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co/Dropbox/Group 5/Derivatives/"/>
    </mc:Choice>
  </mc:AlternateContent>
  <xr:revisionPtr revIDLastSave="0" documentId="8_{47E11AE2-A656-1145-B6B2-EB87206430E4}" xr6:coauthVersionLast="47" xr6:coauthVersionMax="47" xr10:uidLastSave="{00000000-0000-0000-0000-000000000000}"/>
  <bookViews>
    <workbookView xWindow="0" yWindow="0" windowWidth="28800" windowHeight="18000" tabRatio="656" activeTab="8" xr2:uid="{00000000-000D-0000-FFFF-FFFF00000000}"/>
  </bookViews>
  <sheets>
    <sheet name="LU0622616760" sheetId="3" r:id="rId1"/>
    <sheet name="LU0622616760 Extended" sheetId="13" r:id="rId2"/>
    <sheet name="Eur_1M" sheetId="5" r:id="rId3"/>
    <sheet name="Eur_3M" sheetId="6" r:id="rId4"/>
    <sheet name="Eur_6M" sheetId="7" r:id="rId5"/>
    <sheet name="Eur_12M" sheetId="8" r:id="rId6"/>
    <sheet name="Swap(vs6M)_2Y" sheetId="9" r:id="rId7"/>
    <sheet name="Swap(vs6M)_3Y" sheetId="10" r:id="rId8"/>
    <sheet name="Swap(vs6M)_5Y" sheetId="11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4" i="13" l="1"/>
  <c r="AI9" i="13"/>
  <c r="AI10" i="13"/>
  <c r="AI11" i="13"/>
  <c r="AI12" i="13"/>
  <c r="AI13" i="13"/>
  <c r="AI14" i="13"/>
  <c r="AI15" i="13"/>
  <c r="AI16" i="13"/>
  <c r="AI17" i="13"/>
  <c r="AI18" i="13"/>
  <c r="AI19" i="13"/>
  <c r="AI20" i="13"/>
  <c r="AI21" i="13"/>
  <c r="AI22" i="13"/>
  <c r="AI23" i="13"/>
  <c r="AI24" i="13"/>
  <c r="AI25" i="13"/>
  <c r="AI26" i="13"/>
  <c r="AI27" i="13"/>
  <c r="AI28" i="13"/>
  <c r="AI29" i="13"/>
  <c r="AI30" i="13"/>
  <c r="AI31" i="13"/>
  <c r="AI32" i="13"/>
  <c r="AI33" i="13"/>
  <c r="AI34" i="13"/>
  <c r="AI35" i="13"/>
  <c r="AI36" i="13"/>
  <c r="AI37" i="13"/>
  <c r="AI38" i="13"/>
  <c r="AI39" i="13"/>
  <c r="AI40" i="13"/>
  <c r="AI41" i="13"/>
  <c r="AI42" i="13"/>
  <c r="AI43" i="13"/>
  <c r="AI44" i="13"/>
  <c r="AI45" i="13"/>
  <c r="AI46" i="13"/>
  <c r="AI47" i="13"/>
  <c r="AI48" i="13"/>
  <c r="AI49" i="13"/>
  <c r="AI50" i="13"/>
  <c r="AI51" i="13"/>
  <c r="AI52" i="13"/>
  <c r="AI53" i="13"/>
  <c r="AI54" i="13"/>
  <c r="AI55" i="13"/>
  <c r="AI56" i="13"/>
  <c r="AI57" i="13"/>
  <c r="AI58" i="13"/>
  <c r="AI59" i="13"/>
  <c r="AI60" i="13"/>
  <c r="AI61" i="13"/>
  <c r="AI62" i="13"/>
  <c r="AI63" i="13"/>
  <c r="AI64" i="13"/>
  <c r="AI65" i="13"/>
  <c r="AI66" i="13"/>
  <c r="AI67" i="13"/>
  <c r="AI68" i="13"/>
  <c r="AI69" i="13"/>
  <c r="AI70" i="13"/>
  <c r="AI71" i="13"/>
  <c r="AI72" i="13"/>
  <c r="AI73" i="13"/>
  <c r="AI74" i="13"/>
  <c r="AI75" i="13"/>
  <c r="AI76" i="13"/>
  <c r="AI77" i="13"/>
  <c r="AI78" i="13"/>
  <c r="AI79" i="13"/>
  <c r="AI80" i="13"/>
  <c r="AI81" i="13"/>
  <c r="AI82" i="13"/>
  <c r="AI83" i="13"/>
  <c r="AI84" i="13"/>
  <c r="AI85" i="13"/>
  <c r="AI86" i="13"/>
  <c r="AI87" i="13"/>
  <c r="AI88" i="13"/>
  <c r="AI89" i="13"/>
  <c r="AI90" i="13"/>
  <c r="AI91" i="13"/>
  <c r="AI92" i="13"/>
  <c r="AI93" i="13"/>
  <c r="AI94" i="13"/>
  <c r="AI95" i="13"/>
  <c r="AI96" i="13"/>
  <c r="AI97" i="13"/>
  <c r="AI98" i="13"/>
  <c r="AI99" i="13"/>
  <c r="AI100" i="13"/>
  <c r="AI101" i="13"/>
  <c r="AI102" i="13"/>
  <c r="AI103" i="13"/>
  <c r="AI104" i="13"/>
  <c r="AI105" i="13"/>
  <c r="AI106" i="13"/>
  <c r="AI107" i="13"/>
  <c r="AI108" i="13"/>
  <c r="AI109" i="13"/>
  <c r="AI110" i="13"/>
  <c r="AI111" i="13"/>
  <c r="AI112" i="13"/>
  <c r="AI113" i="13"/>
  <c r="AI114" i="13"/>
  <c r="AI115" i="13"/>
  <c r="AI116" i="13"/>
  <c r="AI117" i="13"/>
  <c r="AI118" i="13"/>
  <c r="AI119" i="13"/>
  <c r="AI120" i="13"/>
  <c r="AI121" i="13"/>
  <c r="AI122" i="13"/>
  <c r="AI123" i="13"/>
  <c r="AI124" i="13"/>
  <c r="AI125" i="13"/>
  <c r="AI126" i="13"/>
  <c r="AI127" i="13"/>
  <c r="AI128" i="13"/>
  <c r="AI129" i="13"/>
  <c r="AI130" i="13"/>
  <c r="AI131" i="13"/>
  <c r="AI132" i="13"/>
  <c r="AI133" i="13"/>
  <c r="AI134" i="13"/>
  <c r="AI135" i="13"/>
  <c r="AI136" i="13"/>
  <c r="AI137" i="13"/>
  <c r="AI138" i="13"/>
  <c r="AI139" i="13"/>
  <c r="AI140" i="13"/>
  <c r="AI141" i="13"/>
  <c r="AI142" i="13"/>
  <c r="AI143" i="13"/>
  <c r="AI144" i="13"/>
  <c r="AI145" i="13"/>
  <c r="AI146" i="13"/>
  <c r="AI147" i="13"/>
  <c r="AI148" i="13"/>
  <c r="AI149" i="13"/>
  <c r="AI150" i="13"/>
  <c r="AI151" i="13"/>
  <c r="AI152" i="13"/>
  <c r="AI153" i="13"/>
  <c r="AI154" i="13"/>
  <c r="AI155" i="13"/>
  <c r="AI156" i="13"/>
  <c r="AI157" i="13"/>
  <c r="AI158" i="13"/>
  <c r="AI159" i="13"/>
  <c r="AI160" i="13"/>
  <c r="AI161" i="13"/>
  <c r="AI162" i="13"/>
  <c r="AI163" i="13"/>
  <c r="AI164" i="13"/>
  <c r="AI165" i="13"/>
  <c r="AI166" i="13"/>
  <c r="AI167" i="13"/>
  <c r="AI168" i="13"/>
  <c r="AI169" i="13"/>
  <c r="AI170" i="13"/>
  <c r="AI171" i="13"/>
  <c r="AI172" i="13"/>
  <c r="AI173" i="13"/>
  <c r="AI174" i="13"/>
  <c r="AI175" i="13"/>
  <c r="AI176" i="13"/>
  <c r="AI177" i="13"/>
  <c r="AI178" i="13"/>
  <c r="AI179" i="13"/>
  <c r="AI180" i="13"/>
  <c r="AI181" i="13"/>
  <c r="AI182" i="13"/>
  <c r="AI183" i="13"/>
  <c r="AI184" i="13"/>
  <c r="AI185" i="13"/>
  <c r="AI186" i="13"/>
  <c r="AI187" i="13"/>
  <c r="AI188" i="13"/>
  <c r="AI189" i="13"/>
  <c r="AI190" i="13"/>
  <c r="AI191" i="13"/>
  <c r="AI192" i="13"/>
  <c r="AI193" i="13"/>
  <c r="AI194" i="13"/>
  <c r="AI195" i="13"/>
  <c r="AI196" i="13"/>
  <c r="AI197" i="13"/>
  <c r="AI198" i="13"/>
  <c r="AI199" i="13"/>
  <c r="AI200" i="13"/>
  <c r="AI201" i="13"/>
  <c r="AI202" i="13"/>
  <c r="AI203" i="13"/>
  <c r="AI204" i="13"/>
  <c r="AI205" i="13"/>
  <c r="AI206" i="13"/>
  <c r="AI207" i="13"/>
  <c r="AI208" i="13"/>
  <c r="AI209" i="13"/>
  <c r="AI210" i="13"/>
  <c r="AI211" i="13"/>
  <c r="AI212" i="13"/>
  <c r="AI213" i="13"/>
  <c r="AI214" i="13"/>
  <c r="AI215" i="13"/>
  <c r="AI216" i="13"/>
  <c r="AI217" i="13"/>
  <c r="AI218" i="13"/>
  <c r="AI219" i="13"/>
  <c r="AI220" i="13"/>
  <c r="AI221" i="13"/>
  <c r="AI222" i="13"/>
  <c r="AI223" i="13"/>
  <c r="AI224" i="13"/>
  <c r="AI225" i="13"/>
  <c r="AI226" i="13"/>
  <c r="AI227" i="13"/>
  <c r="AI228" i="13"/>
  <c r="AI229" i="13"/>
  <c r="AI230" i="13"/>
  <c r="AI231" i="13"/>
  <c r="AI232" i="13"/>
  <c r="AI233" i="13"/>
  <c r="AI234" i="13"/>
  <c r="AI235" i="13"/>
  <c r="AI236" i="13"/>
  <c r="AI237" i="13"/>
  <c r="AI238" i="13"/>
  <c r="AI239" i="13"/>
  <c r="AI240" i="13"/>
  <c r="AI241" i="13"/>
  <c r="AI242" i="13"/>
  <c r="AI243" i="13"/>
  <c r="AI244" i="13"/>
  <c r="AI245" i="13"/>
  <c r="AI246" i="13"/>
  <c r="AI247" i="13"/>
  <c r="AI248" i="13"/>
  <c r="AI249" i="13"/>
  <c r="AI250" i="13"/>
  <c r="AI251" i="13"/>
  <c r="AI252" i="13"/>
  <c r="AI253" i="13"/>
  <c r="AI254" i="13"/>
  <c r="AI255" i="13"/>
  <c r="AI256" i="13"/>
  <c r="AI257" i="13"/>
  <c r="AI258" i="13"/>
  <c r="AI259" i="13"/>
  <c r="AI260" i="13"/>
  <c r="AI261" i="13"/>
  <c r="AI262" i="13"/>
  <c r="AI263" i="13"/>
  <c r="AI264" i="13"/>
  <c r="AI265" i="13"/>
  <c r="AI266" i="13"/>
  <c r="AI267" i="13"/>
  <c r="AI268" i="13"/>
  <c r="AI269" i="13"/>
  <c r="AI270" i="13"/>
  <c r="AI271" i="13"/>
  <c r="AI272" i="13"/>
  <c r="AI273" i="13"/>
  <c r="AI274" i="13"/>
  <c r="AI275" i="13"/>
  <c r="AI276" i="13"/>
  <c r="AI277" i="13"/>
  <c r="AI278" i="13"/>
  <c r="AI279" i="13"/>
  <c r="AI280" i="13"/>
  <c r="AI281" i="13"/>
  <c r="AI282" i="13"/>
  <c r="AI283" i="13"/>
  <c r="AI284" i="13"/>
  <c r="AI285" i="13"/>
  <c r="AI286" i="13"/>
  <c r="AI287" i="13"/>
  <c r="AI288" i="13"/>
  <c r="AI289" i="13"/>
  <c r="AI290" i="13"/>
  <c r="AI291" i="13"/>
  <c r="AI292" i="13"/>
  <c r="AI293" i="13"/>
  <c r="AI294" i="13"/>
  <c r="AI295" i="13"/>
  <c r="AI296" i="13"/>
  <c r="AI297" i="13"/>
  <c r="AI298" i="13"/>
  <c r="AI299" i="13"/>
  <c r="AI300" i="13"/>
  <c r="AI301" i="13"/>
  <c r="AI302" i="13"/>
  <c r="AI303" i="13"/>
  <c r="AI304" i="13"/>
  <c r="AI305" i="13"/>
  <c r="AI306" i="13"/>
  <c r="AI307" i="13"/>
  <c r="AI308" i="13"/>
  <c r="AI309" i="13"/>
  <c r="AI310" i="13"/>
  <c r="AI311" i="13"/>
  <c r="AI312" i="13"/>
  <c r="AI313" i="13"/>
  <c r="AI314" i="13"/>
  <c r="AI315" i="13"/>
  <c r="AI316" i="13"/>
  <c r="AI317" i="13"/>
  <c r="AI318" i="13"/>
  <c r="AI319" i="13"/>
  <c r="AI320" i="13"/>
  <c r="AI321" i="13"/>
  <c r="AI322" i="13"/>
  <c r="AI323" i="13"/>
  <c r="AI324" i="13"/>
  <c r="AI325" i="13"/>
  <c r="AI326" i="13"/>
  <c r="AI327" i="13"/>
  <c r="AI328" i="13"/>
  <c r="AI329" i="13"/>
  <c r="AI330" i="13"/>
  <c r="AI331" i="13"/>
  <c r="AI332" i="13"/>
  <c r="AI333" i="13"/>
  <c r="AI334" i="13"/>
  <c r="AI335" i="13"/>
  <c r="AI336" i="13"/>
  <c r="AI337" i="13"/>
  <c r="AI338" i="13"/>
  <c r="AI339" i="13"/>
  <c r="AI340" i="13"/>
  <c r="AI341" i="13"/>
  <c r="AI342" i="13"/>
  <c r="AI343" i="13"/>
  <c r="AI344" i="13"/>
  <c r="AI345" i="13"/>
  <c r="AI346" i="13"/>
  <c r="AI347" i="13"/>
  <c r="AI348" i="13"/>
  <c r="AI349" i="13"/>
  <c r="AI350" i="13"/>
  <c r="AI351" i="13"/>
  <c r="AI352" i="13"/>
  <c r="AI353" i="13"/>
  <c r="AI354" i="13"/>
  <c r="AI355" i="13"/>
  <c r="AI356" i="13"/>
  <c r="AI357" i="13"/>
  <c r="AI358" i="13"/>
  <c r="AI359" i="13"/>
  <c r="AI360" i="13"/>
  <c r="AI361" i="13"/>
  <c r="AI362" i="13"/>
  <c r="AI363" i="13"/>
  <c r="AI364" i="13"/>
  <c r="AI365" i="13"/>
  <c r="AI366" i="13"/>
  <c r="AI367" i="13"/>
  <c r="AI368" i="13"/>
  <c r="AI369" i="13"/>
  <c r="AI370" i="13"/>
  <c r="AI371" i="13"/>
  <c r="AI372" i="13"/>
  <c r="AI373" i="13"/>
  <c r="AI374" i="13"/>
  <c r="AI375" i="13"/>
  <c r="AI376" i="13"/>
  <c r="AI377" i="13"/>
  <c r="AI378" i="13"/>
  <c r="AI379" i="13"/>
  <c r="AI380" i="13"/>
  <c r="AI381" i="13"/>
  <c r="AI382" i="13"/>
  <c r="AI383" i="13"/>
  <c r="AI384" i="13"/>
  <c r="AI385" i="13"/>
  <c r="AI386" i="13"/>
  <c r="AI387" i="13"/>
  <c r="AI388" i="13"/>
  <c r="AI389" i="13"/>
  <c r="AI390" i="13"/>
  <c r="AI391" i="13"/>
  <c r="AI392" i="13"/>
  <c r="AI393" i="13"/>
  <c r="AI394" i="13"/>
  <c r="AI395" i="13"/>
  <c r="AI396" i="13"/>
  <c r="AI397" i="13"/>
  <c r="AI398" i="13"/>
  <c r="AI399" i="13"/>
  <c r="AI400" i="13"/>
  <c r="AI401" i="13"/>
  <c r="AI402" i="13"/>
  <c r="AI403" i="13"/>
  <c r="AI404" i="13"/>
  <c r="AI405" i="13"/>
  <c r="AI406" i="13"/>
  <c r="AI407" i="13"/>
  <c r="AI408" i="13"/>
  <c r="AI409" i="13"/>
  <c r="AI410" i="13"/>
  <c r="AI411" i="13"/>
  <c r="AI412" i="13"/>
  <c r="AI413" i="13"/>
  <c r="AI414" i="13"/>
  <c r="AI415" i="13"/>
  <c r="AI416" i="13"/>
  <c r="AI417" i="13"/>
  <c r="AI418" i="13"/>
  <c r="AI419" i="13"/>
  <c r="AI420" i="13"/>
  <c r="AI421" i="13"/>
  <c r="AI422" i="13"/>
  <c r="AI423" i="13"/>
  <c r="AI424" i="13"/>
  <c r="AI425" i="13"/>
  <c r="AI426" i="13"/>
  <c r="AI427" i="13"/>
  <c r="AI428" i="13"/>
  <c r="AI429" i="13"/>
  <c r="AI430" i="13"/>
  <c r="AI431" i="13"/>
  <c r="AI432" i="13"/>
  <c r="AI433" i="13"/>
  <c r="AI434" i="13"/>
  <c r="AI435" i="13"/>
  <c r="AI436" i="13"/>
  <c r="AI437" i="13"/>
  <c r="AI438" i="13"/>
  <c r="AI439" i="13"/>
  <c r="AI440" i="13"/>
  <c r="AI441" i="13"/>
  <c r="AI442" i="13"/>
  <c r="AI443" i="13"/>
  <c r="AI444" i="13"/>
  <c r="AI445" i="13"/>
  <c r="AI446" i="13"/>
  <c r="AI447" i="13"/>
  <c r="AI448" i="13"/>
  <c r="AI449" i="13"/>
  <c r="AI450" i="13"/>
  <c r="AI451" i="13"/>
  <c r="AI452" i="13"/>
  <c r="AI453" i="13"/>
  <c r="AI454" i="13"/>
  <c r="AI455" i="13"/>
  <c r="AI456" i="13"/>
  <c r="AI457" i="13"/>
  <c r="AI458" i="13"/>
  <c r="AI459" i="13"/>
  <c r="AI460" i="13"/>
  <c r="AI461" i="13"/>
  <c r="AI462" i="13"/>
  <c r="AI463" i="13"/>
  <c r="AI464" i="13"/>
  <c r="AI465" i="13"/>
  <c r="AI466" i="13"/>
  <c r="AI467" i="13"/>
  <c r="AI468" i="13"/>
  <c r="AI469" i="13"/>
  <c r="AI470" i="13"/>
  <c r="AI471" i="13"/>
  <c r="AI472" i="13"/>
  <c r="AI473" i="13"/>
  <c r="AI474" i="13"/>
  <c r="AI475" i="13"/>
  <c r="AI476" i="13"/>
  <c r="AI477" i="13"/>
  <c r="AI478" i="13"/>
  <c r="AI479" i="13"/>
  <c r="AI480" i="13"/>
  <c r="AI481" i="13"/>
  <c r="AI482" i="13"/>
  <c r="AI483" i="13"/>
  <c r="AI484" i="13"/>
  <c r="AI485" i="13"/>
  <c r="AI486" i="13"/>
  <c r="AI487" i="13"/>
  <c r="AI488" i="13"/>
  <c r="AI489" i="13"/>
  <c r="AI490" i="13"/>
  <c r="AI491" i="13"/>
  <c r="AI492" i="13"/>
  <c r="AI493" i="13"/>
  <c r="AI494" i="13"/>
  <c r="AI495" i="13"/>
  <c r="AI496" i="13"/>
  <c r="AI497" i="13"/>
  <c r="AI498" i="13"/>
  <c r="AI499" i="13"/>
  <c r="AI500" i="13"/>
  <c r="AI501" i="13"/>
  <c r="AI502" i="13"/>
  <c r="AI503" i="13"/>
  <c r="AI504" i="13"/>
  <c r="AI505" i="13"/>
  <c r="AI506" i="13"/>
  <c r="AI507" i="13"/>
  <c r="AI508" i="13"/>
  <c r="AI509" i="13"/>
  <c r="AI510" i="13"/>
  <c r="AI511" i="13"/>
  <c r="AI512" i="13"/>
  <c r="AI513" i="13"/>
  <c r="AI514" i="13"/>
  <c r="AI515" i="13"/>
  <c r="AI516" i="13"/>
  <c r="AI517" i="13"/>
  <c r="AI518" i="13"/>
  <c r="AI519" i="13"/>
  <c r="AI520" i="13"/>
  <c r="AI521" i="13"/>
  <c r="AI522" i="13"/>
  <c r="AI523" i="13"/>
  <c r="AI524" i="13"/>
  <c r="AI525" i="13"/>
  <c r="AI526" i="13"/>
  <c r="AI527" i="13"/>
  <c r="AI528" i="13"/>
  <c r="AI529" i="13"/>
  <c r="AI530" i="13"/>
  <c r="AI531" i="13"/>
  <c r="AI532" i="13"/>
  <c r="AI533" i="13"/>
  <c r="AI534" i="13"/>
  <c r="AI535" i="13"/>
  <c r="AI536" i="13"/>
  <c r="AI537" i="13"/>
  <c r="AI538" i="13"/>
  <c r="AI539" i="13"/>
  <c r="AI540" i="13"/>
  <c r="AI541" i="13"/>
  <c r="AI542" i="13"/>
  <c r="AI543" i="13"/>
  <c r="AI544" i="13"/>
  <c r="AI545" i="13"/>
  <c r="AI546" i="13"/>
  <c r="AI547" i="13"/>
  <c r="AI548" i="13"/>
  <c r="AI549" i="13"/>
  <c r="AI550" i="13"/>
  <c r="AI551" i="13"/>
  <c r="AI552" i="13"/>
  <c r="AI553" i="13"/>
  <c r="AI554" i="13"/>
  <c r="AI555" i="13"/>
  <c r="AI556" i="13"/>
  <c r="AI557" i="13"/>
  <c r="AI558" i="13"/>
  <c r="AI559" i="13"/>
  <c r="AI560" i="13"/>
  <c r="AI561" i="13"/>
  <c r="AI562" i="13"/>
  <c r="AI563" i="13"/>
  <c r="AI564" i="13"/>
  <c r="AI565" i="13"/>
  <c r="AI566" i="13"/>
  <c r="AI567" i="13"/>
  <c r="AI568" i="13"/>
  <c r="AI569" i="13"/>
  <c r="AI570" i="13"/>
  <c r="AI571" i="13"/>
  <c r="AI572" i="13"/>
  <c r="AI573" i="13"/>
  <c r="AI574" i="13"/>
  <c r="AI575" i="13"/>
  <c r="AI576" i="13"/>
  <c r="AI577" i="13"/>
  <c r="AI578" i="13"/>
  <c r="AI579" i="13"/>
  <c r="AI580" i="13"/>
  <c r="AI581" i="13"/>
  <c r="AI582" i="13"/>
  <c r="AI583" i="13"/>
  <c r="AI584" i="13"/>
  <c r="AI585" i="13"/>
  <c r="AI586" i="13"/>
  <c r="AI587" i="13"/>
  <c r="AI588" i="13"/>
  <c r="AI589" i="13"/>
  <c r="AI590" i="13"/>
  <c r="AI591" i="13"/>
  <c r="AI592" i="13"/>
  <c r="AI593" i="13"/>
  <c r="AI594" i="13"/>
  <c r="AI595" i="13"/>
  <c r="AI596" i="13"/>
  <c r="AI597" i="13"/>
  <c r="AI598" i="13"/>
  <c r="AI599" i="13"/>
  <c r="AI600" i="13"/>
  <c r="AI601" i="13"/>
  <c r="AI602" i="13"/>
  <c r="AI603" i="13"/>
  <c r="AI604" i="13"/>
  <c r="AI605" i="13"/>
  <c r="AI606" i="13"/>
  <c r="AI607" i="13"/>
  <c r="AI608" i="13"/>
  <c r="AI609" i="13"/>
  <c r="AI610" i="13"/>
  <c r="AI611" i="13"/>
  <c r="AI612" i="13"/>
  <c r="AI613" i="13"/>
  <c r="AI614" i="13"/>
  <c r="AI615" i="13"/>
  <c r="AI616" i="13"/>
  <c r="AI617" i="13"/>
  <c r="AI618" i="13"/>
  <c r="AI619" i="13"/>
  <c r="AI620" i="13"/>
  <c r="AI621" i="13"/>
  <c r="AI622" i="13"/>
  <c r="AI623" i="13"/>
  <c r="AI624" i="13"/>
  <c r="AI625" i="13"/>
  <c r="AI626" i="13"/>
  <c r="AI627" i="13"/>
  <c r="AI628" i="13"/>
  <c r="AI629" i="13"/>
  <c r="AI630" i="13"/>
  <c r="AI631" i="13"/>
  <c r="AI632" i="13"/>
  <c r="AI633" i="13"/>
  <c r="AI634" i="13"/>
  <c r="AI635" i="13"/>
  <c r="AI636" i="13"/>
  <c r="AI637" i="13"/>
  <c r="AI638" i="13"/>
  <c r="AI639" i="13"/>
  <c r="AI640" i="13"/>
  <c r="AI641" i="13"/>
  <c r="AI642" i="13"/>
  <c r="AI643" i="13"/>
  <c r="AI644" i="13"/>
  <c r="AI645" i="13"/>
  <c r="AI646" i="13"/>
  <c r="AI647" i="13"/>
  <c r="AI648" i="13"/>
  <c r="AI649" i="13"/>
  <c r="AI650" i="13"/>
  <c r="AI651" i="13"/>
  <c r="AI652" i="13"/>
  <c r="AI653" i="13"/>
  <c r="AI654" i="13"/>
  <c r="AI655" i="13"/>
  <c r="AI656" i="13"/>
  <c r="AI657" i="13"/>
  <c r="AI658" i="13"/>
  <c r="AI659" i="13"/>
  <c r="AI660" i="13"/>
  <c r="AI661" i="13"/>
  <c r="AI662" i="13"/>
  <c r="AI663" i="13"/>
  <c r="AI664" i="13"/>
  <c r="AI665" i="13"/>
  <c r="AI666" i="13"/>
  <c r="AI667" i="13"/>
  <c r="AI668" i="13"/>
  <c r="AI669" i="13"/>
  <c r="AI670" i="13"/>
  <c r="AI671" i="13"/>
  <c r="AI672" i="13"/>
  <c r="AI673" i="13"/>
  <c r="AI674" i="13"/>
  <c r="AI675" i="13"/>
  <c r="AI676" i="13"/>
  <c r="AI677" i="13"/>
  <c r="AI678" i="13"/>
  <c r="AI679" i="13"/>
  <c r="AI680" i="13"/>
  <c r="AI681" i="13"/>
  <c r="AI682" i="13"/>
  <c r="AI683" i="13"/>
  <c r="AI684" i="13"/>
  <c r="AI685" i="13"/>
  <c r="AI686" i="13"/>
  <c r="AI687" i="13"/>
  <c r="AI688" i="13"/>
  <c r="AI689" i="13"/>
  <c r="AI690" i="13"/>
  <c r="AI691" i="13"/>
  <c r="AI692" i="13"/>
  <c r="AI693" i="13"/>
  <c r="AI694" i="13"/>
  <c r="AI695" i="13"/>
  <c r="AI696" i="13"/>
  <c r="AI697" i="13"/>
  <c r="AI698" i="13"/>
  <c r="AI699" i="13"/>
  <c r="AI700" i="13"/>
  <c r="AI701" i="13"/>
  <c r="AI702" i="13"/>
  <c r="AI703" i="13"/>
  <c r="AI704" i="13"/>
  <c r="AI705" i="13"/>
  <c r="AI706" i="13"/>
  <c r="AI707" i="13"/>
  <c r="AI708" i="13"/>
  <c r="AI709" i="13"/>
  <c r="AI710" i="13"/>
  <c r="AI711" i="13"/>
  <c r="AI712" i="13"/>
  <c r="AI713" i="13"/>
  <c r="AI714" i="13"/>
  <c r="AI715" i="13"/>
  <c r="AI716" i="13"/>
  <c r="AI717" i="13"/>
  <c r="AI718" i="13"/>
  <c r="AI719" i="13"/>
  <c r="AI720" i="13"/>
  <c r="AI721" i="13"/>
  <c r="AI722" i="13"/>
  <c r="AI723" i="13"/>
  <c r="AI724" i="13"/>
  <c r="AI725" i="13"/>
  <c r="AI726" i="13"/>
  <c r="AI727" i="13"/>
  <c r="AI728" i="13"/>
  <c r="AI729" i="13"/>
  <c r="AI730" i="13"/>
  <c r="AI731" i="13"/>
  <c r="AI732" i="13"/>
  <c r="AI733" i="13"/>
  <c r="AI734" i="13"/>
  <c r="AI735" i="13"/>
  <c r="AI736" i="13"/>
  <c r="AI737" i="13"/>
  <c r="AI738" i="13"/>
  <c r="AI739" i="13"/>
  <c r="AI740" i="13"/>
  <c r="AI741" i="13"/>
  <c r="AI742" i="13"/>
  <c r="AI743" i="13"/>
  <c r="AI744" i="13"/>
  <c r="AI745" i="13"/>
  <c r="AI746" i="13"/>
  <c r="AI747" i="13"/>
  <c r="AI748" i="13"/>
  <c r="AI749" i="13"/>
  <c r="AI750" i="13"/>
  <c r="AI751" i="13"/>
  <c r="AI752" i="13"/>
  <c r="AI753" i="13"/>
  <c r="AI754" i="13"/>
  <c r="AI755" i="13"/>
  <c r="AI756" i="13"/>
  <c r="AI757" i="13"/>
  <c r="AI758" i="13"/>
  <c r="AI759" i="13"/>
  <c r="AI760" i="13"/>
  <c r="AI761" i="13"/>
  <c r="AI762" i="13"/>
  <c r="AI763" i="13"/>
  <c r="AI764" i="13"/>
  <c r="AI765" i="13"/>
  <c r="AI766" i="13"/>
  <c r="AI767" i="13"/>
  <c r="AI768" i="13"/>
  <c r="AI769" i="13"/>
  <c r="AI770" i="13"/>
  <c r="AI771" i="13"/>
  <c r="AI772" i="13"/>
  <c r="AI773" i="13"/>
  <c r="AI774" i="13"/>
  <c r="AI775" i="13"/>
  <c r="AI776" i="13"/>
  <c r="AI777" i="13"/>
  <c r="AI778" i="13"/>
  <c r="AI779" i="13"/>
  <c r="AI780" i="13"/>
  <c r="AI781" i="13"/>
  <c r="AI782" i="13"/>
  <c r="AI783" i="13"/>
  <c r="AI784" i="13"/>
  <c r="AI785" i="13"/>
  <c r="AI786" i="13"/>
  <c r="AI787" i="13"/>
  <c r="AI788" i="13"/>
  <c r="AI789" i="13"/>
  <c r="AI790" i="13"/>
  <c r="AI791" i="13"/>
  <c r="AI792" i="13"/>
  <c r="AI793" i="13"/>
  <c r="AI794" i="13"/>
  <c r="AI795" i="13"/>
  <c r="AI796" i="13"/>
  <c r="AI797" i="13"/>
  <c r="AI798" i="13"/>
  <c r="AI799" i="13"/>
  <c r="AI800" i="13"/>
  <c r="AI801" i="13"/>
  <c r="AI802" i="13"/>
  <c r="AI803" i="13"/>
  <c r="AI804" i="13"/>
  <c r="AI805" i="13"/>
  <c r="AI806" i="13"/>
  <c r="AI807" i="13"/>
  <c r="AI808" i="13"/>
  <c r="AI809" i="13"/>
  <c r="AI810" i="13"/>
  <c r="AI811" i="13"/>
  <c r="AI812" i="13"/>
  <c r="AI813" i="13"/>
  <c r="AI814" i="13"/>
  <c r="AI815" i="13"/>
  <c r="AI816" i="13"/>
  <c r="AI817" i="13"/>
  <c r="AI818" i="13"/>
  <c r="AI819" i="13"/>
  <c r="AI820" i="13"/>
  <c r="AI821" i="13"/>
  <c r="AI822" i="13"/>
  <c r="AI823" i="13"/>
  <c r="AI824" i="13"/>
  <c r="AI825" i="13"/>
  <c r="AI826" i="13"/>
  <c r="AI827" i="13"/>
  <c r="AI828" i="13"/>
  <c r="AI829" i="13"/>
  <c r="AI830" i="13"/>
  <c r="AI831" i="13"/>
  <c r="AI832" i="13"/>
  <c r="AI833" i="13"/>
  <c r="AI834" i="13"/>
  <c r="AI835" i="13"/>
  <c r="AI836" i="13"/>
  <c r="AI837" i="13"/>
  <c r="AI838" i="13"/>
  <c r="AI839" i="13"/>
  <c r="AI840" i="13"/>
  <c r="AI841" i="13"/>
  <c r="AI842" i="13"/>
  <c r="AI843" i="13"/>
  <c r="AI844" i="13"/>
  <c r="AI845" i="13"/>
  <c r="AI846" i="13"/>
  <c r="AI847" i="13"/>
  <c r="AI848" i="13"/>
  <c r="AI849" i="13"/>
  <c r="AI850" i="13"/>
  <c r="AI851" i="13"/>
  <c r="AI852" i="13"/>
  <c r="AI853" i="13"/>
  <c r="AI854" i="13"/>
  <c r="AI855" i="13"/>
  <c r="AI856" i="13"/>
  <c r="AI857" i="13"/>
  <c r="AI858" i="13"/>
  <c r="AI859" i="13"/>
  <c r="AI860" i="13"/>
  <c r="AI861" i="13"/>
  <c r="AI862" i="13"/>
  <c r="AI863" i="13"/>
  <c r="AI864" i="13"/>
  <c r="AI865" i="13"/>
  <c r="AI866" i="13"/>
  <c r="AI867" i="13"/>
  <c r="AI868" i="13"/>
  <c r="AI869" i="13"/>
  <c r="AI870" i="13"/>
  <c r="AI871" i="13"/>
  <c r="AI872" i="13"/>
  <c r="AI873" i="13"/>
  <c r="AI874" i="13"/>
  <c r="AI875" i="13"/>
  <c r="AI876" i="13"/>
  <c r="AI877" i="13"/>
  <c r="AI878" i="13"/>
  <c r="AI879" i="13"/>
  <c r="AI880" i="13"/>
  <c r="AI881" i="13"/>
  <c r="AI882" i="13"/>
  <c r="AI883" i="13"/>
  <c r="AI884" i="13"/>
  <c r="AI885" i="13"/>
  <c r="AI886" i="13"/>
  <c r="AI887" i="13"/>
  <c r="AI888" i="13"/>
  <c r="AI889" i="13"/>
  <c r="AI890" i="13"/>
  <c r="AI891" i="13"/>
  <c r="AI892" i="13"/>
  <c r="AI893" i="13"/>
  <c r="AI894" i="13"/>
  <c r="AI895" i="13"/>
  <c r="AI896" i="13"/>
  <c r="AI897" i="13"/>
  <c r="AI898" i="13"/>
  <c r="AI899" i="13"/>
  <c r="AI900" i="13"/>
  <c r="AI901" i="13"/>
  <c r="AI902" i="13"/>
  <c r="AI903" i="13"/>
  <c r="AI904" i="13"/>
  <c r="AI905" i="13"/>
  <c r="AI906" i="13"/>
  <c r="AI907" i="13"/>
  <c r="AI908" i="13"/>
  <c r="AI909" i="13"/>
  <c r="AI910" i="13"/>
  <c r="AI911" i="13"/>
  <c r="AI912" i="13"/>
  <c r="AI913" i="13"/>
  <c r="AI914" i="13"/>
  <c r="AI915" i="13"/>
  <c r="AI916" i="13"/>
  <c r="AI917" i="13"/>
  <c r="AI918" i="13"/>
  <c r="AI919" i="13"/>
  <c r="AI920" i="13"/>
  <c r="AI921" i="13"/>
  <c r="AI922" i="13"/>
  <c r="AI923" i="13"/>
  <c r="AI924" i="13"/>
  <c r="AI925" i="13"/>
  <c r="AI926" i="13"/>
  <c r="AI927" i="13"/>
  <c r="AI928" i="13"/>
  <c r="AI929" i="13"/>
  <c r="AI930" i="13"/>
  <c r="AI931" i="13"/>
  <c r="AI932" i="13"/>
  <c r="AI933" i="13"/>
  <c r="AI934" i="13"/>
  <c r="AI935" i="13"/>
  <c r="AI936" i="13"/>
  <c r="AI937" i="13"/>
  <c r="AI938" i="13"/>
  <c r="AI939" i="13"/>
  <c r="AI940" i="13"/>
  <c r="AI941" i="13"/>
  <c r="AI942" i="13"/>
  <c r="AI943" i="13"/>
  <c r="AI944" i="13"/>
  <c r="AI945" i="13"/>
  <c r="AI946" i="13"/>
  <c r="AI947" i="13"/>
  <c r="AI948" i="13"/>
  <c r="AI949" i="13"/>
  <c r="AI950" i="13"/>
  <c r="AI951" i="13"/>
  <c r="AI952" i="13"/>
  <c r="AI953" i="13"/>
  <c r="AI954" i="13"/>
  <c r="AI955" i="13"/>
  <c r="AI956" i="13"/>
  <c r="AI957" i="13"/>
  <c r="AI958" i="13"/>
  <c r="AI959" i="13"/>
  <c r="AI960" i="13"/>
  <c r="AI961" i="13"/>
  <c r="AI962" i="13"/>
  <c r="AI963" i="13"/>
  <c r="AI964" i="13"/>
  <c r="AI965" i="13"/>
  <c r="AI966" i="13"/>
  <c r="AI967" i="13"/>
  <c r="AI968" i="13"/>
  <c r="AI969" i="13"/>
  <c r="AI970" i="13"/>
  <c r="AI971" i="13"/>
  <c r="AI972" i="13"/>
  <c r="AI973" i="13"/>
  <c r="AI974" i="13"/>
  <c r="AI975" i="13"/>
  <c r="AI976" i="13"/>
  <c r="AI977" i="13"/>
  <c r="AI978" i="13"/>
  <c r="AI979" i="13"/>
  <c r="AI980" i="13"/>
  <c r="AI981" i="13"/>
  <c r="AI982" i="13"/>
  <c r="AI983" i="13"/>
  <c r="AI984" i="13"/>
  <c r="AI985" i="13"/>
  <c r="AI986" i="13"/>
  <c r="AI987" i="13"/>
  <c r="AI988" i="13"/>
  <c r="AI989" i="13"/>
  <c r="AI990" i="13"/>
  <c r="AI991" i="13"/>
  <c r="AI992" i="13"/>
  <c r="AI993" i="13"/>
  <c r="AI994" i="13"/>
  <c r="AI995" i="13"/>
  <c r="AI996" i="13"/>
  <c r="AI997" i="13"/>
  <c r="AI998" i="13"/>
  <c r="AI999" i="13"/>
  <c r="AI1000" i="13"/>
  <c r="AI1001" i="13"/>
  <c r="AI1002" i="13"/>
  <c r="AI1003" i="13"/>
  <c r="AI1004" i="13"/>
  <c r="AI1005" i="13"/>
  <c r="AI1006" i="13"/>
  <c r="AI1007" i="13"/>
  <c r="AI1008" i="13"/>
  <c r="AI1009" i="13"/>
  <c r="AI1010" i="13"/>
  <c r="AI1011" i="13"/>
  <c r="AI1012" i="13"/>
  <c r="AI1013" i="13"/>
  <c r="AI1014" i="13"/>
  <c r="AI1015" i="13"/>
  <c r="AI1016" i="13"/>
  <c r="AI1017" i="13"/>
  <c r="AI1018" i="13"/>
  <c r="AI1019" i="13"/>
  <c r="AI1020" i="13"/>
  <c r="AI1021" i="13"/>
  <c r="AI1022" i="13"/>
  <c r="AI1023" i="13"/>
  <c r="AI1024" i="13"/>
  <c r="AI1025" i="13"/>
  <c r="AI1026" i="13"/>
  <c r="AI1027" i="13"/>
  <c r="AI1028" i="13"/>
  <c r="AI1029" i="13"/>
  <c r="AI8" i="13"/>
  <c r="AH4" i="13"/>
  <c r="AH10" i="13"/>
  <c r="AH11" i="13"/>
  <c r="AH12" i="13"/>
  <c r="AH13" i="13"/>
  <c r="AH14" i="13"/>
  <c r="AH15" i="13"/>
  <c r="AH16" i="13"/>
  <c r="AH17" i="13"/>
  <c r="AH18" i="13"/>
  <c r="AH19" i="13"/>
  <c r="AH20" i="13"/>
  <c r="AH21" i="13"/>
  <c r="AH22" i="13"/>
  <c r="AH23" i="13"/>
  <c r="AH24" i="13"/>
  <c r="AH25" i="13"/>
  <c r="AH26" i="13"/>
  <c r="AH27" i="13"/>
  <c r="AH28" i="13"/>
  <c r="AH29" i="13"/>
  <c r="AH30" i="13"/>
  <c r="AH31" i="13"/>
  <c r="AH32" i="13"/>
  <c r="AH33" i="13"/>
  <c r="AH34" i="13"/>
  <c r="AH35" i="13"/>
  <c r="AH36" i="13"/>
  <c r="AH37" i="13"/>
  <c r="AH38" i="13"/>
  <c r="AH39" i="13"/>
  <c r="AH40" i="13"/>
  <c r="AH41" i="13"/>
  <c r="AH42" i="13"/>
  <c r="AH43" i="13"/>
  <c r="AH44" i="13"/>
  <c r="AH45" i="13"/>
  <c r="AH46" i="13"/>
  <c r="AH47" i="13"/>
  <c r="AH48" i="13"/>
  <c r="AH49" i="13"/>
  <c r="AH50" i="13"/>
  <c r="AH51" i="13"/>
  <c r="AH52" i="13"/>
  <c r="AH53" i="13"/>
  <c r="AH54" i="13"/>
  <c r="AH55" i="13"/>
  <c r="AH56" i="13"/>
  <c r="AH57" i="13"/>
  <c r="AH58" i="13"/>
  <c r="AH59" i="13"/>
  <c r="AH60" i="13"/>
  <c r="AH61" i="13"/>
  <c r="AH62" i="13"/>
  <c r="AH63" i="13"/>
  <c r="AH64" i="13"/>
  <c r="AH65" i="13"/>
  <c r="AH66" i="13"/>
  <c r="AH67" i="13"/>
  <c r="AH68" i="13"/>
  <c r="AH69" i="13"/>
  <c r="AH70" i="13"/>
  <c r="AH71" i="13"/>
  <c r="AH72" i="13"/>
  <c r="AH73" i="13"/>
  <c r="AH74" i="13"/>
  <c r="AH75" i="13"/>
  <c r="AH76" i="13"/>
  <c r="AH77" i="13"/>
  <c r="AH78" i="13"/>
  <c r="AH79" i="13"/>
  <c r="AH80" i="13"/>
  <c r="AH81" i="13"/>
  <c r="AH82" i="13"/>
  <c r="AH83" i="13"/>
  <c r="AH84" i="13"/>
  <c r="AH85" i="13"/>
  <c r="AH86" i="13"/>
  <c r="AH87" i="13"/>
  <c r="AH88" i="13"/>
  <c r="AH89" i="13"/>
  <c r="AH90" i="13"/>
  <c r="AH91" i="13"/>
  <c r="AH92" i="13"/>
  <c r="AH93" i="13"/>
  <c r="AH94" i="13"/>
  <c r="AH95" i="13"/>
  <c r="AH96" i="13"/>
  <c r="AH97" i="13"/>
  <c r="AH98" i="13"/>
  <c r="AH99" i="13"/>
  <c r="AH100" i="13"/>
  <c r="AH101" i="13"/>
  <c r="AH102" i="13"/>
  <c r="AH103" i="13"/>
  <c r="AH104" i="13"/>
  <c r="AH105" i="13"/>
  <c r="AH106" i="13"/>
  <c r="AH107" i="13"/>
  <c r="AH108" i="13"/>
  <c r="AH109" i="13"/>
  <c r="AH110" i="13"/>
  <c r="AH111" i="13"/>
  <c r="AH112" i="13"/>
  <c r="AH113" i="13"/>
  <c r="AH114" i="13"/>
  <c r="AH115" i="13"/>
  <c r="AH116" i="13"/>
  <c r="AH117" i="13"/>
  <c r="AH118" i="13"/>
  <c r="AH119" i="13"/>
  <c r="AH120" i="13"/>
  <c r="AH121" i="13"/>
  <c r="AH122" i="13"/>
  <c r="AH123" i="13"/>
  <c r="AH124" i="13"/>
  <c r="AH125" i="13"/>
  <c r="AH126" i="13"/>
  <c r="AH127" i="13"/>
  <c r="AH128" i="13"/>
  <c r="AH129" i="13"/>
  <c r="AH130" i="13"/>
  <c r="AH131" i="13"/>
  <c r="AH132" i="13"/>
  <c r="AH133" i="13"/>
  <c r="AH134" i="13"/>
  <c r="AH135" i="13"/>
  <c r="AH136" i="13"/>
  <c r="AH137" i="13"/>
  <c r="AH138" i="13"/>
  <c r="AH139" i="13"/>
  <c r="AH140" i="13"/>
  <c r="AH141" i="13"/>
  <c r="AH142" i="13"/>
  <c r="AH143" i="13"/>
  <c r="AH144" i="13"/>
  <c r="AH145" i="13"/>
  <c r="AH146" i="13"/>
  <c r="AH147" i="13"/>
  <c r="AH148" i="13"/>
  <c r="AH149" i="13"/>
  <c r="AH150" i="13"/>
  <c r="AH151" i="13"/>
  <c r="AH152" i="13"/>
  <c r="AH153" i="13"/>
  <c r="AH154" i="13"/>
  <c r="AH155" i="13"/>
  <c r="AH156" i="13"/>
  <c r="AH157" i="13"/>
  <c r="AH158" i="13"/>
  <c r="AH159" i="13"/>
  <c r="AH160" i="13"/>
  <c r="AH161" i="13"/>
  <c r="AH162" i="13"/>
  <c r="AH163" i="13"/>
  <c r="AH164" i="13"/>
  <c r="AH165" i="13"/>
  <c r="AH166" i="13"/>
  <c r="AH167" i="13"/>
  <c r="AH168" i="13"/>
  <c r="AH169" i="13"/>
  <c r="AH170" i="13"/>
  <c r="AH171" i="13"/>
  <c r="AH172" i="13"/>
  <c r="AH173" i="13"/>
  <c r="AH174" i="13"/>
  <c r="AH175" i="13"/>
  <c r="AH176" i="13"/>
  <c r="AH177" i="13"/>
  <c r="AH178" i="13"/>
  <c r="AH179" i="13"/>
  <c r="AH180" i="13"/>
  <c r="AH181" i="13"/>
  <c r="AH182" i="13"/>
  <c r="AH183" i="13"/>
  <c r="AH184" i="13"/>
  <c r="AH185" i="13"/>
  <c r="AH186" i="13"/>
  <c r="AH187" i="13"/>
  <c r="AH188" i="13"/>
  <c r="AH189" i="13"/>
  <c r="AH190" i="13"/>
  <c r="AH191" i="13"/>
  <c r="AH192" i="13"/>
  <c r="AH193" i="13"/>
  <c r="AH194" i="13"/>
  <c r="AH195" i="13"/>
  <c r="AH196" i="13"/>
  <c r="AH197" i="13"/>
  <c r="AH198" i="13"/>
  <c r="AH199" i="13"/>
  <c r="AH200" i="13"/>
  <c r="AH201" i="13"/>
  <c r="AH202" i="13"/>
  <c r="AH203" i="13"/>
  <c r="AH204" i="13"/>
  <c r="AH205" i="13"/>
  <c r="AH206" i="13"/>
  <c r="AH207" i="13"/>
  <c r="AH208" i="13"/>
  <c r="AH209" i="13"/>
  <c r="AH210" i="13"/>
  <c r="AH211" i="13"/>
  <c r="AH212" i="13"/>
  <c r="AH213" i="13"/>
  <c r="AH214" i="13"/>
  <c r="AH215" i="13"/>
  <c r="AH216" i="13"/>
  <c r="AH217" i="13"/>
  <c r="AH218" i="13"/>
  <c r="AH219" i="13"/>
  <c r="AH220" i="13"/>
  <c r="AH221" i="13"/>
  <c r="AH222" i="13"/>
  <c r="AH223" i="13"/>
  <c r="AH224" i="13"/>
  <c r="AH225" i="13"/>
  <c r="AH226" i="13"/>
  <c r="AH227" i="13"/>
  <c r="AH228" i="13"/>
  <c r="AH229" i="13"/>
  <c r="AH230" i="13"/>
  <c r="AH231" i="13"/>
  <c r="AH232" i="13"/>
  <c r="AH233" i="13"/>
  <c r="AH234" i="13"/>
  <c r="AH235" i="13"/>
  <c r="AH236" i="13"/>
  <c r="AH237" i="13"/>
  <c r="AH238" i="13"/>
  <c r="AH239" i="13"/>
  <c r="AH240" i="13"/>
  <c r="AH241" i="13"/>
  <c r="AH242" i="13"/>
  <c r="AH243" i="13"/>
  <c r="AH244" i="13"/>
  <c r="AH245" i="13"/>
  <c r="AH246" i="13"/>
  <c r="AH247" i="13"/>
  <c r="AH248" i="13"/>
  <c r="AH249" i="13"/>
  <c r="AH250" i="13"/>
  <c r="AH251" i="13"/>
  <c r="AH252" i="13"/>
  <c r="AH253" i="13"/>
  <c r="AH254" i="13"/>
  <c r="AH255" i="13"/>
  <c r="AH256" i="13"/>
  <c r="AH257" i="13"/>
  <c r="AH258" i="13"/>
  <c r="AH259" i="13"/>
  <c r="AH260" i="13"/>
  <c r="AH261" i="13"/>
  <c r="AH262" i="13"/>
  <c r="AH263" i="13"/>
  <c r="AH264" i="13"/>
  <c r="AH265" i="13"/>
  <c r="AH266" i="13"/>
  <c r="AH267" i="13"/>
  <c r="AH268" i="13"/>
  <c r="AH269" i="13"/>
  <c r="AH270" i="13"/>
  <c r="AH271" i="13"/>
  <c r="AH272" i="13"/>
  <c r="AH273" i="13"/>
  <c r="AH274" i="13"/>
  <c r="AH275" i="13"/>
  <c r="AH276" i="13"/>
  <c r="AH277" i="13"/>
  <c r="AH278" i="13"/>
  <c r="AH279" i="13"/>
  <c r="AH280" i="13"/>
  <c r="AH281" i="13"/>
  <c r="AH282" i="13"/>
  <c r="AH283" i="13"/>
  <c r="AH284" i="13"/>
  <c r="AH285" i="13"/>
  <c r="AH286" i="13"/>
  <c r="AH287" i="13"/>
  <c r="AH288" i="13"/>
  <c r="AH289" i="13"/>
  <c r="AH290" i="13"/>
  <c r="AH291" i="13"/>
  <c r="AH292" i="13"/>
  <c r="AH293" i="13"/>
  <c r="AH294" i="13"/>
  <c r="AH295" i="13"/>
  <c r="AH296" i="13"/>
  <c r="AH297" i="13"/>
  <c r="AH298" i="13"/>
  <c r="AH299" i="13"/>
  <c r="AH300" i="13"/>
  <c r="AH301" i="13"/>
  <c r="AH302" i="13"/>
  <c r="AH303" i="13"/>
  <c r="AH304" i="13"/>
  <c r="AH305" i="13"/>
  <c r="AH306" i="13"/>
  <c r="AH307" i="13"/>
  <c r="AH308" i="13"/>
  <c r="AH309" i="13"/>
  <c r="AH310" i="13"/>
  <c r="AH311" i="13"/>
  <c r="AH312" i="13"/>
  <c r="AH313" i="13"/>
  <c r="AH314" i="13"/>
  <c r="AH315" i="13"/>
  <c r="AH316" i="13"/>
  <c r="AH317" i="13"/>
  <c r="AH318" i="13"/>
  <c r="AH319" i="13"/>
  <c r="AH320" i="13"/>
  <c r="AH321" i="13"/>
  <c r="AH322" i="13"/>
  <c r="AH323" i="13"/>
  <c r="AH324" i="13"/>
  <c r="AH325" i="13"/>
  <c r="AH326" i="13"/>
  <c r="AH327" i="13"/>
  <c r="AH328" i="13"/>
  <c r="AH329" i="13"/>
  <c r="AH330" i="13"/>
  <c r="AH331" i="13"/>
  <c r="AH332" i="13"/>
  <c r="AH333" i="13"/>
  <c r="AH334" i="13"/>
  <c r="AH335" i="13"/>
  <c r="AH336" i="13"/>
  <c r="AH337" i="13"/>
  <c r="AH338" i="13"/>
  <c r="AH339" i="13"/>
  <c r="AH340" i="13"/>
  <c r="AH341" i="13"/>
  <c r="AH342" i="13"/>
  <c r="AH343" i="13"/>
  <c r="AH344" i="13"/>
  <c r="AH345" i="13"/>
  <c r="AH346" i="13"/>
  <c r="AH347" i="13"/>
  <c r="AH348" i="13"/>
  <c r="AH349" i="13"/>
  <c r="AH350" i="13"/>
  <c r="AH351" i="13"/>
  <c r="AH352" i="13"/>
  <c r="AH353" i="13"/>
  <c r="AH354" i="13"/>
  <c r="AH355" i="13"/>
  <c r="AH356" i="13"/>
  <c r="AH357" i="13"/>
  <c r="AH358" i="13"/>
  <c r="AH359" i="13"/>
  <c r="AH360" i="13"/>
  <c r="AH361" i="13"/>
  <c r="AH362" i="13"/>
  <c r="AH363" i="13"/>
  <c r="AH364" i="13"/>
  <c r="AH365" i="13"/>
  <c r="AH366" i="13"/>
  <c r="AH367" i="13"/>
  <c r="AH368" i="13"/>
  <c r="AH369" i="13"/>
  <c r="AH370" i="13"/>
  <c r="AH371" i="13"/>
  <c r="AH372" i="13"/>
  <c r="AH373" i="13"/>
  <c r="AH374" i="13"/>
  <c r="AH375" i="13"/>
  <c r="AH376" i="13"/>
  <c r="AH377" i="13"/>
  <c r="AH378" i="13"/>
  <c r="AH379" i="13"/>
  <c r="AH380" i="13"/>
  <c r="AH381" i="13"/>
  <c r="AH382" i="13"/>
  <c r="AH383" i="13"/>
  <c r="AH384" i="13"/>
  <c r="AH385" i="13"/>
  <c r="AH386" i="13"/>
  <c r="AH387" i="13"/>
  <c r="AH388" i="13"/>
  <c r="AH389" i="13"/>
  <c r="AH390" i="13"/>
  <c r="AH391" i="13"/>
  <c r="AH392" i="13"/>
  <c r="AH393" i="13"/>
  <c r="AH394" i="13"/>
  <c r="AH395" i="13"/>
  <c r="AH396" i="13"/>
  <c r="AH397" i="13"/>
  <c r="AH398" i="13"/>
  <c r="AH399" i="13"/>
  <c r="AH400" i="13"/>
  <c r="AH401" i="13"/>
  <c r="AH402" i="13"/>
  <c r="AH403" i="13"/>
  <c r="AH404" i="13"/>
  <c r="AH405" i="13"/>
  <c r="AH406" i="13"/>
  <c r="AH407" i="13"/>
  <c r="AH408" i="13"/>
  <c r="AH409" i="13"/>
  <c r="AH410" i="13"/>
  <c r="AH411" i="13"/>
  <c r="AH412" i="13"/>
  <c r="AH413" i="13"/>
  <c r="AH414" i="13"/>
  <c r="AH415" i="13"/>
  <c r="AH416" i="13"/>
  <c r="AH417" i="13"/>
  <c r="AH418" i="13"/>
  <c r="AH419" i="13"/>
  <c r="AH420" i="13"/>
  <c r="AH421" i="13"/>
  <c r="AH422" i="13"/>
  <c r="AH423" i="13"/>
  <c r="AH424" i="13"/>
  <c r="AH425" i="13"/>
  <c r="AH426" i="13"/>
  <c r="AH427" i="13"/>
  <c r="AH428" i="13"/>
  <c r="AH429" i="13"/>
  <c r="AH430" i="13"/>
  <c r="AH431" i="13"/>
  <c r="AH432" i="13"/>
  <c r="AH433" i="13"/>
  <c r="AH434" i="13"/>
  <c r="AH435" i="13"/>
  <c r="AH436" i="13"/>
  <c r="AH437" i="13"/>
  <c r="AH438" i="13"/>
  <c r="AH439" i="13"/>
  <c r="AH440" i="13"/>
  <c r="AH441" i="13"/>
  <c r="AH442" i="13"/>
  <c r="AH443" i="13"/>
  <c r="AH444" i="13"/>
  <c r="AH445" i="13"/>
  <c r="AH446" i="13"/>
  <c r="AH447" i="13"/>
  <c r="AH448" i="13"/>
  <c r="AH449" i="13"/>
  <c r="AH450" i="13"/>
  <c r="AH451" i="13"/>
  <c r="AH452" i="13"/>
  <c r="AH453" i="13"/>
  <c r="AH454" i="13"/>
  <c r="AH455" i="13"/>
  <c r="AH456" i="13"/>
  <c r="AH457" i="13"/>
  <c r="AH458" i="13"/>
  <c r="AH459" i="13"/>
  <c r="AH460" i="13"/>
  <c r="AH461" i="13"/>
  <c r="AH462" i="13"/>
  <c r="AH463" i="13"/>
  <c r="AH464" i="13"/>
  <c r="AH465" i="13"/>
  <c r="AH466" i="13"/>
  <c r="AH467" i="13"/>
  <c r="AH468" i="13"/>
  <c r="AH469" i="13"/>
  <c r="AH470" i="13"/>
  <c r="AH471" i="13"/>
  <c r="AH472" i="13"/>
  <c r="AH473" i="13"/>
  <c r="AH474" i="13"/>
  <c r="AH475" i="13"/>
  <c r="AH476" i="13"/>
  <c r="AH477" i="13"/>
  <c r="AH478" i="13"/>
  <c r="AH479" i="13"/>
  <c r="AH480" i="13"/>
  <c r="AH481" i="13"/>
  <c r="AH482" i="13"/>
  <c r="AH483" i="13"/>
  <c r="AH484" i="13"/>
  <c r="AH485" i="13"/>
  <c r="AH486" i="13"/>
  <c r="AH487" i="13"/>
  <c r="AH488" i="13"/>
  <c r="AH489" i="13"/>
  <c r="AH490" i="13"/>
  <c r="AH491" i="13"/>
  <c r="AH492" i="13"/>
  <c r="AH493" i="13"/>
  <c r="AH494" i="13"/>
  <c r="AH495" i="13"/>
  <c r="AH496" i="13"/>
  <c r="AH497" i="13"/>
  <c r="AH498" i="13"/>
  <c r="AH499" i="13"/>
  <c r="AH500" i="13"/>
  <c r="AH501" i="13"/>
  <c r="AH502" i="13"/>
  <c r="AH503" i="13"/>
  <c r="AH504" i="13"/>
  <c r="AH505" i="13"/>
  <c r="AH506" i="13"/>
  <c r="AH507" i="13"/>
  <c r="AH508" i="13"/>
  <c r="AH509" i="13"/>
  <c r="AH510" i="13"/>
  <c r="AH511" i="13"/>
  <c r="AH512" i="13"/>
  <c r="AH513" i="13"/>
  <c r="AH514" i="13"/>
  <c r="AH515" i="13"/>
  <c r="AH516" i="13"/>
  <c r="AH517" i="13"/>
  <c r="AH518" i="13"/>
  <c r="AH519" i="13"/>
  <c r="AH520" i="13"/>
  <c r="AH521" i="13"/>
  <c r="AH522" i="13"/>
  <c r="AH523" i="13"/>
  <c r="AH524" i="13"/>
  <c r="AH525" i="13"/>
  <c r="AH526" i="13"/>
  <c r="AH527" i="13"/>
  <c r="AH528" i="13"/>
  <c r="AH529" i="13"/>
  <c r="AH530" i="13"/>
  <c r="AH531" i="13"/>
  <c r="AH532" i="13"/>
  <c r="AH533" i="13"/>
  <c r="AH534" i="13"/>
  <c r="AH535" i="13"/>
  <c r="AH536" i="13"/>
  <c r="AH537" i="13"/>
  <c r="AH538" i="13"/>
  <c r="AH539" i="13"/>
  <c r="AH540" i="13"/>
  <c r="AH541" i="13"/>
  <c r="AH542" i="13"/>
  <c r="AH543" i="13"/>
  <c r="AH544" i="13"/>
  <c r="AH545" i="13"/>
  <c r="AH546" i="13"/>
  <c r="AH547" i="13"/>
  <c r="AH548" i="13"/>
  <c r="AH549" i="13"/>
  <c r="AH550" i="13"/>
  <c r="AH551" i="13"/>
  <c r="AH552" i="13"/>
  <c r="AH553" i="13"/>
  <c r="AH554" i="13"/>
  <c r="AH555" i="13"/>
  <c r="AH556" i="13"/>
  <c r="AH557" i="13"/>
  <c r="AH558" i="13"/>
  <c r="AH559" i="13"/>
  <c r="AH560" i="13"/>
  <c r="AH561" i="13"/>
  <c r="AH562" i="13"/>
  <c r="AH563" i="13"/>
  <c r="AH564" i="13"/>
  <c r="AH565" i="13"/>
  <c r="AH566" i="13"/>
  <c r="AH567" i="13"/>
  <c r="AH568" i="13"/>
  <c r="AH569" i="13"/>
  <c r="AH570" i="13"/>
  <c r="AH571" i="13"/>
  <c r="AH572" i="13"/>
  <c r="AH573" i="13"/>
  <c r="AH574" i="13"/>
  <c r="AH575" i="13"/>
  <c r="AH576" i="13"/>
  <c r="AH577" i="13"/>
  <c r="AH578" i="13"/>
  <c r="AH579" i="13"/>
  <c r="AH580" i="13"/>
  <c r="AH581" i="13"/>
  <c r="AH582" i="13"/>
  <c r="AH583" i="13"/>
  <c r="AH584" i="13"/>
  <c r="AH585" i="13"/>
  <c r="AH586" i="13"/>
  <c r="AH587" i="13"/>
  <c r="AH588" i="13"/>
  <c r="AH589" i="13"/>
  <c r="AH590" i="13"/>
  <c r="AH591" i="13"/>
  <c r="AH592" i="13"/>
  <c r="AH593" i="13"/>
  <c r="AH594" i="13"/>
  <c r="AH595" i="13"/>
  <c r="AH596" i="13"/>
  <c r="AH597" i="13"/>
  <c r="AH598" i="13"/>
  <c r="AH599" i="13"/>
  <c r="AH600" i="13"/>
  <c r="AH601" i="13"/>
  <c r="AH602" i="13"/>
  <c r="AH603" i="13"/>
  <c r="AH604" i="13"/>
  <c r="AH605" i="13"/>
  <c r="AH606" i="13"/>
  <c r="AH607" i="13"/>
  <c r="AH608" i="13"/>
  <c r="AH609" i="13"/>
  <c r="AH610" i="13"/>
  <c r="AH611" i="13"/>
  <c r="AH612" i="13"/>
  <c r="AH613" i="13"/>
  <c r="AH614" i="13"/>
  <c r="AH615" i="13"/>
  <c r="AH616" i="13"/>
  <c r="AH617" i="13"/>
  <c r="AH618" i="13"/>
  <c r="AH619" i="13"/>
  <c r="AH620" i="13"/>
  <c r="AH621" i="13"/>
  <c r="AH622" i="13"/>
  <c r="AH623" i="13"/>
  <c r="AH624" i="13"/>
  <c r="AH625" i="13"/>
  <c r="AH626" i="13"/>
  <c r="AH627" i="13"/>
  <c r="AH628" i="13"/>
  <c r="AH629" i="13"/>
  <c r="AH630" i="13"/>
  <c r="AH631" i="13"/>
  <c r="AH632" i="13"/>
  <c r="AH633" i="13"/>
  <c r="AH634" i="13"/>
  <c r="AH635" i="13"/>
  <c r="AH636" i="13"/>
  <c r="AH637" i="13"/>
  <c r="AH638" i="13"/>
  <c r="AH639" i="13"/>
  <c r="AH640" i="13"/>
  <c r="AH641" i="13"/>
  <c r="AH642" i="13"/>
  <c r="AH643" i="13"/>
  <c r="AH644" i="13"/>
  <c r="AH645" i="13"/>
  <c r="AH646" i="13"/>
  <c r="AH647" i="13"/>
  <c r="AH648" i="13"/>
  <c r="AH649" i="13"/>
  <c r="AH650" i="13"/>
  <c r="AH651" i="13"/>
  <c r="AH652" i="13"/>
  <c r="AH653" i="13"/>
  <c r="AH654" i="13"/>
  <c r="AH655" i="13"/>
  <c r="AH656" i="13"/>
  <c r="AH657" i="13"/>
  <c r="AH658" i="13"/>
  <c r="AH659" i="13"/>
  <c r="AH660" i="13"/>
  <c r="AH661" i="13"/>
  <c r="AH662" i="13"/>
  <c r="AH663" i="13"/>
  <c r="AH664" i="13"/>
  <c r="AH665" i="13"/>
  <c r="AH666" i="13"/>
  <c r="AH667" i="13"/>
  <c r="AH668" i="13"/>
  <c r="AH669" i="13"/>
  <c r="AH670" i="13"/>
  <c r="AH671" i="13"/>
  <c r="AH672" i="13"/>
  <c r="AH673" i="13"/>
  <c r="AH674" i="13"/>
  <c r="AH675" i="13"/>
  <c r="AH676" i="13"/>
  <c r="AH677" i="13"/>
  <c r="AH678" i="13"/>
  <c r="AH679" i="13"/>
  <c r="AH680" i="13"/>
  <c r="AH681" i="13"/>
  <c r="AH682" i="13"/>
  <c r="AH683" i="13"/>
  <c r="AH684" i="13"/>
  <c r="AH685" i="13"/>
  <c r="AH686" i="13"/>
  <c r="AH687" i="13"/>
  <c r="AH688" i="13"/>
  <c r="AH689" i="13"/>
  <c r="AH690" i="13"/>
  <c r="AH691" i="13"/>
  <c r="AH692" i="13"/>
  <c r="AH693" i="13"/>
  <c r="AH694" i="13"/>
  <c r="AH695" i="13"/>
  <c r="AH696" i="13"/>
  <c r="AH697" i="13"/>
  <c r="AH698" i="13"/>
  <c r="AH699" i="13"/>
  <c r="AH700" i="13"/>
  <c r="AH701" i="13"/>
  <c r="AH702" i="13"/>
  <c r="AH703" i="13"/>
  <c r="AH704" i="13"/>
  <c r="AH705" i="13"/>
  <c r="AH706" i="13"/>
  <c r="AH707" i="13"/>
  <c r="AH708" i="13"/>
  <c r="AH709" i="13"/>
  <c r="AH710" i="13"/>
  <c r="AH711" i="13"/>
  <c r="AH712" i="13"/>
  <c r="AH713" i="13"/>
  <c r="AH714" i="13"/>
  <c r="AH715" i="13"/>
  <c r="AH716" i="13"/>
  <c r="AH717" i="13"/>
  <c r="AH718" i="13"/>
  <c r="AH719" i="13"/>
  <c r="AH720" i="13"/>
  <c r="AH721" i="13"/>
  <c r="AH722" i="13"/>
  <c r="AH723" i="13"/>
  <c r="AH724" i="13"/>
  <c r="AH725" i="13"/>
  <c r="AH726" i="13"/>
  <c r="AH727" i="13"/>
  <c r="AH728" i="13"/>
  <c r="AH729" i="13"/>
  <c r="AH730" i="13"/>
  <c r="AH731" i="13"/>
  <c r="AH732" i="13"/>
  <c r="AH733" i="13"/>
  <c r="AH734" i="13"/>
  <c r="AH735" i="13"/>
  <c r="AH736" i="13"/>
  <c r="AH737" i="13"/>
  <c r="AH738" i="13"/>
  <c r="AH739" i="13"/>
  <c r="AH740" i="13"/>
  <c r="AH741" i="13"/>
  <c r="AH742" i="13"/>
  <c r="AH743" i="13"/>
  <c r="AH744" i="13"/>
  <c r="AH745" i="13"/>
  <c r="AH746" i="13"/>
  <c r="AH747" i="13"/>
  <c r="AH748" i="13"/>
  <c r="AH749" i="13"/>
  <c r="AH750" i="13"/>
  <c r="AH751" i="13"/>
  <c r="AH752" i="13"/>
  <c r="AH753" i="13"/>
  <c r="AH754" i="13"/>
  <c r="AH755" i="13"/>
  <c r="AH756" i="13"/>
  <c r="AH757" i="13"/>
  <c r="AH758" i="13"/>
  <c r="AH759" i="13"/>
  <c r="AH760" i="13"/>
  <c r="AH761" i="13"/>
  <c r="AH762" i="13"/>
  <c r="AH763" i="13"/>
  <c r="AH764" i="13"/>
  <c r="AH765" i="13"/>
  <c r="AH766" i="13"/>
  <c r="AH767" i="13"/>
  <c r="AH768" i="13"/>
  <c r="AH769" i="13"/>
  <c r="AH770" i="13"/>
  <c r="AH771" i="13"/>
  <c r="AH772" i="13"/>
  <c r="AH773" i="13"/>
  <c r="AH774" i="13"/>
  <c r="AH775" i="13"/>
  <c r="AH776" i="13"/>
  <c r="AH777" i="13"/>
  <c r="AH778" i="13"/>
  <c r="AH779" i="13"/>
  <c r="AH780" i="13"/>
  <c r="AH781" i="13"/>
  <c r="AH782" i="13"/>
  <c r="AH783" i="13"/>
  <c r="AH784" i="13"/>
  <c r="AH785" i="13"/>
  <c r="AH786" i="13"/>
  <c r="AH787" i="13"/>
  <c r="AH788" i="13"/>
  <c r="AH789" i="13"/>
  <c r="AH790" i="13"/>
  <c r="AH791" i="13"/>
  <c r="AH792" i="13"/>
  <c r="AH793" i="13"/>
  <c r="AH794" i="13"/>
  <c r="AH795" i="13"/>
  <c r="AH796" i="13"/>
  <c r="AH797" i="13"/>
  <c r="AH798" i="13"/>
  <c r="AH799" i="13"/>
  <c r="AH800" i="13"/>
  <c r="AH801" i="13"/>
  <c r="AH802" i="13"/>
  <c r="AH803" i="13"/>
  <c r="AH804" i="13"/>
  <c r="AH805" i="13"/>
  <c r="AH806" i="13"/>
  <c r="AH807" i="13"/>
  <c r="AH808" i="13"/>
  <c r="AH809" i="13"/>
  <c r="AH810" i="13"/>
  <c r="AH811" i="13"/>
  <c r="AH812" i="13"/>
  <c r="AH813" i="13"/>
  <c r="AH814" i="13"/>
  <c r="AH815" i="13"/>
  <c r="AH816" i="13"/>
  <c r="AH817" i="13"/>
  <c r="AH818" i="13"/>
  <c r="AH819" i="13"/>
  <c r="AH820" i="13"/>
  <c r="AH821" i="13"/>
  <c r="AH822" i="13"/>
  <c r="AH823" i="13"/>
  <c r="AH824" i="13"/>
  <c r="AH825" i="13"/>
  <c r="AH826" i="13"/>
  <c r="AH827" i="13"/>
  <c r="AH828" i="13"/>
  <c r="AH829" i="13"/>
  <c r="AH830" i="13"/>
  <c r="AH831" i="13"/>
  <c r="AH832" i="13"/>
  <c r="AH833" i="13"/>
  <c r="AH834" i="13"/>
  <c r="AH835" i="13"/>
  <c r="AH836" i="13"/>
  <c r="AH837" i="13"/>
  <c r="AH838" i="13"/>
  <c r="AH839" i="13"/>
  <c r="AH840" i="13"/>
  <c r="AH841" i="13"/>
  <c r="AH842" i="13"/>
  <c r="AH843" i="13"/>
  <c r="AH844" i="13"/>
  <c r="AH845" i="13"/>
  <c r="AH846" i="13"/>
  <c r="AH847" i="13"/>
  <c r="AH848" i="13"/>
  <c r="AH849" i="13"/>
  <c r="AH850" i="13"/>
  <c r="AH851" i="13"/>
  <c r="AH852" i="13"/>
  <c r="AH853" i="13"/>
  <c r="AH854" i="13"/>
  <c r="AH855" i="13"/>
  <c r="AH856" i="13"/>
  <c r="AH857" i="13"/>
  <c r="AH858" i="13"/>
  <c r="AH859" i="13"/>
  <c r="AH860" i="13"/>
  <c r="AH861" i="13"/>
  <c r="AH862" i="13"/>
  <c r="AH863" i="13"/>
  <c r="AH864" i="13"/>
  <c r="AH865" i="13"/>
  <c r="AH866" i="13"/>
  <c r="AH867" i="13"/>
  <c r="AH868" i="13"/>
  <c r="AH869" i="13"/>
  <c r="AH870" i="13"/>
  <c r="AH871" i="13"/>
  <c r="AH872" i="13"/>
  <c r="AH873" i="13"/>
  <c r="AH874" i="13"/>
  <c r="AH875" i="13"/>
  <c r="AH876" i="13"/>
  <c r="AH877" i="13"/>
  <c r="AH878" i="13"/>
  <c r="AH879" i="13"/>
  <c r="AH880" i="13"/>
  <c r="AH881" i="13"/>
  <c r="AH882" i="13"/>
  <c r="AH883" i="13"/>
  <c r="AH884" i="13"/>
  <c r="AH885" i="13"/>
  <c r="AH886" i="13"/>
  <c r="AH887" i="13"/>
  <c r="AH888" i="13"/>
  <c r="AH889" i="13"/>
  <c r="AH890" i="13"/>
  <c r="AH891" i="13"/>
  <c r="AH892" i="13"/>
  <c r="AH893" i="13"/>
  <c r="AH894" i="13"/>
  <c r="AH895" i="13"/>
  <c r="AH896" i="13"/>
  <c r="AH897" i="13"/>
  <c r="AH898" i="13"/>
  <c r="AH899" i="13"/>
  <c r="AH900" i="13"/>
  <c r="AH901" i="13"/>
  <c r="AH902" i="13"/>
  <c r="AH903" i="13"/>
  <c r="AH904" i="13"/>
  <c r="AH905" i="13"/>
  <c r="AH906" i="13"/>
  <c r="AH907" i="13"/>
  <c r="AH908" i="13"/>
  <c r="AH909" i="13"/>
  <c r="AH910" i="13"/>
  <c r="AH911" i="13"/>
  <c r="AH912" i="13"/>
  <c r="AH913" i="13"/>
  <c r="AH914" i="13"/>
  <c r="AH915" i="13"/>
  <c r="AH916" i="13"/>
  <c r="AH917" i="13"/>
  <c r="AH918" i="13"/>
  <c r="AH919" i="13"/>
  <c r="AH920" i="13"/>
  <c r="AH921" i="13"/>
  <c r="AH922" i="13"/>
  <c r="AH923" i="13"/>
  <c r="AH924" i="13"/>
  <c r="AH925" i="13"/>
  <c r="AH926" i="13"/>
  <c r="AH927" i="13"/>
  <c r="AH928" i="13"/>
  <c r="AH929" i="13"/>
  <c r="AH930" i="13"/>
  <c r="AH931" i="13"/>
  <c r="AH932" i="13"/>
  <c r="AH933" i="13"/>
  <c r="AH934" i="13"/>
  <c r="AH935" i="13"/>
  <c r="AH936" i="13"/>
  <c r="AH937" i="13"/>
  <c r="AH938" i="13"/>
  <c r="AH939" i="13"/>
  <c r="AH940" i="13"/>
  <c r="AH941" i="13"/>
  <c r="AH942" i="13"/>
  <c r="AH943" i="13"/>
  <c r="AH944" i="13"/>
  <c r="AH945" i="13"/>
  <c r="AH946" i="13"/>
  <c r="AH947" i="13"/>
  <c r="AH948" i="13"/>
  <c r="AH949" i="13"/>
  <c r="AH950" i="13"/>
  <c r="AH951" i="13"/>
  <c r="AH952" i="13"/>
  <c r="AH953" i="13"/>
  <c r="AH954" i="13"/>
  <c r="AH955" i="13"/>
  <c r="AH956" i="13"/>
  <c r="AH957" i="13"/>
  <c r="AH958" i="13"/>
  <c r="AH959" i="13"/>
  <c r="AH960" i="13"/>
  <c r="AH961" i="13"/>
  <c r="AH962" i="13"/>
  <c r="AH963" i="13"/>
  <c r="AH964" i="13"/>
  <c r="AH965" i="13"/>
  <c r="AH966" i="13"/>
  <c r="AH967" i="13"/>
  <c r="AH968" i="13"/>
  <c r="AH969" i="13"/>
  <c r="AH970" i="13"/>
  <c r="AH971" i="13"/>
  <c r="AH972" i="13"/>
  <c r="AH973" i="13"/>
  <c r="AH974" i="13"/>
  <c r="AH975" i="13"/>
  <c r="AH976" i="13"/>
  <c r="AH977" i="13"/>
  <c r="AH978" i="13"/>
  <c r="AH979" i="13"/>
  <c r="AH980" i="13"/>
  <c r="AH981" i="13"/>
  <c r="AH982" i="13"/>
  <c r="AH983" i="13"/>
  <c r="AH984" i="13"/>
  <c r="AH985" i="13"/>
  <c r="AH986" i="13"/>
  <c r="AH987" i="13"/>
  <c r="AH988" i="13"/>
  <c r="AH989" i="13"/>
  <c r="AH990" i="13"/>
  <c r="AH991" i="13"/>
  <c r="AH992" i="13"/>
  <c r="AH993" i="13"/>
  <c r="AH994" i="13"/>
  <c r="AH995" i="13"/>
  <c r="AH996" i="13"/>
  <c r="AH997" i="13"/>
  <c r="AH998" i="13"/>
  <c r="AH999" i="13"/>
  <c r="AH1000" i="13"/>
  <c r="AH1001" i="13"/>
  <c r="AH1002" i="13"/>
  <c r="AH1003" i="13"/>
  <c r="AH1004" i="13"/>
  <c r="AH1005" i="13"/>
  <c r="AH1006" i="13"/>
  <c r="AH1007" i="13"/>
  <c r="AH1008" i="13"/>
  <c r="AH1009" i="13"/>
  <c r="AH1010" i="13"/>
  <c r="AH1011" i="13"/>
  <c r="AH1012" i="13"/>
  <c r="AH1013" i="13"/>
  <c r="AH1014" i="13"/>
  <c r="AH1015" i="13"/>
  <c r="AH1016" i="13"/>
  <c r="AH1017" i="13"/>
  <c r="AH1018" i="13"/>
  <c r="AH1019" i="13"/>
  <c r="AH1020" i="13"/>
  <c r="AH1021" i="13"/>
  <c r="AH1022" i="13"/>
  <c r="AH1023" i="13"/>
  <c r="AH1024" i="13"/>
  <c r="AH1025" i="13"/>
  <c r="AH1026" i="13"/>
  <c r="AH1027" i="13"/>
  <c r="AH1028" i="13"/>
  <c r="AH1029" i="13"/>
  <c r="AH9" i="13"/>
  <c r="AH8" i="13"/>
  <c r="AG9" i="13"/>
  <c r="AG10" i="13"/>
  <c r="AG11" i="13"/>
  <c r="AG12" i="13"/>
  <c r="AG13" i="13"/>
  <c r="AG14" i="13"/>
  <c r="AG15" i="13"/>
  <c r="AG16" i="13"/>
  <c r="AG17" i="13"/>
  <c r="AG18" i="13"/>
  <c r="AG19" i="13"/>
  <c r="AG20" i="13"/>
  <c r="AG21" i="13"/>
  <c r="AG22" i="13"/>
  <c r="AG23" i="13"/>
  <c r="AG24" i="13"/>
  <c r="AG25" i="13"/>
  <c r="AG26" i="13"/>
  <c r="AG27" i="13"/>
  <c r="AG28" i="13"/>
  <c r="AG29" i="13"/>
  <c r="AG30" i="13"/>
  <c r="AG31" i="13"/>
  <c r="AG32" i="13"/>
  <c r="AG33" i="13"/>
  <c r="AG34" i="13"/>
  <c r="AG35" i="13"/>
  <c r="AG36" i="13"/>
  <c r="AG37" i="13"/>
  <c r="AG38" i="13"/>
  <c r="AG39" i="13"/>
  <c r="AG40" i="13"/>
  <c r="AG41" i="13"/>
  <c r="AG42" i="13"/>
  <c r="AG43" i="13"/>
  <c r="AG44" i="13"/>
  <c r="AG45" i="13"/>
  <c r="AG46" i="13"/>
  <c r="AG47" i="13"/>
  <c r="AG48" i="13"/>
  <c r="AG49" i="13"/>
  <c r="AG50" i="13"/>
  <c r="AG51" i="13"/>
  <c r="AG52" i="13"/>
  <c r="AG53" i="13"/>
  <c r="AG54" i="13"/>
  <c r="AG55" i="13"/>
  <c r="AG56" i="13"/>
  <c r="AG57" i="13"/>
  <c r="AG58" i="13"/>
  <c r="AG59" i="13"/>
  <c r="AG60" i="13"/>
  <c r="AG61" i="13"/>
  <c r="AG62" i="13"/>
  <c r="AG63" i="13"/>
  <c r="AG64" i="13"/>
  <c r="AG65" i="13"/>
  <c r="AG66" i="13"/>
  <c r="AG67" i="13"/>
  <c r="AG68" i="13"/>
  <c r="AG69" i="13"/>
  <c r="AG70" i="13"/>
  <c r="AG71" i="13"/>
  <c r="AG72" i="13"/>
  <c r="AG73" i="13"/>
  <c r="AG74" i="13"/>
  <c r="AG75" i="13"/>
  <c r="AG76" i="13"/>
  <c r="AG77" i="13"/>
  <c r="AG78" i="13"/>
  <c r="AG79" i="13"/>
  <c r="AG80" i="13"/>
  <c r="AG81" i="13"/>
  <c r="AG82" i="13"/>
  <c r="AG83" i="13"/>
  <c r="AG84" i="13"/>
  <c r="AG85" i="13"/>
  <c r="AG86" i="13"/>
  <c r="AG87" i="13"/>
  <c r="AG88" i="13"/>
  <c r="AG89" i="13"/>
  <c r="AG90" i="13"/>
  <c r="AG91" i="13"/>
  <c r="AG92" i="13"/>
  <c r="AG93" i="13"/>
  <c r="AG94" i="13"/>
  <c r="AG95" i="13"/>
  <c r="AG96" i="13"/>
  <c r="AG97" i="13"/>
  <c r="AG98" i="13"/>
  <c r="AG99" i="13"/>
  <c r="AG100" i="13"/>
  <c r="AG101" i="13"/>
  <c r="AG102" i="13"/>
  <c r="AG103" i="13"/>
  <c r="AG104" i="13"/>
  <c r="AG105" i="13"/>
  <c r="AG106" i="13"/>
  <c r="AG107" i="13"/>
  <c r="AG108" i="13"/>
  <c r="AG109" i="13"/>
  <c r="AG110" i="13"/>
  <c r="AG111" i="13"/>
  <c r="AG112" i="13"/>
  <c r="AG113" i="13"/>
  <c r="AG114" i="13"/>
  <c r="AG115" i="13"/>
  <c r="AG116" i="13"/>
  <c r="AG117" i="13"/>
  <c r="AG118" i="13"/>
  <c r="AG119" i="13"/>
  <c r="AG120" i="13"/>
  <c r="AG121" i="13"/>
  <c r="AG122" i="13"/>
  <c r="AG123" i="13"/>
  <c r="AG124" i="13"/>
  <c r="AG125" i="13"/>
  <c r="AG126" i="13"/>
  <c r="AG127" i="13"/>
  <c r="AG128" i="13"/>
  <c r="AG129" i="13"/>
  <c r="AG130" i="13"/>
  <c r="AG131" i="13"/>
  <c r="AG132" i="13"/>
  <c r="AG133" i="13"/>
  <c r="AG134" i="13"/>
  <c r="AG135" i="13"/>
  <c r="AG136" i="13"/>
  <c r="AG137" i="13"/>
  <c r="AG138" i="13"/>
  <c r="AG139" i="13"/>
  <c r="AG140" i="13"/>
  <c r="AG141" i="13"/>
  <c r="AG142" i="13"/>
  <c r="AG143" i="13"/>
  <c r="AG144" i="13"/>
  <c r="AG145" i="13"/>
  <c r="AG146" i="13"/>
  <c r="AG147" i="13"/>
  <c r="AG148" i="13"/>
  <c r="AG149" i="13"/>
  <c r="AG150" i="13"/>
  <c r="AG151" i="13"/>
  <c r="AG152" i="13"/>
  <c r="AG153" i="13"/>
  <c r="AG154" i="13"/>
  <c r="AG155" i="13"/>
  <c r="AG156" i="13"/>
  <c r="AG157" i="13"/>
  <c r="AG158" i="13"/>
  <c r="AG159" i="13"/>
  <c r="AG160" i="13"/>
  <c r="AG161" i="13"/>
  <c r="AG162" i="13"/>
  <c r="AG163" i="13"/>
  <c r="AG164" i="13"/>
  <c r="AG165" i="13"/>
  <c r="AG166" i="13"/>
  <c r="AG167" i="13"/>
  <c r="AG168" i="13"/>
  <c r="AG169" i="13"/>
  <c r="AG170" i="13"/>
  <c r="AG171" i="13"/>
  <c r="AG172" i="13"/>
  <c r="AG173" i="13"/>
  <c r="AG174" i="13"/>
  <c r="AG175" i="13"/>
  <c r="AG176" i="13"/>
  <c r="AG177" i="13"/>
  <c r="AG178" i="13"/>
  <c r="AG179" i="13"/>
  <c r="AG180" i="13"/>
  <c r="AG181" i="13"/>
  <c r="AG182" i="13"/>
  <c r="AG183" i="13"/>
  <c r="AG184" i="13"/>
  <c r="AG185" i="13"/>
  <c r="AG186" i="13"/>
  <c r="AG187" i="13"/>
  <c r="AG188" i="13"/>
  <c r="AG189" i="13"/>
  <c r="AG190" i="13"/>
  <c r="AG191" i="13"/>
  <c r="AG192" i="13"/>
  <c r="AG193" i="13"/>
  <c r="AG194" i="13"/>
  <c r="AG195" i="13"/>
  <c r="AG196" i="13"/>
  <c r="AG197" i="13"/>
  <c r="AG198" i="13"/>
  <c r="AG199" i="13"/>
  <c r="AG200" i="13"/>
  <c r="AG201" i="13"/>
  <c r="AG202" i="13"/>
  <c r="AG203" i="13"/>
  <c r="AG204" i="13"/>
  <c r="AG205" i="13"/>
  <c r="AG206" i="13"/>
  <c r="AG207" i="13"/>
  <c r="AG208" i="13"/>
  <c r="AG209" i="13"/>
  <c r="AG210" i="13"/>
  <c r="AG211" i="13"/>
  <c r="AG212" i="13"/>
  <c r="AG213" i="13"/>
  <c r="AG214" i="13"/>
  <c r="AG215" i="13"/>
  <c r="AG216" i="13"/>
  <c r="AG217" i="13"/>
  <c r="AG218" i="13"/>
  <c r="AG219" i="13"/>
  <c r="AG220" i="13"/>
  <c r="AG221" i="13"/>
  <c r="AG222" i="13"/>
  <c r="AG223" i="13"/>
  <c r="AG224" i="13"/>
  <c r="AG225" i="13"/>
  <c r="AG226" i="13"/>
  <c r="AG227" i="13"/>
  <c r="AG228" i="13"/>
  <c r="AG229" i="13"/>
  <c r="AG230" i="13"/>
  <c r="AG231" i="13"/>
  <c r="AG232" i="13"/>
  <c r="AG233" i="13"/>
  <c r="AG234" i="13"/>
  <c r="AG235" i="13"/>
  <c r="AG236" i="13"/>
  <c r="AG237" i="13"/>
  <c r="AG238" i="13"/>
  <c r="AG239" i="13"/>
  <c r="AG240" i="13"/>
  <c r="AG241" i="13"/>
  <c r="AG242" i="13"/>
  <c r="AG243" i="13"/>
  <c r="AG244" i="13"/>
  <c r="AG245" i="13"/>
  <c r="AG246" i="13"/>
  <c r="AG247" i="13"/>
  <c r="AG248" i="13"/>
  <c r="AG249" i="13"/>
  <c r="AG250" i="13"/>
  <c r="AG251" i="13"/>
  <c r="AG252" i="13"/>
  <c r="AG253" i="13"/>
  <c r="AG254" i="13"/>
  <c r="AG255" i="13"/>
  <c r="AG256" i="13"/>
  <c r="AG257" i="13"/>
  <c r="AG258" i="13"/>
  <c r="AG259" i="13"/>
  <c r="AG260" i="13"/>
  <c r="AG261" i="13"/>
  <c r="AG262" i="13"/>
  <c r="AG263" i="13"/>
  <c r="AG264" i="13"/>
  <c r="AG265" i="13"/>
  <c r="AG266" i="13"/>
  <c r="AG267" i="13"/>
  <c r="AG268" i="13"/>
  <c r="AG269" i="13"/>
  <c r="AG270" i="13"/>
  <c r="AG271" i="13"/>
  <c r="AG272" i="13"/>
  <c r="AG273" i="13"/>
  <c r="AG274" i="13"/>
  <c r="AG275" i="13"/>
  <c r="AG276" i="13"/>
  <c r="AG277" i="13"/>
  <c r="AG278" i="13"/>
  <c r="AG279" i="13"/>
  <c r="AG280" i="13"/>
  <c r="AG281" i="13"/>
  <c r="AG282" i="13"/>
  <c r="AG283" i="13"/>
  <c r="AG284" i="13"/>
  <c r="AG285" i="13"/>
  <c r="AG286" i="13"/>
  <c r="AG287" i="13"/>
  <c r="AG288" i="13"/>
  <c r="AG289" i="13"/>
  <c r="AG290" i="13"/>
  <c r="AG291" i="13"/>
  <c r="AG292" i="13"/>
  <c r="AG293" i="13"/>
  <c r="AG294" i="13"/>
  <c r="AG295" i="13"/>
  <c r="AG296" i="13"/>
  <c r="AG297" i="13"/>
  <c r="AG298" i="13"/>
  <c r="AG299" i="13"/>
  <c r="AG300" i="13"/>
  <c r="AG301" i="13"/>
  <c r="AG302" i="13"/>
  <c r="AG303" i="13"/>
  <c r="AG304" i="13"/>
  <c r="AG305" i="13"/>
  <c r="AG306" i="13"/>
  <c r="AG307" i="13"/>
  <c r="AG308" i="13"/>
  <c r="AG309" i="13"/>
  <c r="AG310" i="13"/>
  <c r="AG311" i="13"/>
  <c r="AG312" i="13"/>
  <c r="AG313" i="13"/>
  <c r="AG314" i="13"/>
  <c r="AG315" i="13"/>
  <c r="AG316" i="13"/>
  <c r="AG317" i="13"/>
  <c r="AG318" i="13"/>
  <c r="AG319" i="13"/>
  <c r="AG320" i="13"/>
  <c r="AG321" i="13"/>
  <c r="AG322" i="13"/>
  <c r="AG323" i="13"/>
  <c r="AG324" i="13"/>
  <c r="AG325" i="13"/>
  <c r="AG326" i="13"/>
  <c r="AG327" i="13"/>
  <c r="AG328" i="13"/>
  <c r="AG329" i="13"/>
  <c r="AG330" i="13"/>
  <c r="AG331" i="13"/>
  <c r="AG332" i="13"/>
  <c r="AG333" i="13"/>
  <c r="AG334" i="13"/>
  <c r="AG335" i="13"/>
  <c r="AG336" i="13"/>
  <c r="AG337" i="13"/>
  <c r="AG338" i="13"/>
  <c r="AG339" i="13"/>
  <c r="AG340" i="13"/>
  <c r="AG341" i="13"/>
  <c r="AG342" i="13"/>
  <c r="AG343" i="13"/>
  <c r="AG344" i="13"/>
  <c r="AG345" i="13"/>
  <c r="AG346" i="13"/>
  <c r="AG347" i="13"/>
  <c r="AG348" i="13"/>
  <c r="AG349" i="13"/>
  <c r="AG350" i="13"/>
  <c r="AG351" i="13"/>
  <c r="AG352" i="13"/>
  <c r="AG353" i="13"/>
  <c r="AG354" i="13"/>
  <c r="AG355" i="13"/>
  <c r="AG356" i="13"/>
  <c r="AG357" i="13"/>
  <c r="AG358" i="13"/>
  <c r="AG359" i="13"/>
  <c r="AG360" i="13"/>
  <c r="AG361" i="13"/>
  <c r="AG362" i="13"/>
  <c r="AG363" i="13"/>
  <c r="AG364" i="13"/>
  <c r="AG365" i="13"/>
  <c r="AG366" i="13"/>
  <c r="AG367" i="13"/>
  <c r="AG368" i="13"/>
  <c r="AG369" i="13"/>
  <c r="AG370" i="13"/>
  <c r="AG371" i="13"/>
  <c r="AG372" i="13"/>
  <c r="AG373" i="13"/>
  <c r="AG374" i="13"/>
  <c r="AG375" i="13"/>
  <c r="AG376" i="13"/>
  <c r="AG377" i="13"/>
  <c r="AG378" i="13"/>
  <c r="AG379" i="13"/>
  <c r="AG380" i="13"/>
  <c r="AG381" i="13"/>
  <c r="AG382" i="13"/>
  <c r="AG383" i="13"/>
  <c r="AG384" i="13"/>
  <c r="AG385" i="13"/>
  <c r="AG386" i="13"/>
  <c r="AG387" i="13"/>
  <c r="AG388" i="13"/>
  <c r="AG389" i="13"/>
  <c r="AG390" i="13"/>
  <c r="AG391" i="13"/>
  <c r="AG392" i="13"/>
  <c r="AG393" i="13"/>
  <c r="AG394" i="13"/>
  <c r="AG395" i="13"/>
  <c r="AG396" i="13"/>
  <c r="AG397" i="13"/>
  <c r="AG398" i="13"/>
  <c r="AG399" i="13"/>
  <c r="AG400" i="13"/>
  <c r="AG401" i="13"/>
  <c r="AG402" i="13"/>
  <c r="AG403" i="13"/>
  <c r="AG404" i="13"/>
  <c r="AG405" i="13"/>
  <c r="AG406" i="13"/>
  <c r="AG407" i="13"/>
  <c r="AG408" i="13"/>
  <c r="AG409" i="13"/>
  <c r="AG410" i="13"/>
  <c r="AG411" i="13"/>
  <c r="AG412" i="13"/>
  <c r="AG413" i="13"/>
  <c r="AG414" i="13"/>
  <c r="AG415" i="13"/>
  <c r="AG416" i="13"/>
  <c r="AG417" i="13"/>
  <c r="AG418" i="13"/>
  <c r="AG419" i="13"/>
  <c r="AG420" i="13"/>
  <c r="AG421" i="13"/>
  <c r="AG422" i="13"/>
  <c r="AG423" i="13"/>
  <c r="AG424" i="13"/>
  <c r="AG425" i="13"/>
  <c r="AG426" i="13"/>
  <c r="AG427" i="13"/>
  <c r="AG428" i="13"/>
  <c r="AG429" i="13"/>
  <c r="AG430" i="13"/>
  <c r="AG431" i="13"/>
  <c r="AG432" i="13"/>
  <c r="AG433" i="13"/>
  <c r="AG434" i="13"/>
  <c r="AG435" i="13"/>
  <c r="AG436" i="13"/>
  <c r="AG437" i="13"/>
  <c r="AG438" i="13"/>
  <c r="AG439" i="13"/>
  <c r="AG440" i="13"/>
  <c r="AG441" i="13"/>
  <c r="AG442" i="13"/>
  <c r="AG443" i="13"/>
  <c r="AG444" i="13"/>
  <c r="AG445" i="13"/>
  <c r="AG446" i="13"/>
  <c r="AG447" i="13"/>
  <c r="AG448" i="13"/>
  <c r="AG449" i="13"/>
  <c r="AG450" i="13"/>
  <c r="AG451" i="13"/>
  <c r="AG452" i="13"/>
  <c r="AG453" i="13"/>
  <c r="AG454" i="13"/>
  <c r="AG455" i="13"/>
  <c r="AG456" i="13"/>
  <c r="AG457" i="13"/>
  <c r="AG458" i="13"/>
  <c r="AG459" i="13"/>
  <c r="AG460" i="13"/>
  <c r="AG461" i="13"/>
  <c r="AG462" i="13"/>
  <c r="AG463" i="13"/>
  <c r="AG464" i="13"/>
  <c r="AG465" i="13"/>
  <c r="AG466" i="13"/>
  <c r="AG467" i="13"/>
  <c r="AG468" i="13"/>
  <c r="AG469" i="13"/>
  <c r="AG470" i="13"/>
  <c r="AG471" i="13"/>
  <c r="AG472" i="13"/>
  <c r="AG473" i="13"/>
  <c r="AG474" i="13"/>
  <c r="AG475" i="13"/>
  <c r="AG476" i="13"/>
  <c r="AG477" i="13"/>
  <c r="AG478" i="13"/>
  <c r="AG479" i="13"/>
  <c r="AG480" i="13"/>
  <c r="AG481" i="13"/>
  <c r="AG482" i="13"/>
  <c r="AG483" i="13"/>
  <c r="AG484" i="13"/>
  <c r="AG485" i="13"/>
  <c r="AG486" i="13"/>
  <c r="AG487" i="13"/>
  <c r="AG488" i="13"/>
  <c r="AG489" i="13"/>
  <c r="AG490" i="13"/>
  <c r="AG491" i="13"/>
  <c r="AG492" i="13"/>
  <c r="AG493" i="13"/>
  <c r="AG494" i="13"/>
  <c r="AG495" i="13"/>
  <c r="AG496" i="13"/>
  <c r="AG497" i="13"/>
  <c r="AG498" i="13"/>
  <c r="AG499" i="13"/>
  <c r="AG500" i="13"/>
  <c r="AG501" i="13"/>
  <c r="AG502" i="13"/>
  <c r="AG503" i="13"/>
  <c r="AG504" i="13"/>
  <c r="AG505" i="13"/>
  <c r="AG506" i="13"/>
  <c r="AG507" i="13"/>
  <c r="AG508" i="13"/>
  <c r="AG509" i="13"/>
  <c r="AG510" i="13"/>
  <c r="AG511" i="13"/>
  <c r="AG512" i="13"/>
  <c r="AG513" i="13"/>
  <c r="AG514" i="13"/>
  <c r="AG515" i="13"/>
  <c r="AG516" i="13"/>
  <c r="AG517" i="13"/>
  <c r="AG518" i="13"/>
  <c r="AG519" i="13"/>
  <c r="AG520" i="13"/>
  <c r="AG521" i="13"/>
  <c r="AG522" i="13"/>
  <c r="AG523" i="13"/>
  <c r="AG524" i="13"/>
  <c r="AG525" i="13"/>
  <c r="AG526" i="13"/>
  <c r="AG527" i="13"/>
  <c r="AG528" i="13"/>
  <c r="AG529" i="13"/>
  <c r="AG530" i="13"/>
  <c r="AG531" i="13"/>
  <c r="AG532" i="13"/>
  <c r="AG533" i="13"/>
  <c r="AG534" i="13"/>
  <c r="AG535" i="13"/>
  <c r="AG536" i="13"/>
  <c r="AG537" i="13"/>
  <c r="AG538" i="13"/>
  <c r="AG539" i="13"/>
  <c r="AG540" i="13"/>
  <c r="AG541" i="13"/>
  <c r="AG542" i="13"/>
  <c r="AG543" i="13"/>
  <c r="AG544" i="13"/>
  <c r="AG545" i="13"/>
  <c r="AG546" i="13"/>
  <c r="AG547" i="13"/>
  <c r="AG548" i="13"/>
  <c r="AG549" i="13"/>
  <c r="AG550" i="13"/>
  <c r="AG551" i="13"/>
  <c r="AG552" i="13"/>
  <c r="AG553" i="13"/>
  <c r="AG554" i="13"/>
  <c r="AG555" i="13"/>
  <c r="AG556" i="13"/>
  <c r="AG557" i="13"/>
  <c r="AG558" i="13"/>
  <c r="AG559" i="13"/>
  <c r="AG560" i="13"/>
  <c r="AG561" i="13"/>
  <c r="AG562" i="13"/>
  <c r="AG563" i="13"/>
  <c r="AG564" i="13"/>
  <c r="AG565" i="13"/>
  <c r="AG566" i="13"/>
  <c r="AG567" i="13"/>
  <c r="AG568" i="13"/>
  <c r="AG569" i="13"/>
  <c r="AG570" i="13"/>
  <c r="AG571" i="13"/>
  <c r="AG572" i="13"/>
  <c r="AG573" i="13"/>
  <c r="AG574" i="13"/>
  <c r="AG575" i="13"/>
  <c r="AG576" i="13"/>
  <c r="AG577" i="13"/>
  <c r="AG578" i="13"/>
  <c r="AG579" i="13"/>
  <c r="AG580" i="13"/>
  <c r="AG581" i="13"/>
  <c r="AG582" i="13"/>
  <c r="AG583" i="13"/>
  <c r="AG584" i="13"/>
  <c r="AG585" i="13"/>
  <c r="AG586" i="13"/>
  <c r="AG587" i="13"/>
  <c r="AG588" i="13"/>
  <c r="AG589" i="13"/>
  <c r="AG590" i="13"/>
  <c r="AG591" i="13"/>
  <c r="AG592" i="13"/>
  <c r="AG593" i="13"/>
  <c r="AG594" i="13"/>
  <c r="AG595" i="13"/>
  <c r="AG596" i="13"/>
  <c r="AG597" i="13"/>
  <c r="AG598" i="13"/>
  <c r="AG599" i="13"/>
  <c r="AG600" i="13"/>
  <c r="AG601" i="13"/>
  <c r="AG602" i="13"/>
  <c r="AG603" i="13"/>
  <c r="AG604" i="13"/>
  <c r="AG605" i="13"/>
  <c r="AG606" i="13"/>
  <c r="AG607" i="13"/>
  <c r="AG608" i="13"/>
  <c r="AG609" i="13"/>
  <c r="AG610" i="13"/>
  <c r="AG611" i="13"/>
  <c r="AG612" i="13"/>
  <c r="AG613" i="13"/>
  <c r="AG614" i="13"/>
  <c r="AG615" i="13"/>
  <c r="AG616" i="13"/>
  <c r="AG617" i="13"/>
  <c r="AG618" i="13"/>
  <c r="AG619" i="13"/>
  <c r="AG620" i="13"/>
  <c r="AG621" i="13"/>
  <c r="AG622" i="13"/>
  <c r="AG623" i="13"/>
  <c r="AG624" i="13"/>
  <c r="AG625" i="13"/>
  <c r="AG626" i="13"/>
  <c r="AG627" i="13"/>
  <c r="AG628" i="13"/>
  <c r="AG629" i="13"/>
  <c r="AG630" i="13"/>
  <c r="AG631" i="13"/>
  <c r="AG632" i="13"/>
  <c r="AG633" i="13"/>
  <c r="AG634" i="13"/>
  <c r="AG635" i="13"/>
  <c r="AG636" i="13"/>
  <c r="AG637" i="13"/>
  <c r="AG638" i="13"/>
  <c r="AG639" i="13"/>
  <c r="AG640" i="13"/>
  <c r="AG641" i="13"/>
  <c r="AG642" i="13"/>
  <c r="AG643" i="13"/>
  <c r="AG644" i="13"/>
  <c r="AG645" i="13"/>
  <c r="AG646" i="13"/>
  <c r="AG647" i="13"/>
  <c r="AG648" i="13"/>
  <c r="AG649" i="13"/>
  <c r="AG650" i="13"/>
  <c r="AG651" i="13"/>
  <c r="AG652" i="13"/>
  <c r="AG653" i="13"/>
  <c r="AG654" i="13"/>
  <c r="AG655" i="13"/>
  <c r="AG656" i="13"/>
  <c r="AG657" i="13"/>
  <c r="AG658" i="13"/>
  <c r="AG659" i="13"/>
  <c r="AG660" i="13"/>
  <c r="AG661" i="13"/>
  <c r="AG662" i="13"/>
  <c r="AG663" i="13"/>
  <c r="AG664" i="13"/>
  <c r="AG665" i="13"/>
  <c r="AG666" i="13"/>
  <c r="AG667" i="13"/>
  <c r="AG668" i="13"/>
  <c r="AG669" i="13"/>
  <c r="AG670" i="13"/>
  <c r="AG671" i="13"/>
  <c r="AG672" i="13"/>
  <c r="AG673" i="13"/>
  <c r="AG674" i="13"/>
  <c r="AG675" i="13"/>
  <c r="AG676" i="13"/>
  <c r="AG677" i="13"/>
  <c r="AG678" i="13"/>
  <c r="AG679" i="13"/>
  <c r="AG680" i="13"/>
  <c r="AG681" i="13"/>
  <c r="AG682" i="13"/>
  <c r="AG683" i="13"/>
  <c r="AG684" i="13"/>
  <c r="AG685" i="13"/>
  <c r="AG686" i="13"/>
  <c r="AG687" i="13"/>
  <c r="AG688" i="13"/>
  <c r="AG689" i="13"/>
  <c r="AG690" i="13"/>
  <c r="AG691" i="13"/>
  <c r="AG692" i="13"/>
  <c r="AG693" i="13"/>
  <c r="AG694" i="13"/>
  <c r="AG695" i="13"/>
  <c r="AG696" i="13"/>
  <c r="AG697" i="13"/>
  <c r="AG698" i="13"/>
  <c r="AG699" i="13"/>
  <c r="AG700" i="13"/>
  <c r="AG701" i="13"/>
  <c r="AG702" i="13"/>
  <c r="AG703" i="13"/>
  <c r="AG704" i="13"/>
  <c r="AG705" i="13"/>
  <c r="AG706" i="13"/>
  <c r="AG707" i="13"/>
  <c r="AG708" i="13"/>
  <c r="AG709" i="13"/>
  <c r="AG710" i="13"/>
  <c r="AG711" i="13"/>
  <c r="AG712" i="13"/>
  <c r="AG713" i="13"/>
  <c r="AG714" i="13"/>
  <c r="AG715" i="13"/>
  <c r="AG716" i="13"/>
  <c r="AG717" i="13"/>
  <c r="AG718" i="13"/>
  <c r="AG719" i="13"/>
  <c r="AG720" i="13"/>
  <c r="AG721" i="13"/>
  <c r="AG722" i="13"/>
  <c r="AG723" i="13"/>
  <c r="AG724" i="13"/>
  <c r="AG725" i="13"/>
  <c r="AG726" i="13"/>
  <c r="AG727" i="13"/>
  <c r="AG728" i="13"/>
  <c r="AG729" i="13"/>
  <c r="AG730" i="13"/>
  <c r="AG731" i="13"/>
  <c r="AG732" i="13"/>
  <c r="AG733" i="13"/>
  <c r="AG734" i="13"/>
  <c r="AG735" i="13"/>
  <c r="AG736" i="13"/>
  <c r="AG737" i="13"/>
  <c r="AG738" i="13"/>
  <c r="AG739" i="13"/>
  <c r="AG740" i="13"/>
  <c r="AG741" i="13"/>
  <c r="AG742" i="13"/>
  <c r="AG743" i="13"/>
  <c r="AG744" i="13"/>
  <c r="AG745" i="13"/>
  <c r="AG746" i="13"/>
  <c r="AG747" i="13"/>
  <c r="AG748" i="13"/>
  <c r="AG749" i="13"/>
  <c r="AG750" i="13"/>
  <c r="AG751" i="13"/>
  <c r="AG752" i="13"/>
  <c r="AG753" i="13"/>
  <c r="AG754" i="13"/>
  <c r="AG755" i="13"/>
  <c r="AG756" i="13"/>
  <c r="AG757" i="13"/>
  <c r="AG758" i="13"/>
  <c r="AG759" i="13"/>
  <c r="AG760" i="13"/>
  <c r="AG761" i="13"/>
  <c r="AG762" i="13"/>
  <c r="AG763" i="13"/>
  <c r="AG764" i="13"/>
  <c r="AG765" i="13"/>
  <c r="AG766" i="13"/>
  <c r="AG767" i="13"/>
  <c r="AG768" i="13"/>
  <c r="AG769" i="13"/>
  <c r="AG770" i="13"/>
  <c r="AG771" i="13"/>
  <c r="AG772" i="13"/>
  <c r="AG773" i="13"/>
  <c r="AG774" i="13"/>
  <c r="AG775" i="13"/>
  <c r="AG776" i="13"/>
  <c r="AG777" i="13"/>
  <c r="AG778" i="13"/>
  <c r="AG779" i="13"/>
  <c r="AG780" i="13"/>
  <c r="AG781" i="13"/>
  <c r="AG782" i="13"/>
  <c r="AG783" i="13"/>
  <c r="AG784" i="13"/>
  <c r="AG785" i="13"/>
  <c r="AG786" i="13"/>
  <c r="AG787" i="13"/>
  <c r="AG788" i="13"/>
  <c r="AG789" i="13"/>
  <c r="AG790" i="13"/>
  <c r="AG791" i="13"/>
  <c r="AG792" i="13"/>
  <c r="AG793" i="13"/>
  <c r="AG794" i="13"/>
  <c r="AG795" i="13"/>
  <c r="AG796" i="13"/>
  <c r="AG797" i="13"/>
  <c r="AG798" i="13"/>
  <c r="AG799" i="13"/>
  <c r="AG800" i="13"/>
  <c r="AG801" i="13"/>
  <c r="AG802" i="13"/>
  <c r="AG803" i="13"/>
  <c r="AG804" i="13"/>
  <c r="AG805" i="13"/>
  <c r="AG806" i="13"/>
  <c r="AG807" i="13"/>
  <c r="AG808" i="13"/>
  <c r="AG809" i="13"/>
  <c r="AG810" i="13"/>
  <c r="AG811" i="13"/>
  <c r="AG812" i="13"/>
  <c r="AG813" i="13"/>
  <c r="AG814" i="13"/>
  <c r="AG815" i="13"/>
  <c r="AG816" i="13"/>
  <c r="AG817" i="13"/>
  <c r="AG818" i="13"/>
  <c r="AG819" i="13"/>
  <c r="AG820" i="13"/>
  <c r="AG821" i="13"/>
  <c r="AG822" i="13"/>
  <c r="AG823" i="13"/>
  <c r="AG824" i="13"/>
  <c r="AG825" i="13"/>
  <c r="AG826" i="13"/>
  <c r="AG827" i="13"/>
  <c r="AG828" i="13"/>
  <c r="AG829" i="13"/>
  <c r="AG830" i="13"/>
  <c r="AG831" i="13"/>
  <c r="AG832" i="13"/>
  <c r="AG833" i="13"/>
  <c r="AG834" i="13"/>
  <c r="AG835" i="13"/>
  <c r="AG836" i="13"/>
  <c r="AG837" i="13"/>
  <c r="AG838" i="13"/>
  <c r="AG839" i="13"/>
  <c r="AG840" i="13"/>
  <c r="AG841" i="13"/>
  <c r="AG842" i="13"/>
  <c r="AG843" i="13"/>
  <c r="AG844" i="13"/>
  <c r="AG845" i="13"/>
  <c r="AG846" i="13"/>
  <c r="AG847" i="13"/>
  <c r="AG848" i="13"/>
  <c r="AG849" i="13"/>
  <c r="AG850" i="13"/>
  <c r="AG851" i="13"/>
  <c r="AG852" i="13"/>
  <c r="AG853" i="13"/>
  <c r="AG854" i="13"/>
  <c r="AG855" i="13"/>
  <c r="AG856" i="13"/>
  <c r="AG857" i="13"/>
  <c r="AG858" i="13"/>
  <c r="AG859" i="13"/>
  <c r="AG860" i="13"/>
  <c r="AG861" i="13"/>
  <c r="AG862" i="13"/>
  <c r="AG863" i="13"/>
  <c r="AG864" i="13"/>
  <c r="AG865" i="13"/>
  <c r="AG866" i="13"/>
  <c r="AG867" i="13"/>
  <c r="AG868" i="13"/>
  <c r="AG869" i="13"/>
  <c r="AG870" i="13"/>
  <c r="AG871" i="13"/>
  <c r="AG872" i="13"/>
  <c r="AG873" i="13"/>
  <c r="AG874" i="13"/>
  <c r="AG875" i="13"/>
  <c r="AG876" i="13"/>
  <c r="AG877" i="13"/>
  <c r="AG878" i="13"/>
  <c r="AG879" i="13"/>
  <c r="AG880" i="13"/>
  <c r="AG881" i="13"/>
  <c r="AG882" i="13"/>
  <c r="AG883" i="13"/>
  <c r="AG884" i="13"/>
  <c r="AG885" i="13"/>
  <c r="AG886" i="13"/>
  <c r="AG887" i="13"/>
  <c r="AG888" i="13"/>
  <c r="AG889" i="13"/>
  <c r="AG890" i="13"/>
  <c r="AG891" i="13"/>
  <c r="AG892" i="13"/>
  <c r="AG893" i="13"/>
  <c r="AG894" i="13"/>
  <c r="AG895" i="13"/>
  <c r="AG896" i="13"/>
  <c r="AG897" i="13"/>
  <c r="AG898" i="13"/>
  <c r="AG899" i="13"/>
  <c r="AG900" i="13"/>
  <c r="AG901" i="13"/>
  <c r="AG902" i="13"/>
  <c r="AG903" i="13"/>
  <c r="AG904" i="13"/>
  <c r="AG905" i="13"/>
  <c r="AG906" i="13"/>
  <c r="AG907" i="13"/>
  <c r="AG908" i="13"/>
  <c r="AG909" i="13"/>
  <c r="AG910" i="13"/>
  <c r="AG911" i="13"/>
  <c r="AG912" i="13"/>
  <c r="AG913" i="13"/>
  <c r="AG914" i="13"/>
  <c r="AG915" i="13"/>
  <c r="AG916" i="13"/>
  <c r="AG917" i="13"/>
  <c r="AG918" i="13"/>
  <c r="AG919" i="13"/>
  <c r="AG920" i="13"/>
  <c r="AG921" i="13"/>
  <c r="AG922" i="13"/>
  <c r="AG923" i="13"/>
  <c r="AG924" i="13"/>
  <c r="AG925" i="13"/>
  <c r="AG926" i="13"/>
  <c r="AG927" i="13"/>
  <c r="AG928" i="13"/>
  <c r="AG929" i="13"/>
  <c r="AG930" i="13"/>
  <c r="AG931" i="13"/>
  <c r="AG932" i="13"/>
  <c r="AG933" i="13"/>
  <c r="AG934" i="13"/>
  <c r="AG935" i="13"/>
  <c r="AG936" i="13"/>
  <c r="AG937" i="13"/>
  <c r="AG938" i="13"/>
  <c r="AG939" i="13"/>
  <c r="AG940" i="13"/>
  <c r="AG941" i="13"/>
  <c r="AG942" i="13"/>
  <c r="AG943" i="13"/>
  <c r="AG944" i="13"/>
  <c r="AG945" i="13"/>
  <c r="AG946" i="13"/>
  <c r="AG947" i="13"/>
  <c r="AG948" i="13"/>
  <c r="AG949" i="13"/>
  <c r="AG950" i="13"/>
  <c r="AG951" i="13"/>
  <c r="AG952" i="13"/>
  <c r="AG953" i="13"/>
  <c r="AG954" i="13"/>
  <c r="AG955" i="13"/>
  <c r="AG956" i="13"/>
  <c r="AG957" i="13"/>
  <c r="AG958" i="13"/>
  <c r="AG959" i="13"/>
  <c r="AG960" i="13"/>
  <c r="AG961" i="13"/>
  <c r="AG962" i="13"/>
  <c r="AG963" i="13"/>
  <c r="AG964" i="13"/>
  <c r="AG965" i="13"/>
  <c r="AG966" i="13"/>
  <c r="AG967" i="13"/>
  <c r="AG968" i="13"/>
  <c r="AG969" i="13"/>
  <c r="AG970" i="13"/>
  <c r="AG971" i="13"/>
  <c r="AG972" i="13"/>
  <c r="AG973" i="13"/>
  <c r="AG974" i="13"/>
  <c r="AG975" i="13"/>
  <c r="AG976" i="13"/>
  <c r="AG977" i="13"/>
  <c r="AG978" i="13"/>
  <c r="AG979" i="13"/>
  <c r="AG980" i="13"/>
  <c r="AG981" i="13"/>
  <c r="AG982" i="13"/>
  <c r="AG983" i="13"/>
  <c r="AG984" i="13"/>
  <c r="AG985" i="13"/>
  <c r="AG986" i="13"/>
  <c r="AG987" i="13"/>
  <c r="AG988" i="13"/>
  <c r="AG989" i="13"/>
  <c r="AG990" i="13"/>
  <c r="AG991" i="13"/>
  <c r="AG992" i="13"/>
  <c r="AG993" i="13"/>
  <c r="AG994" i="13"/>
  <c r="AG995" i="13"/>
  <c r="AG996" i="13"/>
  <c r="AG997" i="13"/>
  <c r="AG998" i="13"/>
  <c r="AG999" i="13"/>
  <c r="AG1000" i="13"/>
  <c r="AG1001" i="13"/>
  <c r="AG1002" i="13"/>
  <c r="AG1003" i="13"/>
  <c r="AG1004" i="13"/>
  <c r="AG1005" i="13"/>
  <c r="AG1006" i="13"/>
  <c r="AG1007" i="13"/>
  <c r="AG1008" i="13"/>
  <c r="AG1009" i="13"/>
  <c r="AG1010" i="13"/>
  <c r="AG1011" i="13"/>
  <c r="AG1012" i="13"/>
  <c r="AG1013" i="13"/>
  <c r="AG1014" i="13"/>
  <c r="AG1015" i="13"/>
  <c r="AG1016" i="13"/>
  <c r="AG1017" i="13"/>
  <c r="AG1018" i="13"/>
  <c r="AG1019" i="13"/>
  <c r="AG1020" i="13"/>
  <c r="AG1021" i="13"/>
  <c r="AG1022" i="13"/>
  <c r="AG1023" i="13"/>
  <c r="AG1024" i="13"/>
  <c r="AG1025" i="13"/>
  <c r="AG1026" i="13"/>
  <c r="AG1027" i="13"/>
  <c r="AG1028" i="13"/>
  <c r="AG1029" i="13"/>
  <c r="AG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60" i="13"/>
  <c r="AF61" i="13"/>
  <c r="AF62" i="13"/>
  <c r="AF63" i="13"/>
  <c r="AF64" i="13"/>
  <c r="AF65" i="13"/>
  <c r="AF66" i="13"/>
  <c r="AF67" i="13"/>
  <c r="AF68" i="13"/>
  <c r="AF69" i="13"/>
  <c r="AF70" i="13"/>
  <c r="AF71" i="13"/>
  <c r="AF72" i="13"/>
  <c r="AF73" i="13"/>
  <c r="AF74" i="13"/>
  <c r="AF75" i="13"/>
  <c r="AF76" i="13"/>
  <c r="AF77" i="13"/>
  <c r="AF78" i="13"/>
  <c r="AF79" i="13"/>
  <c r="AF80" i="13"/>
  <c r="AF81" i="13"/>
  <c r="AF82" i="13"/>
  <c r="AF83" i="13"/>
  <c r="AF84" i="13"/>
  <c r="AF85" i="13"/>
  <c r="AF86" i="13"/>
  <c r="AF87" i="13"/>
  <c r="AF88" i="13"/>
  <c r="AF89" i="13"/>
  <c r="AF90" i="13"/>
  <c r="AF91" i="13"/>
  <c r="AF92" i="13"/>
  <c r="AF93" i="13"/>
  <c r="AF94" i="13"/>
  <c r="AF95" i="13"/>
  <c r="AF96" i="13"/>
  <c r="AF97" i="13"/>
  <c r="AF98" i="13"/>
  <c r="AF99" i="13"/>
  <c r="AF100" i="13"/>
  <c r="AF101" i="13"/>
  <c r="AF102" i="13"/>
  <c r="AF103" i="13"/>
  <c r="AF104" i="13"/>
  <c r="AF105" i="13"/>
  <c r="AF106" i="13"/>
  <c r="AF107" i="13"/>
  <c r="AF108" i="13"/>
  <c r="AF109" i="13"/>
  <c r="AF110" i="13"/>
  <c r="AF111" i="13"/>
  <c r="AF112" i="13"/>
  <c r="AF113" i="13"/>
  <c r="AF114" i="13"/>
  <c r="AF115" i="13"/>
  <c r="AF116" i="13"/>
  <c r="AF117" i="13"/>
  <c r="AF118" i="13"/>
  <c r="AF119" i="13"/>
  <c r="AF120" i="13"/>
  <c r="AF121" i="13"/>
  <c r="AF122" i="13"/>
  <c r="AF123" i="13"/>
  <c r="AF124" i="13"/>
  <c r="AF125" i="13"/>
  <c r="AF126" i="13"/>
  <c r="AF127" i="13"/>
  <c r="AF128" i="13"/>
  <c r="AF129" i="13"/>
  <c r="AF130" i="13"/>
  <c r="AF131" i="13"/>
  <c r="AF132" i="13"/>
  <c r="AF133" i="13"/>
  <c r="AF134" i="13"/>
  <c r="AF135" i="13"/>
  <c r="AF136" i="13"/>
  <c r="AF137" i="13"/>
  <c r="AF138" i="13"/>
  <c r="AF139" i="13"/>
  <c r="AF140" i="13"/>
  <c r="AF141" i="13"/>
  <c r="AF142" i="13"/>
  <c r="AF143" i="13"/>
  <c r="AF144" i="13"/>
  <c r="AF145" i="13"/>
  <c r="AF146" i="13"/>
  <c r="AF147" i="13"/>
  <c r="AF148" i="13"/>
  <c r="AF149" i="13"/>
  <c r="AF150" i="13"/>
  <c r="AF151" i="13"/>
  <c r="AF152" i="13"/>
  <c r="AF153" i="13"/>
  <c r="AF154" i="13"/>
  <c r="AF155" i="13"/>
  <c r="AF156" i="13"/>
  <c r="AF157" i="13"/>
  <c r="AF158" i="13"/>
  <c r="AF159" i="13"/>
  <c r="AF160" i="13"/>
  <c r="AF161" i="13"/>
  <c r="AF162" i="13"/>
  <c r="AF163" i="13"/>
  <c r="AF164" i="13"/>
  <c r="AF165" i="13"/>
  <c r="AF166" i="13"/>
  <c r="AF167" i="13"/>
  <c r="AF168" i="13"/>
  <c r="AF169" i="13"/>
  <c r="AF170" i="13"/>
  <c r="AF171" i="13"/>
  <c r="AF172" i="13"/>
  <c r="AF173" i="13"/>
  <c r="AF174" i="13"/>
  <c r="AF175" i="13"/>
  <c r="AF176" i="13"/>
  <c r="AF177" i="13"/>
  <c r="AF178" i="13"/>
  <c r="AF179" i="13"/>
  <c r="AF180" i="13"/>
  <c r="AF181" i="13"/>
  <c r="AF182" i="13"/>
  <c r="AF183" i="13"/>
  <c r="AF184" i="13"/>
  <c r="AF185" i="13"/>
  <c r="AF186" i="13"/>
  <c r="AF187" i="13"/>
  <c r="AF188" i="13"/>
  <c r="AF189" i="13"/>
  <c r="AF190" i="13"/>
  <c r="AF191" i="13"/>
  <c r="AF192" i="13"/>
  <c r="AF193" i="13"/>
  <c r="AF194" i="13"/>
  <c r="AF195" i="13"/>
  <c r="AF196" i="13"/>
  <c r="AF197" i="13"/>
  <c r="AF198" i="13"/>
  <c r="AF199" i="13"/>
  <c r="AF200" i="13"/>
  <c r="AF201" i="13"/>
  <c r="AF202" i="13"/>
  <c r="AF203" i="13"/>
  <c r="AF204" i="13"/>
  <c r="AF205" i="13"/>
  <c r="AF206" i="13"/>
  <c r="AF207" i="13"/>
  <c r="AF208" i="13"/>
  <c r="AF209" i="13"/>
  <c r="AF210" i="13"/>
  <c r="AF211" i="13"/>
  <c r="AF212" i="13"/>
  <c r="AF213" i="13"/>
  <c r="AF214" i="13"/>
  <c r="AF215" i="13"/>
  <c r="AF216" i="13"/>
  <c r="AF217" i="13"/>
  <c r="AF218" i="13"/>
  <c r="AF219" i="13"/>
  <c r="AF220" i="13"/>
  <c r="AF221" i="13"/>
  <c r="AF222" i="13"/>
  <c r="AF223" i="13"/>
  <c r="AF224" i="13"/>
  <c r="AF225" i="13"/>
  <c r="AF226" i="13"/>
  <c r="AF227" i="13"/>
  <c r="AF228" i="13"/>
  <c r="AF229" i="13"/>
  <c r="AF230" i="13"/>
  <c r="AF231" i="13"/>
  <c r="AF232" i="13"/>
  <c r="AF233" i="13"/>
  <c r="AF234" i="13"/>
  <c r="AF235" i="13"/>
  <c r="AF236" i="13"/>
  <c r="AF237" i="13"/>
  <c r="AF238" i="13"/>
  <c r="AF239" i="13"/>
  <c r="AF240" i="13"/>
  <c r="AF241" i="13"/>
  <c r="AF242" i="13"/>
  <c r="AF243" i="13"/>
  <c r="AF244" i="13"/>
  <c r="AF245" i="13"/>
  <c r="AF246" i="13"/>
  <c r="AF247" i="13"/>
  <c r="AF248" i="13"/>
  <c r="AF249" i="13"/>
  <c r="AF250" i="13"/>
  <c r="AF251" i="13"/>
  <c r="AF252" i="13"/>
  <c r="AF253" i="13"/>
  <c r="AF254" i="13"/>
  <c r="AF255" i="13"/>
  <c r="AF256" i="13"/>
  <c r="AF257" i="13"/>
  <c r="AF258" i="13"/>
  <c r="AF259" i="13"/>
  <c r="AF260" i="13"/>
  <c r="AF261" i="13"/>
  <c r="AF262" i="13"/>
  <c r="AF263" i="13"/>
  <c r="AF264" i="13"/>
  <c r="AF265" i="13"/>
  <c r="AF266" i="13"/>
  <c r="AF267" i="13"/>
  <c r="AF268" i="13"/>
  <c r="AF269" i="13"/>
  <c r="AF270" i="13"/>
  <c r="AF271" i="13"/>
  <c r="AF272" i="13"/>
  <c r="AF273" i="13"/>
  <c r="AF274" i="13"/>
  <c r="AF275" i="13"/>
  <c r="AF276" i="13"/>
  <c r="AF277" i="13"/>
  <c r="AF278" i="13"/>
  <c r="AF279" i="13"/>
  <c r="AF280" i="13"/>
  <c r="AF281" i="13"/>
  <c r="AF282" i="13"/>
  <c r="AF283" i="13"/>
  <c r="AF284" i="13"/>
  <c r="AF285" i="13"/>
  <c r="AF286" i="13"/>
  <c r="AF287" i="13"/>
  <c r="AF288" i="13"/>
  <c r="AF289" i="13"/>
  <c r="AF290" i="13"/>
  <c r="AF291" i="13"/>
  <c r="AF292" i="13"/>
  <c r="AF293" i="13"/>
  <c r="AF294" i="13"/>
  <c r="AF295" i="13"/>
  <c r="AF296" i="13"/>
  <c r="AF297" i="13"/>
  <c r="AF298" i="13"/>
  <c r="AF299" i="13"/>
  <c r="AF300" i="13"/>
  <c r="AF301" i="13"/>
  <c r="AF302" i="13"/>
  <c r="AF303" i="13"/>
  <c r="AF304" i="13"/>
  <c r="AF305" i="13"/>
  <c r="AF306" i="13"/>
  <c r="AF307" i="13"/>
  <c r="AF308" i="13"/>
  <c r="AF309" i="13"/>
  <c r="AF310" i="13"/>
  <c r="AF311" i="13"/>
  <c r="AF312" i="13"/>
  <c r="AF313" i="13"/>
  <c r="AF314" i="13"/>
  <c r="AF315" i="13"/>
  <c r="AF316" i="13"/>
  <c r="AF317" i="13"/>
  <c r="AF318" i="13"/>
  <c r="AF319" i="13"/>
  <c r="AF320" i="13"/>
  <c r="AF321" i="13"/>
  <c r="AF322" i="13"/>
  <c r="AF323" i="13"/>
  <c r="AF324" i="13"/>
  <c r="AF325" i="13"/>
  <c r="AF326" i="13"/>
  <c r="AF327" i="13"/>
  <c r="AF328" i="13"/>
  <c r="AF329" i="13"/>
  <c r="AF330" i="13"/>
  <c r="AF331" i="13"/>
  <c r="AF332" i="13"/>
  <c r="AF333" i="13"/>
  <c r="AF334" i="13"/>
  <c r="AF335" i="13"/>
  <c r="AF336" i="13"/>
  <c r="AF337" i="13"/>
  <c r="AF338" i="13"/>
  <c r="AF339" i="13"/>
  <c r="AF340" i="13"/>
  <c r="AF341" i="13"/>
  <c r="AF342" i="13"/>
  <c r="AF343" i="13"/>
  <c r="AF344" i="13"/>
  <c r="AF345" i="13"/>
  <c r="AF346" i="13"/>
  <c r="AF347" i="13"/>
  <c r="AF348" i="13"/>
  <c r="AF349" i="13"/>
  <c r="AF350" i="13"/>
  <c r="AF351" i="13"/>
  <c r="AF352" i="13"/>
  <c r="AF353" i="13"/>
  <c r="AF354" i="13"/>
  <c r="AF355" i="13"/>
  <c r="AF356" i="13"/>
  <c r="AF357" i="13"/>
  <c r="AF358" i="13"/>
  <c r="AF359" i="13"/>
  <c r="AF360" i="13"/>
  <c r="AF361" i="13"/>
  <c r="AF362" i="13"/>
  <c r="AF363" i="13"/>
  <c r="AF364" i="13"/>
  <c r="AF365" i="13"/>
  <c r="AF366" i="13"/>
  <c r="AF367" i="13"/>
  <c r="AF368" i="13"/>
  <c r="AF369" i="13"/>
  <c r="AF370" i="13"/>
  <c r="AF371" i="13"/>
  <c r="AF372" i="13"/>
  <c r="AF373" i="13"/>
  <c r="AF374" i="13"/>
  <c r="AF375" i="13"/>
  <c r="AF376" i="13"/>
  <c r="AF377" i="13"/>
  <c r="AF378" i="13"/>
  <c r="AF379" i="13"/>
  <c r="AF380" i="13"/>
  <c r="AF381" i="13"/>
  <c r="AF382" i="13"/>
  <c r="AF383" i="13"/>
  <c r="AF384" i="13"/>
  <c r="AF385" i="13"/>
  <c r="AF386" i="13"/>
  <c r="AF387" i="13"/>
  <c r="AF388" i="13"/>
  <c r="AF389" i="13"/>
  <c r="AF390" i="13"/>
  <c r="AF391" i="13"/>
  <c r="AF392" i="13"/>
  <c r="AF393" i="13"/>
  <c r="AF394" i="13"/>
  <c r="AF395" i="13"/>
  <c r="AF396" i="13"/>
  <c r="AF397" i="13"/>
  <c r="AF398" i="13"/>
  <c r="AF399" i="13"/>
  <c r="AF400" i="13"/>
  <c r="AF401" i="13"/>
  <c r="AF402" i="13"/>
  <c r="AF403" i="13"/>
  <c r="AF404" i="13"/>
  <c r="AF405" i="13"/>
  <c r="AF406" i="13"/>
  <c r="AF407" i="13"/>
  <c r="AF408" i="13"/>
  <c r="AF409" i="13"/>
  <c r="AF410" i="13"/>
  <c r="AF411" i="13"/>
  <c r="AF412" i="13"/>
  <c r="AF413" i="13"/>
  <c r="AF414" i="13"/>
  <c r="AF415" i="13"/>
  <c r="AF416" i="13"/>
  <c r="AF417" i="13"/>
  <c r="AF418" i="13"/>
  <c r="AF419" i="13"/>
  <c r="AF420" i="13"/>
  <c r="AF421" i="13"/>
  <c r="AF422" i="13"/>
  <c r="AF423" i="13"/>
  <c r="AF424" i="13"/>
  <c r="AF425" i="13"/>
  <c r="AF426" i="13"/>
  <c r="AF427" i="13"/>
  <c r="AF428" i="13"/>
  <c r="AF429" i="13"/>
  <c r="AF430" i="13"/>
  <c r="AF431" i="13"/>
  <c r="AF432" i="13"/>
  <c r="AF433" i="13"/>
  <c r="AF434" i="13"/>
  <c r="AF435" i="13"/>
  <c r="AF436" i="13"/>
  <c r="AF437" i="13"/>
  <c r="AF438" i="13"/>
  <c r="AF439" i="13"/>
  <c r="AF440" i="13"/>
  <c r="AF441" i="13"/>
  <c r="AF442" i="13"/>
  <c r="AF443" i="13"/>
  <c r="AF444" i="13"/>
  <c r="AF445" i="13"/>
  <c r="AF446" i="13"/>
  <c r="AF447" i="13"/>
  <c r="AF448" i="13"/>
  <c r="AF449" i="13"/>
  <c r="AF450" i="13"/>
  <c r="AF451" i="13"/>
  <c r="AF452" i="13"/>
  <c r="AF453" i="13"/>
  <c r="AF454" i="13"/>
  <c r="AF455" i="13"/>
  <c r="AF456" i="13"/>
  <c r="AF457" i="13"/>
  <c r="AF458" i="13"/>
  <c r="AF459" i="13"/>
  <c r="AF460" i="13"/>
  <c r="AF461" i="13"/>
  <c r="AF462" i="13"/>
  <c r="AF463" i="13"/>
  <c r="AF464" i="13"/>
  <c r="AF465" i="13"/>
  <c r="AF466" i="13"/>
  <c r="AF467" i="13"/>
  <c r="AF468" i="13"/>
  <c r="AF469" i="13"/>
  <c r="AF470" i="13"/>
  <c r="AF471" i="13"/>
  <c r="AF472" i="13"/>
  <c r="AF473" i="13"/>
  <c r="AF474" i="13"/>
  <c r="AF475" i="13"/>
  <c r="AF476" i="13"/>
  <c r="AF477" i="13"/>
  <c r="AF478" i="13"/>
  <c r="AF479" i="13"/>
  <c r="AF480" i="13"/>
  <c r="AF481" i="13"/>
  <c r="AF482" i="13"/>
  <c r="AF483" i="13"/>
  <c r="AF484" i="13"/>
  <c r="AF485" i="13"/>
  <c r="AF486" i="13"/>
  <c r="AF487" i="13"/>
  <c r="AF488" i="13"/>
  <c r="AF489" i="13"/>
  <c r="AF490" i="13"/>
  <c r="AF491" i="13"/>
  <c r="AF492" i="13"/>
  <c r="AF493" i="13"/>
  <c r="AF494" i="13"/>
  <c r="AF495" i="13"/>
  <c r="AF496" i="13"/>
  <c r="AF497" i="13"/>
  <c r="AF498" i="13"/>
  <c r="AF499" i="13"/>
  <c r="AF500" i="13"/>
  <c r="AF501" i="13"/>
  <c r="AF502" i="13"/>
  <c r="AF503" i="13"/>
  <c r="AF504" i="13"/>
  <c r="AF505" i="13"/>
  <c r="AF506" i="13"/>
  <c r="AF507" i="13"/>
  <c r="AF508" i="13"/>
  <c r="AF509" i="13"/>
  <c r="AF510" i="13"/>
  <c r="AF511" i="13"/>
  <c r="AF512" i="13"/>
  <c r="AF513" i="13"/>
  <c r="AF514" i="13"/>
  <c r="AF515" i="13"/>
  <c r="AF516" i="13"/>
  <c r="AF517" i="13"/>
  <c r="AF518" i="13"/>
  <c r="AF519" i="13"/>
  <c r="AF520" i="13"/>
  <c r="AF521" i="13"/>
  <c r="AF522" i="13"/>
  <c r="AF523" i="13"/>
  <c r="AF524" i="13"/>
  <c r="AF525" i="13"/>
  <c r="AF526" i="13"/>
  <c r="AF527" i="13"/>
  <c r="AF528" i="13"/>
  <c r="AF529" i="13"/>
  <c r="AF530" i="13"/>
  <c r="AF531" i="13"/>
  <c r="AF532" i="13"/>
  <c r="AF533" i="13"/>
  <c r="AF534" i="13"/>
  <c r="AF535" i="13"/>
  <c r="AF536" i="13"/>
  <c r="AF537" i="13"/>
  <c r="AF538" i="13"/>
  <c r="AF539" i="13"/>
  <c r="AF540" i="13"/>
  <c r="AF541" i="13"/>
  <c r="AF542" i="13"/>
  <c r="AF543" i="13"/>
  <c r="AF544" i="13"/>
  <c r="AF545" i="13"/>
  <c r="AF546" i="13"/>
  <c r="AF547" i="13"/>
  <c r="AF548" i="13"/>
  <c r="AF549" i="13"/>
  <c r="AF550" i="13"/>
  <c r="AF551" i="13"/>
  <c r="AF552" i="13"/>
  <c r="AF553" i="13"/>
  <c r="AF554" i="13"/>
  <c r="AF555" i="13"/>
  <c r="AF556" i="13"/>
  <c r="AF557" i="13"/>
  <c r="AF558" i="13"/>
  <c r="AF559" i="13"/>
  <c r="AF560" i="13"/>
  <c r="AF561" i="13"/>
  <c r="AF562" i="13"/>
  <c r="AF563" i="13"/>
  <c r="AF564" i="13"/>
  <c r="AF565" i="13"/>
  <c r="AF566" i="13"/>
  <c r="AF567" i="13"/>
  <c r="AF568" i="13"/>
  <c r="AF569" i="13"/>
  <c r="AF570" i="13"/>
  <c r="AF571" i="13"/>
  <c r="AF572" i="13"/>
  <c r="AF573" i="13"/>
  <c r="AF574" i="13"/>
  <c r="AF575" i="13"/>
  <c r="AF576" i="13"/>
  <c r="AF577" i="13"/>
  <c r="AF578" i="13"/>
  <c r="AF579" i="13"/>
  <c r="AF580" i="13"/>
  <c r="AF581" i="13"/>
  <c r="AF582" i="13"/>
  <c r="AF583" i="13"/>
  <c r="AF584" i="13"/>
  <c r="AF585" i="13"/>
  <c r="AF586" i="13"/>
  <c r="AF587" i="13"/>
  <c r="AF588" i="13"/>
  <c r="AF589" i="13"/>
  <c r="AF590" i="13"/>
  <c r="AF591" i="13"/>
  <c r="AF592" i="13"/>
  <c r="AF593" i="13"/>
  <c r="AF594" i="13"/>
  <c r="AF595" i="13"/>
  <c r="AF596" i="13"/>
  <c r="AF597" i="13"/>
  <c r="AF598" i="13"/>
  <c r="AF599" i="13"/>
  <c r="AF600" i="13"/>
  <c r="AF601" i="13"/>
  <c r="AF602" i="13"/>
  <c r="AF603" i="13"/>
  <c r="AF604" i="13"/>
  <c r="AF605" i="13"/>
  <c r="AF606" i="13"/>
  <c r="AF607" i="13"/>
  <c r="AF608" i="13"/>
  <c r="AF609" i="13"/>
  <c r="AF610" i="13"/>
  <c r="AF611" i="13"/>
  <c r="AF612" i="13"/>
  <c r="AF613" i="13"/>
  <c r="AF614" i="13"/>
  <c r="AF615" i="13"/>
  <c r="AF616" i="13"/>
  <c r="AF617" i="13"/>
  <c r="AF618" i="13"/>
  <c r="AF619" i="13"/>
  <c r="AF620" i="13"/>
  <c r="AF621" i="13"/>
  <c r="AF622" i="13"/>
  <c r="AF623" i="13"/>
  <c r="AF624" i="13"/>
  <c r="AF625" i="13"/>
  <c r="AF626" i="13"/>
  <c r="AF627" i="13"/>
  <c r="AF628" i="13"/>
  <c r="AF629" i="13"/>
  <c r="AF630" i="13"/>
  <c r="AF631" i="13"/>
  <c r="AF632" i="13"/>
  <c r="AF633" i="13"/>
  <c r="AF634" i="13"/>
  <c r="AF635" i="13"/>
  <c r="AF636" i="13"/>
  <c r="AF637" i="13"/>
  <c r="AF638" i="13"/>
  <c r="AF639" i="13"/>
  <c r="AF640" i="13"/>
  <c r="AF641" i="13"/>
  <c r="AF642" i="13"/>
  <c r="AF643" i="13"/>
  <c r="AF644" i="13"/>
  <c r="AF645" i="13"/>
  <c r="AF646" i="13"/>
  <c r="AF647" i="13"/>
  <c r="AF648" i="13"/>
  <c r="AF649" i="13"/>
  <c r="AF650" i="13"/>
  <c r="AF651" i="13"/>
  <c r="AF652" i="13"/>
  <c r="AF653" i="13"/>
  <c r="AF654" i="13"/>
  <c r="AF655" i="13"/>
  <c r="AF656" i="13"/>
  <c r="AF657" i="13"/>
  <c r="AF658" i="13"/>
  <c r="AF659" i="13"/>
  <c r="AF660" i="13"/>
  <c r="AF661" i="13"/>
  <c r="AF662" i="13"/>
  <c r="AF663" i="13"/>
  <c r="AF664" i="13"/>
  <c r="AF665" i="13"/>
  <c r="AF666" i="13"/>
  <c r="AF667" i="13"/>
  <c r="AF668" i="13"/>
  <c r="AF669" i="13"/>
  <c r="AF670" i="13"/>
  <c r="AF671" i="13"/>
  <c r="AF672" i="13"/>
  <c r="AF673" i="13"/>
  <c r="AF674" i="13"/>
  <c r="AF675" i="13"/>
  <c r="AF676" i="13"/>
  <c r="AF677" i="13"/>
  <c r="AF678" i="13"/>
  <c r="AF679" i="13"/>
  <c r="AF680" i="13"/>
  <c r="AF681" i="13"/>
  <c r="AF682" i="13"/>
  <c r="AF683" i="13"/>
  <c r="AF684" i="13"/>
  <c r="AF685" i="13"/>
  <c r="AF686" i="13"/>
  <c r="AF687" i="13"/>
  <c r="AF688" i="13"/>
  <c r="AF689" i="13"/>
  <c r="AF690" i="13"/>
  <c r="AF691" i="13"/>
  <c r="AF692" i="13"/>
  <c r="AF693" i="13"/>
  <c r="AF694" i="13"/>
  <c r="AF695" i="13"/>
  <c r="AF696" i="13"/>
  <c r="AF697" i="13"/>
  <c r="AF698" i="13"/>
  <c r="AF699" i="13"/>
  <c r="AF700" i="13"/>
  <c r="AF701" i="13"/>
  <c r="AF702" i="13"/>
  <c r="AF703" i="13"/>
  <c r="AF704" i="13"/>
  <c r="AF705" i="13"/>
  <c r="AF706" i="13"/>
  <c r="AF707" i="13"/>
  <c r="AF708" i="13"/>
  <c r="AF709" i="13"/>
  <c r="AF710" i="13"/>
  <c r="AF711" i="13"/>
  <c r="AF712" i="13"/>
  <c r="AF713" i="13"/>
  <c r="AF714" i="13"/>
  <c r="AF715" i="13"/>
  <c r="AF716" i="13"/>
  <c r="AF717" i="13"/>
  <c r="AF718" i="13"/>
  <c r="AF719" i="13"/>
  <c r="AF720" i="13"/>
  <c r="AF721" i="13"/>
  <c r="AF722" i="13"/>
  <c r="AF723" i="13"/>
  <c r="AF724" i="13"/>
  <c r="AF725" i="13"/>
  <c r="AF726" i="13"/>
  <c r="AF727" i="13"/>
  <c r="AF728" i="13"/>
  <c r="AF729" i="13"/>
  <c r="AF730" i="13"/>
  <c r="AF731" i="13"/>
  <c r="AF732" i="13"/>
  <c r="AF733" i="13"/>
  <c r="AF734" i="13"/>
  <c r="AF735" i="13"/>
  <c r="AF736" i="13"/>
  <c r="AF737" i="13"/>
  <c r="AF738" i="13"/>
  <c r="AF739" i="13"/>
  <c r="AF740" i="13"/>
  <c r="AF741" i="13"/>
  <c r="AF742" i="13"/>
  <c r="AF743" i="13"/>
  <c r="AF744" i="13"/>
  <c r="AF745" i="13"/>
  <c r="AF746" i="13"/>
  <c r="AF747" i="13"/>
  <c r="AF748" i="13"/>
  <c r="AF749" i="13"/>
  <c r="AF750" i="13"/>
  <c r="AF751" i="13"/>
  <c r="AF752" i="13"/>
  <c r="AF753" i="13"/>
  <c r="AF754" i="13"/>
  <c r="AF755" i="13"/>
  <c r="AF756" i="13"/>
  <c r="AF757" i="13"/>
  <c r="AF758" i="13"/>
  <c r="AF759" i="13"/>
  <c r="AF760" i="13"/>
  <c r="AF761" i="13"/>
  <c r="AF762" i="13"/>
  <c r="AF763" i="13"/>
  <c r="AF764" i="13"/>
  <c r="AF765" i="13"/>
  <c r="AF766" i="13"/>
  <c r="AF767" i="13"/>
  <c r="AF768" i="13"/>
  <c r="AF769" i="13"/>
  <c r="AF770" i="13"/>
  <c r="AF771" i="13"/>
  <c r="AF772" i="13"/>
  <c r="AF773" i="13"/>
  <c r="AF774" i="13"/>
  <c r="AF775" i="13"/>
  <c r="AF776" i="13"/>
  <c r="AF777" i="13"/>
  <c r="AF778" i="13"/>
  <c r="AF779" i="13"/>
  <c r="AF780" i="13"/>
  <c r="AF781" i="13"/>
  <c r="AF782" i="13"/>
  <c r="AF783" i="13"/>
  <c r="AF784" i="13"/>
  <c r="AF785" i="13"/>
  <c r="AF786" i="13"/>
  <c r="AF787" i="13"/>
  <c r="AF788" i="13"/>
  <c r="AF789" i="13"/>
  <c r="AF790" i="13"/>
  <c r="AF791" i="13"/>
  <c r="AF792" i="13"/>
  <c r="AF793" i="13"/>
  <c r="AF794" i="13"/>
  <c r="AF795" i="13"/>
  <c r="AF796" i="13"/>
  <c r="AF797" i="13"/>
  <c r="AF798" i="13"/>
  <c r="AF799" i="13"/>
  <c r="AF800" i="13"/>
  <c r="AF801" i="13"/>
  <c r="AF802" i="13"/>
  <c r="AF803" i="13"/>
  <c r="AF804" i="13"/>
  <c r="AF805" i="13"/>
  <c r="AF806" i="13"/>
  <c r="AF807" i="13"/>
  <c r="AF808" i="13"/>
  <c r="AF809" i="13"/>
  <c r="AF810" i="13"/>
  <c r="AF811" i="13"/>
  <c r="AF812" i="13"/>
  <c r="AF813" i="13"/>
  <c r="AF814" i="13"/>
  <c r="AF815" i="13"/>
  <c r="AF816" i="13"/>
  <c r="AF817" i="13"/>
  <c r="AF818" i="13"/>
  <c r="AF819" i="13"/>
  <c r="AF820" i="13"/>
  <c r="AF821" i="13"/>
  <c r="AF822" i="13"/>
  <c r="AF823" i="13"/>
  <c r="AF824" i="13"/>
  <c r="AF825" i="13"/>
  <c r="AF826" i="13"/>
  <c r="AF827" i="13"/>
  <c r="AF828" i="13"/>
  <c r="AF829" i="13"/>
  <c r="AF830" i="13"/>
  <c r="AF831" i="13"/>
  <c r="AF832" i="13"/>
  <c r="AF833" i="13"/>
  <c r="AF834" i="13"/>
  <c r="AF835" i="13"/>
  <c r="AF836" i="13"/>
  <c r="AF837" i="13"/>
  <c r="AF838" i="13"/>
  <c r="AF839" i="13"/>
  <c r="AF840" i="13"/>
  <c r="AF841" i="13"/>
  <c r="AF842" i="13"/>
  <c r="AF843" i="13"/>
  <c r="AF844" i="13"/>
  <c r="AF845" i="13"/>
  <c r="AF846" i="13"/>
  <c r="AF847" i="13"/>
  <c r="AF848" i="13"/>
  <c r="AF849" i="13"/>
  <c r="AF850" i="13"/>
  <c r="AF851" i="13"/>
  <c r="AF852" i="13"/>
  <c r="AF853" i="13"/>
  <c r="AF854" i="13"/>
  <c r="AF855" i="13"/>
  <c r="AF856" i="13"/>
  <c r="AF857" i="13"/>
  <c r="AF858" i="13"/>
  <c r="AF859" i="13"/>
  <c r="AF860" i="13"/>
  <c r="AF861" i="13"/>
  <c r="AF862" i="13"/>
  <c r="AF863" i="13"/>
  <c r="AF864" i="13"/>
  <c r="AF865" i="13"/>
  <c r="AF866" i="13"/>
  <c r="AF867" i="13"/>
  <c r="AF868" i="13"/>
  <c r="AF869" i="13"/>
  <c r="AF870" i="13"/>
  <c r="AF871" i="13"/>
  <c r="AF872" i="13"/>
  <c r="AF873" i="13"/>
  <c r="AF874" i="13"/>
  <c r="AF875" i="13"/>
  <c r="AF876" i="13"/>
  <c r="AF877" i="13"/>
  <c r="AF878" i="13"/>
  <c r="AF879" i="13"/>
  <c r="AF880" i="13"/>
  <c r="AF881" i="13"/>
  <c r="AF882" i="13"/>
  <c r="AF883" i="13"/>
  <c r="AF884" i="13"/>
  <c r="AF885" i="13"/>
  <c r="AF886" i="13"/>
  <c r="AF887" i="13"/>
  <c r="AF888" i="13"/>
  <c r="AF889" i="13"/>
  <c r="AF890" i="13"/>
  <c r="AF891" i="13"/>
  <c r="AF892" i="13"/>
  <c r="AF893" i="13"/>
  <c r="AF894" i="13"/>
  <c r="AF895" i="13"/>
  <c r="AF896" i="13"/>
  <c r="AF897" i="13"/>
  <c r="AF898" i="13"/>
  <c r="AF899" i="13"/>
  <c r="AF900" i="13"/>
  <c r="AF901" i="13"/>
  <c r="AF902" i="13"/>
  <c r="AF903" i="13"/>
  <c r="AF904" i="13"/>
  <c r="AF905" i="13"/>
  <c r="AF906" i="13"/>
  <c r="AF907" i="13"/>
  <c r="AF908" i="13"/>
  <c r="AF909" i="13"/>
  <c r="AF910" i="13"/>
  <c r="AF911" i="13"/>
  <c r="AF912" i="13"/>
  <c r="AF913" i="13"/>
  <c r="AF914" i="13"/>
  <c r="AF915" i="13"/>
  <c r="AF916" i="13"/>
  <c r="AF917" i="13"/>
  <c r="AF918" i="13"/>
  <c r="AF919" i="13"/>
  <c r="AF920" i="13"/>
  <c r="AF921" i="13"/>
  <c r="AF922" i="13"/>
  <c r="AF923" i="13"/>
  <c r="AF924" i="13"/>
  <c r="AF925" i="13"/>
  <c r="AF926" i="13"/>
  <c r="AF927" i="13"/>
  <c r="AF928" i="13"/>
  <c r="AF929" i="13"/>
  <c r="AF930" i="13"/>
  <c r="AF931" i="13"/>
  <c r="AF932" i="13"/>
  <c r="AF933" i="13"/>
  <c r="AF934" i="13"/>
  <c r="AF935" i="13"/>
  <c r="AF936" i="13"/>
  <c r="AF937" i="13"/>
  <c r="AF938" i="13"/>
  <c r="AF939" i="13"/>
  <c r="AF940" i="13"/>
  <c r="AF941" i="13"/>
  <c r="AF942" i="13"/>
  <c r="AF943" i="13"/>
  <c r="AF944" i="13"/>
  <c r="AF945" i="13"/>
  <c r="AF946" i="13"/>
  <c r="AF947" i="13"/>
  <c r="AF948" i="13"/>
  <c r="AF949" i="13"/>
  <c r="AF950" i="13"/>
  <c r="AF951" i="13"/>
  <c r="AF952" i="13"/>
  <c r="AF953" i="13"/>
  <c r="AF954" i="13"/>
  <c r="AF955" i="13"/>
  <c r="AF956" i="13"/>
  <c r="AF957" i="13"/>
  <c r="AF958" i="13"/>
  <c r="AF959" i="13"/>
  <c r="AF960" i="13"/>
  <c r="AF961" i="13"/>
  <c r="AF962" i="13"/>
  <c r="AF963" i="13"/>
  <c r="AF964" i="13"/>
  <c r="AF965" i="13"/>
  <c r="AF966" i="13"/>
  <c r="AF967" i="13"/>
  <c r="AF968" i="13"/>
  <c r="AF969" i="13"/>
  <c r="AF970" i="13"/>
  <c r="AF971" i="13"/>
  <c r="AF972" i="13"/>
  <c r="AF973" i="13"/>
  <c r="AF974" i="13"/>
  <c r="AF975" i="13"/>
  <c r="AF976" i="13"/>
  <c r="AF977" i="13"/>
  <c r="AF978" i="13"/>
  <c r="AF979" i="13"/>
  <c r="AF980" i="13"/>
  <c r="AF981" i="13"/>
  <c r="AF982" i="13"/>
  <c r="AF983" i="13"/>
  <c r="AF984" i="13"/>
  <c r="AF985" i="13"/>
  <c r="AF986" i="13"/>
  <c r="AF987" i="13"/>
  <c r="AF988" i="13"/>
  <c r="AF989" i="13"/>
  <c r="AF990" i="13"/>
  <c r="AF991" i="13"/>
  <c r="AF992" i="13"/>
  <c r="AF993" i="13"/>
  <c r="AF994" i="13"/>
  <c r="AF995" i="13"/>
  <c r="AF996" i="13"/>
  <c r="AF997" i="13"/>
  <c r="AF998" i="13"/>
  <c r="AF999" i="13"/>
  <c r="AF1000" i="13"/>
  <c r="AF1001" i="13"/>
  <c r="AF1002" i="13"/>
  <c r="AF1003" i="13"/>
  <c r="AF1004" i="13"/>
  <c r="AF1005" i="13"/>
  <c r="AF1006" i="13"/>
  <c r="AF1007" i="13"/>
  <c r="AF1008" i="13"/>
  <c r="AF1009" i="13"/>
  <c r="AF1010" i="13"/>
  <c r="AF1011" i="13"/>
  <c r="AF1012" i="13"/>
  <c r="AF1013" i="13"/>
  <c r="AF1014" i="13"/>
  <c r="AF1015" i="13"/>
  <c r="AF1016" i="13"/>
  <c r="AF1017" i="13"/>
  <c r="AF1018" i="13"/>
  <c r="AF1019" i="13"/>
  <c r="AF1020" i="13"/>
  <c r="AF1021" i="13"/>
  <c r="AF1022" i="13"/>
  <c r="AF1023" i="13"/>
  <c r="AF1024" i="13"/>
  <c r="AF1025" i="13"/>
  <c r="AF1026" i="13"/>
  <c r="AF1027" i="13"/>
  <c r="AF1028" i="13"/>
  <c r="AF1029" i="13"/>
  <c r="AF8" i="13"/>
  <c r="AE15" i="13"/>
  <c r="AE16" i="13"/>
  <c r="AE17" i="13"/>
  <c r="AE18" i="13"/>
  <c r="AE19" i="13"/>
  <c r="AE20" i="13"/>
  <c r="AE21" i="13"/>
  <c r="AE22" i="13"/>
  <c r="AE23" i="13"/>
  <c r="AE24" i="13"/>
  <c r="AE25" i="13"/>
  <c r="AE26" i="13"/>
  <c r="AE27" i="13"/>
  <c r="AE28" i="13"/>
  <c r="AE29" i="13"/>
  <c r="AE30" i="13"/>
  <c r="AE31" i="13"/>
  <c r="AE32" i="13"/>
  <c r="AE33" i="13"/>
  <c r="AE34" i="13"/>
  <c r="AE35" i="13"/>
  <c r="AE36" i="13"/>
  <c r="AE37" i="13"/>
  <c r="AE38" i="13"/>
  <c r="AE39" i="13"/>
  <c r="AE40" i="13"/>
  <c r="AE41" i="13"/>
  <c r="AE42" i="13"/>
  <c r="AE43" i="13"/>
  <c r="AE44" i="13"/>
  <c r="AE45" i="13"/>
  <c r="AE46" i="13"/>
  <c r="AE47" i="13"/>
  <c r="AE48" i="13"/>
  <c r="AE49" i="13"/>
  <c r="AE50" i="13"/>
  <c r="AE51" i="13"/>
  <c r="AE52" i="13"/>
  <c r="AE53" i="13"/>
  <c r="AE54" i="13"/>
  <c r="AE55" i="13"/>
  <c r="AE56" i="13"/>
  <c r="AE57" i="13"/>
  <c r="AE58" i="13"/>
  <c r="AE59" i="13"/>
  <c r="AE60" i="13"/>
  <c r="AE61" i="13"/>
  <c r="AE62" i="13"/>
  <c r="AE63" i="13"/>
  <c r="AE64" i="13"/>
  <c r="AE65" i="13"/>
  <c r="AE66" i="13"/>
  <c r="AE67" i="13"/>
  <c r="AE68" i="13"/>
  <c r="AE69" i="13"/>
  <c r="AE70" i="13"/>
  <c r="AE71" i="13"/>
  <c r="AE72" i="13"/>
  <c r="AE73" i="13"/>
  <c r="AE74" i="13"/>
  <c r="AE75" i="13"/>
  <c r="AE76" i="13"/>
  <c r="AE77" i="13"/>
  <c r="AE78" i="13"/>
  <c r="AE79" i="13"/>
  <c r="AE80" i="13"/>
  <c r="AE81" i="13"/>
  <c r="AE82" i="13"/>
  <c r="AE83" i="13"/>
  <c r="AE84" i="13"/>
  <c r="AE85" i="13"/>
  <c r="AE86" i="13"/>
  <c r="AE87" i="13"/>
  <c r="AE88" i="13"/>
  <c r="AE89" i="13"/>
  <c r="AE90" i="13"/>
  <c r="AE91" i="13"/>
  <c r="AE92" i="13"/>
  <c r="AE93" i="13"/>
  <c r="AE94" i="13"/>
  <c r="AE95" i="13"/>
  <c r="AE96" i="13"/>
  <c r="AE97" i="13"/>
  <c r="AE98" i="13"/>
  <c r="AE99" i="13"/>
  <c r="AE100" i="13"/>
  <c r="AE101" i="13"/>
  <c r="AE102" i="13"/>
  <c r="AE103" i="13"/>
  <c r="AE104" i="13"/>
  <c r="AE105" i="13"/>
  <c r="AE106" i="13"/>
  <c r="AE107" i="13"/>
  <c r="AE108" i="13"/>
  <c r="AE109" i="13"/>
  <c r="AE110" i="13"/>
  <c r="AE111" i="13"/>
  <c r="AE112" i="13"/>
  <c r="AE113" i="13"/>
  <c r="AE114" i="13"/>
  <c r="AE115" i="13"/>
  <c r="AE116" i="13"/>
  <c r="AE117" i="13"/>
  <c r="AE118" i="13"/>
  <c r="AE119" i="13"/>
  <c r="AE120" i="13"/>
  <c r="AE121" i="13"/>
  <c r="AE122" i="13"/>
  <c r="AE123" i="13"/>
  <c r="AE124" i="13"/>
  <c r="AE125" i="13"/>
  <c r="AE126" i="13"/>
  <c r="AE127" i="13"/>
  <c r="AE128" i="13"/>
  <c r="AE129" i="13"/>
  <c r="AE130" i="13"/>
  <c r="AE131" i="13"/>
  <c r="AE132" i="13"/>
  <c r="AE133" i="13"/>
  <c r="AE134" i="13"/>
  <c r="AE135" i="13"/>
  <c r="AE136" i="13"/>
  <c r="AE137" i="13"/>
  <c r="AE138" i="13"/>
  <c r="AE139" i="13"/>
  <c r="AE140" i="13"/>
  <c r="AE141" i="13"/>
  <c r="AE142" i="13"/>
  <c r="AE143" i="13"/>
  <c r="AE144" i="13"/>
  <c r="AE145" i="13"/>
  <c r="AE146" i="13"/>
  <c r="AE147" i="13"/>
  <c r="AE148" i="13"/>
  <c r="AE149" i="13"/>
  <c r="AE150" i="13"/>
  <c r="AE151" i="13"/>
  <c r="AE152" i="13"/>
  <c r="AE153" i="13"/>
  <c r="AE154" i="13"/>
  <c r="AE155" i="13"/>
  <c r="AE156" i="13"/>
  <c r="AE157" i="13"/>
  <c r="AE158" i="13"/>
  <c r="AE159" i="13"/>
  <c r="AE160" i="13"/>
  <c r="AE161" i="13"/>
  <c r="AE162" i="13"/>
  <c r="AE163" i="13"/>
  <c r="AE164" i="13"/>
  <c r="AE165" i="13"/>
  <c r="AE166" i="13"/>
  <c r="AE167" i="13"/>
  <c r="AE168" i="13"/>
  <c r="AE169" i="13"/>
  <c r="AE170" i="13"/>
  <c r="AE171" i="13"/>
  <c r="AE172" i="13"/>
  <c r="AE173" i="13"/>
  <c r="AE174" i="13"/>
  <c r="AE175" i="13"/>
  <c r="AE176" i="13"/>
  <c r="AE177" i="13"/>
  <c r="AE178" i="13"/>
  <c r="AE179" i="13"/>
  <c r="AE180" i="13"/>
  <c r="AE181" i="13"/>
  <c r="AE182" i="13"/>
  <c r="AE183" i="13"/>
  <c r="AE184" i="13"/>
  <c r="AE185" i="13"/>
  <c r="AE186" i="13"/>
  <c r="AE187" i="13"/>
  <c r="AE188" i="13"/>
  <c r="AE189" i="13"/>
  <c r="AE190" i="13"/>
  <c r="AE191" i="13"/>
  <c r="AE192" i="13"/>
  <c r="AE193" i="13"/>
  <c r="AE194" i="13"/>
  <c r="AE195" i="13"/>
  <c r="AE196" i="13"/>
  <c r="AE197" i="13"/>
  <c r="AE198" i="13"/>
  <c r="AE199" i="13"/>
  <c r="AE200" i="13"/>
  <c r="AE201" i="13"/>
  <c r="AE202" i="13"/>
  <c r="AE203" i="13"/>
  <c r="AE204" i="13"/>
  <c r="AE205" i="13"/>
  <c r="AE206" i="13"/>
  <c r="AE207" i="13"/>
  <c r="AE208" i="13"/>
  <c r="AE209" i="13"/>
  <c r="AE210" i="13"/>
  <c r="AE211" i="13"/>
  <c r="AE212" i="13"/>
  <c r="AE213" i="13"/>
  <c r="AE214" i="13"/>
  <c r="AE215" i="13"/>
  <c r="AE216" i="13"/>
  <c r="AE217" i="13"/>
  <c r="AE218" i="13"/>
  <c r="AE219" i="13"/>
  <c r="AE220" i="13"/>
  <c r="AE221" i="13"/>
  <c r="AE222" i="13"/>
  <c r="AE223" i="13"/>
  <c r="AE224" i="13"/>
  <c r="AE225" i="13"/>
  <c r="AE226" i="13"/>
  <c r="AE227" i="13"/>
  <c r="AE228" i="13"/>
  <c r="AE229" i="13"/>
  <c r="AE230" i="13"/>
  <c r="AE231" i="13"/>
  <c r="AE232" i="13"/>
  <c r="AE233" i="13"/>
  <c r="AE234" i="13"/>
  <c r="AE235" i="13"/>
  <c r="AE236" i="13"/>
  <c r="AE237" i="13"/>
  <c r="AE238" i="13"/>
  <c r="AE239" i="13"/>
  <c r="AE240" i="13"/>
  <c r="AE241" i="13"/>
  <c r="AE242" i="13"/>
  <c r="AE243" i="13"/>
  <c r="AE244" i="13"/>
  <c r="AE245" i="13"/>
  <c r="AE246" i="13"/>
  <c r="AE247" i="13"/>
  <c r="AE248" i="13"/>
  <c r="AE249" i="13"/>
  <c r="AE250" i="13"/>
  <c r="AE251" i="13"/>
  <c r="AE252" i="13"/>
  <c r="AE253" i="13"/>
  <c r="AE254" i="13"/>
  <c r="AE255" i="13"/>
  <c r="AE256" i="13"/>
  <c r="AE257" i="13"/>
  <c r="AE258" i="13"/>
  <c r="AE259" i="13"/>
  <c r="AE260" i="13"/>
  <c r="AE261" i="13"/>
  <c r="AE262" i="13"/>
  <c r="AE263" i="13"/>
  <c r="AE264" i="13"/>
  <c r="AE265" i="13"/>
  <c r="AE266" i="13"/>
  <c r="AE267" i="13"/>
  <c r="AE268" i="13"/>
  <c r="AE269" i="13"/>
  <c r="AE270" i="13"/>
  <c r="AE271" i="13"/>
  <c r="AE272" i="13"/>
  <c r="AE273" i="13"/>
  <c r="AE274" i="13"/>
  <c r="AE275" i="13"/>
  <c r="AE276" i="13"/>
  <c r="AE277" i="13"/>
  <c r="AE278" i="13"/>
  <c r="AE279" i="13"/>
  <c r="AE280" i="13"/>
  <c r="AE281" i="13"/>
  <c r="AE282" i="13"/>
  <c r="AE283" i="13"/>
  <c r="AE284" i="13"/>
  <c r="AE285" i="13"/>
  <c r="AE286" i="13"/>
  <c r="AE287" i="13"/>
  <c r="AE288" i="13"/>
  <c r="AE289" i="13"/>
  <c r="AE290" i="13"/>
  <c r="AE291" i="13"/>
  <c r="AE292" i="13"/>
  <c r="AE293" i="13"/>
  <c r="AE294" i="13"/>
  <c r="AE295" i="13"/>
  <c r="AE296" i="13"/>
  <c r="AE297" i="13"/>
  <c r="AE298" i="13"/>
  <c r="AE299" i="13"/>
  <c r="AE300" i="13"/>
  <c r="AE301" i="13"/>
  <c r="AE302" i="13"/>
  <c r="AE303" i="13"/>
  <c r="AE304" i="13"/>
  <c r="AE305" i="13"/>
  <c r="AE306" i="13"/>
  <c r="AE307" i="13"/>
  <c r="AE308" i="13"/>
  <c r="AE309" i="13"/>
  <c r="AE310" i="13"/>
  <c r="AE311" i="13"/>
  <c r="AE312" i="13"/>
  <c r="AE313" i="13"/>
  <c r="AE314" i="13"/>
  <c r="AE315" i="13"/>
  <c r="AE316" i="13"/>
  <c r="AE317" i="13"/>
  <c r="AE318" i="13"/>
  <c r="AE319" i="13"/>
  <c r="AE320" i="13"/>
  <c r="AE321" i="13"/>
  <c r="AE322" i="13"/>
  <c r="AE323" i="13"/>
  <c r="AE324" i="13"/>
  <c r="AE325" i="13"/>
  <c r="AE326" i="13"/>
  <c r="AE327" i="13"/>
  <c r="AE328" i="13"/>
  <c r="AE329" i="13"/>
  <c r="AE330" i="13"/>
  <c r="AE331" i="13"/>
  <c r="AE332" i="13"/>
  <c r="AE333" i="13"/>
  <c r="AE334" i="13"/>
  <c r="AE335" i="13"/>
  <c r="AE336" i="13"/>
  <c r="AE337" i="13"/>
  <c r="AE338" i="13"/>
  <c r="AE339" i="13"/>
  <c r="AE340" i="13"/>
  <c r="AE341" i="13"/>
  <c r="AE342" i="13"/>
  <c r="AE343" i="13"/>
  <c r="AE344" i="13"/>
  <c r="AE345" i="13"/>
  <c r="AE346" i="13"/>
  <c r="AE347" i="13"/>
  <c r="AE348" i="13"/>
  <c r="AE349" i="13"/>
  <c r="AE350" i="13"/>
  <c r="AE351" i="13"/>
  <c r="AE352" i="13"/>
  <c r="AE353" i="13"/>
  <c r="AE354" i="13"/>
  <c r="AE355" i="13"/>
  <c r="AE356" i="13"/>
  <c r="AE357" i="13"/>
  <c r="AE358" i="13"/>
  <c r="AE359" i="13"/>
  <c r="AE360" i="13"/>
  <c r="AE361" i="13"/>
  <c r="AE362" i="13"/>
  <c r="AE363" i="13"/>
  <c r="AE364" i="13"/>
  <c r="AE365" i="13"/>
  <c r="AE366" i="13"/>
  <c r="AE367" i="13"/>
  <c r="AE368" i="13"/>
  <c r="AE369" i="13"/>
  <c r="AE370" i="13"/>
  <c r="AE371" i="13"/>
  <c r="AE372" i="13"/>
  <c r="AE373" i="13"/>
  <c r="AE374" i="13"/>
  <c r="AE375" i="13"/>
  <c r="AE376" i="13"/>
  <c r="AE377" i="13"/>
  <c r="AE378" i="13"/>
  <c r="AE379" i="13"/>
  <c r="AE380" i="13"/>
  <c r="AE381" i="13"/>
  <c r="AE382" i="13"/>
  <c r="AE383" i="13"/>
  <c r="AE384" i="13"/>
  <c r="AE385" i="13"/>
  <c r="AE386" i="13"/>
  <c r="AE387" i="13"/>
  <c r="AE388" i="13"/>
  <c r="AE389" i="13"/>
  <c r="AE390" i="13"/>
  <c r="AE391" i="13"/>
  <c r="AE392" i="13"/>
  <c r="AE393" i="13"/>
  <c r="AE394" i="13"/>
  <c r="AE395" i="13"/>
  <c r="AE396" i="13"/>
  <c r="AE397" i="13"/>
  <c r="AE398" i="13"/>
  <c r="AE399" i="13"/>
  <c r="AE400" i="13"/>
  <c r="AE401" i="13"/>
  <c r="AE402" i="13"/>
  <c r="AE403" i="13"/>
  <c r="AE404" i="13"/>
  <c r="AE405" i="13"/>
  <c r="AE406" i="13"/>
  <c r="AE407" i="13"/>
  <c r="AE408" i="13"/>
  <c r="AE409" i="13"/>
  <c r="AE410" i="13"/>
  <c r="AE411" i="13"/>
  <c r="AE412" i="13"/>
  <c r="AE413" i="13"/>
  <c r="AE414" i="13"/>
  <c r="AE415" i="13"/>
  <c r="AE416" i="13"/>
  <c r="AE417" i="13"/>
  <c r="AE418" i="13"/>
  <c r="AE419" i="13"/>
  <c r="AE420" i="13"/>
  <c r="AE421" i="13"/>
  <c r="AE422" i="13"/>
  <c r="AE423" i="13"/>
  <c r="AE424" i="13"/>
  <c r="AE425" i="13"/>
  <c r="AE426" i="13"/>
  <c r="AE427" i="13"/>
  <c r="AE428" i="13"/>
  <c r="AE429" i="13"/>
  <c r="AE430" i="13"/>
  <c r="AE431" i="13"/>
  <c r="AE432" i="13"/>
  <c r="AE433" i="13"/>
  <c r="AE434" i="13"/>
  <c r="AE435" i="13"/>
  <c r="AE436" i="13"/>
  <c r="AE437" i="13"/>
  <c r="AE438" i="13"/>
  <c r="AE439" i="13"/>
  <c r="AE440" i="13"/>
  <c r="AE441" i="13"/>
  <c r="AE442" i="13"/>
  <c r="AE443" i="13"/>
  <c r="AE444" i="13"/>
  <c r="AE445" i="13"/>
  <c r="AE446" i="13"/>
  <c r="AE447" i="13"/>
  <c r="AE448" i="13"/>
  <c r="AE449" i="13"/>
  <c r="AE450" i="13"/>
  <c r="AE451" i="13"/>
  <c r="AE452" i="13"/>
  <c r="AE453" i="13"/>
  <c r="AE454" i="13"/>
  <c r="AE455" i="13"/>
  <c r="AE456" i="13"/>
  <c r="AE457" i="13"/>
  <c r="AE458" i="13"/>
  <c r="AE459" i="13"/>
  <c r="AE460" i="13"/>
  <c r="AE461" i="13"/>
  <c r="AE462" i="13"/>
  <c r="AE463" i="13"/>
  <c r="AE464" i="13"/>
  <c r="AE465" i="13"/>
  <c r="AE466" i="13"/>
  <c r="AE467" i="13"/>
  <c r="AE468" i="13"/>
  <c r="AE469" i="13"/>
  <c r="AE470" i="13"/>
  <c r="AE471" i="13"/>
  <c r="AE472" i="13"/>
  <c r="AE473" i="13"/>
  <c r="AE474" i="13"/>
  <c r="AE475" i="13"/>
  <c r="AE476" i="13"/>
  <c r="AE477" i="13"/>
  <c r="AE478" i="13"/>
  <c r="AE479" i="13"/>
  <c r="AE480" i="13"/>
  <c r="AE481" i="13"/>
  <c r="AE482" i="13"/>
  <c r="AE483" i="13"/>
  <c r="AE484" i="13"/>
  <c r="AE485" i="13"/>
  <c r="AE486" i="13"/>
  <c r="AE487" i="13"/>
  <c r="AE488" i="13"/>
  <c r="AE489" i="13"/>
  <c r="AE490" i="13"/>
  <c r="AE491" i="13"/>
  <c r="AE492" i="13"/>
  <c r="AE493" i="13"/>
  <c r="AE494" i="13"/>
  <c r="AE495" i="13"/>
  <c r="AE496" i="13"/>
  <c r="AE497" i="13"/>
  <c r="AE498" i="13"/>
  <c r="AE499" i="13"/>
  <c r="AE500" i="13"/>
  <c r="AE501" i="13"/>
  <c r="AE502" i="13"/>
  <c r="AE503" i="13"/>
  <c r="AE504" i="13"/>
  <c r="AE505" i="13"/>
  <c r="AE506" i="13"/>
  <c r="AE507" i="13"/>
  <c r="AE508" i="13"/>
  <c r="AE509" i="13"/>
  <c r="AE510" i="13"/>
  <c r="AE511" i="13"/>
  <c r="AE512" i="13"/>
  <c r="AE513" i="13"/>
  <c r="AE514" i="13"/>
  <c r="AE515" i="13"/>
  <c r="AE516" i="13"/>
  <c r="AE517" i="13"/>
  <c r="AE518" i="13"/>
  <c r="AE519" i="13"/>
  <c r="AE520" i="13"/>
  <c r="AE521" i="13"/>
  <c r="AE522" i="13"/>
  <c r="AE523" i="13"/>
  <c r="AE524" i="13"/>
  <c r="AE525" i="13"/>
  <c r="AE526" i="13"/>
  <c r="AE527" i="13"/>
  <c r="AE528" i="13"/>
  <c r="AE529" i="13"/>
  <c r="AE530" i="13"/>
  <c r="AE531" i="13"/>
  <c r="AE532" i="13"/>
  <c r="AE533" i="13"/>
  <c r="AE534" i="13"/>
  <c r="AE535" i="13"/>
  <c r="AE536" i="13"/>
  <c r="AE537" i="13"/>
  <c r="AE538" i="13"/>
  <c r="AE539" i="13"/>
  <c r="AE540" i="13"/>
  <c r="AE541" i="13"/>
  <c r="AE542" i="13"/>
  <c r="AE543" i="13"/>
  <c r="AE544" i="13"/>
  <c r="AE545" i="13"/>
  <c r="AE546" i="13"/>
  <c r="AE547" i="13"/>
  <c r="AE548" i="13"/>
  <c r="AE549" i="13"/>
  <c r="AE550" i="13"/>
  <c r="AE551" i="13"/>
  <c r="AE552" i="13"/>
  <c r="AE553" i="13"/>
  <c r="AE554" i="13"/>
  <c r="AE555" i="13"/>
  <c r="AE556" i="13"/>
  <c r="AE557" i="13"/>
  <c r="AE558" i="13"/>
  <c r="AE559" i="13"/>
  <c r="AE560" i="13"/>
  <c r="AE561" i="13"/>
  <c r="AE562" i="13"/>
  <c r="AE563" i="13"/>
  <c r="AE564" i="13"/>
  <c r="AE565" i="13"/>
  <c r="AE566" i="13"/>
  <c r="AE567" i="13"/>
  <c r="AE568" i="13"/>
  <c r="AE569" i="13"/>
  <c r="AE570" i="13"/>
  <c r="AE571" i="13"/>
  <c r="AE572" i="13"/>
  <c r="AE573" i="13"/>
  <c r="AE574" i="13"/>
  <c r="AE575" i="13"/>
  <c r="AE576" i="13"/>
  <c r="AE577" i="13"/>
  <c r="AE578" i="13"/>
  <c r="AE579" i="13"/>
  <c r="AE580" i="13"/>
  <c r="AE581" i="13"/>
  <c r="AE582" i="13"/>
  <c r="AE583" i="13"/>
  <c r="AE584" i="13"/>
  <c r="AE585" i="13"/>
  <c r="AE586" i="13"/>
  <c r="AE587" i="13"/>
  <c r="AE588" i="13"/>
  <c r="AE589" i="13"/>
  <c r="AE590" i="13"/>
  <c r="AE591" i="13"/>
  <c r="AE592" i="13"/>
  <c r="AE593" i="13"/>
  <c r="AE594" i="13"/>
  <c r="AE595" i="13"/>
  <c r="AE596" i="13"/>
  <c r="AE597" i="13"/>
  <c r="AE598" i="13"/>
  <c r="AE599" i="13"/>
  <c r="AE600" i="13"/>
  <c r="AE601" i="13"/>
  <c r="AE602" i="13"/>
  <c r="AE603" i="13"/>
  <c r="AE604" i="13"/>
  <c r="AE605" i="13"/>
  <c r="AE606" i="13"/>
  <c r="AE607" i="13"/>
  <c r="AE608" i="13"/>
  <c r="AE609" i="13"/>
  <c r="AE610" i="13"/>
  <c r="AE611" i="13"/>
  <c r="AE612" i="13"/>
  <c r="AE613" i="13"/>
  <c r="AE614" i="13"/>
  <c r="AE615" i="13"/>
  <c r="AE616" i="13"/>
  <c r="AE617" i="13"/>
  <c r="AE618" i="13"/>
  <c r="AE619" i="13"/>
  <c r="AE620" i="13"/>
  <c r="AE621" i="13"/>
  <c r="AE622" i="13"/>
  <c r="AE623" i="13"/>
  <c r="AE624" i="13"/>
  <c r="AE625" i="13"/>
  <c r="AE626" i="13"/>
  <c r="AE627" i="13"/>
  <c r="AE628" i="13"/>
  <c r="AE629" i="13"/>
  <c r="AE630" i="13"/>
  <c r="AE631" i="13"/>
  <c r="AE632" i="13"/>
  <c r="AE633" i="13"/>
  <c r="AE634" i="13"/>
  <c r="AE635" i="13"/>
  <c r="AE636" i="13"/>
  <c r="AE637" i="13"/>
  <c r="AE638" i="13"/>
  <c r="AE639" i="13"/>
  <c r="AE640" i="13"/>
  <c r="AE641" i="13"/>
  <c r="AE642" i="13"/>
  <c r="AE643" i="13"/>
  <c r="AE644" i="13"/>
  <c r="AE645" i="13"/>
  <c r="AE646" i="13"/>
  <c r="AE647" i="13"/>
  <c r="AE648" i="13"/>
  <c r="AE649" i="13"/>
  <c r="AE650" i="13"/>
  <c r="AE651" i="13"/>
  <c r="AE652" i="13"/>
  <c r="AE653" i="13"/>
  <c r="AE654" i="13"/>
  <c r="AE655" i="13"/>
  <c r="AE656" i="13"/>
  <c r="AE657" i="13"/>
  <c r="AE658" i="13"/>
  <c r="AE659" i="13"/>
  <c r="AE660" i="13"/>
  <c r="AE661" i="13"/>
  <c r="AE662" i="13"/>
  <c r="AE663" i="13"/>
  <c r="AE664" i="13"/>
  <c r="AE665" i="13"/>
  <c r="AE666" i="13"/>
  <c r="AE667" i="13"/>
  <c r="AE668" i="13"/>
  <c r="AE669" i="13"/>
  <c r="AE670" i="13"/>
  <c r="AE671" i="13"/>
  <c r="AE672" i="13"/>
  <c r="AE673" i="13"/>
  <c r="AE674" i="13"/>
  <c r="AE675" i="13"/>
  <c r="AE676" i="13"/>
  <c r="AE677" i="13"/>
  <c r="AE678" i="13"/>
  <c r="AE679" i="13"/>
  <c r="AE680" i="13"/>
  <c r="AE681" i="13"/>
  <c r="AE682" i="13"/>
  <c r="AE683" i="13"/>
  <c r="AE684" i="13"/>
  <c r="AE685" i="13"/>
  <c r="AE686" i="13"/>
  <c r="AE687" i="13"/>
  <c r="AE688" i="13"/>
  <c r="AE689" i="13"/>
  <c r="AE690" i="13"/>
  <c r="AE691" i="13"/>
  <c r="AE692" i="13"/>
  <c r="AE693" i="13"/>
  <c r="AE694" i="13"/>
  <c r="AE695" i="13"/>
  <c r="AE696" i="13"/>
  <c r="AE697" i="13"/>
  <c r="AE698" i="13"/>
  <c r="AE699" i="13"/>
  <c r="AE700" i="13"/>
  <c r="AE701" i="13"/>
  <c r="AE702" i="13"/>
  <c r="AE703" i="13"/>
  <c r="AE704" i="13"/>
  <c r="AE705" i="13"/>
  <c r="AE706" i="13"/>
  <c r="AE707" i="13"/>
  <c r="AE708" i="13"/>
  <c r="AE709" i="13"/>
  <c r="AE710" i="13"/>
  <c r="AE711" i="13"/>
  <c r="AE712" i="13"/>
  <c r="AE713" i="13"/>
  <c r="AE714" i="13"/>
  <c r="AE715" i="13"/>
  <c r="AE716" i="13"/>
  <c r="AE717" i="13"/>
  <c r="AE718" i="13"/>
  <c r="AE719" i="13"/>
  <c r="AE720" i="13"/>
  <c r="AE721" i="13"/>
  <c r="AE722" i="13"/>
  <c r="AE723" i="13"/>
  <c r="AE724" i="13"/>
  <c r="AE725" i="13"/>
  <c r="AE726" i="13"/>
  <c r="AE727" i="13"/>
  <c r="AE728" i="13"/>
  <c r="AE729" i="13"/>
  <c r="AE730" i="13"/>
  <c r="AE731" i="13"/>
  <c r="AE732" i="13"/>
  <c r="AE733" i="13"/>
  <c r="AE734" i="13"/>
  <c r="AE735" i="13"/>
  <c r="AE736" i="13"/>
  <c r="AE737" i="13"/>
  <c r="AE738" i="13"/>
  <c r="AE739" i="13"/>
  <c r="AE740" i="13"/>
  <c r="AE741" i="13"/>
  <c r="AE742" i="13"/>
  <c r="AE743" i="13"/>
  <c r="AE744" i="13"/>
  <c r="AE745" i="13"/>
  <c r="AE746" i="13"/>
  <c r="AE747" i="13"/>
  <c r="AE748" i="13"/>
  <c r="AE749" i="13"/>
  <c r="AE750" i="13"/>
  <c r="AE751" i="13"/>
  <c r="AE752" i="13"/>
  <c r="AE753" i="13"/>
  <c r="AE754" i="13"/>
  <c r="AE755" i="13"/>
  <c r="AE756" i="13"/>
  <c r="AE757" i="13"/>
  <c r="AE758" i="13"/>
  <c r="AE759" i="13"/>
  <c r="AE760" i="13"/>
  <c r="AE761" i="13"/>
  <c r="AE762" i="13"/>
  <c r="AE763" i="13"/>
  <c r="AE764" i="13"/>
  <c r="AE765" i="13"/>
  <c r="AE766" i="13"/>
  <c r="AE767" i="13"/>
  <c r="AE768" i="13"/>
  <c r="AE769" i="13"/>
  <c r="AE770" i="13"/>
  <c r="AE771" i="13"/>
  <c r="AE772" i="13"/>
  <c r="AE773" i="13"/>
  <c r="AE774" i="13"/>
  <c r="AE775" i="13"/>
  <c r="AE776" i="13"/>
  <c r="AE777" i="13"/>
  <c r="AE778" i="13"/>
  <c r="AE779" i="13"/>
  <c r="AE780" i="13"/>
  <c r="AE781" i="13"/>
  <c r="AE782" i="13"/>
  <c r="AE783" i="13"/>
  <c r="AE784" i="13"/>
  <c r="AE785" i="13"/>
  <c r="AE786" i="13"/>
  <c r="AE787" i="13"/>
  <c r="AE788" i="13"/>
  <c r="AE789" i="13"/>
  <c r="AE790" i="13"/>
  <c r="AE791" i="13"/>
  <c r="AE792" i="13"/>
  <c r="AE793" i="13"/>
  <c r="AE794" i="13"/>
  <c r="AE795" i="13"/>
  <c r="AE796" i="13"/>
  <c r="AE797" i="13"/>
  <c r="AE798" i="13"/>
  <c r="AE799" i="13"/>
  <c r="AE800" i="13"/>
  <c r="AE801" i="13"/>
  <c r="AE802" i="13"/>
  <c r="AE803" i="13"/>
  <c r="AE804" i="13"/>
  <c r="AE805" i="13"/>
  <c r="AE806" i="13"/>
  <c r="AE807" i="13"/>
  <c r="AE808" i="13"/>
  <c r="AE809" i="13"/>
  <c r="AE810" i="13"/>
  <c r="AE811" i="13"/>
  <c r="AE812" i="13"/>
  <c r="AE813" i="13"/>
  <c r="AE814" i="13"/>
  <c r="AE815" i="13"/>
  <c r="AE816" i="13"/>
  <c r="AE817" i="13"/>
  <c r="AE818" i="13"/>
  <c r="AE819" i="13"/>
  <c r="AE820" i="13"/>
  <c r="AE821" i="13"/>
  <c r="AE822" i="13"/>
  <c r="AE823" i="13"/>
  <c r="AE824" i="13"/>
  <c r="AE825" i="13"/>
  <c r="AE826" i="13"/>
  <c r="AE827" i="13"/>
  <c r="AE828" i="13"/>
  <c r="AE829" i="13"/>
  <c r="AE830" i="13"/>
  <c r="AE831" i="13"/>
  <c r="AE832" i="13"/>
  <c r="AE833" i="13"/>
  <c r="AE834" i="13"/>
  <c r="AE835" i="13"/>
  <c r="AE836" i="13"/>
  <c r="AE837" i="13"/>
  <c r="AE838" i="13"/>
  <c r="AE839" i="13"/>
  <c r="AE840" i="13"/>
  <c r="AE841" i="13"/>
  <c r="AE842" i="13"/>
  <c r="AE843" i="13"/>
  <c r="AE844" i="13"/>
  <c r="AE845" i="13"/>
  <c r="AE846" i="13"/>
  <c r="AE847" i="13"/>
  <c r="AE848" i="13"/>
  <c r="AE849" i="13"/>
  <c r="AE850" i="13"/>
  <c r="AE851" i="13"/>
  <c r="AE852" i="13"/>
  <c r="AE853" i="13"/>
  <c r="AE854" i="13"/>
  <c r="AE855" i="13"/>
  <c r="AE856" i="13"/>
  <c r="AE857" i="13"/>
  <c r="AE858" i="13"/>
  <c r="AE859" i="13"/>
  <c r="AE860" i="13"/>
  <c r="AE861" i="13"/>
  <c r="AE862" i="13"/>
  <c r="AE863" i="13"/>
  <c r="AE864" i="13"/>
  <c r="AE865" i="13"/>
  <c r="AE866" i="13"/>
  <c r="AE867" i="13"/>
  <c r="AE868" i="13"/>
  <c r="AE869" i="13"/>
  <c r="AE870" i="13"/>
  <c r="AE871" i="13"/>
  <c r="AE872" i="13"/>
  <c r="AE873" i="13"/>
  <c r="AE874" i="13"/>
  <c r="AE875" i="13"/>
  <c r="AE876" i="13"/>
  <c r="AE877" i="13"/>
  <c r="AE878" i="13"/>
  <c r="AE879" i="13"/>
  <c r="AE880" i="13"/>
  <c r="AE881" i="13"/>
  <c r="AE882" i="13"/>
  <c r="AE883" i="13"/>
  <c r="AE884" i="13"/>
  <c r="AE885" i="13"/>
  <c r="AE886" i="13"/>
  <c r="AE887" i="13"/>
  <c r="AE888" i="13"/>
  <c r="AE889" i="13"/>
  <c r="AE890" i="13"/>
  <c r="AE891" i="13"/>
  <c r="AE892" i="13"/>
  <c r="AE893" i="13"/>
  <c r="AE894" i="13"/>
  <c r="AE895" i="13"/>
  <c r="AE896" i="13"/>
  <c r="AE897" i="13"/>
  <c r="AE898" i="13"/>
  <c r="AE899" i="13"/>
  <c r="AE900" i="13"/>
  <c r="AE901" i="13"/>
  <c r="AE902" i="13"/>
  <c r="AE903" i="13"/>
  <c r="AE904" i="13"/>
  <c r="AE905" i="13"/>
  <c r="AE906" i="13"/>
  <c r="AE907" i="13"/>
  <c r="AE908" i="13"/>
  <c r="AE909" i="13"/>
  <c r="AE910" i="13"/>
  <c r="AE911" i="13"/>
  <c r="AE912" i="13"/>
  <c r="AE913" i="13"/>
  <c r="AE914" i="13"/>
  <c r="AE915" i="13"/>
  <c r="AE916" i="13"/>
  <c r="AE917" i="13"/>
  <c r="AE918" i="13"/>
  <c r="AE919" i="13"/>
  <c r="AE920" i="13"/>
  <c r="AE921" i="13"/>
  <c r="AE922" i="13"/>
  <c r="AE923" i="13"/>
  <c r="AE924" i="13"/>
  <c r="AE925" i="13"/>
  <c r="AE926" i="13"/>
  <c r="AE927" i="13"/>
  <c r="AE928" i="13"/>
  <c r="AE929" i="13"/>
  <c r="AE930" i="13"/>
  <c r="AE931" i="13"/>
  <c r="AE932" i="13"/>
  <c r="AE933" i="13"/>
  <c r="AE934" i="13"/>
  <c r="AE935" i="13"/>
  <c r="AE936" i="13"/>
  <c r="AE937" i="13"/>
  <c r="AE938" i="13"/>
  <c r="AE939" i="13"/>
  <c r="AE940" i="13"/>
  <c r="AE941" i="13"/>
  <c r="AE942" i="13"/>
  <c r="AE943" i="13"/>
  <c r="AE944" i="13"/>
  <c r="AE945" i="13"/>
  <c r="AE946" i="13"/>
  <c r="AE947" i="13"/>
  <c r="AE948" i="13"/>
  <c r="AE949" i="13"/>
  <c r="AE950" i="13"/>
  <c r="AE951" i="13"/>
  <c r="AE952" i="13"/>
  <c r="AE953" i="13"/>
  <c r="AE954" i="13"/>
  <c r="AE955" i="13"/>
  <c r="AE956" i="13"/>
  <c r="AE957" i="13"/>
  <c r="AE958" i="13"/>
  <c r="AE959" i="13"/>
  <c r="AE960" i="13"/>
  <c r="AE961" i="13"/>
  <c r="AE962" i="13"/>
  <c r="AE963" i="13"/>
  <c r="AE964" i="13"/>
  <c r="AE965" i="13"/>
  <c r="AE966" i="13"/>
  <c r="AE967" i="13"/>
  <c r="AE968" i="13"/>
  <c r="AE969" i="13"/>
  <c r="AE970" i="13"/>
  <c r="AE971" i="13"/>
  <c r="AE972" i="13"/>
  <c r="AE973" i="13"/>
  <c r="AE974" i="13"/>
  <c r="AE975" i="13"/>
  <c r="AE976" i="13"/>
  <c r="AE977" i="13"/>
  <c r="AE978" i="13"/>
  <c r="AE979" i="13"/>
  <c r="AE980" i="13"/>
  <c r="AE981" i="13"/>
  <c r="AE982" i="13"/>
  <c r="AE983" i="13"/>
  <c r="AE984" i="13"/>
  <c r="AE985" i="13"/>
  <c r="AE986" i="13"/>
  <c r="AE987" i="13"/>
  <c r="AE988" i="13"/>
  <c r="AE989" i="13"/>
  <c r="AE990" i="13"/>
  <c r="AE991" i="13"/>
  <c r="AE992" i="13"/>
  <c r="AE993" i="13"/>
  <c r="AE994" i="13"/>
  <c r="AE995" i="13"/>
  <c r="AE996" i="13"/>
  <c r="AE997" i="13"/>
  <c r="AE998" i="13"/>
  <c r="AE999" i="13"/>
  <c r="AE1000" i="13"/>
  <c r="AE1001" i="13"/>
  <c r="AE1002" i="13"/>
  <c r="AE1003" i="13"/>
  <c r="AE1004" i="13"/>
  <c r="AE1005" i="13"/>
  <c r="AE1006" i="13"/>
  <c r="AE1007" i="13"/>
  <c r="AE1008" i="13"/>
  <c r="AE1009" i="13"/>
  <c r="AE1010" i="13"/>
  <c r="AE1011" i="13"/>
  <c r="AE1012" i="13"/>
  <c r="AE1013" i="13"/>
  <c r="AE1014" i="13"/>
  <c r="AE1015" i="13"/>
  <c r="AE1016" i="13"/>
  <c r="AE1017" i="13"/>
  <c r="AE1018" i="13"/>
  <c r="AE1019" i="13"/>
  <c r="AE1020" i="13"/>
  <c r="AE1021" i="13"/>
  <c r="AE1022" i="13"/>
  <c r="AE1023" i="13"/>
  <c r="AE1024" i="13"/>
  <c r="AE1025" i="13"/>
  <c r="AE1026" i="13"/>
  <c r="AE1027" i="13"/>
  <c r="AE1028" i="13"/>
  <c r="AE1029" i="13"/>
  <c r="AE9" i="13"/>
  <c r="AE10" i="13"/>
  <c r="AE11" i="13"/>
  <c r="AE12" i="13"/>
  <c r="AE13" i="13"/>
  <c r="AE14" i="13"/>
  <c r="AE8" i="13"/>
  <c r="AD9" i="13"/>
  <c r="AD90" i="13"/>
  <c r="AD91" i="13"/>
  <c r="AD92" i="13"/>
  <c r="AD93" i="13"/>
  <c r="AD94" i="13"/>
  <c r="AD95" i="13"/>
  <c r="AD96" i="13"/>
  <c r="AD97" i="13"/>
  <c r="AD98" i="13"/>
  <c r="AD99" i="13"/>
  <c r="AD100" i="13"/>
  <c r="AD101" i="13"/>
  <c r="AD102" i="13"/>
  <c r="AD103" i="13"/>
  <c r="AD104" i="13"/>
  <c r="AD105" i="13"/>
  <c r="AD106" i="13"/>
  <c r="AD107" i="13"/>
  <c r="AD108" i="13"/>
  <c r="AD109" i="13"/>
  <c r="AD110" i="13"/>
  <c r="AD111" i="13"/>
  <c r="AD112" i="13"/>
  <c r="AD113" i="13"/>
  <c r="AD114" i="13"/>
  <c r="AD115" i="13"/>
  <c r="AD116" i="13"/>
  <c r="AD117" i="13"/>
  <c r="AD118" i="13"/>
  <c r="AD119" i="13"/>
  <c r="AD120" i="13"/>
  <c r="AD121" i="13"/>
  <c r="AD122" i="13"/>
  <c r="AD123" i="13"/>
  <c r="AD124" i="13"/>
  <c r="AD125" i="13"/>
  <c r="AD126" i="13"/>
  <c r="AD127" i="13"/>
  <c r="AD128" i="13"/>
  <c r="AD129" i="13"/>
  <c r="AD130" i="13"/>
  <c r="AD131" i="13"/>
  <c r="AD132" i="13"/>
  <c r="AD133" i="13"/>
  <c r="AD134" i="13"/>
  <c r="AD135" i="13"/>
  <c r="AD136" i="13"/>
  <c r="AD137" i="13"/>
  <c r="AD138" i="13"/>
  <c r="AD139" i="13"/>
  <c r="AD140" i="13"/>
  <c r="AD141" i="13"/>
  <c r="AD142" i="13"/>
  <c r="AD143" i="13"/>
  <c r="AD144" i="13"/>
  <c r="AD145" i="13"/>
  <c r="AD146" i="13"/>
  <c r="AD147" i="13"/>
  <c r="AD148" i="13"/>
  <c r="AD149" i="13"/>
  <c r="AD150" i="13"/>
  <c r="AD151" i="13"/>
  <c r="AD152" i="13"/>
  <c r="AD153" i="13"/>
  <c r="AD154" i="13"/>
  <c r="AD155" i="13"/>
  <c r="AD156" i="13"/>
  <c r="AD157" i="13"/>
  <c r="AD158" i="13"/>
  <c r="AD159" i="13"/>
  <c r="AD160" i="13"/>
  <c r="AD161" i="13"/>
  <c r="AD162" i="13"/>
  <c r="AD163" i="13"/>
  <c r="AD164" i="13"/>
  <c r="AD165" i="13"/>
  <c r="AD166" i="13"/>
  <c r="AD167" i="13"/>
  <c r="AD168" i="13"/>
  <c r="AD169" i="13"/>
  <c r="AD170" i="13"/>
  <c r="AD171" i="13"/>
  <c r="AD172" i="13"/>
  <c r="AD173" i="13"/>
  <c r="AD174" i="13"/>
  <c r="AD175" i="13"/>
  <c r="AD176" i="13"/>
  <c r="AD177" i="13"/>
  <c r="AD178" i="13"/>
  <c r="AD179" i="13"/>
  <c r="AD180" i="13"/>
  <c r="AD181" i="13"/>
  <c r="AD182" i="13"/>
  <c r="AD183" i="13"/>
  <c r="AD184" i="13"/>
  <c r="AD185" i="13"/>
  <c r="AD186" i="13"/>
  <c r="AD187" i="13"/>
  <c r="AD188" i="13"/>
  <c r="AD189" i="13"/>
  <c r="AD190" i="13"/>
  <c r="AD191" i="13"/>
  <c r="AD192" i="13"/>
  <c r="AD193" i="13"/>
  <c r="AD194" i="13"/>
  <c r="AD195" i="13"/>
  <c r="AD196" i="13"/>
  <c r="AD197" i="13"/>
  <c r="AD198" i="13"/>
  <c r="AD199" i="13"/>
  <c r="AD200" i="13"/>
  <c r="AD201" i="13"/>
  <c r="AD202" i="13"/>
  <c r="AD203" i="13"/>
  <c r="AD204" i="13"/>
  <c r="AD205" i="13"/>
  <c r="AD206" i="13"/>
  <c r="AD207" i="13"/>
  <c r="AD208" i="13"/>
  <c r="AD209" i="13"/>
  <c r="AD210" i="13"/>
  <c r="AD211" i="13"/>
  <c r="AD212" i="13"/>
  <c r="AD213" i="13"/>
  <c r="AD214" i="13"/>
  <c r="AD215" i="13"/>
  <c r="AD216" i="13"/>
  <c r="AD217" i="13"/>
  <c r="AD218" i="13"/>
  <c r="AD219" i="13"/>
  <c r="AD220" i="13"/>
  <c r="AD221" i="13"/>
  <c r="AD222" i="13"/>
  <c r="AD223" i="13"/>
  <c r="AD224" i="13"/>
  <c r="AD225" i="13"/>
  <c r="AD226" i="13"/>
  <c r="AD227" i="13"/>
  <c r="AD228" i="13"/>
  <c r="AD229" i="13"/>
  <c r="AD230" i="13"/>
  <c r="AD231" i="13"/>
  <c r="AD232" i="13"/>
  <c r="AD233" i="13"/>
  <c r="AD234" i="13"/>
  <c r="AD235" i="13"/>
  <c r="AD236" i="13"/>
  <c r="AD237" i="13"/>
  <c r="AD238" i="13"/>
  <c r="AD239" i="13"/>
  <c r="AD240" i="13"/>
  <c r="AD241" i="13"/>
  <c r="AD242" i="13"/>
  <c r="AD243" i="13"/>
  <c r="AD244" i="13"/>
  <c r="AD245" i="13"/>
  <c r="AD246" i="13"/>
  <c r="AD247" i="13"/>
  <c r="AD248" i="13"/>
  <c r="AD249" i="13"/>
  <c r="AD250" i="13"/>
  <c r="AD251" i="13"/>
  <c r="AD252" i="13"/>
  <c r="AD253" i="13"/>
  <c r="AD254" i="13"/>
  <c r="AD255" i="13"/>
  <c r="AD256" i="13"/>
  <c r="AD257" i="13"/>
  <c r="AD258" i="13"/>
  <c r="AD259" i="13"/>
  <c r="AD260" i="13"/>
  <c r="AD261" i="13"/>
  <c r="AD262" i="13"/>
  <c r="AD263" i="13"/>
  <c r="AD264" i="13"/>
  <c r="AD265" i="13"/>
  <c r="AD266" i="13"/>
  <c r="AD267" i="13"/>
  <c r="AD268" i="13"/>
  <c r="AD269" i="13"/>
  <c r="AD270" i="13"/>
  <c r="AD271" i="13"/>
  <c r="AD272" i="13"/>
  <c r="AD273" i="13"/>
  <c r="AD274" i="13"/>
  <c r="AD275" i="13"/>
  <c r="AD276" i="13"/>
  <c r="AD277" i="13"/>
  <c r="AD278" i="13"/>
  <c r="AD279" i="13"/>
  <c r="AD280" i="13"/>
  <c r="AD281" i="13"/>
  <c r="AD282" i="13"/>
  <c r="AD283" i="13"/>
  <c r="AD284" i="13"/>
  <c r="AD285" i="13"/>
  <c r="AD286" i="13"/>
  <c r="AD287" i="13"/>
  <c r="AD288" i="13"/>
  <c r="AD289" i="13"/>
  <c r="AD290" i="13"/>
  <c r="AD291" i="13"/>
  <c r="AD292" i="13"/>
  <c r="AD293" i="13"/>
  <c r="AD294" i="13"/>
  <c r="AD295" i="13"/>
  <c r="AD296" i="13"/>
  <c r="AD297" i="13"/>
  <c r="AD298" i="13"/>
  <c r="AD299" i="13"/>
  <c r="AD300" i="13"/>
  <c r="AD301" i="13"/>
  <c r="AD302" i="13"/>
  <c r="AD303" i="13"/>
  <c r="AD304" i="13"/>
  <c r="AD305" i="13"/>
  <c r="AD306" i="13"/>
  <c r="AD307" i="13"/>
  <c r="AD308" i="13"/>
  <c r="AD309" i="13"/>
  <c r="AD310" i="13"/>
  <c r="AD311" i="13"/>
  <c r="AD312" i="13"/>
  <c r="AD313" i="13"/>
  <c r="AD314" i="13"/>
  <c r="AD315" i="13"/>
  <c r="AD316" i="13"/>
  <c r="AD317" i="13"/>
  <c r="AD318" i="13"/>
  <c r="AD319" i="13"/>
  <c r="AD320" i="13"/>
  <c r="AD321" i="13"/>
  <c r="AD322" i="13"/>
  <c r="AD323" i="13"/>
  <c r="AD324" i="13"/>
  <c r="AD325" i="13"/>
  <c r="AD326" i="13"/>
  <c r="AD327" i="13"/>
  <c r="AD328" i="13"/>
  <c r="AD329" i="13"/>
  <c r="AD330" i="13"/>
  <c r="AD331" i="13"/>
  <c r="AD332" i="13"/>
  <c r="AD333" i="13"/>
  <c r="AD334" i="13"/>
  <c r="AD335" i="13"/>
  <c r="AD336" i="13"/>
  <c r="AD337" i="13"/>
  <c r="AD338" i="13"/>
  <c r="AD339" i="13"/>
  <c r="AD340" i="13"/>
  <c r="AD341" i="13"/>
  <c r="AD342" i="13"/>
  <c r="AD343" i="13"/>
  <c r="AD344" i="13"/>
  <c r="AD345" i="13"/>
  <c r="AD346" i="13"/>
  <c r="AD347" i="13"/>
  <c r="AD348" i="13"/>
  <c r="AD349" i="13"/>
  <c r="AD350" i="13"/>
  <c r="AD351" i="13"/>
  <c r="AD352" i="13"/>
  <c r="AD353" i="13"/>
  <c r="AD354" i="13"/>
  <c r="AD355" i="13"/>
  <c r="AD356" i="13"/>
  <c r="AD357" i="13"/>
  <c r="AD358" i="13"/>
  <c r="AD359" i="13"/>
  <c r="AD360" i="13"/>
  <c r="AD361" i="13"/>
  <c r="AD362" i="13"/>
  <c r="AD363" i="13"/>
  <c r="AD364" i="13"/>
  <c r="AD365" i="13"/>
  <c r="AD366" i="13"/>
  <c r="AD367" i="13"/>
  <c r="AD368" i="13"/>
  <c r="AD369" i="13"/>
  <c r="AD370" i="13"/>
  <c r="AD371" i="13"/>
  <c r="AD372" i="13"/>
  <c r="AD373" i="13"/>
  <c r="AD374" i="13"/>
  <c r="AD375" i="13"/>
  <c r="AD376" i="13"/>
  <c r="AD377" i="13"/>
  <c r="AD378" i="13"/>
  <c r="AD379" i="13"/>
  <c r="AD380" i="13"/>
  <c r="AD381" i="13"/>
  <c r="AD382" i="13"/>
  <c r="AD383" i="13"/>
  <c r="AD384" i="13"/>
  <c r="AD385" i="13"/>
  <c r="AD386" i="13"/>
  <c r="AD387" i="13"/>
  <c r="AD388" i="13"/>
  <c r="AD389" i="13"/>
  <c r="AD390" i="13"/>
  <c r="AD391" i="13"/>
  <c r="AD392" i="13"/>
  <c r="AD393" i="13"/>
  <c r="AD394" i="13"/>
  <c r="AD395" i="13"/>
  <c r="AD396" i="13"/>
  <c r="AD397" i="13"/>
  <c r="AD398" i="13"/>
  <c r="AD399" i="13"/>
  <c r="AD400" i="13"/>
  <c r="AD401" i="13"/>
  <c r="AD402" i="13"/>
  <c r="AD403" i="13"/>
  <c r="AD404" i="13"/>
  <c r="AD405" i="13"/>
  <c r="AD406" i="13"/>
  <c r="AD407" i="13"/>
  <c r="AD408" i="13"/>
  <c r="AD409" i="13"/>
  <c r="AD410" i="13"/>
  <c r="AD411" i="13"/>
  <c r="AD412" i="13"/>
  <c r="AD413" i="13"/>
  <c r="AD414" i="13"/>
  <c r="AD415" i="13"/>
  <c r="AD416" i="13"/>
  <c r="AD417" i="13"/>
  <c r="AD418" i="13"/>
  <c r="AD419" i="13"/>
  <c r="AD420" i="13"/>
  <c r="AD421" i="13"/>
  <c r="AD422" i="13"/>
  <c r="AD423" i="13"/>
  <c r="AD424" i="13"/>
  <c r="AD425" i="13"/>
  <c r="AD426" i="13"/>
  <c r="AD427" i="13"/>
  <c r="AD428" i="13"/>
  <c r="AD429" i="13"/>
  <c r="AD430" i="13"/>
  <c r="AD431" i="13"/>
  <c r="AD432" i="13"/>
  <c r="AD433" i="13"/>
  <c r="AD434" i="13"/>
  <c r="AD435" i="13"/>
  <c r="AD436" i="13"/>
  <c r="AD437" i="13"/>
  <c r="AD438" i="13"/>
  <c r="AD439" i="13"/>
  <c r="AD440" i="13"/>
  <c r="AD441" i="13"/>
  <c r="AD442" i="13"/>
  <c r="AD443" i="13"/>
  <c r="AD444" i="13"/>
  <c r="AD445" i="13"/>
  <c r="AD446" i="13"/>
  <c r="AD447" i="13"/>
  <c r="AD448" i="13"/>
  <c r="AD449" i="13"/>
  <c r="AD450" i="13"/>
  <c r="AD451" i="13"/>
  <c r="AD452" i="13"/>
  <c r="AD453" i="13"/>
  <c r="AD454" i="13"/>
  <c r="AD455" i="13"/>
  <c r="AD456" i="13"/>
  <c r="AD457" i="13"/>
  <c r="AD458" i="13"/>
  <c r="AD459" i="13"/>
  <c r="AD460" i="13"/>
  <c r="AD461" i="13"/>
  <c r="AD462" i="13"/>
  <c r="AD463" i="13"/>
  <c r="AD464" i="13"/>
  <c r="AD465" i="13"/>
  <c r="AD466" i="13"/>
  <c r="AD467" i="13"/>
  <c r="AD468" i="13"/>
  <c r="AD469" i="13"/>
  <c r="AD470" i="13"/>
  <c r="AD471" i="13"/>
  <c r="AD472" i="13"/>
  <c r="AD473" i="13"/>
  <c r="AD474" i="13"/>
  <c r="AD475" i="13"/>
  <c r="AD476" i="13"/>
  <c r="AD477" i="13"/>
  <c r="AD478" i="13"/>
  <c r="AD479" i="13"/>
  <c r="AD480" i="13"/>
  <c r="AD481" i="13"/>
  <c r="AD482" i="13"/>
  <c r="AD483" i="13"/>
  <c r="AD484" i="13"/>
  <c r="AD485" i="13"/>
  <c r="AD486" i="13"/>
  <c r="AD487" i="13"/>
  <c r="AD488" i="13"/>
  <c r="AD489" i="13"/>
  <c r="AD490" i="13"/>
  <c r="AD491" i="13"/>
  <c r="AD492" i="13"/>
  <c r="AD493" i="13"/>
  <c r="AD494" i="13"/>
  <c r="AD495" i="13"/>
  <c r="AD496" i="13"/>
  <c r="AD497" i="13"/>
  <c r="AD498" i="13"/>
  <c r="AD499" i="13"/>
  <c r="AD500" i="13"/>
  <c r="AD501" i="13"/>
  <c r="AD502" i="13"/>
  <c r="AD503" i="13"/>
  <c r="AD504" i="13"/>
  <c r="AD505" i="13"/>
  <c r="AD506" i="13"/>
  <c r="AD507" i="13"/>
  <c r="AD508" i="13"/>
  <c r="AD509" i="13"/>
  <c r="AD510" i="13"/>
  <c r="AD511" i="13"/>
  <c r="AD512" i="13"/>
  <c r="AD513" i="13"/>
  <c r="AD514" i="13"/>
  <c r="AD515" i="13"/>
  <c r="AD516" i="13"/>
  <c r="AD517" i="13"/>
  <c r="AD518" i="13"/>
  <c r="AD519" i="13"/>
  <c r="AD520" i="13"/>
  <c r="AD521" i="13"/>
  <c r="AD522" i="13"/>
  <c r="AD523" i="13"/>
  <c r="AD524" i="13"/>
  <c r="AD525" i="13"/>
  <c r="AD526" i="13"/>
  <c r="AD527" i="13"/>
  <c r="AD528" i="13"/>
  <c r="AD529" i="13"/>
  <c r="AD530" i="13"/>
  <c r="AD531" i="13"/>
  <c r="AD532" i="13"/>
  <c r="AD533" i="13"/>
  <c r="AD534" i="13"/>
  <c r="AD535" i="13"/>
  <c r="AD536" i="13"/>
  <c r="AD537" i="13"/>
  <c r="AD538" i="13"/>
  <c r="AD539" i="13"/>
  <c r="AD540" i="13"/>
  <c r="AD541" i="13"/>
  <c r="AD542" i="13"/>
  <c r="AD543" i="13"/>
  <c r="AD544" i="13"/>
  <c r="AD545" i="13"/>
  <c r="AD546" i="13"/>
  <c r="AD547" i="13"/>
  <c r="AD548" i="13"/>
  <c r="AD549" i="13"/>
  <c r="AD550" i="13"/>
  <c r="AD551" i="13"/>
  <c r="AD552" i="13"/>
  <c r="AD553" i="13"/>
  <c r="AD554" i="13"/>
  <c r="AD555" i="13"/>
  <c r="AD556" i="13"/>
  <c r="AD557" i="13"/>
  <c r="AD558" i="13"/>
  <c r="AD559" i="13"/>
  <c r="AD560" i="13"/>
  <c r="AD561" i="13"/>
  <c r="AD562" i="13"/>
  <c r="AD563" i="13"/>
  <c r="AD564" i="13"/>
  <c r="AD565" i="13"/>
  <c r="AD566" i="13"/>
  <c r="AD567" i="13"/>
  <c r="AD568" i="13"/>
  <c r="AD569" i="13"/>
  <c r="AD570" i="13"/>
  <c r="AD571" i="13"/>
  <c r="AD572" i="13"/>
  <c r="AD573" i="13"/>
  <c r="AD574" i="13"/>
  <c r="AD575" i="13"/>
  <c r="AD576" i="13"/>
  <c r="AD577" i="13"/>
  <c r="AD578" i="13"/>
  <c r="AD579" i="13"/>
  <c r="AD580" i="13"/>
  <c r="AD581" i="13"/>
  <c r="AD582" i="13"/>
  <c r="AD583" i="13"/>
  <c r="AD584" i="13"/>
  <c r="AD585" i="13"/>
  <c r="AD586" i="13"/>
  <c r="AD587" i="13"/>
  <c r="AD588" i="13"/>
  <c r="AD589" i="13"/>
  <c r="AD590" i="13"/>
  <c r="AD591" i="13"/>
  <c r="AD592" i="13"/>
  <c r="AD593" i="13"/>
  <c r="AD594" i="13"/>
  <c r="AD595" i="13"/>
  <c r="AD596" i="13"/>
  <c r="AD597" i="13"/>
  <c r="AD598" i="13"/>
  <c r="AD599" i="13"/>
  <c r="AD600" i="13"/>
  <c r="AD601" i="13"/>
  <c r="AD602" i="13"/>
  <c r="AD603" i="13"/>
  <c r="AD604" i="13"/>
  <c r="AD605" i="13"/>
  <c r="AD606" i="13"/>
  <c r="AD607" i="13"/>
  <c r="AD608" i="13"/>
  <c r="AD609" i="13"/>
  <c r="AD610" i="13"/>
  <c r="AD611" i="13"/>
  <c r="AD612" i="13"/>
  <c r="AD613" i="13"/>
  <c r="AD614" i="13"/>
  <c r="AD615" i="13"/>
  <c r="AD616" i="13"/>
  <c r="AD617" i="13"/>
  <c r="AD618" i="13"/>
  <c r="AD619" i="13"/>
  <c r="AD620" i="13"/>
  <c r="AD621" i="13"/>
  <c r="AD622" i="13"/>
  <c r="AD623" i="13"/>
  <c r="AD624" i="13"/>
  <c r="AD625" i="13"/>
  <c r="AD626" i="13"/>
  <c r="AD627" i="13"/>
  <c r="AD628" i="13"/>
  <c r="AD629" i="13"/>
  <c r="AD630" i="13"/>
  <c r="AD631" i="13"/>
  <c r="AD632" i="13"/>
  <c r="AD633" i="13"/>
  <c r="AD634" i="13"/>
  <c r="AD635" i="13"/>
  <c r="AD636" i="13"/>
  <c r="AD637" i="13"/>
  <c r="AD638" i="13"/>
  <c r="AD639" i="13"/>
  <c r="AD640" i="13"/>
  <c r="AD641" i="13"/>
  <c r="AD642" i="13"/>
  <c r="AD643" i="13"/>
  <c r="AD644" i="13"/>
  <c r="AD645" i="13"/>
  <c r="AD646" i="13"/>
  <c r="AD647" i="13"/>
  <c r="AD648" i="13"/>
  <c r="AD649" i="13"/>
  <c r="AD650" i="13"/>
  <c r="AD651" i="13"/>
  <c r="AD652" i="13"/>
  <c r="AD653" i="13"/>
  <c r="AD654" i="13"/>
  <c r="AD655" i="13"/>
  <c r="AD656" i="13"/>
  <c r="AD657" i="13"/>
  <c r="AD658" i="13"/>
  <c r="AD659" i="13"/>
  <c r="AD660" i="13"/>
  <c r="AD661" i="13"/>
  <c r="AD662" i="13"/>
  <c r="AD663" i="13"/>
  <c r="AD664" i="13"/>
  <c r="AD665" i="13"/>
  <c r="AD666" i="13"/>
  <c r="AD667" i="13"/>
  <c r="AD668" i="13"/>
  <c r="AD669" i="13"/>
  <c r="AD670" i="13"/>
  <c r="AD671" i="13"/>
  <c r="AD672" i="13"/>
  <c r="AD673" i="13"/>
  <c r="AD674" i="13"/>
  <c r="AD675" i="13"/>
  <c r="AD676" i="13"/>
  <c r="AD677" i="13"/>
  <c r="AD678" i="13"/>
  <c r="AD679" i="13"/>
  <c r="AD680" i="13"/>
  <c r="AD681" i="13"/>
  <c r="AD682" i="13"/>
  <c r="AD683" i="13"/>
  <c r="AD684" i="13"/>
  <c r="AD685" i="13"/>
  <c r="AD686" i="13"/>
  <c r="AD687" i="13"/>
  <c r="AD688" i="13"/>
  <c r="AD689" i="13"/>
  <c r="AD690" i="13"/>
  <c r="AD691" i="13"/>
  <c r="AD692" i="13"/>
  <c r="AD693" i="13"/>
  <c r="AD694" i="13"/>
  <c r="AD695" i="13"/>
  <c r="AD696" i="13"/>
  <c r="AD697" i="13"/>
  <c r="AD698" i="13"/>
  <c r="AD699" i="13"/>
  <c r="AD700" i="13"/>
  <c r="AD701" i="13"/>
  <c r="AD702" i="13"/>
  <c r="AD703" i="13"/>
  <c r="AD704" i="13"/>
  <c r="AD705" i="13"/>
  <c r="AD706" i="13"/>
  <c r="AD707" i="13"/>
  <c r="AD708" i="13"/>
  <c r="AD709" i="13"/>
  <c r="AD710" i="13"/>
  <c r="AD711" i="13"/>
  <c r="AD712" i="13"/>
  <c r="AD713" i="13"/>
  <c r="AD714" i="13"/>
  <c r="AD715" i="13"/>
  <c r="AD716" i="13"/>
  <c r="AD717" i="13"/>
  <c r="AD718" i="13"/>
  <c r="AD719" i="13"/>
  <c r="AD720" i="13"/>
  <c r="AD721" i="13"/>
  <c r="AD722" i="13"/>
  <c r="AD723" i="13"/>
  <c r="AD724" i="13"/>
  <c r="AD725" i="13"/>
  <c r="AD726" i="13"/>
  <c r="AD727" i="13"/>
  <c r="AD728" i="13"/>
  <c r="AD729" i="13"/>
  <c r="AD730" i="13"/>
  <c r="AD731" i="13"/>
  <c r="AD732" i="13"/>
  <c r="AD733" i="13"/>
  <c r="AD734" i="13"/>
  <c r="AD735" i="13"/>
  <c r="AD736" i="13"/>
  <c r="AD737" i="13"/>
  <c r="AD738" i="13"/>
  <c r="AD739" i="13"/>
  <c r="AD740" i="13"/>
  <c r="AD741" i="13"/>
  <c r="AD742" i="13"/>
  <c r="AD743" i="13"/>
  <c r="AD744" i="13"/>
  <c r="AD745" i="13"/>
  <c r="AD746" i="13"/>
  <c r="AD747" i="13"/>
  <c r="AD748" i="13"/>
  <c r="AD749" i="13"/>
  <c r="AD750" i="13"/>
  <c r="AD751" i="13"/>
  <c r="AD752" i="13"/>
  <c r="AD753" i="13"/>
  <c r="AD754" i="13"/>
  <c r="AD755" i="13"/>
  <c r="AD756" i="13"/>
  <c r="AD757" i="13"/>
  <c r="AD758" i="13"/>
  <c r="AD759" i="13"/>
  <c r="AD760" i="13"/>
  <c r="AD761" i="13"/>
  <c r="AD762" i="13"/>
  <c r="AD763" i="13"/>
  <c r="AD764" i="13"/>
  <c r="AD765" i="13"/>
  <c r="AD766" i="13"/>
  <c r="AD767" i="13"/>
  <c r="AD768" i="13"/>
  <c r="AD769" i="13"/>
  <c r="AD770" i="13"/>
  <c r="AD771" i="13"/>
  <c r="AD772" i="13"/>
  <c r="AD773" i="13"/>
  <c r="AD774" i="13"/>
  <c r="AD775" i="13"/>
  <c r="AD776" i="13"/>
  <c r="AD777" i="13"/>
  <c r="AD778" i="13"/>
  <c r="AD779" i="13"/>
  <c r="AD780" i="13"/>
  <c r="AD781" i="13"/>
  <c r="AD782" i="13"/>
  <c r="AD783" i="13"/>
  <c r="AD784" i="13"/>
  <c r="AD785" i="13"/>
  <c r="AD786" i="13"/>
  <c r="AD787" i="13"/>
  <c r="AD788" i="13"/>
  <c r="AD789" i="13"/>
  <c r="AD790" i="13"/>
  <c r="AD791" i="13"/>
  <c r="AD792" i="13"/>
  <c r="AD793" i="13"/>
  <c r="AD794" i="13"/>
  <c r="AD795" i="13"/>
  <c r="AD796" i="13"/>
  <c r="AD797" i="13"/>
  <c r="AD798" i="13"/>
  <c r="AD799" i="13"/>
  <c r="AD800" i="13"/>
  <c r="AD801" i="13"/>
  <c r="AD802" i="13"/>
  <c r="AD803" i="13"/>
  <c r="AD804" i="13"/>
  <c r="AD805" i="13"/>
  <c r="AD806" i="13"/>
  <c r="AD807" i="13"/>
  <c r="AD808" i="13"/>
  <c r="AD809" i="13"/>
  <c r="AD810" i="13"/>
  <c r="AD811" i="13"/>
  <c r="AD812" i="13"/>
  <c r="AD813" i="13"/>
  <c r="AD814" i="13"/>
  <c r="AD815" i="13"/>
  <c r="AD816" i="13"/>
  <c r="AD817" i="13"/>
  <c r="AD818" i="13"/>
  <c r="AD819" i="13"/>
  <c r="AD820" i="13"/>
  <c r="AD821" i="13"/>
  <c r="AD822" i="13"/>
  <c r="AD823" i="13"/>
  <c r="AD824" i="13"/>
  <c r="AD825" i="13"/>
  <c r="AD826" i="13"/>
  <c r="AD827" i="13"/>
  <c r="AD828" i="13"/>
  <c r="AD829" i="13"/>
  <c r="AD830" i="13"/>
  <c r="AD831" i="13"/>
  <c r="AD832" i="13"/>
  <c r="AD833" i="13"/>
  <c r="AD834" i="13"/>
  <c r="AD835" i="13"/>
  <c r="AD836" i="13"/>
  <c r="AD837" i="13"/>
  <c r="AD838" i="13"/>
  <c r="AD839" i="13"/>
  <c r="AD840" i="13"/>
  <c r="AD841" i="13"/>
  <c r="AD842" i="13"/>
  <c r="AD843" i="13"/>
  <c r="AD844" i="13"/>
  <c r="AD845" i="13"/>
  <c r="AD846" i="13"/>
  <c r="AD847" i="13"/>
  <c r="AD848" i="13"/>
  <c r="AD849" i="13"/>
  <c r="AD850" i="13"/>
  <c r="AD851" i="13"/>
  <c r="AD852" i="13"/>
  <c r="AD853" i="13"/>
  <c r="AD854" i="13"/>
  <c r="AD855" i="13"/>
  <c r="AD856" i="13"/>
  <c r="AD857" i="13"/>
  <c r="AD858" i="13"/>
  <c r="AD859" i="13"/>
  <c r="AD860" i="13"/>
  <c r="AD861" i="13"/>
  <c r="AD862" i="13"/>
  <c r="AD863" i="13"/>
  <c r="AD864" i="13"/>
  <c r="AD865" i="13"/>
  <c r="AD866" i="13"/>
  <c r="AD867" i="13"/>
  <c r="AD868" i="13"/>
  <c r="AD869" i="13"/>
  <c r="AD870" i="13"/>
  <c r="AD871" i="13"/>
  <c r="AD872" i="13"/>
  <c r="AD873" i="13"/>
  <c r="AD874" i="13"/>
  <c r="AD875" i="13"/>
  <c r="AD876" i="13"/>
  <c r="AD877" i="13"/>
  <c r="AD878" i="13"/>
  <c r="AD879" i="13"/>
  <c r="AD880" i="13"/>
  <c r="AD881" i="13"/>
  <c r="AD882" i="13"/>
  <c r="AD883" i="13"/>
  <c r="AD884" i="13"/>
  <c r="AD885" i="13"/>
  <c r="AD886" i="13"/>
  <c r="AD887" i="13"/>
  <c r="AD888" i="13"/>
  <c r="AD889" i="13"/>
  <c r="AD890" i="13"/>
  <c r="AD891" i="13"/>
  <c r="AD892" i="13"/>
  <c r="AD893" i="13"/>
  <c r="AD894" i="13"/>
  <c r="AD895" i="13"/>
  <c r="AD896" i="13"/>
  <c r="AD897" i="13"/>
  <c r="AD898" i="13"/>
  <c r="AD899" i="13"/>
  <c r="AD900" i="13"/>
  <c r="AD901" i="13"/>
  <c r="AD902" i="13"/>
  <c r="AD903" i="13"/>
  <c r="AD904" i="13"/>
  <c r="AD905" i="13"/>
  <c r="AD906" i="13"/>
  <c r="AD907" i="13"/>
  <c r="AD908" i="13"/>
  <c r="AD909" i="13"/>
  <c r="AD910" i="13"/>
  <c r="AD911" i="13"/>
  <c r="AD912" i="13"/>
  <c r="AD913" i="13"/>
  <c r="AD914" i="13"/>
  <c r="AD915" i="13"/>
  <c r="AD916" i="13"/>
  <c r="AD917" i="13"/>
  <c r="AD918" i="13"/>
  <c r="AD919" i="13"/>
  <c r="AD920" i="13"/>
  <c r="AD921" i="13"/>
  <c r="AD922" i="13"/>
  <c r="AD923" i="13"/>
  <c r="AD924" i="13"/>
  <c r="AD925" i="13"/>
  <c r="AD926" i="13"/>
  <c r="AD927" i="13"/>
  <c r="AD928" i="13"/>
  <c r="AD929" i="13"/>
  <c r="AD930" i="13"/>
  <c r="AD931" i="13"/>
  <c r="AD932" i="13"/>
  <c r="AD933" i="13"/>
  <c r="AD934" i="13"/>
  <c r="AD935" i="13"/>
  <c r="AD936" i="13"/>
  <c r="AD937" i="13"/>
  <c r="AD938" i="13"/>
  <c r="AD939" i="13"/>
  <c r="AD940" i="13"/>
  <c r="AD941" i="13"/>
  <c r="AD942" i="13"/>
  <c r="AD943" i="13"/>
  <c r="AD944" i="13"/>
  <c r="AD945" i="13"/>
  <c r="AD946" i="13"/>
  <c r="AD947" i="13"/>
  <c r="AD948" i="13"/>
  <c r="AD949" i="13"/>
  <c r="AD950" i="13"/>
  <c r="AD951" i="13"/>
  <c r="AD952" i="13"/>
  <c r="AD953" i="13"/>
  <c r="AD954" i="13"/>
  <c r="AD955" i="13"/>
  <c r="AD956" i="13"/>
  <c r="AD957" i="13"/>
  <c r="AD958" i="13"/>
  <c r="AD959" i="13"/>
  <c r="AD960" i="13"/>
  <c r="AD961" i="13"/>
  <c r="AD962" i="13"/>
  <c r="AD963" i="13"/>
  <c r="AD964" i="13"/>
  <c r="AD965" i="13"/>
  <c r="AD966" i="13"/>
  <c r="AD967" i="13"/>
  <c r="AD968" i="13"/>
  <c r="AD969" i="13"/>
  <c r="AD970" i="13"/>
  <c r="AD971" i="13"/>
  <c r="AD972" i="13"/>
  <c r="AD973" i="13"/>
  <c r="AD974" i="13"/>
  <c r="AD975" i="13"/>
  <c r="AD976" i="13"/>
  <c r="AD977" i="13"/>
  <c r="AD978" i="13"/>
  <c r="AD979" i="13"/>
  <c r="AD980" i="13"/>
  <c r="AD981" i="13"/>
  <c r="AD982" i="13"/>
  <c r="AD983" i="13"/>
  <c r="AD984" i="13"/>
  <c r="AD985" i="13"/>
  <c r="AD986" i="13"/>
  <c r="AD987" i="13"/>
  <c r="AD988" i="13"/>
  <c r="AD989" i="13"/>
  <c r="AD990" i="13"/>
  <c r="AD991" i="13"/>
  <c r="AD992" i="13"/>
  <c r="AD993" i="13"/>
  <c r="AD994" i="13"/>
  <c r="AD995" i="13"/>
  <c r="AD996" i="13"/>
  <c r="AD997" i="13"/>
  <c r="AD998" i="13"/>
  <c r="AD999" i="13"/>
  <c r="AD1000" i="13"/>
  <c r="AD1001" i="13"/>
  <c r="AD1002" i="13"/>
  <c r="AD1003" i="13"/>
  <c r="AD1004" i="13"/>
  <c r="AD1005" i="13"/>
  <c r="AD1006" i="13"/>
  <c r="AD1007" i="13"/>
  <c r="AD1008" i="13"/>
  <c r="AD1009" i="13"/>
  <c r="AD1010" i="13"/>
  <c r="AD1011" i="13"/>
  <c r="AD1012" i="13"/>
  <c r="AD1013" i="13"/>
  <c r="AD1014" i="13"/>
  <c r="AD1015" i="13"/>
  <c r="AD1016" i="13"/>
  <c r="AD1017" i="13"/>
  <c r="AD1018" i="13"/>
  <c r="AD1019" i="13"/>
  <c r="AD1020" i="13"/>
  <c r="AD1021" i="13"/>
  <c r="AD1022" i="13"/>
  <c r="AD1023" i="13"/>
  <c r="AD1024" i="13"/>
  <c r="AD1025" i="13"/>
  <c r="AD1026" i="13"/>
  <c r="AD1027" i="13"/>
  <c r="AD1028" i="13"/>
  <c r="AD1029" i="13"/>
  <c r="AD10" i="13"/>
  <c r="AD11" i="13"/>
  <c r="AD12" i="13"/>
  <c r="AD13" i="13"/>
  <c r="AD14" i="13"/>
  <c r="AD15" i="13"/>
  <c r="AD16" i="13"/>
  <c r="AD17" i="13"/>
  <c r="AD18" i="13"/>
  <c r="AD19" i="13"/>
  <c r="AD20" i="13"/>
  <c r="AD21" i="13"/>
  <c r="AD22" i="13"/>
  <c r="AD23" i="13"/>
  <c r="AD24" i="13"/>
  <c r="AD25" i="13"/>
  <c r="AD26" i="13"/>
  <c r="AD27" i="13"/>
  <c r="AD28" i="13"/>
  <c r="AD29" i="13"/>
  <c r="AD30" i="13"/>
  <c r="AD31" i="13"/>
  <c r="AD32" i="13"/>
  <c r="AD33" i="13"/>
  <c r="AD34" i="13"/>
  <c r="AD35" i="13"/>
  <c r="AD36" i="13"/>
  <c r="AD37" i="13"/>
  <c r="AD38" i="13"/>
  <c r="AD39" i="13"/>
  <c r="AD40" i="13"/>
  <c r="AD41" i="13"/>
  <c r="AD42" i="13"/>
  <c r="AD43" i="13"/>
  <c r="AD44" i="13"/>
  <c r="AD45" i="13"/>
  <c r="AD46" i="13"/>
  <c r="AD47" i="13"/>
  <c r="AD48" i="13"/>
  <c r="AD49" i="13"/>
  <c r="AD50" i="13"/>
  <c r="AD51" i="13"/>
  <c r="AD52" i="13"/>
  <c r="AD53" i="13"/>
  <c r="AD54" i="13"/>
  <c r="AD55" i="13"/>
  <c r="AD56" i="13"/>
  <c r="AD57" i="13"/>
  <c r="AD58" i="13"/>
  <c r="AD59" i="13"/>
  <c r="AD60" i="13"/>
  <c r="AD61" i="13"/>
  <c r="AD62" i="13"/>
  <c r="AD63" i="13"/>
  <c r="AD64" i="13"/>
  <c r="AD65" i="13"/>
  <c r="AD66" i="13"/>
  <c r="AD67" i="13"/>
  <c r="AD68" i="13"/>
  <c r="AD69" i="13"/>
  <c r="AD70" i="13"/>
  <c r="AD71" i="13"/>
  <c r="AD72" i="13"/>
  <c r="AD73" i="13"/>
  <c r="AD74" i="13"/>
  <c r="AD75" i="13"/>
  <c r="AD76" i="13"/>
  <c r="AD77" i="13"/>
  <c r="AD78" i="13"/>
  <c r="AD79" i="13"/>
  <c r="AD80" i="13"/>
  <c r="AD81" i="13"/>
  <c r="AD82" i="13"/>
  <c r="AD83" i="13"/>
  <c r="AD84" i="13"/>
  <c r="AD85" i="13"/>
  <c r="AD86" i="13"/>
  <c r="AD87" i="13"/>
  <c r="AD88" i="13"/>
  <c r="AD89" i="13"/>
  <c r="AD8" i="13"/>
  <c r="I8" i="13"/>
  <c r="G9" i="13"/>
  <c r="C23" i="13"/>
  <c r="D23" i="13" s="1"/>
  <c r="P23" i="13"/>
  <c r="P1251" i="13"/>
  <c r="J1251" i="13"/>
  <c r="H1251" i="13"/>
  <c r="F1251" i="13"/>
  <c r="E1251" i="13"/>
  <c r="G1251" i="13" s="1"/>
  <c r="H1249" i="13" s="1"/>
  <c r="P1250" i="13"/>
  <c r="J1250" i="13"/>
  <c r="H1250" i="13"/>
  <c r="C1250" i="13"/>
  <c r="F1250" i="13" s="1"/>
  <c r="P1249" i="13"/>
  <c r="J1249" i="13"/>
  <c r="C1249" i="13"/>
  <c r="D1249" i="13" s="1"/>
  <c r="P1248" i="13"/>
  <c r="J1248" i="13"/>
  <c r="D1248" i="13"/>
  <c r="C1248" i="13"/>
  <c r="P1247" i="13"/>
  <c r="J1247" i="13"/>
  <c r="F1247" i="13"/>
  <c r="C1247" i="13"/>
  <c r="D1247" i="13" s="1"/>
  <c r="P1246" i="13"/>
  <c r="J1246" i="13"/>
  <c r="D1246" i="13"/>
  <c r="C1246" i="13"/>
  <c r="P1245" i="13"/>
  <c r="J1245" i="13"/>
  <c r="F1245" i="13"/>
  <c r="C1245" i="13"/>
  <c r="D1245" i="13" s="1"/>
  <c r="P1244" i="13"/>
  <c r="J1244" i="13"/>
  <c r="D1244" i="13"/>
  <c r="C1244" i="13"/>
  <c r="P1243" i="13"/>
  <c r="J1243" i="13"/>
  <c r="F1243" i="13"/>
  <c r="C1243" i="13"/>
  <c r="D1243" i="13" s="1"/>
  <c r="P1242" i="13"/>
  <c r="J1242" i="13"/>
  <c r="D1242" i="13"/>
  <c r="C1242" i="13"/>
  <c r="P1241" i="13"/>
  <c r="J1241" i="13"/>
  <c r="C1241" i="13"/>
  <c r="P1240" i="13"/>
  <c r="J1240" i="13"/>
  <c r="C1240" i="13"/>
  <c r="P1239" i="13"/>
  <c r="J1239" i="13"/>
  <c r="C1239" i="13"/>
  <c r="P1238" i="13"/>
  <c r="J1238" i="13"/>
  <c r="C1238" i="13"/>
  <c r="P1237" i="13"/>
  <c r="J1237" i="13"/>
  <c r="C1237" i="13"/>
  <c r="D1237" i="13" s="1"/>
  <c r="P1236" i="13"/>
  <c r="J1236" i="13"/>
  <c r="C1236" i="13"/>
  <c r="P1235" i="13"/>
  <c r="J1235" i="13"/>
  <c r="C1235" i="13"/>
  <c r="P1234" i="13"/>
  <c r="J1234" i="13"/>
  <c r="C1234" i="13"/>
  <c r="D1234" i="13" s="1"/>
  <c r="P1233" i="13"/>
  <c r="J1233" i="13"/>
  <c r="C1233" i="13"/>
  <c r="D1233" i="13" s="1"/>
  <c r="P1232" i="13"/>
  <c r="J1232" i="13"/>
  <c r="C1232" i="13"/>
  <c r="D1232" i="13" s="1"/>
  <c r="P1231" i="13"/>
  <c r="J1231" i="13"/>
  <c r="C1231" i="13"/>
  <c r="P1230" i="13"/>
  <c r="J1230" i="13"/>
  <c r="C1230" i="13"/>
  <c r="P1229" i="13"/>
  <c r="J1229" i="13"/>
  <c r="D1229" i="13"/>
  <c r="C1229" i="13"/>
  <c r="P1228" i="13"/>
  <c r="J1228" i="13"/>
  <c r="F1228" i="13"/>
  <c r="C1228" i="13"/>
  <c r="D1228" i="13" s="1"/>
  <c r="P1227" i="13"/>
  <c r="J1227" i="13"/>
  <c r="C1227" i="13"/>
  <c r="F1227" i="13" s="1"/>
  <c r="P1226" i="13"/>
  <c r="J1226" i="13"/>
  <c r="C1226" i="13"/>
  <c r="P1225" i="13"/>
  <c r="J1225" i="13"/>
  <c r="C1225" i="13"/>
  <c r="F1225" i="13" s="1"/>
  <c r="P1224" i="13"/>
  <c r="J1224" i="13"/>
  <c r="C1224" i="13"/>
  <c r="D1224" i="13" s="1"/>
  <c r="P1223" i="13"/>
  <c r="J1223" i="13"/>
  <c r="C1223" i="13"/>
  <c r="P1222" i="13"/>
  <c r="J1222" i="13"/>
  <c r="C1222" i="13"/>
  <c r="D1222" i="13" s="1"/>
  <c r="P1221" i="13"/>
  <c r="J1221" i="13"/>
  <c r="C1221" i="13"/>
  <c r="P1220" i="13"/>
  <c r="J1220" i="13"/>
  <c r="C1220" i="13"/>
  <c r="F1220" i="13" s="1"/>
  <c r="P1219" i="13"/>
  <c r="J1219" i="13"/>
  <c r="C1219" i="13"/>
  <c r="P1218" i="13"/>
  <c r="J1218" i="13"/>
  <c r="C1218" i="13"/>
  <c r="P1217" i="13"/>
  <c r="J1217" i="13"/>
  <c r="C1217" i="13"/>
  <c r="P1216" i="13"/>
  <c r="J1216" i="13"/>
  <c r="C1216" i="13"/>
  <c r="F1216" i="13" s="1"/>
  <c r="P1215" i="13"/>
  <c r="J1215" i="13"/>
  <c r="C1215" i="13"/>
  <c r="P1214" i="13"/>
  <c r="J1214" i="13"/>
  <c r="C1214" i="13"/>
  <c r="F1214" i="13" s="1"/>
  <c r="P1213" i="13"/>
  <c r="J1213" i="13"/>
  <c r="C1213" i="13"/>
  <c r="F1213" i="13" s="1"/>
  <c r="P1212" i="13"/>
  <c r="J1212" i="13"/>
  <c r="C1212" i="13"/>
  <c r="D1212" i="13" s="1"/>
  <c r="P1211" i="13"/>
  <c r="J1211" i="13"/>
  <c r="C1211" i="13"/>
  <c r="P1210" i="13"/>
  <c r="J1210" i="13"/>
  <c r="C1210" i="13"/>
  <c r="D1210" i="13" s="1"/>
  <c r="P1209" i="13"/>
  <c r="J1209" i="13"/>
  <c r="C1209" i="13"/>
  <c r="P1208" i="13"/>
  <c r="J1208" i="13"/>
  <c r="C1208" i="13"/>
  <c r="P1207" i="13"/>
  <c r="J1207" i="13"/>
  <c r="C1207" i="13"/>
  <c r="P1206" i="13"/>
  <c r="J1206" i="13"/>
  <c r="C1206" i="13"/>
  <c r="P1205" i="13"/>
  <c r="J1205" i="13"/>
  <c r="C1205" i="13"/>
  <c r="P1204" i="13"/>
  <c r="J1204" i="13"/>
  <c r="C1204" i="13"/>
  <c r="P1203" i="13"/>
  <c r="J1203" i="13"/>
  <c r="C1203" i="13"/>
  <c r="P1202" i="13"/>
  <c r="J1202" i="13"/>
  <c r="C1202" i="13"/>
  <c r="P1201" i="13"/>
  <c r="J1201" i="13"/>
  <c r="C1201" i="13"/>
  <c r="P1200" i="13"/>
  <c r="J1200" i="13"/>
  <c r="C1200" i="13"/>
  <c r="P1199" i="13"/>
  <c r="J1199" i="13"/>
  <c r="C1199" i="13"/>
  <c r="P1198" i="13"/>
  <c r="J1198" i="13"/>
  <c r="C1198" i="13"/>
  <c r="P1197" i="13"/>
  <c r="J1197" i="13"/>
  <c r="C1197" i="13"/>
  <c r="P1196" i="13"/>
  <c r="J1196" i="13"/>
  <c r="C1196" i="13"/>
  <c r="P1195" i="13"/>
  <c r="J1195" i="13"/>
  <c r="C1195" i="13"/>
  <c r="P1194" i="13"/>
  <c r="J1194" i="13"/>
  <c r="C1194" i="13"/>
  <c r="P1193" i="13"/>
  <c r="J1193" i="13"/>
  <c r="C1193" i="13"/>
  <c r="P1192" i="13"/>
  <c r="J1192" i="13"/>
  <c r="C1192" i="13"/>
  <c r="P1191" i="13"/>
  <c r="J1191" i="13"/>
  <c r="C1191" i="13"/>
  <c r="P1190" i="13"/>
  <c r="J1190" i="13"/>
  <c r="C1190" i="13"/>
  <c r="P1189" i="13"/>
  <c r="J1189" i="13"/>
  <c r="C1189" i="13"/>
  <c r="P1188" i="13"/>
  <c r="J1188" i="13"/>
  <c r="C1188" i="13"/>
  <c r="D1188" i="13" s="1"/>
  <c r="P1187" i="13"/>
  <c r="J1187" i="13"/>
  <c r="C1187" i="13"/>
  <c r="P1186" i="13"/>
  <c r="J1186" i="13"/>
  <c r="C1186" i="13"/>
  <c r="P1185" i="13"/>
  <c r="J1185" i="13"/>
  <c r="C1185" i="13"/>
  <c r="D1185" i="13" s="1"/>
  <c r="P1184" i="13"/>
  <c r="J1184" i="13"/>
  <c r="C1184" i="13"/>
  <c r="D1184" i="13" s="1"/>
  <c r="P1183" i="13"/>
  <c r="J1183" i="13"/>
  <c r="C1183" i="13"/>
  <c r="D1183" i="13" s="1"/>
  <c r="P1182" i="13"/>
  <c r="J1182" i="13"/>
  <c r="C1182" i="13"/>
  <c r="D1182" i="13" s="1"/>
  <c r="P1181" i="13"/>
  <c r="J1181" i="13"/>
  <c r="C1181" i="13"/>
  <c r="F1181" i="13" s="1"/>
  <c r="P1180" i="13"/>
  <c r="J1180" i="13"/>
  <c r="C1180" i="13"/>
  <c r="D1180" i="13" s="1"/>
  <c r="P1179" i="13"/>
  <c r="J1179" i="13"/>
  <c r="C1179" i="13"/>
  <c r="P1178" i="13"/>
  <c r="J1178" i="13"/>
  <c r="C1178" i="13"/>
  <c r="D1178" i="13" s="1"/>
  <c r="P1177" i="13"/>
  <c r="J1177" i="13"/>
  <c r="C1177" i="13"/>
  <c r="F1177" i="13" s="1"/>
  <c r="P1176" i="13"/>
  <c r="J1176" i="13"/>
  <c r="C1176" i="13"/>
  <c r="D1176" i="13" s="1"/>
  <c r="P1175" i="13"/>
  <c r="J1175" i="13"/>
  <c r="C1175" i="13"/>
  <c r="P1174" i="13"/>
  <c r="J1174" i="13"/>
  <c r="C1174" i="13"/>
  <c r="D1174" i="13" s="1"/>
  <c r="P1173" i="13"/>
  <c r="J1173" i="13"/>
  <c r="C1173" i="13"/>
  <c r="F1173" i="13" s="1"/>
  <c r="P1172" i="13"/>
  <c r="J1172" i="13"/>
  <c r="C1172" i="13"/>
  <c r="D1172" i="13" s="1"/>
  <c r="P1171" i="13"/>
  <c r="J1171" i="13"/>
  <c r="C1171" i="13"/>
  <c r="P1170" i="13"/>
  <c r="J1170" i="13"/>
  <c r="C1170" i="13"/>
  <c r="P1169" i="13"/>
  <c r="J1169" i="13"/>
  <c r="C1169" i="13"/>
  <c r="D1169" i="13" s="1"/>
  <c r="P1168" i="13"/>
  <c r="J1168" i="13"/>
  <c r="C1168" i="13"/>
  <c r="D1168" i="13" s="1"/>
  <c r="P1167" i="13"/>
  <c r="J1167" i="13"/>
  <c r="C1167" i="13"/>
  <c r="D1167" i="13" s="1"/>
  <c r="P1166" i="13"/>
  <c r="J1166" i="13"/>
  <c r="C1166" i="13"/>
  <c r="D1166" i="13" s="1"/>
  <c r="P1165" i="13"/>
  <c r="J1165" i="13"/>
  <c r="D1165" i="13"/>
  <c r="C1165" i="13"/>
  <c r="P1164" i="13"/>
  <c r="J1164" i="13"/>
  <c r="C1164" i="13"/>
  <c r="D1164" i="13" s="1"/>
  <c r="P1163" i="13"/>
  <c r="J1163" i="13"/>
  <c r="C1163" i="13"/>
  <c r="D1163" i="13" s="1"/>
  <c r="P1162" i="13"/>
  <c r="J1162" i="13"/>
  <c r="C1162" i="13"/>
  <c r="D1162" i="13" s="1"/>
  <c r="P1161" i="13"/>
  <c r="J1161" i="13"/>
  <c r="C1161" i="13"/>
  <c r="D1161" i="13" s="1"/>
  <c r="P1160" i="13"/>
  <c r="J1160" i="13"/>
  <c r="C1160" i="13"/>
  <c r="D1160" i="13" s="1"/>
  <c r="P1159" i="13"/>
  <c r="J1159" i="13"/>
  <c r="C1159" i="13"/>
  <c r="D1159" i="13" s="1"/>
  <c r="P1158" i="13"/>
  <c r="J1158" i="13"/>
  <c r="C1158" i="13"/>
  <c r="P1157" i="13"/>
  <c r="J1157" i="13"/>
  <c r="C1157" i="13"/>
  <c r="P1156" i="13"/>
  <c r="J1156" i="13"/>
  <c r="C1156" i="13"/>
  <c r="P1155" i="13"/>
  <c r="J1155" i="13"/>
  <c r="C1155" i="13"/>
  <c r="P1154" i="13"/>
  <c r="J1154" i="13"/>
  <c r="C1154" i="13"/>
  <c r="P1153" i="13"/>
  <c r="J1153" i="13"/>
  <c r="C1153" i="13"/>
  <c r="P1152" i="13"/>
  <c r="J1152" i="13"/>
  <c r="C1152" i="13"/>
  <c r="P1151" i="13"/>
  <c r="J1151" i="13"/>
  <c r="C1151" i="13"/>
  <c r="P1150" i="13"/>
  <c r="J1150" i="13"/>
  <c r="C1150" i="13"/>
  <c r="P1149" i="13"/>
  <c r="J1149" i="13"/>
  <c r="C1149" i="13"/>
  <c r="P1148" i="13"/>
  <c r="J1148" i="13"/>
  <c r="C1148" i="13"/>
  <c r="P1147" i="13"/>
  <c r="J1147" i="13"/>
  <c r="C1147" i="13"/>
  <c r="P1146" i="13"/>
  <c r="J1146" i="13"/>
  <c r="C1146" i="13"/>
  <c r="D1146" i="13" s="1"/>
  <c r="P1145" i="13"/>
  <c r="J1145" i="13"/>
  <c r="C1145" i="13"/>
  <c r="P1144" i="13"/>
  <c r="J1144" i="13"/>
  <c r="C1144" i="13"/>
  <c r="D1144" i="13" s="1"/>
  <c r="P1143" i="13"/>
  <c r="J1143" i="13"/>
  <c r="C1143" i="13"/>
  <c r="P1142" i="13"/>
  <c r="J1142" i="13"/>
  <c r="C1142" i="13"/>
  <c r="D1142" i="13" s="1"/>
  <c r="P1141" i="13"/>
  <c r="J1141" i="13"/>
  <c r="C1141" i="13"/>
  <c r="P1140" i="13"/>
  <c r="J1140" i="13"/>
  <c r="C1140" i="13"/>
  <c r="D1140" i="13" s="1"/>
  <c r="P1139" i="13"/>
  <c r="J1139" i="13"/>
  <c r="C1139" i="13"/>
  <c r="P1138" i="13"/>
  <c r="J1138" i="13"/>
  <c r="C1138" i="13"/>
  <c r="D1138" i="13" s="1"/>
  <c r="P1137" i="13"/>
  <c r="J1137" i="13"/>
  <c r="C1137" i="13"/>
  <c r="P1136" i="13"/>
  <c r="J1136" i="13"/>
  <c r="C1136" i="13"/>
  <c r="D1136" i="13" s="1"/>
  <c r="P1135" i="13"/>
  <c r="J1135" i="13"/>
  <c r="C1135" i="13"/>
  <c r="P1134" i="13"/>
  <c r="J1134" i="13"/>
  <c r="C1134" i="13"/>
  <c r="D1134" i="13" s="1"/>
  <c r="P1133" i="13"/>
  <c r="J1133" i="13"/>
  <c r="C1133" i="13"/>
  <c r="P1132" i="13"/>
  <c r="J1132" i="13"/>
  <c r="C1132" i="13"/>
  <c r="D1132" i="13" s="1"/>
  <c r="P1131" i="13"/>
  <c r="J1131" i="13"/>
  <c r="C1131" i="13"/>
  <c r="P1130" i="13"/>
  <c r="J1130" i="13"/>
  <c r="C1130" i="13"/>
  <c r="D1130" i="13" s="1"/>
  <c r="P1129" i="13"/>
  <c r="J1129" i="13"/>
  <c r="C1129" i="13"/>
  <c r="P1128" i="13"/>
  <c r="J1128" i="13"/>
  <c r="C1128" i="13"/>
  <c r="D1128" i="13" s="1"/>
  <c r="P1127" i="13"/>
  <c r="J1127" i="13"/>
  <c r="C1127" i="13"/>
  <c r="P1126" i="13"/>
  <c r="J1126" i="13"/>
  <c r="C1126" i="13"/>
  <c r="D1126" i="13" s="1"/>
  <c r="P1125" i="13"/>
  <c r="J1125" i="13"/>
  <c r="C1125" i="13"/>
  <c r="D1125" i="13" s="1"/>
  <c r="P1124" i="13"/>
  <c r="J1124" i="13"/>
  <c r="C1124" i="13"/>
  <c r="D1124" i="13" s="1"/>
  <c r="P1123" i="13"/>
  <c r="J1123" i="13"/>
  <c r="C1123" i="13"/>
  <c r="D1123" i="13" s="1"/>
  <c r="P1122" i="13"/>
  <c r="J1122" i="13"/>
  <c r="C1122" i="13"/>
  <c r="D1122" i="13" s="1"/>
  <c r="P1121" i="13"/>
  <c r="J1121" i="13"/>
  <c r="D1121" i="13"/>
  <c r="C1121" i="13"/>
  <c r="P1120" i="13"/>
  <c r="J1120" i="13"/>
  <c r="C1120" i="13"/>
  <c r="D1120" i="13" s="1"/>
  <c r="P1119" i="13"/>
  <c r="J1119" i="13"/>
  <c r="C1119" i="13"/>
  <c r="P1118" i="13"/>
  <c r="J1118" i="13"/>
  <c r="C1118" i="13"/>
  <c r="D1118" i="13" s="1"/>
  <c r="P1117" i="13"/>
  <c r="J1117" i="13"/>
  <c r="C1117" i="13"/>
  <c r="P1116" i="13"/>
  <c r="J1116" i="13"/>
  <c r="C1116" i="13"/>
  <c r="D1116" i="13" s="1"/>
  <c r="P1115" i="13"/>
  <c r="J1115" i="13"/>
  <c r="C1115" i="13"/>
  <c r="D1115" i="13" s="1"/>
  <c r="P1114" i="13"/>
  <c r="J1114" i="13"/>
  <c r="C1114" i="13"/>
  <c r="D1114" i="13" s="1"/>
  <c r="P1113" i="13"/>
  <c r="J1113" i="13"/>
  <c r="C1113" i="13"/>
  <c r="P1112" i="13"/>
  <c r="J1112" i="13"/>
  <c r="C1112" i="13"/>
  <c r="P1111" i="13"/>
  <c r="J1111" i="13"/>
  <c r="C1111" i="13"/>
  <c r="D1111" i="13" s="1"/>
  <c r="P1110" i="13"/>
  <c r="J1110" i="13"/>
  <c r="C1110" i="13"/>
  <c r="D1110" i="13" s="1"/>
  <c r="P1109" i="13"/>
  <c r="J1109" i="13"/>
  <c r="C1109" i="13"/>
  <c r="P1108" i="13"/>
  <c r="J1108" i="13"/>
  <c r="C1108" i="13"/>
  <c r="P1107" i="13"/>
  <c r="J1107" i="13"/>
  <c r="C1107" i="13"/>
  <c r="D1107" i="13" s="1"/>
  <c r="P1106" i="13"/>
  <c r="J1106" i="13"/>
  <c r="C1106" i="13"/>
  <c r="P1105" i="13"/>
  <c r="J1105" i="13"/>
  <c r="C1105" i="13"/>
  <c r="D1105" i="13" s="1"/>
  <c r="P1104" i="13"/>
  <c r="J1104" i="13"/>
  <c r="C1104" i="13"/>
  <c r="P1103" i="13"/>
  <c r="J1103" i="13"/>
  <c r="C1103" i="13"/>
  <c r="F1103" i="13" s="1"/>
  <c r="P1102" i="13"/>
  <c r="J1102" i="13"/>
  <c r="C1102" i="13"/>
  <c r="D1102" i="13" s="1"/>
  <c r="P1101" i="13"/>
  <c r="J1101" i="13"/>
  <c r="C1101" i="13"/>
  <c r="P1100" i="13"/>
  <c r="J1100" i="13"/>
  <c r="C1100" i="13"/>
  <c r="D1100" i="13" s="1"/>
  <c r="P1099" i="13"/>
  <c r="J1099" i="13"/>
  <c r="C1099" i="13"/>
  <c r="F1099" i="13" s="1"/>
  <c r="P1098" i="13"/>
  <c r="J1098" i="13"/>
  <c r="C1098" i="13"/>
  <c r="F1098" i="13" s="1"/>
  <c r="P1097" i="13"/>
  <c r="J1097" i="13"/>
  <c r="C1097" i="13"/>
  <c r="D1097" i="13" s="1"/>
  <c r="P1096" i="13"/>
  <c r="J1096" i="13"/>
  <c r="C1096" i="13"/>
  <c r="D1096" i="13" s="1"/>
  <c r="P1095" i="13"/>
  <c r="J1095" i="13"/>
  <c r="C1095" i="13"/>
  <c r="D1095" i="13" s="1"/>
  <c r="P1094" i="13"/>
  <c r="J1094" i="13"/>
  <c r="C1094" i="13"/>
  <c r="D1094" i="13" s="1"/>
  <c r="P1093" i="13"/>
  <c r="J1093" i="13"/>
  <c r="C1093" i="13"/>
  <c r="F1093" i="13" s="1"/>
  <c r="P1092" i="13"/>
  <c r="J1092" i="13"/>
  <c r="C1092" i="13"/>
  <c r="D1092" i="13" s="1"/>
  <c r="P1091" i="13"/>
  <c r="J1091" i="13"/>
  <c r="C1091" i="13"/>
  <c r="F1091" i="13" s="1"/>
  <c r="P1090" i="13"/>
  <c r="J1090" i="13"/>
  <c r="C1090" i="13"/>
  <c r="D1090" i="13" s="1"/>
  <c r="P1089" i="13"/>
  <c r="J1089" i="13"/>
  <c r="C1089" i="13"/>
  <c r="F1089" i="13" s="1"/>
  <c r="P1088" i="13"/>
  <c r="J1088" i="13"/>
  <c r="C1088" i="13"/>
  <c r="D1088" i="13" s="1"/>
  <c r="P1087" i="13"/>
  <c r="J1087" i="13"/>
  <c r="C1087" i="13"/>
  <c r="P1086" i="13"/>
  <c r="J1086" i="13"/>
  <c r="C1086" i="13"/>
  <c r="D1086" i="13" s="1"/>
  <c r="P1085" i="13"/>
  <c r="J1085" i="13"/>
  <c r="C1085" i="13"/>
  <c r="F1085" i="13" s="1"/>
  <c r="P1084" i="13"/>
  <c r="J1084" i="13"/>
  <c r="C1084" i="13"/>
  <c r="D1084" i="13" s="1"/>
  <c r="P1083" i="13"/>
  <c r="J1083" i="13"/>
  <c r="C1083" i="13"/>
  <c r="P1082" i="13"/>
  <c r="J1082" i="13"/>
  <c r="C1082" i="13"/>
  <c r="D1082" i="13" s="1"/>
  <c r="P1081" i="13"/>
  <c r="J1081" i="13"/>
  <c r="C1081" i="13"/>
  <c r="P1080" i="13"/>
  <c r="J1080" i="13"/>
  <c r="C1080" i="13"/>
  <c r="D1080" i="13" s="1"/>
  <c r="P1079" i="13"/>
  <c r="J1079" i="13"/>
  <c r="C1079" i="13"/>
  <c r="P1078" i="13"/>
  <c r="J1078" i="13"/>
  <c r="C1078" i="13"/>
  <c r="D1078" i="13" s="1"/>
  <c r="P1077" i="13"/>
  <c r="J1077" i="13"/>
  <c r="D1077" i="13"/>
  <c r="C1077" i="13"/>
  <c r="P1076" i="13"/>
  <c r="J1076" i="13"/>
  <c r="C1076" i="13"/>
  <c r="D1076" i="13" s="1"/>
  <c r="P1075" i="13"/>
  <c r="J1075" i="13"/>
  <c r="C1075" i="13"/>
  <c r="D1075" i="13" s="1"/>
  <c r="P1074" i="13"/>
  <c r="J1074" i="13"/>
  <c r="C1074" i="13"/>
  <c r="D1074" i="13" s="1"/>
  <c r="P1073" i="13"/>
  <c r="J1073" i="13"/>
  <c r="C1073" i="13"/>
  <c r="P1072" i="13"/>
  <c r="J1072" i="13"/>
  <c r="C1072" i="13"/>
  <c r="D1072" i="13" s="1"/>
  <c r="P1071" i="13"/>
  <c r="J1071" i="13"/>
  <c r="C1071" i="13"/>
  <c r="P1070" i="13"/>
  <c r="J1070" i="13"/>
  <c r="C1070" i="13"/>
  <c r="D1070" i="13" s="1"/>
  <c r="P1069" i="13"/>
  <c r="J1069" i="13"/>
  <c r="C1069" i="13"/>
  <c r="D1069" i="13" s="1"/>
  <c r="P1068" i="13"/>
  <c r="J1068" i="13"/>
  <c r="C1068" i="13"/>
  <c r="D1068" i="13" s="1"/>
  <c r="P1067" i="13"/>
  <c r="J1067" i="13"/>
  <c r="C1067" i="13"/>
  <c r="D1067" i="13" s="1"/>
  <c r="P1066" i="13"/>
  <c r="J1066" i="13"/>
  <c r="C1066" i="13"/>
  <c r="D1066" i="13" s="1"/>
  <c r="P1065" i="13"/>
  <c r="J1065" i="13"/>
  <c r="C1065" i="13"/>
  <c r="P1064" i="13"/>
  <c r="J1064" i="13"/>
  <c r="C1064" i="13"/>
  <c r="D1064" i="13" s="1"/>
  <c r="P1063" i="13"/>
  <c r="J1063" i="13"/>
  <c r="C1063" i="13"/>
  <c r="D1063" i="13" s="1"/>
  <c r="P1062" i="13"/>
  <c r="J1062" i="13"/>
  <c r="C1062" i="13"/>
  <c r="D1062" i="13" s="1"/>
  <c r="P1061" i="13"/>
  <c r="J1061" i="13"/>
  <c r="C1061" i="13"/>
  <c r="P1060" i="13"/>
  <c r="J1060" i="13"/>
  <c r="C1060" i="13"/>
  <c r="P1059" i="13"/>
  <c r="J1059" i="13"/>
  <c r="C1059" i="13"/>
  <c r="P1058" i="13"/>
  <c r="J1058" i="13"/>
  <c r="C1058" i="13"/>
  <c r="D1058" i="13" s="1"/>
  <c r="P1057" i="13"/>
  <c r="J1057" i="13"/>
  <c r="C1057" i="13"/>
  <c r="P1056" i="13"/>
  <c r="J1056" i="13"/>
  <c r="C1056" i="13"/>
  <c r="P1055" i="13"/>
  <c r="J1055" i="13"/>
  <c r="C1055" i="13"/>
  <c r="D1055" i="13" s="1"/>
  <c r="P1054" i="13"/>
  <c r="J1054" i="13"/>
  <c r="C1054" i="13"/>
  <c r="D1054" i="13" s="1"/>
  <c r="P1053" i="13"/>
  <c r="J1053" i="13"/>
  <c r="C1053" i="13"/>
  <c r="D1053" i="13" s="1"/>
  <c r="P1052" i="13"/>
  <c r="J1052" i="13"/>
  <c r="C1052" i="13"/>
  <c r="D1052" i="13" s="1"/>
  <c r="P1051" i="13"/>
  <c r="J1051" i="13"/>
  <c r="C1051" i="13"/>
  <c r="D1051" i="13" s="1"/>
  <c r="P1050" i="13"/>
  <c r="J1050" i="13"/>
  <c r="C1050" i="13"/>
  <c r="D1050" i="13" s="1"/>
  <c r="P1049" i="13"/>
  <c r="J1049" i="13"/>
  <c r="C1049" i="13"/>
  <c r="D1049" i="13" s="1"/>
  <c r="P1048" i="13"/>
  <c r="J1048" i="13"/>
  <c r="C1048" i="13"/>
  <c r="D1048" i="13" s="1"/>
  <c r="P1047" i="13"/>
  <c r="J1047" i="13"/>
  <c r="C1047" i="13"/>
  <c r="F1047" i="13" s="1"/>
  <c r="P1046" i="13"/>
  <c r="J1046" i="13"/>
  <c r="C1046" i="13"/>
  <c r="D1046" i="13" s="1"/>
  <c r="P1045" i="13"/>
  <c r="J1045" i="13"/>
  <c r="C1045" i="13"/>
  <c r="D1045" i="13" s="1"/>
  <c r="P1044" i="13"/>
  <c r="J1044" i="13"/>
  <c r="C1044" i="13"/>
  <c r="D1044" i="13" s="1"/>
  <c r="P1043" i="13"/>
  <c r="J1043" i="13"/>
  <c r="C1043" i="13"/>
  <c r="D1043" i="13" s="1"/>
  <c r="P1042" i="13"/>
  <c r="J1042" i="13"/>
  <c r="C1042" i="13"/>
  <c r="D1042" i="13" s="1"/>
  <c r="P1041" i="13"/>
  <c r="J1041" i="13"/>
  <c r="C1041" i="13"/>
  <c r="D1041" i="13" s="1"/>
  <c r="P1040" i="13"/>
  <c r="J1040" i="13"/>
  <c r="C1040" i="13"/>
  <c r="D1040" i="13" s="1"/>
  <c r="P1039" i="13"/>
  <c r="J1039" i="13"/>
  <c r="C1039" i="13"/>
  <c r="D1039" i="13" s="1"/>
  <c r="P1038" i="13"/>
  <c r="J1038" i="13"/>
  <c r="C1038" i="13"/>
  <c r="D1038" i="13" s="1"/>
  <c r="P1037" i="13"/>
  <c r="J1037" i="13"/>
  <c r="C1037" i="13"/>
  <c r="P1036" i="13"/>
  <c r="J1036" i="13"/>
  <c r="C1036" i="13"/>
  <c r="D1036" i="13" s="1"/>
  <c r="P1035" i="13"/>
  <c r="Q1035" i="13" s="1"/>
  <c r="C1035" i="13"/>
  <c r="P1034" i="13"/>
  <c r="Q1034" i="13" s="1"/>
  <c r="D1034" i="13"/>
  <c r="C1034" i="13"/>
  <c r="Q1033" i="13"/>
  <c r="P1033" i="13"/>
  <c r="F1033" i="13"/>
  <c r="C1033" i="13"/>
  <c r="D1033" i="13" s="1"/>
  <c r="P1032" i="13"/>
  <c r="Q1032" i="13" s="1"/>
  <c r="C1032" i="13"/>
  <c r="Q1031" i="13"/>
  <c r="P1031" i="13"/>
  <c r="D1031" i="13"/>
  <c r="C1031" i="13"/>
  <c r="Q1030" i="13"/>
  <c r="P1030" i="13"/>
  <c r="F1030" i="13"/>
  <c r="C1030" i="13"/>
  <c r="D1030" i="13" s="1"/>
  <c r="P1029" i="13"/>
  <c r="Q1029" i="13" s="1"/>
  <c r="F1029" i="13"/>
  <c r="C1029" i="13"/>
  <c r="D1029" i="13" s="1"/>
  <c r="Q1028" i="13"/>
  <c r="P1028" i="13"/>
  <c r="C1028" i="13"/>
  <c r="D1028" i="13" s="1"/>
  <c r="P1027" i="13"/>
  <c r="Q1027" i="13" s="1"/>
  <c r="D1027" i="13"/>
  <c r="C1027" i="13"/>
  <c r="Q1026" i="13"/>
  <c r="P1026" i="13"/>
  <c r="C1026" i="13"/>
  <c r="F1026" i="13" s="1"/>
  <c r="P1025" i="13"/>
  <c r="Q1025" i="13" s="1"/>
  <c r="C1025" i="13"/>
  <c r="D1025" i="13" s="1"/>
  <c r="P1024" i="13"/>
  <c r="Q1024" i="13" s="1"/>
  <c r="C1024" i="13"/>
  <c r="F1024" i="13" s="1"/>
  <c r="Q1023" i="13"/>
  <c r="P1023" i="13"/>
  <c r="C1023" i="13"/>
  <c r="P1022" i="13"/>
  <c r="Q1022" i="13" s="1"/>
  <c r="D1022" i="13"/>
  <c r="C1022" i="13"/>
  <c r="P1021" i="13"/>
  <c r="Q1021" i="13" s="1"/>
  <c r="F1021" i="13"/>
  <c r="C1021" i="13"/>
  <c r="D1021" i="13" s="1"/>
  <c r="Q1020" i="13"/>
  <c r="P1020" i="13"/>
  <c r="D1020" i="13"/>
  <c r="C1020" i="13"/>
  <c r="Q1019" i="13"/>
  <c r="P1019" i="13"/>
  <c r="F1019" i="13"/>
  <c r="D1019" i="13"/>
  <c r="C1019" i="13"/>
  <c r="Q1018" i="13"/>
  <c r="P1018" i="13"/>
  <c r="D1018" i="13"/>
  <c r="C1018" i="13"/>
  <c r="F1018" i="13" s="1"/>
  <c r="Q1017" i="13"/>
  <c r="P1017" i="13"/>
  <c r="F1017" i="13"/>
  <c r="D1017" i="13"/>
  <c r="C1017" i="13"/>
  <c r="Q1016" i="13"/>
  <c r="P1016" i="13"/>
  <c r="C1016" i="13"/>
  <c r="F1016" i="13" s="1"/>
  <c r="Q1015" i="13"/>
  <c r="P1015" i="13"/>
  <c r="D1015" i="13"/>
  <c r="C1015" i="13"/>
  <c r="F1015" i="13" s="1"/>
  <c r="Q1014" i="13"/>
  <c r="P1014" i="13"/>
  <c r="F1014" i="13"/>
  <c r="D1014" i="13"/>
  <c r="C1014" i="13"/>
  <c r="P1013" i="13"/>
  <c r="Q1013" i="13" s="1"/>
  <c r="C1013" i="13"/>
  <c r="F1013" i="13" s="1"/>
  <c r="Q1012" i="13"/>
  <c r="P1012" i="13"/>
  <c r="C1012" i="13"/>
  <c r="F1012" i="13" s="1"/>
  <c r="Q1011" i="13"/>
  <c r="P1011" i="13"/>
  <c r="D1011" i="13"/>
  <c r="C1011" i="13"/>
  <c r="F1011" i="13" s="1"/>
  <c r="Q1010" i="13"/>
  <c r="P1010" i="13"/>
  <c r="F1010" i="13"/>
  <c r="D1010" i="13"/>
  <c r="C1010" i="13"/>
  <c r="P1009" i="13"/>
  <c r="Q1009" i="13" s="1"/>
  <c r="C1009" i="13"/>
  <c r="F1009" i="13" s="1"/>
  <c r="Q1008" i="13"/>
  <c r="P1008" i="13"/>
  <c r="D1008" i="13"/>
  <c r="C1008" i="13"/>
  <c r="F1008" i="13" s="1"/>
  <c r="Q1007" i="13"/>
  <c r="P1007" i="13"/>
  <c r="F1007" i="13"/>
  <c r="D1007" i="13"/>
  <c r="C1007" i="13"/>
  <c r="P1006" i="13"/>
  <c r="Q1006" i="13" s="1"/>
  <c r="C1006" i="13"/>
  <c r="D1006" i="13" s="1"/>
  <c r="Q1005" i="13"/>
  <c r="P1005" i="13"/>
  <c r="C1005" i="13"/>
  <c r="F1005" i="13" s="1"/>
  <c r="Q1004" i="13"/>
  <c r="P1004" i="13"/>
  <c r="D1004" i="13"/>
  <c r="C1004" i="13"/>
  <c r="F1004" i="13" s="1"/>
  <c r="Q1003" i="13"/>
  <c r="P1003" i="13"/>
  <c r="F1003" i="13"/>
  <c r="D1003" i="13"/>
  <c r="C1003" i="13"/>
  <c r="P1002" i="13"/>
  <c r="Q1002" i="13" s="1"/>
  <c r="C1002" i="13"/>
  <c r="F1002" i="13" s="1"/>
  <c r="Q1001" i="13"/>
  <c r="P1001" i="13"/>
  <c r="C1001" i="13"/>
  <c r="F998" i="13" s="1"/>
  <c r="Q1000" i="13"/>
  <c r="P1000" i="13"/>
  <c r="D1000" i="13"/>
  <c r="C1000" i="13"/>
  <c r="F1000" i="13" s="1"/>
  <c r="Q999" i="13"/>
  <c r="P999" i="13"/>
  <c r="F999" i="13"/>
  <c r="D999" i="13"/>
  <c r="C999" i="13"/>
  <c r="P998" i="13"/>
  <c r="Q998" i="13" s="1"/>
  <c r="C998" i="13"/>
  <c r="D998" i="13" s="1"/>
  <c r="Q997" i="13"/>
  <c r="P997" i="13"/>
  <c r="C997" i="13"/>
  <c r="F997" i="13" s="1"/>
  <c r="Q996" i="13"/>
  <c r="P996" i="13"/>
  <c r="D996" i="13"/>
  <c r="C996" i="13"/>
  <c r="F996" i="13" s="1"/>
  <c r="Q995" i="13"/>
  <c r="P995" i="13"/>
  <c r="F995" i="13"/>
  <c r="D995" i="13"/>
  <c r="C995" i="13"/>
  <c r="P994" i="13"/>
  <c r="Q994" i="13" s="1"/>
  <c r="C994" i="13"/>
  <c r="F994" i="13" s="1"/>
  <c r="Q993" i="13"/>
  <c r="P993" i="13"/>
  <c r="C993" i="13"/>
  <c r="F993" i="13" s="1"/>
  <c r="Q992" i="13"/>
  <c r="P992" i="13"/>
  <c r="D992" i="13"/>
  <c r="C992" i="13"/>
  <c r="F992" i="13" s="1"/>
  <c r="Q991" i="13"/>
  <c r="P991" i="13"/>
  <c r="F991" i="13"/>
  <c r="B991" i="13"/>
  <c r="C991" i="13" s="1"/>
  <c r="D991" i="13" s="1"/>
  <c r="P990" i="13"/>
  <c r="Q990" i="13" s="1"/>
  <c r="P989" i="13"/>
  <c r="Q989" i="13" s="1"/>
  <c r="C989" i="13"/>
  <c r="D989" i="13" s="1"/>
  <c r="P988" i="13"/>
  <c r="Q988" i="13" s="1"/>
  <c r="C988" i="13"/>
  <c r="D988" i="13" s="1"/>
  <c r="P987" i="13"/>
  <c r="Q987" i="13" s="1"/>
  <c r="C987" i="13"/>
  <c r="D987" i="13" s="1"/>
  <c r="P986" i="13"/>
  <c r="Q986" i="13" s="1"/>
  <c r="C986" i="13"/>
  <c r="D986" i="13" s="1"/>
  <c r="P985" i="13"/>
  <c r="Q985" i="13" s="1"/>
  <c r="C985" i="13"/>
  <c r="D985" i="13" s="1"/>
  <c r="P984" i="13"/>
  <c r="Q984" i="13" s="1"/>
  <c r="C984" i="13"/>
  <c r="D984" i="13" s="1"/>
  <c r="P983" i="13"/>
  <c r="Q983" i="13" s="1"/>
  <c r="C983" i="13"/>
  <c r="D983" i="13" s="1"/>
  <c r="P982" i="13"/>
  <c r="Q982" i="13" s="1"/>
  <c r="C982" i="13"/>
  <c r="D982" i="13" s="1"/>
  <c r="P981" i="13"/>
  <c r="Q981" i="13" s="1"/>
  <c r="C981" i="13"/>
  <c r="D981" i="13" s="1"/>
  <c r="P980" i="13"/>
  <c r="Q980" i="13" s="1"/>
  <c r="C980" i="13"/>
  <c r="D980" i="13" s="1"/>
  <c r="P979" i="13"/>
  <c r="Q979" i="13" s="1"/>
  <c r="C979" i="13"/>
  <c r="D979" i="13" s="1"/>
  <c r="P978" i="13"/>
  <c r="Q978" i="13" s="1"/>
  <c r="C978" i="13"/>
  <c r="D978" i="13" s="1"/>
  <c r="P977" i="13"/>
  <c r="Q977" i="13" s="1"/>
  <c r="C977" i="13"/>
  <c r="D977" i="13" s="1"/>
  <c r="P976" i="13"/>
  <c r="Q976" i="13" s="1"/>
  <c r="C976" i="13"/>
  <c r="D976" i="13" s="1"/>
  <c r="P975" i="13"/>
  <c r="Q975" i="13" s="1"/>
  <c r="C975" i="13"/>
  <c r="D975" i="13" s="1"/>
  <c r="P974" i="13"/>
  <c r="Q974" i="13" s="1"/>
  <c r="C974" i="13"/>
  <c r="D974" i="13" s="1"/>
  <c r="P973" i="13"/>
  <c r="Q973" i="13" s="1"/>
  <c r="C973" i="13"/>
  <c r="D973" i="13" s="1"/>
  <c r="P972" i="13"/>
  <c r="Q972" i="13" s="1"/>
  <c r="C972" i="13"/>
  <c r="D972" i="13" s="1"/>
  <c r="P971" i="13"/>
  <c r="Q971" i="13" s="1"/>
  <c r="C971" i="13"/>
  <c r="D971" i="13" s="1"/>
  <c r="P970" i="13"/>
  <c r="Q970" i="13" s="1"/>
  <c r="C970" i="13"/>
  <c r="D970" i="13" s="1"/>
  <c r="P969" i="13"/>
  <c r="Q969" i="13" s="1"/>
  <c r="C969" i="13"/>
  <c r="D969" i="13" s="1"/>
  <c r="E969" i="13" s="1"/>
  <c r="P968" i="13"/>
  <c r="Q968" i="13" s="1"/>
  <c r="C968" i="13"/>
  <c r="D968" i="13" s="1"/>
  <c r="P967" i="13"/>
  <c r="Q967" i="13" s="1"/>
  <c r="F967" i="13"/>
  <c r="C967" i="13"/>
  <c r="D967" i="13" s="1"/>
  <c r="P966" i="13"/>
  <c r="Q966" i="13" s="1"/>
  <c r="C966" i="13"/>
  <c r="D966" i="13" s="1"/>
  <c r="E966" i="13" s="1"/>
  <c r="P965" i="13"/>
  <c r="Q965" i="13" s="1"/>
  <c r="C965" i="13"/>
  <c r="D965" i="13" s="1"/>
  <c r="P964" i="13"/>
  <c r="Q964" i="13" s="1"/>
  <c r="C964" i="13"/>
  <c r="D964" i="13" s="1"/>
  <c r="P963" i="13"/>
  <c r="Q963" i="13" s="1"/>
  <c r="F963" i="13"/>
  <c r="C963" i="13"/>
  <c r="D963" i="13" s="1"/>
  <c r="P962" i="13"/>
  <c r="Q962" i="13" s="1"/>
  <c r="F962" i="13"/>
  <c r="C962" i="13"/>
  <c r="D962" i="13" s="1"/>
  <c r="P961" i="13"/>
  <c r="Q961" i="13" s="1"/>
  <c r="C961" i="13"/>
  <c r="D961" i="13" s="1"/>
  <c r="P960" i="13"/>
  <c r="Q960" i="13" s="1"/>
  <c r="C960" i="13"/>
  <c r="D960" i="13" s="1"/>
  <c r="P959" i="13"/>
  <c r="Q959" i="13" s="1"/>
  <c r="C959" i="13"/>
  <c r="D959" i="13" s="1"/>
  <c r="P958" i="13"/>
  <c r="Q958" i="13" s="1"/>
  <c r="F958" i="13"/>
  <c r="C958" i="13"/>
  <c r="D958" i="13" s="1"/>
  <c r="P957" i="13"/>
  <c r="Q957" i="13" s="1"/>
  <c r="C957" i="13"/>
  <c r="D957" i="13" s="1"/>
  <c r="P956" i="13"/>
  <c r="Q956" i="13" s="1"/>
  <c r="C956" i="13"/>
  <c r="D956" i="13" s="1"/>
  <c r="P955" i="13"/>
  <c r="Q955" i="13" s="1"/>
  <c r="C955" i="13"/>
  <c r="D955" i="13" s="1"/>
  <c r="E955" i="13" s="1"/>
  <c r="P954" i="13"/>
  <c r="Q954" i="13" s="1"/>
  <c r="C954" i="13"/>
  <c r="D954" i="13" s="1"/>
  <c r="P953" i="13"/>
  <c r="Q953" i="13" s="1"/>
  <c r="F953" i="13"/>
  <c r="C953" i="13"/>
  <c r="D953" i="13" s="1"/>
  <c r="P952" i="13"/>
  <c r="Q952" i="13" s="1"/>
  <c r="B952" i="13"/>
  <c r="C952" i="13" s="1"/>
  <c r="P951" i="13"/>
  <c r="Q951" i="13" s="1"/>
  <c r="C951" i="13"/>
  <c r="D951" i="13" s="1"/>
  <c r="P950" i="13"/>
  <c r="Q950" i="13" s="1"/>
  <c r="C950" i="13"/>
  <c r="D950" i="13" s="1"/>
  <c r="P949" i="13"/>
  <c r="Q949" i="13" s="1"/>
  <c r="C949" i="13"/>
  <c r="D949" i="13" s="1"/>
  <c r="P948" i="13"/>
  <c r="Q948" i="13" s="1"/>
  <c r="C948" i="13"/>
  <c r="D948" i="13" s="1"/>
  <c r="P947" i="13"/>
  <c r="Q947" i="13" s="1"/>
  <c r="C947" i="13"/>
  <c r="D947" i="13" s="1"/>
  <c r="P946" i="13"/>
  <c r="Q946" i="13" s="1"/>
  <c r="C946" i="13"/>
  <c r="D946" i="13" s="1"/>
  <c r="P945" i="13"/>
  <c r="Q945" i="13" s="1"/>
  <c r="C945" i="13"/>
  <c r="D945" i="13" s="1"/>
  <c r="P944" i="13"/>
  <c r="Q944" i="13" s="1"/>
  <c r="C944" i="13"/>
  <c r="D944" i="13" s="1"/>
  <c r="P943" i="13"/>
  <c r="Q943" i="13" s="1"/>
  <c r="C943" i="13"/>
  <c r="D943" i="13" s="1"/>
  <c r="P942" i="13"/>
  <c r="Q942" i="13" s="1"/>
  <c r="C942" i="13"/>
  <c r="D942" i="13" s="1"/>
  <c r="P941" i="13"/>
  <c r="Q941" i="13" s="1"/>
  <c r="C941" i="13"/>
  <c r="D941" i="13" s="1"/>
  <c r="P940" i="13"/>
  <c r="Q940" i="13" s="1"/>
  <c r="C940" i="13"/>
  <c r="D940" i="13" s="1"/>
  <c r="P939" i="13"/>
  <c r="Q939" i="13" s="1"/>
  <c r="C939" i="13"/>
  <c r="D939" i="13" s="1"/>
  <c r="P938" i="13"/>
  <c r="Q938" i="13" s="1"/>
  <c r="C938" i="13"/>
  <c r="D938" i="13" s="1"/>
  <c r="P937" i="13"/>
  <c r="Q937" i="13" s="1"/>
  <c r="C937" i="13"/>
  <c r="D937" i="13" s="1"/>
  <c r="P936" i="13"/>
  <c r="Q936" i="13" s="1"/>
  <c r="C936" i="13"/>
  <c r="D936" i="13" s="1"/>
  <c r="P935" i="13"/>
  <c r="Q935" i="13" s="1"/>
  <c r="C935" i="13"/>
  <c r="D935" i="13" s="1"/>
  <c r="P934" i="13"/>
  <c r="Q934" i="13" s="1"/>
  <c r="C934" i="13"/>
  <c r="D934" i="13" s="1"/>
  <c r="P933" i="13"/>
  <c r="Q933" i="13" s="1"/>
  <c r="C933" i="13"/>
  <c r="D933" i="13" s="1"/>
  <c r="P932" i="13"/>
  <c r="Q932" i="13" s="1"/>
  <c r="C932" i="13"/>
  <c r="D932" i="13" s="1"/>
  <c r="E932" i="13" s="1"/>
  <c r="P931" i="13"/>
  <c r="Q931" i="13" s="1"/>
  <c r="C931" i="13"/>
  <c r="D931" i="13" s="1"/>
  <c r="E931" i="13" s="1"/>
  <c r="P930" i="13"/>
  <c r="Q930" i="13" s="1"/>
  <c r="C930" i="13"/>
  <c r="D930" i="13" s="1"/>
  <c r="E930" i="13" s="1"/>
  <c r="P929" i="13"/>
  <c r="Q929" i="13" s="1"/>
  <c r="C929" i="13"/>
  <c r="D929" i="13" s="1"/>
  <c r="E929" i="13" s="1"/>
  <c r="P928" i="13"/>
  <c r="Q928" i="13" s="1"/>
  <c r="C928" i="13"/>
  <c r="D928" i="13" s="1"/>
  <c r="E928" i="13" s="1"/>
  <c r="P927" i="13"/>
  <c r="Q927" i="13" s="1"/>
  <c r="C927" i="13"/>
  <c r="D927" i="13" s="1"/>
  <c r="E927" i="13" s="1"/>
  <c r="P926" i="13"/>
  <c r="Q926" i="13" s="1"/>
  <c r="C926" i="13"/>
  <c r="D926" i="13" s="1"/>
  <c r="E926" i="13" s="1"/>
  <c r="P925" i="13"/>
  <c r="Q925" i="13" s="1"/>
  <c r="C925" i="13"/>
  <c r="D925" i="13" s="1"/>
  <c r="E925" i="13" s="1"/>
  <c r="P924" i="13"/>
  <c r="Q924" i="13" s="1"/>
  <c r="C924" i="13"/>
  <c r="D924" i="13" s="1"/>
  <c r="E924" i="13" s="1"/>
  <c r="P923" i="13"/>
  <c r="Q923" i="13" s="1"/>
  <c r="C923" i="13"/>
  <c r="Q922" i="13"/>
  <c r="P922" i="13"/>
  <c r="F922" i="13"/>
  <c r="C922" i="13"/>
  <c r="D922" i="13" s="1"/>
  <c r="P921" i="13"/>
  <c r="Q921" i="13" s="1"/>
  <c r="C921" i="13"/>
  <c r="Q920" i="13"/>
  <c r="P920" i="13"/>
  <c r="D920" i="13"/>
  <c r="C920" i="13"/>
  <c r="F920" i="13" s="1"/>
  <c r="P919" i="13"/>
  <c r="Q919" i="13" s="1"/>
  <c r="C919" i="13"/>
  <c r="F919" i="13" s="1"/>
  <c r="Q918" i="13"/>
  <c r="P918" i="13"/>
  <c r="C918" i="13"/>
  <c r="F918" i="13" s="1"/>
  <c r="Q917" i="13"/>
  <c r="P917" i="13"/>
  <c r="C917" i="13"/>
  <c r="F917" i="13" s="1"/>
  <c r="Q916" i="13"/>
  <c r="P916" i="13"/>
  <c r="C916" i="13"/>
  <c r="F916" i="13" s="1"/>
  <c r="Q915" i="13"/>
  <c r="P915" i="13"/>
  <c r="C915" i="13"/>
  <c r="F915" i="13" s="1"/>
  <c r="Q914" i="13"/>
  <c r="P914" i="13"/>
  <c r="C914" i="13"/>
  <c r="F914" i="13" s="1"/>
  <c r="Q913" i="13"/>
  <c r="P913" i="13"/>
  <c r="C913" i="13"/>
  <c r="F913" i="13" s="1"/>
  <c r="Q912" i="13"/>
  <c r="P912" i="13"/>
  <c r="C912" i="13"/>
  <c r="F912" i="13" s="1"/>
  <c r="Q911" i="13"/>
  <c r="P911" i="13"/>
  <c r="C911" i="13"/>
  <c r="F911" i="13" s="1"/>
  <c r="Q910" i="13"/>
  <c r="P910" i="13"/>
  <c r="C910" i="13"/>
  <c r="Q909" i="13"/>
  <c r="P909" i="13"/>
  <c r="C909" i="13"/>
  <c r="Q908" i="13"/>
  <c r="P908" i="13"/>
  <c r="C908" i="13"/>
  <c r="Q907" i="13"/>
  <c r="P907" i="13"/>
  <c r="C907" i="13"/>
  <c r="Q906" i="13"/>
  <c r="P906" i="13"/>
  <c r="C906" i="13"/>
  <c r="Q905" i="13"/>
  <c r="P905" i="13"/>
  <c r="C905" i="13"/>
  <c r="Q904" i="13"/>
  <c r="P904" i="13"/>
  <c r="C904" i="13"/>
  <c r="Q903" i="13"/>
  <c r="P903" i="13"/>
  <c r="C903" i="13"/>
  <c r="Q902" i="13"/>
  <c r="P902" i="13"/>
  <c r="C902" i="13"/>
  <c r="Q901" i="13"/>
  <c r="P901" i="13"/>
  <c r="C901" i="13"/>
  <c r="Q900" i="13"/>
  <c r="P900" i="13"/>
  <c r="C900" i="13"/>
  <c r="Q899" i="13"/>
  <c r="P899" i="13"/>
  <c r="C899" i="13"/>
  <c r="Q898" i="13"/>
  <c r="P898" i="13"/>
  <c r="C898" i="13"/>
  <c r="Q897" i="13"/>
  <c r="P897" i="13"/>
  <c r="C897" i="13"/>
  <c r="Q896" i="13"/>
  <c r="P896" i="13"/>
  <c r="C896" i="13"/>
  <c r="Q895" i="13"/>
  <c r="P895" i="13"/>
  <c r="C895" i="13"/>
  <c r="Q894" i="13"/>
  <c r="P894" i="13"/>
  <c r="C894" i="13"/>
  <c r="Q893" i="13"/>
  <c r="P893" i="13"/>
  <c r="C893" i="13"/>
  <c r="Q892" i="13"/>
  <c r="P892" i="13"/>
  <c r="D892" i="13"/>
  <c r="C892" i="13"/>
  <c r="F892" i="13" s="1"/>
  <c r="Q891" i="13"/>
  <c r="P891" i="13"/>
  <c r="F891" i="13"/>
  <c r="D891" i="13"/>
  <c r="C891" i="13"/>
  <c r="P890" i="13"/>
  <c r="Q890" i="13" s="1"/>
  <c r="C890" i="13"/>
  <c r="D890" i="13" s="1"/>
  <c r="Q889" i="13"/>
  <c r="P889" i="13"/>
  <c r="C889" i="13"/>
  <c r="Q888" i="13"/>
  <c r="P888" i="13"/>
  <c r="D888" i="13"/>
  <c r="C888" i="13"/>
  <c r="Q887" i="13"/>
  <c r="P887" i="13"/>
  <c r="D887" i="13"/>
  <c r="C887" i="13"/>
  <c r="P886" i="13"/>
  <c r="Q886" i="13" s="1"/>
  <c r="C886" i="13"/>
  <c r="D886" i="13" s="1"/>
  <c r="Q885" i="13"/>
  <c r="P885" i="13"/>
  <c r="C885" i="13"/>
  <c r="F883" i="13" s="1"/>
  <c r="Q884" i="13"/>
  <c r="P884" i="13"/>
  <c r="D884" i="13"/>
  <c r="C884" i="13"/>
  <c r="F884" i="13" s="1"/>
  <c r="Q883" i="13"/>
  <c r="P883" i="13"/>
  <c r="D883" i="13"/>
  <c r="C883" i="13"/>
  <c r="P882" i="13"/>
  <c r="Q882" i="13" s="1"/>
  <c r="C882" i="13"/>
  <c r="D882" i="13" s="1"/>
  <c r="Q881" i="13"/>
  <c r="P881" i="13"/>
  <c r="C881" i="13"/>
  <c r="Q880" i="13"/>
  <c r="P880" i="13"/>
  <c r="D880" i="13"/>
  <c r="C880" i="13"/>
  <c r="Q879" i="13"/>
  <c r="P879" i="13"/>
  <c r="D879" i="13"/>
  <c r="C879" i="13"/>
  <c r="P878" i="13"/>
  <c r="Q878" i="13" s="1"/>
  <c r="C878" i="13"/>
  <c r="D878" i="13" s="1"/>
  <c r="Q877" i="13"/>
  <c r="P877" i="13"/>
  <c r="C877" i="13"/>
  <c r="Q876" i="13"/>
  <c r="P876" i="13"/>
  <c r="C876" i="13"/>
  <c r="F876" i="13" s="1"/>
  <c r="Q875" i="13"/>
  <c r="P875" i="13"/>
  <c r="D875" i="13"/>
  <c r="C875" i="13"/>
  <c r="P874" i="13"/>
  <c r="Q874" i="13" s="1"/>
  <c r="C874" i="13"/>
  <c r="D874" i="13" s="1"/>
  <c r="P873" i="13"/>
  <c r="Q873" i="13" s="1"/>
  <c r="C873" i="13"/>
  <c r="Q872" i="13"/>
  <c r="P872" i="13"/>
  <c r="C872" i="13"/>
  <c r="Q871" i="13"/>
  <c r="P871" i="13"/>
  <c r="D871" i="13"/>
  <c r="C871" i="13"/>
  <c r="P870" i="13"/>
  <c r="Q870" i="13" s="1"/>
  <c r="C870" i="13"/>
  <c r="D870" i="13" s="1"/>
  <c r="Q869" i="13"/>
  <c r="P869" i="13"/>
  <c r="C869" i="13"/>
  <c r="Q868" i="13"/>
  <c r="P868" i="13"/>
  <c r="C868" i="13"/>
  <c r="Q867" i="13"/>
  <c r="P867" i="13"/>
  <c r="D867" i="13"/>
  <c r="C867" i="13"/>
  <c r="P866" i="13"/>
  <c r="Q866" i="13" s="1"/>
  <c r="C866" i="13"/>
  <c r="D866" i="13" s="1"/>
  <c r="P865" i="13"/>
  <c r="Q865" i="13" s="1"/>
  <c r="C865" i="13"/>
  <c r="Q864" i="13"/>
  <c r="P864" i="13"/>
  <c r="D864" i="13"/>
  <c r="C864" i="13"/>
  <c r="Q863" i="13"/>
  <c r="P863" i="13"/>
  <c r="F863" i="13"/>
  <c r="D863" i="13"/>
  <c r="C863" i="13"/>
  <c r="P862" i="13"/>
  <c r="Q862" i="13" s="1"/>
  <c r="F862" i="13"/>
  <c r="C862" i="13"/>
  <c r="D862" i="13" s="1"/>
  <c r="P861" i="13"/>
  <c r="Q861" i="13" s="1"/>
  <c r="C861" i="13"/>
  <c r="F861" i="13" s="1"/>
  <c r="Q860" i="13"/>
  <c r="P860" i="13"/>
  <c r="C860" i="13"/>
  <c r="F860" i="13" s="1"/>
  <c r="P859" i="13"/>
  <c r="Q859" i="13" s="1"/>
  <c r="B859" i="13"/>
  <c r="C859" i="13" s="1"/>
  <c r="F859" i="13" s="1"/>
  <c r="P858" i="13"/>
  <c r="Q858" i="13" s="1"/>
  <c r="P857" i="13"/>
  <c r="Q857" i="13" s="1"/>
  <c r="C857" i="13"/>
  <c r="D857" i="13" s="1"/>
  <c r="P856" i="13"/>
  <c r="Q856" i="13" s="1"/>
  <c r="C856" i="13"/>
  <c r="D856" i="13" s="1"/>
  <c r="P855" i="13"/>
  <c r="Q855" i="13" s="1"/>
  <c r="C855" i="13"/>
  <c r="D855" i="13" s="1"/>
  <c r="P854" i="13"/>
  <c r="Q854" i="13" s="1"/>
  <c r="C854" i="13"/>
  <c r="D854" i="13" s="1"/>
  <c r="P853" i="13"/>
  <c r="Q853" i="13" s="1"/>
  <c r="C853" i="13"/>
  <c r="D853" i="13" s="1"/>
  <c r="P852" i="13"/>
  <c r="Q852" i="13" s="1"/>
  <c r="C852" i="13"/>
  <c r="D852" i="13" s="1"/>
  <c r="P851" i="13"/>
  <c r="Q851" i="13" s="1"/>
  <c r="C851" i="13"/>
  <c r="D851" i="13" s="1"/>
  <c r="P850" i="13"/>
  <c r="Q850" i="13" s="1"/>
  <c r="C850" i="13"/>
  <c r="D850" i="13" s="1"/>
  <c r="P849" i="13"/>
  <c r="Q849" i="13" s="1"/>
  <c r="C849" i="13"/>
  <c r="D849" i="13" s="1"/>
  <c r="P848" i="13"/>
  <c r="Q848" i="13" s="1"/>
  <c r="C848" i="13"/>
  <c r="D848" i="13" s="1"/>
  <c r="P847" i="13"/>
  <c r="Q847" i="13" s="1"/>
  <c r="C847" i="13"/>
  <c r="D847" i="13" s="1"/>
  <c r="P846" i="13"/>
  <c r="Q846" i="13" s="1"/>
  <c r="C846" i="13"/>
  <c r="D846" i="13" s="1"/>
  <c r="P845" i="13"/>
  <c r="Q845" i="13" s="1"/>
  <c r="C845" i="13"/>
  <c r="D845" i="13" s="1"/>
  <c r="P844" i="13"/>
  <c r="C844" i="13"/>
  <c r="P843" i="13"/>
  <c r="C843" i="13"/>
  <c r="P842" i="13"/>
  <c r="C842" i="13"/>
  <c r="P841" i="13"/>
  <c r="C841" i="13"/>
  <c r="P840" i="13"/>
  <c r="C840" i="13"/>
  <c r="P839" i="13"/>
  <c r="C839" i="13"/>
  <c r="P838" i="13"/>
  <c r="Q838" i="13" s="1"/>
  <c r="C838" i="13"/>
  <c r="D838" i="13" s="1"/>
  <c r="Q837" i="13"/>
  <c r="P837" i="13"/>
  <c r="C837" i="13"/>
  <c r="D837" i="13" s="1"/>
  <c r="Q836" i="13"/>
  <c r="P836" i="13"/>
  <c r="C836" i="13"/>
  <c r="D836" i="13" s="1"/>
  <c r="Q835" i="13"/>
  <c r="P835" i="13"/>
  <c r="C835" i="13"/>
  <c r="D835" i="13" s="1"/>
  <c r="Q834" i="13"/>
  <c r="P834" i="13"/>
  <c r="C834" i="13"/>
  <c r="D834" i="13" s="1"/>
  <c r="Q833" i="13"/>
  <c r="P833" i="13"/>
  <c r="C833" i="13"/>
  <c r="D833" i="13" s="1"/>
  <c r="Q832" i="13"/>
  <c r="P832" i="13"/>
  <c r="C832" i="13"/>
  <c r="D832" i="13" s="1"/>
  <c r="Q831" i="13"/>
  <c r="P831" i="13"/>
  <c r="C831" i="13"/>
  <c r="D831" i="13" s="1"/>
  <c r="Q830" i="13"/>
  <c r="P830" i="13"/>
  <c r="C830" i="13"/>
  <c r="D830" i="13" s="1"/>
  <c r="Q829" i="13"/>
  <c r="P829" i="13"/>
  <c r="C829" i="13"/>
  <c r="D829" i="13" s="1"/>
  <c r="Q828" i="13"/>
  <c r="P828" i="13"/>
  <c r="C828" i="13"/>
  <c r="D828" i="13" s="1"/>
  <c r="Q827" i="13"/>
  <c r="P827" i="13"/>
  <c r="C827" i="13"/>
  <c r="D827" i="13" s="1"/>
  <c r="Q826" i="13"/>
  <c r="P826" i="13"/>
  <c r="C826" i="13"/>
  <c r="D826" i="13" s="1"/>
  <c r="Q825" i="13"/>
  <c r="P825" i="13"/>
  <c r="C825" i="13"/>
  <c r="D825" i="13" s="1"/>
  <c r="Q824" i="13"/>
  <c r="P824" i="13"/>
  <c r="C824" i="13"/>
  <c r="D824" i="13" s="1"/>
  <c r="Q823" i="13"/>
  <c r="P823" i="13"/>
  <c r="C823" i="13"/>
  <c r="D823" i="13" s="1"/>
  <c r="Q822" i="13"/>
  <c r="P822" i="13"/>
  <c r="C822" i="13"/>
  <c r="D822" i="13" s="1"/>
  <c r="Q821" i="13"/>
  <c r="P821" i="13"/>
  <c r="C821" i="13"/>
  <c r="D821" i="13" s="1"/>
  <c r="Q820" i="13"/>
  <c r="P820" i="13"/>
  <c r="C820" i="13"/>
  <c r="D820" i="13" s="1"/>
  <c r="Q819" i="13"/>
  <c r="P819" i="13"/>
  <c r="C819" i="13"/>
  <c r="F819" i="13" s="1"/>
  <c r="Q818" i="13"/>
  <c r="P818" i="13"/>
  <c r="C818" i="13"/>
  <c r="F818" i="13" s="1"/>
  <c r="Q817" i="13"/>
  <c r="P817" i="13"/>
  <c r="C817" i="13"/>
  <c r="F817" i="13" s="1"/>
  <c r="Q816" i="13"/>
  <c r="P816" i="13"/>
  <c r="C816" i="13"/>
  <c r="F816" i="13" s="1"/>
  <c r="Q815" i="13"/>
  <c r="P815" i="13"/>
  <c r="C815" i="13"/>
  <c r="F815" i="13" s="1"/>
  <c r="Q814" i="13"/>
  <c r="P814" i="13"/>
  <c r="C814" i="13"/>
  <c r="F814" i="13" s="1"/>
  <c r="Q813" i="13"/>
  <c r="P813" i="13"/>
  <c r="C813" i="13"/>
  <c r="F813" i="13" s="1"/>
  <c r="Q812" i="13"/>
  <c r="P812" i="13"/>
  <c r="C812" i="13"/>
  <c r="F812" i="13" s="1"/>
  <c r="Q811" i="13"/>
  <c r="P811" i="13"/>
  <c r="C811" i="13"/>
  <c r="F811" i="13" s="1"/>
  <c r="Q810" i="13"/>
  <c r="P810" i="13"/>
  <c r="C810" i="13"/>
  <c r="F810" i="13" s="1"/>
  <c r="Q809" i="13"/>
  <c r="P809" i="13"/>
  <c r="C809" i="13"/>
  <c r="F809" i="13" s="1"/>
  <c r="Q808" i="13"/>
  <c r="P808" i="13"/>
  <c r="C808" i="13"/>
  <c r="F808" i="13" s="1"/>
  <c r="Q807" i="13"/>
  <c r="P807" i="13"/>
  <c r="C807" i="13"/>
  <c r="F807" i="13" s="1"/>
  <c r="Q806" i="13"/>
  <c r="P806" i="13"/>
  <c r="C806" i="13"/>
  <c r="F806" i="13" s="1"/>
  <c r="Q805" i="13"/>
  <c r="P805" i="13"/>
  <c r="C805" i="13"/>
  <c r="F805" i="13" s="1"/>
  <c r="Q804" i="13"/>
  <c r="P804" i="13"/>
  <c r="C804" i="13"/>
  <c r="F804" i="13" s="1"/>
  <c r="Q803" i="13"/>
  <c r="P803" i="13"/>
  <c r="C803" i="13"/>
  <c r="F803" i="13" s="1"/>
  <c r="Q802" i="13"/>
  <c r="P802" i="13"/>
  <c r="C802" i="13"/>
  <c r="F802" i="13" s="1"/>
  <c r="Q801" i="13"/>
  <c r="P801" i="13"/>
  <c r="C801" i="13"/>
  <c r="F801" i="13" s="1"/>
  <c r="Q800" i="13"/>
  <c r="P800" i="13"/>
  <c r="C800" i="13"/>
  <c r="F800" i="13" s="1"/>
  <c r="Q799" i="13"/>
  <c r="P799" i="13"/>
  <c r="C799" i="13"/>
  <c r="F799" i="13" s="1"/>
  <c r="Q798" i="13"/>
  <c r="P798" i="13"/>
  <c r="C798" i="13"/>
  <c r="F798" i="13" s="1"/>
  <c r="Q797" i="13"/>
  <c r="P797" i="13"/>
  <c r="C797" i="13"/>
  <c r="F797" i="13" s="1"/>
  <c r="Q796" i="13"/>
  <c r="P796" i="13"/>
  <c r="C796" i="13"/>
  <c r="F796" i="13" s="1"/>
  <c r="Q795" i="13"/>
  <c r="P795" i="13"/>
  <c r="C795" i="13"/>
  <c r="F795" i="13" s="1"/>
  <c r="Q794" i="13"/>
  <c r="P794" i="13"/>
  <c r="C794" i="13"/>
  <c r="F794" i="13" s="1"/>
  <c r="Q793" i="13"/>
  <c r="P793" i="13"/>
  <c r="C793" i="13"/>
  <c r="F793" i="13" s="1"/>
  <c r="Q792" i="13"/>
  <c r="P792" i="13"/>
  <c r="C792" i="13"/>
  <c r="F792" i="13" s="1"/>
  <c r="Q791" i="13"/>
  <c r="P791" i="13"/>
  <c r="C791" i="13"/>
  <c r="F791" i="13" s="1"/>
  <c r="Q790" i="13"/>
  <c r="P790" i="13"/>
  <c r="C790" i="13"/>
  <c r="F790" i="13" s="1"/>
  <c r="Q789" i="13"/>
  <c r="P789" i="13"/>
  <c r="C789" i="13"/>
  <c r="F789" i="13" s="1"/>
  <c r="Q788" i="13"/>
  <c r="P788" i="13"/>
  <c r="C788" i="13"/>
  <c r="F788" i="13" s="1"/>
  <c r="Q787" i="13"/>
  <c r="P787" i="13"/>
  <c r="C787" i="13"/>
  <c r="F787" i="13" s="1"/>
  <c r="Q786" i="13"/>
  <c r="P786" i="13"/>
  <c r="C786" i="13"/>
  <c r="F786" i="13" s="1"/>
  <c r="Q785" i="13"/>
  <c r="P785" i="13"/>
  <c r="C785" i="13"/>
  <c r="F785" i="13" s="1"/>
  <c r="Q784" i="13"/>
  <c r="P784" i="13"/>
  <c r="C784" i="13"/>
  <c r="F784" i="13" s="1"/>
  <c r="Q783" i="13"/>
  <c r="P783" i="13"/>
  <c r="C783" i="13"/>
  <c r="F783" i="13" s="1"/>
  <c r="Q782" i="13"/>
  <c r="P782" i="13"/>
  <c r="C782" i="13"/>
  <c r="F782" i="13" s="1"/>
  <c r="Q781" i="13"/>
  <c r="P781" i="13"/>
  <c r="C781" i="13"/>
  <c r="F781" i="13" s="1"/>
  <c r="Q780" i="13"/>
  <c r="P780" i="13"/>
  <c r="C780" i="13"/>
  <c r="F780" i="13" s="1"/>
  <c r="Q779" i="13"/>
  <c r="P779" i="13"/>
  <c r="C779" i="13"/>
  <c r="F779" i="13" s="1"/>
  <c r="Q778" i="13"/>
  <c r="P778" i="13"/>
  <c r="C778" i="13"/>
  <c r="F778" i="13" s="1"/>
  <c r="Q777" i="13"/>
  <c r="P777" i="13"/>
  <c r="C777" i="13"/>
  <c r="F777" i="13" s="1"/>
  <c r="Q776" i="13"/>
  <c r="P776" i="13"/>
  <c r="C776" i="13"/>
  <c r="F776" i="13" s="1"/>
  <c r="Q775" i="13"/>
  <c r="P775" i="13"/>
  <c r="C775" i="13"/>
  <c r="F775" i="13" s="1"/>
  <c r="Q774" i="13"/>
  <c r="P774" i="13"/>
  <c r="C774" i="13"/>
  <c r="F774" i="13" s="1"/>
  <c r="Q773" i="13"/>
  <c r="P773" i="13"/>
  <c r="C773" i="13"/>
  <c r="F773" i="13" s="1"/>
  <c r="Q772" i="13"/>
  <c r="P772" i="13"/>
  <c r="C772" i="13"/>
  <c r="F772" i="13" s="1"/>
  <c r="Q771" i="13"/>
  <c r="P771" i="13"/>
  <c r="C771" i="13"/>
  <c r="F771" i="13" s="1"/>
  <c r="Q770" i="13"/>
  <c r="P770" i="13"/>
  <c r="C770" i="13"/>
  <c r="F770" i="13" s="1"/>
  <c r="Q769" i="13"/>
  <c r="P769" i="13"/>
  <c r="C769" i="13"/>
  <c r="F769" i="13" s="1"/>
  <c r="Q768" i="13"/>
  <c r="P768" i="13"/>
  <c r="C768" i="13"/>
  <c r="F768" i="13" s="1"/>
  <c r="Q767" i="13"/>
  <c r="P767" i="13"/>
  <c r="C767" i="13"/>
  <c r="F767" i="13" s="1"/>
  <c r="Q766" i="13"/>
  <c r="P766" i="13"/>
  <c r="C766" i="13"/>
  <c r="F766" i="13" s="1"/>
  <c r="Q765" i="13"/>
  <c r="P765" i="13"/>
  <c r="C765" i="13"/>
  <c r="F765" i="13" s="1"/>
  <c r="Q764" i="13"/>
  <c r="P764" i="13"/>
  <c r="B764" i="13"/>
  <c r="C764" i="13" s="1"/>
  <c r="F764" i="13" s="1"/>
  <c r="Q763" i="13"/>
  <c r="P763" i="13"/>
  <c r="C763" i="13"/>
  <c r="D763" i="13" s="1"/>
  <c r="Q762" i="13"/>
  <c r="P762" i="13"/>
  <c r="C762" i="13"/>
  <c r="F762" i="13" s="1"/>
  <c r="Q761" i="13"/>
  <c r="P761" i="13"/>
  <c r="C761" i="13"/>
  <c r="D761" i="13" s="1"/>
  <c r="Q760" i="13"/>
  <c r="P760" i="13"/>
  <c r="C760" i="13"/>
  <c r="F760" i="13" s="1"/>
  <c r="Q759" i="13"/>
  <c r="P759" i="13"/>
  <c r="C759" i="13"/>
  <c r="D759" i="13" s="1"/>
  <c r="Q758" i="13"/>
  <c r="P758" i="13"/>
  <c r="C758" i="13"/>
  <c r="F758" i="13" s="1"/>
  <c r="Q757" i="13"/>
  <c r="P757" i="13"/>
  <c r="C757" i="13"/>
  <c r="D757" i="13" s="1"/>
  <c r="B757" i="13"/>
  <c r="C756" i="13" s="1"/>
  <c r="Q756" i="13"/>
  <c r="P756" i="13"/>
  <c r="P755" i="13"/>
  <c r="Q755" i="13" s="1"/>
  <c r="D755" i="13"/>
  <c r="C755" i="13"/>
  <c r="Q754" i="13"/>
  <c r="P754" i="13"/>
  <c r="C754" i="13"/>
  <c r="F751" i="13" s="1"/>
  <c r="Q753" i="13"/>
  <c r="P753" i="13"/>
  <c r="D753" i="13"/>
  <c r="C753" i="13"/>
  <c r="F753" i="13" s="1"/>
  <c r="Q752" i="13"/>
  <c r="P752" i="13"/>
  <c r="D752" i="13"/>
  <c r="C752" i="13"/>
  <c r="P751" i="13"/>
  <c r="Q751" i="13" s="1"/>
  <c r="C751" i="13"/>
  <c r="D751" i="13" s="1"/>
  <c r="Q750" i="13"/>
  <c r="P750" i="13"/>
  <c r="C750" i="13"/>
  <c r="F750" i="13" s="1"/>
  <c r="Q749" i="13"/>
  <c r="P749" i="13"/>
  <c r="D749" i="13"/>
  <c r="C749" i="13"/>
  <c r="F749" i="13" s="1"/>
  <c r="Q748" i="13"/>
  <c r="P748" i="13"/>
  <c r="D748" i="13"/>
  <c r="C748" i="13"/>
  <c r="P747" i="13"/>
  <c r="Q747" i="13" s="1"/>
  <c r="C747" i="13"/>
  <c r="D747" i="13" s="1"/>
  <c r="Q746" i="13"/>
  <c r="P746" i="13"/>
  <c r="C746" i="13"/>
  <c r="D746" i="13" s="1"/>
  <c r="Q745" i="13"/>
  <c r="P745" i="13"/>
  <c r="D745" i="13"/>
  <c r="C745" i="13"/>
  <c r="Q744" i="13"/>
  <c r="P744" i="13"/>
  <c r="D744" i="13"/>
  <c r="C744" i="13"/>
  <c r="Q743" i="13"/>
  <c r="P743" i="13"/>
  <c r="D743" i="13"/>
  <c r="C743" i="13"/>
  <c r="Q742" i="13"/>
  <c r="P742" i="13"/>
  <c r="C742" i="13"/>
  <c r="F742" i="13" s="1"/>
  <c r="Q741" i="13"/>
  <c r="P741" i="13"/>
  <c r="C741" i="13"/>
  <c r="D741" i="13" s="1"/>
  <c r="Q740" i="13"/>
  <c r="P740" i="13"/>
  <c r="D740" i="13"/>
  <c r="C740" i="13"/>
  <c r="F740" i="13" s="1"/>
  <c r="Q739" i="13"/>
  <c r="P739" i="13"/>
  <c r="C739" i="13"/>
  <c r="Q738" i="13"/>
  <c r="P738" i="13"/>
  <c r="C738" i="13"/>
  <c r="D738" i="13" s="1"/>
  <c r="Q737" i="13"/>
  <c r="P737" i="13"/>
  <c r="D737" i="13"/>
  <c r="C737" i="13"/>
  <c r="P736" i="13"/>
  <c r="Q736" i="13" s="1"/>
  <c r="B736" i="13"/>
  <c r="C736" i="13" s="1"/>
  <c r="P735" i="13"/>
  <c r="Q735" i="13" s="1"/>
  <c r="C735" i="13"/>
  <c r="P734" i="13"/>
  <c r="Q734" i="13" s="1"/>
  <c r="C734" i="13"/>
  <c r="D734" i="13" s="1"/>
  <c r="Q733" i="13"/>
  <c r="P733" i="13"/>
  <c r="C733" i="13"/>
  <c r="D733" i="13" s="1"/>
  <c r="Q732" i="13"/>
  <c r="P732" i="13"/>
  <c r="C732" i="13"/>
  <c r="D732" i="13" s="1"/>
  <c r="Q731" i="13"/>
  <c r="P731" i="13"/>
  <c r="C731" i="13"/>
  <c r="D731" i="13" s="1"/>
  <c r="Q730" i="13"/>
  <c r="P730" i="13"/>
  <c r="C730" i="13"/>
  <c r="D730" i="13" s="1"/>
  <c r="Q729" i="13"/>
  <c r="P729" i="13"/>
  <c r="C729" i="13"/>
  <c r="D729" i="13" s="1"/>
  <c r="Q728" i="13"/>
  <c r="P728" i="13"/>
  <c r="C728" i="13"/>
  <c r="D728" i="13" s="1"/>
  <c r="Q727" i="13"/>
  <c r="P727" i="13"/>
  <c r="C727" i="13"/>
  <c r="D727" i="13" s="1"/>
  <c r="Q726" i="13"/>
  <c r="P726" i="13"/>
  <c r="C726" i="13"/>
  <c r="D726" i="13" s="1"/>
  <c r="Q725" i="13"/>
  <c r="P725" i="13"/>
  <c r="C725" i="13"/>
  <c r="D725" i="13" s="1"/>
  <c r="Q724" i="13"/>
  <c r="P724" i="13"/>
  <c r="C724" i="13"/>
  <c r="D724" i="13" s="1"/>
  <c r="Q723" i="13"/>
  <c r="P723" i="13"/>
  <c r="C723" i="13"/>
  <c r="D723" i="13" s="1"/>
  <c r="Q722" i="13"/>
  <c r="P722" i="13"/>
  <c r="C722" i="13"/>
  <c r="D722" i="13" s="1"/>
  <c r="Q721" i="13"/>
  <c r="P721" i="13"/>
  <c r="C721" i="13"/>
  <c r="D721" i="13" s="1"/>
  <c r="Q720" i="13"/>
  <c r="P720" i="13"/>
  <c r="C720" i="13"/>
  <c r="D720" i="13" s="1"/>
  <c r="Q719" i="13"/>
  <c r="P719" i="13"/>
  <c r="C719" i="13"/>
  <c r="D719" i="13" s="1"/>
  <c r="Q718" i="13"/>
  <c r="P718" i="13"/>
  <c r="C718" i="13"/>
  <c r="D718" i="13" s="1"/>
  <c r="Q717" i="13"/>
  <c r="P717" i="13"/>
  <c r="C717" i="13"/>
  <c r="D717" i="13" s="1"/>
  <c r="Q716" i="13"/>
  <c r="P716" i="13"/>
  <c r="C716" i="13"/>
  <c r="D716" i="13" s="1"/>
  <c r="Q715" i="13"/>
  <c r="P715" i="13"/>
  <c r="C715" i="13"/>
  <c r="F713" i="13" s="1"/>
  <c r="Q714" i="13"/>
  <c r="P714" i="13"/>
  <c r="D714" i="13"/>
  <c r="C714" i="13"/>
  <c r="F714" i="13" s="1"/>
  <c r="Q713" i="13"/>
  <c r="P713" i="13"/>
  <c r="D713" i="13"/>
  <c r="C713" i="13"/>
  <c r="P712" i="13"/>
  <c r="Q712" i="13" s="1"/>
  <c r="C712" i="13"/>
  <c r="D712" i="13" s="1"/>
  <c r="Q711" i="13"/>
  <c r="P711" i="13"/>
  <c r="C711" i="13"/>
  <c r="Q710" i="13"/>
  <c r="P710" i="13"/>
  <c r="D710" i="13"/>
  <c r="C710" i="13"/>
  <c r="Q709" i="13"/>
  <c r="P709" i="13"/>
  <c r="D709" i="13"/>
  <c r="C709" i="13"/>
  <c r="P708" i="13"/>
  <c r="Q708" i="13" s="1"/>
  <c r="C708" i="13"/>
  <c r="D708" i="13" s="1"/>
  <c r="Q707" i="13"/>
  <c r="P707" i="13"/>
  <c r="C707" i="13"/>
  <c r="F705" i="13" s="1"/>
  <c r="Q706" i="13"/>
  <c r="P706" i="13"/>
  <c r="D706" i="13"/>
  <c r="C706" i="13"/>
  <c r="F706" i="13" s="1"/>
  <c r="Q705" i="13"/>
  <c r="P705" i="13"/>
  <c r="D705" i="13"/>
  <c r="C705" i="13"/>
  <c r="P704" i="13"/>
  <c r="Q704" i="13" s="1"/>
  <c r="C704" i="13"/>
  <c r="D704" i="13" s="1"/>
  <c r="P703" i="13"/>
  <c r="Q703" i="13" s="1"/>
  <c r="C703" i="13"/>
  <c r="Q702" i="13"/>
  <c r="P702" i="13"/>
  <c r="C702" i="13"/>
  <c r="F702" i="13" s="1"/>
  <c r="Q701" i="13"/>
  <c r="P701" i="13"/>
  <c r="D701" i="13"/>
  <c r="C701" i="13"/>
  <c r="P700" i="13"/>
  <c r="Q700" i="13" s="1"/>
  <c r="C700" i="13"/>
  <c r="D700" i="13" s="1"/>
  <c r="Q699" i="13"/>
  <c r="P699" i="13"/>
  <c r="C699" i="13"/>
  <c r="Q698" i="13"/>
  <c r="P698" i="13"/>
  <c r="C698" i="13"/>
  <c r="Q697" i="13"/>
  <c r="P697" i="13"/>
  <c r="D697" i="13"/>
  <c r="C697" i="13"/>
  <c r="P696" i="13"/>
  <c r="Q696" i="13" s="1"/>
  <c r="C696" i="13"/>
  <c r="D696" i="13" s="1"/>
  <c r="P695" i="13"/>
  <c r="Q695" i="13" s="1"/>
  <c r="C695" i="13"/>
  <c r="Q694" i="13"/>
  <c r="P694" i="13"/>
  <c r="D694" i="13"/>
  <c r="C694" i="13"/>
  <c r="Q693" i="13"/>
  <c r="P693" i="13"/>
  <c r="F693" i="13"/>
  <c r="D693" i="13"/>
  <c r="C693" i="13"/>
  <c r="P692" i="13"/>
  <c r="Q692" i="13" s="1"/>
  <c r="F692" i="13"/>
  <c r="C692" i="13"/>
  <c r="D692" i="13" s="1"/>
  <c r="P691" i="13"/>
  <c r="Q691" i="13" s="1"/>
  <c r="C691" i="13"/>
  <c r="Q690" i="13"/>
  <c r="P690" i="13"/>
  <c r="C690" i="13"/>
  <c r="F690" i="13" s="1"/>
  <c r="Q689" i="13"/>
  <c r="P689" i="13"/>
  <c r="D689" i="13"/>
  <c r="C689" i="13"/>
  <c r="P688" i="13"/>
  <c r="Q688" i="13" s="1"/>
  <c r="C688" i="13"/>
  <c r="D688" i="13" s="1"/>
  <c r="P687" i="13"/>
  <c r="Q687" i="13" s="1"/>
  <c r="C687" i="13"/>
  <c r="Q686" i="13"/>
  <c r="P686" i="13"/>
  <c r="C686" i="13"/>
  <c r="F686" i="13" s="1"/>
  <c r="Q685" i="13"/>
  <c r="P685" i="13"/>
  <c r="D685" i="13"/>
  <c r="C685" i="13"/>
  <c r="P684" i="13"/>
  <c r="Q684" i="13" s="1"/>
  <c r="C684" i="13"/>
  <c r="D684" i="13" s="1"/>
  <c r="Q683" i="13"/>
  <c r="P683" i="13"/>
  <c r="C683" i="13"/>
  <c r="Q682" i="13"/>
  <c r="P682" i="13"/>
  <c r="C682" i="13"/>
  <c r="Q681" i="13"/>
  <c r="P681" i="13"/>
  <c r="D681" i="13"/>
  <c r="C681" i="13"/>
  <c r="P680" i="13"/>
  <c r="Q680" i="13" s="1"/>
  <c r="C680" i="13"/>
  <c r="D680" i="13" s="1"/>
  <c r="P679" i="13"/>
  <c r="Q679" i="13" s="1"/>
  <c r="C679" i="13"/>
  <c r="Q678" i="13"/>
  <c r="P678" i="13"/>
  <c r="D678" i="13"/>
  <c r="C678" i="13"/>
  <c r="Q677" i="13"/>
  <c r="P677" i="13"/>
  <c r="F677" i="13"/>
  <c r="D677" i="13"/>
  <c r="C677" i="13"/>
  <c r="P676" i="13"/>
  <c r="Q676" i="13" s="1"/>
  <c r="F676" i="13"/>
  <c r="C676" i="13"/>
  <c r="D676" i="13" s="1"/>
  <c r="P675" i="13"/>
  <c r="Q675" i="13" s="1"/>
  <c r="C675" i="13"/>
  <c r="Q674" i="13"/>
  <c r="P674" i="13"/>
  <c r="C674" i="13"/>
  <c r="F674" i="13" s="1"/>
  <c r="Q673" i="13"/>
  <c r="P673" i="13"/>
  <c r="D673" i="13"/>
  <c r="C673" i="13"/>
  <c r="P672" i="13"/>
  <c r="Q672" i="13" s="1"/>
  <c r="F672" i="13"/>
  <c r="C672" i="13"/>
  <c r="D672" i="13" s="1"/>
  <c r="P671" i="13"/>
  <c r="Q671" i="13" s="1"/>
  <c r="C671" i="13"/>
  <c r="Q670" i="13"/>
  <c r="P670" i="13"/>
  <c r="C670" i="13"/>
  <c r="F670" i="13" s="1"/>
  <c r="Q669" i="13"/>
  <c r="P669" i="13"/>
  <c r="D669" i="13"/>
  <c r="C669" i="13"/>
  <c r="P668" i="13"/>
  <c r="Q668" i="13" s="1"/>
  <c r="C668" i="13"/>
  <c r="D668" i="13" s="1"/>
  <c r="Q667" i="13"/>
  <c r="P667" i="13"/>
  <c r="C667" i="13"/>
  <c r="Q666" i="13"/>
  <c r="P666" i="13"/>
  <c r="C666" i="13"/>
  <c r="Q665" i="13"/>
  <c r="P665" i="13"/>
  <c r="D665" i="13"/>
  <c r="C665" i="13"/>
  <c r="P664" i="13"/>
  <c r="Q664" i="13" s="1"/>
  <c r="C664" i="13"/>
  <c r="D664" i="13" s="1"/>
  <c r="P663" i="13"/>
  <c r="Q663" i="13" s="1"/>
  <c r="C663" i="13"/>
  <c r="Q662" i="13"/>
  <c r="P662" i="13"/>
  <c r="D662" i="13"/>
  <c r="C662" i="13"/>
  <c r="Q661" i="13"/>
  <c r="P661" i="13"/>
  <c r="F661" i="13"/>
  <c r="D661" i="13"/>
  <c r="C661" i="13"/>
  <c r="P660" i="13"/>
  <c r="Q660" i="13" s="1"/>
  <c r="F660" i="13"/>
  <c r="C660" i="13"/>
  <c r="D660" i="13" s="1"/>
  <c r="P659" i="13"/>
  <c r="Q659" i="13" s="1"/>
  <c r="C659" i="13"/>
  <c r="Q658" i="13"/>
  <c r="P658" i="13"/>
  <c r="C658" i="13"/>
  <c r="F658" i="13" s="1"/>
  <c r="Q657" i="13"/>
  <c r="P657" i="13"/>
  <c r="D657" i="13"/>
  <c r="C657" i="13"/>
  <c r="P656" i="13"/>
  <c r="Q656" i="13" s="1"/>
  <c r="F656" i="13"/>
  <c r="C656" i="13"/>
  <c r="D656" i="13" s="1"/>
  <c r="P655" i="13"/>
  <c r="Q655" i="13" s="1"/>
  <c r="C655" i="13"/>
  <c r="Q654" i="13"/>
  <c r="P654" i="13"/>
  <c r="C654" i="13"/>
  <c r="F654" i="13" s="1"/>
  <c r="P653" i="13"/>
  <c r="Q653" i="13" s="1"/>
  <c r="D653" i="13"/>
  <c r="C653" i="13"/>
  <c r="P652" i="13"/>
  <c r="Q652" i="13" s="1"/>
  <c r="C652" i="13"/>
  <c r="D652" i="13" s="1"/>
  <c r="P651" i="13"/>
  <c r="Q651" i="13" s="1"/>
  <c r="C651" i="13"/>
  <c r="Q650" i="13"/>
  <c r="P650" i="13"/>
  <c r="D650" i="13"/>
  <c r="C650" i="13"/>
  <c r="Q649" i="13"/>
  <c r="P649" i="13"/>
  <c r="F649" i="13"/>
  <c r="D649" i="13"/>
  <c r="C649" i="13"/>
  <c r="P648" i="13"/>
  <c r="Q648" i="13" s="1"/>
  <c r="F648" i="13"/>
  <c r="C648" i="13"/>
  <c r="D648" i="13" s="1"/>
  <c r="P647" i="13"/>
  <c r="Q647" i="13" s="1"/>
  <c r="C647" i="13"/>
  <c r="P646" i="13"/>
  <c r="C646" i="13"/>
  <c r="P645" i="13"/>
  <c r="C645" i="13"/>
  <c r="P644" i="13"/>
  <c r="C644" i="13"/>
  <c r="P643" i="13"/>
  <c r="C643" i="13"/>
  <c r="F643" i="13" s="1"/>
  <c r="P642" i="13"/>
  <c r="C642" i="13"/>
  <c r="P641" i="13"/>
  <c r="C641" i="13"/>
  <c r="F641" i="13" s="1"/>
  <c r="P640" i="13"/>
  <c r="C640" i="13"/>
  <c r="P639" i="13"/>
  <c r="C639" i="13"/>
  <c r="F639" i="13" s="1"/>
  <c r="P638" i="13"/>
  <c r="C638" i="13"/>
  <c r="P637" i="13"/>
  <c r="C637" i="13"/>
  <c r="F637" i="13" s="1"/>
  <c r="P636" i="13"/>
  <c r="C636" i="13"/>
  <c r="P635" i="13"/>
  <c r="C635" i="13"/>
  <c r="F635" i="13" s="1"/>
  <c r="P634" i="13"/>
  <c r="C634" i="13"/>
  <c r="P633" i="13"/>
  <c r="C633" i="13"/>
  <c r="F633" i="13" s="1"/>
  <c r="P632" i="13"/>
  <c r="C632" i="13"/>
  <c r="P631" i="13"/>
  <c r="C631" i="13"/>
  <c r="F631" i="13" s="1"/>
  <c r="P630" i="13"/>
  <c r="C630" i="13"/>
  <c r="P629" i="13"/>
  <c r="C629" i="13"/>
  <c r="F629" i="13" s="1"/>
  <c r="P628" i="13"/>
  <c r="C628" i="13"/>
  <c r="P627" i="13"/>
  <c r="C627" i="13"/>
  <c r="F627" i="13" s="1"/>
  <c r="P626" i="13"/>
  <c r="C626" i="13"/>
  <c r="P625" i="13"/>
  <c r="C625" i="13"/>
  <c r="F625" i="13" s="1"/>
  <c r="P624" i="13"/>
  <c r="C624" i="13"/>
  <c r="P623" i="13"/>
  <c r="C623" i="13"/>
  <c r="F623" i="13" s="1"/>
  <c r="P622" i="13"/>
  <c r="C622" i="13"/>
  <c r="P621" i="13"/>
  <c r="C621" i="13"/>
  <c r="F621" i="13" s="1"/>
  <c r="P620" i="13"/>
  <c r="C620" i="13"/>
  <c r="P619" i="13"/>
  <c r="C619" i="13"/>
  <c r="F619" i="13" s="1"/>
  <c r="P618" i="13"/>
  <c r="C618" i="13"/>
  <c r="P617" i="13"/>
  <c r="C617" i="13"/>
  <c r="F617" i="13" s="1"/>
  <c r="P616" i="13"/>
  <c r="C616" i="13"/>
  <c r="P615" i="13"/>
  <c r="C615" i="13"/>
  <c r="F615" i="13" s="1"/>
  <c r="P614" i="13"/>
  <c r="C614" i="13"/>
  <c r="P613" i="13"/>
  <c r="C613" i="13"/>
  <c r="F613" i="13" s="1"/>
  <c r="P612" i="13"/>
  <c r="C612" i="13"/>
  <c r="P611" i="13"/>
  <c r="C611" i="13"/>
  <c r="F611" i="13" s="1"/>
  <c r="P610" i="13"/>
  <c r="C610" i="13"/>
  <c r="P609" i="13"/>
  <c r="C609" i="13"/>
  <c r="F609" i="13" s="1"/>
  <c r="P608" i="13"/>
  <c r="C608" i="13"/>
  <c r="P607" i="13"/>
  <c r="C607" i="13"/>
  <c r="F607" i="13" s="1"/>
  <c r="P606" i="13"/>
  <c r="C606" i="13"/>
  <c r="P605" i="13"/>
  <c r="C605" i="13"/>
  <c r="F605" i="13" s="1"/>
  <c r="P604" i="13"/>
  <c r="B604" i="13"/>
  <c r="C604" i="13" s="1"/>
  <c r="Q603" i="13"/>
  <c r="P603" i="13"/>
  <c r="C603" i="13"/>
  <c r="P602" i="13"/>
  <c r="Q602" i="13" s="1"/>
  <c r="D602" i="13"/>
  <c r="C602" i="13"/>
  <c r="P601" i="13"/>
  <c r="Q601" i="13" s="1"/>
  <c r="C601" i="13"/>
  <c r="D601" i="13" s="1"/>
  <c r="P600" i="13"/>
  <c r="Q600" i="13" s="1"/>
  <c r="C600" i="13"/>
  <c r="Q599" i="13"/>
  <c r="P599" i="13"/>
  <c r="C599" i="13"/>
  <c r="F599" i="13" s="1"/>
  <c r="P598" i="13"/>
  <c r="Q598" i="13" s="1"/>
  <c r="D598" i="13"/>
  <c r="C598" i="13"/>
  <c r="P597" i="13"/>
  <c r="Q597" i="13" s="1"/>
  <c r="C597" i="13"/>
  <c r="D597" i="13" s="1"/>
  <c r="P596" i="13"/>
  <c r="Q596" i="13" s="1"/>
  <c r="C596" i="13"/>
  <c r="F596" i="13" s="1"/>
  <c r="Q595" i="13"/>
  <c r="P595" i="13"/>
  <c r="C595" i="13"/>
  <c r="P594" i="13"/>
  <c r="Q594" i="13" s="1"/>
  <c r="D594" i="13"/>
  <c r="C594" i="13"/>
  <c r="P593" i="13"/>
  <c r="Q593" i="13" s="1"/>
  <c r="C593" i="13"/>
  <c r="D593" i="13" s="1"/>
  <c r="P592" i="13"/>
  <c r="Q592" i="13" s="1"/>
  <c r="C592" i="13"/>
  <c r="Q591" i="13"/>
  <c r="P591" i="13"/>
  <c r="C591" i="13"/>
  <c r="F591" i="13" s="1"/>
  <c r="P590" i="13"/>
  <c r="Q590" i="13" s="1"/>
  <c r="D590" i="13"/>
  <c r="C590" i="13"/>
  <c r="P589" i="13"/>
  <c r="Q589" i="13" s="1"/>
  <c r="C589" i="13"/>
  <c r="D589" i="13" s="1"/>
  <c r="P588" i="13"/>
  <c r="Q588" i="13" s="1"/>
  <c r="C588" i="13"/>
  <c r="F588" i="13" s="1"/>
  <c r="Q587" i="13"/>
  <c r="P587" i="13"/>
  <c r="C587" i="13"/>
  <c r="Q586" i="13"/>
  <c r="P586" i="13"/>
  <c r="D586" i="13"/>
  <c r="C586" i="13"/>
  <c r="P585" i="13"/>
  <c r="Q585" i="13" s="1"/>
  <c r="C585" i="13"/>
  <c r="D585" i="13" s="1"/>
  <c r="P584" i="13"/>
  <c r="Q584" i="13" s="1"/>
  <c r="C584" i="13"/>
  <c r="F584" i="13" s="1"/>
  <c r="Q583" i="13"/>
  <c r="P583" i="13"/>
  <c r="C583" i="13"/>
  <c r="F583" i="13" s="1"/>
  <c r="Q582" i="13"/>
  <c r="P582" i="13"/>
  <c r="D582" i="13"/>
  <c r="C582" i="13"/>
  <c r="P581" i="13"/>
  <c r="Q581" i="13" s="1"/>
  <c r="F581" i="13"/>
  <c r="C581" i="13"/>
  <c r="D581" i="13" s="1"/>
  <c r="P580" i="13"/>
  <c r="Q580" i="13" s="1"/>
  <c r="C580" i="13"/>
  <c r="F580" i="13" s="1"/>
  <c r="Q579" i="13"/>
  <c r="P579" i="13"/>
  <c r="C579" i="13"/>
  <c r="F579" i="13" s="1"/>
  <c r="Q578" i="13"/>
  <c r="P578" i="13"/>
  <c r="D578" i="13"/>
  <c r="C578" i="13"/>
  <c r="P577" i="13"/>
  <c r="Q577" i="13" s="1"/>
  <c r="F577" i="13"/>
  <c r="C577" i="13"/>
  <c r="D577" i="13" s="1"/>
  <c r="P576" i="13"/>
  <c r="Q576" i="13" s="1"/>
  <c r="C576" i="13"/>
  <c r="F576" i="13" s="1"/>
  <c r="Q575" i="13"/>
  <c r="P575" i="13"/>
  <c r="C575" i="13"/>
  <c r="F575" i="13" s="1"/>
  <c r="Q574" i="13"/>
  <c r="P574" i="13"/>
  <c r="D574" i="13"/>
  <c r="C574" i="13"/>
  <c r="P573" i="13"/>
  <c r="Q573" i="13" s="1"/>
  <c r="F573" i="13"/>
  <c r="C573" i="13"/>
  <c r="D573" i="13" s="1"/>
  <c r="P572" i="13"/>
  <c r="Q572" i="13" s="1"/>
  <c r="C572" i="13"/>
  <c r="F572" i="13" s="1"/>
  <c r="Q571" i="13"/>
  <c r="P571" i="13"/>
  <c r="C571" i="13"/>
  <c r="F571" i="13" s="1"/>
  <c r="Q570" i="13"/>
  <c r="P570" i="13"/>
  <c r="D570" i="13"/>
  <c r="C570" i="13"/>
  <c r="P569" i="13"/>
  <c r="Q569" i="13" s="1"/>
  <c r="F569" i="13"/>
  <c r="C569" i="13"/>
  <c r="D569" i="13" s="1"/>
  <c r="P568" i="13"/>
  <c r="Q568" i="13" s="1"/>
  <c r="C568" i="13"/>
  <c r="F568" i="13" s="1"/>
  <c r="Q567" i="13"/>
  <c r="P567" i="13"/>
  <c r="C567" i="13"/>
  <c r="F567" i="13" s="1"/>
  <c r="Q566" i="13"/>
  <c r="P566" i="13"/>
  <c r="D566" i="13"/>
  <c r="C566" i="13"/>
  <c r="P565" i="13"/>
  <c r="Q565" i="13" s="1"/>
  <c r="F565" i="13"/>
  <c r="C565" i="13"/>
  <c r="D565" i="13" s="1"/>
  <c r="P564" i="13"/>
  <c r="Q564" i="13" s="1"/>
  <c r="C564" i="13"/>
  <c r="F564" i="13" s="1"/>
  <c r="Q563" i="13"/>
  <c r="P563" i="13"/>
  <c r="C563" i="13"/>
  <c r="F563" i="13" s="1"/>
  <c r="Q562" i="13"/>
  <c r="P562" i="13"/>
  <c r="D562" i="13"/>
  <c r="C562" i="13"/>
  <c r="P561" i="13"/>
  <c r="Q561" i="13" s="1"/>
  <c r="F561" i="13"/>
  <c r="C561" i="13"/>
  <c r="D561" i="13" s="1"/>
  <c r="P560" i="13"/>
  <c r="Q560" i="13" s="1"/>
  <c r="C560" i="13"/>
  <c r="F560" i="13" s="1"/>
  <c r="Q559" i="13"/>
  <c r="P559" i="13"/>
  <c r="C559" i="13"/>
  <c r="F559" i="13" s="1"/>
  <c r="Q558" i="13"/>
  <c r="P558" i="13"/>
  <c r="D558" i="13"/>
  <c r="C558" i="13"/>
  <c r="P557" i="13"/>
  <c r="Q557" i="13" s="1"/>
  <c r="F557" i="13"/>
  <c r="C557" i="13"/>
  <c r="D557" i="13" s="1"/>
  <c r="P556" i="13"/>
  <c r="Q556" i="13" s="1"/>
  <c r="C556" i="13"/>
  <c r="F556" i="13" s="1"/>
  <c r="Q555" i="13"/>
  <c r="P555" i="13"/>
  <c r="C555" i="13"/>
  <c r="F555" i="13" s="1"/>
  <c r="Q554" i="13"/>
  <c r="P554" i="13"/>
  <c r="D554" i="13"/>
  <c r="C554" i="13"/>
  <c r="P553" i="13"/>
  <c r="Q553" i="13" s="1"/>
  <c r="F553" i="13"/>
  <c r="C553" i="13"/>
  <c r="D553" i="13" s="1"/>
  <c r="P552" i="13"/>
  <c r="Q552" i="13" s="1"/>
  <c r="C552" i="13"/>
  <c r="F552" i="13" s="1"/>
  <c r="Q551" i="13"/>
  <c r="P551" i="13"/>
  <c r="C551" i="13"/>
  <c r="F551" i="13" s="1"/>
  <c r="Q550" i="13"/>
  <c r="P550" i="13"/>
  <c r="D550" i="13"/>
  <c r="C550" i="13"/>
  <c r="P549" i="13"/>
  <c r="Q549" i="13" s="1"/>
  <c r="F549" i="13"/>
  <c r="C549" i="13"/>
  <c r="D549" i="13" s="1"/>
  <c r="P548" i="13"/>
  <c r="Q548" i="13" s="1"/>
  <c r="C548" i="13"/>
  <c r="F548" i="13" s="1"/>
  <c r="Q547" i="13"/>
  <c r="P547" i="13"/>
  <c r="C547" i="13"/>
  <c r="F547" i="13" s="1"/>
  <c r="Q546" i="13"/>
  <c r="P546" i="13"/>
  <c r="D546" i="13"/>
  <c r="C546" i="13"/>
  <c r="P545" i="13"/>
  <c r="Q545" i="13" s="1"/>
  <c r="F545" i="13"/>
  <c r="C545" i="13"/>
  <c r="D545" i="13" s="1"/>
  <c r="P544" i="13"/>
  <c r="Q544" i="13" s="1"/>
  <c r="C544" i="13"/>
  <c r="F544" i="13" s="1"/>
  <c r="Q543" i="13"/>
  <c r="P543" i="13"/>
  <c r="C543" i="13"/>
  <c r="F543" i="13" s="1"/>
  <c r="Q542" i="13"/>
  <c r="P542" i="13"/>
  <c r="D542" i="13"/>
  <c r="C542" i="13"/>
  <c r="P541" i="13"/>
  <c r="Q541" i="13" s="1"/>
  <c r="F541" i="13"/>
  <c r="C541" i="13"/>
  <c r="D541" i="13" s="1"/>
  <c r="P540" i="13"/>
  <c r="Q540" i="13" s="1"/>
  <c r="C540" i="13"/>
  <c r="F540" i="13" s="1"/>
  <c r="Q539" i="13"/>
  <c r="P539" i="13"/>
  <c r="C539" i="13"/>
  <c r="F539" i="13" s="1"/>
  <c r="Q538" i="13"/>
  <c r="P538" i="13"/>
  <c r="D538" i="13"/>
  <c r="C538" i="13"/>
  <c r="P537" i="13"/>
  <c r="Q537" i="13" s="1"/>
  <c r="F537" i="13"/>
  <c r="C537" i="13"/>
  <c r="D537" i="13" s="1"/>
  <c r="P536" i="13"/>
  <c r="Q536" i="13" s="1"/>
  <c r="C536" i="13"/>
  <c r="F536" i="13" s="1"/>
  <c r="Q535" i="13"/>
  <c r="P535" i="13"/>
  <c r="C535" i="13"/>
  <c r="F535" i="13" s="1"/>
  <c r="Q534" i="13"/>
  <c r="P534" i="13"/>
  <c r="D534" i="13"/>
  <c r="C534" i="13"/>
  <c r="P533" i="13"/>
  <c r="Q533" i="13" s="1"/>
  <c r="F533" i="13"/>
  <c r="C533" i="13"/>
  <c r="D533" i="13" s="1"/>
  <c r="P532" i="13"/>
  <c r="Q532" i="13" s="1"/>
  <c r="C532" i="13"/>
  <c r="F532" i="13" s="1"/>
  <c r="Q531" i="13"/>
  <c r="P531" i="13"/>
  <c r="C531" i="13"/>
  <c r="P530" i="13"/>
  <c r="Q530" i="13" s="1"/>
  <c r="D530" i="13"/>
  <c r="C530" i="13"/>
  <c r="P529" i="13"/>
  <c r="Q529" i="13" s="1"/>
  <c r="F529" i="13"/>
  <c r="C529" i="13"/>
  <c r="D529" i="13" s="1"/>
  <c r="P528" i="13"/>
  <c r="Q528" i="13" s="1"/>
  <c r="C528" i="13"/>
  <c r="F528" i="13" s="1"/>
  <c r="Q527" i="13"/>
  <c r="P527" i="13"/>
  <c r="C527" i="13"/>
  <c r="Q526" i="13"/>
  <c r="P526" i="13"/>
  <c r="D526" i="13"/>
  <c r="C526" i="13"/>
  <c r="P525" i="13"/>
  <c r="Q525" i="13" s="1"/>
  <c r="C525" i="13"/>
  <c r="D525" i="13" s="1"/>
  <c r="P524" i="13"/>
  <c r="Q524" i="13" s="1"/>
  <c r="C524" i="13"/>
  <c r="Q523" i="13"/>
  <c r="P523" i="13"/>
  <c r="C523" i="13"/>
  <c r="Q522" i="13"/>
  <c r="P522" i="13"/>
  <c r="D522" i="13"/>
  <c r="C522" i="13"/>
  <c r="P521" i="13"/>
  <c r="Q521" i="13" s="1"/>
  <c r="C521" i="13"/>
  <c r="D521" i="13" s="1"/>
  <c r="P520" i="13"/>
  <c r="Q520" i="13" s="1"/>
  <c r="C520" i="13"/>
  <c r="Q519" i="13"/>
  <c r="P519" i="13"/>
  <c r="C519" i="13"/>
  <c r="Q518" i="13"/>
  <c r="P518" i="13"/>
  <c r="D518" i="13"/>
  <c r="C518" i="13"/>
  <c r="P517" i="13"/>
  <c r="Q517" i="13" s="1"/>
  <c r="C517" i="13"/>
  <c r="D517" i="13" s="1"/>
  <c r="P516" i="13"/>
  <c r="Q516" i="13" s="1"/>
  <c r="C516" i="13"/>
  <c r="Q515" i="13"/>
  <c r="P515" i="13"/>
  <c r="C515" i="13"/>
  <c r="Q514" i="13"/>
  <c r="P514" i="13"/>
  <c r="D514" i="13"/>
  <c r="C514" i="13"/>
  <c r="P513" i="13"/>
  <c r="Q513" i="13" s="1"/>
  <c r="B513" i="13"/>
  <c r="C513" i="13" s="1"/>
  <c r="D513" i="13" s="1"/>
  <c r="P512" i="13"/>
  <c r="C512" i="13"/>
  <c r="P511" i="13"/>
  <c r="C511" i="13"/>
  <c r="P510" i="13"/>
  <c r="C510" i="13"/>
  <c r="P509" i="13"/>
  <c r="C509" i="13"/>
  <c r="P508" i="13"/>
  <c r="C508" i="13"/>
  <c r="P507" i="13"/>
  <c r="C507" i="13"/>
  <c r="P506" i="13"/>
  <c r="C506" i="13"/>
  <c r="B506" i="13"/>
  <c r="C505" i="13" s="1"/>
  <c r="Q505" i="13"/>
  <c r="P505" i="13"/>
  <c r="D505" i="13"/>
  <c r="P504" i="13"/>
  <c r="Q504" i="13" s="1"/>
  <c r="F504" i="13"/>
  <c r="C504" i="13"/>
  <c r="D504" i="13" s="1"/>
  <c r="P503" i="13"/>
  <c r="Q503" i="13" s="1"/>
  <c r="C503" i="13"/>
  <c r="Q502" i="13"/>
  <c r="P502" i="13"/>
  <c r="C502" i="13"/>
  <c r="F502" i="13" s="1"/>
  <c r="Q501" i="13"/>
  <c r="P501" i="13"/>
  <c r="D501" i="13"/>
  <c r="C501" i="13"/>
  <c r="P500" i="13"/>
  <c r="Q500" i="13" s="1"/>
  <c r="C500" i="13"/>
  <c r="D500" i="13" s="1"/>
  <c r="P499" i="13"/>
  <c r="Q499" i="13" s="1"/>
  <c r="C499" i="13"/>
  <c r="Q498" i="13"/>
  <c r="P498" i="13"/>
  <c r="C498" i="13"/>
  <c r="Q497" i="13"/>
  <c r="P497" i="13"/>
  <c r="D497" i="13"/>
  <c r="C497" i="13"/>
  <c r="P496" i="13"/>
  <c r="Q496" i="13" s="1"/>
  <c r="C496" i="13"/>
  <c r="D496" i="13" s="1"/>
  <c r="Q495" i="13"/>
  <c r="P495" i="13"/>
  <c r="C495" i="13"/>
  <c r="Q494" i="13"/>
  <c r="P494" i="13"/>
  <c r="C494" i="13"/>
  <c r="P493" i="13"/>
  <c r="Q493" i="13" s="1"/>
  <c r="C493" i="13"/>
  <c r="F493" i="13" s="1"/>
  <c r="Q492" i="13"/>
  <c r="P492" i="13"/>
  <c r="C492" i="13"/>
  <c r="F492" i="13" s="1"/>
  <c r="Q491" i="13"/>
  <c r="P491" i="13"/>
  <c r="D491" i="13"/>
  <c r="C491" i="13"/>
  <c r="P490" i="13"/>
  <c r="Q490" i="13" s="1"/>
  <c r="F490" i="13"/>
  <c r="C490" i="13"/>
  <c r="D490" i="13" s="1"/>
  <c r="P489" i="13"/>
  <c r="Q489" i="13" s="1"/>
  <c r="C489" i="13"/>
  <c r="F489" i="13" s="1"/>
  <c r="Q488" i="13"/>
  <c r="P488" i="13"/>
  <c r="C488" i="13"/>
  <c r="F488" i="13" s="1"/>
  <c r="Q487" i="13"/>
  <c r="P487" i="13"/>
  <c r="D487" i="13"/>
  <c r="C487" i="13"/>
  <c r="P486" i="13"/>
  <c r="Q486" i="13" s="1"/>
  <c r="F486" i="13"/>
  <c r="C486" i="13"/>
  <c r="D486" i="13" s="1"/>
  <c r="P485" i="13"/>
  <c r="Q485" i="13" s="1"/>
  <c r="C485" i="13"/>
  <c r="F485" i="13" s="1"/>
  <c r="Q484" i="13"/>
  <c r="P484" i="13"/>
  <c r="C484" i="13"/>
  <c r="F484" i="13" s="1"/>
  <c r="Q483" i="13"/>
  <c r="P483" i="13"/>
  <c r="D483" i="13"/>
  <c r="C483" i="13"/>
  <c r="P482" i="13"/>
  <c r="Q482" i="13" s="1"/>
  <c r="F482" i="13"/>
  <c r="C482" i="13"/>
  <c r="D482" i="13" s="1"/>
  <c r="P481" i="13"/>
  <c r="Q481" i="13" s="1"/>
  <c r="C481" i="13"/>
  <c r="F481" i="13" s="1"/>
  <c r="Q480" i="13"/>
  <c r="P480" i="13"/>
  <c r="C480" i="13"/>
  <c r="F480" i="13" s="1"/>
  <c r="Q479" i="13"/>
  <c r="P479" i="13"/>
  <c r="D479" i="13"/>
  <c r="C479" i="13"/>
  <c r="P478" i="13"/>
  <c r="Q478" i="13" s="1"/>
  <c r="F478" i="13"/>
  <c r="B478" i="13"/>
  <c r="C478" i="13" s="1"/>
  <c r="D478" i="13" s="1"/>
  <c r="P477" i="13"/>
  <c r="C477" i="13"/>
  <c r="P476" i="13"/>
  <c r="C476" i="13"/>
  <c r="P475" i="13"/>
  <c r="C475" i="13"/>
  <c r="P474" i="13"/>
  <c r="C474" i="13"/>
  <c r="P473" i="13"/>
  <c r="C473" i="13"/>
  <c r="P472" i="13"/>
  <c r="C472" i="13"/>
  <c r="P471" i="13"/>
  <c r="C471" i="13"/>
  <c r="P470" i="13"/>
  <c r="C470" i="13"/>
  <c r="P469" i="13"/>
  <c r="C469" i="13"/>
  <c r="P468" i="13"/>
  <c r="C468" i="13"/>
  <c r="D468" i="13" s="1"/>
  <c r="P467" i="13"/>
  <c r="Q467" i="13" s="1"/>
  <c r="F467" i="13"/>
  <c r="D467" i="13"/>
  <c r="C467" i="13"/>
  <c r="P466" i="13"/>
  <c r="Q466" i="13" s="1"/>
  <c r="D466" i="13"/>
  <c r="C466" i="13"/>
  <c r="P465" i="13"/>
  <c r="Q465" i="13" s="1"/>
  <c r="D465" i="13"/>
  <c r="C465" i="13"/>
  <c r="P464" i="13"/>
  <c r="Q464" i="13" s="1"/>
  <c r="D464" i="13"/>
  <c r="C464" i="13"/>
  <c r="P463" i="13"/>
  <c r="Q463" i="13" s="1"/>
  <c r="D463" i="13"/>
  <c r="C463" i="13"/>
  <c r="P462" i="13"/>
  <c r="Q462" i="13" s="1"/>
  <c r="D462" i="13"/>
  <c r="C462" i="13"/>
  <c r="P461" i="13"/>
  <c r="Q461" i="13" s="1"/>
  <c r="D461" i="13"/>
  <c r="C461" i="13"/>
  <c r="P460" i="13"/>
  <c r="Q460" i="13" s="1"/>
  <c r="D460" i="13"/>
  <c r="C460" i="13"/>
  <c r="P459" i="13"/>
  <c r="Q459" i="13" s="1"/>
  <c r="F459" i="13"/>
  <c r="C459" i="13"/>
  <c r="D459" i="13" s="1"/>
  <c r="P458" i="13"/>
  <c r="Q458" i="13" s="1"/>
  <c r="C458" i="13"/>
  <c r="D458" i="13" s="1"/>
  <c r="Q457" i="13"/>
  <c r="P457" i="13"/>
  <c r="C457" i="13"/>
  <c r="D457" i="13" s="1"/>
  <c r="Q456" i="13"/>
  <c r="P456" i="13"/>
  <c r="C456" i="13"/>
  <c r="D456" i="13" s="1"/>
  <c r="Q455" i="13"/>
  <c r="P455" i="13"/>
  <c r="C455" i="13"/>
  <c r="D455" i="13" s="1"/>
  <c r="Q454" i="13"/>
  <c r="P454" i="13"/>
  <c r="C454" i="13"/>
  <c r="D454" i="13" s="1"/>
  <c r="Q453" i="13"/>
  <c r="P453" i="13"/>
  <c r="C453" i="13"/>
  <c r="D453" i="13" s="1"/>
  <c r="Q452" i="13"/>
  <c r="P452" i="13"/>
  <c r="C452" i="13"/>
  <c r="D452" i="13" s="1"/>
  <c r="Q451" i="13"/>
  <c r="P451" i="13"/>
  <c r="C451" i="13"/>
  <c r="D451" i="13" s="1"/>
  <c r="Q450" i="13"/>
  <c r="P450" i="13"/>
  <c r="C450" i="13"/>
  <c r="D450" i="13" s="1"/>
  <c r="Q449" i="13"/>
  <c r="P449" i="13"/>
  <c r="D449" i="13"/>
  <c r="E449" i="13" s="1"/>
  <c r="G449" i="13" s="1"/>
  <c r="H447" i="13" s="1"/>
  <c r="C449" i="13"/>
  <c r="F449" i="13" s="1"/>
  <c r="P448" i="13"/>
  <c r="Q448" i="13" s="1"/>
  <c r="F448" i="13"/>
  <c r="C448" i="13"/>
  <c r="D448" i="13" s="1"/>
  <c r="E448" i="13" s="1"/>
  <c r="G448" i="13" s="1"/>
  <c r="H446" i="13" s="1"/>
  <c r="Q447" i="13"/>
  <c r="P447" i="13"/>
  <c r="D447" i="13"/>
  <c r="C447" i="13"/>
  <c r="F447" i="13" s="1"/>
  <c r="Q446" i="13"/>
  <c r="P446" i="13"/>
  <c r="F446" i="13"/>
  <c r="D446" i="13"/>
  <c r="C446" i="13"/>
  <c r="Q445" i="13"/>
  <c r="P445" i="13"/>
  <c r="D445" i="13"/>
  <c r="E445" i="13" s="1"/>
  <c r="G445" i="13" s="1"/>
  <c r="H443" i="13" s="1"/>
  <c r="C445" i="13"/>
  <c r="F445" i="13" s="1"/>
  <c r="Q444" i="13"/>
  <c r="P444" i="13"/>
  <c r="F444" i="13"/>
  <c r="D444" i="13"/>
  <c r="C444" i="13"/>
  <c r="Q443" i="13"/>
  <c r="P443" i="13"/>
  <c r="D443" i="13"/>
  <c r="C443" i="13"/>
  <c r="F443" i="13" s="1"/>
  <c r="Q442" i="13"/>
  <c r="P442" i="13"/>
  <c r="F442" i="13"/>
  <c r="D442" i="13"/>
  <c r="C442" i="13"/>
  <c r="Q441" i="13"/>
  <c r="P441" i="13"/>
  <c r="D441" i="13"/>
  <c r="B441" i="13"/>
  <c r="C441" i="13" s="1"/>
  <c r="F441" i="13" s="1"/>
  <c r="P440" i="13"/>
  <c r="Q440" i="13" s="1"/>
  <c r="P439" i="13"/>
  <c r="Q439" i="13" s="1"/>
  <c r="C439" i="13"/>
  <c r="D439" i="13" s="1"/>
  <c r="P438" i="13"/>
  <c r="Q438" i="13" s="1"/>
  <c r="C438" i="13"/>
  <c r="P437" i="13"/>
  <c r="Q437" i="13" s="1"/>
  <c r="C437" i="13"/>
  <c r="D437" i="13" s="1"/>
  <c r="P436" i="13"/>
  <c r="Q436" i="13" s="1"/>
  <c r="C436" i="13"/>
  <c r="P435" i="13"/>
  <c r="Q435" i="13" s="1"/>
  <c r="C435" i="13"/>
  <c r="D435" i="13" s="1"/>
  <c r="P434" i="13"/>
  <c r="Q434" i="13" s="1"/>
  <c r="C434" i="13"/>
  <c r="P433" i="13"/>
  <c r="Q433" i="13" s="1"/>
  <c r="C433" i="13"/>
  <c r="D433" i="13" s="1"/>
  <c r="P432" i="13"/>
  <c r="Q432" i="13" s="1"/>
  <c r="C432" i="13"/>
  <c r="P431" i="13"/>
  <c r="Q431" i="13" s="1"/>
  <c r="C431" i="13"/>
  <c r="D431" i="13" s="1"/>
  <c r="P430" i="13"/>
  <c r="Q430" i="13" s="1"/>
  <c r="C430" i="13"/>
  <c r="P429" i="13"/>
  <c r="Q429" i="13" s="1"/>
  <c r="C429" i="13"/>
  <c r="D429" i="13" s="1"/>
  <c r="P428" i="13"/>
  <c r="Q428" i="13" s="1"/>
  <c r="C428" i="13"/>
  <c r="P427" i="13"/>
  <c r="Q427" i="13" s="1"/>
  <c r="C427" i="13"/>
  <c r="D427" i="13" s="1"/>
  <c r="P426" i="13"/>
  <c r="Q426" i="13" s="1"/>
  <c r="C426" i="13"/>
  <c r="P425" i="13"/>
  <c r="Q425" i="13" s="1"/>
  <c r="C425" i="13"/>
  <c r="D425" i="13" s="1"/>
  <c r="P424" i="13"/>
  <c r="Q424" i="13" s="1"/>
  <c r="C424" i="13"/>
  <c r="P423" i="13"/>
  <c r="Q423" i="13" s="1"/>
  <c r="C423" i="13"/>
  <c r="D423" i="13" s="1"/>
  <c r="P422" i="13"/>
  <c r="Q422" i="13" s="1"/>
  <c r="C422" i="13"/>
  <c r="P421" i="13"/>
  <c r="Q421" i="13" s="1"/>
  <c r="C421" i="13"/>
  <c r="D421" i="13" s="1"/>
  <c r="P420" i="13"/>
  <c r="Q420" i="13" s="1"/>
  <c r="C420" i="13"/>
  <c r="P419" i="13"/>
  <c r="Q419" i="13" s="1"/>
  <c r="C419" i="13"/>
  <c r="D419" i="13" s="1"/>
  <c r="P418" i="13"/>
  <c r="Q418" i="13" s="1"/>
  <c r="C418" i="13"/>
  <c r="P417" i="13"/>
  <c r="Q417" i="13" s="1"/>
  <c r="C417" i="13"/>
  <c r="D417" i="13" s="1"/>
  <c r="P416" i="13"/>
  <c r="Q416" i="13" s="1"/>
  <c r="C416" i="13"/>
  <c r="P415" i="13"/>
  <c r="Q415" i="13" s="1"/>
  <c r="C415" i="13"/>
  <c r="D415" i="13" s="1"/>
  <c r="P414" i="13"/>
  <c r="Q414" i="13" s="1"/>
  <c r="C414" i="13"/>
  <c r="P413" i="13"/>
  <c r="Q413" i="13" s="1"/>
  <c r="C413" i="13"/>
  <c r="D413" i="13" s="1"/>
  <c r="P412" i="13"/>
  <c r="Q412" i="13" s="1"/>
  <c r="C412" i="13"/>
  <c r="P411" i="13"/>
  <c r="Q411" i="13" s="1"/>
  <c r="C411" i="13"/>
  <c r="D411" i="13" s="1"/>
  <c r="P410" i="13"/>
  <c r="Q410" i="13" s="1"/>
  <c r="C410" i="13"/>
  <c r="P409" i="13"/>
  <c r="Q409" i="13" s="1"/>
  <c r="C409" i="13"/>
  <c r="D409" i="13" s="1"/>
  <c r="P408" i="13"/>
  <c r="Q408" i="13" s="1"/>
  <c r="C408" i="13"/>
  <c r="P407" i="13"/>
  <c r="Q407" i="13" s="1"/>
  <c r="C407" i="13"/>
  <c r="D407" i="13" s="1"/>
  <c r="P406" i="13"/>
  <c r="Q406" i="13" s="1"/>
  <c r="C406" i="13"/>
  <c r="P405" i="13"/>
  <c r="Q405" i="13" s="1"/>
  <c r="C405" i="13"/>
  <c r="D405" i="13" s="1"/>
  <c r="P404" i="13"/>
  <c r="Q404" i="13" s="1"/>
  <c r="C404" i="13"/>
  <c r="P403" i="13"/>
  <c r="Q403" i="13" s="1"/>
  <c r="C403" i="13"/>
  <c r="D403" i="13" s="1"/>
  <c r="P402" i="13"/>
  <c r="Q402" i="13" s="1"/>
  <c r="C402" i="13"/>
  <c r="P401" i="13"/>
  <c r="Q401" i="13" s="1"/>
  <c r="C401" i="13"/>
  <c r="D401" i="13" s="1"/>
  <c r="P400" i="13"/>
  <c r="Q400" i="13" s="1"/>
  <c r="C400" i="13"/>
  <c r="P399" i="13"/>
  <c r="Q399" i="13" s="1"/>
  <c r="C399" i="13"/>
  <c r="D399" i="13" s="1"/>
  <c r="P398" i="13"/>
  <c r="Q398" i="13" s="1"/>
  <c r="C398" i="13"/>
  <c r="P397" i="13"/>
  <c r="Q397" i="13" s="1"/>
  <c r="C397" i="13"/>
  <c r="D397" i="13" s="1"/>
  <c r="P396" i="13"/>
  <c r="Q396" i="13" s="1"/>
  <c r="C396" i="13"/>
  <c r="P395" i="13"/>
  <c r="Q395" i="13" s="1"/>
  <c r="C395" i="13"/>
  <c r="D395" i="13" s="1"/>
  <c r="P394" i="13"/>
  <c r="Q394" i="13" s="1"/>
  <c r="C394" i="13"/>
  <c r="P393" i="13"/>
  <c r="Q393" i="13" s="1"/>
  <c r="C393" i="13"/>
  <c r="D393" i="13" s="1"/>
  <c r="P392" i="13"/>
  <c r="Q392" i="13" s="1"/>
  <c r="C392" i="13"/>
  <c r="P391" i="13"/>
  <c r="Q391" i="13" s="1"/>
  <c r="C391" i="13"/>
  <c r="D391" i="13" s="1"/>
  <c r="P390" i="13"/>
  <c r="Q390" i="13" s="1"/>
  <c r="C390" i="13"/>
  <c r="P389" i="13"/>
  <c r="Q389" i="13" s="1"/>
  <c r="C389" i="13"/>
  <c r="D389" i="13" s="1"/>
  <c r="P388" i="13"/>
  <c r="Q388" i="13" s="1"/>
  <c r="C388" i="13"/>
  <c r="P387" i="13"/>
  <c r="Q387" i="13" s="1"/>
  <c r="C387" i="13"/>
  <c r="D387" i="13" s="1"/>
  <c r="P386" i="13"/>
  <c r="Q386" i="13" s="1"/>
  <c r="C386" i="13"/>
  <c r="P385" i="13"/>
  <c r="Q385" i="13" s="1"/>
  <c r="B385" i="13"/>
  <c r="C385" i="13" s="1"/>
  <c r="P384" i="13"/>
  <c r="Q384" i="13" s="1"/>
  <c r="C384" i="13"/>
  <c r="F384" i="13" s="1"/>
  <c r="Q383" i="13"/>
  <c r="P383" i="13"/>
  <c r="C383" i="13"/>
  <c r="D383" i="13" s="1"/>
  <c r="P382" i="13"/>
  <c r="Q382" i="13" s="1"/>
  <c r="D382" i="13"/>
  <c r="C382" i="13"/>
  <c r="P381" i="13"/>
  <c r="Q381" i="13" s="1"/>
  <c r="C381" i="13"/>
  <c r="D381" i="13" s="1"/>
  <c r="P380" i="13"/>
  <c r="Q380" i="13" s="1"/>
  <c r="C380" i="13"/>
  <c r="D380" i="13" s="1"/>
  <c r="Q379" i="13"/>
  <c r="P379" i="13"/>
  <c r="C379" i="13"/>
  <c r="D379" i="13" s="1"/>
  <c r="P378" i="13"/>
  <c r="Q378" i="13" s="1"/>
  <c r="D378" i="13"/>
  <c r="C378" i="13"/>
  <c r="P377" i="13"/>
  <c r="Q377" i="13" s="1"/>
  <c r="C377" i="13"/>
  <c r="D377" i="13" s="1"/>
  <c r="P376" i="13"/>
  <c r="Q376" i="13" s="1"/>
  <c r="C376" i="13"/>
  <c r="F376" i="13" s="1"/>
  <c r="Q375" i="13"/>
  <c r="P375" i="13"/>
  <c r="C375" i="13"/>
  <c r="D375" i="13" s="1"/>
  <c r="P374" i="13"/>
  <c r="Q374" i="13" s="1"/>
  <c r="D374" i="13"/>
  <c r="C374" i="13"/>
  <c r="P373" i="13"/>
  <c r="Q373" i="13" s="1"/>
  <c r="C373" i="13"/>
  <c r="D373" i="13" s="1"/>
  <c r="P372" i="13"/>
  <c r="Q372" i="13" s="1"/>
  <c r="C372" i="13"/>
  <c r="D372" i="13" s="1"/>
  <c r="Q371" i="13"/>
  <c r="P371" i="13"/>
  <c r="C371" i="13"/>
  <c r="D371" i="13" s="1"/>
  <c r="P370" i="13"/>
  <c r="Q370" i="13" s="1"/>
  <c r="D370" i="13"/>
  <c r="C370" i="13"/>
  <c r="P369" i="13"/>
  <c r="Q369" i="13" s="1"/>
  <c r="C369" i="13"/>
  <c r="D369" i="13" s="1"/>
  <c r="P368" i="13"/>
  <c r="Q368" i="13" s="1"/>
  <c r="C368" i="13"/>
  <c r="F368" i="13" s="1"/>
  <c r="Q367" i="13"/>
  <c r="P367" i="13"/>
  <c r="C367" i="13"/>
  <c r="D367" i="13" s="1"/>
  <c r="P366" i="13"/>
  <c r="Q366" i="13" s="1"/>
  <c r="D366" i="13"/>
  <c r="C366" i="13"/>
  <c r="P365" i="13"/>
  <c r="Q365" i="13" s="1"/>
  <c r="C365" i="13"/>
  <c r="D365" i="13" s="1"/>
  <c r="P364" i="13"/>
  <c r="Q364" i="13" s="1"/>
  <c r="D364" i="13"/>
  <c r="C364" i="13"/>
  <c r="Q363" i="13"/>
  <c r="P363" i="13"/>
  <c r="F363" i="13"/>
  <c r="D363" i="13"/>
  <c r="C363" i="13"/>
  <c r="P362" i="13"/>
  <c r="Q362" i="13" s="1"/>
  <c r="D362" i="13"/>
  <c r="C362" i="13"/>
  <c r="P361" i="13"/>
  <c r="Q361" i="13" s="1"/>
  <c r="F361" i="13"/>
  <c r="D361" i="13"/>
  <c r="C361" i="13"/>
  <c r="P360" i="13"/>
  <c r="Q360" i="13" s="1"/>
  <c r="D360" i="13"/>
  <c r="C360" i="13"/>
  <c r="P359" i="13"/>
  <c r="Q359" i="13" s="1"/>
  <c r="F359" i="13"/>
  <c r="C359" i="13"/>
  <c r="D359" i="13" s="1"/>
  <c r="P358" i="13"/>
  <c r="Q358" i="13" s="1"/>
  <c r="C358" i="13"/>
  <c r="F358" i="13" s="1"/>
  <c r="Q357" i="13"/>
  <c r="P357" i="13"/>
  <c r="C357" i="13"/>
  <c r="D357" i="13" s="1"/>
  <c r="P356" i="13"/>
  <c r="Q356" i="13" s="1"/>
  <c r="C356" i="13"/>
  <c r="Q355" i="13"/>
  <c r="P355" i="13"/>
  <c r="C355" i="13"/>
  <c r="D355" i="13" s="1"/>
  <c r="P354" i="13"/>
  <c r="Q354" i="13" s="1"/>
  <c r="D354" i="13"/>
  <c r="C354" i="13"/>
  <c r="P353" i="13"/>
  <c r="Q353" i="13" s="1"/>
  <c r="C353" i="13"/>
  <c r="D353" i="13" s="1"/>
  <c r="P352" i="13"/>
  <c r="Q352" i="13" s="1"/>
  <c r="D352" i="13"/>
  <c r="C352" i="13"/>
  <c r="P351" i="13"/>
  <c r="Q351" i="13" s="1"/>
  <c r="F351" i="13"/>
  <c r="C351" i="13"/>
  <c r="D351" i="13" s="1"/>
  <c r="P350" i="13"/>
  <c r="Q350" i="13" s="1"/>
  <c r="C350" i="13"/>
  <c r="F350" i="13" s="1"/>
  <c r="Q349" i="13"/>
  <c r="P349" i="13"/>
  <c r="C349" i="13"/>
  <c r="D349" i="13" s="1"/>
  <c r="P348" i="13"/>
  <c r="Q348" i="13" s="1"/>
  <c r="C348" i="13"/>
  <c r="Q347" i="13"/>
  <c r="P347" i="13"/>
  <c r="C347" i="13"/>
  <c r="D347" i="13" s="1"/>
  <c r="P346" i="13"/>
  <c r="Q346" i="13" s="1"/>
  <c r="D346" i="13"/>
  <c r="C346" i="13"/>
  <c r="P345" i="13"/>
  <c r="Q345" i="13" s="1"/>
  <c r="C345" i="13"/>
  <c r="D345" i="13" s="1"/>
  <c r="P344" i="13"/>
  <c r="Q344" i="13" s="1"/>
  <c r="D344" i="13"/>
  <c r="C344" i="13"/>
  <c r="P343" i="13"/>
  <c r="Q343" i="13" s="1"/>
  <c r="C343" i="13"/>
  <c r="D343" i="13" s="1"/>
  <c r="P342" i="13"/>
  <c r="Q342" i="13" s="1"/>
  <c r="C342" i="13"/>
  <c r="D342" i="13" s="1"/>
  <c r="P341" i="13"/>
  <c r="Q341" i="13" s="1"/>
  <c r="C341" i="13"/>
  <c r="D341" i="13" s="1"/>
  <c r="P340" i="13"/>
  <c r="Q340" i="13" s="1"/>
  <c r="C340" i="13"/>
  <c r="D340" i="13" s="1"/>
  <c r="P339" i="13"/>
  <c r="Q339" i="13" s="1"/>
  <c r="C339" i="13"/>
  <c r="D339" i="13" s="1"/>
  <c r="P338" i="13"/>
  <c r="Q338" i="13" s="1"/>
  <c r="C338" i="13"/>
  <c r="D338" i="13" s="1"/>
  <c r="P337" i="13"/>
  <c r="Q337" i="13" s="1"/>
  <c r="C337" i="13"/>
  <c r="D337" i="13" s="1"/>
  <c r="P336" i="13"/>
  <c r="Q336" i="13" s="1"/>
  <c r="C336" i="13"/>
  <c r="D336" i="13" s="1"/>
  <c r="P335" i="13"/>
  <c r="Q335" i="13" s="1"/>
  <c r="C335" i="13"/>
  <c r="D335" i="13" s="1"/>
  <c r="P334" i="13"/>
  <c r="Q334" i="13" s="1"/>
  <c r="C334" i="13"/>
  <c r="D334" i="13" s="1"/>
  <c r="P333" i="13"/>
  <c r="Q333" i="13" s="1"/>
  <c r="C333" i="13"/>
  <c r="D333" i="13" s="1"/>
  <c r="P332" i="13"/>
  <c r="Q332" i="13" s="1"/>
  <c r="C332" i="13"/>
  <c r="F332" i="13" s="1"/>
  <c r="P331" i="13"/>
  <c r="Q331" i="13" s="1"/>
  <c r="C331" i="13"/>
  <c r="D331" i="13" s="1"/>
  <c r="P330" i="13"/>
  <c r="Q330" i="13" s="1"/>
  <c r="C330" i="13"/>
  <c r="F330" i="13" s="1"/>
  <c r="P329" i="13"/>
  <c r="Q329" i="13" s="1"/>
  <c r="C329" i="13"/>
  <c r="D329" i="13" s="1"/>
  <c r="P328" i="13"/>
  <c r="Q328" i="13" s="1"/>
  <c r="C328" i="13"/>
  <c r="F328" i="13" s="1"/>
  <c r="P327" i="13"/>
  <c r="Q327" i="13" s="1"/>
  <c r="D327" i="13"/>
  <c r="C327" i="13"/>
  <c r="F327" i="13" s="1"/>
  <c r="P326" i="13"/>
  <c r="Q326" i="13" s="1"/>
  <c r="C326" i="13"/>
  <c r="F326" i="13" s="1"/>
  <c r="P325" i="13"/>
  <c r="Q325" i="13" s="1"/>
  <c r="C325" i="13"/>
  <c r="D325" i="13" s="1"/>
  <c r="P324" i="13"/>
  <c r="Q324" i="13" s="1"/>
  <c r="D324" i="13"/>
  <c r="C324" i="13"/>
  <c r="Q323" i="13"/>
  <c r="P323" i="13"/>
  <c r="F323" i="13"/>
  <c r="C323" i="13"/>
  <c r="D323" i="13" s="1"/>
  <c r="P322" i="13"/>
  <c r="Q322" i="13" s="1"/>
  <c r="C322" i="13"/>
  <c r="F322" i="13" s="1"/>
  <c r="P321" i="13"/>
  <c r="Q321" i="13" s="1"/>
  <c r="C321" i="13"/>
  <c r="D321" i="13" s="1"/>
  <c r="P320" i="13"/>
  <c r="Q320" i="13" s="1"/>
  <c r="C320" i="13"/>
  <c r="Q319" i="13"/>
  <c r="P319" i="13"/>
  <c r="C319" i="13"/>
  <c r="D319" i="13" s="1"/>
  <c r="P318" i="13"/>
  <c r="Q318" i="13" s="1"/>
  <c r="C318" i="13"/>
  <c r="D318" i="13" s="1"/>
  <c r="P317" i="13"/>
  <c r="Q317" i="13" s="1"/>
  <c r="C317" i="13"/>
  <c r="D317" i="13" s="1"/>
  <c r="P316" i="13"/>
  <c r="Q316" i="13" s="1"/>
  <c r="D316" i="13"/>
  <c r="C316" i="13"/>
  <c r="P315" i="13"/>
  <c r="Q315" i="13" s="1"/>
  <c r="F315" i="13"/>
  <c r="C315" i="13"/>
  <c r="D315" i="13" s="1"/>
  <c r="P314" i="13"/>
  <c r="Q314" i="13" s="1"/>
  <c r="C314" i="13"/>
  <c r="F314" i="13" s="1"/>
  <c r="Q313" i="13"/>
  <c r="P313" i="13"/>
  <c r="C313" i="13"/>
  <c r="D313" i="13" s="1"/>
  <c r="P312" i="13"/>
  <c r="Q312" i="13" s="1"/>
  <c r="C312" i="13"/>
  <c r="Q311" i="13"/>
  <c r="P311" i="13"/>
  <c r="C311" i="13"/>
  <c r="D311" i="13" s="1"/>
  <c r="P310" i="13"/>
  <c r="Q310" i="13" s="1"/>
  <c r="D310" i="13"/>
  <c r="C310" i="13"/>
  <c r="P309" i="13"/>
  <c r="Q309" i="13" s="1"/>
  <c r="C309" i="13"/>
  <c r="D309" i="13" s="1"/>
  <c r="P308" i="13"/>
  <c r="Q308" i="13" s="1"/>
  <c r="D308" i="13"/>
  <c r="C308" i="13"/>
  <c r="Q307" i="13"/>
  <c r="P307" i="13"/>
  <c r="F307" i="13"/>
  <c r="C307" i="13"/>
  <c r="D307" i="13" s="1"/>
  <c r="P306" i="13"/>
  <c r="Q306" i="13" s="1"/>
  <c r="C306" i="13"/>
  <c r="F306" i="13" s="1"/>
  <c r="Q305" i="13"/>
  <c r="P305" i="13"/>
  <c r="C305" i="13"/>
  <c r="D305" i="13" s="1"/>
  <c r="P304" i="13"/>
  <c r="Q304" i="13" s="1"/>
  <c r="C304" i="13"/>
  <c r="Q303" i="13"/>
  <c r="P303" i="13"/>
  <c r="C303" i="13"/>
  <c r="D303" i="13" s="1"/>
  <c r="P302" i="13"/>
  <c r="Q302" i="13" s="1"/>
  <c r="D302" i="13"/>
  <c r="C302" i="13"/>
  <c r="P301" i="13"/>
  <c r="Q301" i="13" s="1"/>
  <c r="C301" i="13"/>
  <c r="D301" i="13" s="1"/>
  <c r="P300" i="13"/>
  <c r="Q300" i="13" s="1"/>
  <c r="D300" i="13"/>
  <c r="C300" i="13"/>
  <c r="P299" i="13"/>
  <c r="Q299" i="13" s="1"/>
  <c r="F299" i="13"/>
  <c r="C299" i="13"/>
  <c r="D299" i="13" s="1"/>
  <c r="P298" i="13"/>
  <c r="Q298" i="13" s="1"/>
  <c r="C298" i="13"/>
  <c r="F298" i="13" s="1"/>
  <c r="Q297" i="13"/>
  <c r="P297" i="13"/>
  <c r="C297" i="13"/>
  <c r="D297" i="13" s="1"/>
  <c r="Q296" i="13"/>
  <c r="P296" i="13"/>
  <c r="C296" i="13"/>
  <c r="F296" i="13" s="1"/>
  <c r="Q295" i="13"/>
  <c r="P295" i="13"/>
  <c r="C295" i="13"/>
  <c r="F295" i="13" s="1"/>
  <c r="Q294" i="13"/>
  <c r="P294" i="13"/>
  <c r="C294" i="13"/>
  <c r="F294" i="13" s="1"/>
  <c r="Q293" i="13"/>
  <c r="P293" i="13"/>
  <c r="C293" i="13"/>
  <c r="F293" i="13" s="1"/>
  <c r="Q292" i="13"/>
  <c r="P292" i="13"/>
  <c r="C292" i="13"/>
  <c r="F292" i="13" s="1"/>
  <c r="Q291" i="13"/>
  <c r="P291" i="13"/>
  <c r="C291" i="13"/>
  <c r="F291" i="13" s="1"/>
  <c r="Q290" i="13"/>
  <c r="P290" i="13"/>
  <c r="C290" i="13"/>
  <c r="F290" i="13" s="1"/>
  <c r="Q289" i="13"/>
  <c r="P289" i="13"/>
  <c r="C289" i="13"/>
  <c r="F289" i="13" s="1"/>
  <c r="Q288" i="13"/>
  <c r="P288" i="13"/>
  <c r="C288" i="13"/>
  <c r="F288" i="13" s="1"/>
  <c r="Q287" i="13"/>
  <c r="P287" i="13"/>
  <c r="C287" i="13"/>
  <c r="F287" i="13" s="1"/>
  <c r="Q286" i="13"/>
  <c r="P286" i="13"/>
  <c r="C286" i="13"/>
  <c r="F286" i="13" s="1"/>
  <c r="Q285" i="13"/>
  <c r="P285" i="13"/>
  <c r="C285" i="13"/>
  <c r="F285" i="13" s="1"/>
  <c r="Q284" i="13"/>
  <c r="P284" i="13"/>
  <c r="C284" i="13"/>
  <c r="F284" i="13" s="1"/>
  <c r="Q283" i="13"/>
  <c r="P283" i="13"/>
  <c r="C283" i="13"/>
  <c r="F283" i="13" s="1"/>
  <c r="Q282" i="13"/>
  <c r="P282" i="13"/>
  <c r="C282" i="13"/>
  <c r="F282" i="13" s="1"/>
  <c r="Q281" i="13"/>
  <c r="P281" i="13"/>
  <c r="C281" i="13"/>
  <c r="F281" i="13" s="1"/>
  <c r="Q280" i="13"/>
  <c r="P280" i="13"/>
  <c r="C280" i="13"/>
  <c r="F280" i="13" s="1"/>
  <c r="Q279" i="13"/>
  <c r="P279" i="13"/>
  <c r="C279" i="13"/>
  <c r="F279" i="13" s="1"/>
  <c r="Q278" i="13"/>
  <c r="P278" i="13"/>
  <c r="C278" i="13"/>
  <c r="F278" i="13" s="1"/>
  <c r="Q277" i="13"/>
  <c r="P277" i="13"/>
  <c r="C277" i="13"/>
  <c r="F277" i="13" s="1"/>
  <c r="Q276" i="13"/>
  <c r="P276" i="13"/>
  <c r="C276" i="13"/>
  <c r="F276" i="13" s="1"/>
  <c r="Q275" i="13"/>
  <c r="P275" i="13"/>
  <c r="C275" i="13"/>
  <c r="F275" i="13" s="1"/>
  <c r="Q274" i="13"/>
  <c r="P274" i="13"/>
  <c r="C274" i="13"/>
  <c r="F274" i="13" s="1"/>
  <c r="Q273" i="13"/>
  <c r="P273" i="13"/>
  <c r="C273" i="13"/>
  <c r="F273" i="13" s="1"/>
  <c r="Q272" i="13"/>
  <c r="P272" i="13"/>
  <c r="C272" i="13"/>
  <c r="F272" i="13" s="1"/>
  <c r="Q271" i="13"/>
  <c r="P271" i="13"/>
  <c r="C271" i="13"/>
  <c r="F271" i="13" s="1"/>
  <c r="Q270" i="13"/>
  <c r="P270" i="13"/>
  <c r="C270" i="13"/>
  <c r="F270" i="13" s="1"/>
  <c r="Q269" i="13"/>
  <c r="P269" i="13"/>
  <c r="C269" i="13"/>
  <c r="F269" i="13" s="1"/>
  <c r="Q268" i="13"/>
  <c r="P268" i="13"/>
  <c r="C268" i="13"/>
  <c r="F268" i="13" s="1"/>
  <c r="Q267" i="13"/>
  <c r="P267" i="13"/>
  <c r="C267" i="13"/>
  <c r="F267" i="13" s="1"/>
  <c r="Q266" i="13"/>
  <c r="P266" i="13"/>
  <c r="C266" i="13"/>
  <c r="F266" i="13" s="1"/>
  <c r="Q265" i="13"/>
  <c r="P265" i="13"/>
  <c r="C265" i="13"/>
  <c r="F265" i="13" s="1"/>
  <c r="Q264" i="13"/>
  <c r="P264" i="13"/>
  <c r="C264" i="13"/>
  <c r="F264" i="13" s="1"/>
  <c r="Q263" i="13"/>
  <c r="P263" i="13"/>
  <c r="C263" i="13"/>
  <c r="F263" i="13" s="1"/>
  <c r="Q262" i="13"/>
  <c r="P262" i="13"/>
  <c r="C262" i="13"/>
  <c r="F262" i="13" s="1"/>
  <c r="Q261" i="13"/>
  <c r="P261" i="13"/>
  <c r="C261" i="13"/>
  <c r="F261" i="13" s="1"/>
  <c r="Q260" i="13"/>
  <c r="P260" i="13"/>
  <c r="C260" i="13"/>
  <c r="F260" i="13" s="1"/>
  <c r="Q259" i="13"/>
  <c r="P259" i="13"/>
  <c r="C259" i="13"/>
  <c r="F259" i="13" s="1"/>
  <c r="Q258" i="13"/>
  <c r="P258" i="13"/>
  <c r="C258" i="13"/>
  <c r="F258" i="13" s="1"/>
  <c r="Q257" i="13"/>
  <c r="P257" i="13"/>
  <c r="C257" i="13"/>
  <c r="F257" i="13" s="1"/>
  <c r="Q256" i="13"/>
  <c r="P256" i="13"/>
  <c r="C256" i="13"/>
  <c r="F256" i="13" s="1"/>
  <c r="Q255" i="13"/>
  <c r="P255" i="13"/>
  <c r="C255" i="13"/>
  <c r="F255" i="13" s="1"/>
  <c r="Q254" i="13"/>
  <c r="P254" i="13"/>
  <c r="C254" i="13"/>
  <c r="F254" i="13" s="1"/>
  <c r="Q253" i="13"/>
  <c r="P253" i="13"/>
  <c r="C253" i="13"/>
  <c r="F253" i="13" s="1"/>
  <c r="Q252" i="13"/>
  <c r="P252" i="13"/>
  <c r="C252" i="13"/>
  <c r="F252" i="13" s="1"/>
  <c r="Q251" i="13"/>
  <c r="P251" i="13"/>
  <c r="C251" i="13"/>
  <c r="F251" i="13" s="1"/>
  <c r="Q250" i="13"/>
  <c r="P250" i="13"/>
  <c r="C250" i="13"/>
  <c r="F250" i="13" s="1"/>
  <c r="Q249" i="13"/>
  <c r="P249" i="13"/>
  <c r="C249" i="13"/>
  <c r="F249" i="13" s="1"/>
  <c r="Q248" i="13"/>
  <c r="P248" i="13"/>
  <c r="C248" i="13"/>
  <c r="F248" i="13" s="1"/>
  <c r="Q247" i="13"/>
  <c r="P247" i="13"/>
  <c r="C247" i="13"/>
  <c r="F247" i="13" s="1"/>
  <c r="Q246" i="13"/>
  <c r="P246" i="13"/>
  <c r="C246" i="13"/>
  <c r="F246" i="13" s="1"/>
  <c r="Q245" i="13"/>
  <c r="P245" i="13"/>
  <c r="C245" i="13"/>
  <c r="F245" i="13" s="1"/>
  <c r="Q244" i="13"/>
  <c r="P244" i="13"/>
  <c r="C244" i="13"/>
  <c r="F244" i="13" s="1"/>
  <c r="Q243" i="13"/>
  <c r="P243" i="13"/>
  <c r="C243" i="13"/>
  <c r="F243" i="13" s="1"/>
  <c r="Q242" i="13"/>
  <c r="P242" i="13"/>
  <c r="C242" i="13"/>
  <c r="F242" i="13" s="1"/>
  <c r="B242" i="13"/>
  <c r="Q241" i="13"/>
  <c r="P241" i="13"/>
  <c r="D241" i="13"/>
  <c r="C241" i="13"/>
  <c r="Q240" i="13"/>
  <c r="P240" i="13"/>
  <c r="D240" i="13"/>
  <c r="C240" i="13"/>
  <c r="P239" i="13"/>
  <c r="Q239" i="13" s="1"/>
  <c r="D239" i="13"/>
  <c r="C239" i="13"/>
  <c r="P238" i="13"/>
  <c r="Q238" i="13" s="1"/>
  <c r="D238" i="13"/>
  <c r="C238" i="13"/>
  <c r="Q237" i="13"/>
  <c r="P237" i="13"/>
  <c r="D237" i="13"/>
  <c r="C237" i="13"/>
  <c r="Q236" i="13"/>
  <c r="P236" i="13"/>
  <c r="C236" i="13"/>
  <c r="Q235" i="13"/>
  <c r="P235" i="13"/>
  <c r="C235" i="13"/>
  <c r="B235" i="13"/>
  <c r="C234" i="13" s="1"/>
  <c r="Q234" i="13"/>
  <c r="P234" i="13"/>
  <c r="P233" i="13"/>
  <c r="Q233" i="13" s="1"/>
  <c r="C233" i="13"/>
  <c r="D233" i="13" s="1"/>
  <c r="Q232" i="13"/>
  <c r="P232" i="13"/>
  <c r="C232" i="13"/>
  <c r="F229" i="13" s="1"/>
  <c r="P231" i="13"/>
  <c r="Q231" i="13" s="1"/>
  <c r="C231" i="13"/>
  <c r="D231" i="13" s="1"/>
  <c r="P230" i="13"/>
  <c r="Q230" i="13" s="1"/>
  <c r="C230" i="13"/>
  <c r="D230" i="13" s="1"/>
  <c r="P229" i="13"/>
  <c r="Q229" i="13" s="1"/>
  <c r="C229" i="13"/>
  <c r="D229" i="13" s="1"/>
  <c r="P228" i="13"/>
  <c r="Q228" i="13" s="1"/>
  <c r="C228" i="13"/>
  <c r="P227" i="13"/>
  <c r="Q227" i="13" s="1"/>
  <c r="C227" i="13"/>
  <c r="D227" i="13" s="1"/>
  <c r="P226" i="13"/>
  <c r="Q226" i="13" s="1"/>
  <c r="C226" i="13"/>
  <c r="D226" i="13" s="1"/>
  <c r="P225" i="13"/>
  <c r="Q225" i="13" s="1"/>
  <c r="C225" i="13"/>
  <c r="D225" i="13" s="1"/>
  <c r="P224" i="13"/>
  <c r="Q224" i="13" s="1"/>
  <c r="C224" i="13"/>
  <c r="P223" i="13"/>
  <c r="Q223" i="13" s="1"/>
  <c r="C223" i="13"/>
  <c r="D223" i="13" s="1"/>
  <c r="P222" i="13"/>
  <c r="Q222" i="13" s="1"/>
  <c r="C222" i="13"/>
  <c r="D222" i="13" s="1"/>
  <c r="P221" i="13"/>
  <c r="Q221" i="13" s="1"/>
  <c r="B221" i="13"/>
  <c r="P220" i="13"/>
  <c r="P219" i="13"/>
  <c r="C219" i="13"/>
  <c r="P218" i="13"/>
  <c r="C218" i="13"/>
  <c r="P217" i="13"/>
  <c r="C217" i="13"/>
  <c r="P216" i="13"/>
  <c r="C216" i="13"/>
  <c r="P215" i="13"/>
  <c r="C215" i="13"/>
  <c r="P214" i="13"/>
  <c r="C214" i="13"/>
  <c r="P213" i="13"/>
  <c r="C213" i="13"/>
  <c r="P212" i="13"/>
  <c r="C212" i="13"/>
  <c r="P211" i="13"/>
  <c r="C211" i="13"/>
  <c r="P210" i="13"/>
  <c r="C210" i="13"/>
  <c r="P209" i="13"/>
  <c r="C209" i="13"/>
  <c r="P208" i="13"/>
  <c r="C208" i="13"/>
  <c r="P207" i="13"/>
  <c r="C207" i="13"/>
  <c r="P206" i="13"/>
  <c r="C206" i="13"/>
  <c r="P205" i="13"/>
  <c r="C205" i="13"/>
  <c r="P204" i="13"/>
  <c r="C204" i="13"/>
  <c r="P203" i="13"/>
  <c r="C203" i="13"/>
  <c r="P202" i="13"/>
  <c r="C202" i="13"/>
  <c r="P201" i="13"/>
  <c r="C201" i="13"/>
  <c r="P200" i="13"/>
  <c r="C200" i="13"/>
  <c r="P199" i="13"/>
  <c r="C199" i="13"/>
  <c r="P198" i="13"/>
  <c r="C198" i="13"/>
  <c r="P197" i="13"/>
  <c r="C197" i="13"/>
  <c r="P196" i="13"/>
  <c r="C196" i="13"/>
  <c r="P195" i="13"/>
  <c r="C195" i="13"/>
  <c r="P194" i="13"/>
  <c r="C194" i="13"/>
  <c r="P193" i="13"/>
  <c r="C193" i="13"/>
  <c r="P192" i="13"/>
  <c r="C192" i="13"/>
  <c r="P191" i="13"/>
  <c r="C191" i="13"/>
  <c r="P190" i="13"/>
  <c r="C190" i="13"/>
  <c r="P189" i="13"/>
  <c r="C189" i="13"/>
  <c r="P188" i="13"/>
  <c r="C188" i="13"/>
  <c r="P187" i="13"/>
  <c r="C187" i="13"/>
  <c r="P186" i="13"/>
  <c r="C186" i="13"/>
  <c r="P185" i="13"/>
  <c r="C185" i="13"/>
  <c r="P184" i="13"/>
  <c r="B184" i="13"/>
  <c r="C184" i="13" s="1"/>
  <c r="P183" i="13"/>
  <c r="Q183" i="13" s="1"/>
  <c r="C183" i="13"/>
  <c r="Q182" i="13"/>
  <c r="P182" i="13"/>
  <c r="C182" i="13"/>
  <c r="D182" i="13" s="1"/>
  <c r="Q181" i="13"/>
  <c r="P181" i="13"/>
  <c r="C181" i="13"/>
  <c r="F181" i="13" s="1"/>
  <c r="Q180" i="13"/>
  <c r="P180" i="13"/>
  <c r="C180" i="13"/>
  <c r="D180" i="13" s="1"/>
  <c r="Q179" i="13"/>
  <c r="P179" i="13"/>
  <c r="C179" i="13"/>
  <c r="F179" i="13" s="1"/>
  <c r="Q178" i="13"/>
  <c r="P178" i="13"/>
  <c r="C178" i="13"/>
  <c r="D178" i="13" s="1"/>
  <c r="P177" i="13"/>
  <c r="Q177" i="13" s="1"/>
  <c r="C177" i="13"/>
  <c r="Q176" i="13"/>
  <c r="P176" i="13"/>
  <c r="C176" i="13"/>
  <c r="P175" i="13"/>
  <c r="Q175" i="13" s="1"/>
  <c r="D175" i="13"/>
  <c r="C175" i="13"/>
  <c r="P174" i="13"/>
  <c r="Q174" i="13" s="1"/>
  <c r="C174" i="13"/>
  <c r="D174" i="13" s="1"/>
  <c r="P173" i="13"/>
  <c r="Q173" i="13" s="1"/>
  <c r="C173" i="13"/>
  <c r="D173" i="13" s="1"/>
  <c r="P172" i="13"/>
  <c r="Q172" i="13" s="1"/>
  <c r="F172" i="13"/>
  <c r="C172" i="13"/>
  <c r="D172" i="13" s="1"/>
  <c r="P171" i="13"/>
  <c r="Q171" i="13" s="1"/>
  <c r="C171" i="13"/>
  <c r="P170" i="13"/>
  <c r="Q170" i="13" s="1"/>
  <c r="C170" i="13"/>
  <c r="D170" i="13" s="1"/>
  <c r="P169" i="13"/>
  <c r="Q169" i="13" s="1"/>
  <c r="C169" i="13"/>
  <c r="D169" i="13" s="1"/>
  <c r="P168" i="13"/>
  <c r="Q168" i="13" s="1"/>
  <c r="C168" i="13"/>
  <c r="D168" i="13" s="1"/>
  <c r="P167" i="13"/>
  <c r="Q167" i="13" s="1"/>
  <c r="C167" i="13"/>
  <c r="P166" i="13"/>
  <c r="Q166" i="13" s="1"/>
  <c r="C166" i="13"/>
  <c r="D166" i="13" s="1"/>
  <c r="P165" i="13"/>
  <c r="Q165" i="13" s="1"/>
  <c r="C165" i="13"/>
  <c r="D165" i="13" s="1"/>
  <c r="P164" i="13"/>
  <c r="Q164" i="13" s="1"/>
  <c r="F164" i="13"/>
  <c r="C164" i="13"/>
  <c r="D164" i="13" s="1"/>
  <c r="P163" i="13"/>
  <c r="Q163" i="13" s="1"/>
  <c r="C163" i="13"/>
  <c r="D163" i="13" s="1"/>
  <c r="P162" i="13"/>
  <c r="Q162" i="13" s="1"/>
  <c r="C162" i="13"/>
  <c r="D162" i="13" s="1"/>
  <c r="P161" i="13"/>
  <c r="Q161" i="13" s="1"/>
  <c r="C161" i="13"/>
  <c r="D161" i="13" s="1"/>
  <c r="P160" i="13"/>
  <c r="Q160" i="13" s="1"/>
  <c r="F160" i="13"/>
  <c r="C160" i="13"/>
  <c r="D160" i="13" s="1"/>
  <c r="P159" i="13"/>
  <c r="Q159" i="13" s="1"/>
  <c r="C159" i="13"/>
  <c r="D159" i="13" s="1"/>
  <c r="P158" i="13"/>
  <c r="Q158" i="13" s="1"/>
  <c r="C158" i="13"/>
  <c r="D158" i="13" s="1"/>
  <c r="P157" i="13"/>
  <c r="Q157" i="13" s="1"/>
  <c r="C157" i="13"/>
  <c r="D157" i="13" s="1"/>
  <c r="P156" i="13"/>
  <c r="Q156" i="13" s="1"/>
  <c r="F156" i="13"/>
  <c r="C156" i="13"/>
  <c r="D156" i="13" s="1"/>
  <c r="P155" i="13"/>
  <c r="Q155" i="13" s="1"/>
  <c r="C155" i="13"/>
  <c r="D155" i="13" s="1"/>
  <c r="P154" i="13"/>
  <c r="Q154" i="13" s="1"/>
  <c r="C154" i="13"/>
  <c r="D154" i="13" s="1"/>
  <c r="P153" i="13"/>
  <c r="Q153" i="13" s="1"/>
  <c r="C153" i="13"/>
  <c r="D153" i="13" s="1"/>
  <c r="P152" i="13"/>
  <c r="Q152" i="13" s="1"/>
  <c r="F152" i="13"/>
  <c r="C152" i="13"/>
  <c r="D152" i="13" s="1"/>
  <c r="P151" i="13"/>
  <c r="Q151" i="13" s="1"/>
  <c r="C151" i="13"/>
  <c r="D151" i="13" s="1"/>
  <c r="P150" i="13"/>
  <c r="Q150" i="13" s="1"/>
  <c r="C150" i="13"/>
  <c r="D150" i="13" s="1"/>
  <c r="P149" i="13"/>
  <c r="Q149" i="13" s="1"/>
  <c r="F149" i="13"/>
  <c r="C149" i="13"/>
  <c r="D149" i="13" s="1"/>
  <c r="P148" i="13"/>
  <c r="Q148" i="13" s="1"/>
  <c r="C148" i="13"/>
  <c r="D148" i="13" s="1"/>
  <c r="P147" i="13"/>
  <c r="Q147" i="13" s="1"/>
  <c r="C147" i="13"/>
  <c r="D147" i="13" s="1"/>
  <c r="E147" i="13" s="1"/>
  <c r="P146" i="13"/>
  <c r="Q146" i="13" s="1"/>
  <c r="C146" i="13"/>
  <c r="D146" i="13" s="1"/>
  <c r="P145" i="13"/>
  <c r="Q145" i="13" s="1"/>
  <c r="F145" i="13"/>
  <c r="C145" i="13"/>
  <c r="D145" i="13" s="1"/>
  <c r="E145" i="13" s="1"/>
  <c r="G145" i="13" s="1"/>
  <c r="H143" i="13" s="1"/>
  <c r="P144" i="13"/>
  <c r="Q144" i="13" s="1"/>
  <c r="F144" i="13"/>
  <c r="C144" i="13"/>
  <c r="D144" i="13" s="1"/>
  <c r="E144" i="13" s="1"/>
  <c r="G144" i="13" s="1"/>
  <c r="H142" i="13" s="1"/>
  <c r="P143" i="13"/>
  <c r="Q143" i="13" s="1"/>
  <c r="C143" i="13"/>
  <c r="D143" i="13" s="1"/>
  <c r="E143" i="13" s="1"/>
  <c r="P142" i="13"/>
  <c r="Q142" i="13" s="1"/>
  <c r="F142" i="13"/>
  <c r="C142" i="13"/>
  <c r="D142" i="13" s="1"/>
  <c r="P141" i="13"/>
  <c r="Q141" i="13" s="1"/>
  <c r="C141" i="13"/>
  <c r="D141" i="13" s="1"/>
  <c r="E141" i="13" s="1"/>
  <c r="P140" i="13"/>
  <c r="Q140" i="13" s="1"/>
  <c r="C140" i="13"/>
  <c r="D140" i="13" s="1"/>
  <c r="E140" i="13" s="1"/>
  <c r="P139" i="13"/>
  <c r="Q139" i="13" s="1"/>
  <c r="C139" i="13"/>
  <c r="D139" i="13" s="1"/>
  <c r="E139" i="13" s="1"/>
  <c r="P138" i="13"/>
  <c r="Q138" i="13" s="1"/>
  <c r="F138" i="13"/>
  <c r="C138" i="13"/>
  <c r="D138" i="13" s="1"/>
  <c r="E138" i="13" s="1"/>
  <c r="P137" i="13"/>
  <c r="Q137" i="13" s="1"/>
  <c r="C137" i="13"/>
  <c r="D137" i="13" s="1"/>
  <c r="E137" i="13" s="1"/>
  <c r="P136" i="13"/>
  <c r="Q136" i="13" s="1"/>
  <c r="C136" i="13"/>
  <c r="D136" i="13" s="1"/>
  <c r="E136" i="13" s="1"/>
  <c r="P135" i="13"/>
  <c r="Q135" i="13" s="1"/>
  <c r="C135" i="13"/>
  <c r="D135" i="13" s="1"/>
  <c r="E135" i="13" s="1"/>
  <c r="P134" i="13"/>
  <c r="Q134" i="13" s="1"/>
  <c r="F134" i="13"/>
  <c r="C134" i="13"/>
  <c r="D134" i="13" s="1"/>
  <c r="E134" i="13" s="1"/>
  <c r="P133" i="13"/>
  <c r="Q133" i="13" s="1"/>
  <c r="C133" i="13"/>
  <c r="D133" i="13" s="1"/>
  <c r="E133" i="13" s="1"/>
  <c r="P132" i="13"/>
  <c r="Q132" i="13" s="1"/>
  <c r="C132" i="13"/>
  <c r="D132" i="13" s="1"/>
  <c r="E132" i="13" s="1"/>
  <c r="P131" i="13"/>
  <c r="Q131" i="13" s="1"/>
  <c r="C131" i="13"/>
  <c r="D131" i="13" s="1"/>
  <c r="E131" i="13" s="1"/>
  <c r="P130" i="13"/>
  <c r="Q130" i="13" s="1"/>
  <c r="F130" i="13"/>
  <c r="C130" i="13"/>
  <c r="D130" i="13" s="1"/>
  <c r="E130" i="13" s="1"/>
  <c r="P129" i="13"/>
  <c r="Q129" i="13" s="1"/>
  <c r="C129" i="13"/>
  <c r="D129" i="13" s="1"/>
  <c r="E129" i="13" s="1"/>
  <c r="P128" i="13"/>
  <c r="Q128" i="13" s="1"/>
  <c r="B128" i="13"/>
  <c r="C128" i="13" s="1"/>
  <c r="D128" i="13" s="1"/>
  <c r="E128" i="13" s="1"/>
  <c r="P127" i="13"/>
  <c r="P126" i="13"/>
  <c r="C126" i="13"/>
  <c r="P125" i="13"/>
  <c r="C125" i="13"/>
  <c r="P124" i="13"/>
  <c r="C124" i="13"/>
  <c r="P123" i="13"/>
  <c r="C123" i="13"/>
  <c r="P122" i="13"/>
  <c r="C122" i="13"/>
  <c r="P121" i="13"/>
  <c r="C121" i="13"/>
  <c r="P120" i="13"/>
  <c r="C120" i="13"/>
  <c r="P119" i="13"/>
  <c r="C119" i="13"/>
  <c r="P118" i="13"/>
  <c r="C118" i="13"/>
  <c r="P117" i="13"/>
  <c r="C117" i="13"/>
  <c r="P116" i="13"/>
  <c r="C116" i="13"/>
  <c r="P115" i="13"/>
  <c r="C115" i="13"/>
  <c r="P114" i="13"/>
  <c r="C114" i="13"/>
  <c r="P113" i="13"/>
  <c r="C113" i="13"/>
  <c r="P112" i="13"/>
  <c r="C112" i="13"/>
  <c r="P111" i="13"/>
  <c r="C111" i="13"/>
  <c r="P110" i="13"/>
  <c r="C110" i="13"/>
  <c r="P109" i="13"/>
  <c r="C109" i="13"/>
  <c r="P108" i="13"/>
  <c r="C108" i="13"/>
  <c r="P107" i="13"/>
  <c r="C107" i="13"/>
  <c r="P106" i="13"/>
  <c r="C106" i="13"/>
  <c r="P105" i="13"/>
  <c r="C105" i="13"/>
  <c r="P104" i="13"/>
  <c r="C104" i="13"/>
  <c r="P103" i="13"/>
  <c r="C103" i="13"/>
  <c r="P102" i="13"/>
  <c r="C102" i="13"/>
  <c r="P101" i="13"/>
  <c r="C101" i="13"/>
  <c r="P100" i="13"/>
  <c r="C100" i="13"/>
  <c r="P99" i="13"/>
  <c r="C99" i="13"/>
  <c r="P98" i="13"/>
  <c r="C98" i="13"/>
  <c r="P97" i="13"/>
  <c r="C97" i="13"/>
  <c r="P96" i="13"/>
  <c r="C96" i="13"/>
  <c r="P95" i="13"/>
  <c r="C95" i="13"/>
  <c r="P94" i="13"/>
  <c r="C94" i="13"/>
  <c r="P93" i="13"/>
  <c r="C93" i="13"/>
  <c r="P92" i="13"/>
  <c r="C92" i="13"/>
  <c r="P91" i="13"/>
  <c r="C91" i="13"/>
  <c r="P90" i="13"/>
  <c r="C90" i="13"/>
  <c r="P89" i="13"/>
  <c r="C89" i="13"/>
  <c r="P88" i="13"/>
  <c r="C88" i="13"/>
  <c r="P87" i="13"/>
  <c r="C87" i="13"/>
  <c r="P86" i="13"/>
  <c r="C86" i="13"/>
  <c r="P85" i="13"/>
  <c r="C85" i="13"/>
  <c r="P84" i="13"/>
  <c r="C84" i="13"/>
  <c r="P83" i="13"/>
  <c r="C83" i="13"/>
  <c r="P82" i="13"/>
  <c r="C82" i="13"/>
  <c r="P81" i="13"/>
  <c r="C81" i="13"/>
  <c r="P80" i="13"/>
  <c r="C80" i="13"/>
  <c r="P79" i="13"/>
  <c r="C79" i="13"/>
  <c r="P78" i="13"/>
  <c r="C78" i="13"/>
  <c r="P77" i="13"/>
  <c r="C77" i="13"/>
  <c r="P76" i="13"/>
  <c r="C76" i="13"/>
  <c r="P75" i="13"/>
  <c r="C75" i="13"/>
  <c r="P74" i="13"/>
  <c r="C74" i="13"/>
  <c r="P73" i="13"/>
  <c r="C73" i="13"/>
  <c r="P72" i="13"/>
  <c r="C72" i="13"/>
  <c r="P71" i="13"/>
  <c r="C71" i="13"/>
  <c r="P70" i="13"/>
  <c r="C70" i="13"/>
  <c r="P69" i="13"/>
  <c r="C69" i="13"/>
  <c r="P68" i="13"/>
  <c r="C68" i="13"/>
  <c r="P67" i="13"/>
  <c r="C67" i="13"/>
  <c r="P66" i="13"/>
  <c r="C66" i="13"/>
  <c r="P65" i="13"/>
  <c r="C65" i="13"/>
  <c r="P64" i="13"/>
  <c r="C64" i="13"/>
  <c r="P63" i="13"/>
  <c r="C63" i="13"/>
  <c r="P62" i="13"/>
  <c r="C62" i="13"/>
  <c r="P61" i="13"/>
  <c r="C61" i="13"/>
  <c r="P60" i="13"/>
  <c r="C60" i="13"/>
  <c r="P59" i="13"/>
  <c r="C59" i="13"/>
  <c r="P58" i="13"/>
  <c r="C58" i="13"/>
  <c r="P57" i="13"/>
  <c r="C57" i="13"/>
  <c r="P56" i="13"/>
  <c r="C56" i="13"/>
  <c r="P55" i="13"/>
  <c r="C55" i="13"/>
  <c r="P54" i="13"/>
  <c r="C54" i="13"/>
  <c r="P53" i="13"/>
  <c r="C53" i="13"/>
  <c r="P52" i="13"/>
  <c r="C52" i="13"/>
  <c r="P51" i="13"/>
  <c r="C51" i="13"/>
  <c r="P50" i="13"/>
  <c r="C50" i="13"/>
  <c r="P49" i="13"/>
  <c r="C49" i="13"/>
  <c r="P48" i="13"/>
  <c r="C48" i="13"/>
  <c r="P47" i="13"/>
  <c r="C47" i="13"/>
  <c r="P46" i="13"/>
  <c r="C46" i="13"/>
  <c r="Q45" i="13"/>
  <c r="P45" i="13"/>
  <c r="C45" i="13"/>
  <c r="Q44" i="13"/>
  <c r="P44" i="13"/>
  <c r="C44" i="13"/>
  <c r="Q43" i="13"/>
  <c r="P43" i="13"/>
  <c r="C43" i="13"/>
  <c r="Q42" i="13"/>
  <c r="P42" i="13"/>
  <c r="C42" i="13"/>
  <c r="Q41" i="13"/>
  <c r="P41" i="13"/>
  <c r="C41" i="13"/>
  <c r="Q40" i="13"/>
  <c r="P40" i="13"/>
  <c r="C40" i="13"/>
  <c r="Q39" i="13"/>
  <c r="P39" i="13"/>
  <c r="C39" i="13"/>
  <c r="Q38" i="13"/>
  <c r="P38" i="13"/>
  <c r="C38" i="13"/>
  <c r="Q37" i="13"/>
  <c r="P37" i="13"/>
  <c r="C37" i="13"/>
  <c r="Q36" i="13"/>
  <c r="P36" i="13"/>
  <c r="C36" i="13"/>
  <c r="Q35" i="13"/>
  <c r="P35" i="13"/>
  <c r="C35" i="13"/>
  <c r="Q34" i="13"/>
  <c r="P34" i="13"/>
  <c r="C34" i="13"/>
  <c r="Q33" i="13"/>
  <c r="P33" i="13"/>
  <c r="C33" i="13"/>
  <c r="Q32" i="13"/>
  <c r="P32" i="13"/>
  <c r="C32" i="13"/>
  <c r="Q31" i="13"/>
  <c r="P31" i="13"/>
  <c r="C31" i="13"/>
  <c r="Q30" i="13"/>
  <c r="P30" i="13"/>
  <c r="C30" i="13"/>
  <c r="Q29" i="13"/>
  <c r="P29" i="13"/>
  <c r="C29" i="13"/>
  <c r="Q28" i="13"/>
  <c r="P28" i="13"/>
  <c r="C28" i="13"/>
  <c r="Q27" i="13"/>
  <c r="P27" i="13"/>
  <c r="C27" i="13"/>
  <c r="Q26" i="13"/>
  <c r="P26" i="13"/>
  <c r="C26" i="13"/>
  <c r="Q25" i="13"/>
  <c r="P25" i="13"/>
  <c r="C25" i="13"/>
  <c r="P24" i="13"/>
  <c r="C24" i="13"/>
  <c r="D24" i="13" s="1"/>
  <c r="P22" i="13"/>
  <c r="C22" i="13"/>
  <c r="D22" i="13" s="1"/>
  <c r="P21" i="13"/>
  <c r="C21" i="13"/>
  <c r="P20" i="13"/>
  <c r="D20" i="13"/>
  <c r="C20" i="13"/>
  <c r="P19" i="13"/>
  <c r="C19" i="13"/>
  <c r="D19" i="13" s="1"/>
  <c r="P18" i="13"/>
  <c r="C18" i="13"/>
  <c r="D18" i="13" s="1"/>
  <c r="P17" i="13"/>
  <c r="C17" i="13"/>
  <c r="P16" i="13"/>
  <c r="D16" i="13"/>
  <c r="C16" i="13"/>
  <c r="P15" i="13"/>
  <c r="C15" i="13"/>
  <c r="D15" i="13" s="1"/>
  <c r="P14" i="13"/>
  <c r="C14" i="13"/>
  <c r="D14" i="13" s="1"/>
  <c r="P13" i="13"/>
  <c r="C13" i="13"/>
  <c r="P12" i="13"/>
  <c r="C12" i="13"/>
  <c r="F12" i="13" s="1"/>
  <c r="P11" i="13"/>
  <c r="C11" i="13"/>
  <c r="D11" i="13" s="1"/>
  <c r="C10" i="13"/>
  <c r="D10" i="13" s="1"/>
  <c r="C9" i="13"/>
  <c r="D9" i="13" s="1"/>
  <c r="C8" i="13"/>
  <c r="D8" i="13" s="1"/>
  <c r="C11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25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Q46" i="3" s="1"/>
  <c r="P47" i="3"/>
  <c r="Q47" i="3" s="1"/>
  <c r="P48" i="3"/>
  <c r="Q48" i="3" s="1"/>
  <c r="P49" i="3"/>
  <c r="Q49" i="3" s="1"/>
  <c r="P50" i="3"/>
  <c r="Q50" i="3" s="1"/>
  <c r="P51" i="3"/>
  <c r="Q51" i="3" s="1"/>
  <c r="P52" i="3"/>
  <c r="Q52" i="3" s="1"/>
  <c r="P53" i="3"/>
  <c r="Q53" i="3" s="1"/>
  <c r="P54" i="3"/>
  <c r="Q54" i="3" s="1"/>
  <c r="P55" i="3"/>
  <c r="Q55" i="3" s="1"/>
  <c r="P56" i="3"/>
  <c r="Q56" i="3" s="1"/>
  <c r="P57" i="3"/>
  <c r="Q57" i="3" s="1"/>
  <c r="P58" i="3"/>
  <c r="Q58" i="3" s="1"/>
  <c r="P59" i="3"/>
  <c r="Q59" i="3" s="1"/>
  <c r="P60" i="3"/>
  <c r="Q60" i="3" s="1"/>
  <c r="P61" i="3"/>
  <c r="Q61" i="3" s="1"/>
  <c r="P62" i="3"/>
  <c r="Q62" i="3" s="1"/>
  <c r="P63" i="3"/>
  <c r="Q63" i="3" s="1"/>
  <c r="P64" i="3"/>
  <c r="Q64" i="3" s="1"/>
  <c r="P65" i="3"/>
  <c r="Q65" i="3" s="1"/>
  <c r="P66" i="3"/>
  <c r="Q66" i="3" s="1"/>
  <c r="P67" i="3"/>
  <c r="Q67" i="3" s="1"/>
  <c r="P68" i="3"/>
  <c r="Q68" i="3" s="1"/>
  <c r="P69" i="3"/>
  <c r="Q69" i="3" s="1"/>
  <c r="P70" i="3"/>
  <c r="Q70" i="3" s="1"/>
  <c r="P71" i="3"/>
  <c r="Q71" i="3" s="1"/>
  <c r="P72" i="3"/>
  <c r="Q72" i="3" s="1"/>
  <c r="P73" i="3"/>
  <c r="Q73" i="3" s="1"/>
  <c r="P74" i="3"/>
  <c r="Q74" i="3" s="1"/>
  <c r="P75" i="3"/>
  <c r="Q75" i="3" s="1"/>
  <c r="P76" i="3"/>
  <c r="Q76" i="3" s="1"/>
  <c r="P77" i="3"/>
  <c r="Q77" i="3" s="1"/>
  <c r="P78" i="3"/>
  <c r="Q78" i="3" s="1"/>
  <c r="P79" i="3"/>
  <c r="Q79" i="3" s="1"/>
  <c r="P80" i="3"/>
  <c r="Q80" i="3" s="1"/>
  <c r="P81" i="3"/>
  <c r="Q81" i="3" s="1"/>
  <c r="P82" i="3"/>
  <c r="Q82" i="3" s="1"/>
  <c r="P83" i="3"/>
  <c r="Q83" i="3" s="1"/>
  <c r="P84" i="3"/>
  <c r="Q84" i="3" s="1"/>
  <c r="P85" i="3"/>
  <c r="Q85" i="3" s="1"/>
  <c r="P86" i="3"/>
  <c r="Q86" i="3" s="1"/>
  <c r="P87" i="3"/>
  <c r="Q87" i="3" s="1"/>
  <c r="P88" i="3"/>
  <c r="Q88" i="3" s="1"/>
  <c r="P89" i="3"/>
  <c r="Q89" i="3" s="1"/>
  <c r="P90" i="3"/>
  <c r="Q90" i="3" s="1"/>
  <c r="P91" i="3"/>
  <c r="Q91" i="3" s="1"/>
  <c r="P92" i="3"/>
  <c r="Q92" i="3" s="1"/>
  <c r="P93" i="3"/>
  <c r="Q93" i="3" s="1"/>
  <c r="P94" i="3"/>
  <c r="Q94" i="3" s="1"/>
  <c r="P95" i="3"/>
  <c r="Q95" i="3" s="1"/>
  <c r="P96" i="3"/>
  <c r="Q96" i="3" s="1"/>
  <c r="P97" i="3"/>
  <c r="Q97" i="3" s="1"/>
  <c r="P98" i="3"/>
  <c r="Q98" i="3" s="1"/>
  <c r="P99" i="3"/>
  <c r="Q99" i="3" s="1"/>
  <c r="P100" i="3"/>
  <c r="Q100" i="3" s="1"/>
  <c r="P101" i="3"/>
  <c r="Q101" i="3" s="1"/>
  <c r="P102" i="3"/>
  <c r="Q102" i="3" s="1"/>
  <c r="P103" i="3"/>
  <c r="Q103" i="3" s="1"/>
  <c r="P104" i="3"/>
  <c r="Q104" i="3" s="1"/>
  <c r="P105" i="3"/>
  <c r="Q105" i="3" s="1"/>
  <c r="P106" i="3"/>
  <c r="Q106" i="3" s="1"/>
  <c r="P107" i="3"/>
  <c r="Q107" i="3" s="1"/>
  <c r="P108" i="3"/>
  <c r="Q108" i="3" s="1"/>
  <c r="P109" i="3"/>
  <c r="Q109" i="3" s="1"/>
  <c r="P110" i="3"/>
  <c r="Q110" i="3" s="1"/>
  <c r="P111" i="3"/>
  <c r="Q111" i="3" s="1"/>
  <c r="P112" i="3"/>
  <c r="Q112" i="3" s="1"/>
  <c r="P113" i="3"/>
  <c r="Q113" i="3" s="1"/>
  <c r="P114" i="3"/>
  <c r="Q114" i="3" s="1"/>
  <c r="P115" i="3"/>
  <c r="Q115" i="3" s="1"/>
  <c r="P116" i="3"/>
  <c r="Q116" i="3" s="1"/>
  <c r="P117" i="3"/>
  <c r="Q117" i="3" s="1"/>
  <c r="P118" i="3"/>
  <c r="Q118" i="3" s="1"/>
  <c r="P119" i="3"/>
  <c r="Q119" i="3" s="1"/>
  <c r="P120" i="3"/>
  <c r="Q120" i="3" s="1"/>
  <c r="P121" i="3"/>
  <c r="Q121" i="3" s="1"/>
  <c r="P122" i="3"/>
  <c r="Q122" i="3" s="1"/>
  <c r="P123" i="3"/>
  <c r="Q123" i="3" s="1"/>
  <c r="P124" i="3"/>
  <c r="Q124" i="3" s="1"/>
  <c r="P125" i="3"/>
  <c r="Q125" i="3" s="1"/>
  <c r="P126" i="3"/>
  <c r="Q126" i="3" s="1"/>
  <c r="P127" i="3"/>
  <c r="Q127" i="3" s="1"/>
  <c r="P128" i="3"/>
  <c r="Q128" i="3" s="1"/>
  <c r="P129" i="3"/>
  <c r="Q129" i="3" s="1"/>
  <c r="P130" i="3"/>
  <c r="Q130" i="3" s="1"/>
  <c r="P131" i="3"/>
  <c r="Q131" i="3" s="1"/>
  <c r="P132" i="3"/>
  <c r="Q132" i="3" s="1"/>
  <c r="P133" i="3"/>
  <c r="Q133" i="3" s="1"/>
  <c r="P134" i="3"/>
  <c r="Q134" i="3" s="1"/>
  <c r="P135" i="3"/>
  <c r="Q135" i="3" s="1"/>
  <c r="P136" i="3"/>
  <c r="Q136" i="3" s="1"/>
  <c r="P137" i="3"/>
  <c r="Q137" i="3" s="1"/>
  <c r="P138" i="3"/>
  <c r="Q138" i="3" s="1"/>
  <c r="P139" i="3"/>
  <c r="Q139" i="3" s="1"/>
  <c r="P140" i="3"/>
  <c r="Q140" i="3" s="1"/>
  <c r="P141" i="3"/>
  <c r="Q141" i="3" s="1"/>
  <c r="P142" i="3"/>
  <c r="Q142" i="3" s="1"/>
  <c r="P143" i="3"/>
  <c r="Q143" i="3" s="1"/>
  <c r="P144" i="3"/>
  <c r="Q144" i="3" s="1"/>
  <c r="P145" i="3"/>
  <c r="Q145" i="3" s="1"/>
  <c r="P146" i="3"/>
  <c r="Q146" i="3" s="1"/>
  <c r="P147" i="3"/>
  <c r="Q147" i="3" s="1"/>
  <c r="P148" i="3"/>
  <c r="Q148" i="3" s="1"/>
  <c r="P149" i="3"/>
  <c r="Q149" i="3" s="1"/>
  <c r="P150" i="3"/>
  <c r="Q150" i="3" s="1"/>
  <c r="P151" i="3"/>
  <c r="Q151" i="3" s="1"/>
  <c r="P152" i="3"/>
  <c r="Q152" i="3" s="1"/>
  <c r="P153" i="3"/>
  <c r="Q153" i="3" s="1"/>
  <c r="P154" i="3"/>
  <c r="Q154" i="3" s="1"/>
  <c r="P155" i="3"/>
  <c r="Q155" i="3" s="1"/>
  <c r="P156" i="3"/>
  <c r="Q156" i="3" s="1"/>
  <c r="P157" i="3"/>
  <c r="Q157" i="3" s="1"/>
  <c r="P158" i="3"/>
  <c r="Q158" i="3" s="1"/>
  <c r="P159" i="3"/>
  <c r="Q159" i="3" s="1"/>
  <c r="P160" i="3"/>
  <c r="Q160" i="3" s="1"/>
  <c r="P161" i="3"/>
  <c r="Q161" i="3" s="1"/>
  <c r="P162" i="3"/>
  <c r="Q162" i="3" s="1"/>
  <c r="P163" i="3"/>
  <c r="Q163" i="3" s="1"/>
  <c r="P164" i="3"/>
  <c r="Q164" i="3" s="1"/>
  <c r="P165" i="3"/>
  <c r="Q165" i="3" s="1"/>
  <c r="P166" i="3"/>
  <c r="Q166" i="3" s="1"/>
  <c r="P167" i="3"/>
  <c r="Q167" i="3" s="1"/>
  <c r="P168" i="3"/>
  <c r="Q168" i="3" s="1"/>
  <c r="P169" i="3"/>
  <c r="Q169" i="3" s="1"/>
  <c r="P170" i="3"/>
  <c r="Q170" i="3" s="1"/>
  <c r="P171" i="3"/>
  <c r="Q171" i="3" s="1"/>
  <c r="P172" i="3"/>
  <c r="Q172" i="3" s="1"/>
  <c r="P173" i="3"/>
  <c r="Q173" i="3" s="1"/>
  <c r="P174" i="3"/>
  <c r="Q174" i="3" s="1"/>
  <c r="P175" i="3"/>
  <c r="Q175" i="3" s="1"/>
  <c r="P176" i="3"/>
  <c r="Q176" i="3" s="1"/>
  <c r="P177" i="3"/>
  <c r="Q177" i="3" s="1"/>
  <c r="P178" i="3"/>
  <c r="Q178" i="3" s="1"/>
  <c r="P179" i="3"/>
  <c r="Q179" i="3" s="1"/>
  <c r="P180" i="3"/>
  <c r="Q180" i="3" s="1"/>
  <c r="P181" i="3"/>
  <c r="Q181" i="3" s="1"/>
  <c r="P182" i="3"/>
  <c r="Q182" i="3" s="1"/>
  <c r="P183" i="3"/>
  <c r="Q183" i="3" s="1"/>
  <c r="P184" i="3"/>
  <c r="Q184" i="3" s="1"/>
  <c r="P185" i="3"/>
  <c r="Q185" i="3" s="1"/>
  <c r="P186" i="3"/>
  <c r="Q186" i="3" s="1"/>
  <c r="P187" i="3"/>
  <c r="Q187" i="3" s="1"/>
  <c r="P188" i="3"/>
  <c r="Q188" i="3" s="1"/>
  <c r="P189" i="3"/>
  <c r="Q189" i="3" s="1"/>
  <c r="P190" i="3"/>
  <c r="Q190" i="3" s="1"/>
  <c r="P191" i="3"/>
  <c r="Q191" i="3" s="1"/>
  <c r="P192" i="3"/>
  <c r="Q192" i="3" s="1"/>
  <c r="P193" i="3"/>
  <c r="Q193" i="3" s="1"/>
  <c r="P194" i="3"/>
  <c r="Q194" i="3" s="1"/>
  <c r="P195" i="3"/>
  <c r="Q195" i="3" s="1"/>
  <c r="P196" i="3"/>
  <c r="Q196" i="3" s="1"/>
  <c r="P197" i="3"/>
  <c r="Q197" i="3" s="1"/>
  <c r="P198" i="3"/>
  <c r="Q198" i="3" s="1"/>
  <c r="P199" i="3"/>
  <c r="Q199" i="3" s="1"/>
  <c r="P200" i="3"/>
  <c r="Q200" i="3" s="1"/>
  <c r="P201" i="3"/>
  <c r="Q201" i="3" s="1"/>
  <c r="P202" i="3"/>
  <c r="Q202" i="3" s="1"/>
  <c r="P203" i="3"/>
  <c r="Q203" i="3" s="1"/>
  <c r="P204" i="3"/>
  <c r="Q204" i="3" s="1"/>
  <c r="P205" i="3"/>
  <c r="Q205" i="3" s="1"/>
  <c r="P206" i="3"/>
  <c r="Q206" i="3" s="1"/>
  <c r="P207" i="3"/>
  <c r="Q207" i="3" s="1"/>
  <c r="P208" i="3"/>
  <c r="Q208" i="3" s="1"/>
  <c r="P209" i="3"/>
  <c r="Q209" i="3" s="1"/>
  <c r="P210" i="3"/>
  <c r="Q210" i="3" s="1"/>
  <c r="P211" i="3"/>
  <c r="Q211" i="3" s="1"/>
  <c r="P212" i="3"/>
  <c r="Q212" i="3" s="1"/>
  <c r="P213" i="3"/>
  <c r="Q213" i="3" s="1"/>
  <c r="P214" i="3"/>
  <c r="Q214" i="3" s="1"/>
  <c r="P215" i="3"/>
  <c r="Q215" i="3" s="1"/>
  <c r="P216" i="3"/>
  <c r="Q216" i="3" s="1"/>
  <c r="P217" i="3"/>
  <c r="Q217" i="3" s="1"/>
  <c r="P218" i="3"/>
  <c r="Q218" i="3" s="1"/>
  <c r="P219" i="3"/>
  <c r="Q219" i="3" s="1"/>
  <c r="P220" i="3"/>
  <c r="Q220" i="3" s="1"/>
  <c r="P221" i="3"/>
  <c r="Q221" i="3" s="1"/>
  <c r="P222" i="3"/>
  <c r="Q222" i="3" s="1"/>
  <c r="P223" i="3"/>
  <c r="Q223" i="3" s="1"/>
  <c r="P224" i="3"/>
  <c r="Q224" i="3" s="1"/>
  <c r="P225" i="3"/>
  <c r="Q225" i="3" s="1"/>
  <c r="P226" i="3"/>
  <c r="Q226" i="3" s="1"/>
  <c r="P227" i="3"/>
  <c r="Q227" i="3" s="1"/>
  <c r="P228" i="3"/>
  <c r="Q228" i="3" s="1"/>
  <c r="P229" i="3"/>
  <c r="Q229" i="3" s="1"/>
  <c r="P230" i="3"/>
  <c r="Q230" i="3" s="1"/>
  <c r="P231" i="3"/>
  <c r="Q231" i="3" s="1"/>
  <c r="P232" i="3"/>
  <c r="Q232" i="3" s="1"/>
  <c r="P233" i="3"/>
  <c r="Q233" i="3" s="1"/>
  <c r="P234" i="3"/>
  <c r="Q234" i="3" s="1"/>
  <c r="P235" i="3"/>
  <c r="Q235" i="3" s="1"/>
  <c r="P236" i="3"/>
  <c r="Q236" i="3" s="1"/>
  <c r="P237" i="3"/>
  <c r="Q237" i="3" s="1"/>
  <c r="P238" i="3"/>
  <c r="Q238" i="3" s="1"/>
  <c r="P239" i="3"/>
  <c r="Q239" i="3" s="1"/>
  <c r="P240" i="3"/>
  <c r="Q240" i="3" s="1"/>
  <c r="P241" i="3"/>
  <c r="Q241" i="3" s="1"/>
  <c r="P242" i="3"/>
  <c r="Q242" i="3" s="1"/>
  <c r="P243" i="3"/>
  <c r="Q243" i="3" s="1"/>
  <c r="P244" i="3"/>
  <c r="Q244" i="3" s="1"/>
  <c r="P245" i="3"/>
  <c r="Q245" i="3" s="1"/>
  <c r="P246" i="3"/>
  <c r="Q246" i="3" s="1"/>
  <c r="P247" i="3"/>
  <c r="Q247" i="3" s="1"/>
  <c r="P248" i="3"/>
  <c r="Q248" i="3" s="1"/>
  <c r="P249" i="3"/>
  <c r="Q249" i="3" s="1"/>
  <c r="P250" i="3"/>
  <c r="Q250" i="3" s="1"/>
  <c r="P251" i="3"/>
  <c r="Q251" i="3" s="1"/>
  <c r="P252" i="3"/>
  <c r="Q252" i="3" s="1"/>
  <c r="P253" i="3"/>
  <c r="Q253" i="3" s="1"/>
  <c r="P254" i="3"/>
  <c r="Q254" i="3" s="1"/>
  <c r="P255" i="3"/>
  <c r="Q255" i="3" s="1"/>
  <c r="P256" i="3"/>
  <c r="Q256" i="3" s="1"/>
  <c r="P257" i="3"/>
  <c r="Q257" i="3" s="1"/>
  <c r="P258" i="3"/>
  <c r="Q258" i="3" s="1"/>
  <c r="P259" i="3"/>
  <c r="Q259" i="3" s="1"/>
  <c r="P260" i="3"/>
  <c r="Q260" i="3" s="1"/>
  <c r="P261" i="3"/>
  <c r="Q261" i="3" s="1"/>
  <c r="P262" i="3"/>
  <c r="Q262" i="3" s="1"/>
  <c r="P263" i="3"/>
  <c r="Q263" i="3" s="1"/>
  <c r="P264" i="3"/>
  <c r="Q264" i="3" s="1"/>
  <c r="P265" i="3"/>
  <c r="Q265" i="3" s="1"/>
  <c r="P266" i="3"/>
  <c r="Q266" i="3" s="1"/>
  <c r="P267" i="3"/>
  <c r="Q267" i="3" s="1"/>
  <c r="P268" i="3"/>
  <c r="Q268" i="3" s="1"/>
  <c r="P269" i="3"/>
  <c r="Q269" i="3" s="1"/>
  <c r="P270" i="3"/>
  <c r="Q270" i="3" s="1"/>
  <c r="P271" i="3"/>
  <c r="Q271" i="3" s="1"/>
  <c r="P272" i="3"/>
  <c r="Q272" i="3" s="1"/>
  <c r="P273" i="3"/>
  <c r="Q273" i="3" s="1"/>
  <c r="P274" i="3"/>
  <c r="Q274" i="3" s="1"/>
  <c r="P275" i="3"/>
  <c r="Q275" i="3" s="1"/>
  <c r="P276" i="3"/>
  <c r="Q276" i="3" s="1"/>
  <c r="P277" i="3"/>
  <c r="Q277" i="3" s="1"/>
  <c r="P278" i="3"/>
  <c r="Q278" i="3" s="1"/>
  <c r="P279" i="3"/>
  <c r="Q279" i="3" s="1"/>
  <c r="P280" i="3"/>
  <c r="Q280" i="3" s="1"/>
  <c r="P281" i="3"/>
  <c r="Q281" i="3" s="1"/>
  <c r="P282" i="3"/>
  <c r="Q282" i="3" s="1"/>
  <c r="P283" i="3"/>
  <c r="Q283" i="3" s="1"/>
  <c r="P284" i="3"/>
  <c r="Q284" i="3" s="1"/>
  <c r="P285" i="3"/>
  <c r="Q285" i="3" s="1"/>
  <c r="P286" i="3"/>
  <c r="Q286" i="3" s="1"/>
  <c r="P287" i="3"/>
  <c r="Q287" i="3" s="1"/>
  <c r="P288" i="3"/>
  <c r="Q288" i="3" s="1"/>
  <c r="P289" i="3"/>
  <c r="Q289" i="3" s="1"/>
  <c r="P290" i="3"/>
  <c r="Q290" i="3" s="1"/>
  <c r="P291" i="3"/>
  <c r="Q291" i="3" s="1"/>
  <c r="P292" i="3"/>
  <c r="Q292" i="3" s="1"/>
  <c r="P293" i="3"/>
  <c r="Q293" i="3" s="1"/>
  <c r="P294" i="3"/>
  <c r="Q294" i="3" s="1"/>
  <c r="P295" i="3"/>
  <c r="Q295" i="3" s="1"/>
  <c r="P296" i="3"/>
  <c r="Q296" i="3" s="1"/>
  <c r="P297" i="3"/>
  <c r="Q297" i="3" s="1"/>
  <c r="P298" i="3"/>
  <c r="Q298" i="3" s="1"/>
  <c r="P299" i="3"/>
  <c r="Q299" i="3" s="1"/>
  <c r="P300" i="3"/>
  <c r="Q300" i="3" s="1"/>
  <c r="P301" i="3"/>
  <c r="Q301" i="3" s="1"/>
  <c r="P302" i="3"/>
  <c r="Q302" i="3" s="1"/>
  <c r="P303" i="3"/>
  <c r="Q303" i="3" s="1"/>
  <c r="P304" i="3"/>
  <c r="Q304" i="3" s="1"/>
  <c r="P305" i="3"/>
  <c r="Q305" i="3" s="1"/>
  <c r="P306" i="3"/>
  <c r="Q306" i="3" s="1"/>
  <c r="P307" i="3"/>
  <c r="Q307" i="3" s="1"/>
  <c r="P308" i="3"/>
  <c r="Q308" i="3" s="1"/>
  <c r="P309" i="3"/>
  <c r="Q309" i="3" s="1"/>
  <c r="P310" i="3"/>
  <c r="Q310" i="3" s="1"/>
  <c r="P311" i="3"/>
  <c r="Q311" i="3" s="1"/>
  <c r="P312" i="3"/>
  <c r="Q312" i="3" s="1"/>
  <c r="P313" i="3"/>
  <c r="Q313" i="3" s="1"/>
  <c r="P314" i="3"/>
  <c r="Q314" i="3" s="1"/>
  <c r="P315" i="3"/>
  <c r="Q315" i="3" s="1"/>
  <c r="P316" i="3"/>
  <c r="Q316" i="3" s="1"/>
  <c r="P317" i="3"/>
  <c r="Q317" i="3" s="1"/>
  <c r="P318" i="3"/>
  <c r="Q318" i="3" s="1"/>
  <c r="P319" i="3"/>
  <c r="Q319" i="3" s="1"/>
  <c r="P320" i="3"/>
  <c r="Q320" i="3" s="1"/>
  <c r="P321" i="3"/>
  <c r="Q321" i="3" s="1"/>
  <c r="P322" i="3"/>
  <c r="Q322" i="3" s="1"/>
  <c r="P323" i="3"/>
  <c r="Q323" i="3" s="1"/>
  <c r="P324" i="3"/>
  <c r="Q324" i="3" s="1"/>
  <c r="P325" i="3"/>
  <c r="Q325" i="3" s="1"/>
  <c r="P326" i="3"/>
  <c r="Q326" i="3" s="1"/>
  <c r="P327" i="3"/>
  <c r="Q327" i="3" s="1"/>
  <c r="P328" i="3"/>
  <c r="Q328" i="3" s="1"/>
  <c r="P329" i="3"/>
  <c r="Q329" i="3" s="1"/>
  <c r="P330" i="3"/>
  <c r="Q330" i="3" s="1"/>
  <c r="P331" i="3"/>
  <c r="Q331" i="3" s="1"/>
  <c r="P332" i="3"/>
  <c r="Q332" i="3" s="1"/>
  <c r="P333" i="3"/>
  <c r="Q333" i="3" s="1"/>
  <c r="P334" i="3"/>
  <c r="Q334" i="3" s="1"/>
  <c r="P335" i="3"/>
  <c r="Q335" i="3" s="1"/>
  <c r="P336" i="3"/>
  <c r="Q336" i="3" s="1"/>
  <c r="P337" i="3"/>
  <c r="Q337" i="3" s="1"/>
  <c r="P338" i="3"/>
  <c r="Q338" i="3" s="1"/>
  <c r="P339" i="3"/>
  <c r="Q339" i="3" s="1"/>
  <c r="P340" i="3"/>
  <c r="Q340" i="3" s="1"/>
  <c r="P341" i="3"/>
  <c r="Q341" i="3" s="1"/>
  <c r="P342" i="3"/>
  <c r="Q342" i="3" s="1"/>
  <c r="P343" i="3"/>
  <c r="Q343" i="3" s="1"/>
  <c r="P344" i="3"/>
  <c r="Q344" i="3" s="1"/>
  <c r="P345" i="3"/>
  <c r="Q345" i="3" s="1"/>
  <c r="P346" i="3"/>
  <c r="Q346" i="3" s="1"/>
  <c r="P347" i="3"/>
  <c r="Q347" i="3" s="1"/>
  <c r="P348" i="3"/>
  <c r="Q348" i="3" s="1"/>
  <c r="P349" i="3"/>
  <c r="Q349" i="3" s="1"/>
  <c r="P350" i="3"/>
  <c r="Q350" i="3" s="1"/>
  <c r="P351" i="3"/>
  <c r="Q351" i="3" s="1"/>
  <c r="P352" i="3"/>
  <c r="Q352" i="3" s="1"/>
  <c r="P353" i="3"/>
  <c r="Q353" i="3" s="1"/>
  <c r="P354" i="3"/>
  <c r="Q354" i="3" s="1"/>
  <c r="P355" i="3"/>
  <c r="Q355" i="3" s="1"/>
  <c r="P356" i="3"/>
  <c r="Q356" i="3" s="1"/>
  <c r="P357" i="3"/>
  <c r="Q357" i="3" s="1"/>
  <c r="P358" i="3"/>
  <c r="Q358" i="3" s="1"/>
  <c r="P359" i="3"/>
  <c r="Q359" i="3" s="1"/>
  <c r="P360" i="3"/>
  <c r="Q360" i="3" s="1"/>
  <c r="P361" i="3"/>
  <c r="Q361" i="3" s="1"/>
  <c r="P362" i="3"/>
  <c r="Q362" i="3" s="1"/>
  <c r="P363" i="3"/>
  <c r="Q363" i="3" s="1"/>
  <c r="P364" i="3"/>
  <c r="Q364" i="3" s="1"/>
  <c r="P365" i="3"/>
  <c r="Q365" i="3" s="1"/>
  <c r="P366" i="3"/>
  <c r="Q366" i="3" s="1"/>
  <c r="P367" i="3"/>
  <c r="Q367" i="3" s="1"/>
  <c r="P368" i="3"/>
  <c r="Q368" i="3" s="1"/>
  <c r="P369" i="3"/>
  <c r="Q369" i="3" s="1"/>
  <c r="P370" i="3"/>
  <c r="Q370" i="3" s="1"/>
  <c r="P371" i="3"/>
  <c r="Q371" i="3" s="1"/>
  <c r="P372" i="3"/>
  <c r="Q372" i="3" s="1"/>
  <c r="P373" i="3"/>
  <c r="Q373" i="3" s="1"/>
  <c r="P374" i="3"/>
  <c r="Q374" i="3" s="1"/>
  <c r="P375" i="3"/>
  <c r="Q375" i="3" s="1"/>
  <c r="P376" i="3"/>
  <c r="Q376" i="3" s="1"/>
  <c r="P377" i="3"/>
  <c r="Q377" i="3" s="1"/>
  <c r="P378" i="3"/>
  <c r="Q378" i="3" s="1"/>
  <c r="P379" i="3"/>
  <c r="Q379" i="3" s="1"/>
  <c r="P380" i="3"/>
  <c r="Q380" i="3" s="1"/>
  <c r="P381" i="3"/>
  <c r="Q381" i="3" s="1"/>
  <c r="P382" i="3"/>
  <c r="Q382" i="3" s="1"/>
  <c r="P383" i="3"/>
  <c r="Q383" i="3" s="1"/>
  <c r="P384" i="3"/>
  <c r="Q384" i="3" s="1"/>
  <c r="P385" i="3"/>
  <c r="Q385" i="3" s="1"/>
  <c r="P386" i="3"/>
  <c r="Q386" i="3" s="1"/>
  <c r="P387" i="3"/>
  <c r="Q387" i="3" s="1"/>
  <c r="P388" i="3"/>
  <c r="Q388" i="3" s="1"/>
  <c r="P389" i="3"/>
  <c r="Q389" i="3" s="1"/>
  <c r="P390" i="3"/>
  <c r="Q390" i="3" s="1"/>
  <c r="P391" i="3"/>
  <c r="Q391" i="3" s="1"/>
  <c r="P392" i="3"/>
  <c r="Q392" i="3" s="1"/>
  <c r="P393" i="3"/>
  <c r="Q393" i="3" s="1"/>
  <c r="P394" i="3"/>
  <c r="Q394" i="3" s="1"/>
  <c r="P395" i="3"/>
  <c r="Q395" i="3" s="1"/>
  <c r="P396" i="3"/>
  <c r="Q396" i="3" s="1"/>
  <c r="P397" i="3"/>
  <c r="Q397" i="3" s="1"/>
  <c r="P398" i="3"/>
  <c r="Q398" i="3" s="1"/>
  <c r="P399" i="3"/>
  <c r="Q399" i="3" s="1"/>
  <c r="P400" i="3"/>
  <c r="Q400" i="3" s="1"/>
  <c r="P401" i="3"/>
  <c r="Q401" i="3" s="1"/>
  <c r="P402" i="3"/>
  <c r="Q402" i="3" s="1"/>
  <c r="P403" i="3"/>
  <c r="Q403" i="3" s="1"/>
  <c r="P404" i="3"/>
  <c r="Q404" i="3" s="1"/>
  <c r="P405" i="3"/>
  <c r="Q405" i="3" s="1"/>
  <c r="P406" i="3"/>
  <c r="Q406" i="3" s="1"/>
  <c r="P407" i="3"/>
  <c r="Q407" i="3" s="1"/>
  <c r="P408" i="3"/>
  <c r="Q408" i="3" s="1"/>
  <c r="P409" i="3"/>
  <c r="Q409" i="3" s="1"/>
  <c r="P410" i="3"/>
  <c r="Q410" i="3" s="1"/>
  <c r="P411" i="3"/>
  <c r="Q411" i="3" s="1"/>
  <c r="P412" i="3"/>
  <c r="Q412" i="3" s="1"/>
  <c r="P413" i="3"/>
  <c r="Q413" i="3" s="1"/>
  <c r="P414" i="3"/>
  <c r="Q414" i="3" s="1"/>
  <c r="P415" i="3"/>
  <c r="Q415" i="3" s="1"/>
  <c r="P416" i="3"/>
  <c r="Q416" i="3" s="1"/>
  <c r="P417" i="3"/>
  <c r="Q417" i="3" s="1"/>
  <c r="P418" i="3"/>
  <c r="Q418" i="3" s="1"/>
  <c r="P419" i="3"/>
  <c r="Q419" i="3" s="1"/>
  <c r="P420" i="3"/>
  <c r="Q420" i="3" s="1"/>
  <c r="P421" i="3"/>
  <c r="Q421" i="3" s="1"/>
  <c r="P422" i="3"/>
  <c r="Q422" i="3" s="1"/>
  <c r="P423" i="3"/>
  <c r="Q423" i="3" s="1"/>
  <c r="P424" i="3"/>
  <c r="Q424" i="3" s="1"/>
  <c r="P425" i="3"/>
  <c r="Q425" i="3" s="1"/>
  <c r="P426" i="3"/>
  <c r="Q426" i="3" s="1"/>
  <c r="P427" i="3"/>
  <c r="Q427" i="3" s="1"/>
  <c r="P428" i="3"/>
  <c r="Q428" i="3" s="1"/>
  <c r="P429" i="3"/>
  <c r="Q429" i="3" s="1"/>
  <c r="P430" i="3"/>
  <c r="Q430" i="3" s="1"/>
  <c r="P431" i="3"/>
  <c r="Q431" i="3" s="1"/>
  <c r="P432" i="3"/>
  <c r="Q432" i="3" s="1"/>
  <c r="P433" i="3"/>
  <c r="Q433" i="3" s="1"/>
  <c r="P434" i="3"/>
  <c r="Q434" i="3" s="1"/>
  <c r="P435" i="3"/>
  <c r="Q435" i="3" s="1"/>
  <c r="P436" i="3"/>
  <c r="Q436" i="3" s="1"/>
  <c r="P437" i="3"/>
  <c r="Q437" i="3" s="1"/>
  <c r="P438" i="3"/>
  <c r="Q438" i="3" s="1"/>
  <c r="P439" i="3"/>
  <c r="Q439" i="3" s="1"/>
  <c r="P440" i="3"/>
  <c r="Q440" i="3" s="1"/>
  <c r="P441" i="3"/>
  <c r="Q441" i="3" s="1"/>
  <c r="P442" i="3"/>
  <c r="Q442" i="3" s="1"/>
  <c r="P443" i="3"/>
  <c r="Q443" i="3" s="1"/>
  <c r="P444" i="3"/>
  <c r="Q444" i="3" s="1"/>
  <c r="P445" i="3"/>
  <c r="Q445" i="3" s="1"/>
  <c r="P446" i="3"/>
  <c r="Q446" i="3" s="1"/>
  <c r="P447" i="3"/>
  <c r="Q447" i="3" s="1"/>
  <c r="P448" i="3"/>
  <c r="Q448" i="3" s="1"/>
  <c r="P449" i="3"/>
  <c r="Q449" i="3" s="1"/>
  <c r="P450" i="3"/>
  <c r="Q450" i="3" s="1"/>
  <c r="P451" i="3"/>
  <c r="Q451" i="3" s="1"/>
  <c r="P452" i="3"/>
  <c r="Q452" i="3" s="1"/>
  <c r="P453" i="3"/>
  <c r="Q453" i="3" s="1"/>
  <c r="P454" i="3"/>
  <c r="Q454" i="3" s="1"/>
  <c r="P455" i="3"/>
  <c r="Q455" i="3" s="1"/>
  <c r="P456" i="3"/>
  <c r="Q456" i="3" s="1"/>
  <c r="P457" i="3"/>
  <c r="Q457" i="3" s="1"/>
  <c r="P458" i="3"/>
  <c r="Q458" i="3" s="1"/>
  <c r="P459" i="3"/>
  <c r="Q459" i="3" s="1"/>
  <c r="P460" i="3"/>
  <c r="Q460" i="3" s="1"/>
  <c r="P461" i="3"/>
  <c r="Q461" i="3" s="1"/>
  <c r="P462" i="3"/>
  <c r="Q462" i="3" s="1"/>
  <c r="P463" i="3"/>
  <c r="Q463" i="3" s="1"/>
  <c r="P464" i="3"/>
  <c r="Q464" i="3" s="1"/>
  <c r="P465" i="3"/>
  <c r="Q465" i="3" s="1"/>
  <c r="P466" i="3"/>
  <c r="Q466" i="3" s="1"/>
  <c r="P467" i="3"/>
  <c r="Q467" i="3" s="1"/>
  <c r="P468" i="3"/>
  <c r="Q468" i="3" s="1"/>
  <c r="P469" i="3"/>
  <c r="Q469" i="3" s="1"/>
  <c r="P470" i="3"/>
  <c r="Q470" i="3" s="1"/>
  <c r="P471" i="3"/>
  <c r="Q471" i="3" s="1"/>
  <c r="P472" i="3"/>
  <c r="Q472" i="3" s="1"/>
  <c r="P473" i="3"/>
  <c r="Q473" i="3" s="1"/>
  <c r="P474" i="3"/>
  <c r="Q474" i="3" s="1"/>
  <c r="P475" i="3"/>
  <c r="Q475" i="3" s="1"/>
  <c r="P476" i="3"/>
  <c r="Q476" i="3" s="1"/>
  <c r="P477" i="3"/>
  <c r="Q477" i="3" s="1"/>
  <c r="P478" i="3"/>
  <c r="Q478" i="3" s="1"/>
  <c r="P479" i="3"/>
  <c r="Q479" i="3" s="1"/>
  <c r="P480" i="3"/>
  <c r="Q480" i="3" s="1"/>
  <c r="P481" i="3"/>
  <c r="Q481" i="3" s="1"/>
  <c r="P482" i="3"/>
  <c r="Q482" i="3" s="1"/>
  <c r="P483" i="3"/>
  <c r="Q483" i="3" s="1"/>
  <c r="P484" i="3"/>
  <c r="Q484" i="3" s="1"/>
  <c r="P485" i="3"/>
  <c r="Q485" i="3" s="1"/>
  <c r="P486" i="3"/>
  <c r="Q486" i="3" s="1"/>
  <c r="P487" i="3"/>
  <c r="Q487" i="3" s="1"/>
  <c r="P488" i="3"/>
  <c r="Q488" i="3" s="1"/>
  <c r="P489" i="3"/>
  <c r="Q489" i="3" s="1"/>
  <c r="P490" i="3"/>
  <c r="Q490" i="3" s="1"/>
  <c r="P491" i="3"/>
  <c r="Q491" i="3" s="1"/>
  <c r="P492" i="3"/>
  <c r="Q492" i="3" s="1"/>
  <c r="P493" i="3"/>
  <c r="Q493" i="3" s="1"/>
  <c r="P494" i="3"/>
  <c r="Q494" i="3" s="1"/>
  <c r="P495" i="3"/>
  <c r="Q495" i="3" s="1"/>
  <c r="P496" i="3"/>
  <c r="Q496" i="3" s="1"/>
  <c r="P497" i="3"/>
  <c r="Q497" i="3" s="1"/>
  <c r="P498" i="3"/>
  <c r="Q498" i="3" s="1"/>
  <c r="P499" i="3"/>
  <c r="Q499" i="3" s="1"/>
  <c r="P500" i="3"/>
  <c r="Q500" i="3" s="1"/>
  <c r="P501" i="3"/>
  <c r="Q501" i="3" s="1"/>
  <c r="P502" i="3"/>
  <c r="Q502" i="3" s="1"/>
  <c r="P503" i="3"/>
  <c r="Q503" i="3" s="1"/>
  <c r="P504" i="3"/>
  <c r="Q504" i="3" s="1"/>
  <c r="P505" i="3"/>
  <c r="Q505" i="3" s="1"/>
  <c r="P506" i="3"/>
  <c r="Q506" i="3" s="1"/>
  <c r="P507" i="3"/>
  <c r="Q507" i="3" s="1"/>
  <c r="P508" i="3"/>
  <c r="Q508" i="3" s="1"/>
  <c r="P509" i="3"/>
  <c r="Q509" i="3" s="1"/>
  <c r="P510" i="3"/>
  <c r="Q510" i="3" s="1"/>
  <c r="P511" i="3"/>
  <c r="Q511" i="3" s="1"/>
  <c r="P512" i="3"/>
  <c r="Q512" i="3" s="1"/>
  <c r="P513" i="3"/>
  <c r="Q513" i="3" s="1"/>
  <c r="P514" i="3"/>
  <c r="Q514" i="3" s="1"/>
  <c r="P515" i="3"/>
  <c r="Q515" i="3" s="1"/>
  <c r="P516" i="3"/>
  <c r="Q516" i="3" s="1"/>
  <c r="P517" i="3"/>
  <c r="Q517" i="3" s="1"/>
  <c r="P518" i="3"/>
  <c r="Q518" i="3" s="1"/>
  <c r="P519" i="3"/>
  <c r="Q519" i="3" s="1"/>
  <c r="P520" i="3"/>
  <c r="Q520" i="3" s="1"/>
  <c r="P521" i="3"/>
  <c r="Q521" i="3" s="1"/>
  <c r="P522" i="3"/>
  <c r="Q522" i="3" s="1"/>
  <c r="P523" i="3"/>
  <c r="Q523" i="3" s="1"/>
  <c r="P524" i="3"/>
  <c r="Q524" i="3" s="1"/>
  <c r="P525" i="3"/>
  <c r="Q525" i="3" s="1"/>
  <c r="P526" i="3"/>
  <c r="Q526" i="3" s="1"/>
  <c r="P527" i="3"/>
  <c r="Q527" i="3" s="1"/>
  <c r="P528" i="3"/>
  <c r="Q528" i="3" s="1"/>
  <c r="P529" i="3"/>
  <c r="Q529" i="3" s="1"/>
  <c r="P530" i="3"/>
  <c r="Q530" i="3" s="1"/>
  <c r="P531" i="3"/>
  <c r="Q531" i="3" s="1"/>
  <c r="P532" i="3"/>
  <c r="Q532" i="3" s="1"/>
  <c r="P533" i="3"/>
  <c r="Q533" i="3" s="1"/>
  <c r="P534" i="3"/>
  <c r="Q534" i="3" s="1"/>
  <c r="P535" i="3"/>
  <c r="Q535" i="3" s="1"/>
  <c r="P536" i="3"/>
  <c r="Q536" i="3" s="1"/>
  <c r="P537" i="3"/>
  <c r="Q537" i="3" s="1"/>
  <c r="P538" i="3"/>
  <c r="Q538" i="3" s="1"/>
  <c r="P539" i="3"/>
  <c r="Q539" i="3" s="1"/>
  <c r="P540" i="3"/>
  <c r="Q540" i="3" s="1"/>
  <c r="P541" i="3"/>
  <c r="Q541" i="3" s="1"/>
  <c r="P542" i="3"/>
  <c r="Q542" i="3" s="1"/>
  <c r="P543" i="3"/>
  <c r="Q543" i="3" s="1"/>
  <c r="P544" i="3"/>
  <c r="Q544" i="3" s="1"/>
  <c r="P545" i="3"/>
  <c r="Q545" i="3" s="1"/>
  <c r="P546" i="3"/>
  <c r="Q546" i="3" s="1"/>
  <c r="P547" i="3"/>
  <c r="Q547" i="3" s="1"/>
  <c r="P548" i="3"/>
  <c r="Q548" i="3" s="1"/>
  <c r="P549" i="3"/>
  <c r="Q549" i="3" s="1"/>
  <c r="P550" i="3"/>
  <c r="Q550" i="3" s="1"/>
  <c r="P551" i="3"/>
  <c r="Q551" i="3" s="1"/>
  <c r="P552" i="3"/>
  <c r="Q552" i="3" s="1"/>
  <c r="P553" i="3"/>
  <c r="Q553" i="3" s="1"/>
  <c r="P554" i="3"/>
  <c r="Q554" i="3" s="1"/>
  <c r="P555" i="3"/>
  <c r="Q555" i="3" s="1"/>
  <c r="P556" i="3"/>
  <c r="Q556" i="3" s="1"/>
  <c r="P557" i="3"/>
  <c r="Q557" i="3" s="1"/>
  <c r="P558" i="3"/>
  <c r="Q558" i="3" s="1"/>
  <c r="P559" i="3"/>
  <c r="Q559" i="3" s="1"/>
  <c r="P560" i="3"/>
  <c r="Q560" i="3" s="1"/>
  <c r="P561" i="3"/>
  <c r="Q561" i="3" s="1"/>
  <c r="P562" i="3"/>
  <c r="Q562" i="3" s="1"/>
  <c r="P563" i="3"/>
  <c r="Q563" i="3" s="1"/>
  <c r="P564" i="3"/>
  <c r="Q564" i="3" s="1"/>
  <c r="P565" i="3"/>
  <c r="Q565" i="3" s="1"/>
  <c r="P566" i="3"/>
  <c r="Q566" i="3" s="1"/>
  <c r="P567" i="3"/>
  <c r="Q567" i="3" s="1"/>
  <c r="P568" i="3"/>
  <c r="Q568" i="3" s="1"/>
  <c r="P569" i="3"/>
  <c r="Q569" i="3" s="1"/>
  <c r="P570" i="3"/>
  <c r="Q570" i="3" s="1"/>
  <c r="P571" i="3"/>
  <c r="Q571" i="3" s="1"/>
  <c r="P572" i="3"/>
  <c r="Q572" i="3" s="1"/>
  <c r="P573" i="3"/>
  <c r="Q573" i="3" s="1"/>
  <c r="P574" i="3"/>
  <c r="Q574" i="3" s="1"/>
  <c r="P575" i="3"/>
  <c r="Q575" i="3" s="1"/>
  <c r="P576" i="3"/>
  <c r="Q576" i="3" s="1"/>
  <c r="P577" i="3"/>
  <c r="Q577" i="3" s="1"/>
  <c r="P578" i="3"/>
  <c r="Q578" i="3" s="1"/>
  <c r="P579" i="3"/>
  <c r="Q579" i="3" s="1"/>
  <c r="P580" i="3"/>
  <c r="Q580" i="3" s="1"/>
  <c r="P581" i="3"/>
  <c r="Q581" i="3" s="1"/>
  <c r="P582" i="3"/>
  <c r="Q582" i="3" s="1"/>
  <c r="P583" i="3"/>
  <c r="Q583" i="3" s="1"/>
  <c r="P584" i="3"/>
  <c r="Q584" i="3" s="1"/>
  <c r="P585" i="3"/>
  <c r="Q585" i="3" s="1"/>
  <c r="P586" i="3"/>
  <c r="Q586" i="3" s="1"/>
  <c r="P587" i="3"/>
  <c r="Q587" i="3" s="1"/>
  <c r="P588" i="3"/>
  <c r="Q588" i="3" s="1"/>
  <c r="P589" i="3"/>
  <c r="Q589" i="3" s="1"/>
  <c r="P590" i="3"/>
  <c r="Q590" i="3" s="1"/>
  <c r="P591" i="3"/>
  <c r="Q591" i="3" s="1"/>
  <c r="P592" i="3"/>
  <c r="Q592" i="3" s="1"/>
  <c r="P593" i="3"/>
  <c r="Q593" i="3" s="1"/>
  <c r="P594" i="3"/>
  <c r="Q594" i="3" s="1"/>
  <c r="P595" i="3"/>
  <c r="Q595" i="3" s="1"/>
  <c r="P596" i="3"/>
  <c r="Q596" i="3" s="1"/>
  <c r="P597" i="3"/>
  <c r="Q597" i="3" s="1"/>
  <c r="P598" i="3"/>
  <c r="Q598" i="3" s="1"/>
  <c r="P599" i="3"/>
  <c r="Q599" i="3" s="1"/>
  <c r="P600" i="3"/>
  <c r="Q600" i="3" s="1"/>
  <c r="P601" i="3"/>
  <c r="Q601" i="3" s="1"/>
  <c r="P602" i="3"/>
  <c r="Q602" i="3" s="1"/>
  <c r="P603" i="3"/>
  <c r="Q603" i="3" s="1"/>
  <c r="P604" i="3"/>
  <c r="Q604" i="3" s="1"/>
  <c r="P605" i="3"/>
  <c r="Q605" i="3" s="1"/>
  <c r="P606" i="3"/>
  <c r="Q606" i="3" s="1"/>
  <c r="P607" i="3"/>
  <c r="Q607" i="3" s="1"/>
  <c r="P608" i="3"/>
  <c r="Q608" i="3" s="1"/>
  <c r="P609" i="3"/>
  <c r="Q609" i="3" s="1"/>
  <c r="P610" i="3"/>
  <c r="Q610" i="3" s="1"/>
  <c r="P611" i="3"/>
  <c r="Q611" i="3" s="1"/>
  <c r="P612" i="3"/>
  <c r="Q612" i="3" s="1"/>
  <c r="P613" i="3"/>
  <c r="Q613" i="3" s="1"/>
  <c r="P614" i="3"/>
  <c r="Q614" i="3" s="1"/>
  <c r="P615" i="3"/>
  <c r="Q615" i="3" s="1"/>
  <c r="P616" i="3"/>
  <c r="Q616" i="3" s="1"/>
  <c r="P617" i="3"/>
  <c r="Q617" i="3" s="1"/>
  <c r="P618" i="3"/>
  <c r="Q618" i="3" s="1"/>
  <c r="P619" i="3"/>
  <c r="Q619" i="3" s="1"/>
  <c r="P620" i="3"/>
  <c r="Q620" i="3" s="1"/>
  <c r="P621" i="3"/>
  <c r="Q621" i="3" s="1"/>
  <c r="P622" i="3"/>
  <c r="Q622" i="3" s="1"/>
  <c r="P623" i="3"/>
  <c r="Q623" i="3" s="1"/>
  <c r="P624" i="3"/>
  <c r="Q624" i="3" s="1"/>
  <c r="P625" i="3"/>
  <c r="Q625" i="3" s="1"/>
  <c r="P626" i="3"/>
  <c r="Q626" i="3" s="1"/>
  <c r="P627" i="3"/>
  <c r="Q627" i="3" s="1"/>
  <c r="P628" i="3"/>
  <c r="Q628" i="3" s="1"/>
  <c r="P629" i="3"/>
  <c r="Q629" i="3" s="1"/>
  <c r="P630" i="3"/>
  <c r="Q630" i="3" s="1"/>
  <c r="P631" i="3"/>
  <c r="Q631" i="3" s="1"/>
  <c r="P632" i="3"/>
  <c r="Q632" i="3" s="1"/>
  <c r="P633" i="3"/>
  <c r="Q633" i="3" s="1"/>
  <c r="P634" i="3"/>
  <c r="Q634" i="3" s="1"/>
  <c r="P635" i="3"/>
  <c r="Q635" i="3" s="1"/>
  <c r="P636" i="3"/>
  <c r="Q636" i="3" s="1"/>
  <c r="P637" i="3"/>
  <c r="Q637" i="3" s="1"/>
  <c r="P638" i="3"/>
  <c r="Q638" i="3" s="1"/>
  <c r="P639" i="3"/>
  <c r="Q639" i="3" s="1"/>
  <c r="P640" i="3"/>
  <c r="Q640" i="3" s="1"/>
  <c r="P641" i="3"/>
  <c r="Q641" i="3" s="1"/>
  <c r="P642" i="3"/>
  <c r="Q642" i="3" s="1"/>
  <c r="P643" i="3"/>
  <c r="Q643" i="3" s="1"/>
  <c r="P644" i="3"/>
  <c r="Q644" i="3" s="1"/>
  <c r="P645" i="3"/>
  <c r="Q645" i="3" s="1"/>
  <c r="P646" i="3"/>
  <c r="Q646" i="3" s="1"/>
  <c r="P647" i="3"/>
  <c r="Q647" i="3" s="1"/>
  <c r="P648" i="3"/>
  <c r="Q648" i="3" s="1"/>
  <c r="P649" i="3"/>
  <c r="Q649" i="3" s="1"/>
  <c r="P650" i="3"/>
  <c r="Q650" i="3" s="1"/>
  <c r="P651" i="3"/>
  <c r="Q651" i="3" s="1"/>
  <c r="P652" i="3"/>
  <c r="Q652" i="3" s="1"/>
  <c r="P653" i="3"/>
  <c r="Q653" i="3" s="1"/>
  <c r="P654" i="3"/>
  <c r="Q654" i="3" s="1"/>
  <c r="P655" i="3"/>
  <c r="Q655" i="3" s="1"/>
  <c r="P656" i="3"/>
  <c r="Q656" i="3" s="1"/>
  <c r="P657" i="3"/>
  <c r="Q657" i="3" s="1"/>
  <c r="P658" i="3"/>
  <c r="Q658" i="3" s="1"/>
  <c r="P659" i="3"/>
  <c r="Q659" i="3" s="1"/>
  <c r="P660" i="3"/>
  <c r="Q660" i="3" s="1"/>
  <c r="P661" i="3"/>
  <c r="Q661" i="3" s="1"/>
  <c r="P662" i="3"/>
  <c r="Q662" i="3" s="1"/>
  <c r="P663" i="3"/>
  <c r="Q663" i="3" s="1"/>
  <c r="P664" i="3"/>
  <c r="Q664" i="3" s="1"/>
  <c r="P665" i="3"/>
  <c r="Q665" i="3" s="1"/>
  <c r="P666" i="3"/>
  <c r="Q666" i="3" s="1"/>
  <c r="P667" i="3"/>
  <c r="Q667" i="3" s="1"/>
  <c r="P668" i="3"/>
  <c r="Q668" i="3" s="1"/>
  <c r="P669" i="3"/>
  <c r="Q669" i="3" s="1"/>
  <c r="P670" i="3"/>
  <c r="Q670" i="3" s="1"/>
  <c r="P671" i="3"/>
  <c r="Q671" i="3" s="1"/>
  <c r="P672" i="3"/>
  <c r="Q672" i="3" s="1"/>
  <c r="P673" i="3"/>
  <c r="Q673" i="3" s="1"/>
  <c r="P674" i="3"/>
  <c r="Q674" i="3" s="1"/>
  <c r="P675" i="3"/>
  <c r="Q675" i="3" s="1"/>
  <c r="P676" i="3"/>
  <c r="Q676" i="3" s="1"/>
  <c r="P677" i="3"/>
  <c r="Q677" i="3" s="1"/>
  <c r="P678" i="3"/>
  <c r="Q678" i="3" s="1"/>
  <c r="P679" i="3"/>
  <c r="Q679" i="3" s="1"/>
  <c r="P680" i="3"/>
  <c r="Q680" i="3" s="1"/>
  <c r="P681" i="3"/>
  <c r="Q681" i="3" s="1"/>
  <c r="P682" i="3"/>
  <c r="Q682" i="3" s="1"/>
  <c r="P683" i="3"/>
  <c r="Q683" i="3" s="1"/>
  <c r="P684" i="3"/>
  <c r="Q684" i="3" s="1"/>
  <c r="P685" i="3"/>
  <c r="Q685" i="3" s="1"/>
  <c r="P686" i="3"/>
  <c r="Q686" i="3" s="1"/>
  <c r="P687" i="3"/>
  <c r="Q687" i="3" s="1"/>
  <c r="P688" i="3"/>
  <c r="Q688" i="3" s="1"/>
  <c r="P689" i="3"/>
  <c r="Q689" i="3" s="1"/>
  <c r="P690" i="3"/>
  <c r="Q690" i="3" s="1"/>
  <c r="P691" i="3"/>
  <c r="Q691" i="3" s="1"/>
  <c r="P692" i="3"/>
  <c r="Q692" i="3" s="1"/>
  <c r="P693" i="3"/>
  <c r="Q693" i="3" s="1"/>
  <c r="P694" i="3"/>
  <c r="Q694" i="3" s="1"/>
  <c r="P695" i="3"/>
  <c r="Q695" i="3" s="1"/>
  <c r="P696" i="3"/>
  <c r="Q696" i="3" s="1"/>
  <c r="P697" i="3"/>
  <c r="Q697" i="3" s="1"/>
  <c r="P698" i="3"/>
  <c r="Q698" i="3" s="1"/>
  <c r="P699" i="3"/>
  <c r="Q699" i="3" s="1"/>
  <c r="P700" i="3"/>
  <c r="Q700" i="3" s="1"/>
  <c r="P701" i="3"/>
  <c r="Q701" i="3" s="1"/>
  <c r="P702" i="3"/>
  <c r="Q702" i="3" s="1"/>
  <c r="P703" i="3"/>
  <c r="Q703" i="3" s="1"/>
  <c r="P704" i="3"/>
  <c r="Q704" i="3" s="1"/>
  <c r="P705" i="3"/>
  <c r="Q705" i="3" s="1"/>
  <c r="P706" i="3"/>
  <c r="Q706" i="3" s="1"/>
  <c r="P707" i="3"/>
  <c r="Q707" i="3" s="1"/>
  <c r="P708" i="3"/>
  <c r="Q708" i="3" s="1"/>
  <c r="P709" i="3"/>
  <c r="Q709" i="3" s="1"/>
  <c r="P710" i="3"/>
  <c r="Q710" i="3" s="1"/>
  <c r="P711" i="3"/>
  <c r="Q711" i="3" s="1"/>
  <c r="P712" i="3"/>
  <c r="Q712" i="3" s="1"/>
  <c r="P713" i="3"/>
  <c r="Q713" i="3" s="1"/>
  <c r="P714" i="3"/>
  <c r="Q714" i="3" s="1"/>
  <c r="P715" i="3"/>
  <c r="Q715" i="3" s="1"/>
  <c r="P716" i="3"/>
  <c r="Q716" i="3" s="1"/>
  <c r="P717" i="3"/>
  <c r="Q717" i="3" s="1"/>
  <c r="P718" i="3"/>
  <c r="Q718" i="3" s="1"/>
  <c r="P719" i="3"/>
  <c r="Q719" i="3" s="1"/>
  <c r="P720" i="3"/>
  <c r="Q720" i="3" s="1"/>
  <c r="P721" i="3"/>
  <c r="Q721" i="3" s="1"/>
  <c r="P722" i="3"/>
  <c r="Q722" i="3" s="1"/>
  <c r="P723" i="3"/>
  <c r="Q723" i="3" s="1"/>
  <c r="P724" i="3"/>
  <c r="Q724" i="3" s="1"/>
  <c r="P725" i="3"/>
  <c r="Q725" i="3" s="1"/>
  <c r="P726" i="3"/>
  <c r="Q726" i="3" s="1"/>
  <c r="P727" i="3"/>
  <c r="Q727" i="3" s="1"/>
  <c r="P728" i="3"/>
  <c r="Q728" i="3" s="1"/>
  <c r="P729" i="3"/>
  <c r="Q729" i="3" s="1"/>
  <c r="P730" i="3"/>
  <c r="Q730" i="3" s="1"/>
  <c r="P731" i="3"/>
  <c r="Q731" i="3" s="1"/>
  <c r="P732" i="3"/>
  <c r="Q732" i="3" s="1"/>
  <c r="P733" i="3"/>
  <c r="Q733" i="3" s="1"/>
  <c r="P734" i="3"/>
  <c r="Q734" i="3" s="1"/>
  <c r="P735" i="3"/>
  <c r="Q735" i="3" s="1"/>
  <c r="P736" i="3"/>
  <c r="Q736" i="3" s="1"/>
  <c r="P737" i="3"/>
  <c r="Q737" i="3" s="1"/>
  <c r="P738" i="3"/>
  <c r="Q738" i="3" s="1"/>
  <c r="P739" i="3"/>
  <c r="Q739" i="3" s="1"/>
  <c r="P740" i="3"/>
  <c r="Q740" i="3" s="1"/>
  <c r="P741" i="3"/>
  <c r="Q741" i="3" s="1"/>
  <c r="P742" i="3"/>
  <c r="Q742" i="3" s="1"/>
  <c r="P743" i="3"/>
  <c r="Q743" i="3" s="1"/>
  <c r="P744" i="3"/>
  <c r="Q744" i="3" s="1"/>
  <c r="P745" i="3"/>
  <c r="Q745" i="3" s="1"/>
  <c r="P746" i="3"/>
  <c r="Q746" i="3" s="1"/>
  <c r="P747" i="3"/>
  <c r="Q747" i="3" s="1"/>
  <c r="P748" i="3"/>
  <c r="Q748" i="3" s="1"/>
  <c r="P749" i="3"/>
  <c r="Q749" i="3" s="1"/>
  <c r="P750" i="3"/>
  <c r="Q750" i="3" s="1"/>
  <c r="P751" i="3"/>
  <c r="Q751" i="3" s="1"/>
  <c r="P752" i="3"/>
  <c r="Q752" i="3" s="1"/>
  <c r="P753" i="3"/>
  <c r="Q753" i="3" s="1"/>
  <c r="P754" i="3"/>
  <c r="Q754" i="3" s="1"/>
  <c r="P755" i="3"/>
  <c r="Q755" i="3" s="1"/>
  <c r="P756" i="3"/>
  <c r="Q756" i="3" s="1"/>
  <c r="P757" i="3"/>
  <c r="Q757" i="3" s="1"/>
  <c r="P758" i="3"/>
  <c r="Q758" i="3" s="1"/>
  <c r="P759" i="3"/>
  <c r="Q759" i="3" s="1"/>
  <c r="P760" i="3"/>
  <c r="Q760" i="3" s="1"/>
  <c r="P761" i="3"/>
  <c r="Q761" i="3" s="1"/>
  <c r="P762" i="3"/>
  <c r="Q762" i="3" s="1"/>
  <c r="P763" i="3"/>
  <c r="Q763" i="3" s="1"/>
  <c r="P764" i="3"/>
  <c r="Q764" i="3" s="1"/>
  <c r="P765" i="3"/>
  <c r="Q765" i="3" s="1"/>
  <c r="P766" i="3"/>
  <c r="Q766" i="3" s="1"/>
  <c r="P767" i="3"/>
  <c r="Q767" i="3" s="1"/>
  <c r="P768" i="3"/>
  <c r="Q768" i="3" s="1"/>
  <c r="P769" i="3"/>
  <c r="Q769" i="3" s="1"/>
  <c r="P770" i="3"/>
  <c r="Q770" i="3" s="1"/>
  <c r="P771" i="3"/>
  <c r="Q771" i="3" s="1"/>
  <c r="P772" i="3"/>
  <c r="Q772" i="3" s="1"/>
  <c r="P773" i="3"/>
  <c r="Q773" i="3" s="1"/>
  <c r="P774" i="3"/>
  <c r="Q774" i="3" s="1"/>
  <c r="P775" i="3"/>
  <c r="Q775" i="3" s="1"/>
  <c r="P776" i="3"/>
  <c r="Q776" i="3" s="1"/>
  <c r="P777" i="3"/>
  <c r="Q777" i="3" s="1"/>
  <c r="P778" i="3"/>
  <c r="Q778" i="3" s="1"/>
  <c r="P779" i="3"/>
  <c r="Q779" i="3" s="1"/>
  <c r="P780" i="3"/>
  <c r="Q780" i="3" s="1"/>
  <c r="P781" i="3"/>
  <c r="Q781" i="3" s="1"/>
  <c r="P782" i="3"/>
  <c r="Q782" i="3" s="1"/>
  <c r="P783" i="3"/>
  <c r="Q783" i="3" s="1"/>
  <c r="P784" i="3"/>
  <c r="Q784" i="3" s="1"/>
  <c r="P785" i="3"/>
  <c r="Q785" i="3" s="1"/>
  <c r="P786" i="3"/>
  <c r="Q786" i="3" s="1"/>
  <c r="P787" i="3"/>
  <c r="Q787" i="3" s="1"/>
  <c r="P788" i="3"/>
  <c r="Q788" i="3" s="1"/>
  <c r="P789" i="3"/>
  <c r="Q789" i="3" s="1"/>
  <c r="P790" i="3"/>
  <c r="Q790" i="3" s="1"/>
  <c r="P791" i="3"/>
  <c r="Q791" i="3" s="1"/>
  <c r="P792" i="3"/>
  <c r="Q792" i="3" s="1"/>
  <c r="P793" i="3"/>
  <c r="Q793" i="3" s="1"/>
  <c r="P794" i="3"/>
  <c r="Q794" i="3" s="1"/>
  <c r="P795" i="3"/>
  <c r="Q795" i="3" s="1"/>
  <c r="P796" i="3"/>
  <c r="Q796" i="3" s="1"/>
  <c r="P797" i="3"/>
  <c r="Q797" i="3" s="1"/>
  <c r="P798" i="3"/>
  <c r="Q798" i="3" s="1"/>
  <c r="P799" i="3"/>
  <c r="Q799" i="3" s="1"/>
  <c r="P800" i="3"/>
  <c r="Q800" i="3" s="1"/>
  <c r="P801" i="3"/>
  <c r="Q801" i="3" s="1"/>
  <c r="P802" i="3"/>
  <c r="Q802" i="3" s="1"/>
  <c r="P803" i="3"/>
  <c r="Q803" i="3" s="1"/>
  <c r="P804" i="3"/>
  <c r="Q804" i="3" s="1"/>
  <c r="P805" i="3"/>
  <c r="Q805" i="3" s="1"/>
  <c r="P806" i="3"/>
  <c r="Q806" i="3" s="1"/>
  <c r="P807" i="3"/>
  <c r="Q807" i="3" s="1"/>
  <c r="P808" i="3"/>
  <c r="Q808" i="3" s="1"/>
  <c r="P809" i="3"/>
  <c r="Q809" i="3" s="1"/>
  <c r="P810" i="3"/>
  <c r="Q810" i="3" s="1"/>
  <c r="P811" i="3"/>
  <c r="Q811" i="3" s="1"/>
  <c r="P812" i="3"/>
  <c r="Q812" i="3" s="1"/>
  <c r="P813" i="3"/>
  <c r="Q813" i="3" s="1"/>
  <c r="P814" i="3"/>
  <c r="Q814" i="3" s="1"/>
  <c r="P815" i="3"/>
  <c r="Q815" i="3" s="1"/>
  <c r="P816" i="3"/>
  <c r="Q816" i="3" s="1"/>
  <c r="P817" i="3"/>
  <c r="Q817" i="3" s="1"/>
  <c r="P818" i="3"/>
  <c r="Q818" i="3" s="1"/>
  <c r="P819" i="3"/>
  <c r="Q819" i="3" s="1"/>
  <c r="P820" i="3"/>
  <c r="Q820" i="3" s="1"/>
  <c r="P821" i="3"/>
  <c r="Q821" i="3" s="1"/>
  <c r="P822" i="3"/>
  <c r="Q822" i="3" s="1"/>
  <c r="P823" i="3"/>
  <c r="Q823" i="3" s="1"/>
  <c r="P824" i="3"/>
  <c r="Q824" i="3" s="1"/>
  <c r="P825" i="3"/>
  <c r="Q825" i="3" s="1"/>
  <c r="P826" i="3"/>
  <c r="Q826" i="3" s="1"/>
  <c r="P827" i="3"/>
  <c r="Q827" i="3" s="1"/>
  <c r="P828" i="3"/>
  <c r="Q828" i="3" s="1"/>
  <c r="P829" i="3"/>
  <c r="Q829" i="3" s="1"/>
  <c r="P830" i="3"/>
  <c r="Q830" i="3" s="1"/>
  <c r="P831" i="3"/>
  <c r="Q831" i="3" s="1"/>
  <c r="P832" i="3"/>
  <c r="Q832" i="3" s="1"/>
  <c r="P833" i="3"/>
  <c r="Q833" i="3" s="1"/>
  <c r="P834" i="3"/>
  <c r="Q834" i="3" s="1"/>
  <c r="P835" i="3"/>
  <c r="Q835" i="3" s="1"/>
  <c r="P836" i="3"/>
  <c r="Q836" i="3" s="1"/>
  <c r="P837" i="3"/>
  <c r="Q837" i="3" s="1"/>
  <c r="P838" i="3"/>
  <c r="Q838" i="3" s="1"/>
  <c r="P839" i="3"/>
  <c r="Q839" i="3" s="1"/>
  <c r="P840" i="3"/>
  <c r="Q840" i="3" s="1"/>
  <c r="P841" i="3"/>
  <c r="Q841" i="3" s="1"/>
  <c r="P842" i="3"/>
  <c r="Q842" i="3" s="1"/>
  <c r="P843" i="3"/>
  <c r="Q843" i="3" s="1"/>
  <c r="P844" i="3"/>
  <c r="Q844" i="3" s="1"/>
  <c r="P845" i="3"/>
  <c r="Q845" i="3" s="1"/>
  <c r="P846" i="3"/>
  <c r="Q846" i="3" s="1"/>
  <c r="P847" i="3"/>
  <c r="Q847" i="3" s="1"/>
  <c r="P848" i="3"/>
  <c r="Q848" i="3" s="1"/>
  <c r="P849" i="3"/>
  <c r="Q849" i="3" s="1"/>
  <c r="P850" i="3"/>
  <c r="Q850" i="3" s="1"/>
  <c r="P851" i="3"/>
  <c r="Q851" i="3" s="1"/>
  <c r="P852" i="3"/>
  <c r="Q852" i="3" s="1"/>
  <c r="P853" i="3"/>
  <c r="Q853" i="3" s="1"/>
  <c r="P854" i="3"/>
  <c r="Q854" i="3" s="1"/>
  <c r="P855" i="3"/>
  <c r="Q855" i="3" s="1"/>
  <c r="P856" i="3"/>
  <c r="Q856" i="3" s="1"/>
  <c r="P857" i="3"/>
  <c r="Q857" i="3" s="1"/>
  <c r="P858" i="3"/>
  <c r="Q858" i="3" s="1"/>
  <c r="P859" i="3"/>
  <c r="Q859" i="3" s="1"/>
  <c r="P860" i="3"/>
  <c r="Q860" i="3" s="1"/>
  <c r="P861" i="3"/>
  <c r="Q861" i="3" s="1"/>
  <c r="P862" i="3"/>
  <c r="Q862" i="3" s="1"/>
  <c r="P863" i="3"/>
  <c r="Q863" i="3" s="1"/>
  <c r="P864" i="3"/>
  <c r="Q864" i="3" s="1"/>
  <c r="P865" i="3"/>
  <c r="Q865" i="3" s="1"/>
  <c r="P866" i="3"/>
  <c r="Q866" i="3" s="1"/>
  <c r="P867" i="3"/>
  <c r="Q867" i="3" s="1"/>
  <c r="P868" i="3"/>
  <c r="Q868" i="3" s="1"/>
  <c r="P869" i="3"/>
  <c r="Q869" i="3" s="1"/>
  <c r="P870" i="3"/>
  <c r="Q870" i="3" s="1"/>
  <c r="P871" i="3"/>
  <c r="Q871" i="3" s="1"/>
  <c r="P872" i="3"/>
  <c r="Q872" i="3" s="1"/>
  <c r="P873" i="3"/>
  <c r="Q873" i="3" s="1"/>
  <c r="P874" i="3"/>
  <c r="Q874" i="3" s="1"/>
  <c r="P875" i="3"/>
  <c r="Q875" i="3" s="1"/>
  <c r="P876" i="3"/>
  <c r="Q876" i="3" s="1"/>
  <c r="P877" i="3"/>
  <c r="Q877" i="3" s="1"/>
  <c r="P878" i="3"/>
  <c r="Q878" i="3" s="1"/>
  <c r="P879" i="3"/>
  <c r="Q879" i="3" s="1"/>
  <c r="P880" i="3"/>
  <c r="Q880" i="3" s="1"/>
  <c r="P881" i="3"/>
  <c r="Q881" i="3" s="1"/>
  <c r="P882" i="3"/>
  <c r="Q882" i="3" s="1"/>
  <c r="P883" i="3"/>
  <c r="Q883" i="3" s="1"/>
  <c r="P884" i="3"/>
  <c r="Q884" i="3" s="1"/>
  <c r="P885" i="3"/>
  <c r="Q885" i="3" s="1"/>
  <c r="P886" i="3"/>
  <c r="Q886" i="3" s="1"/>
  <c r="P887" i="3"/>
  <c r="Q887" i="3" s="1"/>
  <c r="P888" i="3"/>
  <c r="Q888" i="3" s="1"/>
  <c r="P889" i="3"/>
  <c r="Q889" i="3" s="1"/>
  <c r="P890" i="3"/>
  <c r="Q890" i="3" s="1"/>
  <c r="P891" i="3"/>
  <c r="Q891" i="3" s="1"/>
  <c r="P892" i="3"/>
  <c r="Q892" i="3" s="1"/>
  <c r="P893" i="3"/>
  <c r="Q893" i="3" s="1"/>
  <c r="P894" i="3"/>
  <c r="Q894" i="3" s="1"/>
  <c r="P895" i="3"/>
  <c r="Q895" i="3" s="1"/>
  <c r="P896" i="3"/>
  <c r="Q896" i="3" s="1"/>
  <c r="P897" i="3"/>
  <c r="Q897" i="3" s="1"/>
  <c r="P898" i="3"/>
  <c r="Q898" i="3" s="1"/>
  <c r="P899" i="3"/>
  <c r="Q899" i="3" s="1"/>
  <c r="P900" i="3"/>
  <c r="Q900" i="3" s="1"/>
  <c r="P901" i="3"/>
  <c r="Q901" i="3" s="1"/>
  <c r="P902" i="3"/>
  <c r="Q902" i="3" s="1"/>
  <c r="P903" i="3"/>
  <c r="Q903" i="3" s="1"/>
  <c r="P904" i="3"/>
  <c r="Q904" i="3" s="1"/>
  <c r="P905" i="3"/>
  <c r="Q905" i="3" s="1"/>
  <c r="P906" i="3"/>
  <c r="Q906" i="3" s="1"/>
  <c r="P907" i="3"/>
  <c r="Q907" i="3" s="1"/>
  <c r="P908" i="3"/>
  <c r="Q908" i="3" s="1"/>
  <c r="P909" i="3"/>
  <c r="Q909" i="3" s="1"/>
  <c r="P910" i="3"/>
  <c r="Q910" i="3" s="1"/>
  <c r="P911" i="3"/>
  <c r="Q911" i="3" s="1"/>
  <c r="P912" i="3"/>
  <c r="Q912" i="3" s="1"/>
  <c r="P913" i="3"/>
  <c r="Q913" i="3" s="1"/>
  <c r="P914" i="3"/>
  <c r="Q914" i="3" s="1"/>
  <c r="P915" i="3"/>
  <c r="Q915" i="3" s="1"/>
  <c r="P916" i="3"/>
  <c r="Q916" i="3" s="1"/>
  <c r="P917" i="3"/>
  <c r="Q917" i="3" s="1"/>
  <c r="P918" i="3"/>
  <c r="Q918" i="3" s="1"/>
  <c r="P919" i="3"/>
  <c r="Q919" i="3" s="1"/>
  <c r="P920" i="3"/>
  <c r="Q920" i="3" s="1"/>
  <c r="P921" i="3"/>
  <c r="Q921" i="3" s="1"/>
  <c r="P922" i="3"/>
  <c r="Q922" i="3" s="1"/>
  <c r="P923" i="3"/>
  <c r="Q923" i="3" s="1"/>
  <c r="P924" i="3"/>
  <c r="Q924" i="3" s="1"/>
  <c r="P925" i="3"/>
  <c r="Q925" i="3" s="1"/>
  <c r="P926" i="3"/>
  <c r="Q926" i="3" s="1"/>
  <c r="P927" i="3"/>
  <c r="Q927" i="3" s="1"/>
  <c r="P928" i="3"/>
  <c r="Q928" i="3" s="1"/>
  <c r="P929" i="3"/>
  <c r="Q929" i="3" s="1"/>
  <c r="P930" i="3"/>
  <c r="Q930" i="3" s="1"/>
  <c r="P931" i="3"/>
  <c r="Q931" i="3" s="1"/>
  <c r="P932" i="3"/>
  <c r="Q932" i="3" s="1"/>
  <c r="P933" i="3"/>
  <c r="Q933" i="3" s="1"/>
  <c r="P934" i="3"/>
  <c r="Q934" i="3" s="1"/>
  <c r="P935" i="3"/>
  <c r="Q935" i="3" s="1"/>
  <c r="P936" i="3"/>
  <c r="Q936" i="3" s="1"/>
  <c r="P937" i="3"/>
  <c r="Q937" i="3" s="1"/>
  <c r="P938" i="3"/>
  <c r="Q938" i="3" s="1"/>
  <c r="P939" i="3"/>
  <c r="Q939" i="3" s="1"/>
  <c r="P940" i="3"/>
  <c r="Q940" i="3" s="1"/>
  <c r="P941" i="3"/>
  <c r="Q941" i="3" s="1"/>
  <c r="P942" i="3"/>
  <c r="Q942" i="3" s="1"/>
  <c r="P943" i="3"/>
  <c r="Q943" i="3" s="1"/>
  <c r="P944" i="3"/>
  <c r="Q944" i="3" s="1"/>
  <c r="P945" i="3"/>
  <c r="Q945" i="3" s="1"/>
  <c r="P946" i="3"/>
  <c r="Q946" i="3" s="1"/>
  <c r="P947" i="3"/>
  <c r="Q947" i="3" s="1"/>
  <c r="P948" i="3"/>
  <c r="Q948" i="3" s="1"/>
  <c r="P949" i="3"/>
  <c r="Q949" i="3" s="1"/>
  <c r="P950" i="3"/>
  <c r="Q950" i="3" s="1"/>
  <c r="P951" i="3"/>
  <c r="Q951" i="3" s="1"/>
  <c r="P952" i="3"/>
  <c r="Q952" i="3" s="1"/>
  <c r="P953" i="3"/>
  <c r="Q953" i="3" s="1"/>
  <c r="P954" i="3"/>
  <c r="Q954" i="3" s="1"/>
  <c r="P955" i="3"/>
  <c r="Q955" i="3" s="1"/>
  <c r="P956" i="3"/>
  <c r="Q956" i="3" s="1"/>
  <c r="P957" i="3"/>
  <c r="Q957" i="3" s="1"/>
  <c r="P958" i="3"/>
  <c r="Q958" i="3" s="1"/>
  <c r="P959" i="3"/>
  <c r="Q959" i="3" s="1"/>
  <c r="P960" i="3"/>
  <c r="Q960" i="3" s="1"/>
  <c r="P961" i="3"/>
  <c r="Q961" i="3" s="1"/>
  <c r="P962" i="3"/>
  <c r="Q962" i="3" s="1"/>
  <c r="P963" i="3"/>
  <c r="Q963" i="3" s="1"/>
  <c r="P964" i="3"/>
  <c r="Q964" i="3" s="1"/>
  <c r="P965" i="3"/>
  <c r="Q965" i="3" s="1"/>
  <c r="P966" i="3"/>
  <c r="Q966" i="3" s="1"/>
  <c r="P967" i="3"/>
  <c r="Q967" i="3" s="1"/>
  <c r="P968" i="3"/>
  <c r="Q968" i="3" s="1"/>
  <c r="P969" i="3"/>
  <c r="Q969" i="3" s="1"/>
  <c r="P970" i="3"/>
  <c r="Q970" i="3" s="1"/>
  <c r="P971" i="3"/>
  <c r="Q971" i="3" s="1"/>
  <c r="P972" i="3"/>
  <c r="Q972" i="3" s="1"/>
  <c r="P973" i="3"/>
  <c r="Q973" i="3" s="1"/>
  <c r="P974" i="3"/>
  <c r="Q974" i="3" s="1"/>
  <c r="P975" i="3"/>
  <c r="Q975" i="3" s="1"/>
  <c r="P976" i="3"/>
  <c r="Q976" i="3" s="1"/>
  <c r="P977" i="3"/>
  <c r="Q977" i="3" s="1"/>
  <c r="P978" i="3"/>
  <c r="Q978" i="3" s="1"/>
  <c r="P979" i="3"/>
  <c r="Q979" i="3" s="1"/>
  <c r="P980" i="3"/>
  <c r="Q980" i="3" s="1"/>
  <c r="P981" i="3"/>
  <c r="Q981" i="3" s="1"/>
  <c r="P982" i="3"/>
  <c r="Q982" i="3" s="1"/>
  <c r="P983" i="3"/>
  <c r="Q983" i="3" s="1"/>
  <c r="P984" i="3"/>
  <c r="Q984" i="3" s="1"/>
  <c r="P985" i="3"/>
  <c r="Q985" i="3" s="1"/>
  <c r="P986" i="3"/>
  <c r="Q986" i="3" s="1"/>
  <c r="P987" i="3"/>
  <c r="Q987" i="3" s="1"/>
  <c r="P988" i="3"/>
  <c r="Q988" i="3" s="1"/>
  <c r="P989" i="3"/>
  <c r="Q989" i="3" s="1"/>
  <c r="P990" i="3"/>
  <c r="Q990" i="3" s="1"/>
  <c r="P991" i="3"/>
  <c r="Q991" i="3" s="1"/>
  <c r="P992" i="3"/>
  <c r="Q992" i="3" s="1"/>
  <c r="P993" i="3"/>
  <c r="Q993" i="3" s="1"/>
  <c r="P994" i="3"/>
  <c r="Q994" i="3" s="1"/>
  <c r="P995" i="3"/>
  <c r="Q995" i="3" s="1"/>
  <c r="P996" i="3"/>
  <c r="Q996" i="3" s="1"/>
  <c r="P997" i="3"/>
  <c r="Q997" i="3" s="1"/>
  <c r="P998" i="3"/>
  <c r="Q998" i="3" s="1"/>
  <c r="P999" i="3"/>
  <c r="Q999" i="3" s="1"/>
  <c r="P1000" i="3"/>
  <c r="Q1000" i="3" s="1"/>
  <c r="P1001" i="3"/>
  <c r="Q1001" i="3" s="1"/>
  <c r="P1002" i="3"/>
  <c r="Q1002" i="3" s="1"/>
  <c r="P1003" i="3"/>
  <c r="Q1003" i="3" s="1"/>
  <c r="P1004" i="3"/>
  <c r="Q1004" i="3" s="1"/>
  <c r="P1005" i="3"/>
  <c r="Q1005" i="3" s="1"/>
  <c r="P1006" i="3"/>
  <c r="Q1006" i="3" s="1"/>
  <c r="P1007" i="3"/>
  <c r="Q1007" i="3" s="1"/>
  <c r="P1008" i="3"/>
  <c r="Q1008" i="3" s="1"/>
  <c r="P1009" i="3"/>
  <c r="Q1009" i="3" s="1"/>
  <c r="P1010" i="3"/>
  <c r="Q1010" i="3" s="1"/>
  <c r="P1011" i="3"/>
  <c r="Q1011" i="3" s="1"/>
  <c r="P1012" i="3"/>
  <c r="Q1012" i="3" s="1"/>
  <c r="P1013" i="3"/>
  <c r="Q1013" i="3" s="1"/>
  <c r="P1014" i="3"/>
  <c r="Q1014" i="3" s="1"/>
  <c r="P1015" i="3"/>
  <c r="Q1015" i="3" s="1"/>
  <c r="P1016" i="3"/>
  <c r="Q1016" i="3" s="1"/>
  <c r="P1017" i="3"/>
  <c r="Q1017" i="3" s="1"/>
  <c r="P1018" i="3"/>
  <c r="Q1018" i="3" s="1"/>
  <c r="P1019" i="3"/>
  <c r="Q1019" i="3" s="1"/>
  <c r="P1020" i="3"/>
  <c r="Q1020" i="3" s="1"/>
  <c r="P1021" i="3"/>
  <c r="Q1021" i="3" s="1"/>
  <c r="P1022" i="3"/>
  <c r="Q1022" i="3" s="1"/>
  <c r="P1023" i="3"/>
  <c r="Q1023" i="3" s="1"/>
  <c r="P1024" i="3"/>
  <c r="Q1024" i="3" s="1"/>
  <c r="P1025" i="3"/>
  <c r="Q1025" i="3" s="1"/>
  <c r="P1026" i="3"/>
  <c r="Q1026" i="3" s="1"/>
  <c r="P1027" i="3"/>
  <c r="Q1027" i="3" s="1"/>
  <c r="P1028" i="3"/>
  <c r="Q1028" i="3" s="1"/>
  <c r="P1029" i="3"/>
  <c r="Q1029" i="3" s="1"/>
  <c r="P1030" i="3"/>
  <c r="Q1030" i="3" s="1"/>
  <c r="P1031" i="3"/>
  <c r="Q1031" i="3" s="1"/>
  <c r="P1032" i="3"/>
  <c r="Q1032" i="3" s="1"/>
  <c r="P1033" i="3"/>
  <c r="Q1033" i="3" s="1"/>
  <c r="P1034" i="3"/>
  <c r="Q1034" i="3" s="1"/>
  <c r="P1035" i="3"/>
  <c r="Q1035" i="3" s="1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1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B128" i="3"/>
  <c r="B184" i="3"/>
  <c r="B221" i="3"/>
  <c r="B235" i="3"/>
  <c r="B242" i="3"/>
  <c r="B385" i="3"/>
  <c r="B441" i="3"/>
  <c r="B478" i="3"/>
  <c r="B506" i="3"/>
  <c r="B513" i="3"/>
  <c r="B604" i="3"/>
  <c r="B736" i="3"/>
  <c r="B757" i="3"/>
  <c r="B764" i="3"/>
  <c r="B859" i="3"/>
  <c r="B952" i="3"/>
  <c r="B991" i="3"/>
  <c r="F1023" i="13" l="1"/>
  <c r="F1037" i="13"/>
  <c r="D1047" i="13"/>
  <c r="F1070" i="13"/>
  <c r="D1089" i="13"/>
  <c r="F1090" i="13"/>
  <c r="D1091" i="13"/>
  <c r="F1092" i="13"/>
  <c r="D1093" i="13"/>
  <c r="F1094" i="13"/>
  <c r="F1096" i="13"/>
  <c r="D1098" i="13"/>
  <c r="F1106" i="13"/>
  <c r="F1119" i="13"/>
  <c r="F1127" i="13"/>
  <c r="F1131" i="13"/>
  <c r="F1135" i="13"/>
  <c r="F1139" i="13"/>
  <c r="F1143" i="13"/>
  <c r="F1147" i="13"/>
  <c r="F1192" i="13"/>
  <c r="F1196" i="13"/>
  <c r="F1200" i="13"/>
  <c r="F1204" i="13"/>
  <c r="F1208" i="13"/>
  <c r="D1213" i="13"/>
  <c r="D1214" i="13"/>
  <c r="F1215" i="13"/>
  <c r="D1216" i="13"/>
  <c r="F1217" i="13"/>
  <c r="F1218" i="13"/>
  <c r="F1219" i="13"/>
  <c r="F1224" i="13"/>
  <c r="D1225" i="13"/>
  <c r="F1226" i="13"/>
  <c r="F1234" i="13"/>
  <c r="D1037" i="13"/>
  <c r="F1083" i="13"/>
  <c r="F1087" i="13"/>
  <c r="F1101" i="13"/>
  <c r="F1171" i="13"/>
  <c r="F1175" i="13"/>
  <c r="F1179" i="13"/>
  <c r="D1217" i="13"/>
  <c r="D1218" i="13"/>
  <c r="F1231" i="13"/>
  <c r="F1232" i="13"/>
  <c r="F1020" i="13"/>
  <c r="F1027" i="13"/>
  <c r="F1028" i="13"/>
  <c r="F1031" i="13"/>
  <c r="F1032" i="13"/>
  <c r="F1034" i="13"/>
  <c r="F1035" i="13"/>
  <c r="F1104" i="13"/>
  <c r="F1124" i="13"/>
  <c r="F1129" i="13"/>
  <c r="F1133" i="13"/>
  <c r="F1137" i="13"/>
  <c r="F1141" i="13"/>
  <c r="F1145" i="13"/>
  <c r="F1186" i="13"/>
  <c r="F1190" i="13"/>
  <c r="F1194" i="13"/>
  <c r="F1198" i="13"/>
  <c r="F1202" i="13"/>
  <c r="F1206" i="13"/>
  <c r="F1221" i="13"/>
  <c r="F1230" i="13"/>
  <c r="F1036" i="13"/>
  <c r="D1071" i="13"/>
  <c r="F1082" i="13"/>
  <c r="D1083" i="13"/>
  <c r="F1084" i="13"/>
  <c r="D1085" i="13"/>
  <c r="F1086" i="13"/>
  <c r="D1087" i="13"/>
  <c r="F1088" i="13"/>
  <c r="D1171" i="13"/>
  <c r="F1172" i="13"/>
  <c r="D1173" i="13"/>
  <c r="F1174" i="13"/>
  <c r="D1175" i="13"/>
  <c r="F1176" i="13"/>
  <c r="D1177" i="13"/>
  <c r="F1178" i="13"/>
  <c r="D1179" i="13"/>
  <c r="F1180" i="13"/>
  <c r="D1181" i="13"/>
  <c r="F1182" i="13"/>
  <c r="F1183" i="13"/>
  <c r="D1196" i="13"/>
  <c r="D1204" i="13"/>
  <c r="D1226" i="13"/>
  <c r="F1229" i="13"/>
  <c r="D1230" i="13"/>
  <c r="F1249" i="13"/>
  <c r="D1250" i="13"/>
  <c r="E1246" i="13" s="1"/>
  <c r="G1246" i="13" s="1"/>
  <c r="H1244" i="13" s="1"/>
  <c r="F1078" i="13"/>
  <c r="D1099" i="13"/>
  <c r="D1101" i="13"/>
  <c r="D1103" i="13"/>
  <c r="D1104" i="13"/>
  <c r="F1118" i="13"/>
  <c r="D1119" i="13"/>
  <c r="F1121" i="13"/>
  <c r="F1126" i="13"/>
  <c r="D1127" i="13"/>
  <c r="F1128" i="13"/>
  <c r="D1129" i="13"/>
  <c r="F1130" i="13"/>
  <c r="D1131" i="13"/>
  <c r="F1132" i="13"/>
  <c r="D1133" i="13"/>
  <c r="F1134" i="13"/>
  <c r="D1135" i="13"/>
  <c r="F1136" i="13"/>
  <c r="D1137" i="13"/>
  <c r="F1138" i="13"/>
  <c r="D1139" i="13"/>
  <c r="F1140" i="13"/>
  <c r="D1141" i="13"/>
  <c r="F1142" i="13"/>
  <c r="D1143" i="13"/>
  <c r="F1144" i="13"/>
  <c r="D1145" i="13"/>
  <c r="F1146" i="13"/>
  <c r="D1147" i="13"/>
  <c r="D1194" i="13"/>
  <c r="D1202" i="13"/>
  <c r="D1219" i="13"/>
  <c r="D1220" i="13"/>
  <c r="F1223" i="13"/>
  <c r="D1227" i="13"/>
  <c r="D1231" i="13"/>
  <c r="F1242" i="13"/>
  <c r="D1032" i="13"/>
  <c r="D1035" i="13"/>
  <c r="E1033" i="13" s="1"/>
  <c r="G1033" i="13" s="1"/>
  <c r="H1031" i="13" s="1"/>
  <c r="D1079" i="13"/>
  <c r="D1106" i="13"/>
  <c r="F1114" i="13"/>
  <c r="F1120" i="13"/>
  <c r="F1123" i="13"/>
  <c r="D1192" i="13"/>
  <c r="D1200" i="13"/>
  <c r="D1208" i="13"/>
  <c r="D1221" i="13"/>
  <c r="D1223" i="13"/>
  <c r="F1237" i="13"/>
  <c r="F1244" i="13"/>
  <c r="E1245" i="13"/>
  <c r="G1245" i="13" s="1"/>
  <c r="H1243" i="13" s="1"/>
  <c r="F1246" i="13"/>
  <c r="F1248" i="13"/>
  <c r="E1029" i="13"/>
  <c r="G1029" i="13" s="1"/>
  <c r="H1027" i="13" s="1"/>
  <c r="F1095" i="13"/>
  <c r="F1097" i="13"/>
  <c r="F1110" i="13"/>
  <c r="F1122" i="13"/>
  <c r="F1125" i="13"/>
  <c r="D1190" i="13"/>
  <c r="D1198" i="13"/>
  <c r="D1206" i="13"/>
  <c r="E1244" i="13"/>
  <c r="G1244" i="13" s="1"/>
  <c r="H1242" i="13" s="1"/>
  <c r="G130" i="13"/>
  <c r="H128" i="13" s="1"/>
  <c r="F131" i="13"/>
  <c r="G134" i="13"/>
  <c r="H132" i="13" s="1"/>
  <c r="F135" i="13"/>
  <c r="G138" i="13"/>
  <c r="H136" i="13" s="1"/>
  <c r="F139" i="13"/>
  <c r="E142" i="13"/>
  <c r="G142" i="13" s="1"/>
  <c r="H140" i="13" s="1"/>
  <c r="F143" i="13"/>
  <c r="E146" i="13"/>
  <c r="F147" i="13"/>
  <c r="F151" i="13"/>
  <c r="F155" i="13"/>
  <c r="F159" i="13"/>
  <c r="F163" i="13"/>
  <c r="F169" i="13"/>
  <c r="D171" i="13"/>
  <c r="F171" i="13"/>
  <c r="F178" i="13"/>
  <c r="D179" i="13"/>
  <c r="D181" i="13"/>
  <c r="D224" i="13"/>
  <c r="F224" i="13"/>
  <c r="F222" i="13"/>
  <c r="E447" i="13"/>
  <c r="G447" i="13" s="1"/>
  <c r="H445" i="13" s="1"/>
  <c r="D12" i="13"/>
  <c r="F146" i="13"/>
  <c r="F150" i="13"/>
  <c r="F154" i="13"/>
  <c r="F158" i="13"/>
  <c r="F162" i="13"/>
  <c r="F168" i="13"/>
  <c r="F177" i="13"/>
  <c r="D177" i="13"/>
  <c r="F182" i="13"/>
  <c r="D228" i="13"/>
  <c r="F228" i="13"/>
  <c r="F226" i="13"/>
  <c r="E441" i="13"/>
  <c r="G441" i="13" s="1"/>
  <c r="H439" i="13" s="1"/>
  <c r="F129" i="13"/>
  <c r="G129" i="13" s="1"/>
  <c r="H127" i="13" s="1"/>
  <c r="F133" i="13"/>
  <c r="G133" i="13" s="1"/>
  <c r="H131" i="13" s="1"/>
  <c r="F137" i="13"/>
  <c r="G137" i="13" s="1"/>
  <c r="H135" i="13" s="1"/>
  <c r="F141" i="13"/>
  <c r="G141" i="13" s="1"/>
  <c r="H139" i="13" s="1"/>
  <c r="E148" i="13"/>
  <c r="F153" i="13"/>
  <c r="F157" i="13"/>
  <c r="F161" i="13"/>
  <c r="F165" i="13"/>
  <c r="D167" i="13"/>
  <c r="E154" i="13" s="1"/>
  <c r="G154" i="13" s="1"/>
  <c r="H152" i="13" s="1"/>
  <c r="F167" i="13"/>
  <c r="F173" i="13"/>
  <c r="D176" i="13"/>
  <c r="E164" i="13" s="1"/>
  <c r="G164" i="13" s="1"/>
  <c r="H162" i="13" s="1"/>
  <c r="F176" i="13"/>
  <c r="F183" i="13"/>
  <c r="D183" i="13"/>
  <c r="C221" i="13"/>
  <c r="D221" i="13" s="1"/>
  <c r="C220" i="13"/>
  <c r="F232" i="13"/>
  <c r="D232" i="13"/>
  <c r="F230" i="13"/>
  <c r="D234" i="13"/>
  <c r="F233" i="13"/>
  <c r="F236" i="13"/>
  <c r="D236" i="13"/>
  <c r="E443" i="13"/>
  <c r="G443" i="13" s="1"/>
  <c r="H441" i="13" s="1"/>
  <c r="G131" i="13"/>
  <c r="H129" i="13" s="1"/>
  <c r="F132" i="13"/>
  <c r="G132" i="13" s="1"/>
  <c r="H130" i="13" s="1"/>
  <c r="G135" i="13"/>
  <c r="H133" i="13" s="1"/>
  <c r="F136" i="13"/>
  <c r="G136" i="13" s="1"/>
  <c r="H134" i="13" s="1"/>
  <c r="G139" i="13"/>
  <c r="H137" i="13" s="1"/>
  <c r="F140" i="13"/>
  <c r="G140" i="13" s="1"/>
  <c r="H138" i="13" s="1"/>
  <c r="G143" i="13"/>
  <c r="H141" i="13" s="1"/>
  <c r="G147" i="13"/>
  <c r="H145" i="13" s="1"/>
  <c r="F148" i="13"/>
  <c r="E151" i="13"/>
  <c r="G151" i="13" s="1"/>
  <c r="H149" i="13" s="1"/>
  <c r="E155" i="13"/>
  <c r="G155" i="13" s="1"/>
  <c r="H153" i="13" s="1"/>
  <c r="E159" i="13"/>
  <c r="G159" i="13" s="1"/>
  <c r="H157" i="13" s="1"/>
  <c r="E163" i="13"/>
  <c r="G163" i="13" s="1"/>
  <c r="H161" i="13" s="1"/>
  <c r="F225" i="13"/>
  <c r="F234" i="13"/>
  <c r="F235" i="13"/>
  <c r="D235" i="13"/>
  <c r="F241" i="13"/>
  <c r="F300" i="13"/>
  <c r="F301" i="13"/>
  <c r="F308" i="13"/>
  <c r="F309" i="13"/>
  <c r="F316" i="13"/>
  <c r="F317" i="13"/>
  <c r="F324" i="13"/>
  <c r="F325" i="13"/>
  <c r="D326" i="13"/>
  <c r="D328" i="13"/>
  <c r="F329" i="13"/>
  <c r="D330" i="13"/>
  <c r="F331" i="13"/>
  <c r="D332" i="13"/>
  <c r="F333" i="13"/>
  <c r="F335" i="13"/>
  <c r="F337" i="13"/>
  <c r="F339" i="13"/>
  <c r="F341" i="13"/>
  <c r="F343" i="13"/>
  <c r="F345" i="13"/>
  <c r="F352" i="13"/>
  <c r="F353" i="13"/>
  <c r="F360" i="13"/>
  <c r="F362" i="13"/>
  <c r="F364" i="13"/>
  <c r="F365" i="13"/>
  <c r="E442" i="13"/>
  <c r="G442" i="13" s="1"/>
  <c r="H440" i="13" s="1"/>
  <c r="E444" i="13"/>
  <c r="G444" i="13" s="1"/>
  <c r="H442" i="13" s="1"/>
  <c r="E446" i="13"/>
  <c r="G446" i="13" s="1"/>
  <c r="H444" i="13" s="1"/>
  <c r="F503" i="13"/>
  <c r="D503" i="13"/>
  <c r="F515" i="13"/>
  <c r="D515" i="13"/>
  <c r="F514" i="13"/>
  <c r="F519" i="13"/>
  <c r="D519" i="13"/>
  <c r="F518" i="13"/>
  <c r="F523" i="13"/>
  <c r="D523" i="13"/>
  <c r="F522" i="13"/>
  <c r="F527" i="13"/>
  <c r="D527" i="13"/>
  <c r="F526" i="13"/>
  <c r="F479" i="13"/>
  <c r="D480" i="13"/>
  <c r="F483" i="13"/>
  <c r="D484" i="13"/>
  <c r="F487" i="13"/>
  <c r="D488" i="13"/>
  <c r="E486" i="13" s="1"/>
  <c r="G486" i="13" s="1"/>
  <c r="H484" i="13" s="1"/>
  <c r="F491" i="13"/>
  <c r="D492" i="13"/>
  <c r="F498" i="13"/>
  <c r="F499" i="13"/>
  <c r="D499" i="13"/>
  <c r="F500" i="13"/>
  <c r="F501" i="13"/>
  <c r="D502" i="13"/>
  <c r="F604" i="13"/>
  <c r="F601" i="13"/>
  <c r="F597" i="13"/>
  <c r="F593" i="13"/>
  <c r="F589" i="13"/>
  <c r="F585" i="13"/>
  <c r="F175" i="13"/>
  <c r="F237" i="13"/>
  <c r="F238" i="13"/>
  <c r="D242" i="13"/>
  <c r="E238" i="13" s="1"/>
  <c r="G238" i="13" s="1"/>
  <c r="H236" i="13" s="1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F297" i="13"/>
  <c r="D298" i="13"/>
  <c r="F304" i="13"/>
  <c r="F305" i="13"/>
  <c r="D306" i="13"/>
  <c r="F312" i="13"/>
  <c r="F313" i="13"/>
  <c r="D314" i="13"/>
  <c r="F320" i="13"/>
  <c r="F321" i="13"/>
  <c r="D322" i="13"/>
  <c r="E322" i="13" s="1"/>
  <c r="G322" i="13" s="1"/>
  <c r="H320" i="13" s="1"/>
  <c r="F348" i="13"/>
  <c r="F349" i="13"/>
  <c r="D350" i="13"/>
  <c r="F356" i="13"/>
  <c r="F357" i="13"/>
  <c r="D358" i="13"/>
  <c r="D368" i="13"/>
  <c r="E360" i="13" s="1"/>
  <c r="G360" i="13" s="1"/>
  <c r="H358" i="13" s="1"/>
  <c r="D376" i="13"/>
  <c r="D384" i="13"/>
  <c r="C440" i="13"/>
  <c r="D481" i="13"/>
  <c r="D485" i="13"/>
  <c r="D489" i="13"/>
  <c r="D493" i="13"/>
  <c r="F494" i="13"/>
  <c r="F495" i="13"/>
  <c r="D495" i="13"/>
  <c r="F496" i="13"/>
  <c r="F497" i="13"/>
  <c r="D498" i="13"/>
  <c r="F513" i="13"/>
  <c r="F517" i="13"/>
  <c r="F521" i="13"/>
  <c r="F525" i="13"/>
  <c r="F587" i="13"/>
  <c r="F595" i="13"/>
  <c r="F603" i="13"/>
  <c r="F166" i="13"/>
  <c r="F170" i="13"/>
  <c r="F174" i="13"/>
  <c r="E222" i="13"/>
  <c r="G222" i="13" s="1"/>
  <c r="H220" i="13" s="1"/>
  <c r="F223" i="13"/>
  <c r="F227" i="13"/>
  <c r="F231" i="13"/>
  <c r="F239" i="13"/>
  <c r="F240" i="13"/>
  <c r="F302" i="13"/>
  <c r="F303" i="13"/>
  <c r="D304" i="13"/>
  <c r="E302" i="13" s="1"/>
  <c r="G302" i="13" s="1"/>
  <c r="H300" i="13" s="1"/>
  <c r="F310" i="13"/>
  <c r="F311" i="13"/>
  <c r="D312" i="13"/>
  <c r="E310" i="13" s="1"/>
  <c r="G310" i="13" s="1"/>
  <c r="H308" i="13" s="1"/>
  <c r="F318" i="13"/>
  <c r="F319" i="13"/>
  <c r="D320" i="13"/>
  <c r="E318" i="13" s="1"/>
  <c r="G318" i="13" s="1"/>
  <c r="H316" i="13" s="1"/>
  <c r="F334" i="13"/>
  <c r="F336" i="13"/>
  <c r="F338" i="13"/>
  <c r="F340" i="13"/>
  <c r="F342" i="13"/>
  <c r="F344" i="13"/>
  <c r="F346" i="13"/>
  <c r="F347" i="13"/>
  <c r="D348" i="13"/>
  <c r="E348" i="13" s="1"/>
  <c r="G348" i="13" s="1"/>
  <c r="H346" i="13" s="1"/>
  <c r="F354" i="13"/>
  <c r="F355" i="13"/>
  <c r="D356" i="13"/>
  <c r="E356" i="13" s="1"/>
  <c r="G356" i="13" s="1"/>
  <c r="H354" i="13" s="1"/>
  <c r="F366" i="13"/>
  <c r="D494" i="13"/>
  <c r="E478" i="13" s="1"/>
  <c r="G478" i="13" s="1"/>
  <c r="H476" i="13" s="1"/>
  <c r="F505" i="13"/>
  <c r="F516" i="13"/>
  <c r="F520" i="13"/>
  <c r="F524" i="13"/>
  <c r="F531" i="13"/>
  <c r="D531" i="13"/>
  <c r="E529" i="13" s="1"/>
  <c r="G529" i="13" s="1"/>
  <c r="H527" i="13" s="1"/>
  <c r="F530" i="13"/>
  <c r="F592" i="13"/>
  <c r="F600" i="13"/>
  <c r="F534" i="13"/>
  <c r="D535" i="13"/>
  <c r="E534" i="13" s="1"/>
  <c r="G534" i="13" s="1"/>
  <c r="H532" i="13" s="1"/>
  <c r="F538" i="13"/>
  <c r="D539" i="13"/>
  <c r="F542" i="13"/>
  <c r="D543" i="13"/>
  <c r="F546" i="13"/>
  <c r="D547" i="13"/>
  <c r="F550" i="13"/>
  <c r="D551" i="13"/>
  <c r="E549" i="13" s="1"/>
  <c r="G549" i="13" s="1"/>
  <c r="H547" i="13" s="1"/>
  <c r="F554" i="13"/>
  <c r="D555" i="13"/>
  <c r="F558" i="13"/>
  <c r="D559" i="13"/>
  <c r="F562" i="13"/>
  <c r="D563" i="13"/>
  <c r="F566" i="13"/>
  <c r="D567" i="13"/>
  <c r="E565" i="13" s="1"/>
  <c r="G565" i="13" s="1"/>
  <c r="H563" i="13" s="1"/>
  <c r="F570" i="13"/>
  <c r="D571" i="13"/>
  <c r="F574" i="13"/>
  <c r="D575" i="13"/>
  <c r="F578" i="13"/>
  <c r="D579" i="13"/>
  <c r="F582" i="13"/>
  <c r="D583" i="13"/>
  <c r="E581" i="13" s="1"/>
  <c r="G581" i="13" s="1"/>
  <c r="H579" i="13" s="1"/>
  <c r="F586" i="13"/>
  <c r="D587" i="13"/>
  <c r="F590" i="13"/>
  <c r="D591" i="13"/>
  <c r="F594" i="13"/>
  <c r="D595" i="13"/>
  <c r="F598" i="13"/>
  <c r="D599" i="13"/>
  <c r="F602" i="13"/>
  <c r="D603" i="13"/>
  <c r="F655" i="13"/>
  <c r="D655" i="13"/>
  <c r="F657" i="13"/>
  <c r="D658" i="13"/>
  <c r="F671" i="13"/>
  <c r="D671" i="13"/>
  <c r="F673" i="13"/>
  <c r="D674" i="13"/>
  <c r="F687" i="13"/>
  <c r="D687" i="13"/>
  <c r="F688" i="13"/>
  <c r="F689" i="13"/>
  <c r="D690" i="13"/>
  <c r="F703" i="13"/>
  <c r="D703" i="13"/>
  <c r="F704" i="13"/>
  <c r="D756" i="13"/>
  <c r="F755" i="13"/>
  <c r="F756" i="13"/>
  <c r="F752" i="13"/>
  <c r="F744" i="13"/>
  <c r="F741" i="13"/>
  <c r="F738" i="13"/>
  <c r="D516" i="13"/>
  <c r="E514" i="13" s="1"/>
  <c r="G514" i="13" s="1"/>
  <c r="H512" i="13" s="1"/>
  <c r="D520" i="13"/>
  <c r="D524" i="13"/>
  <c r="E522" i="13" s="1"/>
  <c r="G522" i="13" s="1"/>
  <c r="H520" i="13" s="1"/>
  <c r="D528" i="13"/>
  <c r="D532" i="13"/>
  <c r="D536" i="13"/>
  <c r="D540" i="13"/>
  <c r="D544" i="13"/>
  <c r="D548" i="13"/>
  <c r="D552" i="13"/>
  <c r="D556" i="13"/>
  <c r="D560" i="13"/>
  <c r="D564" i="13"/>
  <c r="D568" i="13"/>
  <c r="D572" i="13"/>
  <c r="D576" i="13"/>
  <c r="D580" i="13"/>
  <c r="D584" i="13"/>
  <c r="D588" i="13"/>
  <c r="D592" i="13"/>
  <c r="D596" i="13"/>
  <c r="D600" i="13"/>
  <c r="F606" i="13"/>
  <c r="F608" i="13"/>
  <c r="F610" i="13"/>
  <c r="F612" i="13"/>
  <c r="F614" i="13"/>
  <c r="F616" i="13"/>
  <c r="F618" i="13"/>
  <c r="F620" i="13"/>
  <c r="F622" i="13"/>
  <c r="F624" i="13"/>
  <c r="F626" i="13"/>
  <c r="F628" i="13"/>
  <c r="F630" i="13"/>
  <c r="F632" i="13"/>
  <c r="F634" i="13"/>
  <c r="F636" i="13"/>
  <c r="F638" i="13"/>
  <c r="F640" i="13"/>
  <c r="F642" i="13"/>
  <c r="F644" i="13"/>
  <c r="F646" i="13"/>
  <c r="D654" i="13"/>
  <c r="F666" i="13"/>
  <c r="F667" i="13"/>
  <c r="D667" i="13"/>
  <c r="F668" i="13"/>
  <c r="F669" i="13"/>
  <c r="D670" i="13"/>
  <c r="F682" i="13"/>
  <c r="F683" i="13"/>
  <c r="D683" i="13"/>
  <c r="F684" i="13"/>
  <c r="F685" i="13"/>
  <c r="D686" i="13"/>
  <c r="F698" i="13"/>
  <c r="F699" i="13"/>
  <c r="D699" i="13"/>
  <c r="F700" i="13"/>
  <c r="F701" i="13"/>
  <c r="D702" i="13"/>
  <c r="F710" i="13"/>
  <c r="F708" i="13"/>
  <c r="F711" i="13"/>
  <c r="D711" i="13"/>
  <c r="F739" i="13"/>
  <c r="E513" i="13"/>
  <c r="F650" i="13"/>
  <c r="F651" i="13"/>
  <c r="D651" i="13"/>
  <c r="F652" i="13"/>
  <c r="F653" i="13"/>
  <c r="F662" i="13"/>
  <c r="F663" i="13"/>
  <c r="D663" i="13"/>
  <c r="F664" i="13"/>
  <c r="F665" i="13"/>
  <c r="D666" i="13"/>
  <c r="E665" i="13" s="1"/>
  <c r="G665" i="13" s="1"/>
  <c r="H663" i="13" s="1"/>
  <c r="F678" i="13"/>
  <c r="F679" i="13"/>
  <c r="D679" i="13"/>
  <c r="F680" i="13"/>
  <c r="F681" i="13"/>
  <c r="D682" i="13"/>
  <c r="F694" i="13"/>
  <c r="F695" i="13"/>
  <c r="D695" i="13"/>
  <c r="F696" i="13"/>
  <c r="F697" i="13"/>
  <c r="D698" i="13"/>
  <c r="E697" i="13" s="1"/>
  <c r="G697" i="13" s="1"/>
  <c r="H695" i="13" s="1"/>
  <c r="F709" i="13"/>
  <c r="F737" i="13"/>
  <c r="F743" i="13"/>
  <c r="E538" i="13"/>
  <c r="E542" i="13"/>
  <c r="E546" i="13"/>
  <c r="E550" i="13"/>
  <c r="E554" i="13"/>
  <c r="E558" i="13"/>
  <c r="E562" i="13"/>
  <c r="E566" i="13"/>
  <c r="E570" i="13"/>
  <c r="E574" i="13"/>
  <c r="E578" i="13"/>
  <c r="E582" i="13"/>
  <c r="F659" i="13"/>
  <c r="D659" i="13"/>
  <c r="E650" i="13" s="1"/>
  <c r="G650" i="13" s="1"/>
  <c r="H648" i="13" s="1"/>
  <c r="F675" i="13"/>
  <c r="D675" i="13"/>
  <c r="E673" i="13" s="1"/>
  <c r="G673" i="13" s="1"/>
  <c r="H671" i="13" s="1"/>
  <c r="F691" i="13"/>
  <c r="D691" i="13"/>
  <c r="F707" i="13"/>
  <c r="D707" i="13"/>
  <c r="E705" i="13" s="1"/>
  <c r="G705" i="13" s="1"/>
  <c r="H703" i="13" s="1"/>
  <c r="F712" i="13"/>
  <c r="F715" i="13"/>
  <c r="D715" i="13"/>
  <c r="D859" i="13"/>
  <c r="D860" i="13"/>
  <c r="F872" i="13"/>
  <c r="F873" i="13"/>
  <c r="D873" i="13"/>
  <c r="F874" i="13"/>
  <c r="F875" i="13"/>
  <c r="D876" i="13"/>
  <c r="F896" i="13"/>
  <c r="D896" i="13"/>
  <c r="F900" i="13"/>
  <c r="D900" i="13"/>
  <c r="F904" i="13"/>
  <c r="D904" i="13"/>
  <c r="F908" i="13"/>
  <c r="D908" i="13"/>
  <c r="D739" i="13"/>
  <c r="D742" i="13"/>
  <c r="D750" i="13"/>
  <c r="E747" i="13" s="1"/>
  <c r="D754" i="13"/>
  <c r="D758" i="13"/>
  <c r="D760" i="13"/>
  <c r="D762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E819" i="13" s="1"/>
  <c r="G819" i="13" s="1"/>
  <c r="H817" i="13" s="1"/>
  <c r="C858" i="13"/>
  <c r="D858" i="13" s="1"/>
  <c r="D861" i="13"/>
  <c r="F868" i="13"/>
  <c r="F869" i="13"/>
  <c r="D869" i="13"/>
  <c r="F870" i="13"/>
  <c r="F871" i="13"/>
  <c r="D872" i="13"/>
  <c r="F880" i="13"/>
  <c r="F878" i="13"/>
  <c r="F881" i="13"/>
  <c r="D881" i="13"/>
  <c r="F888" i="13"/>
  <c r="F886" i="13"/>
  <c r="F889" i="13"/>
  <c r="D889" i="13"/>
  <c r="F895" i="13"/>
  <c r="D895" i="13"/>
  <c r="F899" i="13"/>
  <c r="D899" i="13"/>
  <c r="F903" i="13"/>
  <c r="D903" i="13"/>
  <c r="F907" i="13"/>
  <c r="D907" i="13"/>
  <c r="F645" i="13"/>
  <c r="F647" i="13"/>
  <c r="F754" i="13"/>
  <c r="F864" i="13"/>
  <c r="F865" i="13"/>
  <c r="D865" i="13"/>
  <c r="F866" i="13"/>
  <c r="F867" i="13"/>
  <c r="D868" i="13"/>
  <c r="F879" i="13"/>
  <c r="F887" i="13"/>
  <c r="F894" i="13"/>
  <c r="D894" i="13"/>
  <c r="F898" i="13"/>
  <c r="D898" i="13"/>
  <c r="F902" i="13"/>
  <c r="D902" i="13"/>
  <c r="F906" i="13"/>
  <c r="D906" i="13"/>
  <c r="F910" i="13"/>
  <c r="D910" i="13"/>
  <c r="E713" i="13"/>
  <c r="G713" i="13" s="1"/>
  <c r="H711" i="13" s="1"/>
  <c r="F877" i="13"/>
  <c r="D877" i="13"/>
  <c r="F882" i="13"/>
  <c r="F885" i="13"/>
  <c r="D885" i="13"/>
  <c r="F893" i="13"/>
  <c r="F890" i="13"/>
  <c r="D893" i="13"/>
  <c r="F897" i="13"/>
  <c r="D897" i="13"/>
  <c r="F901" i="13"/>
  <c r="D901" i="13"/>
  <c r="F905" i="13"/>
  <c r="D905" i="13"/>
  <c r="F909" i="13"/>
  <c r="D909" i="13"/>
  <c r="D911" i="13"/>
  <c r="D912" i="13"/>
  <c r="D913" i="13"/>
  <c r="D914" i="13"/>
  <c r="D915" i="13"/>
  <c r="D916" i="13"/>
  <c r="D917" i="13"/>
  <c r="D918" i="13"/>
  <c r="D919" i="13"/>
  <c r="F957" i="13"/>
  <c r="F961" i="13"/>
  <c r="F966" i="13"/>
  <c r="G966" i="13" s="1"/>
  <c r="H964" i="13" s="1"/>
  <c r="E970" i="13"/>
  <c r="D993" i="13"/>
  <c r="D997" i="13"/>
  <c r="D1001" i="13"/>
  <c r="D1005" i="13"/>
  <c r="D1009" i="13"/>
  <c r="D1012" i="13"/>
  <c r="D1016" i="13"/>
  <c r="F1022" i="13"/>
  <c r="D1023" i="13"/>
  <c r="E1018" i="13" s="1"/>
  <c r="G1018" i="13" s="1"/>
  <c r="H1016" i="13" s="1"/>
  <c r="F1025" i="13"/>
  <c r="D1026" i="13"/>
  <c r="E954" i="13"/>
  <c r="G954" i="13" s="1"/>
  <c r="H952" i="13" s="1"/>
  <c r="F956" i="13"/>
  <c r="F960" i="13"/>
  <c r="F965" i="13"/>
  <c r="F970" i="13"/>
  <c r="D994" i="13"/>
  <c r="F1001" i="13"/>
  <c r="D1002" i="13"/>
  <c r="D1013" i="13"/>
  <c r="D1024" i="13"/>
  <c r="F23" i="13"/>
  <c r="F954" i="13"/>
  <c r="F955" i="13"/>
  <c r="G955" i="13" s="1"/>
  <c r="H953" i="13" s="1"/>
  <c r="F959" i="13"/>
  <c r="E962" i="13"/>
  <c r="G962" i="13" s="1"/>
  <c r="H960" i="13" s="1"/>
  <c r="E963" i="13"/>
  <c r="G963" i="13" s="1"/>
  <c r="H961" i="13" s="1"/>
  <c r="F964" i="13"/>
  <c r="F968" i="13"/>
  <c r="F969" i="13"/>
  <c r="G969" i="13" s="1"/>
  <c r="H967" i="13" s="1"/>
  <c r="F1006" i="13"/>
  <c r="E1010" i="13"/>
  <c r="G1010" i="13" s="1"/>
  <c r="H1008" i="13" s="1"/>
  <c r="F20" i="13"/>
  <c r="F11" i="13"/>
  <c r="F16" i="13"/>
  <c r="F9" i="13"/>
  <c r="F22" i="13"/>
  <c r="F8" i="13"/>
  <c r="F10" i="13"/>
  <c r="F56" i="13"/>
  <c r="D56" i="13"/>
  <c r="F58" i="13"/>
  <c r="D58" i="13"/>
  <c r="F64" i="13"/>
  <c r="D64" i="13"/>
  <c r="F70" i="13"/>
  <c r="D70" i="13"/>
  <c r="D108" i="13"/>
  <c r="F14" i="13"/>
  <c r="F18" i="13"/>
  <c r="F28" i="13"/>
  <c r="D28" i="13"/>
  <c r="F32" i="13"/>
  <c r="D32" i="13"/>
  <c r="F36" i="13"/>
  <c r="D36" i="13"/>
  <c r="F40" i="13"/>
  <c r="D40" i="13"/>
  <c r="F44" i="13"/>
  <c r="D44" i="13"/>
  <c r="F47" i="13"/>
  <c r="D47" i="13"/>
  <c r="F49" i="13"/>
  <c r="D49" i="13"/>
  <c r="F51" i="13"/>
  <c r="D51" i="13"/>
  <c r="F53" i="13"/>
  <c r="D53" i="13"/>
  <c r="F55" i="13"/>
  <c r="D55" i="13"/>
  <c r="F57" i="13"/>
  <c r="D57" i="13"/>
  <c r="F59" i="13"/>
  <c r="D59" i="13"/>
  <c r="F61" i="13"/>
  <c r="D61" i="13"/>
  <c r="F63" i="13"/>
  <c r="D63" i="13"/>
  <c r="F65" i="13"/>
  <c r="D65" i="13"/>
  <c r="F67" i="13"/>
  <c r="D67" i="13"/>
  <c r="F69" i="13"/>
  <c r="D69" i="13"/>
  <c r="F71" i="13"/>
  <c r="D71" i="13"/>
  <c r="F73" i="13"/>
  <c r="D73" i="13"/>
  <c r="F75" i="13"/>
  <c r="D75" i="13"/>
  <c r="F77" i="13"/>
  <c r="D77" i="13"/>
  <c r="F79" i="13"/>
  <c r="D79" i="13"/>
  <c r="F81" i="13"/>
  <c r="D81" i="13"/>
  <c r="F83" i="13"/>
  <c r="D83" i="13"/>
  <c r="F85" i="13"/>
  <c r="D85" i="13"/>
  <c r="F87" i="13"/>
  <c r="D87" i="13"/>
  <c r="F89" i="13"/>
  <c r="D89" i="13"/>
  <c r="F91" i="13"/>
  <c r="D91" i="13"/>
  <c r="F93" i="13"/>
  <c r="D93" i="13"/>
  <c r="F95" i="13"/>
  <c r="D95" i="13"/>
  <c r="F97" i="13"/>
  <c r="D97" i="13"/>
  <c r="F99" i="13"/>
  <c r="D99" i="13"/>
  <c r="F101" i="13"/>
  <c r="D101" i="13"/>
  <c r="F103" i="13"/>
  <c r="D103" i="13"/>
  <c r="F105" i="13"/>
  <c r="D105" i="13"/>
  <c r="F107" i="13"/>
  <c r="D107" i="13"/>
  <c r="D109" i="13"/>
  <c r="D111" i="13"/>
  <c r="D113" i="13"/>
  <c r="D115" i="13"/>
  <c r="D117" i="13"/>
  <c r="D119" i="13"/>
  <c r="D121" i="13"/>
  <c r="D123" i="13"/>
  <c r="D125" i="13"/>
  <c r="C127" i="13"/>
  <c r="F108" i="13" s="1"/>
  <c r="Q187" i="13"/>
  <c r="Q191" i="13"/>
  <c r="Q195" i="13"/>
  <c r="Q199" i="13"/>
  <c r="Q203" i="13"/>
  <c r="Q207" i="13"/>
  <c r="Q211" i="13"/>
  <c r="Q215" i="13"/>
  <c r="Q219" i="13"/>
  <c r="F30" i="13"/>
  <c r="D30" i="13"/>
  <c r="F34" i="13"/>
  <c r="D34" i="13"/>
  <c r="F46" i="13"/>
  <c r="D46" i="13"/>
  <c r="F52" i="13"/>
  <c r="D52" i="13"/>
  <c r="F62" i="13"/>
  <c r="D62" i="13"/>
  <c r="F72" i="13"/>
  <c r="D72" i="13"/>
  <c r="F27" i="13"/>
  <c r="D27" i="13"/>
  <c r="F31" i="13"/>
  <c r="D31" i="13"/>
  <c r="F35" i="13"/>
  <c r="D35" i="13"/>
  <c r="F39" i="13"/>
  <c r="D39" i="13"/>
  <c r="F43" i="13"/>
  <c r="D43" i="13"/>
  <c r="Q46" i="13"/>
  <c r="Q48" i="13"/>
  <c r="Q50" i="13"/>
  <c r="Q52" i="13"/>
  <c r="Q54" i="13"/>
  <c r="Q56" i="13"/>
  <c r="Q58" i="13"/>
  <c r="Q60" i="13"/>
  <c r="Q62" i="13"/>
  <c r="Q64" i="13"/>
  <c r="Q66" i="13"/>
  <c r="Q68" i="13"/>
  <c r="Q70" i="13"/>
  <c r="Q72" i="13"/>
  <c r="Q74" i="13"/>
  <c r="Q76" i="13"/>
  <c r="Q78" i="13"/>
  <c r="Q80" i="13"/>
  <c r="Q82" i="13"/>
  <c r="Q84" i="13"/>
  <c r="Q86" i="13"/>
  <c r="Q88" i="13"/>
  <c r="Q90" i="13"/>
  <c r="Q92" i="13"/>
  <c r="Q94" i="13"/>
  <c r="Q96" i="13"/>
  <c r="Q98" i="13"/>
  <c r="Q100" i="13"/>
  <c r="Q102" i="13"/>
  <c r="Q104" i="13"/>
  <c r="Q106" i="13"/>
  <c r="Q108" i="13"/>
  <c r="Q110" i="13"/>
  <c r="Q112" i="13"/>
  <c r="Q114" i="13"/>
  <c r="Q116" i="13"/>
  <c r="Q118" i="13"/>
  <c r="Q120" i="13"/>
  <c r="Q122" i="13"/>
  <c r="Q124" i="13"/>
  <c r="Q126" i="13"/>
  <c r="F26" i="13"/>
  <c r="D26" i="13"/>
  <c r="F42" i="13"/>
  <c r="D42" i="13"/>
  <c r="F48" i="13"/>
  <c r="D48" i="13"/>
  <c r="F60" i="13"/>
  <c r="D60" i="13"/>
  <c r="F66" i="13"/>
  <c r="D66" i="13"/>
  <c r="F68" i="13"/>
  <c r="D68" i="13"/>
  <c r="F74" i="13"/>
  <c r="D74" i="13"/>
  <c r="F76" i="13"/>
  <c r="D76" i="13"/>
  <c r="F78" i="13"/>
  <c r="D78" i="13"/>
  <c r="F80" i="13"/>
  <c r="D80" i="13"/>
  <c r="F82" i="13"/>
  <c r="D82" i="13"/>
  <c r="F84" i="13"/>
  <c r="D84" i="13"/>
  <c r="F86" i="13"/>
  <c r="D86" i="13"/>
  <c r="F88" i="13"/>
  <c r="D88" i="13"/>
  <c r="F90" i="13"/>
  <c r="D90" i="13"/>
  <c r="F92" i="13"/>
  <c r="D92" i="13"/>
  <c r="F94" i="13"/>
  <c r="D94" i="13"/>
  <c r="F96" i="13"/>
  <c r="D96" i="13"/>
  <c r="F98" i="13"/>
  <c r="D98" i="13"/>
  <c r="F100" i="13"/>
  <c r="D100" i="13"/>
  <c r="F102" i="13"/>
  <c r="D102" i="13"/>
  <c r="F104" i="13"/>
  <c r="D104" i="13"/>
  <c r="F106" i="13"/>
  <c r="D106" i="13"/>
  <c r="D112" i="13"/>
  <c r="F114" i="13"/>
  <c r="D114" i="13"/>
  <c r="D116" i="13"/>
  <c r="F118" i="13"/>
  <c r="D118" i="13"/>
  <c r="D120" i="13"/>
  <c r="F122" i="13"/>
  <c r="D122" i="13"/>
  <c r="D124" i="13"/>
  <c r="F126" i="13"/>
  <c r="D126" i="13"/>
  <c r="Q185" i="13"/>
  <c r="Q189" i="13"/>
  <c r="Q193" i="13"/>
  <c r="Q197" i="13"/>
  <c r="Q201" i="13"/>
  <c r="Q205" i="13"/>
  <c r="Q209" i="13"/>
  <c r="Q213" i="13"/>
  <c r="Q217" i="13"/>
  <c r="F24" i="13"/>
  <c r="F38" i="13"/>
  <c r="D38" i="13"/>
  <c r="F50" i="13"/>
  <c r="D50" i="13"/>
  <c r="F54" i="13"/>
  <c r="D54" i="13"/>
  <c r="D110" i="13"/>
  <c r="F13" i="13"/>
  <c r="D13" i="13"/>
  <c r="F17" i="13"/>
  <c r="D17" i="13"/>
  <c r="F21" i="13"/>
  <c r="D21" i="13"/>
  <c r="F25" i="13"/>
  <c r="D25" i="13"/>
  <c r="E23" i="13" s="1"/>
  <c r="G23" i="13" s="1"/>
  <c r="F29" i="13"/>
  <c r="D29" i="13"/>
  <c r="F33" i="13"/>
  <c r="D33" i="13"/>
  <c r="F37" i="13"/>
  <c r="D37" i="13"/>
  <c r="F41" i="13"/>
  <c r="D41" i="13"/>
  <c r="F45" i="13"/>
  <c r="D45" i="13"/>
  <c r="E45" i="13" s="1"/>
  <c r="G45" i="13" s="1"/>
  <c r="H43" i="13" s="1"/>
  <c r="Q47" i="13"/>
  <c r="Q49" i="13"/>
  <c r="Q51" i="13"/>
  <c r="Q53" i="13"/>
  <c r="Q55" i="13"/>
  <c r="Q57" i="13"/>
  <c r="Q59" i="13"/>
  <c r="Q61" i="13"/>
  <c r="Q63" i="13"/>
  <c r="Q65" i="13"/>
  <c r="Q67" i="13"/>
  <c r="Q69" i="13"/>
  <c r="Q71" i="13"/>
  <c r="Q73" i="13"/>
  <c r="Q75" i="13"/>
  <c r="Q77" i="13"/>
  <c r="Q79" i="13"/>
  <c r="Q81" i="13"/>
  <c r="Q83" i="13"/>
  <c r="Q85" i="13"/>
  <c r="Q87" i="13"/>
  <c r="Q89" i="13"/>
  <c r="Q91" i="13"/>
  <c r="Q93" i="13"/>
  <c r="Q95" i="13"/>
  <c r="Q97" i="13"/>
  <c r="Q99" i="13"/>
  <c r="Q101" i="13"/>
  <c r="Q103" i="13"/>
  <c r="Q105" i="13"/>
  <c r="Q107" i="13"/>
  <c r="Q109" i="13"/>
  <c r="Q111" i="13"/>
  <c r="Q113" i="13"/>
  <c r="Q115" i="13"/>
  <c r="Q117" i="13"/>
  <c r="Q119" i="13"/>
  <c r="Q121" i="13"/>
  <c r="Q123" i="13"/>
  <c r="Q125" i="13"/>
  <c r="Q127" i="13"/>
  <c r="F128" i="13"/>
  <c r="G128" i="13" s="1"/>
  <c r="H126" i="13" s="1"/>
  <c r="E250" i="13"/>
  <c r="G250" i="13" s="1"/>
  <c r="H248" i="13" s="1"/>
  <c r="D388" i="13"/>
  <c r="F388" i="13"/>
  <c r="D392" i="13"/>
  <c r="F392" i="13"/>
  <c r="D396" i="13"/>
  <c r="F396" i="13"/>
  <c r="D402" i="13"/>
  <c r="F402" i="13"/>
  <c r="D406" i="13"/>
  <c r="F406" i="13"/>
  <c r="D412" i="13"/>
  <c r="F412" i="13"/>
  <c r="D414" i="13"/>
  <c r="F414" i="13"/>
  <c r="D420" i="13"/>
  <c r="F420" i="13"/>
  <c r="D424" i="13"/>
  <c r="F424" i="13"/>
  <c r="D428" i="13"/>
  <c r="F428" i="13"/>
  <c r="D430" i="13"/>
  <c r="F430" i="13"/>
  <c r="D434" i="13"/>
  <c r="F434" i="13"/>
  <c r="F471" i="13"/>
  <c r="D471" i="13"/>
  <c r="F15" i="13"/>
  <c r="F19" i="13"/>
  <c r="F180" i="13"/>
  <c r="F185" i="13"/>
  <c r="D185" i="13"/>
  <c r="F187" i="13"/>
  <c r="D187" i="13"/>
  <c r="F189" i="13"/>
  <c r="D189" i="13"/>
  <c r="F191" i="13"/>
  <c r="D191" i="13"/>
  <c r="F193" i="13"/>
  <c r="D193" i="13"/>
  <c r="F195" i="13"/>
  <c r="D195" i="13"/>
  <c r="F197" i="13"/>
  <c r="D197" i="13"/>
  <c r="F199" i="13"/>
  <c r="D199" i="13"/>
  <c r="F201" i="13"/>
  <c r="D201" i="13"/>
  <c r="F203" i="13"/>
  <c r="D203" i="13"/>
  <c r="F205" i="13"/>
  <c r="D205" i="13"/>
  <c r="F207" i="13"/>
  <c r="D207" i="13"/>
  <c r="F209" i="13"/>
  <c r="D209" i="13"/>
  <c r="F211" i="13"/>
  <c r="D211" i="13"/>
  <c r="F213" i="13"/>
  <c r="D213" i="13"/>
  <c r="F215" i="13"/>
  <c r="D215" i="13"/>
  <c r="F217" i="13"/>
  <c r="D217" i="13"/>
  <c r="F219" i="13"/>
  <c r="D219" i="13"/>
  <c r="E223" i="13"/>
  <c r="G223" i="13" s="1"/>
  <c r="H221" i="13" s="1"/>
  <c r="E224" i="13"/>
  <c r="G224" i="13" s="1"/>
  <c r="H222" i="13" s="1"/>
  <c r="E225" i="13"/>
  <c r="G225" i="13" s="1"/>
  <c r="H223" i="13" s="1"/>
  <c r="E226" i="13"/>
  <c r="G226" i="13" s="1"/>
  <c r="H224" i="13" s="1"/>
  <c r="E227" i="13"/>
  <c r="G227" i="13" s="1"/>
  <c r="H225" i="13" s="1"/>
  <c r="E228" i="13"/>
  <c r="G228" i="13" s="1"/>
  <c r="H226" i="13" s="1"/>
  <c r="E229" i="13"/>
  <c r="G229" i="13" s="1"/>
  <c r="H227" i="13" s="1"/>
  <c r="E230" i="13"/>
  <c r="G230" i="13" s="1"/>
  <c r="H228" i="13" s="1"/>
  <c r="E231" i="13"/>
  <c r="G231" i="13" s="1"/>
  <c r="H229" i="13" s="1"/>
  <c r="E299" i="13"/>
  <c r="G299" i="13" s="1"/>
  <c r="H297" i="13" s="1"/>
  <c r="E303" i="13"/>
  <c r="G303" i="13" s="1"/>
  <c r="H301" i="13" s="1"/>
  <c r="E307" i="13"/>
  <c r="G307" i="13" s="1"/>
  <c r="H305" i="13" s="1"/>
  <c r="E311" i="13"/>
  <c r="G311" i="13" s="1"/>
  <c r="H309" i="13" s="1"/>
  <c r="E315" i="13"/>
  <c r="G315" i="13" s="1"/>
  <c r="H313" i="13" s="1"/>
  <c r="E319" i="13"/>
  <c r="G319" i="13" s="1"/>
  <c r="H317" i="13" s="1"/>
  <c r="E323" i="13"/>
  <c r="G323" i="13" s="1"/>
  <c r="H321" i="13" s="1"/>
  <c r="E332" i="13"/>
  <c r="G332" i="13" s="1"/>
  <c r="H330" i="13" s="1"/>
  <c r="E340" i="13"/>
  <c r="G340" i="13" s="1"/>
  <c r="H338" i="13" s="1"/>
  <c r="E349" i="13"/>
  <c r="G349" i="13" s="1"/>
  <c r="H347" i="13" s="1"/>
  <c r="E353" i="13"/>
  <c r="G353" i="13" s="1"/>
  <c r="H351" i="13" s="1"/>
  <c r="E357" i="13"/>
  <c r="G357" i="13" s="1"/>
  <c r="H355" i="13" s="1"/>
  <c r="F370" i="13"/>
  <c r="F378" i="13"/>
  <c r="F461" i="13"/>
  <c r="E251" i="13"/>
  <c r="G251" i="13" s="1"/>
  <c r="H249" i="13" s="1"/>
  <c r="E252" i="13"/>
  <c r="G252" i="13" s="1"/>
  <c r="H250" i="13" s="1"/>
  <c r="E253" i="13"/>
  <c r="G253" i="13" s="1"/>
  <c r="H251" i="13" s="1"/>
  <c r="D390" i="13"/>
  <c r="F390" i="13"/>
  <c r="D404" i="13"/>
  <c r="F404" i="13"/>
  <c r="D410" i="13"/>
  <c r="F410" i="13"/>
  <c r="D416" i="13"/>
  <c r="F416" i="13"/>
  <c r="D426" i="13"/>
  <c r="F426" i="13"/>
  <c r="D432" i="13"/>
  <c r="F432" i="13"/>
  <c r="F475" i="13"/>
  <c r="D475" i="13"/>
  <c r="Q184" i="13"/>
  <c r="Q186" i="13"/>
  <c r="Q188" i="13"/>
  <c r="Q190" i="13"/>
  <c r="Q192" i="13"/>
  <c r="Q194" i="13"/>
  <c r="Q196" i="13"/>
  <c r="Q198" i="13"/>
  <c r="Q200" i="13"/>
  <c r="Q202" i="13"/>
  <c r="Q204" i="13"/>
  <c r="Q206" i="13"/>
  <c r="Q208" i="13"/>
  <c r="Q210" i="13"/>
  <c r="Q212" i="13"/>
  <c r="Q214" i="13"/>
  <c r="Q216" i="13"/>
  <c r="Q218" i="13"/>
  <c r="Q220" i="13"/>
  <c r="F221" i="13"/>
  <c r="E235" i="13"/>
  <c r="G235" i="13" s="1"/>
  <c r="H233" i="13" s="1"/>
  <c r="E237" i="13"/>
  <c r="G237" i="13" s="1"/>
  <c r="H235" i="13" s="1"/>
  <c r="E239" i="13"/>
  <c r="G239" i="13" s="1"/>
  <c r="H237" i="13" s="1"/>
  <c r="E300" i="13"/>
  <c r="G300" i="13" s="1"/>
  <c r="H298" i="13" s="1"/>
  <c r="E304" i="13"/>
  <c r="G304" i="13" s="1"/>
  <c r="H302" i="13" s="1"/>
  <c r="E308" i="13"/>
  <c r="G308" i="13" s="1"/>
  <c r="H306" i="13" s="1"/>
  <c r="E312" i="13"/>
  <c r="G312" i="13" s="1"/>
  <c r="H310" i="13" s="1"/>
  <c r="E316" i="13"/>
  <c r="G316" i="13" s="1"/>
  <c r="H314" i="13" s="1"/>
  <c r="E320" i="13"/>
  <c r="G320" i="13" s="1"/>
  <c r="H318" i="13" s="1"/>
  <c r="E324" i="13"/>
  <c r="G324" i="13" s="1"/>
  <c r="H322" i="13" s="1"/>
  <c r="E330" i="13"/>
  <c r="G330" i="13" s="1"/>
  <c r="H328" i="13" s="1"/>
  <c r="E338" i="13"/>
  <c r="G338" i="13" s="1"/>
  <c r="H336" i="13" s="1"/>
  <c r="E346" i="13"/>
  <c r="G346" i="13" s="1"/>
  <c r="H344" i="13" s="1"/>
  <c r="E350" i="13"/>
  <c r="G350" i="13" s="1"/>
  <c r="H348" i="13" s="1"/>
  <c r="E354" i="13"/>
  <c r="G354" i="13" s="1"/>
  <c r="H352" i="13" s="1"/>
  <c r="E358" i="13"/>
  <c r="G358" i="13" s="1"/>
  <c r="H356" i="13" s="1"/>
  <c r="E364" i="13"/>
  <c r="G364" i="13" s="1"/>
  <c r="H362" i="13" s="1"/>
  <c r="F372" i="13"/>
  <c r="F380" i="13"/>
  <c r="D385" i="13"/>
  <c r="F383" i="13"/>
  <c r="F381" i="13"/>
  <c r="F379" i="13"/>
  <c r="F377" i="13"/>
  <c r="F375" i="13"/>
  <c r="F373" i="13"/>
  <c r="F371" i="13"/>
  <c r="F369" i="13"/>
  <c r="F367" i="13"/>
  <c r="F463" i="13"/>
  <c r="F469" i="13"/>
  <c r="D469" i="13"/>
  <c r="F468" i="13"/>
  <c r="F466" i="13"/>
  <c r="F464" i="13"/>
  <c r="F462" i="13"/>
  <c r="F460" i="13"/>
  <c r="F458" i="13"/>
  <c r="F457" i="13"/>
  <c r="F456" i="13"/>
  <c r="F455" i="13"/>
  <c r="F454" i="13"/>
  <c r="F453" i="13"/>
  <c r="F452" i="13"/>
  <c r="F451" i="13"/>
  <c r="F450" i="13"/>
  <c r="F473" i="13"/>
  <c r="D473" i="13"/>
  <c r="F477" i="13"/>
  <c r="D477" i="13"/>
  <c r="E477" i="13" s="1"/>
  <c r="E234" i="13"/>
  <c r="G234" i="13" s="1"/>
  <c r="H232" i="13" s="1"/>
  <c r="E233" i="13"/>
  <c r="G233" i="13" s="1"/>
  <c r="H231" i="13" s="1"/>
  <c r="E232" i="13"/>
  <c r="G232" i="13" s="1"/>
  <c r="H230" i="13" s="1"/>
  <c r="E242" i="13"/>
  <c r="G242" i="13" s="1"/>
  <c r="H240" i="13" s="1"/>
  <c r="D386" i="13"/>
  <c r="F386" i="13"/>
  <c r="D394" i="13"/>
  <c r="F394" i="13"/>
  <c r="D398" i="13"/>
  <c r="F398" i="13"/>
  <c r="D400" i="13"/>
  <c r="F400" i="13"/>
  <c r="D408" i="13"/>
  <c r="F408" i="13"/>
  <c r="D418" i="13"/>
  <c r="F418" i="13"/>
  <c r="D422" i="13"/>
  <c r="F422" i="13"/>
  <c r="D436" i="13"/>
  <c r="F436" i="13"/>
  <c r="D438" i="13"/>
  <c r="F438" i="13"/>
  <c r="D440" i="13"/>
  <c r="F440" i="13"/>
  <c r="F184" i="13"/>
  <c r="D184" i="13"/>
  <c r="F186" i="13"/>
  <c r="D186" i="13"/>
  <c r="F188" i="13"/>
  <c r="D188" i="13"/>
  <c r="F190" i="13"/>
  <c r="D190" i="13"/>
  <c r="F192" i="13"/>
  <c r="D192" i="13"/>
  <c r="F194" i="13"/>
  <c r="D194" i="13"/>
  <c r="F196" i="13"/>
  <c r="D196" i="13"/>
  <c r="F198" i="13"/>
  <c r="D198" i="13"/>
  <c r="F200" i="13"/>
  <c r="D200" i="13"/>
  <c r="F202" i="13"/>
  <c r="D202" i="13"/>
  <c r="F204" i="13"/>
  <c r="D204" i="13"/>
  <c r="F206" i="13"/>
  <c r="D206" i="13"/>
  <c r="F208" i="13"/>
  <c r="D208" i="13"/>
  <c r="F210" i="13"/>
  <c r="D210" i="13"/>
  <c r="F212" i="13"/>
  <c r="D212" i="13"/>
  <c r="F214" i="13"/>
  <c r="D214" i="13"/>
  <c r="F216" i="13"/>
  <c r="D216" i="13"/>
  <c r="F218" i="13"/>
  <c r="D218" i="13"/>
  <c r="F220" i="13"/>
  <c r="D220" i="13"/>
  <c r="E220" i="13" s="1"/>
  <c r="G220" i="13" s="1"/>
  <c r="H218" i="13" s="1"/>
  <c r="E297" i="13"/>
  <c r="G297" i="13" s="1"/>
  <c r="H295" i="13" s="1"/>
  <c r="E301" i="13"/>
  <c r="G301" i="13" s="1"/>
  <c r="H299" i="13" s="1"/>
  <c r="E305" i="13"/>
  <c r="G305" i="13" s="1"/>
  <c r="H303" i="13" s="1"/>
  <c r="E309" i="13"/>
  <c r="G309" i="13" s="1"/>
  <c r="H307" i="13" s="1"/>
  <c r="E313" i="13"/>
  <c r="G313" i="13" s="1"/>
  <c r="H311" i="13" s="1"/>
  <c r="E317" i="13"/>
  <c r="G317" i="13" s="1"/>
  <c r="H315" i="13" s="1"/>
  <c r="E321" i="13"/>
  <c r="G321" i="13" s="1"/>
  <c r="H319" i="13" s="1"/>
  <c r="E325" i="13"/>
  <c r="G325" i="13" s="1"/>
  <c r="H323" i="13" s="1"/>
  <c r="E328" i="13"/>
  <c r="G328" i="13" s="1"/>
  <c r="H326" i="13" s="1"/>
  <c r="E336" i="13"/>
  <c r="G336" i="13" s="1"/>
  <c r="H334" i="13" s="1"/>
  <c r="E344" i="13"/>
  <c r="G344" i="13" s="1"/>
  <c r="H342" i="13" s="1"/>
  <c r="E347" i="13"/>
  <c r="G347" i="13" s="1"/>
  <c r="H345" i="13" s="1"/>
  <c r="E351" i="13"/>
  <c r="G351" i="13" s="1"/>
  <c r="H349" i="13" s="1"/>
  <c r="E355" i="13"/>
  <c r="G355" i="13" s="1"/>
  <c r="H353" i="13" s="1"/>
  <c r="E359" i="13"/>
  <c r="G359" i="13" s="1"/>
  <c r="H357" i="13" s="1"/>
  <c r="E362" i="13"/>
  <c r="G362" i="13" s="1"/>
  <c r="H360" i="13" s="1"/>
  <c r="E365" i="13"/>
  <c r="G365" i="13" s="1"/>
  <c r="H363" i="13" s="1"/>
  <c r="F374" i="13"/>
  <c r="E380" i="13"/>
  <c r="G380" i="13" s="1"/>
  <c r="H378" i="13" s="1"/>
  <c r="F382" i="13"/>
  <c r="F385" i="13"/>
  <c r="F387" i="13"/>
  <c r="F389" i="13"/>
  <c r="F391" i="13"/>
  <c r="F393" i="13"/>
  <c r="F395" i="13"/>
  <c r="F397" i="13"/>
  <c r="F399" i="13"/>
  <c r="F401" i="13"/>
  <c r="F403" i="13"/>
  <c r="F405" i="13"/>
  <c r="F407" i="13"/>
  <c r="F409" i="13"/>
  <c r="F411" i="13"/>
  <c r="F413" i="13"/>
  <c r="F415" i="13"/>
  <c r="F417" i="13"/>
  <c r="F419" i="13"/>
  <c r="F421" i="13"/>
  <c r="F423" i="13"/>
  <c r="F425" i="13"/>
  <c r="F427" i="13"/>
  <c r="F429" i="13"/>
  <c r="F431" i="13"/>
  <c r="F433" i="13"/>
  <c r="F435" i="13"/>
  <c r="F437" i="13"/>
  <c r="F439" i="13"/>
  <c r="F465" i="13"/>
  <c r="Q468" i="13"/>
  <c r="Q470" i="13"/>
  <c r="Q472" i="13"/>
  <c r="Q474" i="13"/>
  <c r="Q476" i="13"/>
  <c r="E327" i="13"/>
  <c r="G327" i="13" s="1"/>
  <c r="H325" i="13" s="1"/>
  <c r="E329" i="13"/>
  <c r="G329" i="13" s="1"/>
  <c r="H327" i="13" s="1"/>
  <c r="E331" i="13"/>
  <c r="G331" i="13" s="1"/>
  <c r="H329" i="13" s="1"/>
  <c r="E333" i="13"/>
  <c r="G333" i="13" s="1"/>
  <c r="H331" i="13" s="1"/>
  <c r="E335" i="13"/>
  <c r="G335" i="13" s="1"/>
  <c r="H333" i="13" s="1"/>
  <c r="E337" i="13"/>
  <c r="G337" i="13" s="1"/>
  <c r="H335" i="13" s="1"/>
  <c r="E339" i="13"/>
  <c r="G339" i="13" s="1"/>
  <c r="H337" i="13" s="1"/>
  <c r="E341" i="13"/>
  <c r="G341" i="13" s="1"/>
  <c r="H339" i="13" s="1"/>
  <c r="E343" i="13"/>
  <c r="G343" i="13" s="1"/>
  <c r="H341" i="13" s="1"/>
  <c r="E345" i="13"/>
  <c r="G345" i="13" s="1"/>
  <c r="H343" i="13" s="1"/>
  <c r="E361" i="13"/>
  <c r="G361" i="13" s="1"/>
  <c r="H359" i="13" s="1"/>
  <c r="E363" i="13"/>
  <c r="G363" i="13" s="1"/>
  <c r="H361" i="13" s="1"/>
  <c r="F470" i="13"/>
  <c r="D470" i="13"/>
  <c r="F472" i="13"/>
  <c r="D472" i="13"/>
  <c r="F474" i="13"/>
  <c r="D474" i="13"/>
  <c r="E474" i="13" s="1"/>
  <c r="G474" i="13" s="1"/>
  <c r="H472" i="13" s="1"/>
  <c r="F476" i="13"/>
  <c r="D476" i="13"/>
  <c r="E476" i="13" s="1"/>
  <c r="E463" i="13"/>
  <c r="G463" i="13" s="1"/>
  <c r="H461" i="13" s="1"/>
  <c r="Q469" i="13"/>
  <c r="Q471" i="13"/>
  <c r="Q473" i="13"/>
  <c r="Q475" i="13"/>
  <c r="Q477" i="13"/>
  <c r="Q512" i="13"/>
  <c r="E648" i="13"/>
  <c r="G648" i="13" s="1"/>
  <c r="H646" i="13" s="1"/>
  <c r="E652" i="13"/>
  <c r="G652" i="13" s="1"/>
  <c r="H650" i="13" s="1"/>
  <c r="E681" i="13"/>
  <c r="G681" i="13" s="1"/>
  <c r="H679" i="13" s="1"/>
  <c r="E479" i="13"/>
  <c r="G479" i="13" s="1"/>
  <c r="H477" i="13" s="1"/>
  <c r="E481" i="13"/>
  <c r="G481" i="13" s="1"/>
  <c r="H479" i="13" s="1"/>
  <c r="E483" i="13"/>
  <c r="G483" i="13" s="1"/>
  <c r="H481" i="13" s="1"/>
  <c r="E485" i="13"/>
  <c r="G485" i="13" s="1"/>
  <c r="H483" i="13" s="1"/>
  <c r="Q506" i="13"/>
  <c r="Q507" i="13"/>
  <c r="Q508" i="13"/>
  <c r="Q509" i="13"/>
  <c r="Q510" i="13"/>
  <c r="Q511" i="13"/>
  <c r="G538" i="13"/>
  <c r="H536" i="13" s="1"/>
  <c r="G542" i="13"/>
  <c r="H540" i="13" s="1"/>
  <c r="G546" i="13"/>
  <c r="H544" i="13" s="1"/>
  <c r="G550" i="13"/>
  <c r="H548" i="13" s="1"/>
  <c r="G554" i="13"/>
  <c r="H552" i="13" s="1"/>
  <c r="G558" i="13"/>
  <c r="H556" i="13" s="1"/>
  <c r="G562" i="13"/>
  <c r="H560" i="13" s="1"/>
  <c r="G566" i="13"/>
  <c r="H564" i="13" s="1"/>
  <c r="G570" i="13"/>
  <c r="H568" i="13" s="1"/>
  <c r="G574" i="13"/>
  <c r="H572" i="13" s="1"/>
  <c r="G578" i="13"/>
  <c r="H576" i="13" s="1"/>
  <c r="G582" i="13"/>
  <c r="H580" i="13" s="1"/>
  <c r="E651" i="13"/>
  <c r="G651" i="13" s="1"/>
  <c r="H649" i="13" s="1"/>
  <c r="E655" i="13"/>
  <c r="G655" i="13" s="1"/>
  <c r="H653" i="13" s="1"/>
  <c r="E661" i="13"/>
  <c r="G661" i="13" s="1"/>
  <c r="H659" i="13" s="1"/>
  <c r="E689" i="13"/>
  <c r="G689" i="13" s="1"/>
  <c r="H687" i="13" s="1"/>
  <c r="D735" i="13"/>
  <c r="F735" i="13"/>
  <c r="F733" i="13"/>
  <c r="F731" i="13"/>
  <c r="F729" i="13"/>
  <c r="F727" i="13"/>
  <c r="F725" i="13"/>
  <c r="F723" i="13"/>
  <c r="F721" i="13"/>
  <c r="F719" i="13"/>
  <c r="F717" i="13"/>
  <c r="F734" i="13"/>
  <c r="F732" i="13"/>
  <c r="F730" i="13"/>
  <c r="F728" i="13"/>
  <c r="F726" i="13"/>
  <c r="F724" i="13"/>
  <c r="F722" i="13"/>
  <c r="F720" i="13"/>
  <c r="F718" i="13"/>
  <c r="F716" i="13"/>
  <c r="D506" i="13"/>
  <c r="F506" i="13"/>
  <c r="D507" i="13"/>
  <c r="F507" i="13"/>
  <c r="D508" i="13"/>
  <c r="F508" i="13"/>
  <c r="D509" i="13"/>
  <c r="F509" i="13"/>
  <c r="D510" i="13"/>
  <c r="F510" i="13"/>
  <c r="D511" i="13"/>
  <c r="E511" i="13" s="1"/>
  <c r="F511" i="13"/>
  <c r="D512" i="13"/>
  <c r="E512" i="13" s="1"/>
  <c r="F512" i="13"/>
  <c r="G513" i="13"/>
  <c r="H511" i="13" s="1"/>
  <c r="E649" i="13"/>
  <c r="G649" i="13" s="1"/>
  <c r="H647" i="13" s="1"/>
  <c r="E653" i="13"/>
  <c r="G653" i="13" s="1"/>
  <c r="H651" i="13" s="1"/>
  <c r="E657" i="13"/>
  <c r="G657" i="13" s="1"/>
  <c r="H655" i="13" s="1"/>
  <c r="E669" i="13"/>
  <c r="G669" i="13" s="1"/>
  <c r="H667" i="13" s="1"/>
  <c r="E677" i="13"/>
  <c r="G677" i="13" s="1"/>
  <c r="H675" i="13" s="1"/>
  <c r="E685" i="13"/>
  <c r="G685" i="13" s="1"/>
  <c r="H683" i="13" s="1"/>
  <c r="E693" i="13"/>
  <c r="G693" i="13" s="1"/>
  <c r="H691" i="13" s="1"/>
  <c r="E701" i="13"/>
  <c r="G701" i="13" s="1"/>
  <c r="H699" i="13" s="1"/>
  <c r="E709" i="13"/>
  <c r="G709" i="13" s="1"/>
  <c r="H707" i="13" s="1"/>
  <c r="D604" i="13"/>
  <c r="Q604" i="13"/>
  <c r="D605" i="13"/>
  <c r="Q605" i="13"/>
  <c r="D606" i="13"/>
  <c r="Q606" i="13"/>
  <c r="D607" i="13"/>
  <c r="Q607" i="13"/>
  <c r="D608" i="13"/>
  <c r="Q608" i="13"/>
  <c r="D609" i="13"/>
  <c r="Q609" i="13"/>
  <c r="D610" i="13"/>
  <c r="Q610" i="13"/>
  <c r="D611" i="13"/>
  <c r="Q611" i="13"/>
  <c r="D612" i="13"/>
  <c r="Q612" i="13"/>
  <c r="D613" i="13"/>
  <c r="Q613" i="13"/>
  <c r="D614" i="13"/>
  <c r="Q614" i="13"/>
  <c r="D615" i="13"/>
  <c r="Q615" i="13"/>
  <c r="D616" i="13"/>
  <c r="Q616" i="13"/>
  <c r="D617" i="13"/>
  <c r="Q617" i="13"/>
  <c r="D618" i="13"/>
  <c r="Q618" i="13"/>
  <c r="D619" i="13"/>
  <c r="Q619" i="13"/>
  <c r="D620" i="13"/>
  <c r="Q620" i="13"/>
  <c r="D621" i="13"/>
  <c r="Q621" i="13"/>
  <c r="D622" i="13"/>
  <c r="Q622" i="13"/>
  <c r="D623" i="13"/>
  <c r="Q623" i="13"/>
  <c r="D624" i="13"/>
  <c r="Q624" i="13"/>
  <c r="D625" i="13"/>
  <c r="Q625" i="13"/>
  <c r="D626" i="13"/>
  <c r="Q626" i="13"/>
  <c r="D627" i="13"/>
  <c r="Q627" i="13"/>
  <c r="D628" i="13"/>
  <c r="Q628" i="13"/>
  <c r="D629" i="13"/>
  <c r="Q629" i="13"/>
  <c r="D630" i="13"/>
  <c r="Q630" i="13"/>
  <c r="D631" i="13"/>
  <c r="Q631" i="13"/>
  <c r="D632" i="13"/>
  <c r="Q632" i="13"/>
  <c r="D633" i="13"/>
  <c r="Q633" i="13"/>
  <c r="D634" i="13"/>
  <c r="Q634" i="13"/>
  <c r="D635" i="13"/>
  <c r="Q635" i="13"/>
  <c r="D636" i="13"/>
  <c r="Q636" i="13"/>
  <c r="D637" i="13"/>
  <c r="Q637" i="13"/>
  <c r="D638" i="13"/>
  <c r="Q638" i="13"/>
  <c r="D639" i="13"/>
  <c r="Q639" i="13"/>
  <c r="D640" i="13"/>
  <c r="Q640" i="13"/>
  <c r="D641" i="13"/>
  <c r="Q641" i="13"/>
  <c r="D642" i="13"/>
  <c r="Q642" i="13"/>
  <c r="D643" i="13"/>
  <c r="Q643" i="13"/>
  <c r="D644" i="13"/>
  <c r="Q644" i="13"/>
  <c r="D645" i="13"/>
  <c r="Q645" i="13"/>
  <c r="D646" i="13"/>
  <c r="Q646" i="13"/>
  <c r="D647" i="13"/>
  <c r="E647" i="13" s="1"/>
  <c r="G647" i="13" s="1"/>
  <c r="H645" i="13" s="1"/>
  <c r="E663" i="13"/>
  <c r="G663" i="13" s="1"/>
  <c r="H661" i="13" s="1"/>
  <c r="E667" i="13"/>
  <c r="G667" i="13" s="1"/>
  <c r="H665" i="13" s="1"/>
  <c r="E675" i="13"/>
  <c r="G675" i="13" s="1"/>
  <c r="H673" i="13" s="1"/>
  <c r="E683" i="13"/>
  <c r="G683" i="13" s="1"/>
  <c r="H681" i="13" s="1"/>
  <c r="E691" i="13"/>
  <c r="G691" i="13" s="1"/>
  <c r="H689" i="13" s="1"/>
  <c r="E699" i="13"/>
  <c r="G699" i="13" s="1"/>
  <c r="H697" i="13" s="1"/>
  <c r="E707" i="13"/>
  <c r="G707" i="13" s="1"/>
  <c r="H705" i="13" s="1"/>
  <c r="E715" i="13"/>
  <c r="G715" i="13" s="1"/>
  <c r="H713" i="13" s="1"/>
  <c r="E659" i="13"/>
  <c r="G659" i="13" s="1"/>
  <c r="H657" i="13" s="1"/>
  <c r="E671" i="13"/>
  <c r="G671" i="13" s="1"/>
  <c r="H669" i="13" s="1"/>
  <c r="E679" i="13"/>
  <c r="G679" i="13" s="1"/>
  <c r="H677" i="13" s="1"/>
  <c r="E687" i="13"/>
  <c r="G687" i="13" s="1"/>
  <c r="H685" i="13" s="1"/>
  <c r="E695" i="13"/>
  <c r="G695" i="13" s="1"/>
  <c r="H693" i="13" s="1"/>
  <c r="E703" i="13"/>
  <c r="G703" i="13" s="1"/>
  <c r="H701" i="13" s="1"/>
  <c r="E711" i="13"/>
  <c r="G711" i="13" s="1"/>
  <c r="H709" i="13" s="1"/>
  <c r="E656" i="13"/>
  <c r="G656" i="13" s="1"/>
  <c r="H654" i="13" s="1"/>
  <c r="E658" i="13"/>
  <c r="G658" i="13" s="1"/>
  <c r="H656" i="13" s="1"/>
  <c r="E660" i="13"/>
  <c r="G660" i="13" s="1"/>
  <c r="H658" i="13" s="1"/>
  <c r="E662" i="13"/>
  <c r="G662" i="13" s="1"/>
  <c r="H660" i="13" s="1"/>
  <c r="E664" i="13"/>
  <c r="G664" i="13" s="1"/>
  <c r="H662" i="13" s="1"/>
  <c r="E666" i="13"/>
  <c r="G666" i="13" s="1"/>
  <c r="H664" i="13" s="1"/>
  <c r="E668" i="13"/>
  <c r="G668" i="13" s="1"/>
  <c r="H666" i="13" s="1"/>
  <c r="E670" i="13"/>
  <c r="G670" i="13" s="1"/>
  <c r="H668" i="13" s="1"/>
  <c r="E672" i="13"/>
  <c r="G672" i="13" s="1"/>
  <c r="H670" i="13" s="1"/>
  <c r="E674" i="13"/>
  <c r="G674" i="13" s="1"/>
  <c r="H672" i="13" s="1"/>
  <c r="E676" i="13"/>
  <c r="G676" i="13" s="1"/>
  <c r="H674" i="13" s="1"/>
  <c r="E678" i="13"/>
  <c r="G678" i="13" s="1"/>
  <c r="H676" i="13" s="1"/>
  <c r="E680" i="13"/>
  <c r="G680" i="13" s="1"/>
  <c r="H678" i="13" s="1"/>
  <c r="E682" i="13"/>
  <c r="G682" i="13" s="1"/>
  <c r="H680" i="13" s="1"/>
  <c r="E684" i="13"/>
  <c r="G684" i="13" s="1"/>
  <c r="H682" i="13" s="1"/>
  <c r="E686" i="13"/>
  <c r="G686" i="13" s="1"/>
  <c r="H684" i="13" s="1"/>
  <c r="E688" i="13"/>
  <c r="G688" i="13" s="1"/>
  <c r="H686" i="13" s="1"/>
  <c r="E690" i="13"/>
  <c r="G690" i="13" s="1"/>
  <c r="H688" i="13" s="1"/>
  <c r="E692" i="13"/>
  <c r="G692" i="13" s="1"/>
  <c r="H690" i="13" s="1"/>
  <c r="E694" i="13"/>
  <c r="G694" i="13" s="1"/>
  <c r="H692" i="13" s="1"/>
  <c r="E696" i="13"/>
  <c r="G696" i="13" s="1"/>
  <c r="H694" i="13" s="1"/>
  <c r="E698" i="13"/>
  <c r="G698" i="13" s="1"/>
  <c r="H696" i="13" s="1"/>
  <c r="E700" i="13"/>
  <c r="G700" i="13" s="1"/>
  <c r="H698" i="13" s="1"/>
  <c r="E702" i="13"/>
  <c r="G702" i="13" s="1"/>
  <c r="H700" i="13" s="1"/>
  <c r="E704" i="13"/>
  <c r="G704" i="13" s="1"/>
  <c r="H702" i="13" s="1"/>
  <c r="E706" i="13"/>
  <c r="G706" i="13" s="1"/>
  <c r="H704" i="13" s="1"/>
  <c r="E708" i="13"/>
  <c r="G708" i="13" s="1"/>
  <c r="H706" i="13" s="1"/>
  <c r="E710" i="13"/>
  <c r="G710" i="13" s="1"/>
  <c r="H708" i="13" s="1"/>
  <c r="E712" i="13"/>
  <c r="G712" i="13" s="1"/>
  <c r="H710" i="13" s="1"/>
  <c r="E714" i="13"/>
  <c r="G714" i="13" s="1"/>
  <c r="H712" i="13" s="1"/>
  <c r="E716" i="13"/>
  <c r="G716" i="13" s="1"/>
  <c r="H714" i="13" s="1"/>
  <c r="E718" i="13"/>
  <c r="G718" i="13" s="1"/>
  <c r="H716" i="13" s="1"/>
  <c r="E724" i="13"/>
  <c r="G724" i="13" s="1"/>
  <c r="H722" i="13" s="1"/>
  <c r="E730" i="13"/>
  <c r="G730" i="13" s="1"/>
  <c r="H728" i="13" s="1"/>
  <c r="E734" i="13"/>
  <c r="G734" i="13" s="1"/>
  <c r="H732" i="13" s="1"/>
  <c r="D736" i="13"/>
  <c r="E736" i="13" s="1"/>
  <c r="F736" i="13"/>
  <c r="D839" i="13"/>
  <c r="F839" i="13"/>
  <c r="E861" i="13"/>
  <c r="G861" i="13" s="1"/>
  <c r="H859" i="13" s="1"/>
  <c r="E858" i="13"/>
  <c r="E857" i="13"/>
  <c r="E856" i="13"/>
  <c r="E855" i="13"/>
  <c r="E854" i="13"/>
  <c r="E853" i="13"/>
  <c r="E852" i="13"/>
  <c r="E851" i="13"/>
  <c r="E850" i="13"/>
  <c r="E849" i="13"/>
  <c r="E848" i="13"/>
  <c r="E847" i="13"/>
  <c r="E846" i="13"/>
  <c r="E845" i="13"/>
  <c r="E756" i="13"/>
  <c r="G756" i="13" s="1"/>
  <c r="H754" i="13" s="1"/>
  <c r="E755" i="13"/>
  <c r="G755" i="13" s="1"/>
  <c r="H753" i="13" s="1"/>
  <c r="E754" i="13"/>
  <c r="G754" i="13" s="1"/>
  <c r="H752" i="13" s="1"/>
  <c r="E753" i="13"/>
  <c r="G753" i="13" s="1"/>
  <c r="H751" i="13" s="1"/>
  <c r="E752" i="13"/>
  <c r="G752" i="13" s="1"/>
  <c r="H750" i="13" s="1"/>
  <c r="E751" i="13"/>
  <c r="G751" i="13" s="1"/>
  <c r="H749" i="13" s="1"/>
  <c r="E750" i="13"/>
  <c r="G750" i="13" s="1"/>
  <c r="H748" i="13" s="1"/>
  <c r="E764" i="13"/>
  <c r="G764" i="13" s="1"/>
  <c r="H762" i="13" s="1"/>
  <c r="E820" i="13"/>
  <c r="Q839" i="13"/>
  <c r="Q840" i="13"/>
  <c r="Q841" i="13"/>
  <c r="Q842" i="13"/>
  <c r="Q843" i="13"/>
  <c r="Q844" i="13"/>
  <c r="E1008" i="13"/>
  <c r="G1008" i="13" s="1"/>
  <c r="H1006" i="13" s="1"/>
  <c r="E1005" i="13"/>
  <c r="G1005" i="13" s="1"/>
  <c r="H1003" i="13" s="1"/>
  <c r="F745" i="13"/>
  <c r="F746" i="13"/>
  <c r="F747" i="13"/>
  <c r="F748" i="13"/>
  <c r="E749" i="13"/>
  <c r="G749" i="13" s="1"/>
  <c r="H747" i="13" s="1"/>
  <c r="F757" i="13"/>
  <c r="E758" i="13"/>
  <c r="G758" i="13" s="1"/>
  <c r="H756" i="13" s="1"/>
  <c r="F759" i="13"/>
  <c r="E760" i="13"/>
  <c r="G760" i="13" s="1"/>
  <c r="H758" i="13" s="1"/>
  <c r="F761" i="13"/>
  <c r="E762" i="13"/>
  <c r="G762" i="13" s="1"/>
  <c r="H760" i="13" s="1"/>
  <c r="F763" i="13"/>
  <c r="E757" i="13"/>
  <c r="E759" i="13"/>
  <c r="E761" i="13"/>
  <c r="E763" i="13"/>
  <c r="G763" i="13" s="1"/>
  <c r="H761" i="13" s="1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E862" i="13"/>
  <c r="G862" i="13" s="1"/>
  <c r="H860" i="13" s="1"/>
  <c r="E866" i="13"/>
  <c r="G866" i="13" s="1"/>
  <c r="H864" i="13" s="1"/>
  <c r="E870" i="13"/>
  <c r="G870" i="13" s="1"/>
  <c r="H868" i="13" s="1"/>
  <c r="E874" i="13"/>
  <c r="G874" i="13" s="1"/>
  <c r="H872" i="13" s="1"/>
  <c r="E878" i="13"/>
  <c r="G878" i="13" s="1"/>
  <c r="H876" i="13" s="1"/>
  <c r="E882" i="13"/>
  <c r="G882" i="13" s="1"/>
  <c r="H880" i="13" s="1"/>
  <c r="E886" i="13"/>
  <c r="G886" i="13" s="1"/>
  <c r="H884" i="13" s="1"/>
  <c r="E890" i="13"/>
  <c r="G890" i="13" s="1"/>
  <c r="H888" i="13" s="1"/>
  <c r="F921" i="13"/>
  <c r="D921" i="13"/>
  <c r="E958" i="13"/>
  <c r="G958" i="13" s="1"/>
  <c r="H956" i="13" s="1"/>
  <c r="E957" i="13"/>
  <c r="G957" i="13" s="1"/>
  <c r="H955" i="13" s="1"/>
  <c r="E960" i="13"/>
  <c r="G960" i="13" s="1"/>
  <c r="H958" i="13" s="1"/>
  <c r="E965" i="13"/>
  <c r="G965" i="13" s="1"/>
  <c r="H963" i="13" s="1"/>
  <c r="E968" i="13"/>
  <c r="G968" i="13" s="1"/>
  <c r="H966" i="13" s="1"/>
  <c r="E994" i="13"/>
  <c r="G994" i="13" s="1"/>
  <c r="H992" i="13" s="1"/>
  <c r="E998" i="13"/>
  <c r="G998" i="13" s="1"/>
  <c r="H996" i="13" s="1"/>
  <c r="E1002" i="13"/>
  <c r="G1002" i="13" s="1"/>
  <c r="H1000" i="13" s="1"/>
  <c r="D840" i="13"/>
  <c r="E821" i="13" s="1"/>
  <c r="G821" i="13" s="1"/>
  <c r="H819" i="13" s="1"/>
  <c r="F840" i="13"/>
  <c r="D841" i="13"/>
  <c r="F841" i="13"/>
  <c r="D842" i="13"/>
  <c r="F842" i="13"/>
  <c r="D843" i="13"/>
  <c r="F843" i="13"/>
  <c r="D844" i="13"/>
  <c r="E844" i="13" s="1"/>
  <c r="F844" i="13"/>
  <c r="E863" i="13"/>
  <c r="G863" i="13" s="1"/>
  <c r="H861" i="13" s="1"/>
  <c r="E867" i="13"/>
  <c r="G867" i="13" s="1"/>
  <c r="H865" i="13" s="1"/>
  <c r="E871" i="13"/>
  <c r="G871" i="13" s="1"/>
  <c r="H869" i="13" s="1"/>
  <c r="E875" i="13"/>
  <c r="G875" i="13" s="1"/>
  <c r="H873" i="13" s="1"/>
  <c r="E879" i="13"/>
  <c r="G879" i="13" s="1"/>
  <c r="H877" i="13" s="1"/>
  <c r="E883" i="13"/>
  <c r="G883" i="13" s="1"/>
  <c r="H881" i="13" s="1"/>
  <c r="E887" i="13"/>
  <c r="G887" i="13" s="1"/>
  <c r="H885" i="13" s="1"/>
  <c r="E891" i="13"/>
  <c r="G891" i="13" s="1"/>
  <c r="H889" i="13" s="1"/>
  <c r="F923" i="13"/>
  <c r="D923" i="13"/>
  <c r="E923" i="13" s="1"/>
  <c r="E959" i="13"/>
  <c r="G959" i="13" s="1"/>
  <c r="H957" i="13" s="1"/>
  <c r="E967" i="13"/>
  <c r="G967" i="13" s="1"/>
  <c r="H965" i="13" s="1"/>
  <c r="E991" i="13"/>
  <c r="G991" i="13" s="1"/>
  <c r="H989" i="13" s="1"/>
  <c r="E995" i="13"/>
  <c r="G995" i="13" s="1"/>
  <c r="H993" i="13" s="1"/>
  <c r="E999" i="13"/>
  <c r="G999" i="13" s="1"/>
  <c r="H997" i="13" s="1"/>
  <c r="E1016" i="13"/>
  <c r="G1016" i="13" s="1"/>
  <c r="H1014" i="13" s="1"/>
  <c r="E1013" i="13"/>
  <c r="G1013" i="13" s="1"/>
  <c r="H1011" i="13" s="1"/>
  <c r="E859" i="13"/>
  <c r="G859" i="13" s="1"/>
  <c r="H857" i="13" s="1"/>
  <c r="E860" i="13"/>
  <c r="G860" i="13" s="1"/>
  <c r="H858" i="13" s="1"/>
  <c r="E864" i="13"/>
  <c r="G864" i="13" s="1"/>
  <c r="H862" i="13" s="1"/>
  <c r="E868" i="13"/>
  <c r="G868" i="13" s="1"/>
  <c r="H866" i="13" s="1"/>
  <c r="E872" i="13"/>
  <c r="G872" i="13" s="1"/>
  <c r="H870" i="13" s="1"/>
  <c r="E876" i="13"/>
  <c r="G876" i="13" s="1"/>
  <c r="H874" i="13" s="1"/>
  <c r="E880" i="13"/>
  <c r="G880" i="13" s="1"/>
  <c r="H878" i="13" s="1"/>
  <c r="E884" i="13"/>
  <c r="G884" i="13" s="1"/>
  <c r="H882" i="13" s="1"/>
  <c r="E888" i="13"/>
  <c r="G888" i="13" s="1"/>
  <c r="H886" i="13" s="1"/>
  <c r="E892" i="13"/>
  <c r="G892" i="13" s="1"/>
  <c r="H890" i="13" s="1"/>
  <c r="E953" i="13"/>
  <c r="G953" i="13" s="1"/>
  <c r="H951" i="13" s="1"/>
  <c r="E956" i="13"/>
  <c r="G956" i="13" s="1"/>
  <c r="H954" i="13" s="1"/>
  <c r="E961" i="13"/>
  <c r="G961" i="13" s="1"/>
  <c r="H959" i="13" s="1"/>
  <c r="E964" i="13"/>
  <c r="G964" i="13" s="1"/>
  <c r="H962" i="13" s="1"/>
  <c r="E992" i="13"/>
  <c r="G992" i="13" s="1"/>
  <c r="H990" i="13" s="1"/>
  <c r="E996" i="13"/>
  <c r="G996" i="13" s="1"/>
  <c r="H994" i="13" s="1"/>
  <c r="E1000" i="13"/>
  <c r="G1000" i="13" s="1"/>
  <c r="H998" i="13" s="1"/>
  <c r="E1034" i="13"/>
  <c r="G1034" i="13" s="1"/>
  <c r="H1032" i="13" s="1"/>
  <c r="E1030" i="13"/>
  <c r="G1030" i="13" s="1"/>
  <c r="H1028" i="13" s="1"/>
  <c r="E1026" i="13"/>
  <c r="G1026" i="13" s="1"/>
  <c r="H1024" i="13" s="1"/>
  <c r="E1022" i="13"/>
  <c r="G1022" i="13" s="1"/>
  <c r="H1020" i="13" s="1"/>
  <c r="E1035" i="13"/>
  <c r="G1035" i="13" s="1"/>
  <c r="H1033" i="13" s="1"/>
  <c r="E1031" i="13"/>
  <c r="G1031" i="13" s="1"/>
  <c r="H1029" i="13" s="1"/>
  <c r="E1027" i="13"/>
  <c r="G1027" i="13" s="1"/>
  <c r="H1025" i="13" s="1"/>
  <c r="E1023" i="13"/>
  <c r="G1023" i="13" s="1"/>
  <c r="H1021" i="13" s="1"/>
  <c r="E1036" i="13"/>
  <c r="G1036" i="13" s="1"/>
  <c r="H1034" i="13" s="1"/>
  <c r="E1032" i="13"/>
  <c r="G1032" i="13" s="1"/>
  <c r="H1030" i="13" s="1"/>
  <c r="E1028" i="13"/>
  <c r="G1028" i="13" s="1"/>
  <c r="H1026" i="13" s="1"/>
  <c r="E1024" i="13"/>
  <c r="G1024" i="13" s="1"/>
  <c r="H1022" i="13" s="1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E935" i="13"/>
  <c r="E951" i="13"/>
  <c r="D952" i="13"/>
  <c r="E952" i="13" s="1"/>
  <c r="G952" i="13" s="1"/>
  <c r="H950" i="13" s="1"/>
  <c r="F952" i="13"/>
  <c r="E1007" i="13"/>
  <c r="G1007" i="13" s="1"/>
  <c r="H1005" i="13" s="1"/>
  <c r="E1015" i="13"/>
  <c r="G1015" i="13" s="1"/>
  <c r="H1013" i="13" s="1"/>
  <c r="F924" i="13"/>
  <c r="G924" i="13" s="1"/>
  <c r="H922" i="13" s="1"/>
  <c r="F925" i="13"/>
  <c r="G925" i="13" s="1"/>
  <c r="H923" i="13" s="1"/>
  <c r="F926" i="13"/>
  <c r="G926" i="13" s="1"/>
  <c r="H924" i="13" s="1"/>
  <c r="F927" i="13"/>
  <c r="G927" i="13" s="1"/>
  <c r="H925" i="13" s="1"/>
  <c r="F928" i="13"/>
  <c r="G928" i="13" s="1"/>
  <c r="H926" i="13" s="1"/>
  <c r="F929" i="13"/>
  <c r="G929" i="13" s="1"/>
  <c r="H927" i="13" s="1"/>
  <c r="F930" i="13"/>
  <c r="G930" i="13" s="1"/>
  <c r="H928" i="13" s="1"/>
  <c r="F931" i="13"/>
  <c r="G931" i="13" s="1"/>
  <c r="H929" i="13" s="1"/>
  <c r="F932" i="13"/>
  <c r="G932" i="13" s="1"/>
  <c r="H930" i="13" s="1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E1004" i="13"/>
  <c r="G1004" i="13" s="1"/>
  <c r="H1002" i="13" s="1"/>
  <c r="E1006" i="13"/>
  <c r="G1006" i="13" s="1"/>
  <c r="H1004" i="13" s="1"/>
  <c r="E1012" i="13"/>
  <c r="G1012" i="13" s="1"/>
  <c r="H1010" i="13" s="1"/>
  <c r="E1014" i="13"/>
  <c r="G1014" i="13" s="1"/>
  <c r="H1012" i="13" s="1"/>
  <c r="F1057" i="13"/>
  <c r="D1057" i="13"/>
  <c r="F1073" i="13"/>
  <c r="D1073" i="13"/>
  <c r="F1072" i="13"/>
  <c r="F1066" i="13"/>
  <c r="F1058" i="13"/>
  <c r="E920" i="13"/>
  <c r="G920" i="13" s="1"/>
  <c r="H918" i="13" s="1"/>
  <c r="E922" i="13"/>
  <c r="G922" i="13" s="1"/>
  <c r="H920" i="13" s="1"/>
  <c r="E1003" i="13"/>
  <c r="G1003" i="13" s="1"/>
  <c r="H1001" i="13" s="1"/>
  <c r="E1011" i="13"/>
  <c r="G1011" i="13" s="1"/>
  <c r="H1009" i="13" s="1"/>
  <c r="D1056" i="13"/>
  <c r="F1056" i="13"/>
  <c r="F1055" i="13"/>
  <c r="F1053" i="13"/>
  <c r="F1051" i="13"/>
  <c r="F1049" i="13"/>
  <c r="F1054" i="13"/>
  <c r="F1045" i="13"/>
  <c r="F1041" i="13"/>
  <c r="F1052" i="13"/>
  <c r="F1048" i="13"/>
  <c r="F1044" i="13"/>
  <c r="F1040" i="13"/>
  <c r="F1050" i="13"/>
  <c r="F1046" i="13"/>
  <c r="F1043" i="13"/>
  <c r="F1038" i="13"/>
  <c r="F1042" i="13"/>
  <c r="F1039" i="13"/>
  <c r="E1078" i="13"/>
  <c r="G1078" i="13" s="1"/>
  <c r="H1076" i="13" s="1"/>
  <c r="F1081" i="13"/>
  <c r="D1081" i="13"/>
  <c r="F1080" i="13"/>
  <c r="F1074" i="13"/>
  <c r="E1080" i="13"/>
  <c r="F979" i="13"/>
  <c r="F987" i="13"/>
  <c r="F989" i="13"/>
  <c r="C990" i="13"/>
  <c r="F981" i="13" s="1"/>
  <c r="E1037" i="13"/>
  <c r="G1037" i="13" s="1"/>
  <c r="H1035" i="13" s="1"/>
  <c r="F1065" i="13"/>
  <c r="D1065" i="13"/>
  <c r="E1065" i="13" s="1"/>
  <c r="F1064" i="13"/>
  <c r="F1062" i="13"/>
  <c r="D1060" i="13"/>
  <c r="F1060" i="13"/>
  <c r="F1061" i="13"/>
  <c r="D1061" i="13"/>
  <c r="E1067" i="13"/>
  <c r="E1066" i="13"/>
  <c r="E1071" i="13"/>
  <c r="E1075" i="13"/>
  <c r="E1074" i="13"/>
  <c r="E1079" i="13"/>
  <c r="E1082" i="13"/>
  <c r="G1082" i="13" s="1"/>
  <c r="H1080" i="13" s="1"/>
  <c r="F1059" i="13"/>
  <c r="F1069" i="13"/>
  <c r="F1077" i="13"/>
  <c r="F1100" i="13"/>
  <c r="F1105" i="13"/>
  <c r="D1059" i="13"/>
  <c r="F1063" i="13"/>
  <c r="E1069" i="13"/>
  <c r="F1071" i="13"/>
  <c r="E1077" i="13"/>
  <c r="F1079" i="13"/>
  <c r="E1083" i="13"/>
  <c r="G1083" i="13" s="1"/>
  <c r="H1081" i="13" s="1"/>
  <c r="E1084" i="13"/>
  <c r="G1084" i="13" s="1"/>
  <c r="H1082" i="13" s="1"/>
  <c r="E1085" i="13"/>
  <c r="G1085" i="13" s="1"/>
  <c r="H1083" i="13" s="1"/>
  <c r="E1086" i="13"/>
  <c r="G1086" i="13" s="1"/>
  <c r="H1084" i="13" s="1"/>
  <c r="E1087" i="13"/>
  <c r="G1087" i="13" s="1"/>
  <c r="H1085" i="13" s="1"/>
  <c r="E1088" i="13"/>
  <c r="G1088" i="13" s="1"/>
  <c r="H1086" i="13" s="1"/>
  <c r="E1089" i="13"/>
  <c r="G1089" i="13" s="1"/>
  <c r="H1087" i="13" s="1"/>
  <c r="F1102" i="13"/>
  <c r="F1107" i="13"/>
  <c r="D1108" i="13"/>
  <c r="F1108" i="13"/>
  <c r="F1109" i="13"/>
  <c r="D1109" i="13"/>
  <c r="E1092" i="13" s="1"/>
  <c r="G1092" i="13" s="1"/>
  <c r="H1090" i="13" s="1"/>
  <c r="F1117" i="13"/>
  <c r="F1116" i="13"/>
  <c r="D1117" i="13"/>
  <c r="D1170" i="13"/>
  <c r="E1162" i="13" s="1"/>
  <c r="F1170" i="13"/>
  <c r="F1168" i="13"/>
  <c r="F1067" i="13"/>
  <c r="F1068" i="13"/>
  <c r="F1075" i="13"/>
  <c r="F1076" i="13"/>
  <c r="D1112" i="13"/>
  <c r="F1112" i="13"/>
  <c r="F1113" i="13"/>
  <c r="D1113" i="13"/>
  <c r="E1105" i="13" s="1"/>
  <c r="G1105" i="13" s="1"/>
  <c r="H1103" i="13" s="1"/>
  <c r="F1111" i="13"/>
  <c r="F1115" i="13"/>
  <c r="E1119" i="13"/>
  <c r="G1119" i="13" s="1"/>
  <c r="H1117" i="13" s="1"/>
  <c r="E1161" i="13"/>
  <c r="E1160" i="13"/>
  <c r="F1158" i="13"/>
  <c r="E1159" i="13"/>
  <c r="E1163" i="13"/>
  <c r="F1148" i="13"/>
  <c r="D1148" i="13"/>
  <c r="D1149" i="13"/>
  <c r="F1149" i="13"/>
  <c r="F1150" i="13"/>
  <c r="D1150" i="13"/>
  <c r="D1151" i="13"/>
  <c r="F1151" i="13"/>
  <c r="F1152" i="13"/>
  <c r="D1152" i="13"/>
  <c r="D1153" i="13"/>
  <c r="F1153" i="13"/>
  <c r="F1154" i="13"/>
  <c r="D1154" i="13"/>
  <c r="D1155" i="13"/>
  <c r="F1155" i="13"/>
  <c r="F1156" i="13"/>
  <c r="D1156" i="13"/>
  <c r="D1157" i="13"/>
  <c r="F1157" i="13"/>
  <c r="E1166" i="13"/>
  <c r="D1158" i="13"/>
  <c r="E1158" i="13" s="1"/>
  <c r="G1158" i="13" s="1"/>
  <c r="H1156" i="13" s="1"/>
  <c r="F1161" i="13"/>
  <c r="F1162" i="13"/>
  <c r="F1165" i="13"/>
  <c r="F1166" i="13"/>
  <c r="F1169" i="13"/>
  <c r="F1159" i="13"/>
  <c r="F1160" i="13"/>
  <c r="F1163" i="13"/>
  <c r="F1164" i="13"/>
  <c r="F1167" i="13"/>
  <c r="F1189" i="13"/>
  <c r="D1189" i="13"/>
  <c r="F1191" i="13"/>
  <c r="D1191" i="13"/>
  <c r="F1193" i="13"/>
  <c r="D1193" i="13"/>
  <c r="F1195" i="13"/>
  <c r="D1195" i="13"/>
  <c r="F1197" i="13"/>
  <c r="D1197" i="13"/>
  <c r="F1199" i="13"/>
  <c r="D1199" i="13"/>
  <c r="F1201" i="13"/>
  <c r="D1201" i="13"/>
  <c r="F1203" i="13"/>
  <c r="D1203" i="13"/>
  <c r="F1205" i="13"/>
  <c r="D1205" i="13"/>
  <c r="F1207" i="13"/>
  <c r="D1207" i="13"/>
  <c r="F1209" i="13"/>
  <c r="D1209" i="13"/>
  <c r="F1211" i="13"/>
  <c r="D1211" i="13"/>
  <c r="F1210" i="13"/>
  <c r="D1186" i="13"/>
  <c r="E1167" i="13" s="1"/>
  <c r="F1187" i="13"/>
  <c r="D1187" i="13"/>
  <c r="F1184" i="13"/>
  <c r="F1185" i="13"/>
  <c r="F1188" i="13"/>
  <c r="F1212" i="13"/>
  <c r="D1215" i="13"/>
  <c r="E1213" i="13" s="1"/>
  <c r="G1213" i="13" s="1"/>
  <c r="H1211" i="13" s="1"/>
  <c r="F1222" i="13"/>
  <c r="D1241" i="13"/>
  <c r="E1241" i="13" s="1"/>
  <c r="G1241" i="13" s="1"/>
  <c r="H1239" i="13" s="1"/>
  <c r="F1241" i="13"/>
  <c r="D1235" i="13"/>
  <c r="F1235" i="13"/>
  <c r="F1233" i="13"/>
  <c r="F1236" i="13"/>
  <c r="D1236" i="13"/>
  <c r="D1239" i="13"/>
  <c r="F1239" i="13"/>
  <c r="F1240" i="13"/>
  <c r="D1240" i="13"/>
  <c r="F1238" i="13"/>
  <c r="D1238" i="13"/>
  <c r="E1237" i="13" s="1"/>
  <c r="G1237" i="13" s="1"/>
  <c r="H1235" i="13" s="1"/>
  <c r="H1250" i="3"/>
  <c r="H1251" i="3"/>
  <c r="F1251" i="3"/>
  <c r="E1251" i="3"/>
  <c r="C9" i="3"/>
  <c r="C10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8" i="3"/>
  <c r="E1218" i="13" l="1"/>
  <c r="G1218" i="13" s="1"/>
  <c r="H1216" i="13" s="1"/>
  <c r="G1080" i="13"/>
  <c r="H1078" i="13" s="1"/>
  <c r="E1100" i="13"/>
  <c r="G1100" i="13" s="1"/>
  <c r="H1098" i="13" s="1"/>
  <c r="E1059" i="13"/>
  <c r="E1121" i="13"/>
  <c r="G1121" i="13" s="1"/>
  <c r="H1119" i="13" s="1"/>
  <c r="G1167" i="13"/>
  <c r="H1165" i="13" s="1"/>
  <c r="E1234" i="13"/>
  <c r="G1234" i="13" s="1"/>
  <c r="H1232" i="13" s="1"/>
  <c r="E1101" i="13"/>
  <c r="G1101" i="13" s="1"/>
  <c r="H1099" i="13" s="1"/>
  <c r="G1162" i="13"/>
  <c r="H1160" i="13" s="1"/>
  <c r="G1071" i="13"/>
  <c r="H1069" i="13" s="1"/>
  <c r="E1061" i="13"/>
  <c r="G1061" i="13" s="1"/>
  <c r="H1059" i="13" s="1"/>
  <c r="E1120" i="13"/>
  <c r="G1120" i="13" s="1"/>
  <c r="H1118" i="13" s="1"/>
  <c r="E1250" i="13"/>
  <c r="G1250" i="13" s="1"/>
  <c r="H1248" i="13" s="1"/>
  <c r="E1242" i="13"/>
  <c r="G1242" i="13" s="1"/>
  <c r="H1240" i="13" s="1"/>
  <c r="E1128" i="13"/>
  <c r="G1128" i="13" s="1"/>
  <c r="H1126" i="13" s="1"/>
  <c r="E1220" i="13"/>
  <c r="G1220" i="13" s="1"/>
  <c r="H1218" i="13" s="1"/>
  <c r="E1070" i="13"/>
  <c r="G1070" i="13" s="1"/>
  <c r="H1068" i="13" s="1"/>
  <c r="E1025" i="13"/>
  <c r="G1025" i="13" s="1"/>
  <c r="H1023" i="13" s="1"/>
  <c r="E1249" i="13"/>
  <c r="G1249" i="13" s="1"/>
  <c r="H1247" i="13" s="1"/>
  <c r="E1124" i="13"/>
  <c r="G1124" i="13" s="1"/>
  <c r="H1122" i="13" s="1"/>
  <c r="E1247" i="13"/>
  <c r="G1247" i="13" s="1"/>
  <c r="H1245" i="13" s="1"/>
  <c r="E1243" i="13"/>
  <c r="G1243" i="13" s="1"/>
  <c r="H1241" i="13" s="1"/>
  <c r="E1122" i="13"/>
  <c r="G1122" i="13" s="1"/>
  <c r="H1120" i="13" s="1"/>
  <c r="E1127" i="13"/>
  <c r="G1127" i="13" s="1"/>
  <c r="H1125" i="13" s="1"/>
  <c r="E1118" i="13"/>
  <c r="G1118" i="13" s="1"/>
  <c r="H1116" i="13" s="1"/>
  <c r="E1126" i="13"/>
  <c r="G1126" i="13" s="1"/>
  <c r="H1124" i="13" s="1"/>
  <c r="E1233" i="13"/>
  <c r="G1233" i="13" s="1"/>
  <c r="H1231" i="13" s="1"/>
  <c r="G1161" i="13"/>
  <c r="H1159" i="13" s="1"/>
  <c r="E1164" i="13"/>
  <c r="G1164" i="13" s="1"/>
  <c r="H1162" i="13" s="1"/>
  <c r="E1248" i="13"/>
  <c r="G1248" i="13" s="1"/>
  <c r="H1246" i="13" s="1"/>
  <c r="E1123" i="13"/>
  <c r="G1123" i="13" s="1"/>
  <c r="H1121" i="13" s="1"/>
  <c r="E1125" i="13"/>
  <c r="G1125" i="13" s="1"/>
  <c r="H1123" i="13" s="1"/>
  <c r="E1226" i="13"/>
  <c r="G1226" i="13" s="1"/>
  <c r="H1224" i="13" s="1"/>
  <c r="E1175" i="13"/>
  <c r="G1175" i="13" s="1"/>
  <c r="H1173" i="13" s="1"/>
  <c r="G1159" i="13"/>
  <c r="H1157" i="13" s="1"/>
  <c r="E1107" i="13"/>
  <c r="G1107" i="13" s="1"/>
  <c r="H1105" i="13" s="1"/>
  <c r="E1097" i="13"/>
  <c r="G1097" i="13" s="1"/>
  <c r="H1095" i="13" s="1"/>
  <c r="G1069" i="13"/>
  <c r="H1067" i="13" s="1"/>
  <c r="E1063" i="13"/>
  <c r="G1063" i="13" s="1"/>
  <c r="H1061" i="13" s="1"/>
  <c r="E1039" i="13"/>
  <c r="G1039" i="13" s="1"/>
  <c r="H1037" i="13" s="1"/>
  <c r="E725" i="13"/>
  <c r="G725" i="13" s="1"/>
  <c r="H723" i="13" s="1"/>
  <c r="E729" i="13"/>
  <c r="G729" i="13" s="1"/>
  <c r="H727" i="13" s="1"/>
  <c r="E727" i="13"/>
  <c r="G727" i="13" s="1"/>
  <c r="H725" i="13" s="1"/>
  <c r="E460" i="13"/>
  <c r="G460" i="13" s="1"/>
  <c r="H458" i="13" s="1"/>
  <c r="E176" i="13"/>
  <c r="G176" i="13" s="1"/>
  <c r="H174" i="13" s="1"/>
  <c r="E10" i="13"/>
  <c r="E1001" i="13"/>
  <c r="G1001" i="13" s="1"/>
  <c r="H999" i="13" s="1"/>
  <c r="E901" i="13"/>
  <c r="G901" i="13" s="1"/>
  <c r="H899" i="13" s="1"/>
  <c r="E893" i="13"/>
  <c r="G893" i="13" s="1"/>
  <c r="H891" i="13" s="1"/>
  <c r="E865" i="13"/>
  <c r="G865" i="13" s="1"/>
  <c r="H863" i="13" s="1"/>
  <c r="E895" i="13"/>
  <c r="G895" i="13" s="1"/>
  <c r="H893" i="13" s="1"/>
  <c r="E817" i="13"/>
  <c r="G817" i="13" s="1"/>
  <c r="H815" i="13" s="1"/>
  <c r="E813" i="13"/>
  <c r="G813" i="13" s="1"/>
  <c r="H811" i="13" s="1"/>
  <c r="E809" i="13"/>
  <c r="G809" i="13" s="1"/>
  <c r="H807" i="13" s="1"/>
  <c r="E805" i="13"/>
  <c r="G805" i="13" s="1"/>
  <c r="H803" i="13" s="1"/>
  <c r="E801" i="13"/>
  <c r="G801" i="13" s="1"/>
  <c r="H799" i="13" s="1"/>
  <c r="E797" i="13"/>
  <c r="G797" i="13" s="1"/>
  <c r="H795" i="13" s="1"/>
  <c r="E793" i="13"/>
  <c r="G793" i="13" s="1"/>
  <c r="H791" i="13" s="1"/>
  <c r="E789" i="13"/>
  <c r="G789" i="13" s="1"/>
  <c r="H787" i="13" s="1"/>
  <c r="E785" i="13"/>
  <c r="G785" i="13" s="1"/>
  <c r="H783" i="13" s="1"/>
  <c r="E781" i="13"/>
  <c r="G781" i="13" s="1"/>
  <c r="H779" i="13" s="1"/>
  <c r="E777" i="13"/>
  <c r="G777" i="13" s="1"/>
  <c r="H775" i="13" s="1"/>
  <c r="E773" i="13"/>
  <c r="G773" i="13" s="1"/>
  <c r="H771" i="13" s="1"/>
  <c r="E769" i="13"/>
  <c r="G769" i="13" s="1"/>
  <c r="H767" i="13" s="1"/>
  <c r="E765" i="13"/>
  <c r="G765" i="13" s="1"/>
  <c r="H763" i="13" s="1"/>
  <c r="E742" i="13"/>
  <c r="G742" i="13" s="1"/>
  <c r="H740" i="13" s="1"/>
  <c r="E743" i="13"/>
  <c r="G743" i="13" s="1"/>
  <c r="H741" i="13" s="1"/>
  <c r="E654" i="13"/>
  <c r="G654" i="13" s="1"/>
  <c r="H652" i="13" s="1"/>
  <c r="E576" i="13"/>
  <c r="G576" i="13" s="1"/>
  <c r="H574" i="13" s="1"/>
  <c r="E560" i="13"/>
  <c r="G560" i="13" s="1"/>
  <c r="H558" i="13" s="1"/>
  <c r="E544" i="13"/>
  <c r="G544" i="13" s="1"/>
  <c r="H542" i="13" s="1"/>
  <c r="E528" i="13"/>
  <c r="G528" i="13" s="1"/>
  <c r="H526" i="13" s="1"/>
  <c r="E579" i="13"/>
  <c r="G579" i="13" s="1"/>
  <c r="H577" i="13" s="1"/>
  <c r="E571" i="13"/>
  <c r="G571" i="13" s="1"/>
  <c r="H569" i="13" s="1"/>
  <c r="E563" i="13"/>
  <c r="G563" i="13" s="1"/>
  <c r="H561" i="13" s="1"/>
  <c r="E555" i="13"/>
  <c r="G555" i="13" s="1"/>
  <c r="H553" i="13" s="1"/>
  <c r="E547" i="13"/>
  <c r="G547" i="13" s="1"/>
  <c r="H545" i="13" s="1"/>
  <c r="E539" i="13"/>
  <c r="G539" i="13" s="1"/>
  <c r="H537" i="13" s="1"/>
  <c r="E314" i="13"/>
  <c r="G314" i="13" s="1"/>
  <c r="H312" i="13" s="1"/>
  <c r="E296" i="13"/>
  <c r="G296" i="13" s="1"/>
  <c r="H294" i="13" s="1"/>
  <c r="E292" i="13"/>
  <c r="G292" i="13" s="1"/>
  <c r="H290" i="13" s="1"/>
  <c r="E288" i="13"/>
  <c r="G288" i="13" s="1"/>
  <c r="H286" i="13" s="1"/>
  <c r="E284" i="13"/>
  <c r="G284" i="13" s="1"/>
  <c r="H282" i="13" s="1"/>
  <c r="E280" i="13"/>
  <c r="G280" i="13" s="1"/>
  <c r="H278" i="13" s="1"/>
  <c r="E276" i="13"/>
  <c r="G276" i="13" s="1"/>
  <c r="H274" i="13" s="1"/>
  <c r="E272" i="13"/>
  <c r="G272" i="13" s="1"/>
  <c r="H270" i="13" s="1"/>
  <c r="E268" i="13"/>
  <c r="G268" i="13" s="1"/>
  <c r="H266" i="13" s="1"/>
  <c r="E264" i="13"/>
  <c r="G264" i="13" s="1"/>
  <c r="H262" i="13" s="1"/>
  <c r="E260" i="13"/>
  <c r="G260" i="13" s="1"/>
  <c r="H258" i="13" s="1"/>
  <c r="E256" i="13"/>
  <c r="G256" i="13" s="1"/>
  <c r="H254" i="13" s="1"/>
  <c r="E248" i="13"/>
  <c r="G248" i="13" s="1"/>
  <c r="H246" i="13" s="1"/>
  <c r="E244" i="13"/>
  <c r="G244" i="13" s="1"/>
  <c r="H242" i="13" s="1"/>
  <c r="E530" i="13"/>
  <c r="G530" i="13" s="1"/>
  <c r="H528" i="13" s="1"/>
  <c r="E352" i="13"/>
  <c r="G352" i="13" s="1"/>
  <c r="H350" i="13" s="1"/>
  <c r="E569" i="13"/>
  <c r="G569" i="13" s="1"/>
  <c r="H567" i="13" s="1"/>
  <c r="E553" i="13"/>
  <c r="G553" i="13" s="1"/>
  <c r="H551" i="13" s="1"/>
  <c r="E537" i="13"/>
  <c r="G537" i="13" s="1"/>
  <c r="H535" i="13" s="1"/>
  <c r="E527" i="13"/>
  <c r="G527" i="13" s="1"/>
  <c r="H525" i="13" s="1"/>
  <c r="E156" i="13"/>
  <c r="G156" i="13" s="1"/>
  <c r="H154" i="13" s="1"/>
  <c r="F985" i="13"/>
  <c r="E947" i="13"/>
  <c r="G747" i="13"/>
  <c r="H745" i="13" s="1"/>
  <c r="E726" i="13"/>
  <c r="G726" i="13" s="1"/>
  <c r="H724" i="13" s="1"/>
  <c r="E493" i="13"/>
  <c r="G493" i="13" s="1"/>
  <c r="H491" i="13" s="1"/>
  <c r="E487" i="13"/>
  <c r="G487" i="13" s="1"/>
  <c r="H485" i="13" s="1"/>
  <c r="E8" i="13"/>
  <c r="G8" i="13" s="1"/>
  <c r="E997" i="13"/>
  <c r="G997" i="13" s="1"/>
  <c r="H995" i="13" s="1"/>
  <c r="E1021" i="13"/>
  <c r="G1021" i="13" s="1"/>
  <c r="H1019" i="13" s="1"/>
  <c r="E894" i="13"/>
  <c r="G894" i="13" s="1"/>
  <c r="H892" i="13" s="1"/>
  <c r="E869" i="13"/>
  <c r="G869" i="13" s="1"/>
  <c r="H867" i="13" s="1"/>
  <c r="E816" i="13"/>
  <c r="G816" i="13" s="1"/>
  <c r="H814" i="13" s="1"/>
  <c r="E812" i="13"/>
  <c r="G812" i="13" s="1"/>
  <c r="H810" i="13" s="1"/>
  <c r="E808" i="13"/>
  <c r="G808" i="13" s="1"/>
  <c r="H806" i="13" s="1"/>
  <c r="E804" i="13"/>
  <c r="G804" i="13" s="1"/>
  <c r="H802" i="13" s="1"/>
  <c r="E800" i="13"/>
  <c r="G800" i="13" s="1"/>
  <c r="H798" i="13" s="1"/>
  <c r="E796" i="13"/>
  <c r="G796" i="13" s="1"/>
  <c r="H794" i="13" s="1"/>
  <c r="E792" i="13"/>
  <c r="G792" i="13" s="1"/>
  <c r="H790" i="13" s="1"/>
  <c r="E788" i="13"/>
  <c r="G788" i="13" s="1"/>
  <c r="H786" i="13" s="1"/>
  <c r="E784" i="13"/>
  <c r="G784" i="13" s="1"/>
  <c r="H782" i="13" s="1"/>
  <c r="E780" i="13"/>
  <c r="G780" i="13" s="1"/>
  <c r="H778" i="13" s="1"/>
  <c r="E776" i="13"/>
  <c r="G776" i="13" s="1"/>
  <c r="H774" i="13" s="1"/>
  <c r="E772" i="13"/>
  <c r="G772" i="13" s="1"/>
  <c r="H770" i="13" s="1"/>
  <c r="E768" i="13"/>
  <c r="G768" i="13" s="1"/>
  <c r="H766" i="13" s="1"/>
  <c r="E739" i="13"/>
  <c r="G739" i="13" s="1"/>
  <c r="H737" i="13" s="1"/>
  <c r="E896" i="13"/>
  <c r="G896" i="13" s="1"/>
  <c r="H894" i="13" s="1"/>
  <c r="E737" i="13"/>
  <c r="G737" i="13" s="1"/>
  <c r="H735" i="13" s="1"/>
  <c r="E572" i="13"/>
  <c r="G572" i="13" s="1"/>
  <c r="H570" i="13" s="1"/>
  <c r="E556" i="13"/>
  <c r="G556" i="13" s="1"/>
  <c r="H554" i="13" s="1"/>
  <c r="E540" i="13"/>
  <c r="G540" i="13" s="1"/>
  <c r="H538" i="13" s="1"/>
  <c r="E524" i="13"/>
  <c r="G524" i="13" s="1"/>
  <c r="H522" i="13" s="1"/>
  <c r="E295" i="13"/>
  <c r="G295" i="13" s="1"/>
  <c r="H293" i="13" s="1"/>
  <c r="E291" i="13"/>
  <c r="G291" i="13" s="1"/>
  <c r="H289" i="13" s="1"/>
  <c r="E287" i="13"/>
  <c r="G287" i="13" s="1"/>
  <c r="H285" i="13" s="1"/>
  <c r="E283" i="13"/>
  <c r="G283" i="13" s="1"/>
  <c r="H281" i="13" s="1"/>
  <c r="E279" i="13"/>
  <c r="G279" i="13" s="1"/>
  <c r="H277" i="13" s="1"/>
  <c r="E275" i="13"/>
  <c r="G275" i="13" s="1"/>
  <c r="H273" i="13" s="1"/>
  <c r="E271" i="13"/>
  <c r="G271" i="13" s="1"/>
  <c r="H269" i="13" s="1"/>
  <c r="E267" i="13"/>
  <c r="G267" i="13" s="1"/>
  <c r="H265" i="13" s="1"/>
  <c r="E263" i="13"/>
  <c r="G263" i="13" s="1"/>
  <c r="H261" i="13" s="1"/>
  <c r="E259" i="13"/>
  <c r="G259" i="13" s="1"/>
  <c r="H257" i="13" s="1"/>
  <c r="E255" i="13"/>
  <c r="G255" i="13" s="1"/>
  <c r="H253" i="13" s="1"/>
  <c r="E247" i="13"/>
  <c r="G247" i="13" s="1"/>
  <c r="H245" i="13" s="1"/>
  <c r="E243" i="13"/>
  <c r="G243" i="13" s="1"/>
  <c r="H241" i="13" s="1"/>
  <c r="E521" i="13"/>
  <c r="G521" i="13" s="1"/>
  <c r="H519" i="13" s="1"/>
  <c r="E480" i="13"/>
  <c r="G480" i="13" s="1"/>
  <c r="H478" i="13" s="1"/>
  <c r="E515" i="13"/>
  <c r="G515" i="13" s="1"/>
  <c r="H513" i="13" s="1"/>
  <c r="E161" i="13"/>
  <c r="G161" i="13" s="1"/>
  <c r="H159" i="13" s="1"/>
  <c r="E153" i="13"/>
  <c r="G153" i="13" s="1"/>
  <c r="H151" i="13" s="1"/>
  <c r="E158" i="13"/>
  <c r="G158" i="13" s="1"/>
  <c r="H156" i="13" s="1"/>
  <c r="E150" i="13"/>
  <c r="G150" i="13" s="1"/>
  <c r="H148" i="13" s="1"/>
  <c r="E943" i="13"/>
  <c r="G759" i="13"/>
  <c r="H757" i="13" s="1"/>
  <c r="E723" i="13"/>
  <c r="G723" i="13" s="1"/>
  <c r="H721" i="13" s="1"/>
  <c r="E1009" i="13"/>
  <c r="G1009" i="13" s="1"/>
  <c r="H1007" i="13" s="1"/>
  <c r="E993" i="13"/>
  <c r="G993" i="13" s="1"/>
  <c r="H991" i="13" s="1"/>
  <c r="E1019" i="13"/>
  <c r="G1019" i="13" s="1"/>
  <c r="H1017" i="13" s="1"/>
  <c r="E897" i="13"/>
  <c r="G897" i="13" s="1"/>
  <c r="H895" i="13" s="1"/>
  <c r="E877" i="13"/>
  <c r="G877" i="13" s="1"/>
  <c r="H875" i="13" s="1"/>
  <c r="E1017" i="13"/>
  <c r="G1017" i="13" s="1"/>
  <c r="H1015" i="13" s="1"/>
  <c r="E899" i="13"/>
  <c r="G899" i="13" s="1"/>
  <c r="H897" i="13" s="1"/>
  <c r="E889" i="13"/>
  <c r="G889" i="13" s="1"/>
  <c r="H887" i="13" s="1"/>
  <c r="E881" i="13"/>
  <c r="G881" i="13" s="1"/>
  <c r="H879" i="13" s="1"/>
  <c r="E815" i="13"/>
  <c r="G815" i="13" s="1"/>
  <c r="H813" i="13" s="1"/>
  <c r="E811" i="13"/>
  <c r="G811" i="13" s="1"/>
  <c r="H809" i="13" s="1"/>
  <c r="E807" i="13"/>
  <c r="G807" i="13" s="1"/>
  <c r="H805" i="13" s="1"/>
  <c r="E803" i="13"/>
  <c r="G803" i="13" s="1"/>
  <c r="H801" i="13" s="1"/>
  <c r="E799" i="13"/>
  <c r="G799" i="13" s="1"/>
  <c r="H797" i="13" s="1"/>
  <c r="E795" i="13"/>
  <c r="G795" i="13" s="1"/>
  <c r="H793" i="13" s="1"/>
  <c r="E791" i="13"/>
  <c r="G791" i="13" s="1"/>
  <c r="H789" i="13" s="1"/>
  <c r="E787" i="13"/>
  <c r="G787" i="13" s="1"/>
  <c r="H785" i="13" s="1"/>
  <c r="E783" i="13"/>
  <c r="G783" i="13" s="1"/>
  <c r="H781" i="13" s="1"/>
  <c r="E779" i="13"/>
  <c r="G779" i="13" s="1"/>
  <c r="H777" i="13" s="1"/>
  <c r="E775" i="13"/>
  <c r="G775" i="13" s="1"/>
  <c r="H773" i="13" s="1"/>
  <c r="E771" i="13"/>
  <c r="G771" i="13" s="1"/>
  <c r="H769" i="13" s="1"/>
  <c r="E767" i="13"/>
  <c r="G767" i="13" s="1"/>
  <c r="H765" i="13" s="1"/>
  <c r="E748" i="13"/>
  <c r="G748" i="13" s="1"/>
  <c r="H746" i="13" s="1"/>
  <c r="E1020" i="13"/>
  <c r="G1020" i="13" s="1"/>
  <c r="H1018" i="13" s="1"/>
  <c r="E873" i="13"/>
  <c r="G873" i="13" s="1"/>
  <c r="H871" i="13" s="1"/>
  <c r="E738" i="13"/>
  <c r="G738" i="13" s="1"/>
  <c r="H736" i="13" s="1"/>
  <c r="E740" i="13"/>
  <c r="G740" i="13" s="1"/>
  <c r="H738" i="13" s="1"/>
  <c r="E584" i="13"/>
  <c r="G584" i="13" s="1"/>
  <c r="H582" i="13" s="1"/>
  <c r="E568" i="13"/>
  <c r="G568" i="13" s="1"/>
  <c r="H566" i="13" s="1"/>
  <c r="E552" i="13"/>
  <c r="G552" i="13" s="1"/>
  <c r="H550" i="13" s="1"/>
  <c r="E536" i="13"/>
  <c r="G536" i="13" s="1"/>
  <c r="H534" i="13" s="1"/>
  <c r="E520" i="13"/>
  <c r="G520" i="13" s="1"/>
  <c r="H518" i="13" s="1"/>
  <c r="E583" i="13"/>
  <c r="G583" i="13" s="1"/>
  <c r="H581" i="13" s="1"/>
  <c r="E575" i="13"/>
  <c r="G575" i="13" s="1"/>
  <c r="H573" i="13" s="1"/>
  <c r="E567" i="13"/>
  <c r="G567" i="13" s="1"/>
  <c r="H565" i="13" s="1"/>
  <c r="E559" i="13"/>
  <c r="G559" i="13" s="1"/>
  <c r="H557" i="13" s="1"/>
  <c r="E551" i="13"/>
  <c r="G551" i="13" s="1"/>
  <c r="H549" i="13" s="1"/>
  <c r="E543" i="13"/>
  <c r="G543" i="13" s="1"/>
  <c r="H541" i="13" s="1"/>
  <c r="E535" i="13"/>
  <c r="G535" i="13" s="1"/>
  <c r="H533" i="13" s="1"/>
  <c r="E298" i="13"/>
  <c r="G298" i="13" s="1"/>
  <c r="H296" i="13" s="1"/>
  <c r="E294" i="13"/>
  <c r="G294" i="13" s="1"/>
  <c r="H292" i="13" s="1"/>
  <c r="E290" i="13"/>
  <c r="G290" i="13" s="1"/>
  <c r="H288" i="13" s="1"/>
  <c r="E286" i="13"/>
  <c r="G286" i="13" s="1"/>
  <c r="H284" i="13" s="1"/>
  <c r="E282" i="13"/>
  <c r="G282" i="13" s="1"/>
  <c r="H280" i="13" s="1"/>
  <c r="E278" i="13"/>
  <c r="G278" i="13" s="1"/>
  <c r="H276" i="13" s="1"/>
  <c r="E274" i="13"/>
  <c r="G274" i="13" s="1"/>
  <c r="H272" i="13" s="1"/>
  <c r="E270" i="13"/>
  <c r="G270" i="13" s="1"/>
  <c r="H268" i="13" s="1"/>
  <c r="E266" i="13"/>
  <c r="G266" i="13" s="1"/>
  <c r="H264" i="13" s="1"/>
  <c r="E262" i="13"/>
  <c r="G262" i="13" s="1"/>
  <c r="H260" i="13" s="1"/>
  <c r="E258" i="13"/>
  <c r="G258" i="13" s="1"/>
  <c r="H256" i="13" s="1"/>
  <c r="E254" i="13"/>
  <c r="G254" i="13" s="1"/>
  <c r="H252" i="13" s="1"/>
  <c r="E246" i="13"/>
  <c r="G246" i="13" s="1"/>
  <c r="H244" i="13" s="1"/>
  <c r="E241" i="13"/>
  <c r="G241" i="13" s="1"/>
  <c r="H239" i="13" s="1"/>
  <c r="E240" i="13"/>
  <c r="G240" i="13" s="1"/>
  <c r="H238" i="13" s="1"/>
  <c r="E526" i="13"/>
  <c r="G526" i="13" s="1"/>
  <c r="H524" i="13" s="1"/>
  <c r="E518" i="13"/>
  <c r="G518" i="13" s="1"/>
  <c r="H516" i="13" s="1"/>
  <c r="E577" i="13"/>
  <c r="G577" i="13" s="1"/>
  <c r="H575" i="13" s="1"/>
  <c r="E561" i="13"/>
  <c r="G561" i="13" s="1"/>
  <c r="H559" i="13" s="1"/>
  <c r="E545" i="13"/>
  <c r="G545" i="13" s="1"/>
  <c r="H543" i="13" s="1"/>
  <c r="E533" i="13"/>
  <c r="G533" i="13" s="1"/>
  <c r="H531" i="13" s="1"/>
  <c r="E519" i="13"/>
  <c r="G519" i="13" s="1"/>
  <c r="H517" i="13" s="1"/>
  <c r="E326" i="13"/>
  <c r="G326" i="13" s="1"/>
  <c r="H324" i="13" s="1"/>
  <c r="E342" i="13"/>
  <c r="G342" i="13" s="1"/>
  <c r="H340" i="13" s="1"/>
  <c r="E160" i="13"/>
  <c r="G160" i="13" s="1"/>
  <c r="H158" i="13" s="1"/>
  <c r="E152" i="13"/>
  <c r="G152" i="13" s="1"/>
  <c r="H150" i="13" s="1"/>
  <c r="E939" i="13"/>
  <c r="G923" i="13"/>
  <c r="H921" i="13" s="1"/>
  <c r="G757" i="13"/>
  <c r="H755" i="13" s="1"/>
  <c r="E732" i="13"/>
  <c r="G732" i="13" s="1"/>
  <c r="H730" i="13" s="1"/>
  <c r="E722" i="13"/>
  <c r="G722" i="13" s="1"/>
  <c r="H720" i="13" s="1"/>
  <c r="E646" i="13"/>
  <c r="G646" i="13" s="1"/>
  <c r="H644" i="13" s="1"/>
  <c r="E592" i="13"/>
  <c r="G592" i="13" s="1"/>
  <c r="H590" i="13" s="1"/>
  <c r="G511" i="13"/>
  <c r="H509" i="13" s="1"/>
  <c r="E489" i="13"/>
  <c r="G489" i="13" s="1"/>
  <c r="H487" i="13" s="1"/>
  <c r="E465" i="13"/>
  <c r="G465" i="13" s="1"/>
  <c r="H463" i="13" s="1"/>
  <c r="G970" i="13"/>
  <c r="H968" i="13" s="1"/>
  <c r="E885" i="13"/>
  <c r="G885" i="13" s="1"/>
  <c r="H883" i="13" s="1"/>
  <c r="E898" i="13"/>
  <c r="G898" i="13" s="1"/>
  <c r="H896" i="13" s="1"/>
  <c r="E818" i="13"/>
  <c r="G818" i="13" s="1"/>
  <c r="H816" i="13" s="1"/>
  <c r="E814" i="13"/>
  <c r="G814" i="13" s="1"/>
  <c r="H812" i="13" s="1"/>
  <c r="E810" i="13"/>
  <c r="G810" i="13" s="1"/>
  <c r="H808" i="13" s="1"/>
  <c r="E806" i="13"/>
  <c r="G806" i="13" s="1"/>
  <c r="H804" i="13" s="1"/>
  <c r="E802" i="13"/>
  <c r="G802" i="13" s="1"/>
  <c r="H800" i="13" s="1"/>
  <c r="E798" i="13"/>
  <c r="G798" i="13" s="1"/>
  <c r="H796" i="13" s="1"/>
  <c r="E794" i="13"/>
  <c r="G794" i="13" s="1"/>
  <c r="H792" i="13" s="1"/>
  <c r="E790" i="13"/>
  <c r="G790" i="13" s="1"/>
  <c r="H788" i="13" s="1"/>
  <c r="E786" i="13"/>
  <c r="G786" i="13" s="1"/>
  <c r="H784" i="13" s="1"/>
  <c r="E782" i="13"/>
  <c r="G782" i="13" s="1"/>
  <c r="H780" i="13" s="1"/>
  <c r="E778" i="13"/>
  <c r="G778" i="13" s="1"/>
  <c r="H776" i="13" s="1"/>
  <c r="E774" i="13"/>
  <c r="G774" i="13" s="1"/>
  <c r="H772" i="13" s="1"/>
  <c r="E770" i="13"/>
  <c r="G770" i="13" s="1"/>
  <c r="H768" i="13" s="1"/>
  <c r="E766" i="13"/>
  <c r="G766" i="13" s="1"/>
  <c r="H764" i="13" s="1"/>
  <c r="E745" i="13"/>
  <c r="G745" i="13" s="1"/>
  <c r="H743" i="13" s="1"/>
  <c r="E900" i="13"/>
  <c r="G900" i="13" s="1"/>
  <c r="H898" i="13" s="1"/>
  <c r="E744" i="13"/>
  <c r="G744" i="13" s="1"/>
  <c r="H742" i="13" s="1"/>
  <c r="E746" i="13"/>
  <c r="G746" i="13" s="1"/>
  <c r="H744" i="13" s="1"/>
  <c r="E580" i="13"/>
  <c r="G580" i="13" s="1"/>
  <c r="H578" i="13" s="1"/>
  <c r="E564" i="13"/>
  <c r="G564" i="13" s="1"/>
  <c r="H562" i="13" s="1"/>
  <c r="E548" i="13"/>
  <c r="G548" i="13" s="1"/>
  <c r="H546" i="13" s="1"/>
  <c r="E532" i="13"/>
  <c r="G532" i="13" s="1"/>
  <c r="H530" i="13" s="1"/>
  <c r="E516" i="13"/>
  <c r="G516" i="13" s="1"/>
  <c r="H514" i="13" s="1"/>
  <c r="E741" i="13"/>
  <c r="G741" i="13" s="1"/>
  <c r="H739" i="13" s="1"/>
  <c r="E531" i="13"/>
  <c r="G531" i="13" s="1"/>
  <c r="H529" i="13" s="1"/>
  <c r="E306" i="13"/>
  <c r="G306" i="13" s="1"/>
  <c r="H304" i="13" s="1"/>
  <c r="E293" i="13"/>
  <c r="G293" i="13" s="1"/>
  <c r="H291" i="13" s="1"/>
  <c r="E289" i="13"/>
  <c r="G289" i="13" s="1"/>
  <c r="H287" i="13" s="1"/>
  <c r="E285" i="13"/>
  <c r="G285" i="13" s="1"/>
  <c r="H283" i="13" s="1"/>
  <c r="E281" i="13"/>
  <c r="G281" i="13" s="1"/>
  <c r="H279" i="13" s="1"/>
  <c r="E277" i="13"/>
  <c r="G277" i="13" s="1"/>
  <c r="H275" i="13" s="1"/>
  <c r="E273" i="13"/>
  <c r="G273" i="13" s="1"/>
  <c r="H271" i="13" s="1"/>
  <c r="E269" i="13"/>
  <c r="G269" i="13" s="1"/>
  <c r="H267" i="13" s="1"/>
  <c r="E265" i="13"/>
  <c r="G265" i="13" s="1"/>
  <c r="H263" i="13" s="1"/>
  <c r="E261" i="13"/>
  <c r="G261" i="13" s="1"/>
  <c r="H259" i="13" s="1"/>
  <c r="E257" i="13"/>
  <c r="G257" i="13" s="1"/>
  <c r="H255" i="13" s="1"/>
  <c r="E249" i="13"/>
  <c r="G249" i="13" s="1"/>
  <c r="H247" i="13" s="1"/>
  <c r="E245" i="13"/>
  <c r="G245" i="13" s="1"/>
  <c r="H243" i="13" s="1"/>
  <c r="E525" i="13"/>
  <c r="G525" i="13" s="1"/>
  <c r="H523" i="13" s="1"/>
  <c r="E517" i="13"/>
  <c r="G517" i="13" s="1"/>
  <c r="H515" i="13" s="1"/>
  <c r="E484" i="13"/>
  <c r="G484" i="13" s="1"/>
  <c r="H482" i="13" s="1"/>
  <c r="E573" i="13"/>
  <c r="G573" i="13" s="1"/>
  <c r="H571" i="13" s="1"/>
  <c r="E557" i="13"/>
  <c r="G557" i="13" s="1"/>
  <c r="H555" i="13" s="1"/>
  <c r="E541" i="13"/>
  <c r="G541" i="13" s="1"/>
  <c r="H539" i="13" s="1"/>
  <c r="E523" i="13"/>
  <c r="G523" i="13" s="1"/>
  <c r="H521" i="13" s="1"/>
  <c r="E334" i="13"/>
  <c r="G334" i="13" s="1"/>
  <c r="H332" i="13" s="1"/>
  <c r="E236" i="13"/>
  <c r="G236" i="13" s="1"/>
  <c r="H234" i="13" s="1"/>
  <c r="E221" i="13"/>
  <c r="G221" i="13" s="1"/>
  <c r="H219" i="13" s="1"/>
  <c r="G148" i="13"/>
  <c r="H146" i="13" s="1"/>
  <c r="E157" i="13"/>
  <c r="G157" i="13" s="1"/>
  <c r="H155" i="13" s="1"/>
  <c r="E149" i="13"/>
  <c r="G149" i="13" s="1"/>
  <c r="H147" i="13" s="1"/>
  <c r="E482" i="13"/>
  <c r="G482" i="13" s="1"/>
  <c r="H480" i="13" s="1"/>
  <c r="E162" i="13"/>
  <c r="G162" i="13" s="1"/>
  <c r="H160" i="13" s="1"/>
  <c r="G146" i="13"/>
  <c r="H144" i="13" s="1"/>
  <c r="E54" i="13"/>
  <c r="G54" i="13" s="1"/>
  <c r="H52" i="13" s="1"/>
  <c r="G10" i="13"/>
  <c r="H8" i="13" s="1"/>
  <c r="E1225" i="13"/>
  <c r="G1225" i="13" s="1"/>
  <c r="H1223" i="13" s="1"/>
  <c r="E1224" i="13"/>
  <c r="G1224" i="13" s="1"/>
  <c r="H1222" i="13" s="1"/>
  <c r="E1211" i="13"/>
  <c r="G1211" i="13" s="1"/>
  <c r="H1209" i="13" s="1"/>
  <c r="E1210" i="13"/>
  <c r="G1210" i="13" s="1"/>
  <c r="H1208" i="13" s="1"/>
  <c r="E1203" i="13"/>
  <c r="G1203" i="13" s="1"/>
  <c r="H1201" i="13" s="1"/>
  <c r="E1202" i="13"/>
  <c r="G1202" i="13" s="1"/>
  <c r="H1200" i="13" s="1"/>
  <c r="E1195" i="13"/>
  <c r="G1195" i="13" s="1"/>
  <c r="H1193" i="13" s="1"/>
  <c r="E1194" i="13"/>
  <c r="G1194" i="13" s="1"/>
  <c r="H1192" i="13" s="1"/>
  <c r="E1184" i="13"/>
  <c r="G1184" i="13" s="1"/>
  <c r="H1182" i="13" s="1"/>
  <c r="E1178" i="13"/>
  <c r="G1178" i="13" s="1"/>
  <c r="H1176" i="13" s="1"/>
  <c r="E1169" i="13"/>
  <c r="G1169" i="13" s="1"/>
  <c r="H1167" i="13" s="1"/>
  <c r="E1156" i="13"/>
  <c r="G1156" i="13" s="1"/>
  <c r="H1154" i="13" s="1"/>
  <c r="E1154" i="13"/>
  <c r="G1154" i="13" s="1"/>
  <c r="H1152" i="13" s="1"/>
  <c r="E1152" i="13"/>
  <c r="G1152" i="13" s="1"/>
  <c r="H1150" i="13" s="1"/>
  <c r="E1150" i="13"/>
  <c r="G1150" i="13" s="1"/>
  <c r="H1148" i="13" s="1"/>
  <c r="E1148" i="13"/>
  <c r="G1148" i="13" s="1"/>
  <c r="H1146" i="13" s="1"/>
  <c r="E1145" i="13"/>
  <c r="G1145" i="13" s="1"/>
  <c r="H1143" i="13" s="1"/>
  <c r="E1140" i="13"/>
  <c r="G1140" i="13" s="1"/>
  <c r="H1138" i="13" s="1"/>
  <c r="E1137" i="13"/>
  <c r="G1137" i="13" s="1"/>
  <c r="H1135" i="13" s="1"/>
  <c r="E1132" i="13"/>
  <c r="G1132" i="13" s="1"/>
  <c r="H1130" i="13" s="1"/>
  <c r="E1129" i="13"/>
  <c r="G1129" i="13" s="1"/>
  <c r="H1127" i="13" s="1"/>
  <c r="E1117" i="13"/>
  <c r="G1117" i="13" s="1"/>
  <c r="H1115" i="13" s="1"/>
  <c r="E1114" i="13"/>
  <c r="G1114" i="13" s="1"/>
  <c r="H1112" i="13" s="1"/>
  <c r="E1116" i="13"/>
  <c r="G1116" i="13" s="1"/>
  <c r="H1114" i="13" s="1"/>
  <c r="E1115" i="13"/>
  <c r="G1115" i="13" s="1"/>
  <c r="H1113" i="13" s="1"/>
  <c r="E1109" i="13"/>
  <c r="G1109" i="13" s="1"/>
  <c r="H1107" i="13" s="1"/>
  <c r="E1095" i="13"/>
  <c r="G1095" i="13" s="1"/>
  <c r="H1093" i="13" s="1"/>
  <c r="E1090" i="13"/>
  <c r="G1090" i="13" s="1"/>
  <c r="H1088" i="13" s="1"/>
  <c r="G1059" i="13"/>
  <c r="H1057" i="13" s="1"/>
  <c r="E1042" i="13"/>
  <c r="G1042" i="13" s="1"/>
  <c r="H1040" i="13" s="1"/>
  <c r="G1075" i="13"/>
  <c r="H1073" i="13" s="1"/>
  <c r="E1060" i="13"/>
  <c r="G1060" i="13" s="1"/>
  <c r="H1058" i="13" s="1"/>
  <c r="E1055" i="13"/>
  <c r="G1055" i="13" s="1"/>
  <c r="H1053" i="13" s="1"/>
  <c r="E1041" i="13"/>
  <c r="G1041" i="13" s="1"/>
  <c r="H1039" i="13" s="1"/>
  <c r="G1065" i="13"/>
  <c r="H1063" i="13" s="1"/>
  <c r="E1047" i="13"/>
  <c r="G1047" i="13" s="1"/>
  <c r="H1045" i="13" s="1"/>
  <c r="E1044" i="13"/>
  <c r="G1044" i="13" s="1"/>
  <c r="H1042" i="13" s="1"/>
  <c r="E948" i="13"/>
  <c r="G948" i="13" s="1"/>
  <c r="H946" i="13" s="1"/>
  <c r="E944" i="13"/>
  <c r="G944" i="13" s="1"/>
  <c r="H942" i="13" s="1"/>
  <c r="E940" i="13"/>
  <c r="G940" i="13" s="1"/>
  <c r="H938" i="13" s="1"/>
  <c r="E936" i="13"/>
  <c r="G936" i="13" s="1"/>
  <c r="H934" i="13" s="1"/>
  <c r="E921" i="13"/>
  <c r="G921" i="13" s="1"/>
  <c r="H919" i="13" s="1"/>
  <c r="E1068" i="13"/>
  <c r="G1068" i="13" s="1"/>
  <c r="H1066" i="13" s="1"/>
  <c r="E837" i="13"/>
  <c r="G837" i="13" s="1"/>
  <c r="H835" i="13" s="1"/>
  <c r="E833" i="13"/>
  <c r="G833" i="13" s="1"/>
  <c r="H831" i="13" s="1"/>
  <c r="E829" i="13"/>
  <c r="G829" i="13" s="1"/>
  <c r="H827" i="13" s="1"/>
  <c r="E825" i="13"/>
  <c r="G825" i="13" s="1"/>
  <c r="H823" i="13" s="1"/>
  <c r="E917" i="13"/>
  <c r="G917" i="13" s="1"/>
  <c r="H915" i="13" s="1"/>
  <c r="E913" i="13"/>
  <c r="G913" i="13" s="1"/>
  <c r="H911" i="13" s="1"/>
  <c r="E909" i="13"/>
  <c r="G909" i="13" s="1"/>
  <c r="H907" i="13" s="1"/>
  <c r="E905" i="13"/>
  <c r="G905" i="13" s="1"/>
  <c r="H903" i="13" s="1"/>
  <c r="G845" i="13"/>
  <c r="H843" i="13" s="1"/>
  <c r="G849" i="13"/>
  <c r="H847" i="13" s="1"/>
  <c r="G853" i="13"/>
  <c r="H851" i="13" s="1"/>
  <c r="G857" i="13"/>
  <c r="H855" i="13" s="1"/>
  <c r="E599" i="13"/>
  <c r="G599" i="13" s="1"/>
  <c r="H597" i="13" s="1"/>
  <c r="E591" i="13"/>
  <c r="G591" i="13" s="1"/>
  <c r="H589" i="13" s="1"/>
  <c r="E504" i="13"/>
  <c r="G504" i="13" s="1"/>
  <c r="H502" i="13" s="1"/>
  <c r="E496" i="13"/>
  <c r="G496" i="13" s="1"/>
  <c r="H494" i="13" s="1"/>
  <c r="E488" i="13"/>
  <c r="G488" i="13" s="1"/>
  <c r="H486" i="13" s="1"/>
  <c r="E731" i="13"/>
  <c r="G731" i="13" s="1"/>
  <c r="H729" i="13" s="1"/>
  <c r="E600" i="13"/>
  <c r="G600" i="13" s="1"/>
  <c r="H598" i="13" s="1"/>
  <c r="E505" i="13"/>
  <c r="G505" i="13" s="1"/>
  <c r="H503" i="13" s="1"/>
  <c r="E497" i="13"/>
  <c r="G497" i="13" s="1"/>
  <c r="H495" i="13" s="1"/>
  <c r="E437" i="13"/>
  <c r="G437" i="13" s="1"/>
  <c r="H435" i="13" s="1"/>
  <c r="E438" i="13"/>
  <c r="G438" i="13" s="1"/>
  <c r="H436" i="13" s="1"/>
  <c r="E421" i="13"/>
  <c r="G421" i="13" s="1"/>
  <c r="H419" i="13" s="1"/>
  <c r="E422" i="13"/>
  <c r="G422" i="13" s="1"/>
  <c r="H420" i="13" s="1"/>
  <c r="E407" i="13"/>
  <c r="G407" i="13" s="1"/>
  <c r="H405" i="13" s="1"/>
  <c r="E408" i="13"/>
  <c r="G408" i="13" s="1"/>
  <c r="H406" i="13" s="1"/>
  <c r="E397" i="13"/>
  <c r="G397" i="13" s="1"/>
  <c r="H395" i="13" s="1"/>
  <c r="E398" i="13"/>
  <c r="G398" i="13" s="1"/>
  <c r="H396" i="13" s="1"/>
  <c r="E386" i="13"/>
  <c r="G386" i="13" s="1"/>
  <c r="H384" i="13" s="1"/>
  <c r="E373" i="13"/>
  <c r="G373" i="13" s="1"/>
  <c r="H371" i="13" s="1"/>
  <c r="E385" i="13"/>
  <c r="G385" i="13" s="1"/>
  <c r="H383" i="13" s="1"/>
  <c r="E378" i="13"/>
  <c r="G378" i="13" s="1"/>
  <c r="H376" i="13" s="1"/>
  <c r="E475" i="13"/>
  <c r="G475" i="13" s="1"/>
  <c r="H473" i="13" s="1"/>
  <c r="E431" i="13"/>
  <c r="G431" i="13" s="1"/>
  <c r="H429" i="13" s="1"/>
  <c r="E432" i="13"/>
  <c r="G432" i="13" s="1"/>
  <c r="H430" i="13" s="1"/>
  <c r="E415" i="13"/>
  <c r="G415" i="13" s="1"/>
  <c r="H413" i="13" s="1"/>
  <c r="E416" i="13"/>
  <c r="G416" i="13" s="1"/>
  <c r="H414" i="13" s="1"/>
  <c r="E403" i="13"/>
  <c r="G403" i="13" s="1"/>
  <c r="H401" i="13" s="1"/>
  <c r="E404" i="13"/>
  <c r="G404" i="13" s="1"/>
  <c r="H402" i="13" s="1"/>
  <c r="E219" i="13"/>
  <c r="G219" i="13" s="1"/>
  <c r="H217" i="13" s="1"/>
  <c r="E215" i="13"/>
  <c r="G215" i="13" s="1"/>
  <c r="H213" i="13" s="1"/>
  <c r="E211" i="13"/>
  <c r="G211" i="13" s="1"/>
  <c r="H209" i="13" s="1"/>
  <c r="E207" i="13"/>
  <c r="G207" i="13" s="1"/>
  <c r="H205" i="13" s="1"/>
  <c r="E203" i="13"/>
  <c r="G203" i="13" s="1"/>
  <c r="H201" i="13" s="1"/>
  <c r="E199" i="13"/>
  <c r="G199" i="13" s="1"/>
  <c r="H197" i="13" s="1"/>
  <c r="E195" i="13"/>
  <c r="G195" i="13" s="1"/>
  <c r="H193" i="13" s="1"/>
  <c r="E191" i="13"/>
  <c r="G191" i="13" s="1"/>
  <c r="H189" i="13" s="1"/>
  <c r="E187" i="13"/>
  <c r="G187" i="13" s="1"/>
  <c r="H185" i="13" s="1"/>
  <c r="E382" i="13"/>
  <c r="G382" i="13" s="1"/>
  <c r="H380" i="13" s="1"/>
  <c r="E175" i="13"/>
  <c r="G175" i="13" s="1"/>
  <c r="H173" i="13" s="1"/>
  <c r="E29" i="13"/>
  <c r="G29" i="13" s="1"/>
  <c r="H27" i="13" s="1"/>
  <c r="E38" i="13"/>
  <c r="G38" i="13" s="1"/>
  <c r="H36" i="13" s="1"/>
  <c r="E171" i="13"/>
  <c r="G171" i="13" s="1"/>
  <c r="H169" i="13" s="1"/>
  <c r="E167" i="13"/>
  <c r="G167" i="13" s="1"/>
  <c r="H165" i="13" s="1"/>
  <c r="E106" i="13"/>
  <c r="G106" i="13" s="1"/>
  <c r="H104" i="13" s="1"/>
  <c r="E102" i="13"/>
  <c r="G102" i="13" s="1"/>
  <c r="H100" i="13" s="1"/>
  <c r="E98" i="13"/>
  <c r="G98" i="13" s="1"/>
  <c r="H96" i="13" s="1"/>
  <c r="E94" i="13"/>
  <c r="G94" i="13" s="1"/>
  <c r="H92" i="13" s="1"/>
  <c r="E90" i="13"/>
  <c r="G90" i="13" s="1"/>
  <c r="H88" i="13" s="1"/>
  <c r="E86" i="13"/>
  <c r="G86" i="13" s="1"/>
  <c r="H84" i="13" s="1"/>
  <c r="E82" i="13"/>
  <c r="G82" i="13" s="1"/>
  <c r="H80" i="13" s="1"/>
  <c r="E78" i="13"/>
  <c r="G78" i="13" s="1"/>
  <c r="H76" i="13" s="1"/>
  <c r="E74" i="13"/>
  <c r="G74" i="13" s="1"/>
  <c r="H72" i="13" s="1"/>
  <c r="E66" i="13"/>
  <c r="G66" i="13" s="1"/>
  <c r="H64" i="13" s="1"/>
  <c r="E48" i="13"/>
  <c r="G48" i="13" s="1"/>
  <c r="H46" i="13" s="1"/>
  <c r="E180" i="13"/>
  <c r="G180" i="13" s="1"/>
  <c r="H178" i="13" s="1"/>
  <c r="E43" i="13"/>
  <c r="G43" i="13" s="1"/>
  <c r="H41" i="13" s="1"/>
  <c r="E27" i="13"/>
  <c r="G27" i="13" s="1"/>
  <c r="H25" i="13" s="1"/>
  <c r="E107" i="13"/>
  <c r="G107" i="13" s="1"/>
  <c r="H105" i="13" s="1"/>
  <c r="E103" i="13"/>
  <c r="G103" i="13" s="1"/>
  <c r="H101" i="13" s="1"/>
  <c r="E99" i="13"/>
  <c r="G99" i="13" s="1"/>
  <c r="H97" i="13" s="1"/>
  <c r="E95" i="13"/>
  <c r="G95" i="13" s="1"/>
  <c r="H93" i="13" s="1"/>
  <c r="E91" i="13"/>
  <c r="G91" i="13" s="1"/>
  <c r="H89" i="13" s="1"/>
  <c r="E87" i="13"/>
  <c r="G87" i="13" s="1"/>
  <c r="H85" i="13" s="1"/>
  <c r="E83" i="13"/>
  <c r="G83" i="13" s="1"/>
  <c r="H81" i="13" s="1"/>
  <c r="E79" i="13"/>
  <c r="G79" i="13" s="1"/>
  <c r="H77" i="13" s="1"/>
  <c r="E75" i="13"/>
  <c r="G75" i="13" s="1"/>
  <c r="H73" i="13" s="1"/>
  <c r="E71" i="13"/>
  <c r="G71" i="13" s="1"/>
  <c r="H69" i="13" s="1"/>
  <c r="E67" i="13"/>
  <c r="G67" i="13" s="1"/>
  <c r="H65" i="13" s="1"/>
  <c r="E63" i="13"/>
  <c r="G63" i="13" s="1"/>
  <c r="H61" i="13" s="1"/>
  <c r="E59" i="13"/>
  <c r="G59" i="13" s="1"/>
  <c r="H57" i="13" s="1"/>
  <c r="E55" i="13"/>
  <c r="G55" i="13" s="1"/>
  <c r="H53" i="13" s="1"/>
  <c r="E51" i="13"/>
  <c r="G51" i="13" s="1"/>
  <c r="H49" i="13" s="1"/>
  <c r="E47" i="13"/>
  <c r="G47" i="13" s="1"/>
  <c r="H45" i="13" s="1"/>
  <c r="E36" i="13"/>
  <c r="G36" i="13" s="1"/>
  <c r="H34" i="13" s="1"/>
  <c r="E1239" i="13"/>
  <c r="G1239" i="13" s="1"/>
  <c r="H1237" i="13" s="1"/>
  <c r="E1231" i="13"/>
  <c r="G1231" i="13" s="1"/>
  <c r="H1229" i="13" s="1"/>
  <c r="E1228" i="13"/>
  <c r="G1228" i="13" s="1"/>
  <c r="H1226" i="13" s="1"/>
  <c r="E1221" i="13"/>
  <c r="G1221" i="13" s="1"/>
  <c r="H1219" i="13" s="1"/>
  <c r="E1186" i="13"/>
  <c r="G1186" i="13" s="1"/>
  <c r="H1184" i="13" s="1"/>
  <c r="E1183" i="13"/>
  <c r="G1183" i="13" s="1"/>
  <c r="H1181" i="13" s="1"/>
  <c r="E1171" i="13"/>
  <c r="G1171" i="13" s="1"/>
  <c r="H1169" i="13" s="1"/>
  <c r="E1205" i="13"/>
  <c r="G1205" i="13" s="1"/>
  <c r="H1203" i="13" s="1"/>
  <c r="E1204" i="13"/>
  <c r="G1204" i="13" s="1"/>
  <c r="H1202" i="13" s="1"/>
  <c r="E1197" i="13"/>
  <c r="G1197" i="13" s="1"/>
  <c r="H1195" i="13" s="1"/>
  <c r="E1196" i="13"/>
  <c r="G1196" i="13" s="1"/>
  <c r="H1194" i="13" s="1"/>
  <c r="E1189" i="13"/>
  <c r="G1189" i="13" s="1"/>
  <c r="H1187" i="13" s="1"/>
  <c r="E1188" i="13"/>
  <c r="G1188" i="13" s="1"/>
  <c r="H1186" i="13" s="1"/>
  <c r="E1185" i="13"/>
  <c r="G1185" i="13" s="1"/>
  <c r="H1183" i="13" s="1"/>
  <c r="E1180" i="13"/>
  <c r="G1180" i="13" s="1"/>
  <c r="H1178" i="13" s="1"/>
  <c r="E1177" i="13"/>
  <c r="G1177" i="13" s="1"/>
  <c r="H1175" i="13" s="1"/>
  <c r="E1147" i="13"/>
  <c r="G1147" i="13" s="1"/>
  <c r="H1145" i="13" s="1"/>
  <c r="E1142" i="13"/>
  <c r="G1142" i="13" s="1"/>
  <c r="H1140" i="13" s="1"/>
  <c r="E1139" i="13"/>
  <c r="G1139" i="13" s="1"/>
  <c r="H1137" i="13" s="1"/>
  <c r="E1134" i="13"/>
  <c r="G1134" i="13" s="1"/>
  <c r="H1132" i="13" s="1"/>
  <c r="E1131" i="13"/>
  <c r="G1131" i="13" s="1"/>
  <c r="H1129" i="13" s="1"/>
  <c r="E1049" i="13"/>
  <c r="G1049" i="13" s="1"/>
  <c r="H1047" i="13" s="1"/>
  <c r="E1043" i="13"/>
  <c r="G1043" i="13" s="1"/>
  <c r="H1041" i="13" s="1"/>
  <c r="E1057" i="13"/>
  <c r="G1057" i="13" s="1"/>
  <c r="H1055" i="13" s="1"/>
  <c r="G951" i="13"/>
  <c r="H949" i="13" s="1"/>
  <c r="G947" i="13"/>
  <c r="H945" i="13" s="1"/>
  <c r="G943" i="13"/>
  <c r="H941" i="13" s="1"/>
  <c r="G939" i="13"/>
  <c r="H937" i="13" s="1"/>
  <c r="G935" i="13"/>
  <c r="H933" i="13" s="1"/>
  <c r="G844" i="13"/>
  <c r="H842" i="13" s="1"/>
  <c r="E842" i="13"/>
  <c r="G842" i="13" s="1"/>
  <c r="H840" i="13" s="1"/>
  <c r="E840" i="13"/>
  <c r="G840" i="13" s="1"/>
  <c r="H838" i="13" s="1"/>
  <c r="E836" i="13"/>
  <c r="G836" i="13" s="1"/>
  <c r="H834" i="13" s="1"/>
  <c r="E832" i="13"/>
  <c r="G832" i="13" s="1"/>
  <c r="H830" i="13" s="1"/>
  <c r="E828" i="13"/>
  <c r="G828" i="13" s="1"/>
  <c r="H826" i="13" s="1"/>
  <c r="E824" i="13"/>
  <c r="G824" i="13" s="1"/>
  <c r="H822" i="13" s="1"/>
  <c r="G820" i="13"/>
  <c r="H818" i="13" s="1"/>
  <c r="E916" i="13"/>
  <c r="G916" i="13" s="1"/>
  <c r="H914" i="13" s="1"/>
  <c r="E912" i="13"/>
  <c r="G912" i="13" s="1"/>
  <c r="H910" i="13" s="1"/>
  <c r="E908" i="13"/>
  <c r="G908" i="13" s="1"/>
  <c r="H906" i="13" s="1"/>
  <c r="E904" i="13"/>
  <c r="G904" i="13" s="1"/>
  <c r="H902" i="13" s="1"/>
  <c r="G846" i="13"/>
  <c r="H844" i="13" s="1"/>
  <c r="G850" i="13"/>
  <c r="H848" i="13" s="1"/>
  <c r="G854" i="13"/>
  <c r="H852" i="13" s="1"/>
  <c r="G858" i="13"/>
  <c r="H856" i="13" s="1"/>
  <c r="E644" i="13"/>
  <c r="G644" i="13" s="1"/>
  <c r="H642" i="13" s="1"/>
  <c r="E642" i="13"/>
  <c r="G642" i="13" s="1"/>
  <c r="H640" i="13" s="1"/>
  <c r="E640" i="13"/>
  <c r="G640" i="13" s="1"/>
  <c r="H638" i="13" s="1"/>
  <c r="E638" i="13"/>
  <c r="G638" i="13" s="1"/>
  <c r="H636" i="13" s="1"/>
  <c r="E636" i="13"/>
  <c r="G636" i="13" s="1"/>
  <c r="H634" i="13" s="1"/>
  <c r="E634" i="13"/>
  <c r="G634" i="13" s="1"/>
  <c r="H632" i="13" s="1"/>
  <c r="E632" i="13"/>
  <c r="G632" i="13" s="1"/>
  <c r="H630" i="13" s="1"/>
  <c r="E630" i="13"/>
  <c r="G630" i="13" s="1"/>
  <c r="H628" i="13" s="1"/>
  <c r="E628" i="13"/>
  <c r="G628" i="13" s="1"/>
  <c r="H626" i="13" s="1"/>
  <c r="E626" i="13"/>
  <c r="G626" i="13" s="1"/>
  <c r="H624" i="13" s="1"/>
  <c r="E624" i="13"/>
  <c r="G624" i="13" s="1"/>
  <c r="H622" i="13" s="1"/>
  <c r="E622" i="13"/>
  <c r="G622" i="13" s="1"/>
  <c r="H620" i="13" s="1"/>
  <c r="E620" i="13"/>
  <c r="G620" i="13" s="1"/>
  <c r="H618" i="13" s="1"/>
  <c r="E618" i="13"/>
  <c r="G618" i="13" s="1"/>
  <c r="H616" i="13" s="1"/>
  <c r="E616" i="13"/>
  <c r="G616" i="13" s="1"/>
  <c r="H614" i="13" s="1"/>
  <c r="E614" i="13"/>
  <c r="G614" i="13" s="1"/>
  <c r="H612" i="13" s="1"/>
  <c r="E612" i="13"/>
  <c r="G612" i="13" s="1"/>
  <c r="H610" i="13" s="1"/>
  <c r="E610" i="13"/>
  <c r="G610" i="13" s="1"/>
  <c r="H608" i="13" s="1"/>
  <c r="E608" i="13"/>
  <c r="G608" i="13" s="1"/>
  <c r="H606" i="13" s="1"/>
  <c r="E606" i="13"/>
  <c r="G606" i="13" s="1"/>
  <c r="H604" i="13" s="1"/>
  <c r="E604" i="13"/>
  <c r="G604" i="13" s="1"/>
  <c r="H602" i="13" s="1"/>
  <c r="E597" i="13"/>
  <c r="G597" i="13" s="1"/>
  <c r="H595" i="13" s="1"/>
  <c r="E589" i="13"/>
  <c r="G589" i="13" s="1"/>
  <c r="H587" i="13" s="1"/>
  <c r="E509" i="13"/>
  <c r="G509" i="13" s="1"/>
  <c r="H507" i="13" s="1"/>
  <c r="E507" i="13"/>
  <c r="G507" i="13" s="1"/>
  <c r="H505" i="13" s="1"/>
  <c r="E502" i="13"/>
  <c r="G502" i="13" s="1"/>
  <c r="H500" i="13" s="1"/>
  <c r="E494" i="13"/>
  <c r="G494" i="13" s="1"/>
  <c r="H492" i="13" s="1"/>
  <c r="E598" i="13"/>
  <c r="G598" i="13" s="1"/>
  <c r="H596" i="13" s="1"/>
  <c r="E590" i="13"/>
  <c r="G590" i="13" s="1"/>
  <c r="H588" i="13" s="1"/>
  <c r="E503" i="13"/>
  <c r="G503" i="13" s="1"/>
  <c r="H501" i="13" s="1"/>
  <c r="E495" i="13"/>
  <c r="G495" i="13" s="1"/>
  <c r="H493" i="13" s="1"/>
  <c r="E470" i="13"/>
  <c r="G470" i="13" s="1"/>
  <c r="H468" i="13" s="1"/>
  <c r="E466" i="13"/>
  <c r="G466" i="13" s="1"/>
  <c r="H464" i="13" s="1"/>
  <c r="E216" i="13"/>
  <c r="G216" i="13" s="1"/>
  <c r="H214" i="13" s="1"/>
  <c r="E212" i="13"/>
  <c r="G212" i="13" s="1"/>
  <c r="H210" i="13" s="1"/>
  <c r="E208" i="13"/>
  <c r="G208" i="13" s="1"/>
  <c r="H206" i="13" s="1"/>
  <c r="E204" i="13"/>
  <c r="G204" i="13" s="1"/>
  <c r="H202" i="13" s="1"/>
  <c r="E200" i="13"/>
  <c r="G200" i="13" s="1"/>
  <c r="H198" i="13" s="1"/>
  <c r="E196" i="13"/>
  <c r="G196" i="13" s="1"/>
  <c r="H194" i="13" s="1"/>
  <c r="E192" i="13"/>
  <c r="G192" i="13" s="1"/>
  <c r="H190" i="13" s="1"/>
  <c r="E188" i="13"/>
  <c r="G188" i="13" s="1"/>
  <c r="H186" i="13" s="1"/>
  <c r="E184" i="13"/>
  <c r="G184" i="13" s="1"/>
  <c r="H182" i="13" s="1"/>
  <c r="E366" i="13"/>
  <c r="G366" i="13" s="1"/>
  <c r="H364" i="13" s="1"/>
  <c r="E473" i="13"/>
  <c r="G473" i="13" s="1"/>
  <c r="H471" i="13" s="1"/>
  <c r="E469" i="13"/>
  <c r="G469" i="13" s="1"/>
  <c r="H467" i="13" s="1"/>
  <c r="E468" i="13"/>
  <c r="G468" i="13" s="1"/>
  <c r="H466" i="13" s="1"/>
  <c r="E458" i="13"/>
  <c r="G458" i="13" s="1"/>
  <c r="H456" i="13" s="1"/>
  <c r="E457" i="13"/>
  <c r="G457" i="13" s="1"/>
  <c r="H455" i="13" s="1"/>
  <c r="E456" i="13"/>
  <c r="G456" i="13" s="1"/>
  <c r="H454" i="13" s="1"/>
  <c r="E455" i="13"/>
  <c r="G455" i="13" s="1"/>
  <c r="H453" i="13" s="1"/>
  <c r="E454" i="13"/>
  <c r="G454" i="13" s="1"/>
  <c r="H452" i="13" s="1"/>
  <c r="E453" i="13"/>
  <c r="G453" i="13" s="1"/>
  <c r="H451" i="13" s="1"/>
  <c r="E452" i="13"/>
  <c r="G452" i="13" s="1"/>
  <c r="H450" i="13" s="1"/>
  <c r="E451" i="13"/>
  <c r="G451" i="13" s="1"/>
  <c r="H449" i="13" s="1"/>
  <c r="E450" i="13"/>
  <c r="G450" i="13" s="1"/>
  <c r="H448" i="13" s="1"/>
  <c r="E377" i="13"/>
  <c r="G377" i="13" s="1"/>
  <c r="H375" i="13" s="1"/>
  <c r="E370" i="13"/>
  <c r="G370" i="13" s="1"/>
  <c r="H368" i="13" s="1"/>
  <c r="E183" i="13"/>
  <c r="G183" i="13" s="1"/>
  <c r="H181" i="13" s="1"/>
  <c r="E433" i="13"/>
  <c r="G433" i="13" s="1"/>
  <c r="H431" i="13" s="1"/>
  <c r="E434" i="13"/>
  <c r="G434" i="13" s="1"/>
  <c r="H432" i="13" s="1"/>
  <c r="E427" i="13"/>
  <c r="G427" i="13" s="1"/>
  <c r="H425" i="13" s="1"/>
  <c r="E428" i="13"/>
  <c r="G428" i="13" s="1"/>
  <c r="H426" i="13" s="1"/>
  <c r="E419" i="13"/>
  <c r="G419" i="13" s="1"/>
  <c r="H417" i="13" s="1"/>
  <c r="E420" i="13"/>
  <c r="G420" i="13" s="1"/>
  <c r="H418" i="13" s="1"/>
  <c r="E411" i="13"/>
  <c r="G411" i="13" s="1"/>
  <c r="H409" i="13" s="1"/>
  <c r="E412" i="13"/>
  <c r="G412" i="13" s="1"/>
  <c r="H410" i="13" s="1"/>
  <c r="E401" i="13"/>
  <c r="G401" i="13" s="1"/>
  <c r="H399" i="13" s="1"/>
  <c r="E402" i="13"/>
  <c r="G402" i="13" s="1"/>
  <c r="H400" i="13" s="1"/>
  <c r="E391" i="13"/>
  <c r="G391" i="13" s="1"/>
  <c r="H389" i="13" s="1"/>
  <c r="E392" i="13"/>
  <c r="G392" i="13" s="1"/>
  <c r="H390" i="13" s="1"/>
  <c r="E374" i="13"/>
  <c r="G374" i="13" s="1"/>
  <c r="H372" i="13" s="1"/>
  <c r="E182" i="13"/>
  <c r="G182" i="13" s="1"/>
  <c r="H180" i="13" s="1"/>
  <c r="E33" i="13"/>
  <c r="G33" i="13" s="1"/>
  <c r="H31" i="13" s="1"/>
  <c r="E24" i="13"/>
  <c r="G24" i="13" s="1"/>
  <c r="H22" i="13" s="1"/>
  <c r="E20" i="13"/>
  <c r="G20" i="13" s="1"/>
  <c r="H18" i="13" s="1"/>
  <c r="E16" i="13"/>
  <c r="G16" i="13" s="1"/>
  <c r="H14" i="13" s="1"/>
  <c r="E12" i="13"/>
  <c r="G12" i="13" s="1"/>
  <c r="H10" i="13" s="1"/>
  <c r="E174" i="13"/>
  <c r="G174" i="13" s="1"/>
  <c r="H172" i="13" s="1"/>
  <c r="E170" i="13"/>
  <c r="G170" i="13" s="1"/>
  <c r="H168" i="13" s="1"/>
  <c r="E166" i="13"/>
  <c r="G166" i="13" s="1"/>
  <c r="H164" i="13" s="1"/>
  <c r="E26" i="13"/>
  <c r="G26" i="13" s="1"/>
  <c r="H24" i="13" s="1"/>
  <c r="E177" i="13"/>
  <c r="G177" i="13" s="1"/>
  <c r="H175" i="13" s="1"/>
  <c r="E31" i="13"/>
  <c r="G31" i="13" s="1"/>
  <c r="H29" i="13" s="1"/>
  <c r="E9" i="13"/>
  <c r="E62" i="13"/>
  <c r="G62" i="13" s="1"/>
  <c r="H60" i="13" s="1"/>
  <c r="E46" i="13"/>
  <c r="G46" i="13" s="1"/>
  <c r="H44" i="13" s="1"/>
  <c r="E30" i="13"/>
  <c r="G30" i="13" s="1"/>
  <c r="H28" i="13" s="1"/>
  <c r="F127" i="13"/>
  <c r="D127" i="13"/>
  <c r="E127" i="13" s="1"/>
  <c r="G127" i="13" s="1"/>
  <c r="H125" i="13" s="1"/>
  <c r="F123" i="13"/>
  <c r="F119" i="13"/>
  <c r="F115" i="13"/>
  <c r="F111" i="13"/>
  <c r="E40" i="13"/>
  <c r="G40" i="13" s="1"/>
  <c r="H38" i="13" s="1"/>
  <c r="E70" i="13"/>
  <c r="G70" i="13" s="1"/>
  <c r="H68" i="13" s="1"/>
  <c r="E58" i="13"/>
  <c r="G58" i="13" s="1"/>
  <c r="H56" i="13" s="1"/>
  <c r="E1240" i="13"/>
  <c r="G1240" i="13" s="1"/>
  <c r="H1238" i="13" s="1"/>
  <c r="E1227" i="13"/>
  <c r="G1227" i="13" s="1"/>
  <c r="H1225" i="13" s="1"/>
  <c r="E1232" i="13"/>
  <c r="G1232" i="13" s="1"/>
  <c r="H1230" i="13" s="1"/>
  <c r="E1217" i="13"/>
  <c r="G1217" i="13" s="1"/>
  <c r="H1215" i="13" s="1"/>
  <c r="E1222" i="13"/>
  <c r="G1222" i="13" s="1"/>
  <c r="H1220" i="13" s="1"/>
  <c r="E1223" i="13"/>
  <c r="G1223" i="13" s="1"/>
  <c r="H1221" i="13" s="1"/>
  <c r="E1212" i="13"/>
  <c r="G1212" i="13" s="1"/>
  <c r="H1210" i="13" s="1"/>
  <c r="E1207" i="13"/>
  <c r="G1207" i="13" s="1"/>
  <c r="H1205" i="13" s="1"/>
  <c r="E1206" i="13"/>
  <c r="G1206" i="13" s="1"/>
  <c r="H1204" i="13" s="1"/>
  <c r="E1199" i="13"/>
  <c r="G1199" i="13" s="1"/>
  <c r="H1197" i="13" s="1"/>
  <c r="E1198" i="13"/>
  <c r="G1198" i="13" s="1"/>
  <c r="H1196" i="13" s="1"/>
  <c r="E1191" i="13"/>
  <c r="G1191" i="13" s="1"/>
  <c r="H1189" i="13" s="1"/>
  <c r="E1190" i="13"/>
  <c r="G1190" i="13" s="1"/>
  <c r="H1188" i="13" s="1"/>
  <c r="E1168" i="13"/>
  <c r="G1168" i="13" s="1"/>
  <c r="H1166" i="13" s="1"/>
  <c r="E1182" i="13"/>
  <c r="G1182" i="13" s="1"/>
  <c r="H1180" i="13" s="1"/>
  <c r="E1179" i="13"/>
  <c r="G1179" i="13" s="1"/>
  <c r="H1177" i="13" s="1"/>
  <c r="E1174" i="13"/>
  <c r="G1174" i="13" s="1"/>
  <c r="H1172" i="13" s="1"/>
  <c r="E1173" i="13"/>
  <c r="G1173" i="13" s="1"/>
  <c r="H1171" i="13" s="1"/>
  <c r="G1163" i="13"/>
  <c r="H1161" i="13" s="1"/>
  <c r="E1144" i="13"/>
  <c r="G1144" i="13" s="1"/>
  <c r="H1142" i="13" s="1"/>
  <c r="E1141" i="13"/>
  <c r="G1141" i="13" s="1"/>
  <c r="H1139" i="13" s="1"/>
  <c r="E1136" i="13"/>
  <c r="G1136" i="13" s="1"/>
  <c r="H1134" i="13" s="1"/>
  <c r="E1133" i="13"/>
  <c r="G1133" i="13" s="1"/>
  <c r="H1131" i="13" s="1"/>
  <c r="E1110" i="13"/>
  <c r="G1110" i="13" s="1"/>
  <c r="H1108" i="13" s="1"/>
  <c r="E1112" i="13"/>
  <c r="G1112" i="13" s="1"/>
  <c r="H1110" i="13" s="1"/>
  <c r="E1111" i="13"/>
  <c r="G1111" i="13" s="1"/>
  <c r="H1109" i="13" s="1"/>
  <c r="E1104" i="13"/>
  <c r="G1104" i="13" s="1"/>
  <c r="H1102" i="13" s="1"/>
  <c r="E1094" i="13"/>
  <c r="G1094" i="13" s="1"/>
  <c r="H1092" i="13" s="1"/>
  <c r="E1091" i="13"/>
  <c r="G1091" i="13" s="1"/>
  <c r="H1089" i="13" s="1"/>
  <c r="E1103" i="13"/>
  <c r="G1103" i="13" s="1"/>
  <c r="H1101" i="13" s="1"/>
  <c r="E1099" i="13"/>
  <c r="G1099" i="13" s="1"/>
  <c r="H1097" i="13" s="1"/>
  <c r="G1079" i="13"/>
  <c r="H1077" i="13" s="1"/>
  <c r="G1066" i="13"/>
  <c r="H1064" i="13" s="1"/>
  <c r="E1054" i="13"/>
  <c r="G1054" i="13" s="1"/>
  <c r="H1052" i="13" s="1"/>
  <c r="E1062" i="13"/>
  <c r="G1062" i="13" s="1"/>
  <c r="H1060" i="13" s="1"/>
  <c r="D990" i="13"/>
  <c r="F990" i="13"/>
  <c r="F988" i="13"/>
  <c r="F986" i="13"/>
  <c r="F984" i="13"/>
  <c r="F982" i="13"/>
  <c r="F980" i="13"/>
  <c r="F978" i="13"/>
  <c r="F977" i="13"/>
  <c r="F976" i="13"/>
  <c r="F975" i="13"/>
  <c r="F974" i="13"/>
  <c r="F973" i="13"/>
  <c r="F972" i="13"/>
  <c r="F971" i="13"/>
  <c r="F983" i="13"/>
  <c r="E1052" i="13"/>
  <c r="G1052" i="13" s="1"/>
  <c r="H1050" i="13" s="1"/>
  <c r="E1056" i="13"/>
  <c r="G1056" i="13" s="1"/>
  <c r="H1054" i="13" s="1"/>
  <c r="E1064" i="13"/>
  <c r="G1064" i="13" s="1"/>
  <c r="H1062" i="13" s="1"/>
  <c r="E950" i="13"/>
  <c r="G950" i="13" s="1"/>
  <c r="H948" i="13" s="1"/>
  <c r="E946" i="13"/>
  <c r="G946" i="13" s="1"/>
  <c r="H944" i="13" s="1"/>
  <c r="E942" i="13"/>
  <c r="G942" i="13" s="1"/>
  <c r="H940" i="13" s="1"/>
  <c r="E938" i="13"/>
  <c r="G938" i="13" s="1"/>
  <c r="H936" i="13" s="1"/>
  <c r="E934" i="13"/>
  <c r="G934" i="13" s="1"/>
  <c r="H932" i="13" s="1"/>
  <c r="E1040" i="13"/>
  <c r="G1040" i="13" s="1"/>
  <c r="H1038" i="13" s="1"/>
  <c r="E835" i="13"/>
  <c r="G835" i="13" s="1"/>
  <c r="H833" i="13" s="1"/>
  <c r="E831" i="13"/>
  <c r="G831" i="13" s="1"/>
  <c r="H829" i="13" s="1"/>
  <c r="E827" i="13"/>
  <c r="G827" i="13" s="1"/>
  <c r="H825" i="13" s="1"/>
  <c r="E823" i="13"/>
  <c r="G823" i="13" s="1"/>
  <c r="H821" i="13" s="1"/>
  <c r="E919" i="13"/>
  <c r="G919" i="13" s="1"/>
  <c r="H917" i="13" s="1"/>
  <c r="E915" i="13"/>
  <c r="G915" i="13" s="1"/>
  <c r="H913" i="13" s="1"/>
  <c r="E911" i="13"/>
  <c r="G911" i="13" s="1"/>
  <c r="H909" i="13" s="1"/>
  <c r="E907" i="13"/>
  <c r="G907" i="13" s="1"/>
  <c r="H905" i="13" s="1"/>
  <c r="E903" i="13"/>
  <c r="G903" i="13" s="1"/>
  <c r="H901" i="13" s="1"/>
  <c r="G847" i="13"/>
  <c r="H845" i="13" s="1"/>
  <c r="G851" i="13"/>
  <c r="H849" i="13" s="1"/>
  <c r="G855" i="13"/>
  <c r="H853" i="13" s="1"/>
  <c r="E721" i="13"/>
  <c r="G721" i="13" s="1"/>
  <c r="H719" i="13" s="1"/>
  <c r="E603" i="13"/>
  <c r="G603" i="13" s="1"/>
  <c r="H601" i="13" s="1"/>
  <c r="E595" i="13"/>
  <c r="G595" i="13" s="1"/>
  <c r="H593" i="13" s="1"/>
  <c r="E587" i="13"/>
  <c r="G587" i="13" s="1"/>
  <c r="H585" i="13" s="1"/>
  <c r="E500" i="13"/>
  <c r="G500" i="13" s="1"/>
  <c r="H498" i="13" s="1"/>
  <c r="E492" i="13"/>
  <c r="G492" i="13" s="1"/>
  <c r="H490" i="13" s="1"/>
  <c r="E596" i="13"/>
  <c r="G596" i="13" s="1"/>
  <c r="H594" i="13" s="1"/>
  <c r="E588" i="13"/>
  <c r="G588" i="13" s="1"/>
  <c r="H586" i="13" s="1"/>
  <c r="E501" i="13"/>
  <c r="G501" i="13" s="1"/>
  <c r="H499" i="13" s="1"/>
  <c r="E461" i="13"/>
  <c r="G461" i="13" s="1"/>
  <c r="H459" i="13" s="1"/>
  <c r="E464" i="13"/>
  <c r="G464" i="13" s="1"/>
  <c r="H462" i="13" s="1"/>
  <c r="E379" i="13"/>
  <c r="G379" i="13" s="1"/>
  <c r="H377" i="13" s="1"/>
  <c r="E372" i="13"/>
  <c r="G372" i="13" s="1"/>
  <c r="H370" i="13" s="1"/>
  <c r="E439" i="13"/>
  <c r="G439" i="13" s="1"/>
  <c r="H437" i="13" s="1"/>
  <c r="E440" i="13"/>
  <c r="G440" i="13" s="1"/>
  <c r="H438" i="13" s="1"/>
  <c r="E435" i="13"/>
  <c r="G435" i="13" s="1"/>
  <c r="H433" i="13" s="1"/>
  <c r="E436" i="13"/>
  <c r="G436" i="13" s="1"/>
  <c r="H434" i="13" s="1"/>
  <c r="E417" i="13"/>
  <c r="G417" i="13" s="1"/>
  <c r="H415" i="13" s="1"/>
  <c r="E418" i="13"/>
  <c r="G418" i="13" s="1"/>
  <c r="H416" i="13" s="1"/>
  <c r="E399" i="13"/>
  <c r="G399" i="13" s="1"/>
  <c r="H397" i="13" s="1"/>
  <c r="E400" i="13"/>
  <c r="G400" i="13" s="1"/>
  <c r="H398" i="13" s="1"/>
  <c r="E393" i="13"/>
  <c r="G393" i="13" s="1"/>
  <c r="H391" i="13" s="1"/>
  <c r="E394" i="13"/>
  <c r="G394" i="13" s="1"/>
  <c r="H392" i="13" s="1"/>
  <c r="E381" i="13"/>
  <c r="G381" i="13" s="1"/>
  <c r="H379" i="13" s="1"/>
  <c r="E369" i="13"/>
  <c r="G369" i="13" s="1"/>
  <c r="H367" i="13" s="1"/>
  <c r="E181" i="13"/>
  <c r="G181" i="13" s="1"/>
  <c r="H179" i="13" s="1"/>
  <c r="E425" i="13"/>
  <c r="G425" i="13" s="1"/>
  <c r="H423" i="13" s="1"/>
  <c r="E426" i="13"/>
  <c r="G426" i="13" s="1"/>
  <c r="H424" i="13" s="1"/>
  <c r="E409" i="13"/>
  <c r="G409" i="13" s="1"/>
  <c r="H407" i="13" s="1"/>
  <c r="E410" i="13"/>
  <c r="G410" i="13" s="1"/>
  <c r="H408" i="13" s="1"/>
  <c r="E389" i="13"/>
  <c r="G389" i="13" s="1"/>
  <c r="H387" i="13" s="1"/>
  <c r="E390" i="13"/>
  <c r="G390" i="13" s="1"/>
  <c r="H388" i="13" s="1"/>
  <c r="E384" i="13"/>
  <c r="G384" i="13" s="1"/>
  <c r="H382" i="13" s="1"/>
  <c r="E376" i="13"/>
  <c r="G376" i="13" s="1"/>
  <c r="H374" i="13" s="1"/>
  <c r="E368" i="13"/>
  <c r="G368" i="13" s="1"/>
  <c r="H366" i="13" s="1"/>
  <c r="E217" i="13"/>
  <c r="G217" i="13" s="1"/>
  <c r="H215" i="13" s="1"/>
  <c r="E213" i="13"/>
  <c r="G213" i="13" s="1"/>
  <c r="H211" i="13" s="1"/>
  <c r="E209" i="13"/>
  <c r="G209" i="13" s="1"/>
  <c r="H207" i="13" s="1"/>
  <c r="E205" i="13"/>
  <c r="G205" i="13" s="1"/>
  <c r="H203" i="13" s="1"/>
  <c r="E201" i="13"/>
  <c r="G201" i="13" s="1"/>
  <c r="H199" i="13" s="1"/>
  <c r="E197" i="13"/>
  <c r="G197" i="13" s="1"/>
  <c r="H195" i="13" s="1"/>
  <c r="E193" i="13"/>
  <c r="G193" i="13" s="1"/>
  <c r="H191" i="13" s="1"/>
  <c r="E189" i="13"/>
  <c r="G189" i="13" s="1"/>
  <c r="H187" i="13" s="1"/>
  <c r="E185" i="13"/>
  <c r="G185" i="13" s="1"/>
  <c r="H183" i="13" s="1"/>
  <c r="E471" i="13"/>
  <c r="G471" i="13" s="1"/>
  <c r="H469" i="13" s="1"/>
  <c r="E179" i="13"/>
  <c r="G179" i="13" s="1"/>
  <c r="H177" i="13" s="1"/>
  <c r="E37" i="13"/>
  <c r="G37" i="13" s="1"/>
  <c r="H35" i="13" s="1"/>
  <c r="E22" i="13"/>
  <c r="G22" i="13" s="1"/>
  <c r="H20" i="13" s="1"/>
  <c r="E18" i="13"/>
  <c r="G18" i="13" s="1"/>
  <c r="H16" i="13" s="1"/>
  <c r="E14" i="13"/>
  <c r="G14" i="13" s="1"/>
  <c r="H12" i="13" s="1"/>
  <c r="E110" i="13"/>
  <c r="E50" i="13"/>
  <c r="G50" i="13" s="1"/>
  <c r="H48" i="13" s="1"/>
  <c r="E173" i="13"/>
  <c r="G173" i="13" s="1"/>
  <c r="H171" i="13" s="1"/>
  <c r="E169" i="13"/>
  <c r="G169" i="13" s="1"/>
  <c r="H167" i="13" s="1"/>
  <c r="E165" i="13"/>
  <c r="G165" i="13" s="1"/>
  <c r="H163" i="13" s="1"/>
  <c r="E124" i="13"/>
  <c r="E120" i="13"/>
  <c r="E116" i="13"/>
  <c r="E112" i="13"/>
  <c r="E104" i="13"/>
  <c r="G104" i="13" s="1"/>
  <c r="H102" i="13" s="1"/>
  <c r="E100" i="13"/>
  <c r="G100" i="13" s="1"/>
  <c r="H98" i="13" s="1"/>
  <c r="E96" i="13"/>
  <c r="G96" i="13" s="1"/>
  <c r="H94" i="13" s="1"/>
  <c r="E92" i="13"/>
  <c r="G92" i="13" s="1"/>
  <c r="H90" i="13" s="1"/>
  <c r="E88" i="13"/>
  <c r="G88" i="13" s="1"/>
  <c r="H86" i="13" s="1"/>
  <c r="E84" i="13"/>
  <c r="G84" i="13" s="1"/>
  <c r="H82" i="13" s="1"/>
  <c r="E80" i="13"/>
  <c r="G80" i="13" s="1"/>
  <c r="H78" i="13" s="1"/>
  <c r="E76" i="13"/>
  <c r="G76" i="13" s="1"/>
  <c r="H74" i="13" s="1"/>
  <c r="E68" i="13"/>
  <c r="G68" i="13" s="1"/>
  <c r="H66" i="13" s="1"/>
  <c r="E60" i="13"/>
  <c r="G60" i="13" s="1"/>
  <c r="H58" i="13" s="1"/>
  <c r="E42" i="13"/>
  <c r="G42" i="13" s="1"/>
  <c r="H40" i="13" s="1"/>
  <c r="E35" i="13"/>
  <c r="G35" i="13" s="1"/>
  <c r="H33" i="13" s="1"/>
  <c r="E125" i="13"/>
  <c r="E121" i="13"/>
  <c r="E117" i="13"/>
  <c r="E113" i="13"/>
  <c r="E109" i="13"/>
  <c r="E105" i="13"/>
  <c r="G105" i="13" s="1"/>
  <c r="H103" i="13" s="1"/>
  <c r="E101" i="13"/>
  <c r="G101" i="13" s="1"/>
  <c r="H99" i="13" s="1"/>
  <c r="E97" i="13"/>
  <c r="G97" i="13" s="1"/>
  <c r="H95" i="13" s="1"/>
  <c r="E93" i="13"/>
  <c r="G93" i="13" s="1"/>
  <c r="H91" i="13" s="1"/>
  <c r="E89" i="13"/>
  <c r="G89" i="13" s="1"/>
  <c r="H87" i="13" s="1"/>
  <c r="E85" i="13"/>
  <c r="G85" i="13" s="1"/>
  <c r="H83" i="13" s="1"/>
  <c r="E81" i="13"/>
  <c r="G81" i="13" s="1"/>
  <c r="H79" i="13" s="1"/>
  <c r="E77" i="13"/>
  <c r="G77" i="13" s="1"/>
  <c r="H75" i="13" s="1"/>
  <c r="E73" i="13"/>
  <c r="G73" i="13" s="1"/>
  <c r="H71" i="13" s="1"/>
  <c r="E69" i="13"/>
  <c r="G69" i="13" s="1"/>
  <c r="H67" i="13" s="1"/>
  <c r="E65" i="13"/>
  <c r="G65" i="13" s="1"/>
  <c r="H63" i="13" s="1"/>
  <c r="E61" i="13"/>
  <c r="G61" i="13" s="1"/>
  <c r="H59" i="13" s="1"/>
  <c r="E57" i="13"/>
  <c r="G57" i="13" s="1"/>
  <c r="H55" i="13" s="1"/>
  <c r="E53" i="13"/>
  <c r="G53" i="13" s="1"/>
  <c r="H51" i="13" s="1"/>
  <c r="E49" i="13"/>
  <c r="G49" i="13" s="1"/>
  <c r="H47" i="13" s="1"/>
  <c r="E44" i="13"/>
  <c r="G44" i="13" s="1"/>
  <c r="H42" i="13" s="1"/>
  <c r="E28" i="13"/>
  <c r="G28" i="13" s="1"/>
  <c r="H26" i="13" s="1"/>
  <c r="E1238" i="13"/>
  <c r="G1238" i="13" s="1"/>
  <c r="H1236" i="13" s="1"/>
  <c r="E1236" i="13"/>
  <c r="G1236" i="13" s="1"/>
  <c r="H1234" i="13" s="1"/>
  <c r="E1235" i="13"/>
  <c r="G1235" i="13" s="1"/>
  <c r="H1233" i="13" s="1"/>
  <c r="E1230" i="13"/>
  <c r="G1230" i="13" s="1"/>
  <c r="H1228" i="13" s="1"/>
  <c r="E1229" i="13"/>
  <c r="G1229" i="13" s="1"/>
  <c r="H1227" i="13" s="1"/>
  <c r="E1216" i="13"/>
  <c r="G1216" i="13" s="1"/>
  <c r="H1214" i="13" s="1"/>
  <c r="E1215" i="13"/>
  <c r="G1215" i="13" s="1"/>
  <c r="H1213" i="13" s="1"/>
  <c r="E1214" i="13"/>
  <c r="G1214" i="13" s="1"/>
  <c r="H1212" i="13" s="1"/>
  <c r="E1187" i="13"/>
  <c r="G1187" i="13" s="1"/>
  <c r="H1185" i="13" s="1"/>
  <c r="E1209" i="13"/>
  <c r="G1209" i="13" s="1"/>
  <c r="H1207" i="13" s="1"/>
  <c r="E1208" i="13"/>
  <c r="G1208" i="13" s="1"/>
  <c r="H1206" i="13" s="1"/>
  <c r="E1201" i="13"/>
  <c r="G1201" i="13" s="1"/>
  <c r="H1199" i="13" s="1"/>
  <c r="E1200" i="13"/>
  <c r="G1200" i="13" s="1"/>
  <c r="H1198" i="13" s="1"/>
  <c r="E1193" i="13"/>
  <c r="G1193" i="13" s="1"/>
  <c r="H1191" i="13" s="1"/>
  <c r="E1192" i="13"/>
  <c r="G1192" i="13" s="1"/>
  <c r="H1190" i="13" s="1"/>
  <c r="E1172" i="13"/>
  <c r="G1172" i="13" s="1"/>
  <c r="H1170" i="13" s="1"/>
  <c r="E1181" i="13"/>
  <c r="G1181" i="13" s="1"/>
  <c r="H1179" i="13" s="1"/>
  <c r="E1176" i="13"/>
  <c r="G1176" i="13" s="1"/>
  <c r="H1174" i="13" s="1"/>
  <c r="E1219" i="13"/>
  <c r="G1219" i="13" s="1"/>
  <c r="H1217" i="13" s="1"/>
  <c r="G1166" i="13"/>
  <c r="H1164" i="13" s="1"/>
  <c r="E1157" i="13"/>
  <c r="G1157" i="13" s="1"/>
  <c r="H1155" i="13" s="1"/>
  <c r="E1155" i="13"/>
  <c r="G1155" i="13" s="1"/>
  <c r="H1153" i="13" s="1"/>
  <c r="E1153" i="13"/>
  <c r="G1153" i="13" s="1"/>
  <c r="H1151" i="13" s="1"/>
  <c r="E1151" i="13"/>
  <c r="G1151" i="13" s="1"/>
  <c r="H1149" i="13" s="1"/>
  <c r="E1149" i="13"/>
  <c r="G1149" i="13" s="1"/>
  <c r="H1147" i="13" s="1"/>
  <c r="G1160" i="13"/>
  <c r="H1158" i="13" s="1"/>
  <c r="E1146" i="13"/>
  <c r="G1146" i="13" s="1"/>
  <c r="H1144" i="13" s="1"/>
  <c r="E1143" i="13"/>
  <c r="G1143" i="13" s="1"/>
  <c r="H1141" i="13" s="1"/>
  <c r="E1138" i="13"/>
  <c r="G1138" i="13" s="1"/>
  <c r="H1136" i="13" s="1"/>
  <c r="E1135" i="13"/>
  <c r="G1135" i="13" s="1"/>
  <c r="H1133" i="13" s="1"/>
  <c r="E1130" i="13"/>
  <c r="G1130" i="13" s="1"/>
  <c r="H1128" i="13" s="1"/>
  <c r="E1113" i="13"/>
  <c r="G1113" i="13" s="1"/>
  <c r="H1111" i="13" s="1"/>
  <c r="E1170" i="13"/>
  <c r="G1170" i="13" s="1"/>
  <c r="H1168" i="13" s="1"/>
  <c r="E1108" i="13"/>
  <c r="G1108" i="13" s="1"/>
  <c r="H1106" i="13" s="1"/>
  <c r="E1096" i="13"/>
  <c r="G1096" i="13" s="1"/>
  <c r="H1094" i="13" s="1"/>
  <c r="E1093" i="13"/>
  <c r="G1093" i="13" s="1"/>
  <c r="H1091" i="13" s="1"/>
  <c r="G1077" i="13"/>
  <c r="H1075" i="13" s="1"/>
  <c r="E1165" i="13"/>
  <c r="G1165" i="13" s="1"/>
  <c r="H1163" i="13" s="1"/>
  <c r="E1102" i="13"/>
  <c r="G1102" i="13" s="1"/>
  <c r="H1100" i="13" s="1"/>
  <c r="E1098" i="13"/>
  <c r="G1098" i="13" s="1"/>
  <c r="H1096" i="13" s="1"/>
  <c r="E1046" i="13"/>
  <c r="G1046" i="13" s="1"/>
  <c r="H1044" i="13" s="1"/>
  <c r="G1074" i="13"/>
  <c r="H1072" i="13" s="1"/>
  <c r="G1067" i="13"/>
  <c r="H1065" i="13" s="1"/>
  <c r="E1045" i="13"/>
  <c r="G1045" i="13" s="1"/>
  <c r="H1043" i="13" s="1"/>
  <c r="E1053" i="13"/>
  <c r="G1053" i="13" s="1"/>
  <c r="H1051" i="13" s="1"/>
  <c r="E1050" i="13"/>
  <c r="G1050" i="13" s="1"/>
  <c r="H1048" i="13" s="1"/>
  <c r="E1106" i="13"/>
  <c r="G1106" i="13" s="1"/>
  <c r="H1104" i="13" s="1"/>
  <c r="E1081" i="13"/>
  <c r="G1081" i="13" s="1"/>
  <c r="H1079" i="13" s="1"/>
  <c r="E1076" i="13"/>
  <c r="G1076" i="13" s="1"/>
  <c r="H1074" i="13" s="1"/>
  <c r="E1072" i="13"/>
  <c r="G1072" i="13" s="1"/>
  <c r="H1070" i="13" s="1"/>
  <c r="E1038" i="13"/>
  <c r="G1038" i="13" s="1"/>
  <c r="H1036" i="13" s="1"/>
  <c r="I1035" i="13" s="1"/>
  <c r="E1048" i="13"/>
  <c r="G1048" i="13" s="1"/>
  <c r="H1046" i="13" s="1"/>
  <c r="E1073" i="13"/>
  <c r="G1073" i="13" s="1"/>
  <c r="H1071" i="13" s="1"/>
  <c r="E1051" i="13"/>
  <c r="G1051" i="13" s="1"/>
  <c r="H1049" i="13" s="1"/>
  <c r="E1058" i="13"/>
  <c r="G1058" i="13" s="1"/>
  <c r="H1056" i="13" s="1"/>
  <c r="E949" i="13"/>
  <c r="G949" i="13" s="1"/>
  <c r="H947" i="13" s="1"/>
  <c r="E945" i="13"/>
  <c r="G945" i="13" s="1"/>
  <c r="H943" i="13" s="1"/>
  <c r="E941" i="13"/>
  <c r="G941" i="13" s="1"/>
  <c r="H939" i="13" s="1"/>
  <c r="E937" i="13"/>
  <c r="G937" i="13" s="1"/>
  <c r="H935" i="13" s="1"/>
  <c r="E933" i="13"/>
  <c r="G933" i="13" s="1"/>
  <c r="H931" i="13" s="1"/>
  <c r="E843" i="13"/>
  <c r="G843" i="13" s="1"/>
  <c r="H841" i="13" s="1"/>
  <c r="E841" i="13"/>
  <c r="G841" i="13" s="1"/>
  <c r="H839" i="13" s="1"/>
  <c r="G761" i="13"/>
  <c r="H759" i="13" s="1"/>
  <c r="E838" i="13"/>
  <c r="G838" i="13" s="1"/>
  <c r="H836" i="13" s="1"/>
  <c r="E834" i="13"/>
  <c r="G834" i="13" s="1"/>
  <c r="H832" i="13" s="1"/>
  <c r="E830" i="13"/>
  <c r="G830" i="13" s="1"/>
  <c r="H828" i="13" s="1"/>
  <c r="E826" i="13"/>
  <c r="G826" i="13" s="1"/>
  <c r="H824" i="13" s="1"/>
  <c r="E822" i="13"/>
  <c r="G822" i="13" s="1"/>
  <c r="H820" i="13" s="1"/>
  <c r="E918" i="13"/>
  <c r="G918" i="13" s="1"/>
  <c r="H916" i="13" s="1"/>
  <c r="E914" i="13"/>
  <c r="G914" i="13" s="1"/>
  <c r="H912" i="13" s="1"/>
  <c r="E910" i="13"/>
  <c r="G910" i="13" s="1"/>
  <c r="H908" i="13" s="1"/>
  <c r="E906" i="13"/>
  <c r="G906" i="13" s="1"/>
  <c r="H904" i="13" s="1"/>
  <c r="E902" i="13"/>
  <c r="G902" i="13" s="1"/>
  <c r="H900" i="13" s="1"/>
  <c r="G848" i="13"/>
  <c r="H846" i="13" s="1"/>
  <c r="G852" i="13"/>
  <c r="H850" i="13" s="1"/>
  <c r="G856" i="13"/>
  <c r="H854" i="13" s="1"/>
  <c r="E839" i="13"/>
  <c r="G839" i="13" s="1"/>
  <c r="H837" i="13" s="1"/>
  <c r="G736" i="13"/>
  <c r="H734" i="13" s="1"/>
  <c r="E728" i="13"/>
  <c r="G728" i="13" s="1"/>
  <c r="H726" i="13" s="1"/>
  <c r="E720" i="13"/>
  <c r="G720" i="13" s="1"/>
  <c r="H718" i="13" s="1"/>
  <c r="E733" i="13"/>
  <c r="G733" i="13" s="1"/>
  <c r="H731" i="13" s="1"/>
  <c r="E717" i="13"/>
  <c r="G717" i="13" s="1"/>
  <c r="H715" i="13" s="1"/>
  <c r="E645" i="13"/>
  <c r="G645" i="13" s="1"/>
  <c r="H643" i="13" s="1"/>
  <c r="E643" i="13"/>
  <c r="G643" i="13" s="1"/>
  <c r="H641" i="13" s="1"/>
  <c r="E641" i="13"/>
  <c r="G641" i="13" s="1"/>
  <c r="H639" i="13" s="1"/>
  <c r="E639" i="13"/>
  <c r="G639" i="13" s="1"/>
  <c r="H637" i="13" s="1"/>
  <c r="E637" i="13"/>
  <c r="G637" i="13" s="1"/>
  <c r="H635" i="13" s="1"/>
  <c r="E635" i="13"/>
  <c r="G635" i="13" s="1"/>
  <c r="H633" i="13" s="1"/>
  <c r="E633" i="13"/>
  <c r="G633" i="13" s="1"/>
  <c r="H631" i="13" s="1"/>
  <c r="E631" i="13"/>
  <c r="G631" i="13" s="1"/>
  <c r="H629" i="13" s="1"/>
  <c r="E629" i="13"/>
  <c r="G629" i="13" s="1"/>
  <c r="H627" i="13" s="1"/>
  <c r="E627" i="13"/>
  <c r="G627" i="13" s="1"/>
  <c r="H625" i="13" s="1"/>
  <c r="E625" i="13"/>
  <c r="G625" i="13" s="1"/>
  <c r="H623" i="13" s="1"/>
  <c r="E623" i="13"/>
  <c r="G623" i="13" s="1"/>
  <c r="H621" i="13" s="1"/>
  <c r="E621" i="13"/>
  <c r="G621" i="13" s="1"/>
  <c r="H619" i="13" s="1"/>
  <c r="E619" i="13"/>
  <c r="G619" i="13" s="1"/>
  <c r="H617" i="13" s="1"/>
  <c r="E617" i="13"/>
  <c r="G617" i="13" s="1"/>
  <c r="H615" i="13" s="1"/>
  <c r="E615" i="13"/>
  <c r="G615" i="13" s="1"/>
  <c r="H613" i="13" s="1"/>
  <c r="E613" i="13"/>
  <c r="G613" i="13" s="1"/>
  <c r="H611" i="13" s="1"/>
  <c r="E611" i="13"/>
  <c r="G611" i="13" s="1"/>
  <c r="H609" i="13" s="1"/>
  <c r="E609" i="13"/>
  <c r="G609" i="13" s="1"/>
  <c r="H607" i="13" s="1"/>
  <c r="E607" i="13"/>
  <c r="G607" i="13" s="1"/>
  <c r="H605" i="13" s="1"/>
  <c r="E605" i="13"/>
  <c r="G605" i="13" s="1"/>
  <c r="H603" i="13" s="1"/>
  <c r="E719" i="13"/>
  <c r="G719" i="13" s="1"/>
  <c r="H717" i="13" s="1"/>
  <c r="E601" i="13"/>
  <c r="G601" i="13" s="1"/>
  <c r="H599" i="13" s="1"/>
  <c r="E593" i="13"/>
  <c r="G593" i="13" s="1"/>
  <c r="H591" i="13" s="1"/>
  <c r="E585" i="13"/>
  <c r="G585" i="13" s="1"/>
  <c r="H583" i="13" s="1"/>
  <c r="G512" i="13"/>
  <c r="H510" i="13" s="1"/>
  <c r="E510" i="13"/>
  <c r="G510" i="13" s="1"/>
  <c r="H508" i="13" s="1"/>
  <c r="E508" i="13"/>
  <c r="G508" i="13" s="1"/>
  <c r="H506" i="13" s="1"/>
  <c r="E506" i="13"/>
  <c r="G506" i="13" s="1"/>
  <c r="H504" i="13" s="1"/>
  <c r="E498" i="13"/>
  <c r="G498" i="13" s="1"/>
  <c r="H496" i="13" s="1"/>
  <c r="E490" i="13"/>
  <c r="G490" i="13" s="1"/>
  <c r="H488" i="13" s="1"/>
  <c r="E735" i="13"/>
  <c r="G735" i="13" s="1"/>
  <c r="H733" i="13" s="1"/>
  <c r="E602" i="13"/>
  <c r="G602" i="13" s="1"/>
  <c r="H600" i="13" s="1"/>
  <c r="E594" i="13"/>
  <c r="G594" i="13" s="1"/>
  <c r="H592" i="13" s="1"/>
  <c r="E586" i="13"/>
  <c r="G586" i="13" s="1"/>
  <c r="H584" i="13" s="1"/>
  <c r="E499" i="13"/>
  <c r="G499" i="13" s="1"/>
  <c r="H497" i="13" s="1"/>
  <c r="E491" i="13"/>
  <c r="G491" i="13" s="1"/>
  <c r="H489" i="13" s="1"/>
  <c r="E467" i="13"/>
  <c r="G467" i="13" s="1"/>
  <c r="H465" i="13" s="1"/>
  <c r="E459" i="13"/>
  <c r="G459" i="13" s="1"/>
  <c r="H457" i="13" s="1"/>
  <c r="G476" i="13"/>
  <c r="H474" i="13" s="1"/>
  <c r="E472" i="13"/>
  <c r="G472" i="13" s="1"/>
  <c r="H470" i="13" s="1"/>
  <c r="E462" i="13"/>
  <c r="G462" i="13" s="1"/>
  <c r="H460" i="13" s="1"/>
  <c r="E371" i="13"/>
  <c r="G371" i="13" s="1"/>
  <c r="H369" i="13" s="1"/>
  <c r="E218" i="13"/>
  <c r="G218" i="13" s="1"/>
  <c r="H216" i="13" s="1"/>
  <c r="E214" i="13"/>
  <c r="G214" i="13" s="1"/>
  <c r="H212" i="13" s="1"/>
  <c r="E210" i="13"/>
  <c r="G210" i="13" s="1"/>
  <c r="H208" i="13" s="1"/>
  <c r="E206" i="13"/>
  <c r="G206" i="13" s="1"/>
  <c r="H204" i="13" s="1"/>
  <c r="E202" i="13"/>
  <c r="G202" i="13" s="1"/>
  <c r="H200" i="13" s="1"/>
  <c r="E198" i="13"/>
  <c r="G198" i="13" s="1"/>
  <c r="H196" i="13" s="1"/>
  <c r="E194" i="13"/>
  <c r="G194" i="13" s="1"/>
  <c r="H192" i="13" s="1"/>
  <c r="E190" i="13"/>
  <c r="G190" i="13" s="1"/>
  <c r="H188" i="13" s="1"/>
  <c r="E186" i="13"/>
  <c r="G186" i="13" s="1"/>
  <c r="H184" i="13" s="1"/>
  <c r="G477" i="13"/>
  <c r="H475" i="13" s="1"/>
  <c r="E383" i="13"/>
  <c r="G383" i="13" s="1"/>
  <c r="H381" i="13" s="1"/>
  <c r="E375" i="13"/>
  <c r="G375" i="13" s="1"/>
  <c r="H373" i="13" s="1"/>
  <c r="E367" i="13"/>
  <c r="G367" i="13" s="1"/>
  <c r="H365" i="13" s="1"/>
  <c r="E429" i="13"/>
  <c r="G429" i="13" s="1"/>
  <c r="H427" i="13" s="1"/>
  <c r="E430" i="13"/>
  <c r="G430" i="13" s="1"/>
  <c r="H428" i="13" s="1"/>
  <c r="E423" i="13"/>
  <c r="G423" i="13" s="1"/>
  <c r="H421" i="13" s="1"/>
  <c r="E424" i="13"/>
  <c r="G424" i="13" s="1"/>
  <c r="H422" i="13" s="1"/>
  <c r="E413" i="13"/>
  <c r="G413" i="13" s="1"/>
  <c r="H411" i="13" s="1"/>
  <c r="E414" i="13"/>
  <c r="G414" i="13" s="1"/>
  <c r="H412" i="13" s="1"/>
  <c r="E405" i="13"/>
  <c r="G405" i="13" s="1"/>
  <c r="H403" i="13" s="1"/>
  <c r="E406" i="13"/>
  <c r="G406" i="13" s="1"/>
  <c r="H404" i="13" s="1"/>
  <c r="E395" i="13"/>
  <c r="G395" i="13" s="1"/>
  <c r="H393" i="13" s="1"/>
  <c r="E396" i="13"/>
  <c r="G396" i="13" s="1"/>
  <c r="H394" i="13" s="1"/>
  <c r="E387" i="13"/>
  <c r="G387" i="13" s="1"/>
  <c r="H385" i="13" s="1"/>
  <c r="E388" i="13"/>
  <c r="G388" i="13" s="1"/>
  <c r="H386" i="13" s="1"/>
  <c r="E41" i="13"/>
  <c r="G41" i="13" s="1"/>
  <c r="H39" i="13" s="1"/>
  <c r="E25" i="13"/>
  <c r="G25" i="13" s="1"/>
  <c r="H23" i="13" s="1"/>
  <c r="H21" i="13"/>
  <c r="E21" i="13"/>
  <c r="G21" i="13" s="1"/>
  <c r="H19" i="13" s="1"/>
  <c r="E19" i="13"/>
  <c r="G19" i="13" s="1"/>
  <c r="H17" i="13" s="1"/>
  <c r="E17" i="13"/>
  <c r="G17" i="13" s="1"/>
  <c r="H15" i="13" s="1"/>
  <c r="E15" i="13"/>
  <c r="G15" i="13" s="1"/>
  <c r="H13" i="13" s="1"/>
  <c r="E13" i="13"/>
  <c r="G13" i="13" s="1"/>
  <c r="H11" i="13" s="1"/>
  <c r="F110" i="13"/>
  <c r="E178" i="13"/>
  <c r="G178" i="13" s="1"/>
  <c r="H176" i="13" s="1"/>
  <c r="E172" i="13"/>
  <c r="G172" i="13" s="1"/>
  <c r="H170" i="13" s="1"/>
  <c r="E168" i="13"/>
  <c r="G168" i="13" s="1"/>
  <c r="H166" i="13" s="1"/>
  <c r="F124" i="13"/>
  <c r="F120" i="13"/>
  <c r="F116" i="13"/>
  <c r="F112" i="13"/>
  <c r="E39" i="13"/>
  <c r="G39" i="13" s="1"/>
  <c r="H37" i="13" s="1"/>
  <c r="E11" i="13"/>
  <c r="G11" i="13" s="1"/>
  <c r="H9" i="13" s="1"/>
  <c r="E72" i="13"/>
  <c r="G72" i="13" s="1"/>
  <c r="H70" i="13" s="1"/>
  <c r="E52" i="13"/>
  <c r="G52" i="13" s="1"/>
  <c r="H50" i="13" s="1"/>
  <c r="E34" i="13"/>
  <c r="G34" i="13" s="1"/>
  <c r="H32" i="13" s="1"/>
  <c r="F125" i="13"/>
  <c r="F121" i="13"/>
  <c r="F117" i="13"/>
  <c r="F113" i="13"/>
  <c r="F109" i="13"/>
  <c r="E32" i="13"/>
  <c r="G32" i="13" s="1"/>
  <c r="H30" i="13" s="1"/>
  <c r="E108" i="13"/>
  <c r="G108" i="13" s="1"/>
  <c r="H106" i="13" s="1"/>
  <c r="E64" i="13"/>
  <c r="G64" i="13" s="1"/>
  <c r="H62" i="13" s="1"/>
  <c r="E56" i="13"/>
  <c r="G56" i="13" s="1"/>
  <c r="H54" i="13" s="1"/>
  <c r="F11" i="3"/>
  <c r="G1251" i="3"/>
  <c r="H1249" i="3" s="1"/>
  <c r="D1205" i="3"/>
  <c r="F1205" i="3"/>
  <c r="D1228" i="3"/>
  <c r="F1228" i="3"/>
  <c r="D1164" i="3"/>
  <c r="F1164" i="3"/>
  <c r="D1246" i="3"/>
  <c r="F1246" i="3"/>
  <c r="D1238" i="3"/>
  <c r="F1238" i="3"/>
  <c r="D1230" i="3"/>
  <c r="F1230" i="3"/>
  <c r="D1222" i="3"/>
  <c r="F1222" i="3"/>
  <c r="D1214" i="3"/>
  <c r="F1214" i="3"/>
  <c r="D1206" i="3"/>
  <c r="F1206" i="3"/>
  <c r="D1198" i="3"/>
  <c r="F1198" i="3"/>
  <c r="D1190" i="3"/>
  <c r="F1190" i="3"/>
  <c r="D1182" i="3"/>
  <c r="F1182" i="3"/>
  <c r="D1174" i="3"/>
  <c r="F1174" i="3"/>
  <c r="D1166" i="3"/>
  <c r="F1166" i="3"/>
  <c r="D1158" i="3"/>
  <c r="F1158" i="3"/>
  <c r="D1150" i="3"/>
  <c r="F1150" i="3"/>
  <c r="D1142" i="3"/>
  <c r="F1142" i="3"/>
  <c r="D1134" i="3"/>
  <c r="F1134" i="3"/>
  <c r="D1126" i="3"/>
  <c r="F1126" i="3"/>
  <c r="D1118" i="3"/>
  <c r="F1118" i="3"/>
  <c r="D1110" i="3"/>
  <c r="F1110" i="3"/>
  <c r="D1102" i="3"/>
  <c r="F1102" i="3"/>
  <c r="D1094" i="3"/>
  <c r="F1094" i="3"/>
  <c r="D1086" i="3"/>
  <c r="F1086" i="3"/>
  <c r="D1078" i="3"/>
  <c r="F1078" i="3"/>
  <c r="D1070" i="3"/>
  <c r="F1070" i="3"/>
  <c r="D1062" i="3"/>
  <c r="F1062" i="3"/>
  <c r="D1054" i="3"/>
  <c r="F1054" i="3"/>
  <c r="D1046" i="3"/>
  <c r="F1046" i="3"/>
  <c r="D1038" i="3"/>
  <c r="F1038" i="3"/>
  <c r="D1030" i="3"/>
  <c r="F1030" i="3"/>
  <c r="D1022" i="3"/>
  <c r="F1022" i="3"/>
  <c r="D1014" i="3"/>
  <c r="F1014" i="3"/>
  <c r="D1006" i="3"/>
  <c r="F1006" i="3"/>
  <c r="D998" i="3"/>
  <c r="F998" i="3"/>
  <c r="D990" i="3"/>
  <c r="F990" i="3"/>
  <c r="D982" i="3"/>
  <c r="F982" i="3"/>
  <c r="D974" i="3"/>
  <c r="F974" i="3"/>
  <c r="D966" i="3"/>
  <c r="F966" i="3"/>
  <c r="D958" i="3"/>
  <c r="F958" i="3"/>
  <c r="D950" i="3"/>
  <c r="F950" i="3"/>
  <c r="D942" i="3"/>
  <c r="F942" i="3"/>
  <c r="D934" i="3"/>
  <c r="F934" i="3"/>
  <c r="D926" i="3"/>
  <c r="F926" i="3"/>
  <c r="D918" i="3"/>
  <c r="F918" i="3"/>
  <c r="D910" i="3"/>
  <c r="F910" i="3"/>
  <c r="D902" i="3"/>
  <c r="F902" i="3"/>
  <c r="D894" i="3"/>
  <c r="F894" i="3"/>
  <c r="D886" i="3"/>
  <c r="F886" i="3"/>
  <c r="D878" i="3"/>
  <c r="F878" i="3"/>
  <c r="D870" i="3"/>
  <c r="F870" i="3"/>
  <c r="D862" i="3"/>
  <c r="F862" i="3"/>
  <c r="D854" i="3"/>
  <c r="F854" i="3"/>
  <c r="D846" i="3"/>
  <c r="F846" i="3"/>
  <c r="D838" i="3"/>
  <c r="F838" i="3"/>
  <c r="D830" i="3"/>
  <c r="F830" i="3"/>
  <c r="D822" i="3"/>
  <c r="F822" i="3"/>
  <c r="D814" i="3"/>
  <c r="F814" i="3"/>
  <c r="D806" i="3"/>
  <c r="F806" i="3"/>
  <c r="D798" i="3"/>
  <c r="F798" i="3"/>
  <c r="D790" i="3"/>
  <c r="F790" i="3"/>
  <c r="D782" i="3"/>
  <c r="F782" i="3"/>
  <c r="D774" i="3"/>
  <c r="F774" i="3"/>
  <c r="D766" i="3"/>
  <c r="F766" i="3"/>
  <c r="D758" i="3"/>
  <c r="F758" i="3"/>
  <c r="D750" i="3"/>
  <c r="F750" i="3"/>
  <c r="D742" i="3"/>
  <c r="F742" i="3"/>
  <c r="D734" i="3"/>
  <c r="F734" i="3"/>
  <c r="D726" i="3"/>
  <c r="F726" i="3"/>
  <c r="D718" i="3"/>
  <c r="F718" i="3"/>
  <c r="D710" i="3"/>
  <c r="F710" i="3"/>
  <c r="D702" i="3"/>
  <c r="F702" i="3"/>
  <c r="D694" i="3"/>
  <c r="F694" i="3"/>
  <c r="D686" i="3"/>
  <c r="F686" i="3"/>
  <c r="D678" i="3"/>
  <c r="F678" i="3"/>
  <c r="D670" i="3"/>
  <c r="F670" i="3"/>
  <c r="D662" i="3"/>
  <c r="F662" i="3"/>
  <c r="D654" i="3"/>
  <c r="F654" i="3"/>
  <c r="D646" i="3"/>
  <c r="F646" i="3"/>
  <c r="D638" i="3"/>
  <c r="F638" i="3"/>
  <c r="D630" i="3"/>
  <c r="F630" i="3"/>
  <c r="D622" i="3"/>
  <c r="F622" i="3"/>
  <c r="D614" i="3"/>
  <c r="F614" i="3"/>
  <c r="D606" i="3"/>
  <c r="F606" i="3"/>
  <c r="D598" i="3"/>
  <c r="F598" i="3"/>
  <c r="D590" i="3"/>
  <c r="F590" i="3"/>
  <c r="D582" i="3"/>
  <c r="F582" i="3"/>
  <c r="D574" i="3"/>
  <c r="F574" i="3"/>
  <c r="D566" i="3"/>
  <c r="F566" i="3"/>
  <c r="D558" i="3"/>
  <c r="F558" i="3"/>
  <c r="D550" i="3"/>
  <c r="F550" i="3"/>
  <c r="D542" i="3"/>
  <c r="F542" i="3"/>
  <c r="D534" i="3"/>
  <c r="F534" i="3"/>
  <c r="D526" i="3"/>
  <c r="F526" i="3"/>
  <c r="D518" i="3"/>
  <c r="F518" i="3"/>
  <c r="D510" i="3"/>
  <c r="F510" i="3"/>
  <c r="D502" i="3"/>
  <c r="F502" i="3"/>
  <c r="D494" i="3"/>
  <c r="F494" i="3"/>
  <c r="D486" i="3"/>
  <c r="F486" i="3"/>
  <c r="D478" i="3"/>
  <c r="F478" i="3"/>
  <c r="D470" i="3"/>
  <c r="F470" i="3"/>
  <c r="D462" i="3"/>
  <c r="F462" i="3"/>
  <c r="D454" i="3"/>
  <c r="F454" i="3"/>
  <c r="D446" i="3"/>
  <c r="F446" i="3"/>
  <c r="D438" i="3"/>
  <c r="F438" i="3"/>
  <c r="D430" i="3"/>
  <c r="F430" i="3"/>
  <c r="D422" i="3"/>
  <c r="F422" i="3"/>
  <c r="D414" i="3"/>
  <c r="F414" i="3"/>
  <c r="D406" i="3"/>
  <c r="F406" i="3"/>
  <c r="D398" i="3"/>
  <c r="F398" i="3"/>
  <c r="D390" i="3"/>
  <c r="F390" i="3"/>
  <c r="D382" i="3"/>
  <c r="F382" i="3"/>
  <c r="D374" i="3"/>
  <c r="F374" i="3"/>
  <c r="D366" i="3"/>
  <c r="F366" i="3"/>
  <c r="D358" i="3"/>
  <c r="F358" i="3"/>
  <c r="D350" i="3"/>
  <c r="F350" i="3"/>
  <c r="D342" i="3"/>
  <c r="F342" i="3"/>
  <c r="D334" i="3"/>
  <c r="F334" i="3"/>
  <c r="D326" i="3"/>
  <c r="F326" i="3"/>
  <c r="D318" i="3"/>
  <c r="F318" i="3"/>
  <c r="D310" i="3"/>
  <c r="F310" i="3"/>
  <c r="D302" i="3"/>
  <c r="F302" i="3"/>
  <c r="D294" i="3"/>
  <c r="F294" i="3"/>
  <c r="D286" i="3"/>
  <c r="F286" i="3"/>
  <c r="D278" i="3"/>
  <c r="F278" i="3"/>
  <c r="D270" i="3"/>
  <c r="F270" i="3"/>
  <c r="D262" i="3"/>
  <c r="F262" i="3"/>
  <c r="D254" i="3"/>
  <c r="F254" i="3"/>
  <c r="D246" i="3"/>
  <c r="F246" i="3"/>
  <c r="D238" i="3"/>
  <c r="F238" i="3"/>
  <c r="D230" i="3"/>
  <c r="F230" i="3"/>
  <c r="D222" i="3"/>
  <c r="F222" i="3"/>
  <c r="D214" i="3"/>
  <c r="F214" i="3"/>
  <c r="D206" i="3"/>
  <c r="F206" i="3"/>
  <c r="D198" i="3"/>
  <c r="F198" i="3"/>
  <c r="D190" i="3"/>
  <c r="F190" i="3"/>
  <c r="D182" i="3"/>
  <c r="F182" i="3"/>
  <c r="D174" i="3"/>
  <c r="F174" i="3"/>
  <c r="D166" i="3"/>
  <c r="F166" i="3"/>
  <c r="D158" i="3"/>
  <c r="F158" i="3"/>
  <c r="D150" i="3"/>
  <c r="F150" i="3"/>
  <c r="D142" i="3"/>
  <c r="F142" i="3"/>
  <c r="D134" i="3"/>
  <c r="F134" i="3"/>
  <c r="D126" i="3"/>
  <c r="F126" i="3"/>
  <c r="D118" i="3"/>
  <c r="F118" i="3"/>
  <c r="D110" i="3"/>
  <c r="F110" i="3"/>
  <c r="D102" i="3"/>
  <c r="F102" i="3"/>
  <c r="D94" i="3"/>
  <c r="F94" i="3"/>
  <c r="D86" i="3"/>
  <c r="F86" i="3"/>
  <c r="D78" i="3"/>
  <c r="F78" i="3"/>
  <c r="D70" i="3"/>
  <c r="F70" i="3"/>
  <c r="D62" i="3"/>
  <c r="F62" i="3"/>
  <c r="D54" i="3"/>
  <c r="F54" i="3"/>
  <c r="D46" i="3"/>
  <c r="F46" i="3"/>
  <c r="D1229" i="3"/>
  <c r="F1229" i="3"/>
  <c r="D1197" i="3"/>
  <c r="F1197" i="3"/>
  <c r="D1157" i="3"/>
  <c r="F1157" i="3"/>
  <c r="D1149" i="3"/>
  <c r="F1149" i="3"/>
  <c r="D1141" i="3"/>
  <c r="F1141" i="3"/>
  <c r="D1133" i="3"/>
  <c r="F1133" i="3"/>
  <c r="D1125" i="3"/>
  <c r="F1125" i="3"/>
  <c r="D1117" i="3"/>
  <c r="F1117" i="3"/>
  <c r="D1109" i="3"/>
  <c r="F1109" i="3"/>
  <c r="D1101" i="3"/>
  <c r="F1101" i="3"/>
  <c r="D1093" i="3"/>
  <c r="F1093" i="3"/>
  <c r="D1085" i="3"/>
  <c r="F1085" i="3"/>
  <c r="D1077" i="3"/>
  <c r="F1077" i="3"/>
  <c r="D1069" i="3"/>
  <c r="F1069" i="3"/>
  <c r="D1061" i="3"/>
  <c r="F1061" i="3"/>
  <c r="D1053" i="3"/>
  <c r="F1053" i="3"/>
  <c r="D1045" i="3"/>
  <c r="F1045" i="3"/>
  <c r="D1037" i="3"/>
  <c r="F1037" i="3"/>
  <c r="D1029" i="3"/>
  <c r="F1029" i="3"/>
  <c r="D1021" i="3"/>
  <c r="F1021" i="3"/>
  <c r="D1013" i="3"/>
  <c r="F1013" i="3"/>
  <c r="D1005" i="3"/>
  <c r="F1005" i="3"/>
  <c r="D997" i="3"/>
  <c r="F997" i="3"/>
  <c r="D989" i="3"/>
  <c r="F989" i="3"/>
  <c r="D981" i="3"/>
  <c r="F981" i="3"/>
  <c r="D973" i="3"/>
  <c r="F973" i="3"/>
  <c r="D965" i="3"/>
  <c r="F965" i="3"/>
  <c r="D957" i="3"/>
  <c r="F957" i="3"/>
  <c r="D949" i="3"/>
  <c r="F949" i="3"/>
  <c r="D941" i="3"/>
  <c r="F941" i="3"/>
  <c r="D933" i="3"/>
  <c r="F933" i="3"/>
  <c r="D925" i="3"/>
  <c r="F925" i="3"/>
  <c r="D917" i="3"/>
  <c r="F917" i="3"/>
  <c r="D909" i="3"/>
  <c r="F909" i="3"/>
  <c r="D901" i="3"/>
  <c r="F901" i="3"/>
  <c r="D893" i="3"/>
  <c r="F893" i="3"/>
  <c r="D885" i="3"/>
  <c r="F885" i="3"/>
  <c r="D877" i="3"/>
  <c r="F877" i="3"/>
  <c r="D869" i="3"/>
  <c r="F869" i="3"/>
  <c r="D861" i="3"/>
  <c r="F861" i="3"/>
  <c r="D853" i="3"/>
  <c r="F853" i="3"/>
  <c r="D845" i="3"/>
  <c r="F845" i="3"/>
  <c r="D837" i="3"/>
  <c r="F837" i="3"/>
  <c r="D829" i="3"/>
  <c r="F829" i="3"/>
  <c r="D821" i="3"/>
  <c r="F821" i="3"/>
  <c r="D813" i="3"/>
  <c r="F813" i="3"/>
  <c r="D805" i="3"/>
  <c r="F805" i="3"/>
  <c r="D797" i="3"/>
  <c r="F797" i="3"/>
  <c r="D789" i="3"/>
  <c r="F789" i="3"/>
  <c r="D781" i="3"/>
  <c r="F781" i="3"/>
  <c r="D773" i="3"/>
  <c r="F773" i="3"/>
  <c r="D765" i="3"/>
  <c r="F765" i="3"/>
  <c r="D757" i="3"/>
  <c r="F757" i="3"/>
  <c r="D749" i="3"/>
  <c r="F749" i="3"/>
  <c r="D741" i="3"/>
  <c r="F741" i="3"/>
  <c r="D733" i="3"/>
  <c r="F733" i="3"/>
  <c r="D725" i="3"/>
  <c r="F725" i="3"/>
  <c r="D717" i="3"/>
  <c r="F717" i="3"/>
  <c r="D709" i="3"/>
  <c r="F709" i="3"/>
  <c r="D701" i="3"/>
  <c r="F701" i="3"/>
  <c r="D693" i="3"/>
  <c r="F693" i="3"/>
  <c r="D685" i="3"/>
  <c r="F685" i="3"/>
  <c r="D677" i="3"/>
  <c r="F677" i="3"/>
  <c r="D669" i="3"/>
  <c r="F669" i="3"/>
  <c r="D661" i="3"/>
  <c r="F661" i="3"/>
  <c r="D653" i="3"/>
  <c r="F653" i="3"/>
  <c r="D645" i="3"/>
  <c r="F645" i="3"/>
  <c r="D637" i="3"/>
  <c r="F637" i="3"/>
  <c r="D629" i="3"/>
  <c r="F629" i="3"/>
  <c r="D621" i="3"/>
  <c r="F621" i="3"/>
  <c r="D613" i="3"/>
  <c r="F613" i="3"/>
  <c r="D605" i="3"/>
  <c r="F605" i="3"/>
  <c r="D597" i="3"/>
  <c r="F597" i="3"/>
  <c r="D589" i="3"/>
  <c r="F589" i="3"/>
  <c r="D581" i="3"/>
  <c r="F581" i="3"/>
  <c r="D573" i="3"/>
  <c r="F573" i="3"/>
  <c r="D565" i="3"/>
  <c r="F565" i="3"/>
  <c r="D557" i="3"/>
  <c r="F557" i="3"/>
  <c r="D549" i="3"/>
  <c r="F549" i="3"/>
  <c r="D541" i="3"/>
  <c r="F541" i="3"/>
  <c r="D533" i="3"/>
  <c r="F533" i="3"/>
  <c r="D525" i="3"/>
  <c r="F525" i="3"/>
  <c r="D517" i="3"/>
  <c r="F517" i="3"/>
  <c r="D509" i="3"/>
  <c r="F509" i="3"/>
  <c r="D501" i="3"/>
  <c r="F501" i="3"/>
  <c r="D493" i="3"/>
  <c r="F493" i="3"/>
  <c r="D485" i="3"/>
  <c r="F485" i="3"/>
  <c r="D477" i="3"/>
  <c r="F477" i="3"/>
  <c r="D469" i="3"/>
  <c r="F469" i="3"/>
  <c r="D461" i="3"/>
  <c r="F461" i="3"/>
  <c r="D453" i="3"/>
  <c r="F453" i="3"/>
  <c r="D445" i="3"/>
  <c r="F445" i="3"/>
  <c r="D437" i="3"/>
  <c r="F437" i="3"/>
  <c r="D429" i="3"/>
  <c r="F429" i="3"/>
  <c r="D421" i="3"/>
  <c r="F421" i="3"/>
  <c r="D413" i="3"/>
  <c r="F413" i="3"/>
  <c r="D405" i="3"/>
  <c r="F405" i="3"/>
  <c r="D397" i="3"/>
  <c r="F397" i="3"/>
  <c r="D389" i="3"/>
  <c r="F389" i="3"/>
  <c r="D381" i="3"/>
  <c r="F381" i="3"/>
  <c r="D373" i="3"/>
  <c r="F373" i="3"/>
  <c r="D365" i="3"/>
  <c r="F365" i="3"/>
  <c r="D357" i="3"/>
  <c r="F357" i="3"/>
  <c r="D349" i="3"/>
  <c r="F349" i="3"/>
  <c r="D341" i="3"/>
  <c r="F341" i="3"/>
  <c r="D333" i="3"/>
  <c r="F333" i="3"/>
  <c r="D325" i="3"/>
  <c r="F325" i="3"/>
  <c r="D317" i="3"/>
  <c r="F317" i="3"/>
  <c r="D309" i="3"/>
  <c r="F309" i="3"/>
  <c r="D301" i="3"/>
  <c r="F301" i="3"/>
  <c r="D293" i="3"/>
  <c r="F293" i="3"/>
  <c r="D285" i="3"/>
  <c r="F285" i="3"/>
  <c r="D277" i="3"/>
  <c r="F277" i="3"/>
  <c r="D269" i="3"/>
  <c r="F269" i="3"/>
  <c r="D261" i="3"/>
  <c r="F261" i="3"/>
  <c r="D253" i="3"/>
  <c r="F253" i="3"/>
  <c r="D245" i="3"/>
  <c r="F245" i="3"/>
  <c r="D237" i="3"/>
  <c r="F237" i="3"/>
  <c r="D229" i="3"/>
  <c r="F229" i="3"/>
  <c r="D221" i="3"/>
  <c r="F221" i="3"/>
  <c r="D213" i="3"/>
  <c r="F213" i="3"/>
  <c r="D205" i="3"/>
  <c r="F205" i="3"/>
  <c r="D197" i="3"/>
  <c r="F197" i="3"/>
  <c r="D189" i="3"/>
  <c r="F189" i="3"/>
  <c r="D181" i="3"/>
  <c r="F181" i="3"/>
  <c r="D173" i="3"/>
  <c r="F173" i="3"/>
  <c r="D165" i="3"/>
  <c r="F165" i="3"/>
  <c r="D157" i="3"/>
  <c r="F157" i="3"/>
  <c r="D149" i="3"/>
  <c r="F149" i="3"/>
  <c r="D141" i="3"/>
  <c r="F141" i="3"/>
  <c r="D133" i="3"/>
  <c r="F133" i="3"/>
  <c r="D125" i="3"/>
  <c r="F125" i="3"/>
  <c r="D117" i="3"/>
  <c r="F117" i="3"/>
  <c r="D109" i="3"/>
  <c r="F109" i="3"/>
  <c r="D101" i="3"/>
  <c r="F101" i="3"/>
  <c r="D93" i="3"/>
  <c r="F93" i="3"/>
  <c r="D85" i="3"/>
  <c r="F85" i="3"/>
  <c r="D77" i="3"/>
  <c r="F77" i="3"/>
  <c r="D69" i="3"/>
  <c r="F69" i="3"/>
  <c r="D61" i="3"/>
  <c r="F61" i="3"/>
  <c r="D53" i="3"/>
  <c r="F53" i="3"/>
  <c r="D45" i="3"/>
  <c r="F45" i="3"/>
  <c r="D37" i="3"/>
  <c r="F37" i="3"/>
  <c r="D29" i="3"/>
  <c r="F29" i="3"/>
  <c r="D21" i="3"/>
  <c r="F21" i="3"/>
  <c r="D13" i="3"/>
  <c r="F13" i="3"/>
  <c r="D1204" i="3"/>
  <c r="F1204" i="3"/>
  <c r="D1148" i="3"/>
  <c r="F1148" i="3"/>
  <c r="D1132" i="3"/>
  <c r="F1132" i="3"/>
  <c r="D1108" i="3"/>
  <c r="F1108" i="3"/>
  <c r="D1092" i="3"/>
  <c r="F1092" i="3"/>
  <c r="D1084" i="3"/>
  <c r="F1084" i="3"/>
  <c r="D1076" i="3"/>
  <c r="F1076" i="3"/>
  <c r="D1068" i="3"/>
  <c r="F1068" i="3"/>
  <c r="D1060" i="3"/>
  <c r="F1060" i="3"/>
  <c r="D1052" i="3"/>
  <c r="F1052" i="3"/>
  <c r="D1044" i="3"/>
  <c r="F1044" i="3"/>
  <c r="D1036" i="3"/>
  <c r="F1036" i="3"/>
  <c r="D1028" i="3"/>
  <c r="F1028" i="3"/>
  <c r="D1020" i="3"/>
  <c r="F1020" i="3"/>
  <c r="D1012" i="3"/>
  <c r="F1012" i="3"/>
  <c r="D1004" i="3"/>
  <c r="F1004" i="3"/>
  <c r="D996" i="3"/>
  <c r="F996" i="3"/>
  <c r="D988" i="3"/>
  <c r="F988" i="3"/>
  <c r="D980" i="3"/>
  <c r="F980" i="3"/>
  <c r="D972" i="3"/>
  <c r="F972" i="3"/>
  <c r="D964" i="3"/>
  <c r="F964" i="3"/>
  <c r="D956" i="3"/>
  <c r="F956" i="3"/>
  <c r="D948" i="3"/>
  <c r="F948" i="3"/>
  <c r="D940" i="3"/>
  <c r="F940" i="3"/>
  <c r="D932" i="3"/>
  <c r="F932" i="3"/>
  <c r="D924" i="3"/>
  <c r="F924" i="3"/>
  <c r="D916" i="3"/>
  <c r="F916" i="3"/>
  <c r="D908" i="3"/>
  <c r="F908" i="3"/>
  <c r="D900" i="3"/>
  <c r="F900" i="3"/>
  <c r="D892" i="3"/>
  <c r="F892" i="3"/>
  <c r="D884" i="3"/>
  <c r="F884" i="3"/>
  <c r="D876" i="3"/>
  <c r="F876" i="3"/>
  <c r="D868" i="3"/>
  <c r="F868" i="3"/>
  <c r="D860" i="3"/>
  <c r="F860" i="3"/>
  <c r="D852" i="3"/>
  <c r="F852" i="3"/>
  <c r="D844" i="3"/>
  <c r="F844" i="3"/>
  <c r="D836" i="3"/>
  <c r="F836" i="3"/>
  <c r="D828" i="3"/>
  <c r="F828" i="3"/>
  <c r="D820" i="3"/>
  <c r="F820" i="3"/>
  <c r="D812" i="3"/>
  <c r="F812" i="3"/>
  <c r="D804" i="3"/>
  <c r="F804" i="3"/>
  <c r="D796" i="3"/>
  <c r="F796" i="3"/>
  <c r="D788" i="3"/>
  <c r="F788" i="3"/>
  <c r="D780" i="3"/>
  <c r="F780" i="3"/>
  <c r="D772" i="3"/>
  <c r="F772" i="3"/>
  <c r="D764" i="3"/>
  <c r="F764" i="3"/>
  <c r="D756" i="3"/>
  <c r="F756" i="3"/>
  <c r="D748" i="3"/>
  <c r="F748" i="3"/>
  <c r="D740" i="3"/>
  <c r="F740" i="3"/>
  <c r="D732" i="3"/>
  <c r="F732" i="3"/>
  <c r="D724" i="3"/>
  <c r="F724" i="3"/>
  <c r="D716" i="3"/>
  <c r="F716" i="3"/>
  <c r="D708" i="3"/>
  <c r="F708" i="3"/>
  <c r="D700" i="3"/>
  <c r="F700" i="3"/>
  <c r="D692" i="3"/>
  <c r="F692" i="3"/>
  <c r="D684" i="3"/>
  <c r="F684" i="3"/>
  <c r="D676" i="3"/>
  <c r="F676" i="3"/>
  <c r="D668" i="3"/>
  <c r="F668" i="3"/>
  <c r="D660" i="3"/>
  <c r="F660" i="3"/>
  <c r="D652" i="3"/>
  <c r="F652" i="3"/>
  <c r="D644" i="3"/>
  <c r="F644" i="3"/>
  <c r="D636" i="3"/>
  <c r="F636" i="3"/>
  <c r="D628" i="3"/>
  <c r="F628" i="3"/>
  <c r="D620" i="3"/>
  <c r="F620" i="3"/>
  <c r="D612" i="3"/>
  <c r="F612" i="3"/>
  <c r="D604" i="3"/>
  <c r="F604" i="3"/>
  <c r="D596" i="3"/>
  <c r="F596" i="3"/>
  <c r="D588" i="3"/>
  <c r="F588" i="3"/>
  <c r="D580" i="3"/>
  <c r="F580" i="3"/>
  <c r="D572" i="3"/>
  <c r="F572" i="3"/>
  <c r="D564" i="3"/>
  <c r="F564" i="3"/>
  <c r="D556" i="3"/>
  <c r="F556" i="3"/>
  <c r="D548" i="3"/>
  <c r="F548" i="3"/>
  <c r="D540" i="3"/>
  <c r="F540" i="3"/>
  <c r="D532" i="3"/>
  <c r="F532" i="3"/>
  <c r="D524" i="3"/>
  <c r="F524" i="3"/>
  <c r="D516" i="3"/>
  <c r="F516" i="3"/>
  <c r="D508" i="3"/>
  <c r="F508" i="3"/>
  <c r="D500" i="3"/>
  <c r="F500" i="3"/>
  <c r="D492" i="3"/>
  <c r="F492" i="3"/>
  <c r="D484" i="3"/>
  <c r="F484" i="3"/>
  <c r="D476" i="3"/>
  <c r="F476" i="3"/>
  <c r="D468" i="3"/>
  <c r="F468" i="3"/>
  <c r="D460" i="3"/>
  <c r="F460" i="3"/>
  <c r="D452" i="3"/>
  <c r="F452" i="3"/>
  <c r="D444" i="3"/>
  <c r="F444" i="3"/>
  <c r="D436" i="3"/>
  <c r="F436" i="3"/>
  <c r="D428" i="3"/>
  <c r="F428" i="3"/>
  <c r="D420" i="3"/>
  <c r="F420" i="3"/>
  <c r="D412" i="3"/>
  <c r="F412" i="3"/>
  <c r="D404" i="3"/>
  <c r="F404" i="3"/>
  <c r="D396" i="3"/>
  <c r="F396" i="3"/>
  <c r="D388" i="3"/>
  <c r="F388" i="3"/>
  <c r="D380" i="3"/>
  <c r="F380" i="3"/>
  <c r="D372" i="3"/>
  <c r="F372" i="3"/>
  <c r="D364" i="3"/>
  <c r="F364" i="3"/>
  <c r="D356" i="3"/>
  <c r="F356" i="3"/>
  <c r="D348" i="3"/>
  <c r="F348" i="3"/>
  <c r="D340" i="3"/>
  <c r="F340" i="3"/>
  <c r="D332" i="3"/>
  <c r="F332" i="3"/>
  <c r="D324" i="3"/>
  <c r="F324" i="3"/>
  <c r="D316" i="3"/>
  <c r="F316" i="3"/>
  <c r="D308" i="3"/>
  <c r="F308" i="3"/>
  <c r="D300" i="3"/>
  <c r="F300" i="3"/>
  <c r="D292" i="3"/>
  <c r="F292" i="3"/>
  <c r="D284" i="3"/>
  <c r="F284" i="3"/>
  <c r="D276" i="3"/>
  <c r="F276" i="3"/>
  <c r="D268" i="3"/>
  <c r="F268" i="3"/>
  <c r="D260" i="3"/>
  <c r="F260" i="3"/>
  <c r="D252" i="3"/>
  <c r="F252" i="3"/>
  <c r="D244" i="3"/>
  <c r="F244" i="3"/>
  <c r="D236" i="3"/>
  <c r="F236" i="3"/>
  <c r="D228" i="3"/>
  <c r="F228" i="3"/>
  <c r="D220" i="3"/>
  <c r="F220" i="3"/>
  <c r="D212" i="3"/>
  <c r="F212" i="3"/>
  <c r="D204" i="3"/>
  <c r="F204" i="3"/>
  <c r="D196" i="3"/>
  <c r="F196" i="3"/>
  <c r="D188" i="3"/>
  <c r="F188" i="3"/>
  <c r="D180" i="3"/>
  <c r="F180" i="3"/>
  <c r="D172" i="3"/>
  <c r="F172" i="3"/>
  <c r="D164" i="3"/>
  <c r="F164" i="3"/>
  <c r="D156" i="3"/>
  <c r="F156" i="3"/>
  <c r="D148" i="3"/>
  <c r="F148" i="3"/>
  <c r="D140" i="3"/>
  <c r="F140" i="3"/>
  <c r="D132" i="3"/>
  <c r="F132" i="3"/>
  <c r="D124" i="3"/>
  <c r="F124" i="3"/>
  <c r="D116" i="3"/>
  <c r="F116" i="3"/>
  <c r="D108" i="3"/>
  <c r="F108" i="3"/>
  <c r="D100" i="3"/>
  <c r="F100" i="3"/>
  <c r="D92" i="3"/>
  <c r="F92" i="3"/>
  <c r="D84" i="3"/>
  <c r="F84" i="3"/>
  <c r="D76" i="3"/>
  <c r="F76" i="3"/>
  <c r="D68" i="3"/>
  <c r="F68" i="3"/>
  <c r="D60" i="3"/>
  <c r="F60" i="3"/>
  <c r="D52" i="3"/>
  <c r="F52" i="3"/>
  <c r="D44" i="3"/>
  <c r="F44" i="3"/>
  <c r="D36" i="3"/>
  <c r="F36" i="3"/>
  <c r="D28" i="3"/>
  <c r="F28" i="3"/>
  <c r="D20" i="3"/>
  <c r="F20" i="3"/>
  <c r="D12" i="3"/>
  <c r="F12" i="3"/>
  <c r="D1213" i="3"/>
  <c r="F1213" i="3"/>
  <c r="D1236" i="3"/>
  <c r="F1236" i="3"/>
  <c r="D1156" i="3"/>
  <c r="F1156" i="3"/>
  <c r="D1227" i="3"/>
  <c r="F1227" i="3"/>
  <c r="D1187" i="3"/>
  <c r="F1187" i="3"/>
  <c r="D1147" i="3"/>
  <c r="F1147" i="3"/>
  <c r="D1107" i="3"/>
  <c r="F1107" i="3"/>
  <c r="D1091" i="3"/>
  <c r="F1091" i="3"/>
  <c r="D1075" i="3"/>
  <c r="F1075" i="3"/>
  <c r="D1043" i="3"/>
  <c r="F1043" i="3"/>
  <c r="D1027" i="3"/>
  <c r="F1027" i="3"/>
  <c r="D1003" i="3"/>
  <c r="F1003" i="3"/>
  <c r="D987" i="3"/>
  <c r="F987" i="3"/>
  <c r="D971" i="3"/>
  <c r="F971" i="3"/>
  <c r="D963" i="3"/>
  <c r="F963" i="3"/>
  <c r="D955" i="3"/>
  <c r="F955" i="3"/>
  <c r="D947" i="3"/>
  <c r="F947" i="3"/>
  <c r="D939" i="3"/>
  <c r="F939" i="3"/>
  <c r="D931" i="3"/>
  <c r="F931" i="3"/>
  <c r="D915" i="3"/>
  <c r="F915" i="3"/>
  <c r="D907" i="3"/>
  <c r="F907" i="3"/>
  <c r="D899" i="3"/>
  <c r="F899" i="3"/>
  <c r="D891" i="3"/>
  <c r="F891" i="3"/>
  <c r="D883" i="3"/>
  <c r="F883" i="3"/>
  <c r="D875" i="3"/>
  <c r="F875" i="3"/>
  <c r="D867" i="3"/>
  <c r="F867" i="3"/>
  <c r="D859" i="3"/>
  <c r="F859" i="3"/>
  <c r="D851" i="3"/>
  <c r="F851" i="3"/>
  <c r="D843" i="3"/>
  <c r="F843" i="3"/>
  <c r="D835" i="3"/>
  <c r="F835" i="3"/>
  <c r="D827" i="3"/>
  <c r="F827" i="3"/>
  <c r="D819" i="3"/>
  <c r="F819" i="3"/>
  <c r="D811" i="3"/>
  <c r="F811" i="3"/>
  <c r="D803" i="3"/>
  <c r="F803" i="3"/>
  <c r="D795" i="3"/>
  <c r="F795" i="3"/>
  <c r="D787" i="3"/>
  <c r="F787" i="3"/>
  <c r="D779" i="3"/>
  <c r="F779" i="3"/>
  <c r="D771" i="3"/>
  <c r="F771" i="3"/>
  <c r="D763" i="3"/>
  <c r="F763" i="3"/>
  <c r="D755" i="3"/>
  <c r="F755" i="3"/>
  <c r="D747" i="3"/>
  <c r="F747" i="3"/>
  <c r="D739" i="3"/>
  <c r="F739" i="3"/>
  <c r="D731" i="3"/>
  <c r="F731" i="3"/>
  <c r="D723" i="3"/>
  <c r="F723" i="3"/>
  <c r="D715" i="3"/>
  <c r="F715" i="3"/>
  <c r="D707" i="3"/>
  <c r="F707" i="3"/>
  <c r="D699" i="3"/>
  <c r="F699" i="3"/>
  <c r="D691" i="3"/>
  <c r="F691" i="3"/>
  <c r="D683" i="3"/>
  <c r="F683" i="3"/>
  <c r="D675" i="3"/>
  <c r="F675" i="3"/>
  <c r="D667" i="3"/>
  <c r="F667" i="3"/>
  <c r="D659" i="3"/>
  <c r="F659" i="3"/>
  <c r="D651" i="3"/>
  <c r="F651" i="3"/>
  <c r="D643" i="3"/>
  <c r="F643" i="3"/>
  <c r="D635" i="3"/>
  <c r="F635" i="3"/>
  <c r="D627" i="3"/>
  <c r="F627" i="3"/>
  <c r="D619" i="3"/>
  <c r="F619" i="3"/>
  <c r="D611" i="3"/>
  <c r="F611" i="3"/>
  <c r="D603" i="3"/>
  <c r="F603" i="3"/>
  <c r="D595" i="3"/>
  <c r="F595" i="3"/>
  <c r="D587" i="3"/>
  <c r="F587" i="3"/>
  <c r="D579" i="3"/>
  <c r="F579" i="3"/>
  <c r="D571" i="3"/>
  <c r="F571" i="3"/>
  <c r="D563" i="3"/>
  <c r="F563" i="3"/>
  <c r="D555" i="3"/>
  <c r="F555" i="3"/>
  <c r="D547" i="3"/>
  <c r="F547" i="3"/>
  <c r="D539" i="3"/>
  <c r="F539" i="3"/>
  <c r="D531" i="3"/>
  <c r="F531" i="3"/>
  <c r="D523" i="3"/>
  <c r="F523" i="3"/>
  <c r="D515" i="3"/>
  <c r="F515" i="3"/>
  <c r="D507" i="3"/>
  <c r="F507" i="3"/>
  <c r="D499" i="3"/>
  <c r="F499" i="3"/>
  <c r="D491" i="3"/>
  <c r="F491" i="3"/>
  <c r="D483" i="3"/>
  <c r="F483" i="3"/>
  <c r="D475" i="3"/>
  <c r="F475" i="3"/>
  <c r="D467" i="3"/>
  <c r="F467" i="3"/>
  <c r="D459" i="3"/>
  <c r="F459" i="3"/>
  <c r="D451" i="3"/>
  <c r="F451" i="3"/>
  <c r="D443" i="3"/>
  <c r="F443" i="3"/>
  <c r="D435" i="3"/>
  <c r="F435" i="3"/>
  <c r="D427" i="3"/>
  <c r="F427" i="3"/>
  <c r="D419" i="3"/>
  <c r="F419" i="3"/>
  <c r="D411" i="3"/>
  <c r="F411" i="3"/>
  <c r="D403" i="3"/>
  <c r="F403" i="3"/>
  <c r="D395" i="3"/>
  <c r="F395" i="3"/>
  <c r="D387" i="3"/>
  <c r="F387" i="3"/>
  <c r="D379" i="3"/>
  <c r="F379" i="3"/>
  <c r="D371" i="3"/>
  <c r="F371" i="3"/>
  <c r="D363" i="3"/>
  <c r="F363" i="3"/>
  <c r="D355" i="3"/>
  <c r="F355" i="3"/>
  <c r="D347" i="3"/>
  <c r="F347" i="3"/>
  <c r="D339" i="3"/>
  <c r="F339" i="3"/>
  <c r="D331" i="3"/>
  <c r="F331" i="3"/>
  <c r="D323" i="3"/>
  <c r="F323" i="3"/>
  <c r="D315" i="3"/>
  <c r="F315" i="3"/>
  <c r="D307" i="3"/>
  <c r="F307" i="3"/>
  <c r="D299" i="3"/>
  <c r="F299" i="3"/>
  <c r="D291" i="3"/>
  <c r="F291" i="3"/>
  <c r="D283" i="3"/>
  <c r="F283" i="3"/>
  <c r="D275" i="3"/>
  <c r="F275" i="3"/>
  <c r="D267" i="3"/>
  <c r="F267" i="3"/>
  <c r="D259" i="3"/>
  <c r="F259" i="3"/>
  <c r="D251" i="3"/>
  <c r="F251" i="3"/>
  <c r="D243" i="3"/>
  <c r="F243" i="3"/>
  <c r="D235" i="3"/>
  <c r="F235" i="3"/>
  <c r="D227" i="3"/>
  <c r="F227" i="3"/>
  <c r="D219" i="3"/>
  <c r="F219" i="3"/>
  <c r="D211" i="3"/>
  <c r="F211" i="3"/>
  <c r="D203" i="3"/>
  <c r="F203" i="3"/>
  <c r="D195" i="3"/>
  <c r="F195" i="3"/>
  <c r="D187" i="3"/>
  <c r="F187" i="3"/>
  <c r="D179" i="3"/>
  <c r="F179" i="3"/>
  <c r="D171" i="3"/>
  <c r="F171" i="3"/>
  <c r="D163" i="3"/>
  <c r="F163" i="3"/>
  <c r="D155" i="3"/>
  <c r="F155" i="3"/>
  <c r="D147" i="3"/>
  <c r="F147" i="3"/>
  <c r="D139" i="3"/>
  <c r="F139" i="3"/>
  <c r="D131" i="3"/>
  <c r="F131" i="3"/>
  <c r="D123" i="3"/>
  <c r="F123" i="3"/>
  <c r="D115" i="3"/>
  <c r="F115" i="3"/>
  <c r="D107" i="3"/>
  <c r="F107" i="3"/>
  <c r="D99" i="3"/>
  <c r="F99" i="3"/>
  <c r="D91" i="3"/>
  <c r="F91" i="3"/>
  <c r="D83" i="3"/>
  <c r="F83" i="3"/>
  <c r="D75" i="3"/>
  <c r="F75" i="3"/>
  <c r="D67" i="3"/>
  <c r="F67" i="3"/>
  <c r="D59" i="3"/>
  <c r="F59" i="3"/>
  <c r="D51" i="3"/>
  <c r="F51" i="3"/>
  <c r="D43" i="3"/>
  <c r="F43" i="3"/>
  <c r="D35" i="3"/>
  <c r="F35" i="3"/>
  <c r="D27" i="3"/>
  <c r="F27" i="3"/>
  <c r="D19" i="3"/>
  <c r="F19" i="3"/>
  <c r="D11" i="3"/>
  <c r="D1237" i="3"/>
  <c r="F1237" i="3"/>
  <c r="D1181" i="3"/>
  <c r="F1181" i="3"/>
  <c r="D1220" i="3"/>
  <c r="F1220" i="3"/>
  <c r="D1172" i="3"/>
  <c r="F1172" i="3"/>
  <c r="D1124" i="3"/>
  <c r="F1124" i="3"/>
  <c r="D1243" i="3"/>
  <c r="F1243" i="3"/>
  <c r="D1203" i="3"/>
  <c r="F1203" i="3"/>
  <c r="D1163" i="3"/>
  <c r="F1163" i="3"/>
  <c r="D1139" i="3"/>
  <c r="F1139" i="3"/>
  <c r="D1099" i="3"/>
  <c r="F1099" i="3"/>
  <c r="D1067" i="3"/>
  <c r="F1067" i="3"/>
  <c r="D1035" i="3"/>
  <c r="F1035" i="3"/>
  <c r="D1019" i="3"/>
  <c r="F1019" i="3"/>
  <c r="D995" i="3"/>
  <c r="F995" i="3"/>
  <c r="D979" i="3"/>
  <c r="F979" i="3"/>
  <c r="D923" i="3"/>
  <c r="F923" i="3"/>
  <c r="D1250" i="3"/>
  <c r="E1250" i="3" s="1"/>
  <c r="F1250" i="3"/>
  <c r="D1242" i="3"/>
  <c r="F1242" i="3"/>
  <c r="D1234" i="3"/>
  <c r="F1234" i="3"/>
  <c r="D1226" i="3"/>
  <c r="F1226" i="3"/>
  <c r="D1218" i="3"/>
  <c r="F1218" i="3"/>
  <c r="D1210" i="3"/>
  <c r="F1210" i="3"/>
  <c r="D1202" i="3"/>
  <c r="F1202" i="3"/>
  <c r="D1194" i="3"/>
  <c r="F1194" i="3"/>
  <c r="D1186" i="3"/>
  <c r="F1186" i="3"/>
  <c r="D1178" i="3"/>
  <c r="F1178" i="3"/>
  <c r="D1170" i="3"/>
  <c r="F1170" i="3"/>
  <c r="D1162" i="3"/>
  <c r="F1162" i="3"/>
  <c r="D1154" i="3"/>
  <c r="F1154" i="3"/>
  <c r="D1146" i="3"/>
  <c r="F1146" i="3"/>
  <c r="D1138" i="3"/>
  <c r="F1138" i="3"/>
  <c r="D1130" i="3"/>
  <c r="F1130" i="3"/>
  <c r="D1122" i="3"/>
  <c r="F1122" i="3"/>
  <c r="D1114" i="3"/>
  <c r="F1114" i="3"/>
  <c r="D1106" i="3"/>
  <c r="F1106" i="3"/>
  <c r="D1098" i="3"/>
  <c r="F1098" i="3"/>
  <c r="D1090" i="3"/>
  <c r="F1090" i="3"/>
  <c r="D1082" i="3"/>
  <c r="F1082" i="3"/>
  <c r="D1074" i="3"/>
  <c r="F1074" i="3"/>
  <c r="D1066" i="3"/>
  <c r="F1066" i="3"/>
  <c r="D1058" i="3"/>
  <c r="F1058" i="3"/>
  <c r="D1050" i="3"/>
  <c r="F1050" i="3"/>
  <c r="D1042" i="3"/>
  <c r="F1042" i="3"/>
  <c r="D1034" i="3"/>
  <c r="F1034" i="3"/>
  <c r="D1026" i="3"/>
  <c r="F1026" i="3"/>
  <c r="D1018" i="3"/>
  <c r="F1018" i="3"/>
  <c r="D1010" i="3"/>
  <c r="F1010" i="3"/>
  <c r="D1002" i="3"/>
  <c r="F1002" i="3"/>
  <c r="D994" i="3"/>
  <c r="F994" i="3"/>
  <c r="D986" i="3"/>
  <c r="F986" i="3"/>
  <c r="D978" i="3"/>
  <c r="F978" i="3"/>
  <c r="D970" i="3"/>
  <c r="F970" i="3"/>
  <c r="D962" i="3"/>
  <c r="F962" i="3"/>
  <c r="D954" i="3"/>
  <c r="F954" i="3"/>
  <c r="D946" i="3"/>
  <c r="F946" i="3"/>
  <c r="D938" i="3"/>
  <c r="F938" i="3"/>
  <c r="D930" i="3"/>
  <c r="F930" i="3"/>
  <c r="D922" i="3"/>
  <c r="F922" i="3"/>
  <c r="D914" i="3"/>
  <c r="F914" i="3"/>
  <c r="D906" i="3"/>
  <c r="F906" i="3"/>
  <c r="D898" i="3"/>
  <c r="F898" i="3"/>
  <c r="D890" i="3"/>
  <c r="F890" i="3"/>
  <c r="D882" i="3"/>
  <c r="F882" i="3"/>
  <c r="D874" i="3"/>
  <c r="F874" i="3"/>
  <c r="D866" i="3"/>
  <c r="F866" i="3"/>
  <c r="D858" i="3"/>
  <c r="F858" i="3"/>
  <c r="D850" i="3"/>
  <c r="F850" i="3"/>
  <c r="D842" i="3"/>
  <c r="F842" i="3"/>
  <c r="D834" i="3"/>
  <c r="F834" i="3"/>
  <c r="D826" i="3"/>
  <c r="F826" i="3"/>
  <c r="D818" i="3"/>
  <c r="F818" i="3"/>
  <c r="D810" i="3"/>
  <c r="F810" i="3"/>
  <c r="D802" i="3"/>
  <c r="F802" i="3"/>
  <c r="D794" i="3"/>
  <c r="F794" i="3"/>
  <c r="D786" i="3"/>
  <c r="F786" i="3"/>
  <c r="D778" i="3"/>
  <c r="F778" i="3"/>
  <c r="D770" i="3"/>
  <c r="F770" i="3"/>
  <c r="D762" i="3"/>
  <c r="F762" i="3"/>
  <c r="D754" i="3"/>
  <c r="F754" i="3"/>
  <c r="D746" i="3"/>
  <c r="F746" i="3"/>
  <c r="D738" i="3"/>
  <c r="F738" i="3"/>
  <c r="D730" i="3"/>
  <c r="F730" i="3"/>
  <c r="D722" i="3"/>
  <c r="F722" i="3"/>
  <c r="D714" i="3"/>
  <c r="F714" i="3"/>
  <c r="D706" i="3"/>
  <c r="F706" i="3"/>
  <c r="D698" i="3"/>
  <c r="F698" i="3"/>
  <c r="D690" i="3"/>
  <c r="F690" i="3"/>
  <c r="D682" i="3"/>
  <c r="F682" i="3"/>
  <c r="D674" i="3"/>
  <c r="F674" i="3"/>
  <c r="D666" i="3"/>
  <c r="F666" i="3"/>
  <c r="D658" i="3"/>
  <c r="F658" i="3"/>
  <c r="D650" i="3"/>
  <c r="F650" i="3"/>
  <c r="D642" i="3"/>
  <c r="F642" i="3"/>
  <c r="D634" i="3"/>
  <c r="F634" i="3"/>
  <c r="D626" i="3"/>
  <c r="F626" i="3"/>
  <c r="D618" i="3"/>
  <c r="F618" i="3"/>
  <c r="D610" i="3"/>
  <c r="F610" i="3"/>
  <c r="D602" i="3"/>
  <c r="F602" i="3"/>
  <c r="D594" i="3"/>
  <c r="F594" i="3"/>
  <c r="D586" i="3"/>
  <c r="F586" i="3"/>
  <c r="D578" i="3"/>
  <c r="F578" i="3"/>
  <c r="D570" i="3"/>
  <c r="F570" i="3"/>
  <c r="D562" i="3"/>
  <c r="F562" i="3"/>
  <c r="D554" i="3"/>
  <c r="F554" i="3"/>
  <c r="D546" i="3"/>
  <c r="F546" i="3"/>
  <c r="D538" i="3"/>
  <c r="F538" i="3"/>
  <c r="D530" i="3"/>
  <c r="F530" i="3"/>
  <c r="D522" i="3"/>
  <c r="F522" i="3"/>
  <c r="D514" i="3"/>
  <c r="F514" i="3"/>
  <c r="D506" i="3"/>
  <c r="F506" i="3"/>
  <c r="D498" i="3"/>
  <c r="F498" i="3"/>
  <c r="D490" i="3"/>
  <c r="F490" i="3"/>
  <c r="D482" i="3"/>
  <c r="F482" i="3"/>
  <c r="D474" i="3"/>
  <c r="F474" i="3"/>
  <c r="D466" i="3"/>
  <c r="F466" i="3"/>
  <c r="D458" i="3"/>
  <c r="F458" i="3"/>
  <c r="D450" i="3"/>
  <c r="F450" i="3"/>
  <c r="D442" i="3"/>
  <c r="F442" i="3"/>
  <c r="D434" i="3"/>
  <c r="F434" i="3"/>
  <c r="D426" i="3"/>
  <c r="F426" i="3"/>
  <c r="D418" i="3"/>
  <c r="F418" i="3"/>
  <c r="D410" i="3"/>
  <c r="F410" i="3"/>
  <c r="D402" i="3"/>
  <c r="F402" i="3"/>
  <c r="D394" i="3"/>
  <c r="F394" i="3"/>
  <c r="D386" i="3"/>
  <c r="F386" i="3"/>
  <c r="D378" i="3"/>
  <c r="F378" i="3"/>
  <c r="D370" i="3"/>
  <c r="F370" i="3"/>
  <c r="D362" i="3"/>
  <c r="F362" i="3"/>
  <c r="D354" i="3"/>
  <c r="F354" i="3"/>
  <c r="D346" i="3"/>
  <c r="F346" i="3"/>
  <c r="D338" i="3"/>
  <c r="F338" i="3"/>
  <c r="D330" i="3"/>
  <c r="F330" i="3"/>
  <c r="D322" i="3"/>
  <c r="F322" i="3"/>
  <c r="D314" i="3"/>
  <c r="F314" i="3"/>
  <c r="D306" i="3"/>
  <c r="F306" i="3"/>
  <c r="D298" i="3"/>
  <c r="F298" i="3"/>
  <c r="D290" i="3"/>
  <c r="F290" i="3"/>
  <c r="D282" i="3"/>
  <c r="F282" i="3"/>
  <c r="D274" i="3"/>
  <c r="F274" i="3"/>
  <c r="D266" i="3"/>
  <c r="F266" i="3"/>
  <c r="D258" i="3"/>
  <c r="F258" i="3"/>
  <c r="D250" i="3"/>
  <c r="F250" i="3"/>
  <c r="D242" i="3"/>
  <c r="F242" i="3"/>
  <c r="D234" i="3"/>
  <c r="F234" i="3"/>
  <c r="D226" i="3"/>
  <c r="F226" i="3"/>
  <c r="D218" i="3"/>
  <c r="F218" i="3"/>
  <c r="D210" i="3"/>
  <c r="F210" i="3"/>
  <c r="D202" i="3"/>
  <c r="F202" i="3"/>
  <c r="D194" i="3"/>
  <c r="F194" i="3"/>
  <c r="D186" i="3"/>
  <c r="F186" i="3"/>
  <c r="D178" i="3"/>
  <c r="F178" i="3"/>
  <c r="D170" i="3"/>
  <c r="F170" i="3"/>
  <c r="D162" i="3"/>
  <c r="F162" i="3"/>
  <c r="D154" i="3"/>
  <c r="F154" i="3"/>
  <c r="D146" i="3"/>
  <c r="F146" i="3"/>
  <c r="D138" i="3"/>
  <c r="F138" i="3"/>
  <c r="D130" i="3"/>
  <c r="F130" i="3"/>
  <c r="D122" i="3"/>
  <c r="F122" i="3"/>
  <c r="D114" i="3"/>
  <c r="F114" i="3"/>
  <c r="D106" i="3"/>
  <c r="F106" i="3"/>
  <c r="D98" i="3"/>
  <c r="F98" i="3"/>
  <c r="D90" i="3"/>
  <c r="F90" i="3"/>
  <c r="D82" i="3"/>
  <c r="F82" i="3"/>
  <c r="D74" i="3"/>
  <c r="F74" i="3"/>
  <c r="D66" i="3"/>
  <c r="F66" i="3"/>
  <c r="D58" i="3"/>
  <c r="F58" i="3"/>
  <c r="D50" i="3"/>
  <c r="F50" i="3"/>
  <c r="D42" i="3"/>
  <c r="F42" i="3"/>
  <c r="D34" i="3"/>
  <c r="F34" i="3"/>
  <c r="D26" i="3"/>
  <c r="F26" i="3"/>
  <c r="D18" i="3"/>
  <c r="F18" i="3"/>
  <c r="D10" i="3"/>
  <c r="F10" i="3"/>
  <c r="D1221" i="3"/>
  <c r="F1221" i="3"/>
  <c r="D1189" i="3"/>
  <c r="F1189" i="3"/>
  <c r="D1244" i="3"/>
  <c r="F1244" i="3"/>
  <c r="D1196" i="3"/>
  <c r="F1196" i="3"/>
  <c r="D1140" i="3"/>
  <c r="F1140" i="3"/>
  <c r="D8" i="3"/>
  <c r="F8" i="3"/>
  <c r="D1211" i="3"/>
  <c r="F1211" i="3"/>
  <c r="D1171" i="3"/>
  <c r="F1171" i="3"/>
  <c r="D1123" i="3"/>
  <c r="F1123" i="3"/>
  <c r="D1059" i="3"/>
  <c r="F1059" i="3"/>
  <c r="D1249" i="3"/>
  <c r="F1249" i="3"/>
  <c r="D1241" i="3"/>
  <c r="F1241" i="3"/>
  <c r="D1233" i="3"/>
  <c r="F1233" i="3"/>
  <c r="D1225" i="3"/>
  <c r="F1225" i="3"/>
  <c r="D1217" i="3"/>
  <c r="F1217" i="3"/>
  <c r="D1209" i="3"/>
  <c r="F1209" i="3"/>
  <c r="D1201" i="3"/>
  <c r="F1201" i="3"/>
  <c r="D1193" i="3"/>
  <c r="F1193" i="3"/>
  <c r="D1185" i="3"/>
  <c r="F1185" i="3"/>
  <c r="D1177" i="3"/>
  <c r="F1177" i="3"/>
  <c r="D1169" i="3"/>
  <c r="F1169" i="3"/>
  <c r="D1161" i="3"/>
  <c r="F1161" i="3"/>
  <c r="D1153" i="3"/>
  <c r="F1153" i="3"/>
  <c r="D1145" i="3"/>
  <c r="F1145" i="3"/>
  <c r="D1137" i="3"/>
  <c r="F1137" i="3"/>
  <c r="D1129" i="3"/>
  <c r="F1129" i="3"/>
  <c r="D1121" i="3"/>
  <c r="F1121" i="3"/>
  <c r="D1113" i="3"/>
  <c r="F1113" i="3"/>
  <c r="D1105" i="3"/>
  <c r="F1105" i="3"/>
  <c r="D1097" i="3"/>
  <c r="F1097" i="3"/>
  <c r="D1089" i="3"/>
  <c r="F1089" i="3"/>
  <c r="D1081" i="3"/>
  <c r="F1081" i="3"/>
  <c r="D1073" i="3"/>
  <c r="F1073" i="3"/>
  <c r="D1065" i="3"/>
  <c r="F1065" i="3"/>
  <c r="D1057" i="3"/>
  <c r="F1057" i="3"/>
  <c r="D1049" i="3"/>
  <c r="F1049" i="3"/>
  <c r="D1041" i="3"/>
  <c r="F1041" i="3"/>
  <c r="D1033" i="3"/>
  <c r="F1033" i="3"/>
  <c r="D1025" i="3"/>
  <c r="F1025" i="3"/>
  <c r="D1017" i="3"/>
  <c r="F1017" i="3"/>
  <c r="D1009" i="3"/>
  <c r="F1009" i="3"/>
  <c r="D1001" i="3"/>
  <c r="F1001" i="3"/>
  <c r="D993" i="3"/>
  <c r="F993" i="3"/>
  <c r="D985" i="3"/>
  <c r="F985" i="3"/>
  <c r="D977" i="3"/>
  <c r="F977" i="3"/>
  <c r="D969" i="3"/>
  <c r="F969" i="3"/>
  <c r="D961" i="3"/>
  <c r="F961" i="3"/>
  <c r="D953" i="3"/>
  <c r="F953" i="3"/>
  <c r="D945" i="3"/>
  <c r="F945" i="3"/>
  <c r="D937" i="3"/>
  <c r="F937" i="3"/>
  <c r="D929" i="3"/>
  <c r="F929" i="3"/>
  <c r="D921" i="3"/>
  <c r="F921" i="3"/>
  <c r="D913" i="3"/>
  <c r="F913" i="3"/>
  <c r="D905" i="3"/>
  <c r="F905" i="3"/>
  <c r="D897" i="3"/>
  <c r="F897" i="3"/>
  <c r="D889" i="3"/>
  <c r="F889" i="3"/>
  <c r="D881" i="3"/>
  <c r="F881" i="3"/>
  <c r="D873" i="3"/>
  <c r="F873" i="3"/>
  <c r="D865" i="3"/>
  <c r="F865" i="3"/>
  <c r="D857" i="3"/>
  <c r="F857" i="3"/>
  <c r="D849" i="3"/>
  <c r="F849" i="3"/>
  <c r="D841" i="3"/>
  <c r="F841" i="3"/>
  <c r="D833" i="3"/>
  <c r="F833" i="3"/>
  <c r="D825" i="3"/>
  <c r="F825" i="3"/>
  <c r="D817" i="3"/>
  <c r="F817" i="3"/>
  <c r="D809" i="3"/>
  <c r="F809" i="3"/>
  <c r="D801" i="3"/>
  <c r="F801" i="3"/>
  <c r="D793" i="3"/>
  <c r="F793" i="3"/>
  <c r="D785" i="3"/>
  <c r="F785" i="3"/>
  <c r="D777" i="3"/>
  <c r="F777" i="3"/>
  <c r="D769" i="3"/>
  <c r="F769" i="3"/>
  <c r="D761" i="3"/>
  <c r="F761" i="3"/>
  <c r="D753" i="3"/>
  <c r="F753" i="3"/>
  <c r="D745" i="3"/>
  <c r="F745" i="3"/>
  <c r="D737" i="3"/>
  <c r="F737" i="3"/>
  <c r="D729" i="3"/>
  <c r="F729" i="3"/>
  <c r="D721" i="3"/>
  <c r="F721" i="3"/>
  <c r="D713" i="3"/>
  <c r="F713" i="3"/>
  <c r="D705" i="3"/>
  <c r="F705" i="3"/>
  <c r="D697" i="3"/>
  <c r="F697" i="3"/>
  <c r="D689" i="3"/>
  <c r="F689" i="3"/>
  <c r="D681" i="3"/>
  <c r="F681" i="3"/>
  <c r="D673" i="3"/>
  <c r="F673" i="3"/>
  <c r="D665" i="3"/>
  <c r="F665" i="3"/>
  <c r="D657" i="3"/>
  <c r="F657" i="3"/>
  <c r="D649" i="3"/>
  <c r="F649" i="3"/>
  <c r="D641" i="3"/>
  <c r="F641" i="3"/>
  <c r="D633" i="3"/>
  <c r="F633" i="3"/>
  <c r="D625" i="3"/>
  <c r="F625" i="3"/>
  <c r="D617" i="3"/>
  <c r="F617" i="3"/>
  <c r="D609" i="3"/>
  <c r="F609" i="3"/>
  <c r="D601" i="3"/>
  <c r="F601" i="3"/>
  <c r="D593" i="3"/>
  <c r="F593" i="3"/>
  <c r="D585" i="3"/>
  <c r="F585" i="3"/>
  <c r="D577" i="3"/>
  <c r="F577" i="3"/>
  <c r="D569" i="3"/>
  <c r="F569" i="3"/>
  <c r="D561" i="3"/>
  <c r="F561" i="3"/>
  <c r="D553" i="3"/>
  <c r="F553" i="3"/>
  <c r="D545" i="3"/>
  <c r="F545" i="3"/>
  <c r="D537" i="3"/>
  <c r="F537" i="3"/>
  <c r="D529" i="3"/>
  <c r="F529" i="3"/>
  <c r="D521" i="3"/>
  <c r="F521" i="3"/>
  <c r="D513" i="3"/>
  <c r="F513" i="3"/>
  <c r="D505" i="3"/>
  <c r="F505" i="3"/>
  <c r="D497" i="3"/>
  <c r="F497" i="3"/>
  <c r="D489" i="3"/>
  <c r="F489" i="3"/>
  <c r="D481" i="3"/>
  <c r="F481" i="3"/>
  <c r="D473" i="3"/>
  <c r="F473" i="3"/>
  <c r="D465" i="3"/>
  <c r="F465" i="3"/>
  <c r="D457" i="3"/>
  <c r="F457" i="3"/>
  <c r="D449" i="3"/>
  <c r="F449" i="3"/>
  <c r="D441" i="3"/>
  <c r="F441" i="3"/>
  <c r="D433" i="3"/>
  <c r="F433" i="3"/>
  <c r="D425" i="3"/>
  <c r="F425" i="3"/>
  <c r="D417" i="3"/>
  <c r="F417" i="3"/>
  <c r="D409" i="3"/>
  <c r="F409" i="3"/>
  <c r="D401" i="3"/>
  <c r="F401" i="3"/>
  <c r="D393" i="3"/>
  <c r="F393" i="3"/>
  <c r="D385" i="3"/>
  <c r="F385" i="3"/>
  <c r="D377" i="3"/>
  <c r="F377" i="3"/>
  <c r="D369" i="3"/>
  <c r="F369" i="3"/>
  <c r="D361" i="3"/>
  <c r="F361" i="3"/>
  <c r="D353" i="3"/>
  <c r="F353" i="3"/>
  <c r="D345" i="3"/>
  <c r="F345" i="3"/>
  <c r="D337" i="3"/>
  <c r="F337" i="3"/>
  <c r="D329" i="3"/>
  <c r="F329" i="3"/>
  <c r="D321" i="3"/>
  <c r="F321" i="3"/>
  <c r="D313" i="3"/>
  <c r="F313" i="3"/>
  <c r="D305" i="3"/>
  <c r="F305" i="3"/>
  <c r="D297" i="3"/>
  <c r="F297" i="3"/>
  <c r="D289" i="3"/>
  <c r="F289" i="3"/>
  <c r="D281" i="3"/>
  <c r="F281" i="3"/>
  <c r="D273" i="3"/>
  <c r="F273" i="3"/>
  <c r="D265" i="3"/>
  <c r="F265" i="3"/>
  <c r="D257" i="3"/>
  <c r="F257" i="3"/>
  <c r="D249" i="3"/>
  <c r="F249" i="3"/>
  <c r="D241" i="3"/>
  <c r="F241" i="3"/>
  <c r="D233" i="3"/>
  <c r="F233" i="3"/>
  <c r="D225" i="3"/>
  <c r="F225" i="3"/>
  <c r="D217" i="3"/>
  <c r="F217" i="3"/>
  <c r="D209" i="3"/>
  <c r="F209" i="3"/>
  <c r="D201" i="3"/>
  <c r="F201" i="3"/>
  <c r="D193" i="3"/>
  <c r="F193" i="3"/>
  <c r="D185" i="3"/>
  <c r="F185" i="3"/>
  <c r="D177" i="3"/>
  <c r="F177" i="3"/>
  <c r="D169" i="3"/>
  <c r="F169" i="3"/>
  <c r="D161" i="3"/>
  <c r="F161" i="3"/>
  <c r="D153" i="3"/>
  <c r="F153" i="3"/>
  <c r="D145" i="3"/>
  <c r="F145" i="3"/>
  <c r="D137" i="3"/>
  <c r="F137" i="3"/>
  <c r="D129" i="3"/>
  <c r="F129" i="3"/>
  <c r="D121" i="3"/>
  <c r="F121" i="3"/>
  <c r="D113" i="3"/>
  <c r="F113" i="3"/>
  <c r="D1165" i="3"/>
  <c r="F1165" i="3"/>
  <c r="D1188" i="3"/>
  <c r="F1188" i="3"/>
  <c r="D1100" i="3"/>
  <c r="F1100" i="3"/>
  <c r="D1219" i="3"/>
  <c r="F1219" i="3"/>
  <c r="D1179" i="3"/>
  <c r="F1179" i="3"/>
  <c r="D1131" i="3"/>
  <c r="F1131" i="3"/>
  <c r="D1051" i="3"/>
  <c r="F1051" i="3"/>
  <c r="D1248" i="3"/>
  <c r="F1248" i="3"/>
  <c r="D1232" i="3"/>
  <c r="F1232" i="3"/>
  <c r="D1216" i="3"/>
  <c r="F1216" i="3"/>
  <c r="D1200" i="3"/>
  <c r="F1200" i="3"/>
  <c r="D1192" i="3"/>
  <c r="F1192" i="3"/>
  <c r="D1184" i="3"/>
  <c r="F1184" i="3"/>
  <c r="D1168" i="3"/>
  <c r="F1168" i="3"/>
  <c r="D1160" i="3"/>
  <c r="F1160" i="3"/>
  <c r="D1152" i="3"/>
  <c r="F1152" i="3"/>
  <c r="D1144" i="3"/>
  <c r="F1144" i="3"/>
  <c r="D1136" i="3"/>
  <c r="F1136" i="3"/>
  <c r="D1128" i="3"/>
  <c r="F1128" i="3"/>
  <c r="D1120" i="3"/>
  <c r="F1120" i="3"/>
  <c r="D1112" i="3"/>
  <c r="F1112" i="3"/>
  <c r="D1104" i="3"/>
  <c r="F1104" i="3"/>
  <c r="D1096" i="3"/>
  <c r="F1096" i="3"/>
  <c r="D1088" i="3"/>
  <c r="F1088" i="3"/>
  <c r="D1080" i="3"/>
  <c r="F1080" i="3"/>
  <c r="D1072" i="3"/>
  <c r="F1072" i="3"/>
  <c r="D1064" i="3"/>
  <c r="F1064" i="3"/>
  <c r="D1056" i="3"/>
  <c r="F1056" i="3"/>
  <c r="D1048" i="3"/>
  <c r="F1048" i="3"/>
  <c r="D1040" i="3"/>
  <c r="F1040" i="3"/>
  <c r="D1032" i="3"/>
  <c r="F1032" i="3"/>
  <c r="D1024" i="3"/>
  <c r="F1024" i="3"/>
  <c r="D1016" i="3"/>
  <c r="F1016" i="3"/>
  <c r="D1008" i="3"/>
  <c r="F1008" i="3"/>
  <c r="D1000" i="3"/>
  <c r="F1000" i="3"/>
  <c r="D992" i="3"/>
  <c r="F992" i="3"/>
  <c r="D984" i="3"/>
  <c r="F984" i="3"/>
  <c r="D976" i="3"/>
  <c r="F976" i="3"/>
  <c r="D968" i="3"/>
  <c r="F968" i="3"/>
  <c r="D960" i="3"/>
  <c r="F960" i="3"/>
  <c r="D952" i="3"/>
  <c r="F952" i="3"/>
  <c r="D944" i="3"/>
  <c r="F944" i="3"/>
  <c r="D936" i="3"/>
  <c r="F936" i="3"/>
  <c r="D928" i="3"/>
  <c r="F928" i="3"/>
  <c r="D920" i="3"/>
  <c r="F920" i="3"/>
  <c r="D912" i="3"/>
  <c r="F912" i="3"/>
  <c r="D904" i="3"/>
  <c r="F904" i="3"/>
  <c r="D896" i="3"/>
  <c r="F896" i="3"/>
  <c r="D888" i="3"/>
  <c r="F888" i="3"/>
  <c r="D880" i="3"/>
  <c r="F880" i="3"/>
  <c r="D872" i="3"/>
  <c r="F872" i="3"/>
  <c r="D864" i="3"/>
  <c r="F864" i="3"/>
  <c r="D856" i="3"/>
  <c r="F856" i="3"/>
  <c r="D848" i="3"/>
  <c r="F848" i="3"/>
  <c r="D840" i="3"/>
  <c r="F840" i="3"/>
  <c r="D832" i="3"/>
  <c r="F832" i="3"/>
  <c r="D824" i="3"/>
  <c r="F824" i="3"/>
  <c r="D816" i="3"/>
  <c r="F816" i="3"/>
  <c r="D808" i="3"/>
  <c r="F808" i="3"/>
  <c r="D800" i="3"/>
  <c r="F800" i="3"/>
  <c r="D792" i="3"/>
  <c r="F792" i="3"/>
  <c r="D784" i="3"/>
  <c r="F784" i="3"/>
  <c r="D776" i="3"/>
  <c r="F776" i="3"/>
  <c r="D768" i="3"/>
  <c r="F768" i="3"/>
  <c r="D760" i="3"/>
  <c r="F760" i="3"/>
  <c r="D752" i="3"/>
  <c r="F752" i="3"/>
  <c r="D744" i="3"/>
  <c r="F744" i="3"/>
  <c r="D736" i="3"/>
  <c r="F736" i="3"/>
  <c r="D728" i="3"/>
  <c r="F728" i="3"/>
  <c r="D720" i="3"/>
  <c r="F720" i="3"/>
  <c r="D712" i="3"/>
  <c r="F712" i="3"/>
  <c r="D704" i="3"/>
  <c r="F704" i="3"/>
  <c r="D696" i="3"/>
  <c r="F696" i="3"/>
  <c r="D688" i="3"/>
  <c r="F688" i="3"/>
  <c r="D680" i="3"/>
  <c r="F680" i="3"/>
  <c r="D672" i="3"/>
  <c r="F672" i="3"/>
  <c r="D664" i="3"/>
  <c r="F664" i="3"/>
  <c r="D656" i="3"/>
  <c r="F656" i="3"/>
  <c r="D648" i="3"/>
  <c r="F648" i="3"/>
  <c r="D640" i="3"/>
  <c r="F640" i="3"/>
  <c r="D632" i="3"/>
  <c r="F632" i="3"/>
  <c r="D624" i="3"/>
  <c r="F624" i="3"/>
  <c r="D616" i="3"/>
  <c r="F616" i="3"/>
  <c r="D608" i="3"/>
  <c r="F608" i="3"/>
  <c r="D600" i="3"/>
  <c r="F600" i="3"/>
  <c r="D592" i="3"/>
  <c r="F592" i="3"/>
  <c r="D584" i="3"/>
  <c r="F584" i="3"/>
  <c r="D576" i="3"/>
  <c r="F576" i="3"/>
  <c r="D568" i="3"/>
  <c r="F568" i="3"/>
  <c r="D560" i="3"/>
  <c r="F560" i="3"/>
  <c r="D552" i="3"/>
  <c r="F552" i="3"/>
  <c r="D544" i="3"/>
  <c r="F544" i="3"/>
  <c r="D536" i="3"/>
  <c r="F536" i="3"/>
  <c r="D528" i="3"/>
  <c r="F528" i="3"/>
  <c r="D520" i="3"/>
  <c r="F520" i="3"/>
  <c r="D512" i="3"/>
  <c r="F512" i="3"/>
  <c r="D504" i="3"/>
  <c r="F504" i="3"/>
  <c r="D496" i="3"/>
  <c r="F496" i="3"/>
  <c r="D488" i="3"/>
  <c r="F488" i="3"/>
  <c r="D480" i="3"/>
  <c r="F480" i="3"/>
  <c r="D472" i="3"/>
  <c r="F472" i="3"/>
  <c r="D464" i="3"/>
  <c r="F464" i="3"/>
  <c r="D456" i="3"/>
  <c r="F456" i="3"/>
  <c r="D448" i="3"/>
  <c r="F448" i="3"/>
  <c r="D440" i="3"/>
  <c r="F440" i="3"/>
  <c r="D432" i="3"/>
  <c r="F432" i="3"/>
  <c r="D424" i="3"/>
  <c r="F424" i="3"/>
  <c r="D416" i="3"/>
  <c r="F416" i="3"/>
  <c r="D408" i="3"/>
  <c r="F408" i="3"/>
  <c r="D400" i="3"/>
  <c r="F400" i="3"/>
  <c r="D392" i="3"/>
  <c r="F392" i="3"/>
  <c r="D384" i="3"/>
  <c r="F384" i="3"/>
  <c r="D376" i="3"/>
  <c r="F376" i="3"/>
  <c r="D368" i="3"/>
  <c r="F368" i="3"/>
  <c r="D360" i="3"/>
  <c r="F360" i="3"/>
  <c r="D352" i="3"/>
  <c r="F352" i="3"/>
  <c r="D344" i="3"/>
  <c r="F344" i="3"/>
  <c r="D336" i="3"/>
  <c r="F336" i="3"/>
  <c r="D328" i="3"/>
  <c r="F328" i="3"/>
  <c r="D320" i="3"/>
  <c r="F320" i="3"/>
  <c r="D312" i="3"/>
  <c r="F312" i="3"/>
  <c r="D304" i="3"/>
  <c r="F304" i="3"/>
  <c r="D296" i="3"/>
  <c r="F296" i="3"/>
  <c r="D288" i="3"/>
  <c r="F288" i="3"/>
  <c r="D280" i="3"/>
  <c r="F280" i="3"/>
  <c r="D272" i="3"/>
  <c r="F272" i="3"/>
  <c r="D264" i="3"/>
  <c r="F264" i="3"/>
  <c r="D256" i="3"/>
  <c r="F256" i="3"/>
  <c r="D248" i="3"/>
  <c r="F248" i="3"/>
  <c r="D240" i="3"/>
  <c r="F240" i="3"/>
  <c r="D232" i="3"/>
  <c r="F232" i="3"/>
  <c r="D224" i="3"/>
  <c r="F224" i="3"/>
  <c r="D216" i="3"/>
  <c r="F216" i="3"/>
  <c r="D208" i="3"/>
  <c r="F208" i="3"/>
  <c r="D200" i="3"/>
  <c r="F200" i="3"/>
  <c r="D192" i="3"/>
  <c r="F192" i="3"/>
  <c r="D184" i="3"/>
  <c r="F184" i="3"/>
  <c r="D176" i="3"/>
  <c r="F176" i="3"/>
  <c r="D168" i="3"/>
  <c r="F168" i="3"/>
  <c r="D160" i="3"/>
  <c r="F160" i="3"/>
  <c r="D152" i="3"/>
  <c r="F152" i="3"/>
  <c r="D144" i="3"/>
  <c r="F144" i="3"/>
  <c r="D136" i="3"/>
  <c r="F136" i="3"/>
  <c r="D128" i="3"/>
  <c r="F128" i="3"/>
  <c r="D120" i="3"/>
  <c r="F120" i="3"/>
  <c r="D1245" i="3"/>
  <c r="F1245" i="3"/>
  <c r="D1173" i="3"/>
  <c r="F1173" i="3"/>
  <c r="D1212" i="3"/>
  <c r="F1212" i="3"/>
  <c r="D1180" i="3"/>
  <c r="F1180" i="3"/>
  <c r="D1116" i="3"/>
  <c r="F1116" i="3"/>
  <c r="D1235" i="3"/>
  <c r="F1235" i="3"/>
  <c r="D1195" i="3"/>
  <c r="F1195" i="3"/>
  <c r="D1155" i="3"/>
  <c r="F1155" i="3"/>
  <c r="D1115" i="3"/>
  <c r="F1115" i="3"/>
  <c r="D1083" i="3"/>
  <c r="F1083" i="3"/>
  <c r="D1011" i="3"/>
  <c r="F1011" i="3"/>
  <c r="D1240" i="3"/>
  <c r="F1240" i="3"/>
  <c r="D1224" i="3"/>
  <c r="F1224" i="3"/>
  <c r="D1208" i="3"/>
  <c r="F1208" i="3"/>
  <c r="D1176" i="3"/>
  <c r="F1176" i="3"/>
  <c r="D1247" i="3"/>
  <c r="F1247" i="3"/>
  <c r="D1239" i="3"/>
  <c r="F1239" i="3"/>
  <c r="D1231" i="3"/>
  <c r="F1231" i="3"/>
  <c r="D1223" i="3"/>
  <c r="F1223" i="3"/>
  <c r="D1215" i="3"/>
  <c r="F1215" i="3"/>
  <c r="D1207" i="3"/>
  <c r="F1207" i="3"/>
  <c r="D1199" i="3"/>
  <c r="F1199" i="3"/>
  <c r="D1191" i="3"/>
  <c r="F1191" i="3"/>
  <c r="D1183" i="3"/>
  <c r="F1183" i="3"/>
  <c r="D1175" i="3"/>
  <c r="F1175" i="3"/>
  <c r="D1167" i="3"/>
  <c r="F1167" i="3"/>
  <c r="D1159" i="3"/>
  <c r="F1159" i="3"/>
  <c r="D1151" i="3"/>
  <c r="F1151" i="3"/>
  <c r="D1143" i="3"/>
  <c r="F1143" i="3"/>
  <c r="D1135" i="3"/>
  <c r="F1135" i="3"/>
  <c r="D1127" i="3"/>
  <c r="F1127" i="3"/>
  <c r="D1119" i="3"/>
  <c r="F1119" i="3"/>
  <c r="D1111" i="3"/>
  <c r="F1111" i="3"/>
  <c r="D1103" i="3"/>
  <c r="F1103" i="3"/>
  <c r="D1095" i="3"/>
  <c r="F1095" i="3"/>
  <c r="D1087" i="3"/>
  <c r="F1087" i="3"/>
  <c r="D1079" i="3"/>
  <c r="F1079" i="3"/>
  <c r="D1071" i="3"/>
  <c r="F1071" i="3"/>
  <c r="D1063" i="3"/>
  <c r="F1063" i="3"/>
  <c r="D1055" i="3"/>
  <c r="F1055" i="3"/>
  <c r="D1047" i="3"/>
  <c r="F1047" i="3"/>
  <c r="D1039" i="3"/>
  <c r="F1039" i="3"/>
  <c r="D1031" i="3"/>
  <c r="F1031" i="3"/>
  <c r="D1023" i="3"/>
  <c r="F1023" i="3"/>
  <c r="D1015" i="3"/>
  <c r="F1015" i="3"/>
  <c r="D1007" i="3"/>
  <c r="F1007" i="3"/>
  <c r="D999" i="3"/>
  <c r="F999" i="3"/>
  <c r="D991" i="3"/>
  <c r="F991" i="3"/>
  <c r="D983" i="3"/>
  <c r="F983" i="3"/>
  <c r="D975" i="3"/>
  <c r="F975" i="3"/>
  <c r="D967" i="3"/>
  <c r="F967" i="3"/>
  <c r="D959" i="3"/>
  <c r="F959" i="3"/>
  <c r="D951" i="3"/>
  <c r="F951" i="3"/>
  <c r="D943" i="3"/>
  <c r="F943" i="3"/>
  <c r="D935" i="3"/>
  <c r="F935" i="3"/>
  <c r="D927" i="3"/>
  <c r="F927" i="3"/>
  <c r="D919" i="3"/>
  <c r="F919" i="3"/>
  <c r="D911" i="3"/>
  <c r="F911" i="3"/>
  <c r="D903" i="3"/>
  <c r="F903" i="3"/>
  <c r="D895" i="3"/>
  <c r="F895" i="3"/>
  <c r="D887" i="3"/>
  <c r="F887" i="3"/>
  <c r="D879" i="3"/>
  <c r="F879" i="3"/>
  <c r="D871" i="3"/>
  <c r="F871" i="3"/>
  <c r="D863" i="3"/>
  <c r="F863" i="3"/>
  <c r="D855" i="3"/>
  <c r="F855" i="3"/>
  <c r="D847" i="3"/>
  <c r="F847" i="3"/>
  <c r="D839" i="3"/>
  <c r="F839" i="3"/>
  <c r="D831" i="3"/>
  <c r="F831" i="3"/>
  <c r="D823" i="3"/>
  <c r="F823" i="3"/>
  <c r="D815" i="3"/>
  <c r="F815" i="3"/>
  <c r="D807" i="3"/>
  <c r="F807" i="3"/>
  <c r="D799" i="3"/>
  <c r="F799" i="3"/>
  <c r="D791" i="3"/>
  <c r="F791" i="3"/>
  <c r="D783" i="3"/>
  <c r="F783" i="3"/>
  <c r="D775" i="3"/>
  <c r="F775" i="3"/>
  <c r="D767" i="3"/>
  <c r="F767" i="3"/>
  <c r="D759" i="3"/>
  <c r="F759" i="3"/>
  <c r="D751" i="3"/>
  <c r="F751" i="3"/>
  <c r="D743" i="3"/>
  <c r="F743" i="3"/>
  <c r="D735" i="3"/>
  <c r="F735" i="3"/>
  <c r="D727" i="3"/>
  <c r="F727" i="3"/>
  <c r="D719" i="3"/>
  <c r="F719" i="3"/>
  <c r="D711" i="3"/>
  <c r="F711" i="3"/>
  <c r="D703" i="3"/>
  <c r="F703" i="3"/>
  <c r="D695" i="3"/>
  <c r="F695" i="3"/>
  <c r="D687" i="3"/>
  <c r="F687" i="3"/>
  <c r="D679" i="3"/>
  <c r="F679" i="3"/>
  <c r="D671" i="3"/>
  <c r="F671" i="3"/>
  <c r="D663" i="3"/>
  <c r="F663" i="3"/>
  <c r="D655" i="3"/>
  <c r="F655" i="3"/>
  <c r="D647" i="3"/>
  <c r="F647" i="3"/>
  <c r="D639" i="3"/>
  <c r="F639" i="3"/>
  <c r="D631" i="3"/>
  <c r="F631" i="3"/>
  <c r="D623" i="3"/>
  <c r="F623" i="3"/>
  <c r="D615" i="3"/>
  <c r="F615" i="3"/>
  <c r="D607" i="3"/>
  <c r="F607" i="3"/>
  <c r="D599" i="3"/>
  <c r="F599" i="3"/>
  <c r="D591" i="3"/>
  <c r="F591" i="3"/>
  <c r="D583" i="3"/>
  <c r="F583" i="3"/>
  <c r="D575" i="3"/>
  <c r="F575" i="3"/>
  <c r="D567" i="3"/>
  <c r="F567" i="3"/>
  <c r="D559" i="3"/>
  <c r="F559" i="3"/>
  <c r="D551" i="3"/>
  <c r="F551" i="3"/>
  <c r="D543" i="3"/>
  <c r="F543" i="3"/>
  <c r="D535" i="3"/>
  <c r="F535" i="3"/>
  <c r="D527" i="3"/>
  <c r="F527" i="3"/>
  <c r="D519" i="3"/>
  <c r="F519" i="3"/>
  <c r="D511" i="3"/>
  <c r="F511" i="3"/>
  <c r="D503" i="3"/>
  <c r="F503" i="3"/>
  <c r="D495" i="3"/>
  <c r="F495" i="3"/>
  <c r="D487" i="3"/>
  <c r="F487" i="3"/>
  <c r="D479" i="3"/>
  <c r="F479" i="3"/>
  <c r="D471" i="3"/>
  <c r="F471" i="3"/>
  <c r="D463" i="3"/>
  <c r="F463" i="3"/>
  <c r="D455" i="3"/>
  <c r="F455" i="3"/>
  <c r="D447" i="3"/>
  <c r="F447" i="3"/>
  <c r="D439" i="3"/>
  <c r="F439" i="3"/>
  <c r="D431" i="3"/>
  <c r="F431" i="3"/>
  <c r="D423" i="3"/>
  <c r="F423" i="3"/>
  <c r="D415" i="3"/>
  <c r="F415" i="3"/>
  <c r="D407" i="3"/>
  <c r="F407" i="3"/>
  <c r="D399" i="3"/>
  <c r="F399" i="3"/>
  <c r="D391" i="3"/>
  <c r="F391" i="3"/>
  <c r="D383" i="3"/>
  <c r="F383" i="3"/>
  <c r="D375" i="3"/>
  <c r="F375" i="3"/>
  <c r="D367" i="3"/>
  <c r="F367" i="3"/>
  <c r="D359" i="3"/>
  <c r="F359" i="3"/>
  <c r="D351" i="3"/>
  <c r="F351" i="3"/>
  <c r="D343" i="3"/>
  <c r="F343" i="3"/>
  <c r="D335" i="3"/>
  <c r="F335" i="3"/>
  <c r="D327" i="3"/>
  <c r="F327" i="3"/>
  <c r="D319" i="3"/>
  <c r="F319" i="3"/>
  <c r="D311" i="3"/>
  <c r="F311" i="3"/>
  <c r="D303" i="3"/>
  <c r="F303" i="3"/>
  <c r="D295" i="3"/>
  <c r="F295" i="3"/>
  <c r="D287" i="3"/>
  <c r="F287" i="3"/>
  <c r="D279" i="3"/>
  <c r="F279" i="3"/>
  <c r="D271" i="3"/>
  <c r="F271" i="3"/>
  <c r="D263" i="3"/>
  <c r="F263" i="3"/>
  <c r="D255" i="3"/>
  <c r="F255" i="3"/>
  <c r="D247" i="3"/>
  <c r="F247" i="3"/>
  <c r="D239" i="3"/>
  <c r="F239" i="3"/>
  <c r="D231" i="3"/>
  <c r="F231" i="3"/>
  <c r="D223" i="3"/>
  <c r="F223" i="3"/>
  <c r="D215" i="3"/>
  <c r="F215" i="3"/>
  <c r="D207" i="3"/>
  <c r="F207" i="3"/>
  <c r="D199" i="3"/>
  <c r="F199" i="3"/>
  <c r="D191" i="3"/>
  <c r="F191" i="3"/>
  <c r="D183" i="3"/>
  <c r="F183" i="3"/>
  <c r="D175" i="3"/>
  <c r="F175" i="3"/>
  <c r="D167" i="3"/>
  <c r="F167" i="3"/>
  <c r="D159" i="3"/>
  <c r="F159" i="3"/>
  <c r="D151" i="3"/>
  <c r="F151" i="3"/>
  <c r="D143" i="3"/>
  <c r="F143" i="3"/>
  <c r="D135" i="3"/>
  <c r="F135" i="3"/>
  <c r="D127" i="3"/>
  <c r="F127" i="3"/>
  <c r="D119" i="3"/>
  <c r="F119" i="3"/>
  <c r="D111" i="3"/>
  <c r="F111" i="3"/>
  <c r="D103" i="3"/>
  <c r="F103" i="3"/>
  <c r="D95" i="3"/>
  <c r="F95" i="3"/>
  <c r="D87" i="3"/>
  <c r="F87" i="3"/>
  <c r="D79" i="3"/>
  <c r="F79" i="3"/>
  <c r="D71" i="3"/>
  <c r="F71" i="3"/>
  <c r="D63" i="3"/>
  <c r="F63" i="3"/>
  <c r="D55" i="3"/>
  <c r="F55" i="3"/>
  <c r="D47" i="3"/>
  <c r="F47" i="3"/>
  <c r="D105" i="3"/>
  <c r="F105" i="3"/>
  <c r="D97" i="3"/>
  <c r="F97" i="3"/>
  <c r="D89" i="3"/>
  <c r="F89" i="3"/>
  <c r="D81" i="3"/>
  <c r="F81" i="3"/>
  <c r="D73" i="3"/>
  <c r="F73" i="3"/>
  <c r="D65" i="3"/>
  <c r="F65" i="3"/>
  <c r="D57" i="3"/>
  <c r="F57" i="3"/>
  <c r="D49" i="3"/>
  <c r="F49" i="3"/>
  <c r="D41" i="3"/>
  <c r="F41" i="3"/>
  <c r="D33" i="3"/>
  <c r="F33" i="3"/>
  <c r="D25" i="3"/>
  <c r="F25" i="3"/>
  <c r="D17" i="3"/>
  <c r="F17" i="3"/>
  <c r="D9" i="3"/>
  <c r="F9" i="3"/>
  <c r="D112" i="3"/>
  <c r="F112" i="3"/>
  <c r="D104" i="3"/>
  <c r="F104" i="3"/>
  <c r="D96" i="3"/>
  <c r="F96" i="3"/>
  <c r="D88" i="3"/>
  <c r="F88" i="3"/>
  <c r="D80" i="3"/>
  <c r="F80" i="3"/>
  <c r="D72" i="3"/>
  <c r="F72" i="3"/>
  <c r="D64" i="3"/>
  <c r="F64" i="3"/>
  <c r="D56" i="3"/>
  <c r="F56" i="3"/>
  <c r="D48" i="3"/>
  <c r="F48" i="3"/>
  <c r="D40" i="3"/>
  <c r="F40" i="3"/>
  <c r="D32" i="3"/>
  <c r="F32" i="3"/>
  <c r="D24" i="3"/>
  <c r="F24" i="3"/>
  <c r="D16" i="3"/>
  <c r="F16" i="3"/>
  <c r="D39" i="3"/>
  <c r="F39" i="3"/>
  <c r="D31" i="3"/>
  <c r="F31" i="3"/>
  <c r="D23" i="3"/>
  <c r="F23" i="3"/>
  <c r="D15" i="3"/>
  <c r="F15" i="3"/>
  <c r="D38" i="3"/>
  <c r="E29" i="3" s="1"/>
  <c r="G29" i="3" s="1"/>
  <c r="H27" i="3" s="1"/>
  <c r="F38" i="3"/>
  <c r="D30" i="3"/>
  <c r="F30" i="3"/>
  <c r="D22" i="3"/>
  <c r="F22" i="3"/>
  <c r="D14" i="3"/>
  <c r="F14" i="3"/>
  <c r="G121" i="13" l="1"/>
  <c r="H119" i="13" s="1"/>
  <c r="G120" i="13"/>
  <c r="H118" i="13" s="1"/>
  <c r="E115" i="13"/>
  <c r="G115" i="13" s="1"/>
  <c r="H113" i="13" s="1"/>
  <c r="E126" i="13"/>
  <c r="G126" i="13" s="1"/>
  <c r="H124" i="13" s="1"/>
  <c r="I1034" i="13"/>
  <c r="J1035" i="13"/>
  <c r="G109" i="13"/>
  <c r="H107" i="13" s="1"/>
  <c r="G125" i="13"/>
  <c r="H123" i="13" s="1"/>
  <c r="G124" i="13"/>
  <c r="H122" i="13" s="1"/>
  <c r="E990" i="13"/>
  <c r="G990" i="13" s="1"/>
  <c r="H988" i="13" s="1"/>
  <c r="E988" i="13"/>
  <c r="G988" i="13" s="1"/>
  <c r="H986" i="13" s="1"/>
  <c r="E984" i="13"/>
  <c r="G984" i="13" s="1"/>
  <c r="H982" i="13" s="1"/>
  <c r="E980" i="13"/>
  <c r="G980" i="13" s="1"/>
  <c r="H978" i="13" s="1"/>
  <c r="E986" i="13"/>
  <c r="G986" i="13" s="1"/>
  <c r="H984" i="13" s="1"/>
  <c r="E982" i="13"/>
  <c r="G982" i="13" s="1"/>
  <c r="H980" i="13" s="1"/>
  <c r="E978" i="13"/>
  <c r="G978" i="13" s="1"/>
  <c r="H976" i="13" s="1"/>
  <c r="E977" i="13"/>
  <c r="G977" i="13" s="1"/>
  <c r="H975" i="13" s="1"/>
  <c r="E976" i="13"/>
  <c r="G976" i="13" s="1"/>
  <c r="H974" i="13" s="1"/>
  <c r="E975" i="13"/>
  <c r="G975" i="13" s="1"/>
  <c r="H973" i="13" s="1"/>
  <c r="E974" i="13"/>
  <c r="G974" i="13" s="1"/>
  <c r="H972" i="13" s="1"/>
  <c r="E973" i="13"/>
  <c r="G973" i="13" s="1"/>
  <c r="H971" i="13" s="1"/>
  <c r="E972" i="13"/>
  <c r="G972" i="13" s="1"/>
  <c r="H970" i="13" s="1"/>
  <c r="E971" i="13"/>
  <c r="G971" i="13" s="1"/>
  <c r="H969" i="13" s="1"/>
  <c r="E983" i="13"/>
  <c r="G983" i="13" s="1"/>
  <c r="H981" i="13" s="1"/>
  <c r="E985" i="13"/>
  <c r="G985" i="13" s="1"/>
  <c r="H983" i="13" s="1"/>
  <c r="E979" i="13"/>
  <c r="G979" i="13" s="1"/>
  <c r="H977" i="13" s="1"/>
  <c r="E987" i="13"/>
  <c r="G987" i="13" s="1"/>
  <c r="H985" i="13" s="1"/>
  <c r="E981" i="13"/>
  <c r="G981" i="13" s="1"/>
  <c r="H979" i="13" s="1"/>
  <c r="E989" i="13"/>
  <c r="G989" i="13" s="1"/>
  <c r="H987" i="13" s="1"/>
  <c r="E119" i="13"/>
  <c r="G119" i="13" s="1"/>
  <c r="H117" i="13" s="1"/>
  <c r="E114" i="13"/>
  <c r="G114" i="13" s="1"/>
  <c r="H112" i="13" s="1"/>
  <c r="G113" i="13"/>
  <c r="H111" i="13" s="1"/>
  <c r="G112" i="13"/>
  <c r="H110" i="13" s="1"/>
  <c r="G110" i="13"/>
  <c r="H108" i="13" s="1"/>
  <c r="E123" i="13"/>
  <c r="G123" i="13" s="1"/>
  <c r="H121" i="13" s="1"/>
  <c r="E118" i="13"/>
  <c r="G118" i="13" s="1"/>
  <c r="H116" i="13" s="1"/>
  <c r="G117" i="13"/>
  <c r="H115" i="13" s="1"/>
  <c r="G116" i="13"/>
  <c r="H114" i="13" s="1"/>
  <c r="E111" i="13"/>
  <c r="G111" i="13" s="1"/>
  <c r="H109" i="13" s="1"/>
  <c r="E122" i="13"/>
  <c r="G122" i="13" s="1"/>
  <c r="H120" i="13" s="1"/>
  <c r="E11" i="3"/>
  <c r="G11" i="3" s="1"/>
  <c r="E621" i="3"/>
  <c r="G621" i="3" s="1"/>
  <c r="H619" i="3" s="1"/>
  <c r="E42" i="3"/>
  <c r="G42" i="3" s="1"/>
  <c r="H40" i="3" s="1"/>
  <c r="E255" i="3"/>
  <c r="E895" i="3"/>
  <c r="E302" i="3"/>
  <c r="G302" i="3" s="1"/>
  <c r="H300" i="3" s="1"/>
  <c r="E494" i="3"/>
  <c r="G494" i="3" s="1"/>
  <c r="H492" i="3" s="1"/>
  <c r="E1166" i="3"/>
  <c r="G1166" i="3" s="1"/>
  <c r="H1164" i="3" s="1"/>
  <c r="E362" i="3"/>
  <c r="G362" i="3" s="1"/>
  <c r="H360" i="3" s="1"/>
  <c r="E588" i="3"/>
  <c r="E747" i="3"/>
  <c r="G747" i="3" s="1"/>
  <c r="H745" i="3" s="1"/>
  <c r="G255" i="3"/>
  <c r="H253" i="3" s="1"/>
  <c r="E211" i="3"/>
  <c r="E888" i="3"/>
  <c r="G888" i="3" s="1"/>
  <c r="H886" i="3" s="1"/>
  <c r="E1179" i="3"/>
  <c r="G1179" i="3" s="1"/>
  <c r="H1177" i="3" s="1"/>
  <c r="E1128" i="3"/>
  <c r="G1128" i="3" s="1"/>
  <c r="H1126" i="3" s="1"/>
  <c r="E121" i="3"/>
  <c r="G121" i="3" s="1"/>
  <c r="H119" i="3" s="1"/>
  <c r="E788" i="3"/>
  <c r="G788" i="3" s="1"/>
  <c r="H786" i="3" s="1"/>
  <c r="E341" i="3"/>
  <c r="G341" i="3" s="1"/>
  <c r="H339" i="3" s="1"/>
  <c r="E100" i="3"/>
  <c r="G100" i="3" s="1"/>
  <c r="H98" i="3" s="1"/>
  <c r="E33" i="3"/>
  <c r="G33" i="3" s="1"/>
  <c r="H31" i="3" s="1"/>
  <c r="E39" i="3"/>
  <c r="G39" i="3" s="1"/>
  <c r="H37" i="3" s="1"/>
  <c r="E40" i="3"/>
  <c r="G40" i="3" s="1"/>
  <c r="H38" i="3" s="1"/>
  <c r="E101" i="3"/>
  <c r="G101" i="3" s="1"/>
  <c r="H99" i="3" s="1"/>
  <c r="E22" i="3"/>
  <c r="G22" i="3" s="1"/>
  <c r="H20" i="3" s="1"/>
  <c r="E182" i="3"/>
  <c r="G182" i="3" s="1"/>
  <c r="H180" i="3" s="1"/>
  <c r="E374" i="3"/>
  <c r="G374" i="3" s="1"/>
  <c r="H372" i="3" s="1"/>
  <c r="E439" i="3"/>
  <c r="G439" i="3" s="1"/>
  <c r="H437" i="3" s="1"/>
  <c r="E469" i="3"/>
  <c r="E662" i="3"/>
  <c r="G662" i="3" s="1"/>
  <c r="H660" i="3" s="1"/>
  <c r="E821" i="3"/>
  <c r="G821" i="3" s="1"/>
  <c r="H819" i="3" s="1"/>
  <c r="E919" i="3"/>
  <c r="G919" i="3" s="1"/>
  <c r="H917" i="3" s="1"/>
  <c r="E1143" i="3"/>
  <c r="G1143" i="3" s="1"/>
  <c r="H1141" i="3" s="1"/>
  <c r="E1234" i="3"/>
  <c r="G1234" i="3" s="1"/>
  <c r="H1232" i="3" s="1"/>
  <c r="E1116" i="3"/>
  <c r="G1116" i="3" s="1"/>
  <c r="H1114" i="3" s="1"/>
  <c r="E1245" i="3"/>
  <c r="G1245" i="3" s="1"/>
  <c r="H1243" i="3" s="1"/>
  <c r="E206" i="3"/>
  <c r="G206" i="3" s="1"/>
  <c r="H204" i="3" s="1"/>
  <c r="E398" i="3"/>
  <c r="G398" i="3" s="1"/>
  <c r="H396" i="3" s="1"/>
  <c r="E1127" i="3"/>
  <c r="G1127" i="3" s="1"/>
  <c r="H1125" i="3" s="1"/>
  <c r="E129" i="3"/>
  <c r="G129" i="3" s="1"/>
  <c r="H127" i="3" s="1"/>
  <c r="E1240" i="3"/>
  <c r="G1240" i="3" s="1"/>
  <c r="H1238" i="3" s="1"/>
  <c r="E48" i="3"/>
  <c r="G48" i="3" s="1"/>
  <c r="H46" i="3" s="1"/>
  <c r="E110" i="3"/>
  <c r="G110" i="3" s="1"/>
  <c r="H108" i="3" s="1"/>
  <c r="E209" i="3"/>
  <c r="G209" i="3" s="1"/>
  <c r="H207" i="3" s="1"/>
  <c r="E433" i="3"/>
  <c r="E849" i="3"/>
  <c r="G849" i="3" s="1"/>
  <c r="H847" i="3" s="1"/>
  <c r="E19" i="3"/>
  <c r="G19" i="3" s="1"/>
  <c r="H17" i="3" s="1"/>
  <c r="E83" i="3"/>
  <c r="G83" i="3" s="1"/>
  <c r="H81" i="3" s="1"/>
  <c r="E147" i="3"/>
  <c r="G147" i="3" s="1"/>
  <c r="H145" i="3" s="1"/>
  <c r="E1091" i="3"/>
  <c r="G1091" i="3" s="1"/>
  <c r="H1089" i="3" s="1"/>
  <c r="E106" i="3"/>
  <c r="G106" i="3" s="1"/>
  <c r="H104" i="3" s="1"/>
  <c r="E268" i="3"/>
  <c r="G268" i="3" s="1"/>
  <c r="H266" i="3" s="1"/>
  <c r="E805" i="3"/>
  <c r="G805" i="3" s="1"/>
  <c r="H803" i="3" s="1"/>
  <c r="E838" i="3"/>
  <c r="G838" i="3" s="1"/>
  <c r="H836" i="3" s="1"/>
  <c r="E875" i="3"/>
  <c r="G875" i="3" s="1"/>
  <c r="H873" i="3" s="1"/>
  <c r="E109" i="3"/>
  <c r="G109" i="3" s="1"/>
  <c r="H107" i="3" s="1"/>
  <c r="E269" i="3"/>
  <c r="G269" i="3" s="1"/>
  <c r="H267" i="3" s="1"/>
  <c r="E493" i="3"/>
  <c r="G493" i="3" s="1"/>
  <c r="H491" i="3" s="1"/>
  <c r="E154" i="3"/>
  <c r="G154" i="3" s="1"/>
  <c r="H152" i="3" s="1"/>
  <c r="E219" i="3"/>
  <c r="G219" i="3" s="1"/>
  <c r="H217" i="3" s="1"/>
  <c r="E283" i="3"/>
  <c r="G283" i="3" s="1"/>
  <c r="H281" i="3" s="1"/>
  <c r="E409" i="3"/>
  <c r="G409" i="3" s="1"/>
  <c r="H407" i="3" s="1"/>
  <c r="E507" i="3"/>
  <c r="G507" i="3" s="1"/>
  <c r="H505" i="3" s="1"/>
  <c r="E570" i="3"/>
  <c r="G570" i="3" s="1"/>
  <c r="H568" i="3" s="1"/>
  <c r="E638" i="3"/>
  <c r="G638" i="3" s="1"/>
  <c r="H636" i="3" s="1"/>
  <c r="E891" i="3"/>
  <c r="G891" i="3" s="1"/>
  <c r="H889" i="3" s="1"/>
  <c r="E987" i="3"/>
  <c r="G987" i="3" s="1"/>
  <c r="H985" i="3" s="1"/>
  <c r="E1180" i="3"/>
  <c r="G1180" i="3" s="1"/>
  <c r="H1178" i="3" s="1"/>
  <c r="E266" i="3"/>
  <c r="G266" i="3" s="1"/>
  <c r="H264" i="3" s="1"/>
  <c r="E57" i="3"/>
  <c r="E54" i="3"/>
  <c r="G54" i="3" s="1"/>
  <c r="H52" i="3" s="1"/>
  <c r="E53" i="3"/>
  <c r="G53" i="3" s="1"/>
  <c r="H51" i="3" s="1"/>
  <c r="E52" i="3"/>
  <c r="G52" i="3" s="1"/>
  <c r="H50" i="3" s="1"/>
  <c r="E151" i="3"/>
  <c r="G151" i="3" s="1"/>
  <c r="H149" i="3" s="1"/>
  <c r="E149" i="3"/>
  <c r="G149" i="3" s="1"/>
  <c r="H147" i="3" s="1"/>
  <c r="E148" i="3"/>
  <c r="G148" i="3" s="1"/>
  <c r="H146" i="3" s="1"/>
  <c r="E150" i="3"/>
  <c r="G150" i="3" s="1"/>
  <c r="H148" i="3" s="1"/>
  <c r="E311" i="3"/>
  <c r="E308" i="3"/>
  <c r="G308" i="3" s="1"/>
  <c r="H306" i="3" s="1"/>
  <c r="E309" i="3"/>
  <c r="G309" i="3" s="1"/>
  <c r="H307" i="3" s="1"/>
  <c r="E532" i="3"/>
  <c r="G532" i="3" s="1"/>
  <c r="H530" i="3" s="1"/>
  <c r="E533" i="3"/>
  <c r="G533" i="3" s="1"/>
  <c r="H531" i="3" s="1"/>
  <c r="E534" i="3"/>
  <c r="G534" i="3" s="1"/>
  <c r="H532" i="3" s="1"/>
  <c r="E174" i="3"/>
  <c r="G174" i="3" s="1"/>
  <c r="H172" i="3" s="1"/>
  <c r="E175" i="3"/>
  <c r="G175" i="3" s="1"/>
  <c r="H173" i="3" s="1"/>
  <c r="E336" i="3"/>
  <c r="E334" i="3"/>
  <c r="G334" i="3" s="1"/>
  <c r="H332" i="3" s="1"/>
  <c r="E464" i="3"/>
  <c r="E463" i="3"/>
  <c r="G463" i="3" s="1"/>
  <c r="H461" i="3" s="1"/>
  <c r="E462" i="3"/>
  <c r="G462" i="3" s="1"/>
  <c r="H460" i="3" s="1"/>
  <c r="E559" i="3"/>
  <c r="E560" i="3"/>
  <c r="G560" i="3" s="1"/>
  <c r="H558" i="3" s="1"/>
  <c r="E558" i="3"/>
  <c r="G558" i="3" s="1"/>
  <c r="H556" i="3" s="1"/>
  <c r="E654" i="3"/>
  <c r="G654" i="3" s="1"/>
  <c r="H652" i="3" s="1"/>
  <c r="E656" i="3"/>
  <c r="G656" i="3" s="1"/>
  <c r="H654" i="3" s="1"/>
  <c r="E655" i="3"/>
  <c r="G655" i="3" s="1"/>
  <c r="H653" i="3" s="1"/>
  <c r="E783" i="3"/>
  <c r="G783" i="3" s="1"/>
  <c r="H781" i="3" s="1"/>
  <c r="E782" i="3"/>
  <c r="G782" i="3" s="1"/>
  <c r="H780" i="3" s="1"/>
  <c r="E784" i="3"/>
  <c r="G784" i="3" s="1"/>
  <c r="H782" i="3" s="1"/>
  <c r="E975" i="3"/>
  <c r="G975" i="3" s="1"/>
  <c r="H973" i="3" s="1"/>
  <c r="E1071" i="3"/>
  <c r="G1071" i="3" s="1"/>
  <c r="H1069" i="3" s="1"/>
  <c r="E1072" i="3"/>
  <c r="E1070" i="3"/>
  <c r="G1070" i="3" s="1"/>
  <c r="H1068" i="3" s="1"/>
  <c r="E1159" i="3"/>
  <c r="G1159" i="3" s="1"/>
  <c r="H1157" i="3" s="1"/>
  <c r="E1167" i="3"/>
  <c r="G1167" i="3" s="1"/>
  <c r="H1165" i="3" s="1"/>
  <c r="E1158" i="3"/>
  <c r="G1158" i="3" s="1"/>
  <c r="H1156" i="3" s="1"/>
  <c r="E1160" i="3"/>
  <c r="G1160" i="3" s="1"/>
  <c r="H1158" i="3" s="1"/>
  <c r="E1162" i="3"/>
  <c r="G1162" i="3" s="1"/>
  <c r="H1160" i="3" s="1"/>
  <c r="E1156" i="3"/>
  <c r="G1156" i="3" s="1"/>
  <c r="H1154" i="3" s="1"/>
  <c r="E1161" i="3"/>
  <c r="G1161" i="3" s="1"/>
  <c r="H1159" i="3" s="1"/>
  <c r="E1163" i="3"/>
  <c r="G1163" i="3" s="1"/>
  <c r="H1161" i="3" s="1"/>
  <c r="E1168" i="3"/>
  <c r="G1168" i="3" s="1"/>
  <c r="H1166" i="3" s="1"/>
  <c r="E1155" i="3"/>
  <c r="G1155" i="3" s="1"/>
  <c r="H1153" i="3" s="1"/>
  <c r="E1165" i="3"/>
  <c r="G1165" i="3" s="1"/>
  <c r="H1163" i="3" s="1"/>
  <c r="E1157" i="3"/>
  <c r="G1157" i="3" s="1"/>
  <c r="H1155" i="3" s="1"/>
  <c r="E1187" i="3"/>
  <c r="G1187" i="3" s="1"/>
  <c r="H1185" i="3" s="1"/>
  <c r="E1188" i="3"/>
  <c r="G1188" i="3" s="1"/>
  <c r="H1186" i="3" s="1"/>
  <c r="E193" i="3"/>
  <c r="G193" i="3" s="1"/>
  <c r="H191" i="3" s="1"/>
  <c r="E191" i="3"/>
  <c r="G191" i="3" s="1"/>
  <c r="H189" i="3" s="1"/>
  <c r="E192" i="3"/>
  <c r="E289" i="3"/>
  <c r="G289" i="3" s="1"/>
  <c r="H287" i="3" s="1"/>
  <c r="E288" i="3"/>
  <c r="G288" i="3" s="1"/>
  <c r="H286" i="3" s="1"/>
  <c r="E287" i="3"/>
  <c r="G287" i="3" s="1"/>
  <c r="H285" i="3" s="1"/>
  <c r="E415" i="3"/>
  <c r="E417" i="3"/>
  <c r="G417" i="3" s="1"/>
  <c r="H415" i="3" s="1"/>
  <c r="E416" i="3"/>
  <c r="G416" i="3" s="1"/>
  <c r="H414" i="3" s="1"/>
  <c r="E608" i="3"/>
  <c r="G608" i="3" s="1"/>
  <c r="H606" i="3" s="1"/>
  <c r="E609" i="3"/>
  <c r="G609" i="3" s="1"/>
  <c r="H607" i="3" s="1"/>
  <c r="E607" i="3"/>
  <c r="G607" i="3" s="1"/>
  <c r="H605" i="3" s="1"/>
  <c r="E705" i="3"/>
  <c r="G705" i="3" s="1"/>
  <c r="H703" i="3" s="1"/>
  <c r="E704" i="3"/>
  <c r="E833" i="3"/>
  <c r="G833" i="3" s="1"/>
  <c r="H831" i="3" s="1"/>
  <c r="E831" i="3"/>
  <c r="G831" i="3" s="1"/>
  <c r="H829" i="3" s="1"/>
  <c r="E832" i="3"/>
  <c r="G832" i="3" s="1"/>
  <c r="H830" i="3" s="1"/>
  <c r="E961" i="3"/>
  <c r="G961" i="3" s="1"/>
  <c r="H959" i="3" s="1"/>
  <c r="E959" i="3"/>
  <c r="G959" i="3" s="1"/>
  <c r="H957" i="3" s="1"/>
  <c r="E960" i="3"/>
  <c r="G960" i="3" s="1"/>
  <c r="H958" i="3" s="1"/>
  <c r="E1088" i="3"/>
  <c r="E1087" i="3"/>
  <c r="G1087" i="3" s="1"/>
  <c r="H1085" i="3" s="1"/>
  <c r="E1249" i="3"/>
  <c r="E1248" i="3"/>
  <c r="G1248" i="3" s="1"/>
  <c r="H1246" i="3" s="1"/>
  <c r="E1247" i="3"/>
  <c r="G1247" i="3" s="1"/>
  <c r="H1245" i="3" s="1"/>
  <c r="E80" i="3"/>
  <c r="G80" i="3" s="1"/>
  <c r="H78" i="3" s="1"/>
  <c r="E79" i="3"/>
  <c r="E81" i="3"/>
  <c r="G81" i="3" s="1"/>
  <c r="H79" i="3" s="1"/>
  <c r="E78" i="3"/>
  <c r="G78" i="3" s="1"/>
  <c r="H76" i="3" s="1"/>
  <c r="E273" i="3"/>
  <c r="G273" i="3" s="1"/>
  <c r="H271" i="3" s="1"/>
  <c r="E402" i="3"/>
  <c r="G402" i="3" s="1"/>
  <c r="H400" i="3" s="1"/>
  <c r="E401" i="3"/>
  <c r="E530" i="3"/>
  <c r="G530" i="3" s="1"/>
  <c r="H528" i="3" s="1"/>
  <c r="E529" i="3"/>
  <c r="G529" i="3" s="1"/>
  <c r="H527" i="3" s="1"/>
  <c r="E657" i="3"/>
  <c r="G657" i="3" s="1"/>
  <c r="H655" i="3" s="1"/>
  <c r="E658" i="3"/>
  <c r="G658" i="3" s="1"/>
  <c r="H656" i="3" s="1"/>
  <c r="E786" i="3"/>
  <c r="G786" i="3" s="1"/>
  <c r="H784" i="3" s="1"/>
  <c r="E785" i="3"/>
  <c r="G785" i="3" s="1"/>
  <c r="H783" i="3" s="1"/>
  <c r="E914" i="3"/>
  <c r="G914" i="3" s="1"/>
  <c r="H912" i="3" s="1"/>
  <c r="E913" i="3"/>
  <c r="G913" i="3" s="1"/>
  <c r="H911" i="3" s="1"/>
  <c r="E1106" i="3"/>
  <c r="G1106" i="3" s="1"/>
  <c r="H1104" i="3" s="1"/>
  <c r="E979" i="3"/>
  <c r="G979" i="3" s="1"/>
  <c r="H977" i="3" s="1"/>
  <c r="E179" i="3"/>
  <c r="G179" i="3" s="1"/>
  <c r="H177" i="3" s="1"/>
  <c r="E307" i="3"/>
  <c r="G307" i="3" s="1"/>
  <c r="H305" i="3" s="1"/>
  <c r="E563" i="3"/>
  <c r="G563" i="3" s="1"/>
  <c r="H561" i="3" s="1"/>
  <c r="E659" i="3"/>
  <c r="G659" i="3" s="1"/>
  <c r="H657" i="3" s="1"/>
  <c r="E819" i="3"/>
  <c r="G819" i="3" s="1"/>
  <c r="H817" i="3" s="1"/>
  <c r="E953" i="3"/>
  <c r="G953" i="3" s="1"/>
  <c r="H951" i="3" s="1"/>
  <c r="E954" i="3"/>
  <c r="G954" i="3" s="1"/>
  <c r="H952" i="3" s="1"/>
  <c r="E955" i="3"/>
  <c r="G955" i="3" s="1"/>
  <c r="H953" i="3" s="1"/>
  <c r="E9" i="3"/>
  <c r="E12" i="3"/>
  <c r="G12" i="3" s="1"/>
  <c r="H10" i="3" s="1"/>
  <c r="E10" i="3"/>
  <c r="G10" i="3" s="1"/>
  <c r="H8" i="3" s="1"/>
  <c r="E139" i="3"/>
  <c r="G139" i="3" s="1"/>
  <c r="H137" i="3" s="1"/>
  <c r="E131" i="3"/>
  <c r="G131" i="3" s="1"/>
  <c r="H129" i="3" s="1"/>
  <c r="E138" i="3"/>
  <c r="G138" i="3" s="1"/>
  <c r="H136" i="3" s="1"/>
  <c r="E140" i="3"/>
  <c r="G140" i="3" s="1"/>
  <c r="H138" i="3" s="1"/>
  <c r="E132" i="3"/>
  <c r="G132" i="3" s="1"/>
  <c r="H130" i="3" s="1"/>
  <c r="E133" i="3"/>
  <c r="G133" i="3" s="1"/>
  <c r="H131" i="3" s="1"/>
  <c r="E130" i="3"/>
  <c r="G130" i="3" s="1"/>
  <c r="H128" i="3" s="1"/>
  <c r="E137" i="3"/>
  <c r="G137" i="3" s="1"/>
  <c r="H135" i="3" s="1"/>
  <c r="E297" i="3"/>
  <c r="G297" i="3" s="1"/>
  <c r="H295" i="3" s="1"/>
  <c r="E294" i="3"/>
  <c r="G294" i="3" s="1"/>
  <c r="H292" i="3" s="1"/>
  <c r="E295" i="3"/>
  <c r="G295" i="3" s="1"/>
  <c r="H293" i="3" s="1"/>
  <c r="E300" i="3"/>
  <c r="G300" i="3" s="1"/>
  <c r="H298" i="3" s="1"/>
  <c r="E298" i="3"/>
  <c r="G298" i="3" s="1"/>
  <c r="H296" i="3" s="1"/>
  <c r="E293" i="3"/>
  <c r="G293" i="3" s="1"/>
  <c r="H291" i="3" s="1"/>
  <c r="E292" i="3"/>
  <c r="G292" i="3" s="1"/>
  <c r="H290" i="3" s="1"/>
  <c r="E290" i="3"/>
  <c r="G290" i="3" s="1"/>
  <c r="H288" i="3" s="1"/>
  <c r="E296" i="3"/>
  <c r="G296" i="3" s="1"/>
  <c r="H294" i="3" s="1"/>
  <c r="E299" i="3"/>
  <c r="G299" i="3" s="1"/>
  <c r="H297" i="3" s="1"/>
  <c r="E386" i="3"/>
  <c r="G386" i="3" s="1"/>
  <c r="H384" i="3" s="1"/>
  <c r="E392" i="3"/>
  <c r="E394" i="3"/>
  <c r="G394" i="3" s="1"/>
  <c r="H392" i="3" s="1"/>
  <c r="E393" i="3"/>
  <c r="G393" i="3" s="1"/>
  <c r="H391" i="3" s="1"/>
  <c r="E391" i="3"/>
  <c r="G391" i="3" s="1"/>
  <c r="H389" i="3" s="1"/>
  <c r="E390" i="3"/>
  <c r="G390" i="3" s="1"/>
  <c r="H388" i="3" s="1"/>
  <c r="E396" i="3"/>
  <c r="G396" i="3" s="1"/>
  <c r="H394" i="3" s="1"/>
  <c r="E388" i="3"/>
  <c r="G388" i="3" s="1"/>
  <c r="H386" i="3" s="1"/>
  <c r="E387" i="3"/>
  <c r="G387" i="3" s="1"/>
  <c r="H385" i="3" s="1"/>
  <c r="E389" i="3"/>
  <c r="G389" i="3" s="1"/>
  <c r="H387" i="3" s="1"/>
  <c r="E518" i="3"/>
  <c r="G518" i="3" s="1"/>
  <c r="H516" i="3" s="1"/>
  <c r="E514" i="3"/>
  <c r="G514" i="3" s="1"/>
  <c r="H512" i="3" s="1"/>
  <c r="E516" i="3"/>
  <c r="G516" i="3" s="1"/>
  <c r="H514" i="3" s="1"/>
  <c r="E522" i="3"/>
  <c r="G522" i="3" s="1"/>
  <c r="H520" i="3" s="1"/>
  <c r="E521" i="3"/>
  <c r="G521" i="3" s="1"/>
  <c r="H519" i="3" s="1"/>
  <c r="E524" i="3"/>
  <c r="G524" i="3" s="1"/>
  <c r="H522" i="3" s="1"/>
  <c r="E517" i="3"/>
  <c r="G517" i="3" s="1"/>
  <c r="H515" i="3" s="1"/>
  <c r="E523" i="3"/>
  <c r="G523" i="3" s="1"/>
  <c r="H521" i="3" s="1"/>
  <c r="E647" i="3"/>
  <c r="G647" i="3" s="1"/>
  <c r="H645" i="3" s="1"/>
  <c r="E644" i="3"/>
  <c r="G644" i="3" s="1"/>
  <c r="H642" i="3" s="1"/>
  <c r="E645" i="3"/>
  <c r="G645" i="3" s="1"/>
  <c r="H643" i="3" s="1"/>
  <c r="E643" i="3"/>
  <c r="G643" i="3" s="1"/>
  <c r="H641" i="3" s="1"/>
  <c r="E650" i="3"/>
  <c r="G650" i="3" s="1"/>
  <c r="H648" i="3" s="1"/>
  <c r="E646" i="3"/>
  <c r="G646" i="3" s="1"/>
  <c r="H644" i="3" s="1"/>
  <c r="E648" i="3"/>
  <c r="G648" i="3" s="1"/>
  <c r="H646" i="3" s="1"/>
  <c r="E642" i="3"/>
  <c r="G642" i="3" s="1"/>
  <c r="H640" i="3" s="1"/>
  <c r="E652" i="3"/>
  <c r="G652" i="3" s="1"/>
  <c r="H650" i="3" s="1"/>
  <c r="E651" i="3"/>
  <c r="G651" i="3" s="1"/>
  <c r="H649" i="3" s="1"/>
  <c r="E776" i="3"/>
  <c r="G776" i="3" s="1"/>
  <c r="H774" i="3" s="1"/>
  <c r="E770" i="3"/>
  <c r="G770" i="3" s="1"/>
  <c r="H768" i="3" s="1"/>
  <c r="E772" i="3"/>
  <c r="G772" i="3" s="1"/>
  <c r="H770" i="3" s="1"/>
  <c r="E780" i="3"/>
  <c r="G780" i="3" s="1"/>
  <c r="H778" i="3" s="1"/>
  <c r="E773" i="3"/>
  <c r="G773" i="3" s="1"/>
  <c r="H771" i="3" s="1"/>
  <c r="E778" i="3"/>
  <c r="G778" i="3" s="1"/>
  <c r="H776" i="3" s="1"/>
  <c r="E775" i="3"/>
  <c r="G775" i="3" s="1"/>
  <c r="H773" i="3" s="1"/>
  <c r="E774" i="3"/>
  <c r="G774" i="3" s="1"/>
  <c r="H772" i="3" s="1"/>
  <c r="E779" i="3"/>
  <c r="G779" i="3" s="1"/>
  <c r="H777" i="3" s="1"/>
  <c r="E777" i="3"/>
  <c r="G777" i="3" s="1"/>
  <c r="H775" i="3" s="1"/>
  <c r="E905" i="3"/>
  <c r="G905" i="3" s="1"/>
  <c r="H903" i="3" s="1"/>
  <c r="E906" i="3"/>
  <c r="G906" i="3" s="1"/>
  <c r="H904" i="3" s="1"/>
  <c r="E900" i="3"/>
  <c r="G900" i="3" s="1"/>
  <c r="H898" i="3" s="1"/>
  <c r="E903" i="3"/>
  <c r="E908" i="3"/>
  <c r="G908" i="3" s="1"/>
  <c r="H906" i="3" s="1"/>
  <c r="E901" i="3"/>
  <c r="G901" i="3" s="1"/>
  <c r="H899" i="3" s="1"/>
  <c r="E898" i="3"/>
  <c r="G898" i="3" s="1"/>
  <c r="H896" i="3" s="1"/>
  <c r="E902" i="3"/>
  <c r="G902" i="3" s="1"/>
  <c r="H900" i="3" s="1"/>
  <c r="E907" i="3"/>
  <c r="G907" i="3" s="1"/>
  <c r="H905" i="3" s="1"/>
  <c r="E899" i="3"/>
  <c r="G899" i="3" s="1"/>
  <c r="H897" i="3" s="1"/>
  <c r="E1068" i="3"/>
  <c r="G1068" i="3" s="1"/>
  <c r="H1066" i="3" s="1"/>
  <c r="E77" i="3"/>
  <c r="G77" i="3" s="1"/>
  <c r="H75" i="3" s="1"/>
  <c r="E173" i="3"/>
  <c r="G173" i="3" s="1"/>
  <c r="H171" i="3" s="1"/>
  <c r="E333" i="3"/>
  <c r="G333" i="3" s="1"/>
  <c r="H331" i="3" s="1"/>
  <c r="E461" i="3"/>
  <c r="G461" i="3" s="1"/>
  <c r="H459" i="3" s="1"/>
  <c r="E685" i="3"/>
  <c r="G685" i="3" s="1"/>
  <c r="H683" i="3" s="1"/>
  <c r="E813" i="3"/>
  <c r="G813" i="3" s="1"/>
  <c r="H811" i="3" s="1"/>
  <c r="E941" i="3"/>
  <c r="G941" i="3" s="1"/>
  <c r="H939" i="3" s="1"/>
  <c r="E1069" i="3"/>
  <c r="G1069" i="3" s="1"/>
  <c r="H1067" i="3" s="1"/>
  <c r="E1190" i="3"/>
  <c r="G1190" i="3" s="1"/>
  <c r="H1188" i="3" s="1"/>
  <c r="E1192" i="3"/>
  <c r="G1192" i="3" s="1"/>
  <c r="H1190" i="3" s="1"/>
  <c r="E1191" i="3"/>
  <c r="G1191" i="3" s="1"/>
  <c r="H1189" i="3" s="1"/>
  <c r="E1189" i="3"/>
  <c r="G1189" i="3" s="1"/>
  <c r="H1187" i="3" s="1"/>
  <c r="E1197" i="3"/>
  <c r="G1197" i="3" s="1"/>
  <c r="H1195" i="3" s="1"/>
  <c r="E1196" i="3"/>
  <c r="G1196" i="3" s="1"/>
  <c r="H1194" i="3" s="1"/>
  <c r="E1193" i="3"/>
  <c r="G1193" i="3" s="1"/>
  <c r="H1191" i="3" s="1"/>
  <c r="E120" i="3"/>
  <c r="G120" i="3" s="1"/>
  <c r="H118" i="3" s="1"/>
  <c r="E125" i="3"/>
  <c r="G125" i="3" s="1"/>
  <c r="H123" i="3" s="1"/>
  <c r="E249" i="3"/>
  <c r="G249" i="3" s="1"/>
  <c r="H247" i="3" s="1"/>
  <c r="E254" i="3"/>
  <c r="G254" i="3" s="1"/>
  <c r="H252" i="3" s="1"/>
  <c r="E248" i="3"/>
  <c r="G248" i="3" s="1"/>
  <c r="H246" i="3" s="1"/>
  <c r="E252" i="3"/>
  <c r="G252" i="3" s="1"/>
  <c r="H250" i="3" s="1"/>
  <c r="E253" i="3"/>
  <c r="G253" i="3" s="1"/>
  <c r="H251" i="3" s="1"/>
  <c r="E251" i="3"/>
  <c r="G251" i="3" s="1"/>
  <c r="H249" i="3" s="1"/>
  <c r="E345" i="3"/>
  <c r="E344" i="3"/>
  <c r="G344" i="3" s="1"/>
  <c r="H342" i="3" s="1"/>
  <c r="E346" i="3"/>
  <c r="G346" i="3" s="1"/>
  <c r="H344" i="3" s="1"/>
  <c r="E350" i="3"/>
  <c r="G350" i="3" s="1"/>
  <c r="H348" i="3" s="1"/>
  <c r="E348" i="3"/>
  <c r="G348" i="3" s="1"/>
  <c r="H346" i="3" s="1"/>
  <c r="E442" i="3"/>
  <c r="G442" i="3" s="1"/>
  <c r="H440" i="3" s="1"/>
  <c r="E445" i="3"/>
  <c r="G445" i="3" s="1"/>
  <c r="H443" i="3" s="1"/>
  <c r="E446" i="3"/>
  <c r="G446" i="3" s="1"/>
  <c r="H444" i="3" s="1"/>
  <c r="E443" i="3"/>
  <c r="G443" i="3" s="1"/>
  <c r="H441" i="3" s="1"/>
  <c r="E606" i="3"/>
  <c r="G606" i="3" s="1"/>
  <c r="H604" i="3" s="1"/>
  <c r="E605" i="3"/>
  <c r="G605" i="3" s="1"/>
  <c r="H603" i="3" s="1"/>
  <c r="E696" i="3"/>
  <c r="G696" i="3" s="1"/>
  <c r="H694" i="3" s="1"/>
  <c r="E700" i="3"/>
  <c r="G700" i="3" s="1"/>
  <c r="H698" i="3" s="1"/>
  <c r="E699" i="3"/>
  <c r="G699" i="3" s="1"/>
  <c r="H697" i="3" s="1"/>
  <c r="E698" i="3"/>
  <c r="G698" i="3" s="1"/>
  <c r="H696" i="3" s="1"/>
  <c r="E701" i="3"/>
  <c r="G701" i="3" s="1"/>
  <c r="H699" i="3" s="1"/>
  <c r="E697" i="3"/>
  <c r="G697" i="3" s="1"/>
  <c r="H695" i="3" s="1"/>
  <c r="E702" i="3"/>
  <c r="G702" i="3" s="1"/>
  <c r="H700" i="3" s="1"/>
  <c r="E824" i="3"/>
  <c r="E826" i="3"/>
  <c r="G826" i="3" s="1"/>
  <c r="H824" i="3" s="1"/>
  <c r="E825" i="3"/>
  <c r="G825" i="3" s="1"/>
  <c r="H823" i="3" s="1"/>
  <c r="E827" i="3"/>
  <c r="G827" i="3" s="1"/>
  <c r="H825" i="3" s="1"/>
  <c r="E828" i="3"/>
  <c r="G828" i="3" s="1"/>
  <c r="H826" i="3" s="1"/>
  <c r="E829" i="3"/>
  <c r="G829" i="3" s="1"/>
  <c r="H827" i="3" s="1"/>
  <c r="E920" i="3"/>
  <c r="G920" i="3" s="1"/>
  <c r="H918" i="3" s="1"/>
  <c r="E922" i="3"/>
  <c r="G922" i="3" s="1"/>
  <c r="H920" i="3" s="1"/>
  <c r="E924" i="3"/>
  <c r="G924" i="3" s="1"/>
  <c r="H922" i="3" s="1"/>
  <c r="E921" i="3"/>
  <c r="E925" i="3"/>
  <c r="G925" i="3" s="1"/>
  <c r="H923" i="3" s="1"/>
  <c r="E926" i="3"/>
  <c r="G926" i="3" s="1"/>
  <c r="H924" i="3" s="1"/>
  <c r="E923" i="3"/>
  <c r="G923" i="3" s="1"/>
  <c r="H921" i="3" s="1"/>
  <c r="E1086" i="3"/>
  <c r="G1086" i="3" s="1"/>
  <c r="H1084" i="3" s="1"/>
  <c r="E1084" i="3"/>
  <c r="G1084" i="3" s="1"/>
  <c r="H1082" i="3" s="1"/>
  <c r="E1082" i="3"/>
  <c r="G1082" i="3" s="1"/>
  <c r="H1080" i="3" s="1"/>
  <c r="E1080" i="3"/>
  <c r="G1080" i="3" s="1"/>
  <c r="H1078" i="3" s="1"/>
  <c r="E1146" i="3"/>
  <c r="G1146" i="3" s="1"/>
  <c r="H1144" i="3" s="1"/>
  <c r="E1145" i="3"/>
  <c r="G1145" i="3" s="1"/>
  <c r="H1143" i="3" s="1"/>
  <c r="E1149" i="3"/>
  <c r="G1149" i="3" s="1"/>
  <c r="H1147" i="3" s="1"/>
  <c r="E1150" i="3"/>
  <c r="G1150" i="3" s="1"/>
  <c r="H1148" i="3" s="1"/>
  <c r="E1148" i="3"/>
  <c r="G1148" i="3" s="1"/>
  <c r="H1146" i="3" s="1"/>
  <c r="E1144" i="3"/>
  <c r="G1144" i="3" s="1"/>
  <c r="H1142" i="3" s="1"/>
  <c r="E1147" i="3"/>
  <c r="G1147" i="3" s="1"/>
  <c r="H1145" i="3" s="1"/>
  <c r="E82" i="3"/>
  <c r="G82" i="3" s="1"/>
  <c r="H80" i="3" s="1"/>
  <c r="E37" i="3"/>
  <c r="G37" i="3" s="1"/>
  <c r="H35" i="3" s="1"/>
  <c r="E637" i="3"/>
  <c r="G637" i="3" s="1"/>
  <c r="H635" i="3" s="1"/>
  <c r="E410" i="3"/>
  <c r="G410" i="3" s="1"/>
  <c r="H408" i="3" s="1"/>
  <c r="E98" i="3"/>
  <c r="G98" i="3" s="1"/>
  <c r="H96" i="3" s="1"/>
  <c r="H9" i="3"/>
  <c r="E180" i="3"/>
  <c r="G180" i="3" s="1"/>
  <c r="H178" i="3" s="1"/>
  <c r="E1164" i="3"/>
  <c r="G1164" i="3" s="1"/>
  <c r="H1162" i="3" s="1"/>
  <c r="E916" i="3"/>
  <c r="G916" i="3" s="1"/>
  <c r="H914" i="3" s="1"/>
  <c r="E264" i="3"/>
  <c r="G264" i="3" s="1"/>
  <c r="H262" i="3" s="1"/>
  <c r="E1089" i="3"/>
  <c r="G1089" i="3" s="1"/>
  <c r="H1087" i="3" s="1"/>
  <c r="E67" i="3"/>
  <c r="G67" i="3" s="1"/>
  <c r="H65" i="3" s="1"/>
  <c r="E69" i="3"/>
  <c r="G69" i="3" s="1"/>
  <c r="H67" i="3" s="1"/>
  <c r="E70" i="3"/>
  <c r="G70" i="3" s="1"/>
  <c r="H68" i="3" s="1"/>
  <c r="E68" i="3"/>
  <c r="G68" i="3" s="1"/>
  <c r="H66" i="3" s="1"/>
  <c r="E66" i="3"/>
  <c r="G66" i="3" s="1"/>
  <c r="H64" i="3" s="1"/>
  <c r="E65" i="3"/>
  <c r="G65" i="3" s="1"/>
  <c r="H63" i="3" s="1"/>
  <c r="E72" i="3"/>
  <c r="G72" i="3" s="1"/>
  <c r="H70" i="3" s="1"/>
  <c r="E71" i="3"/>
  <c r="G71" i="3" s="1"/>
  <c r="H69" i="3" s="1"/>
  <c r="E64" i="3"/>
  <c r="E63" i="3"/>
  <c r="G63" i="3" s="1"/>
  <c r="H61" i="3" s="1"/>
  <c r="E96" i="3"/>
  <c r="G96" i="3" s="1"/>
  <c r="H94" i="3" s="1"/>
  <c r="E95" i="3"/>
  <c r="G95" i="3" s="1"/>
  <c r="H93" i="3" s="1"/>
  <c r="E102" i="3"/>
  <c r="G102" i="3" s="1"/>
  <c r="H100" i="3" s="1"/>
  <c r="E97" i="3"/>
  <c r="G97" i="3" s="1"/>
  <c r="H95" i="3" s="1"/>
  <c r="E104" i="3"/>
  <c r="G104" i="3" s="1"/>
  <c r="H102" i="3" s="1"/>
  <c r="E103" i="3"/>
  <c r="G103" i="3" s="1"/>
  <c r="H101" i="3" s="1"/>
  <c r="E99" i="3"/>
  <c r="G99" i="3" s="1"/>
  <c r="H97" i="3" s="1"/>
  <c r="E25" i="3"/>
  <c r="G25" i="3" s="1"/>
  <c r="H23" i="3" s="1"/>
  <c r="E21" i="3"/>
  <c r="G21" i="3" s="1"/>
  <c r="H19" i="3" s="1"/>
  <c r="E20" i="3"/>
  <c r="G20" i="3" s="1"/>
  <c r="H18" i="3" s="1"/>
  <c r="E24" i="3"/>
  <c r="G24" i="3" s="1"/>
  <c r="H22" i="3" s="1"/>
  <c r="E23" i="3"/>
  <c r="G23" i="3" s="1"/>
  <c r="H21" i="3" s="1"/>
  <c r="E89" i="3"/>
  <c r="E88" i="3"/>
  <c r="G88" i="3" s="1"/>
  <c r="H86" i="3" s="1"/>
  <c r="E118" i="3"/>
  <c r="G118" i="3" s="1"/>
  <c r="H116" i="3" s="1"/>
  <c r="E119" i="3"/>
  <c r="G119" i="3" s="1"/>
  <c r="H117" i="3" s="1"/>
  <c r="E215" i="3"/>
  <c r="G215" i="3" s="1"/>
  <c r="H213" i="3" s="1"/>
  <c r="E213" i="3"/>
  <c r="G213" i="3" s="1"/>
  <c r="H211" i="3" s="1"/>
  <c r="E212" i="3"/>
  <c r="G212" i="3" s="1"/>
  <c r="H210" i="3" s="1"/>
  <c r="E631" i="3"/>
  <c r="G631" i="3" s="1"/>
  <c r="H629" i="3" s="1"/>
  <c r="E629" i="3"/>
  <c r="G629" i="3" s="1"/>
  <c r="H627" i="3" s="1"/>
  <c r="E630" i="3"/>
  <c r="G630" i="3" s="1"/>
  <c r="H628" i="3" s="1"/>
  <c r="E790" i="3"/>
  <c r="G790" i="3" s="1"/>
  <c r="H788" i="3" s="1"/>
  <c r="E789" i="3"/>
  <c r="G789" i="3" s="1"/>
  <c r="H787" i="3" s="1"/>
  <c r="E791" i="3"/>
  <c r="G791" i="3" s="1"/>
  <c r="H789" i="3" s="1"/>
  <c r="E950" i="3"/>
  <c r="G950" i="3" s="1"/>
  <c r="H948" i="3" s="1"/>
  <c r="E948" i="3"/>
  <c r="E947" i="3"/>
  <c r="G947" i="3" s="1"/>
  <c r="H945" i="3" s="1"/>
  <c r="E949" i="3"/>
  <c r="G949" i="3" s="1"/>
  <c r="H947" i="3" s="1"/>
  <c r="E1078" i="3"/>
  <c r="G1078" i="3" s="1"/>
  <c r="H1076" i="3" s="1"/>
  <c r="E1077" i="3"/>
  <c r="G1077" i="3" s="1"/>
  <c r="H1075" i="3" s="1"/>
  <c r="E1075" i="3"/>
  <c r="G1075" i="3" s="1"/>
  <c r="H1073" i="3" s="1"/>
  <c r="E1079" i="3"/>
  <c r="G1079" i="3" s="1"/>
  <c r="H1077" i="3" s="1"/>
  <c r="E1173" i="3"/>
  <c r="G1173" i="3" s="1"/>
  <c r="H1171" i="3" s="1"/>
  <c r="E1172" i="3"/>
  <c r="G1172" i="3" s="1"/>
  <c r="H1170" i="3" s="1"/>
  <c r="E1175" i="3"/>
  <c r="G1175" i="3" s="1"/>
  <c r="H1173" i="3" s="1"/>
  <c r="E1171" i="3"/>
  <c r="G1171" i="3" s="1"/>
  <c r="H1169" i="3" s="1"/>
  <c r="E1222" i="3"/>
  <c r="G1222" i="3" s="1"/>
  <c r="H1220" i="3" s="1"/>
  <c r="E1224" i="3"/>
  <c r="E1223" i="3"/>
  <c r="G1223" i="3" s="1"/>
  <c r="H1221" i="3" s="1"/>
  <c r="E1221" i="3"/>
  <c r="G1221" i="3" s="1"/>
  <c r="H1219" i="3" s="1"/>
  <c r="E142" i="3"/>
  <c r="G142" i="3" s="1"/>
  <c r="H140" i="3" s="1"/>
  <c r="E272" i="3"/>
  <c r="E270" i="3"/>
  <c r="G270" i="3" s="1"/>
  <c r="H268" i="3" s="1"/>
  <c r="E399" i="3"/>
  <c r="E400" i="3"/>
  <c r="G400" i="3" s="1"/>
  <c r="H398" i="3" s="1"/>
  <c r="E591" i="3"/>
  <c r="E686" i="3"/>
  <c r="G686" i="3" s="1"/>
  <c r="H684" i="3" s="1"/>
  <c r="E687" i="3"/>
  <c r="G687" i="3" s="1"/>
  <c r="H685" i="3" s="1"/>
  <c r="E815" i="3"/>
  <c r="G815" i="3" s="1"/>
  <c r="H813" i="3" s="1"/>
  <c r="E814" i="3"/>
  <c r="G814" i="3" s="1"/>
  <c r="H812" i="3" s="1"/>
  <c r="E816" i="3"/>
  <c r="G816" i="3" s="1"/>
  <c r="H814" i="3" s="1"/>
  <c r="E911" i="3"/>
  <c r="E910" i="3"/>
  <c r="G910" i="3" s="1"/>
  <c r="H908" i="3" s="1"/>
  <c r="E1038" i="3"/>
  <c r="G1038" i="3" s="1"/>
  <c r="H1036" i="3" s="1"/>
  <c r="I1035" i="3" s="1"/>
  <c r="J1035" i="3" s="1"/>
  <c r="E1039" i="3"/>
  <c r="G1039" i="3" s="1"/>
  <c r="H1037" i="3" s="1"/>
  <c r="E1040" i="3"/>
  <c r="G1040" i="3" s="1"/>
  <c r="H1038" i="3" s="1"/>
  <c r="E1136" i="3"/>
  <c r="G1136" i="3" s="1"/>
  <c r="H1134" i="3" s="1"/>
  <c r="E1135" i="3"/>
  <c r="G1135" i="3" s="1"/>
  <c r="H1133" i="3" s="1"/>
  <c r="E1134" i="3"/>
  <c r="G1134" i="3" s="1"/>
  <c r="H1132" i="3" s="1"/>
  <c r="E1130" i="3"/>
  <c r="G1130" i="3" s="1"/>
  <c r="H1128" i="3" s="1"/>
  <c r="E1126" i="3"/>
  <c r="G1126" i="3" s="1"/>
  <c r="H1124" i="3" s="1"/>
  <c r="E1124" i="3"/>
  <c r="G1124" i="3" s="1"/>
  <c r="H1122" i="3" s="1"/>
  <c r="E1122" i="3"/>
  <c r="G1122" i="3" s="1"/>
  <c r="H1120" i="3" s="1"/>
  <c r="E1125" i="3"/>
  <c r="G1125" i="3" s="1"/>
  <c r="H1123" i="3" s="1"/>
  <c r="E1123" i="3"/>
  <c r="G1123" i="3" s="1"/>
  <c r="H1121" i="3" s="1"/>
  <c r="E1129" i="3"/>
  <c r="G1129" i="3" s="1"/>
  <c r="H1127" i="3" s="1"/>
  <c r="E1131" i="3"/>
  <c r="G1131" i="3" s="1"/>
  <c r="H1129" i="3" s="1"/>
  <c r="E256" i="3"/>
  <c r="E257" i="3"/>
  <c r="G257" i="3" s="1"/>
  <c r="H255" i="3" s="1"/>
  <c r="E353" i="3"/>
  <c r="G353" i="3" s="1"/>
  <c r="H351" i="3" s="1"/>
  <c r="E352" i="3"/>
  <c r="G352" i="3" s="1"/>
  <c r="H350" i="3" s="1"/>
  <c r="E351" i="3"/>
  <c r="G351" i="3" s="1"/>
  <c r="H349" i="3" s="1"/>
  <c r="E449" i="3"/>
  <c r="G449" i="3" s="1"/>
  <c r="H447" i="3" s="1"/>
  <c r="E447" i="3"/>
  <c r="G447" i="3" s="1"/>
  <c r="H445" i="3" s="1"/>
  <c r="E448" i="3"/>
  <c r="G448" i="3" s="1"/>
  <c r="H446" i="3" s="1"/>
  <c r="E575" i="3"/>
  <c r="E576" i="3"/>
  <c r="G576" i="3" s="1"/>
  <c r="H574" i="3" s="1"/>
  <c r="E577" i="3"/>
  <c r="G577" i="3" s="1"/>
  <c r="H575" i="3" s="1"/>
  <c r="E672" i="3"/>
  <c r="G672" i="3" s="1"/>
  <c r="H670" i="3" s="1"/>
  <c r="E671" i="3"/>
  <c r="G671" i="3" s="1"/>
  <c r="H669" i="3" s="1"/>
  <c r="E673" i="3"/>
  <c r="G673" i="3" s="1"/>
  <c r="H671" i="3" s="1"/>
  <c r="E769" i="3"/>
  <c r="G769" i="3" s="1"/>
  <c r="H767" i="3" s="1"/>
  <c r="E768" i="3"/>
  <c r="G768" i="3" s="1"/>
  <c r="H766" i="3" s="1"/>
  <c r="E767" i="3"/>
  <c r="E896" i="3"/>
  <c r="G896" i="3" s="1"/>
  <c r="H894" i="3" s="1"/>
  <c r="E897" i="3"/>
  <c r="G897" i="3" s="1"/>
  <c r="H895" i="3" s="1"/>
  <c r="E1025" i="3"/>
  <c r="G1025" i="3" s="1"/>
  <c r="H1023" i="3" s="1"/>
  <c r="E1023" i="3"/>
  <c r="G1023" i="3" s="1"/>
  <c r="H1021" i="3" s="1"/>
  <c r="E1152" i="3"/>
  <c r="G1152" i="3" s="1"/>
  <c r="H1150" i="3" s="1"/>
  <c r="E1151" i="3"/>
  <c r="E1153" i="3"/>
  <c r="E16" i="3"/>
  <c r="G16" i="3" s="1"/>
  <c r="H14" i="3" s="1"/>
  <c r="E15" i="3"/>
  <c r="G15" i="3" s="1"/>
  <c r="H13" i="3" s="1"/>
  <c r="E17" i="3"/>
  <c r="G17" i="3" s="1"/>
  <c r="H15" i="3" s="1"/>
  <c r="E14" i="3"/>
  <c r="G14" i="3" s="1"/>
  <c r="H12" i="3" s="1"/>
  <c r="E210" i="3"/>
  <c r="G210" i="3" s="1"/>
  <c r="H208" i="3" s="1"/>
  <c r="E498" i="3"/>
  <c r="G498" i="3" s="1"/>
  <c r="H496" i="3" s="1"/>
  <c r="E497" i="3"/>
  <c r="G497" i="3" s="1"/>
  <c r="H495" i="3" s="1"/>
  <c r="E626" i="3"/>
  <c r="G626" i="3" s="1"/>
  <c r="H624" i="3" s="1"/>
  <c r="E625" i="3"/>
  <c r="G625" i="3" s="1"/>
  <c r="H623" i="3" s="1"/>
  <c r="E882" i="3"/>
  <c r="G882" i="3" s="1"/>
  <c r="H880" i="3" s="1"/>
  <c r="E1010" i="3"/>
  <c r="G1010" i="3" s="1"/>
  <c r="H1008" i="3" s="1"/>
  <c r="E1009" i="3"/>
  <c r="G1009" i="3" s="1"/>
  <c r="H1007" i="3" s="1"/>
  <c r="E1170" i="3"/>
  <c r="G1170" i="3" s="1"/>
  <c r="H1168" i="3" s="1"/>
  <c r="E1169" i="3"/>
  <c r="G1169" i="3" s="1"/>
  <c r="H1167" i="3" s="1"/>
  <c r="E1203" i="3"/>
  <c r="G1203" i="3" s="1"/>
  <c r="H1201" i="3" s="1"/>
  <c r="E115" i="3"/>
  <c r="G115" i="3" s="1"/>
  <c r="H113" i="3" s="1"/>
  <c r="E243" i="3"/>
  <c r="G243" i="3" s="1"/>
  <c r="H241" i="3" s="1"/>
  <c r="E403" i="3"/>
  <c r="G403" i="3" s="1"/>
  <c r="H401" i="3" s="1"/>
  <c r="E499" i="3"/>
  <c r="E627" i="3"/>
  <c r="G627" i="3" s="1"/>
  <c r="H625" i="3" s="1"/>
  <c r="E787" i="3"/>
  <c r="G787" i="3" s="1"/>
  <c r="H785" i="3" s="1"/>
  <c r="E851" i="3"/>
  <c r="E1000" i="3"/>
  <c r="E1002" i="3"/>
  <c r="G1002" i="3" s="1"/>
  <c r="H1000" i="3" s="1"/>
  <c r="E998" i="3"/>
  <c r="G998" i="3" s="1"/>
  <c r="H996" i="3" s="1"/>
  <c r="E995" i="3"/>
  <c r="G995" i="3" s="1"/>
  <c r="H993" i="3" s="1"/>
  <c r="E996" i="3"/>
  <c r="G996" i="3" s="1"/>
  <c r="H994" i="3" s="1"/>
  <c r="E999" i="3"/>
  <c r="G999" i="3" s="1"/>
  <c r="H997" i="3" s="1"/>
  <c r="E997" i="3"/>
  <c r="G997" i="3" s="1"/>
  <c r="H995" i="3" s="1"/>
  <c r="E1003" i="3"/>
  <c r="G1003" i="3" s="1"/>
  <c r="H1001" i="3" s="1"/>
  <c r="E76" i="3"/>
  <c r="G76" i="3" s="1"/>
  <c r="H74" i="3" s="1"/>
  <c r="E74" i="3"/>
  <c r="G74" i="3" s="1"/>
  <c r="H72" i="3" s="1"/>
  <c r="E73" i="3"/>
  <c r="E233" i="3"/>
  <c r="G233" i="3" s="1"/>
  <c r="H231" i="3" s="1"/>
  <c r="E227" i="3"/>
  <c r="G227" i="3" s="1"/>
  <c r="H225" i="3" s="1"/>
  <c r="E327" i="3"/>
  <c r="E330" i="3"/>
  <c r="G330" i="3" s="1"/>
  <c r="H328" i="3" s="1"/>
  <c r="E324" i="3"/>
  <c r="G324" i="3" s="1"/>
  <c r="H322" i="3" s="1"/>
  <c r="E322" i="3"/>
  <c r="G322" i="3" s="1"/>
  <c r="H320" i="3" s="1"/>
  <c r="E325" i="3"/>
  <c r="G325" i="3" s="1"/>
  <c r="H323" i="3" s="1"/>
  <c r="E331" i="3"/>
  <c r="G331" i="3" s="1"/>
  <c r="H329" i="3" s="1"/>
  <c r="E329" i="3"/>
  <c r="G329" i="3" s="1"/>
  <c r="H327" i="3" s="1"/>
  <c r="E323" i="3"/>
  <c r="G323" i="3" s="1"/>
  <c r="H321" i="3" s="1"/>
  <c r="E328" i="3"/>
  <c r="G328" i="3" s="1"/>
  <c r="H326" i="3" s="1"/>
  <c r="E326" i="3"/>
  <c r="G326" i="3" s="1"/>
  <c r="H324" i="3" s="1"/>
  <c r="E450" i="3"/>
  <c r="G450" i="3" s="1"/>
  <c r="H448" i="3" s="1"/>
  <c r="E455" i="3"/>
  <c r="E452" i="3"/>
  <c r="G452" i="3" s="1"/>
  <c r="H450" i="3" s="1"/>
  <c r="E457" i="3"/>
  <c r="G457" i="3" s="1"/>
  <c r="H455" i="3" s="1"/>
  <c r="E460" i="3"/>
  <c r="G460" i="3" s="1"/>
  <c r="H458" i="3" s="1"/>
  <c r="E453" i="3"/>
  <c r="G453" i="3" s="1"/>
  <c r="H451" i="3" s="1"/>
  <c r="E459" i="3"/>
  <c r="G459" i="3" s="1"/>
  <c r="H457" i="3" s="1"/>
  <c r="E451" i="3"/>
  <c r="G451" i="3" s="1"/>
  <c r="H449" i="3" s="1"/>
  <c r="E458" i="3"/>
  <c r="G458" i="3" s="1"/>
  <c r="H456" i="3" s="1"/>
  <c r="E454" i="3"/>
  <c r="G454" i="3" s="1"/>
  <c r="H452" i="3" s="1"/>
  <c r="E546" i="3"/>
  <c r="G546" i="3" s="1"/>
  <c r="H544" i="3" s="1"/>
  <c r="E553" i="3"/>
  <c r="G553" i="3" s="1"/>
  <c r="H551" i="3" s="1"/>
  <c r="E550" i="3"/>
  <c r="G550" i="3" s="1"/>
  <c r="H548" i="3" s="1"/>
  <c r="E556" i="3"/>
  <c r="G556" i="3" s="1"/>
  <c r="H554" i="3" s="1"/>
  <c r="E551" i="3"/>
  <c r="G551" i="3" s="1"/>
  <c r="H549" i="3" s="1"/>
  <c r="E547" i="3"/>
  <c r="G547" i="3" s="1"/>
  <c r="H545" i="3" s="1"/>
  <c r="E552" i="3"/>
  <c r="G552" i="3" s="1"/>
  <c r="H550" i="3" s="1"/>
  <c r="E554" i="3"/>
  <c r="G554" i="3" s="1"/>
  <c r="H552" i="3" s="1"/>
  <c r="E548" i="3"/>
  <c r="G548" i="3" s="1"/>
  <c r="H546" i="3" s="1"/>
  <c r="E549" i="3"/>
  <c r="G549" i="3" s="1"/>
  <c r="H547" i="3" s="1"/>
  <c r="E555" i="3"/>
  <c r="G555" i="3" s="1"/>
  <c r="H553" i="3" s="1"/>
  <c r="E677" i="3"/>
  <c r="G677" i="3" s="1"/>
  <c r="H675" i="3" s="1"/>
  <c r="E674" i="3"/>
  <c r="G674" i="3" s="1"/>
  <c r="H672" i="3" s="1"/>
  <c r="E679" i="3"/>
  <c r="G679" i="3" s="1"/>
  <c r="H677" i="3" s="1"/>
  <c r="E676" i="3"/>
  <c r="G676" i="3" s="1"/>
  <c r="H674" i="3" s="1"/>
  <c r="E682" i="3"/>
  <c r="G682" i="3" s="1"/>
  <c r="H680" i="3" s="1"/>
  <c r="E681" i="3"/>
  <c r="G681" i="3" s="1"/>
  <c r="H679" i="3" s="1"/>
  <c r="E680" i="3"/>
  <c r="G680" i="3" s="1"/>
  <c r="H678" i="3" s="1"/>
  <c r="E675" i="3"/>
  <c r="G675" i="3" s="1"/>
  <c r="H673" i="3" s="1"/>
  <c r="E683" i="3"/>
  <c r="G683" i="3" s="1"/>
  <c r="H681" i="3" s="1"/>
  <c r="E684" i="3"/>
  <c r="G684" i="3" s="1"/>
  <c r="H682" i="3" s="1"/>
  <c r="E678" i="3"/>
  <c r="G678" i="3" s="1"/>
  <c r="H676" i="3" s="1"/>
  <c r="E802" i="3"/>
  <c r="G802" i="3" s="1"/>
  <c r="H800" i="3" s="1"/>
  <c r="E804" i="3"/>
  <c r="G804" i="3" s="1"/>
  <c r="H802" i="3" s="1"/>
  <c r="E808" i="3"/>
  <c r="G808" i="3" s="1"/>
  <c r="H806" i="3" s="1"/>
  <c r="E811" i="3"/>
  <c r="G811" i="3" s="1"/>
  <c r="H809" i="3" s="1"/>
  <c r="E810" i="3"/>
  <c r="G810" i="3" s="1"/>
  <c r="H808" i="3" s="1"/>
  <c r="E807" i="3"/>
  <c r="G807" i="3" s="1"/>
  <c r="H805" i="3" s="1"/>
  <c r="E809" i="3"/>
  <c r="G809" i="3" s="1"/>
  <c r="H807" i="3" s="1"/>
  <c r="E806" i="3"/>
  <c r="G806" i="3" s="1"/>
  <c r="H804" i="3" s="1"/>
  <c r="E803" i="3"/>
  <c r="G803" i="3" s="1"/>
  <c r="H801" i="3" s="1"/>
  <c r="E812" i="3"/>
  <c r="G812" i="3" s="1"/>
  <c r="H810" i="3" s="1"/>
  <c r="E938" i="3"/>
  <c r="G938" i="3" s="1"/>
  <c r="H936" i="3" s="1"/>
  <c r="E932" i="3"/>
  <c r="G932" i="3" s="1"/>
  <c r="H930" i="3" s="1"/>
  <c r="E934" i="3"/>
  <c r="G934" i="3" s="1"/>
  <c r="H932" i="3" s="1"/>
  <c r="E937" i="3"/>
  <c r="G937" i="3" s="1"/>
  <c r="H935" i="3" s="1"/>
  <c r="E935" i="3"/>
  <c r="E931" i="3"/>
  <c r="G931" i="3" s="1"/>
  <c r="H929" i="3" s="1"/>
  <c r="E930" i="3"/>
  <c r="G930" i="3" s="1"/>
  <c r="H928" i="3" s="1"/>
  <c r="E939" i="3"/>
  <c r="G939" i="3" s="1"/>
  <c r="H937" i="3" s="1"/>
  <c r="E1032" i="3"/>
  <c r="G1032" i="3" s="1"/>
  <c r="H1030" i="3" s="1"/>
  <c r="E1030" i="3"/>
  <c r="G1030" i="3" s="1"/>
  <c r="H1028" i="3" s="1"/>
  <c r="E1031" i="3"/>
  <c r="G1031" i="3" s="1"/>
  <c r="H1029" i="3" s="1"/>
  <c r="E1036" i="3"/>
  <c r="G1036" i="3" s="1"/>
  <c r="H1034" i="3" s="1"/>
  <c r="E1034" i="3"/>
  <c r="G1034" i="3" s="1"/>
  <c r="H1032" i="3" s="1"/>
  <c r="E1028" i="3"/>
  <c r="G1028" i="3" s="1"/>
  <c r="H1026" i="3" s="1"/>
  <c r="E1029" i="3"/>
  <c r="G1029" i="3" s="1"/>
  <c r="H1027" i="3" s="1"/>
  <c r="E1035" i="3"/>
  <c r="G1035" i="3" s="1"/>
  <c r="H1033" i="3" s="1"/>
  <c r="E1027" i="3"/>
  <c r="G1027" i="3" s="1"/>
  <c r="H1025" i="3" s="1"/>
  <c r="E1026" i="3"/>
  <c r="G1026" i="3" s="1"/>
  <c r="H1024" i="3" s="1"/>
  <c r="E45" i="3"/>
  <c r="G45" i="3" s="1"/>
  <c r="H43" i="3" s="1"/>
  <c r="E205" i="3"/>
  <c r="G205" i="3" s="1"/>
  <c r="H203" i="3" s="1"/>
  <c r="E365" i="3"/>
  <c r="G365" i="3" s="1"/>
  <c r="H363" i="3" s="1"/>
  <c r="E781" i="3"/>
  <c r="G781" i="3" s="1"/>
  <c r="H779" i="3" s="1"/>
  <c r="E909" i="3"/>
  <c r="G909" i="3" s="1"/>
  <c r="H907" i="3" s="1"/>
  <c r="E1005" i="3"/>
  <c r="G1005" i="3" s="1"/>
  <c r="H1003" i="3" s="1"/>
  <c r="E1098" i="3"/>
  <c r="G1098" i="3" s="1"/>
  <c r="H1096" i="3" s="1"/>
  <c r="E1094" i="3"/>
  <c r="G1094" i="3" s="1"/>
  <c r="H1092" i="3" s="1"/>
  <c r="E1097" i="3"/>
  <c r="G1097" i="3" s="1"/>
  <c r="H1095" i="3" s="1"/>
  <c r="E1095" i="3"/>
  <c r="E1092" i="3"/>
  <c r="G1092" i="3" s="1"/>
  <c r="H1090" i="3" s="1"/>
  <c r="E1101" i="3"/>
  <c r="G1101" i="3" s="1"/>
  <c r="H1099" i="3" s="1"/>
  <c r="E1096" i="3"/>
  <c r="G1096" i="3" s="1"/>
  <c r="H1094" i="3" s="1"/>
  <c r="E1100" i="3"/>
  <c r="G1100" i="3" s="1"/>
  <c r="H1098" i="3" s="1"/>
  <c r="E1099" i="3"/>
  <c r="G1099" i="3" s="1"/>
  <c r="H1097" i="3" s="1"/>
  <c r="E94" i="3"/>
  <c r="G94" i="3" s="1"/>
  <c r="H92" i="3" s="1"/>
  <c r="E93" i="3"/>
  <c r="G93" i="3" s="1"/>
  <c r="H91" i="3" s="1"/>
  <c r="E92" i="3"/>
  <c r="G92" i="3" s="1"/>
  <c r="H90" i="3" s="1"/>
  <c r="E90" i="3"/>
  <c r="G90" i="3" s="1"/>
  <c r="H88" i="3" s="1"/>
  <c r="E91" i="3"/>
  <c r="G91" i="3" s="1"/>
  <c r="H89" i="3" s="1"/>
  <c r="E185" i="3"/>
  <c r="G185" i="3" s="1"/>
  <c r="H183" i="3" s="1"/>
  <c r="E190" i="3"/>
  <c r="G190" i="3" s="1"/>
  <c r="H188" i="3" s="1"/>
  <c r="E187" i="3"/>
  <c r="G187" i="3" s="1"/>
  <c r="H185" i="3" s="1"/>
  <c r="E186" i="3"/>
  <c r="G186" i="3" s="1"/>
  <c r="H184" i="3" s="1"/>
  <c r="E281" i="3"/>
  <c r="G281" i="3" s="1"/>
  <c r="H279" i="3" s="1"/>
  <c r="E286" i="3"/>
  <c r="G286" i="3" s="1"/>
  <c r="H284" i="3" s="1"/>
  <c r="E284" i="3"/>
  <c r="G284" i="3" s="1"/>
  <c r="H282" i="3" s="1"/>
  <c r="E282" i="3"/>
  <c r="G282" i="3" s="1"/>
  <c r="H280" i="3" s="1"/>
  <c r="E285" i="3"/>
  <c r="G285" i="3" s="1"/>
  <c r="H283" i="3" s="1"/>
  <c r="E408" i="3"/>
  <c r="E412" i="3"/>
  <c r="G412" i="3" s="1"/>
  <c r="H410" i="3" s="1"/>
  <c r="E413" i="3"/>
  <c r="G413" i="3" s="1"/>
  <c r="H411" i="3" s="1"/>
  <c r="E411" i="3"/>
  <c r="G411" i="3" s="1"/>
  <c r="H409" i="3" s="1"/>
  <c r="E475" i="3"/>
  <c r="G475" i="3" s="1"/>
  <c r="H473" i="3" s="1"/>
  <c r="E476" i="3"/>
  <c r="G476" i="3" s="1"/>
  <c r="H474" i="3" s="1"/>
  <c r="E569" i="3"/>
  <c r="E573" i="3"/>
  <c r="G573" i="3" s="1"/>
  <c r="H571" i="3" s="1"/>
  <c r="E574" i="3"/>
  <c r="G574" i="3" s="1"/>
  <c r="H572" i="3" s="1"/>
  <c r="E572" i="3"/>
  <c r="G572" i="3" s="1"/>
  <c r="H570" i="3" s="1"/>
  <c r="E571" i="3"/>
  <c r="G571" i="3" s="1"/>
  <c r="H569" i="3" s="1"/>
  <c r="E568" i="3"/>
  <c r="G568" i="3" s="1"/>
  <c r="H566" i="3" s="1"/>
  <c r="E669" i="3"/>
  <c r="G669" i="3" s="1"/>
  <c r="H667" i="3" s="1"/>
  <c r="E670" i="3"/>
  <c r="G670" i="3" s="1"/>
  <c r="H668" i="3" s="1"/>
  <c r="E665" i="3"/>
  <c r="G665" i="3" s="1"/>
  <c r="H663" i="3" s="1"/>
  <c r="E666" i="3"/>
  <c r="G666" i="3" s="1"/>
  <c r="H664" i="3" s="1"/>
  <c r="E667" i="3"/>
  <c r="G667" i="3" s="1"/>
  <c r="H665" i="3" s="1"/>
  <c r="E668" i="3"/>
  <c r="G668" i="3" s="1"/>
  <c r="H666" i="3" s="1"/>
  <c r="E797" i="3"/>
  <c r="G797" i="3" s="1"/>
  <c r="H795" i="3" s="1"/>
  <c r="E798" i="3"/>
  <c r="G798" i="3" s="1"/>
  <c r="H796" i="3" s="1"/>
  <c r="E795" i="3"/>
  <c r="G795" i="3" s="1"/>
  <c r="H793" i="3" s="1"/>
  <c r="E793" i="3"/>
  <c r="G793" i="3" s="1"/>
  <c r="H791" i="3" s="1"/>
  <c r="E792" i="3"/>
  <c r="G792" i="3" s="1"/>
  <c r="H790" i="3" s="1"/>
  <c r="E958" i="3"/>
  <c r="G958" i="3" s="1"/>
  <c r="H956" i="3" s="1"/>
  <c r="E956" i="3"/>
  <c r="G956" i="3" s="1"/>
  <c r="H954" i="3" s="1"/>
  <c r="E1246" i="3"/>
  <c r="G1246" i="3" s="1"/>
  <c r="H1244" i="3" s="1"/>
  <c r="E124" i="3"/>
  <c r="G124" i="3" s="1"/>
  <c r="H122" i="3" s="1"/>
  <c r="E271" i="3"/>
  <c r="G271" i="3" s="1"/>
  <c r="H269" i="3" s="1"/>
  <c r="E796" i="3"/>
  <c r="G796" i="3" s="1"/>
  <c r="H794" i="3" s="1"/>
  <c r="E291" i="3"/>
  <c r="G291" i="3" s="1"/>
  <c r="H289" i="3" s="1"/>
  <c r="E188" i="3"/>
  <c r="G188" i="3" s="1"/>
  <c r="H186" i="3" s="1"/>
  <c r="E30" i="3"/>
  <c r="G30" i="3" s="1"/>
  <c r="H28" i="3" s="1"/>
  <c r="E414" i="3"/>
  <c r="G414" i="3" s="1"/>
  <c r="H412" i="3" s="1"/>
  <c r="E56" i="3"/>
  <c r="G56" i="3" s="1"/>
  <c r="H54" i="3" s="1"/>
  <c r="E395" i="3"/>
  <c r="G395" i="3" s="1"/>
  <c r="H393" i="3" s="1"/>
  <c r="E940" i="3"/>
  <c r="G940" i="3" s="1"/>
  <c r="H938" i="3" s="1"/>
  <c r="E335" i="3"/>
  <c r="G335" i="3" s="1"/>
  <c r="H333" i="3" s="1"/>
  <c r="E280" i="3"/>
  <c r="G280" i="3" s="1"/>
  <c r="H278" i="3" s="1"/>
  <c r="E586" i="3"/>
  <c r="G586" i="3" s="1"/>
  <c r="H584" i="3" s="1"/>
  <c r="E247" i="3"/>
  <c r="G247" i="3" s="1"/>
  <c r="H245" i="3" s="1"/>
  <c r="E245" i="3"/>
  <c r="G245" i="3" s="1"/>
  <c r="H243" i="3" s="1"/>
  <c r="E244" i="3"/>
  <c r="G244" i="3" s="1"/>
  <c r="H242" i="3" s="1"/>
  <c r="E246" i="3"/>
  <c r="G246" i="3" s="1"/>
  <c r="H244" i="3" s="1"/>
  <c r="E278" i="3"/>
  <c r="G278" i="3" s="1"/>
  <c r="H276" i="3" s="1"/>
  <c r="E279" i="3"/>
  <c r="E342" i="3"/>
  <c r="G342" i="3" s="1"/>
  <c r="H340" i="3" s="1"/>
  <c r="E343" i="3"/>
  <c r="G343" i="3" s="1"/>
  <c r="H341" i="3" s="1"/>
  <c r="E406" i="3"/>
  <c r="G406" i="3" s="1"/>
  <c r="H404" i="3" s="1"/>
  <c r="E404" i="3"/>
  <c r="G404" i="3" s="1"/>
  <c r="H402" i="3" s="1"/>
  <c r="E405" i="3"/>
  <c r="G405" i="3" s="1"/>
  <c r="H403" i="3" s="1"/>
  <c r="E407" i="3"/>
  <c r="G407" i="3" s="1"/>
  <c r="H405" i="3" s="1"/>
  <c r="E501" i="3"/>
  <c r="G501" i="3" s="1"/>
  <c r="H499" i="3" s="1"/>
  <c r="E502" i="3"/>
  <c r="G502" i="3" s="1"/>
  <c r="H500" i="3" s="1"/>
  <c r="E500" i="3"/>
  <c r="G500" i="3" s="1"/>
  <c r="H498" i="3" s="1"/>
  <c r="E597" i="3"/>
  <c r="G597" i="3" s="1"/>
  <c r="H595" i="3" s="1"/>
  <c r="E598" i="3"/>
  <c r="G598" i="3" s="1"/>
  <c r="H596" i="3" s="1"/>
  <c r="E695" i="3"/>
  <c r="E694" i="3"/>
  <c r="G694" i="3" s="1"/>
  <c r="H692" i="3" s="1"/>
  <c r="E692" i="3"/>
  <c r="G692" i="3" s="1"/>
  <c r="H690" i="3" s="1"/>
  <c r="E693" i="3"/>
  <c r="G693" i="3" s="1"/>
  <c r="H691" i="3" s="1"/>
  <c r="E854" i="3"/>
  <c r="G854" i="3" s="1"/>
  <c r="H852" i="3" s="1"/>
  <c r="E855" i="3"/>
  <c r="E852" i="3"/>
  <c r="G852" i="3" s="1"/>
  <c r="H850" i="3" s="1"/>
  <c r="E853" i="3"/>
  <c r="E918" i="3"/>
  <c r="G918" i="3" s="1"/>
  <c r="H916" i="3" s="1"/>
  <c r="E917" i="3"/>
  <c r="G917" i="3" s="1"/>
  <c r="H915" i="3" s="1"/>
  <c r="E1015" i="3"/>
  <c r="G1015" i="3" s="1"/>
  <c r="H1013" i="3" s="1"/>
  <c r="E1014" i="3"/>
  <c r="G1014" i="3" s="1"/>
  <c r="H1012" i="3" s="1"/>
  <c r="E1013" i="3"/>
  <c r="G1013" i="3" s="1"/>
  <c r="H1011" i="3" s="1"/>
  <c r="E1011" i="3"/>
  <c r="G1011" i="3" s="1"/>
  <c r="H1009" i="3" s="1"/>
  <c r="E1012" i="3"/>
  <c r="G1012" i="3" s="1"/>
  <c r="H1010" i="3" s="1"/>
  <c r="E1109" i="3"/>
  <c r="G1109" i="3" s="1"/>
  <c r="H1107" i="3" s="1"/>
  <c r="E1111" i="3"/>
  <c r="E1110" i="3"/>
  <c r="G1110" i="3" s="1"/>
  <c r="H1108" i="3" s="1"/>
  <c r="E1206" i="3"/>
  <c r="G1206" i="3" s="1"/>
  <c r="H1204" i="3" s="1"/>
  <c r="E1205" i="3"/>
  <c r="G1205" i="3" s="1"/>
  <c r="H1203" i="3" s="1"/>
  <c r="E1207" i="3"/>
  <c r="E1204" i="3"/>
  <c r="G1204" i="3" s="1"/>
  <c r="H1202" i="3" s="1"/>
  <c r="E1112" i="3"/>
  <c r="G1112" i="3" s="1"/>
  <c r="H1110" i="3" s="1"/>
  <c r="E1114" i="3"/>
  <c r="G1114" i="3" s="1"/>
  <c r="H1112" i="3" s="1"/>
  <c r="E1115" i="3"/>
  <c r="G1115" i="3" s="1"/>
  <c r="H1113" i="3" s="1"/>
  <c r="E238" i="3"/>
  <c r="G238" i="3" s="1"/>
  <c r="H236" i="3" s="1"/>
  <c r="E432" i="3"/>
  <c r="E528" i="3"/>
  <c r="G528" i="3" s="1"/>
  <c r="H526" i="3" s="1"/>
  <c r="E527" i="3"/>
  <c r="G527" i="3" s="1"/>
  <c r="H525" i="3" s="1"/>
  <c r="E718" i="3"/>
  <c r="G718" i="3" s="1"/>
  <c r="H716" i="3" s="1"/>
  <c r="E847" i="3"/>
  <c r="G847" i="3" s="1"/>
  <c r="H845" i="3" s="1"/>
  <c r="E848" i="3"/>
  <c r="G848" i="3" s="1"/>
  <c r="H846" i="3" s="1"/>
  <c r="E846" i="3"/>
  <c r="G846" i="3" s="1"/>
  <c r="H844" i="3" s="1"/>
  <c r="E943" i="3"/>
  <c r="G943" i="3" s="1"/>
  <c r="H941" i="3" s="1"/>
  <c r="E942" i="3"/>
  <c r="G942" i="3" s="1"/>
  <c r="H940" i="3" s="1"/>
  <c r="E1103" i="3"/>
  <c r="G1103" i="3" s="1"/>
  <c r="H1101" i="3" s="1"/>
  <c r="E1104" i="3"/>
  <c r="G1104" i="3" s="1"/>
  <c r="H1102" i="3" s="1"/>
  <c r="E1102" i="3"/>
  <c r="G1102" i="3" s="1"/>
  <c r="H1100" i="3" s="1"/>
  <c r="E224" i="3"/>
  <c r="G224" i="3" s="1"/>
  <c r="H222" i="3" s="1"/>
  <c r="E543" i="3"/>
  <c r="G543" i="3" s="1"/>
  <c r="H541" i="3" s="1"/>
  <c r="E545" i="3"/>
  <c r="G545" i="3" s="1"/>
  <c r="H543" i="3" s="1"/>
  <c r="E544" i="3"/>
  <c r="G544" i="3" s="1"/>
  <c r="H542" i="3" s="1"/>
  <c r="E993" i="3"/>
  <c r="G993" i="3" s="1"/>
  <c r="H991" i="3" s="1"/>
  <c r="E1120" i="3"/>
  <c r="G1120" i="3" s="1"/>
  <c r="H1118" i="3" s="1"/>
  <c r="E1121" i="3"/>
  <c r="E1119" i="3"/>
  <c r="G1119" i="3" s="1"/>
  <c r="H1117" i="3" s="1"/>
  <c r="E1184" i="3"/>
  <c r="G1184" i="3" s="1"/>
  <c r="H1182" i="3" s="1"/>
  <c r="E1183" i="3"/>
  <c r="G1183" i="3" s="1"/>
  <c r="H1181" i="3" s="1"/>
  <c r="E1185" i="3"/>
  <c r="G1185" i="3" s="1"/>
  <c r="H1183" i="3" s="1"/>
  <c r="E1209" i="3"/>
  <c r="G1209" i="3" s="1"/>
  <c r="H1207" i="3" s="1"/>
  <c r="E1208" i="3"/>
  <c r="G1208" i="3" s="1"/>
  <c r="H1206" i="3" s="1"/>
  <c r="E1211" i="3"/>
  <c r="G1211" i="3" s="1"/>
  <c r="H1209" i="3" s="1"/>
  <c r="E46" i="3"/>
  <c r="G46" i="3" s="1"/>
  <c r="H44" i="3" s="1"/>
  <c r="E50" i="3"/>
  <c r="G50" i="3" s="1"/>
  <c r="H48" i="3" s="1"/>
  <c r="E177" i="3"/>
  <c r="G177" i="3" s="1"/>
  <c r="H175" i="3" s="1"/>
  <c r="E306" i="3"/>
  <c r="G306" i="3" s="1"/>
  <c r="H304" i="3" s="1"/>
  <c r="E305" i="3"/>
  <c r="G305" i="3" s="1"/>
  <c r="H303" i="3" s="1"/>
  <c r="E434" i="3"/>
  <c r="G434" i="3" s="1"/>
  <c r="H432" i="3" s="1"/>
  <c r="E562" i="3"/>
  <c r="G562" i="3" s="1"/>
  <c r="H560" i="3" s="1"/>
  <c r="E561" i="3"/>
  <c r="G561" i="3" s="1"/>
  <c r="H559" i="3" s="1"/>
  <c r="E690" i="3"/>
  <c r="G690" i="3" s="1"/>
  <c r="H688" i="3" s="1"/>
  <c r="E689" i="3"/>
  <c r="G689" i="3" s="1"/>
  <c r="H687" i="3" s="1"/>
  <c r="E817" i="3"/>
  <c r="G817" i="3" s="1"/>
  <c r="H815" i="3" s="1"/>
  <c r="E946" i="3"/>
  <c r="E1074" i="3"/>
  <c r="G1074" i="3" s="1"/>
  <c r="H1072" i="3" s="1"/>
  <c r="E1202" i="3"/>
  <c r="G1202" i="3" s="1"/>
  <c r="H1200" i="3" s="1"/>
  <c r="E1200" i="3"/>
  <c r="G1200" i="3" s="1"/>
  <c r="H1198" i="3" s="1"/>
  <c r="E1199" i="3"/>
  <c r="G1199" i="3" s="1"/>
  <c r="H1197" i="3" s="1"/>
  <c r="E1201" i="3"/>
  <c r="G1201" i="3" s="1"/>
  <c r="H1199" i="3" s="1"/>
  <c r="E1198" i="3"/>
  <c r="G1198" i="3" s="1"/>
  <c r="H1196" i="3" s="1"/>
  <c r="E1064" i="3"/>
  <c r="G1064" i="3" s="1"/>
  <c r="H1062" i="3" s="1"/>
  <c r="E1062" i="3"/>
  <c r="G1062" i="3" s="1"/>
  <c r="H1060" i="3" s="1"/>
  <c r="E1058" i="3"/>
  <c r="G1058" i="3" s="1"/>
  <c r="H1056" i="3" s="1"/>
  <c r="E1061" i="3"/>
  <c r="G1061" i="3" s="1"/>
  <c r="H1059" i="3" s="1"/>
  <c r="E1059" i="3"/>
  <c r="G1059" i="3" s="1"/>
  <c r="H1057" i="3" s="1"/>
  <c r="E1063" i="3"/>
  <c r="G1063" i="3" s="1"/>
  <c r="H1061" i="3" s="1"/>
  <c r="E1067" i="3"/>
  <c r="G1067" i="3" s="1"/>
  <c r="H1065" i="3" s="1"/>
  <c r="E1066" i="3"/>
  <c r="G1066" i="3" s="1"/>
  <c r="H1064" i="3" s="1"/>
  <c r="E51" i="3"/>
  <c r="G51" i="3" s="1"/>
  <c r="H49" i="3" s="1"/>
  <c r="E275" i="3"/>
  <c r="G275" i="3" s="1"/>
  <c r="H273" i="3" s="1"/>
  <c r="E531" i="3"/>
  <c r="G531" i="3" s="1"/>
  <c r="H529" i="3" s="1"/>
  <c r="E691" i="3"/>
  <c r="G691" i="3" s="1"/>
  <c r="H689" i="3" s="1"/>
  <c r="E915" i="3"/>
  <c r="G915" i="3" s="1"/>
  <c r="H913" i="3" s="1"/>
  <c r="E1225" i="3"/>
  <c r="G1225" i="3" s="1"/>
  <c r="H1223" i="3" s="1"/>
  <c r="E1227" i="3"/>
  <c r="G1227" i="3" s="1"/>
  <c r="H1225" i="3" s="1"/>
  <c r="E169" i="3"/>
  <c r="G169" i="3" s="1"/>
  <c r="H167" i="3" s="1"/>
  <c r="E168" i="3"/>
  <c r="G168" i="3" s="1"/>
  <c r="H166" i="3" s="1"/>
  <c r="E167" i="3"/>
  <c r="E172" i="3"/>
  <c r="E162" i="3"/>
  <c r="G162" i="3" s="1"/>
  <c r="H160" i="3" s="1"/>
  <c r="E165" i="3"/>
  <c r="G165" i="3" s="1"/>
  <c r="H163" i="3" s="1"/>
  <c r="E164" i="3"/>
  <c r="G164" i="3" s="1"/>
  <c r="H162" i="3" s="1"/>
  <c r="E166" i="3"/>
  <c r="G166" i="3" s="1"/>
  <c r="H164" i="3" s="1"/>
  <c r="E171" i="3"/>
  <c r="G171" i="3" s="1"/>
  <c r="H169" i="3" s="1"/>
  <c r="E163" i="3"/>
  <c r="G163" i="3" s="1"/>
  <c r="H161" i="3" s="1"/>
  <c r="E361" i="3"/>
  <c r="G361" i="3" s="1"/>
  <c r="H359" i="3" s="1"/>
  <c r="E354" i="3"/>
  <c r="G354" i="3" s="1"/>
  <c r="H352" i="3" s="1"/>
  <c r="E359" i="3"/>
  <c r="G359" i="3" s="1"/>
  <c r="H357" i="3" s="1"/>
  <c r="E360" i="3"/>
  <c r="G360" i="3" s="1"/>
  <c r="H358" i="3" s="1"/>
  <c r="E358" i="3"/>
  <c r="G358" i="3" s="1"/>
  <c r="H356" i="3" s="1"/>
  <c r="E364" i="3"/>
  <c r="G364" i="3" s="1"/>
  <c r="H362" i="3" s="1"/>
  <c r="E356" i="3"/>
  <c r="G356" i="3" s="1"/>
  <c r="H354" i="3" s="1"/>
  <c r="E363" i="3"/>
  <c r="G363" i="3" s="1"/>
  <c r="H361" i="3" s="1"/>
  <c r="E357" i="3"/>
  <c r="G357" i="3" s="1"/>
  <c r="H355" i="3" s="1"/>
  <c r="E489" i="3"/>
  <c r="E484" i="3"/>
  <c r="G484" i="3" s="1"/>
  <c r="H482" i="3" s="1"/>
  <c r="E488" i="3"/>
  <c r="E485" i="3"/>
  <c r="G485" i="3" s="1"/>
  <c r="H483" i="3" s="1"/>
  <c r="E483" i="3"/>
  <c r="G483" i="3" s="1"/>
  <c r="H481" i="3" s="1"/>
  <c r="E491" i="3"/>
  <c r="G491" i="3" s="1"/>
  <c r="H489" i="3" s="1"/>
  <c r="E490" i="3"/>
  <c r="E482" i="3"/>
  <c r="G482" i="3" s="1"/>
  <c r="H480" i="3" s="1"/>
  <c r="E613" i="3"/>
  <c r="G613" i="3" s="1"/>
  <c r="H611" i="3" s="1"/>
  <c r="E610" i="3"/>
  <c r="G610" i="3" s="1"/>
  <c r="H608" i="3" s="1"/>
  <c r="E615" i="3"/>
  <c r="E612" i="3"/>
  <c r="G612" i="3" s="1"/>
  <c r="H610" i="3" s="1"/>
  <c r="E620" i="3"/>
  <c r="G620" i="3" s="1"/>
  <c r="H618" i="3" s="1"/>
  <c r="E611" i="3"/>
  <c r="G611" i="3" s="1"/>
  <c r="H609" i="3" s="1"/>
  <c r="E617" i="3"/>
  <c r="G617" i="3" s="1"/>
  <c r="H615" i="3" s="1"/>
  <c r="E614" i="3"/>
  <c r="G614" i="3" s="1"/>
  <c r="H612" i="3" s="1"/>
  <c r="E616" i="3"/>
  <c r="G616" i="3" s="1"/>
  <c r="H614" i="3" s="1"/>
  <c r="E618" i="3"/>
  <c r="G618" i="3" s="1"/>
  <c r="H616" i="3" s="1"/>
  <c r="E744" i="3"/>
  <c r="G744" i="3" s="1"/>
  <c r="H742" i="3" s="1"/>
  <c r="E748" i="3"/>
  <c r="G748" i="3" s="1"/>
  <c r="H746" i="3" s="1"/>
  <c r="E874" i="3"/>
  <c r="G874" i="3" s="1"/>
  <c r="H872" i="3" s="1"/>
  <c r="E868" i="3"/>
  <c r="G868" i="3" s="1"/>
  <c r="H866" i="3" s="1"/>
  <c r="E870" i="3"/>
  <c r="G870" i="3" s="1"/>
  <c r="H868" i="3" s="1"/>
  <c r="E873" i="3"/>
  <c r="G873" i="3" s="1"/>
  <c r="H871" i="3" s="1"/>
  <c r="E872" i="3"/>
  <c r="E867" i="3"/>
  <c r="G867" i="3" s="1"/>
  <c r="H865" i="3" s="1"/>
  <c r="E871" i="3"/>
  <c r="E876" i="3"/>
  <c r="G876" i="3" s="1"/>
  <c r="H874" i="3" s="1"/>
  <c r="E869" i="3"/>
  <c r="G869" i="3" s="1"/>
  <c r="H867" i="3" s="1"/>
  <c r="E866" i="3"/>
  <c r="G866" i="3" s="1"/>
  <c r="H864" i="3" s="1"/>
  <c r="E970" i="3"/>
  <c r="G970" i="3" s="1"/>
  <c r="H968" i="3" s="1"/>
  <c r="E964" i="3"/>
  <c r="G964" i="3" s="1"/>
  <c r="H962" i="3" s="1"/>
  <c r="E965" i="3"/>
  <c r="G965" i="3" s="1"/>
  <c r="H963" i="3" s="1"/>
  <c r="E966" i="3"/>
  <c r="G966" i="3" s="1"/>
  <c r="H964" i="3" s="1"/>
  <c r="E963" i="3"/>
  <c r="G963" i="3" s="1"/>
  <c r="H961" i="3" s="1"/>
  <c r="E969" i="3"/>
  <c r="G969" i="3" s="1"/>
  <c r="H967" i="3" s="1"/>
  <c r="E972" i="3"/>
  <c r="G972" i="3" s="1"/>
  <c r="H970" i="3" s="1"/>
  <c r="E967" i="3"/>
  <c r="G967" i="3" s="1"/>
  <c r="H965" i="3" s="1"/>
  <c r="E13" i="3"/>
  <c r="G13" i="3" s="1"/>
  <c r="H11" i="3" s="1"/>
  <c r="E237" i="3"/>
  <c r="G237" i="3" s="1"/>
  <c r="H235" i="3" s="1"/>
  <c r="E429" i="3"/>
  <c r="G429" i="3" s="1"/>
  <c r="H427" i="3" s="1"/>
  <c r="E557" i="3"/>
  <c r="G557" i="3" s="1"/>
  <c r="H555" i="3" s="1"/>
  <c r="E749" i="3"/>
  <c r="G749" i="3" s="1"/>
  <c r="H747" i="3" s="1"/>
  <c r="E877" i="3"/>
  <c r="G877" i="3" s="1"/>
  <c r="H875" i="3" s="1"/>
  <c r="E1037" i="3"/>
  <c r="G1037" i="3" s="1"/>
  <c r="H1035" i="3" s="1"/>
  <c r="E59" i="3"/>
  <c r="G59" i="3" s="1"/>
  <c r="H57" i="3" s="1"/>
  <c r="E61" i="3"/>
  <c r="G61" i="3" s="1"/>
  <c r="H59" i="3" s="1"/>
  <c r="E62" i="3"/>
  <c r="G62" i="3" s="1"/>
  <c r="H60" i="3" s="1"/>
  <c r="E58" i="3"/>
  <c r="G58" i="3" s="1"/>
  <c r="H56" i="3" s="1"/>
  <c r="E60" i="3"/>
  <c r="G60" i="3" s="1"/>
  <c r="H58" i="3" s="1"/>
  <c r="E382" i="3"/>
  <c r="G382" i="3" s="1"/>
  <c r="H380" i="3" s="1"/>
  <c r="E379" i="3"/>
  <c r="G379" i="3" s="1"/>
  <c r="H377" i="3" s="1"/>
  <c r="E636" i="3"/>
  <c r="G636" i="3" s="1"/>
  <c r="H634" i="3" s="1"/>
  <c r="E634" i="3"/>
  <c r="G634" i="3" s="1"/>
  <c r="H632" i="3" s="1"/>
  <c r="E632" i="3"/>
  <c r="G632" i="3" s="1"/>
  <c r="H630" i="3" s="1"/>
  <c r="E765" i="3"/>
  <c r="G765" i="3" s="1"/>
  <c r="H763" i="3" s="1"/>
  <c r="E766" i="3"/>
  <c r="G766" i="3" s="1"/>
  <c r="H764" i="3" s="1"/>
  <c r="E889" i="3"/>
  <c r="G889" i="3" s="1"/>
  <c r="H887" i="3" s="1"/>
  <c r="E894" i="3"/>
  <c r="G894" i="3" s="1"/>
  <c r="H892" i="3" s="1"/>
  <c r="E890" i="3"/>
  <c r="G890" i="3" s="1"/>
  <c r="H888" i="3" s="1"/>
  <c r="E892" i="3"/>
  <c r="G892" i="3" s="1"/>
  <c r="H890" i="3" s="1"/>
  <c r="E893" i="3"/>
  <c r="G893" i="3" s="1"/>
  <c r="H891" i="3" s="1"/>
  <c r="E1018" i="3"/>
  <c r="G1018" i="3" s="1"/>
  <c r="H1016" i="3" s="1"/>
  <c r="E1020" i="3"/>
  <c r="G1020" i="3" s="1"/>
  <c r="H1018" i="3" s="1"/>
  <c r="E1017" i="3"/>
  <c r="G1017" i="3" s="1"/>
  <c r="H1015" i="3" s="1"/>
  <c r="E1021" i="3"/>
  <c r="G1021" i="3" s="1"/>
  <c r="H1019" i="3" s="1"/>
  <c r="E1019" i="3"/>
  <c r="G1019" i="3" s="1"/>
  <c r="H1017" i="3" s="1"/>
  <c r="E1213" i="3"/>
  <c r="G1213" i="3" s="1"/>
  <c r="H1211" i="3" s="1"/>
  <c r="E1214" i="3"/>
  <c r="G1214" i="3" s="1"/>
  <c r="H1212" i="3" s="1"/>
  <c r="E1212" i="3"/>
  <c r="G1212" i="3" s="1"/>
  <c r="H1210" i="3" s="1"/>
  <c r="E310" i="3"/>
  <c r="G310" i="3" s="1"/>
  <c r="H308" i="3" s="1"/>
  <c r="E1195" i="3"/>
  <c r="G1195" i="3" s="1"/>
  <c r="H1193" i="3" s="1"/>
  <c r="E1174" i="3"/>
  <c r="G1174" i="3" s="1"/>
  <c r="H1172" i="3" s="1"/>
  <c r="E47" i="3"/>
  <c r="G47" i="3" s="1"/>
  <c r="H45" i="3" s="1"/>
  <c r="E444" i="3"/>
  <c r="G444" i="3" s="1"/>
  <c r="H442" i="3" s="1"/>
  <c r="E933" i="3"/>
  <c r="G933" i="3" s="1"/>
  <c r="H931" i="3" s="1"/>
  <c r="E830" i="3"/>
  <c r="G830" i="3" s="1"/>
  <c r="H828" i="3" s="1"/>
  <c r="E519" i="3"/>
  <c r="G519" i="3" s="1"/>
  <c r="H517" i="3" s="1"/>
  <c r="E456" i="3"/>
  <c r="G456" i="3" s="1"/>
  <c r="H454" i="3" s="1"/>
  <c r="E633" i="3"/>
  <c r="G633" i="3" s="1"/>
  <c r="H631" i="3" s="1"/>
  <c r="E794" i="3"/>
  <c r="G794" i="3" s="1"/>
  <c r="H792" i="3" s="1"/>
  <c r="E992" i="3"/>
  <c r="G992" i="3" s="1"/>
  <c r="H990" i="3" s="1"/>
  <c r="E1239" i="3"/>
  <c r="G1239" i="3" s="1"/>
  <c r="H1237" i="3" s="1"/>
  <c r="E1238" i="3"/>
  <c r="G1238" i="3" s="1"/>
  <c r="H1236" i="3" s="1"/>
  <c r="E1237" i="3"/>
  <c r="G1237" i="3" s="1"/>
  <c r="H1235" i="3" s="1"/>
  <c r="E1235" i="3"/>
  <c r="G1235" i="3" s="1"/>
  <c r="H1233" i="3" s="1"/>
  <c r="E1236" i="3"/>
  <c r="G1236" i="3" s="1"/>
  <c r="H1234" i="3" s="1"/>
  <c r="E201" i="3"/>
  <c r="G201" i="3" s="1"/>
  <c r="H199" i="3" s="1"/>
  <c r="E198" i="3"/>
  <c r="G198" i="3" s="1"/>
  <c r="H196" i="3" s="1"/>
  <c r="E203" i="3"/>
  <c r="G203" i="3" s="1"/>
  <c r="H201" i="3" s="1"/>
  <c r="E195" i="3"/>
  <c r="G195" i="3" s="1"/>
  <c r="H193" i="3" s="1"/>
  <c r="E199" i="3"/>
  <c r="G199" i="3" s="1"/>
  <c r="H197" i="3" s="1"/>
  <c r="E200" i="3"/>
  <c r="G200" i="3" s="1"/>
  <c r="H198" i="3" s="1"/>
  <c r="E202" i="3"/>
  <c r="G202" i="3" s="1"/>
  <c r="H200" i="3" s="1"/>
  <c r="E204" i="3"/>
  <c r="G204" i="3" s="1"/>
  <c r="H202" i="3" s="1"/>
  <c r="E194" i="3"/>
  <c r="G194" i="3" s="1"/>
  <c r="H192" i="3" s="1"/>
  <c r="E197" i="3"/>
  <c r="G197" i="3" s="1"/>
  <c r="H195" i="3" s="1"/>
  <c r="E196" i="3"/>
  <c r="G196" i="3" s="1"/>
  <c r="H194" i="3" s="1"/>
  <c r="E347" i="3"/>
  <c r="G347" i="3" s="1"/>
  <c r="H345" i="3" s="1"/>
  <c r="E181" i="3"/>
  <c r="G181" i="3" s="1"/>
  <c r="H179" i="3" s="1"/>
  <c r="E136" i="3"/>
  <c r="E971" i="3"/>
  <c r="G971" i="3" s="1"/>
  <c r="H969" i="3" s="1"/>
  <c r="E189" i="3"/>
  <c r="G189" i="3" s="1"/>
  <c r="H187" i="3" s="1"/>
  <c r="E515" i="3"/>
  <c r="G515" i="3" s="1"/>
  <c r="H513" i="3" s="1"/>
  <c r="E1076" i="3"/>
  <c r="G1076" i="3" s="1"/>
  <c r="H1074" i="3" s="1"/>
  <c r="E535" i="3"/>
  <c r="G535" i="3" s="1"/>
  <c r="H533" i="3" s="1"/>
  <c r="E1024" i="3"/>
  <c r="G1024" i="3" s="1"/>
  <c r="H1022" i="3" s="1"/>
  <c r="E85" i="3"/>
  <c r="G85" i="3" s="1"/>
  <c r="H83" i="3" s="1"/>
  <c r="E86" i="3"/>
  <c r="G86" i="3" s="1"/>
  <c r="H84" i="3" s="1"/>
  <c r="E84" i="3"/>
  <c r="G84" i="3" s="1"/>
  <c r="H82" i="3" s="1"/>
  <c r="E87" i="3"/>
  <c r="G87" i="3" s="1"/>
  <c r="H85" i="3" s="1"/>
  <c r="E304" i="3"/>
  <c r="G304" i="3" s="1"/>
  <c r="H302" i="3" s="1"/>
  <c r="E303" i="3"/>
  <c r="G303" i="3" s="1"/>
  <c r="H301" i="3" s="1"/>
  <c r="E863" i="3"/>
  <c r="G863" i="3" s="1"/>
  <c r="H861" i="3" s="1"/>
  <c r="E865" i="3"/>
  <c r="G865" i="3" s="1"/>
  <c r="H863" i="3" s="1"/>
  <c r="E864" i="3"/>
  <c r="G864" i="3" s="1"/>
  <c r="H862" i="3" s="1"/>
  <c r="E1041" i="3"/>
  <c r="G1041" i="3" s="1"/>
  <c r="H1039" i="3" s="1"/>
  <c r="E1042" i="3"/>
  <c r="G1042" i="3" s="1"/>
  <c r="H1040" i="3" s="1"/>
  <c r="E41" i="3"/>
  <c r="G41" i="3" s="1"/>
  <c r="H39" i="3" s="1"/>
  <c r="E43" i="3"/>
  <c r="G43" i="3" s="1"/>
  <c r="H41" i="3" s="1"/>
  <c r="E301" i="3"/>
  <c r="G301" i="3" s="1"/>
  <c r="H299" i="3" s="1"/>
  <c r="E1118" i="3"/>
  <c r="G1118" i="3" s="1"/>
  <c r="H1116" i="3" s="1"/>
  <c r="E1117" i="3"/>
  <c r="G1117" i="3" s="1"/>
  <c r="H1115" i="3" s="1"/>
  <c r="E75" i="3"/>
  <c r="G75" i="3" s="1"/>
  <c r="H73" i="3" s="1"/>
  <c r="E1060" i="3"/>
  <c r="G1060" i="3" s="1"/>
  <c r="H1058" i="3" s="1"/>
  <c r="E170" i="3"/>
  <c r="G170" i="3" s="1"/>
  <c r="H168" i="3" s="1"/>
  <c r="E355" i="3"/>
  <c r="G355" i="3" s="1"/>
  <c r="H353" i="3" s="1"/>
  <c r="E276" i="3"/>
  <c r="G276" i="3" s="1"/>
  <c r="H274" i="3" s="1"/>
  <c r="E134" i="3"/>
  <c r="G134" i="3" s="1"/>
  <c r="H132" i="3" s="1"/>
  <c r="E55" i="3"/>
  <c r="G55" i="3" s="1"/>
  <c r="H53" i="3" s="1"/>
  <c r="E144" i="3"/>
  <c r="G144" i="3" s="1"/>
  <c r="H142" i="3" s="1"/>
  <c r="E468" i="3"/>
  <c r="G468" i="3" s="1"/>
  <c r="H466" i="3" s="1"/>
  <c r="E957" i="3"/>
  <c r="G957" i="3" s="1"/>
  <c r="H955" i="3" s="1"/>
  <c r="E520" i="3"/>
  <c r="G520" i="3" s="1"/>
  <c r="H518" i="3" s="1"/>
  <c r="E649" i="3"/>
  <c r="G649" i="3" s="1"/>
  <c r="H647" i="3" s="1"/>
  <c r="E818" i="3"/>
  <c r="G818" i="3" s="1"/>
  <c r="H816" i="3" s="1"/>
  <c r="E18" i="3"/>
  <c r="G18" i="3" s="1"/>
  <c r="H16" i="3" s="1"/>
  <c r="E178" i="3"/>
  <c r="G178" i="3" s="1"/>
  <c r="H176" i="3" s="1"/>
  <c r="E36" i="3"/>
  <c r="G36" i="3" s="1"/>
  <c r="H34" i="3" s="1"/>
  <c r="E332" i="3"/>
  <c r="G332" i="3" s="1"/>
  <c r="H330" i="3" s="1"/>
  <c r="E135" i="3"/>
  <c r="G135" i="3" s="1"/>
  <c r="H133" i="3" s="1"/>
  <c r="E619" i="3"/>
  <c r="G619" i="3" s="1"/>
  <c r="H617" i="3" s="1"/>
  <c r="E1083" i="3"/>
  <c r="G1083" i="3" s="1"/>
  <c r="H1081" i="3" s="1"/>
  <c r="E1085" i="3"/>
  <c r="G1085" i="3" s="1"/>
  <c r="H1083" i="3" s="1"/>
  <c r="E974" i="3"/>
  <c r="G974" i="3" s="1"/>
  <c r="H972" i="3" s="1"/>
  <c r="E703" i="3"/>
  <c r="G703" i="3" s="1"/>
  <c r="H701" i="3" s="1"/>
  <c r="E664" i="3"/>
  <c r="G664" i="3" s="1"/>
  <c r="H662" i="3" s="1"/>
  <c r="E962" i="3"/>
  <c r="G962" i="3" s="1"/>
  <c r="H960" i="3" s="1"/>
  <c r="E1033" i="3"/>
  <c r="G1033" i="3" s="1"/>
  <c r="H1031" i="3" s="1"/>
  <c r="E32" i="3"/>
  <c r="G32" i="3" s="1"/>
  <c r="H30" i="3" s="1"/>
  <c r="E31" i="3"/>
  <c r="G31" i="3" s="1"/>
  <c r="H29" i="3" s="1"/>
  <c r="E38" i="3"/>
  <c r="G38" i="3" s="1"/>
  <c r="H36" i="3" s="1"/>
  <c r="E28" i="3"/>
  <c r="G28" i="3" s="1"/>
  <c r="H26" i="3" s="1"/>
  <c r="E26" i="3"/>
  <c r="G26" i="3" s="1"/>
  <c r="H24" i="3" s="1"/>
  <c r="E35" i="3"/>
  <c r="G35" i="3" s="1"/>
  <c r="H33" i="3" s="1"/>
  <c r="E27" i="3"/>
  <c r="G27" i="3" s="1"/>
  <c r="H25" i="3" s="1"/>
  <c r="E471" i="3"/>
  <c r="G471" i="3" s="1"/>
  <c r="H469" i="3" s="1"/>
  <c r="E470" i="3"/>
  <c r="G470" i="3" s="1"/>
  <c r="H468" i="3" s="1"/>
  <c r="E564" i="3"/>
  <c r="G564" i="3" s="1"/>
  <c r="H562" i="3" s="1"/>
  <c r="E565" i="3"/>
  <c r="G565" i="3" s="1"/>
  <c r="H563" i="3" s="1"/>
  <c r="E566" i="3"/>
  <c r="G566" i="3" s="1"/>
  <c r="H564" i="3" s="1"/>
  <c r="E567" i="3"/>
  <c r="G567" i="3" s="1"/>
  <c r="H565" i="3" s="1"/>
  <c r="E660" i="3"/>
  <c r="G660" i="3" s="1"/>
  <c r="H658" i="3" s="1"/>
  <c r="E663" i="3"/>
  <c r="G663" i="3" s="1"/>
  <c r="H661" i="3" s="1"/>
  <c r="E661" i="3"/>
  <c r="G661" i="3" s="1"/>
  <c r="H659" i="3" s="1"/>
  <c r="E822" i="3"/>
  <c r="G822" i="3" s="1"/>
  <c r="H820" i="3" s="1"/>
  <c r="E820" i="3"/>
  <c r="G820" i="3" s="1"/>
  <c r="H818" i="3" s="1"/>
  <c r="E823" i="3"/>
  <c r="G823" i="3" s="1"/>
  <c r="H821" i="3" s="1"/>
  <c r="E886" i="3"/>
  <c r="G886" i="3" s="1"/>
  <c r="H884" i="3" s="1"/>
  <c r="E885" i="3"/>
  <c r="G885" i="3" s="1"/>
  <c r="H883" i="3" s="1"/>
  <c r="E887" i="3"/>
  <c r="G887" i="3" s="1"/>
  <c r="H885" i="3" s="1"/>
  <c r="E884" i="3"/>
  <c r="G884" i="3" s="1"/>
  <c r="H882" i="3" s="1"/>
  <c r="E983" i="3"/>
  <c r="E980" i="3"/>
  <c r="G980" i="3" s="1"/>
  <c r="H978" i="3" s="1"/>
  <c r="E981" i="3"/>
  <c r="G981" i="3" s="1"/>
  <c r="H979" i="3" s="1"/>
  <c r="E1045" i="3"/>
  <c r="G1045" i="3" s="1"/>
  <c r="H1043" i="3" s="1"/>
  <c r="E1044" i="3"/>
  <c r="G1044" i="3" s="1"/>
  <c r="H1042" i="3" s="1"/>
  <c r="E1043" i="3"/>
  <c r="G1043" i="3" s="1"/>
  <c r="H1041" i="3" s="1"/>
  <c r="E1047" i="3"/>
  <c r="G1047" i="3" s="1"/>
  <c r="H1045" i="3" s="1"/>
  <c r="E1046" i="3"/>
  <c r="G1046" i="3" s="1"/>
  <c r="H1044" i="3" s="1"/>
  <c r="E1142" i="3"/>
  <c r="G1142" i="3" s="1"/>
  <c r="H1140" i="3" s="1"/>
  <c r="E1141" i="3"/>
  <c r="G1141" i="3" s="1"/>
  <c r="H1139" i="3" s="1"/>
  <c r="E1139" i="3"/>
  <c r="G1139" i="3" s="1"/>
  <c r="H1137" i="3" s="1"/>
  <c r="E1140" i="3"/>
  <c r="G1140" i="3" s="1"/>
  <c r="H1138" i="3" s="1"/>
  <c r="E207" i="3"/>
  <c r="G207" i="3" s="1"/>
  <c r="H205" i="3" s="1"/>
  <c r="E208" i="3"/>
  <c r="G208" i="3" s="1"/>
  <c r="H206" i="3" s="1"/>
  <c r="E495" i="3"/>
  <c r="E622" i="3"/>
  <c r="G622" i="3" s="1"/>
  <c r="H620" i="3" s="1"/>
  <c r="E624" i="3"/>
  <c r="E623" i="3"/>
  <c r="G623" i="3" s="1"/>
  <c r="H621" i="3" s="1"/>
  <c r="E879" i="3"/>
  <c r="G879" i="3" s="1"/>
  <c r="H877" i="3" s="1"/>
  <c r="E880" i="3"/>
  <c r="G880" i="3" s="1"/>
  <c r="H878" i="3" s="1"/>
  <c r="E878" i="3"/>
  <c r="G878" i="3" s="1"/>
  <c r="H876" i="3" s="1"/>
  <c r="E1007" i="3"/>
  <c r="G1007" i="3" s="1"/>
  <c r="H1005" i="3" s="1"/>
  <c r="E1006" i="3"/>
  <c r="G1006" i="3" s="1"/>
  <c r="H1004" i="3" s="1"/>
  <c r="E1215" i="3"/>
  <c r="G1215" i="3" s="1"/>
  <c r="H1213" i="3" s="1"/>
  <c r="E1216" i="3"/>
  <c r="G1216" i="3" s="1"/>
  <c r="H1214" i="3" s="1"/>
  <c r="E161" i="3"/>
  <c r="G161" i="3" s="1"/>
  <c r="H159" i="3" s="1"/>
  <c r="E160" i="3"/>
  <c r="G160" i="3" s="1"/>
  <c r="H158" i="3" s="1"/>
  <c r="E159" i="3"/>
  <c r="G159" i="3" s="1"/>
  <c r="H157" i="3" s="1"/>
  <c r="E320" i="3"/>
  <c r="E321" i="3"/>
  <c r="G321" i="3" s="1"/>
  <c r="H319" i="3" s="1"/>
  <c r="E319" i="3"/>
  <c r="G319" i="3" s="1"/>
  <c r="H317" i="3" s="1"/>
  <c r="E480" i="3"/>
  <c r="G480" i="3" s="1"/>
  <c r="H478" i="3" s="1"/>
  <c r="E479" i="3"/>
  <c r="G479" i="3" s="1"/>
  <c r="H477" i="3" s="1"/>
  <c r="E481" i="3"/>
  <c r="G481" i="3" s="1"/>
  <c r="H479" i="3" s="1"/>
  <c r="E641" i="3"/>
  <c r="G641" i="3" s="1"/>
  <c r="H639" i="3" s="1"/>
  <c r="E640" i="3"/>
  <c r="G640" i="3" s="1"/>
  <c r="H638" i="3" s="1"/>
  <c r="E639" i="3"/>
  <c r="G639" i="3" s="1"/>
  <c r="H637" i="3" s="1"/>
  <c r="E799" i="3"/>
  <c r="G799" i="3" s="1"/>
  <c r="H797" i="3" s="1"/>
  <c r="E801" i="3"/>
  <c r="G801" i="3" s="1"/>
  <c r="H799" i="3" s="1"/>
  <c r="E800" i="3"/>
  <c r="G800" i="3" s="1"/>
  <c r="H798" i="3" s="1"/>
  <c r="E927" i="3"/>
  <c r="G927" i="3" s="1"/>
  <c r="H925" i="3" s="1"/>
  <c r="E928" i="3"/>
  <c r="G928" i="3" s="1"/>
  <c r="H926" i="3" s="1"/>
  <c r="E929" i="3"/>
  <c r="G929" i="3" s="1"/>
  <c r="H927" i="3" s="1"/>
  <c r="E1057" i="3"/>
  <c r="G1057" i="3" s="1"/>
  <c r="H1055" i="3" s="1"/>
  <c r="E1055" i="3"/>
  <c r="E1056" i="3"/>
  <c r="G1056" i="3" s="1"/>
  <c r="H1054" i="3" s="1"/>
  <c r="E1217" i="3"/>
  <c r="G1217" i="3" s="1"/>
  <c r="H1215" i="3" s="1"/>
  <c r="E1241" i="3"/>
  <c r="G1241" i="3" s="1"/>
  <c r="H1239" i="3" s="1"/>
  <c r="E1242" i="3"/>
  <c r="G1242" i="3" s="1"/>
  <c r="H1240" i="3" s="1"/>
  <c r="E1244" i="3"/>
  <c r="G1244" i="3" s="1"/>
  <c r="H1242" i="3" s="1"/>
  <c r="E1243" i="3"/>
  <c r="G1243" i="3" s="1"/>
  <c r="H1241" i="3" s="1"/>
  <c r="E113" i="3"/>
  <c r="G113" i="3" s="1"/>
  <c r="H111" i="3" s="1"/>
  <c r="E112" i="3"/>
  <c r="E111" i="3"/>
  <c r="G111" i="3" s="1"/>
  <c r="H109" i="3" s="1"/>
  <c r="E114" i="3"/>
  <c r="G114" i="3" s="1"/>
  <c r="H112" i="3" s="1"/>
  <c r="E146" i="3"/>
  <c r="G146" i="3" s="1"/>
  <c r="H144" i="3" s="1"/>
  <c r="E145" i="3"/>
  <c r="G145" i="3" s="1"/>
  <c r="H143" i="3" s="1"/>
  <c r="E338" i="3"/>
  <c r="G338" i="3" s="1"/>
  <c r="H336" i="3" s="1"/>
  <c r="E337" i="3"/>
  <c r="G337" i="3" s="1"/>
  <c r="H335" i="3" s="1"/>
  <c r="E466" i="3"/>
  <c r="G466" i="3" s="1"/>
  <c r="H464" i="3" s="1"/>
  <c r="E465" i="3"/>
  <c r="G465" i="3" s="1"/>
  <c r="H463" i="3" s="1"/>
  <c r="E850" i="3"/>
  <c r="G850" i="3" s="1"/>
  <c r="H848" i="3" s="1"/>
  <c r="E1138" i="3"/>
  <c r="G1138" i="3" s="1"/>
  <c r="H1136" i="3" s="1"/>
  <c r="E1232" i="3"/>
  <c r="G1232" i="3" s="1"/>
  <c r="H1230" i="3" s="1"/>
  <c r="E1233" i="3"/>
  <c r="G1233" i="3" s="1"/>
  <c r="H1231" i="3" s="1"/>
  <c r="E1228" i="3"/>
  <c r="G1228" i="3" s="1"/>
  <c r="H1226" i="3" s="1"/>
  <c r="E1229" i="3"/>
  <c r="G1229" i="3" s="1"/>
  <c r="H1227" i="3" s="1"/>
  <c r="E1231" i="3"/>
  <c r="G1231" i="3" s="1"/>
  <c r="H1229" i="3" s="1"/>
  <c r="E1230" i="3"/>
  <c r="G1230" i="3" s="1"/>
  <c r="H1228" i="3" s="1"/>
  <c r="E1220" i="3"/>
  <c r="G1220" i="3" s="1"/>
  <c r="H1218" i="3" s="1"/>
  <c r="E1219" i="3"/>
  <c r="G1219" i="3" s="1"/>
  <c r="H1217" i="3" s="1"/>
  <c r="E339" i="3"/>
  <c r="G339" i="3" s="1"/>
  <c r="H337" i="3" s="1"/>
  <c r="E467" i="3"/>
  <c r="G467" i="3" s="1"/>
  <c r="H465" i="3" s="1"/>
  <c r="E883" i="3"/>
  <c r="G883" i="3" s="1"/>
  <c r="H881" i="3" s="1"/>
  <c r="E105" i="3"/>
  <c r="G105" i="3" s="1"/>
  <c r="H103" i="3" s="1"/>
  <c r="E107" i="3"/>
  <c r="G107" i="3" s="1"/>
  <c r="H105" i="3" s="1"/>
  <c r="E263" i="3"/>
  <c r="G263" i="3" s="1"/>
  <c r="H261" i="3" s="1"/>
  <c r="E265" i="3"/>
  <c r="G265" i="3" s="1"/>
  <c r="H263" i="3" s="1"/>
  <c r="E261" i="3"/>
  <c r="G261" i="3" s="1"/>
  <c r="H259" i="3" s="1"/>
  <c r="E260" i="3"/>
  <c r="G260" i="3" s="1"/>
  <c r="H258" i="3" s="1"/>
  <c r="E258" i="3"/>
  <c r="G258" i="3" s="1"/>
  <c r="H256" i="3" s="1"/>
  <c r="E267" i="3"/>
  <c r="G267" i="3" s="1"/>
  <c r="H265" i="3" s="1"/>
  <c r="E259" i="3"/>
  <c r="G259" i="3" s="1"/>
  <c r="H257" i="3" s="1"/>
  <c r="E262" i="3"/>
  <c r="G262" i="3" s="1"/>
  <c r="H260" i="3" s="1"/>
  <c r="E424" i="3"/>
  <c r="E419" i="3"/>
  <c r="G419" i="3" s="1"/>
  <c r="H417" i="3" s="1"/>
  <c r="E418" i="3"/>
  <c r="G418" i="3" s="1"/>
  <c r="H416" i="3" s="1"/>
  <c r="E423" i="3"/>
  <c r="G423" i="3" s="1"/>
  <c r="H421" i="3" s="1"/>
  <c r="E428" i="3"/>
  <c r="G428" i="3" s="1"/>
  <c r="H426" i="3" s="1"/>
  <c r="E420" i="3"/>
  <c r="G420" i="3" s="1"/>
  <c r="H418" i="3" s="1"/>
  <c r="E426" i="3"/>
  <c r="G426" i="3" s="1"/>
  <c r="H424" i="3" s="1"/>
  <c r="E582" i="3"/>
  <c r="G582" i="3" s="1"/>
  <c r="H580" i="3" s="1"/>
  <c r="E578" i="3"/>
  <c r="G578" i="3" s="1"/>
  <c r="H576" i="3" s="1"/>
  <c r="E583" i="3"/>
  <c r="G583" i="3" s="1"/>
  <c r="H581" i="3" s="1"/>
  <c r="E581" i="3"/>
  <c r="G581" i="3" s="1"/>
  <c r="H579" i="3" s="1"/>
  <c r="E584" i="3"/>
  <c r="G584" i="3" s="1"/>
  <c r="H582" i="3" s="1"/>
  <c r="E580" i="3"/>
  <c r="G580" i="3" s="1"/>
  <c r="H578" i="3" s="1"/>
  <c r="E587" i="3"/>
  <c r="G587" i="3" s="1"/>
  <c r="H585" i="3" s="1"/>
  <c r="E579" i="3"/>
  <c r="G579" i="3" s="1"/>
  <c r="H577" i="3" s="1"/>
  <c r="E711" i="3"/>
  <c r="G711" i="3" s="1"/>
  <c r="H709" i="3" s="1"/>
  <c r="E708" i="3"/>
  <c r="G708" i="3" s="1"/>
  <c r="H706" i="3" s="1"/>
  <c r="E709" i="3"/>
  <c r="G709" i="3" s="1"/>
  <c r="H707" i="3" s="1"/>
  <c r="E713" i="3"/>
  <c r="G713" i="3" s="1"/>
  <c r="H711" i="3" s="1"/>
  <c r="E707" i="3"/>
  <c r="G707" i="3" s="1"/>
  <c r="H705" i="3" s="1"/>
  <c r="E714" i="3"/>
  <c r="G714" i="3" s="1"/>
  <c r="H712" i="3" s="1"/>
  <c r="E715" i="3"/>
  <c r="G715" i="3" s="1"/>
  <c r="H713" i="3" s="1"/>
  <c r="E706" i="3"/>
  <c r="G706" i="3" s="1"/>
  <c r="H704" i="3" s="1"/>
  <c r="E716" i="3"/>
  <c r="G716" i="3" s="1"/>
  <c r="H714" i="3" s="1"/>
  <c r="E710" i="3"/>
  <c r="G710" i="3" s="1"/>
  <c r="H708" i="3" s="1"/>
  <c r="E712" i="3"/>
  <c r="G712" i="3" s="1"/>
  <c r="H710" i="3" s="1"/>
  <c r="E840" i="3"/>
  <c r="G840" i="3" s="1"/>
  <c r="H838" i="3" s="1"/>
  <c r="E834" i="3"/>
  <c r="G834" i="3" s="1"/>
  <c r="H832" i="3" s="1"/>
  <c r="E836" i="3"/>
  <c r="G836" i="3" s="1"/>
  <c r="H834" i="3" s="1"/>
  <c r="E841" i="3"/>
  <c r="G841" i="3" s="1"/>
  <c r="H839" i="3" s="1"/>
  <c r="E844" i="3"/>
  <c r="G844" i="3" s="1"/>
  <c r="H842" i="3" s="1"/>
  <c r="E837" i="3"/>
  <c r="G837" i="3" s="1"/>
  <c r="H835" i="3" s="1"/>
  <c r="E843" i="3"/>
  <c r="G843" i="3" s="1"/>
  <c r="H841" i="3" s="1"/>
  <c r="E835" i="3"/>
  <c r="G835" i="3" s="1"/>
  <c r="H833" i="3" s="1"/>
  <c r="E839" i="3"/>
  <c r="G839" i="3" s="1"/>
  <c r="H837" i="3" s="1"/>
  <c r="E842" i="3"/>
  <c r="G842" i="3" s="1"/>
  <c r="H840" i="3" s="1"/>
  <c r="E1004" i="3"/>
  <c r="G1004" i="3" s="1"/>
  <c r="H1002" i="3" s="1"/>
  <c r="E1107" i="3"/>
  <c r="G1107" i="3" s="1"/>
  <c r="H1105" i="3" s="1"/>
  <c r="E1108" i="3"/>
  <c r="G1108" i="3" s="1"/>
  <c r="H1106" i="3" s="1"/>
  <c r="E141" i="3"/>
  <c r="G141" i="3" s="1"/>
  <c r="H139" i="3" s="1"/>
  <c r="E397" i="3"/>
  <c r="G397" i="3" s="1"/>
  <c r="H395" i="3" s="1"/>
  <c r="E525" i="3"/>
  <c r="G525" i="3" s="1"/>
  <c r="H523" i="3" s="1"/>
  <c r="E653" i="3"/>
  <c r="G653" i="3" s="1"/>
  <c r="H651" i="3" s="1"/>
  <c r="E845" i="3"/>
  <c r="G845" i="3" s="1"/>
  <c r="H843" i="3" s="1"/>
  <c r="E973" i="3"/>
  <c r="G973" i="3" s="1"/>
  <c r="H971" i="3" s="1"/>
  <c r="E1132" i="3"/>
  <c r="G1132" i="3" s="1"/>
  <c r="H1130" i="3" s="1"/>
  <c r="E1133" i="3"/>
  <c r="G1133" i="3" s="1"/>
  <c r="H1131" i="3" s="1"/>
  <c r="E153" i="3"/>
  <c r="G153" i="3" s="1"/>
  <c r="H151" i="3" s="1"/>
  <c r="E152" i="3"/>
  <c r="G152" i="3" s="1"/>
  <c r="H150" i="3" s="1"/>
  <c r="E157" i="3"/>
  <c r="G157" i="3" s="1"/>
  <c r="H155" i="3" s="1"/>
  <c r="E156" i="3"/>
  <c r="G156" i="3" s="1"/>
  <c r="H154" i="3" s="1"/>
  <c r="E158" i="3"/>
  <c r="G158" i="3" s="1"/>
  <c r="H156" i="3" s="1"/>
  <c r="E313" i="3"/>
  <c r="G313" i="3" s="1"/>
  <c r="H311" i="3" s="1"/>
  <c r="E312" i="3"/>
  <c r="G312" i="3" s="1"/>
  <c r="H310" i="3" s="1"/>
  <c r="E318" i="3"/>
  <c r="G318" i="3" s="1"/>
  <c r="H316" i="3" s="1"/>
  <c r="E314" i="3"/>
  <c r="G314" i="3" s="1"/>
  <c r="H312" i="3" s="1"/>
  <c r="E316" i="3"/>
  <c r="G316" i="3" s="1"/>
  <c r="H314" i="3" s="1"/>
  <c r="E317" i="3"/>
  <c r="G317" i="3" s="1"/>
  <c r="H315" i="3" s="1"/>
  <c r="E315" i="3"/>
  <c r="G315" i="3" s="1"/>
  <c r="H313" i="3" s="1"/>
  <c r="E541" i="3"/>
  <c r="G541" i="3" s="1"/>
  <c r="H539" i="3" s="1"/>
  <c r="E537" i="3"/>
  <c r="G537" i="3" s="1"/>
  <c r="H535" i="3" s="1"/>
  <c r="E538" i="3"/>
  <c r="G538" i="3" s="1"/>
  <c r="H536" i="3" s="1"/>
  <c r="E540" i="3"/>
  <c r="G540" i="3" s="1"/>
  <c r="H538" i="3" s="1"/>
  <c r="E539" i="3"/>
  <c r="G539" i="3" s="1"/>
  <c r="H537" i="3" s="1"/>
  <c r="E542" i="3"/>
  <c r="G542" i="3" s="1"/>
  <c r="H540" i="3" s="1"/>
  <c r="E536" i="3"/>
  <c r="G536" i="3" s="1"/>
  <c r="H534" i="3" s="1"/>
  <c r="E732" i="3"/>
  <c r="G732" i="3" s="1"/>
  <c r="H730" i="3" s="1"/>
  <c r="E860" i="3"/>
  <c r="G860" i="3" s="1"/>
  <c r="H858" i="3" s="1"/>
  <c r="E861" i="3"/>
  <c r="G861" i="3" s="1"/>
  <c r="H859" i="3" s="1"/>
  <c r="E862" i="3"/>
  <c r="G862" i="3" s="1"/>
  <c r="H860" i="3" s="1"/>
  <c r="E1048" i="3"/>
  <c r="G1048" i="3" s="1"/>
  <c r="H1046" i="3" s="1"/>
  <c r="E1050" i="3"/>
  <c r="G1050" i="3" s="1"/>
  <c r="H1048" i="3" s="1"/>
  <c r="E1049" i="3"/>
  <c r="G1049" i="3" s="1"/>
  <c r="H1047" i="3" s="1"/>
  <c r="E1052" i="3"/>
  <c r="G1052" i="3" s="1"/>
  <c r="H1050" i="3" s="1"/>
  <c r="E1053" i="3"/>
  <c r="G1053" i="3" s="1"/>
  <c r="H1051" i="3" s="1"/>
  <c r="E1051" i="3"/>
  <c r="G1051" i="3" s="1"/>
  <c r="H1049" i="3" s="1"/>
  <c r="E1054" i="3"/>
  <c r="G1054" i="3" s="1"/>
  <c r="H1052" i="3" s="1"/>
  <c r="E1176" i="3"/>
  <c r="G1176" i="3" s="1"/>
  <c r="H1174" i="3" s="1"/>
  <c r="E1182" i="3"/>
  <c r="G1182" i="3" s="1"/>
  <c r="H1180" i="3" s="1"/>
  <c r="E1178" i="3"/>
  <c r="G1178" i="3" s="1"/>
  <c r="H1176" i="3" s="1"/>
  <c r="E1181" i="3"/>
  <c r="G1181" i="3" s="1"/>
  <c r="H1179" i="3" s="1"/>
  <c r="E1177" i="3"/>
  <c r="G1177" i="3" s="1"/>
  <c r="H1175" i="3" s="1"/>
  <c r="E274" i="3"/>
  <c r="G274" i="3" s="1"/>
  <c r="H272" i="3" s="1"/>
  <c r="E349" i="3"/>
  <c r="G349" i="3" s="1"/>
  <c r="H347" i="3" s="1"/>
  <c r="E771" i="3"/>
  <c r="G771" i="3" s="1"/>
  <c r="H769" i="3" s="1"/>
  <c r="E526" i="3"/>
  <c r="G526" i="3" s="1"/>
  <c r="H524" i="3" s="1"/>
  <c r="E904" i="3"/>
  <c r="G904" i="3" s="1"/>
  <c r="H902" i="3" s="1"/>
  <c r="E34" i="3"/>
  <c r="G34" i="3" s="1"/>
  <c r="H32" i="3" s="1"/>
  <c r="E250" i="3"/>
  <c r="G250" i="3" s="1"/>
  <c r="H248" i="3" s="1"/>
  <c r="E155" i="3"/>
  <c r="G155" i="3" s="1"/>
  <c r="H153" i="3" s="1"/>
  <c r="E44" i="3"/>
  <c r="G44" i="3" s="1"/>
  <c r="H42" i="3" s="1"/>
  <c r="E340" i="3"/>
  <c r="G340" i="3" s="1"/>
  <c r="H338" i="3" s="1"/>
  <c r="E277" i="3"/>
  <c r="G277" i="3" s="1"/>
  <c r="H275" i="3" s="1"/>
  <c r="E214" i="3"/>
  <c r="G214" i="3" s="1"/>
  <c r="H212" i="3" s="1"/>
  <c r="E143" i="3"/>
  <c r="G143" i="3" s="1"/>
  <c r="H141" i="3" s="1"/>
  <c r="E49" i="3"/>
  <c r="G49" i="3" s="1"/>
  <c r="H47" i="3" s="1"/>
  <c r="E635" i="3"/>
  <c r="G635" i="3" s="1"/>
  <c r="H633" i="3" s="1"/>
  <c r="E628" i="3"/>
  <c r="G628" i="3" s="1"/>
  <c r="H626" i="3" s="1"/>
  <c r="E1093" i="3"/>
  <c r="G1093" i="3" s="1"/>
  <c r="H1091" i="3" s="1"/>
  <c r="E1022" i="3"/>
  <c r="G1022" i="3" s="1"/>
  <c r="H1020" i="3" s="1"/>
  <c r="E719" i="3"/>
  <c r="G719" i="3" s="1"/>
  <c r="H717" i="3" s="1"/>
  <c r="E688" i="3"/>
  <c r="G688" i="3" s="1"/>
  <c r="H686" i="3" s="1"/>
  <c r="E881" i="3"/>
  <c r="G881" i="3" s="1"/>
  <c r="H879" i="3" s="1"/>
  <c r="E994" i="3"/>
  <c r="G994" i="3" s="1"/>
  <c r="H992" i="3" s="1"/>
  <c r="E1073" i="3"/>
  <c r="G1073" i="3" s="1"/>
  <c r="H1071" i="3" s="1"/>
  <c r="E991" i="3"/>
  <c r="G991" i="3" s="1"/>
  <c r="H989" i="3" s="1"/>
  <c r="E1016" i="3"/>
  <c r="G1016" i="3" s="1"/>
  <c r="H1014" i="3" s="1"/>
  <c r="E1001" i="3"/>
  <c r="G1001" i="3" s="1"/>
  <c r="H999" i="3" s="1"/>
  <c r="E1065" i="3"/>
  <c r="G1065" i="3" s="1"/>
  <c r="H1063" i="3" s="1"/>
  <c r="E1090" i="3"/>
  <c r="G1090" i="3" s="1"/>
  <c r="H1088" i="3" s="1"/>
  <c r="G167" i="3"/>
  <c r="H165" i="3" s="1"/>
  <c r="G591" i="3"/>
  <c r="H589" i="3" s="1"/>
  <c r="G767" i="3"/>
  <c r="H765" i="3" s="1"/>
  <c r="G895" i="3"/>
  <c r="H893" i="3" s="1"/>
  <c r="G624" i="3"/>
  <c r="H622" i="3" s="1"/>
  <c r="G921" i="3"/>
  <c r="H919" i="3" s="1"/>
  <c r="G1207" i="3"/>
  <c r="H1205" i="3" s="1"/>
  <c r="G1072" i="3"/>
  <c r="H1070" i="3" s="1"/>
  <c r="E183" i="3"/>
  <c r="G183" i="3" s="1"/>
  <c r="H181" i="3" s="1"/>
  <c r="E951" i="3"/>
  <c r="G951" i="3" s="1"/>
  <c r="H949" i="3" s="1"/>
  <c r="E240" i="3"/>
  <c r="G240" i="3" s="1"/>
  <c r="H238" i="3" s="1"/>
  <c r="E385" i="3"/>
  <c r="G385" i="3" s="1"/>
  <c r="H383" i="3" s="1"/>
  <c r="E513" i="3"/>
  <c r="E242" i="3"/>
  <c r="G242" i="3" s="1"/>
  <c r="H240" i="3" s="1"/>
  <c r="E478" i="3"/>
  <c r="G478" i="3" s="1"/>
  <c r="H476" i="3" s="1"/>
  <c r="G192" i="3"/>
  <c r="H190" i="3" s="1"/>
  <c r="G1095" i="3"/>
  <c r="H1093" i="3" s="1"/>
  <c r="G903" i="3"/>
  <c r="H901" i="3" s="1"/>
  <c r="G872" i="3"/>
  <c r="H870" i="3" s="1"/>
  <c r="G433" i="3"/>
  <c r="H431" i="3" s="1"/>
  <c r="G279" i="3"/>
  <c r="H277" i="3" s="1"/>
  <c r="G57" i="3"/>
  <c r="H55" i="3" s="1"/>
  <c r="G1111" i="3"/>
  <c r="H1109" i="3" s="1"/>
  <c r="G455" i="3"/>
  <c r="H453" i="3" s="1"/>
  <c r="G615" i="3"/>
  <c r="H613" i="3" s="1"/>
  <c r="G911" i="3"/>
  <c r="H909" i="3" s="1"/>
  <c r="G392" i="3"/>
  <c r="H390" i="3" s="1"/>
  <c r="G704" i="3"/>
  <c r="H702" i="3" s="1"/>
  <c r="G345" i="3"/>
  <c r="H343" i="3" s="1"/>
  <c r="G1224" i="3"/>
  <c r="H1222" i="3" s="1"/>
  <c r="G1121" i="3"/>
  <c r="H1119" i="3" s="1"/>
  <c r="G1153" i="3"/>
  <c r="H1151" i="3" s="1"/>
  <c r="E127" i="3"/>
  <c r="G127" i="3" s="1"/>
  <c r="H125" i="3" s="1"/>
  <c r="E184" i="3"/>
  <c r="G184" i="3" s="1"/>
  <c r="H182" i="3" s="1"/>
  <c r="E216" i="3"/>
  <c r="G216" i="3" s="1"/>
  <c r="H214" i="3" s="1"/>
  <c r="E440" i="3"/>
  <c r="G440" i="3" s="1"/>
  <c r="H438" i="3" s="1"/>
  <c r="E472" i="3"/>
  <c r="G472" i="3" s="1"/>
  <c r="H470" i="3" s="1"/>
  <c r="E600" i="3"/>
  <c r="G600" i="3" s="1"/>
  <c r="H598" i="3" s="1"/>
  <c r="E760" i="3"/>
  <c r="E856" i="3"/>
  <c r="G856" i="3" s="1"/>
  <c r="H854" i="3" s="1"/>
  <c r="E952" i="3"/>
  <c r="G952" i="3" s="1"/>
  <c r="H950" i="3" s="1"/>
  <c r="E218" i="3"/>
  <c r="G218" i="3" s="1"/>
  <c r="H216" i="3" s="1"/>
  <c r="E474" i="3"/>
  <c r="G474" i="3" s="1"/>
  <c r="H472" i="3" s="1"/>
  <c r="E506" i="3"/>
  <c r="G506" i="3" s="1"/>
  <c r="H504" i="3" s="1"/>
  <c r="E602" i="3"/>
  <c r="G602" i="3" s="1"/>
  <c r="H600" i="3" s="1"/>
  <c r="E762" i="3"/>
  <c r="G762" i="3" s="1"/>
  <c r="H760" i="3" s="1"/>
  <c r="E858" i="3"/>
  <c r="G858" i="3" s="1"/>
  <c r="H856" i="3" s="1"/>
  <c r="E599" i="3"/>
  <c r="G599" i="3" s="1"/>
  <c r="H597" i="3" s="1"/>
  <c r="E763" i="3"/>
  <c r="E859" i="3"/>
  <c r="G859" i="3" s="1"/>
  <c r="H857" i="3" s="1"/>
  <c r="E756" i="3"/>
  <c r="G756" i="3" s="1"/>
  <c r="H754" i="3" s="1"/>
  <c r="E757" i="3"/>
  <c r="G64" i="3"/>
  <c r="H62" i="3" s="1"/>
  <c r="G136" i="3"/>
  <c r="H134" i="3" s="1"/>
  <c r="G9" i="3"/>
  <c r="G73" i="3"/>
  <c r="H71" i="3" s="1"/>
  <c r="G311" i="3"/>
  <c r="H309" i="3" s="1"/>
  <c r="G399" i="3"/>
  <c r="H397" i="3" s="1"/>
  <c r="G559" i="3"/>
  <c r="H557" i="3" s="1"/>
  <c r="G695" i="3"/>
  <c r="H693" i="3" s="1"/>
  <c r="G256" i="3"/>
  <c r="H254" i="3" s="1"/>
  <c r="G320" i="3"/>
  <c r="H318" i="3" s="1"/>
  <c r="G408" i="3"/>
  <c r="H406" i="3" s="1"/>
  <c r="G488" i="3"/>
  <c r="H486" i="3" s="1"/>
  <c r="G824" i="3"/>
  <c r="H822" i="3" s="1"/>
  <c r="G1151" i="3"/>
  <c r="H1149" i="3" s="1"/>
  <c r="E128" i="3"/>
  <c r="G128" i="3" s="1"/>
  <c r="H126" i="3" s="1"/>
  <c r="E512" i="3"/>
  <c r="G512" i="3" s="1"/>
  <c r="H510" i="3" s="1"/>
  <c r="E736" i="3"/>
  <c r="G736" i="3" s="1"/>
  <c r="H734" i="3" s="1"/>
  <c r="G1250" i="3"/>
  <c r="H1248" i="3" s="1"/>
  <c r="E220" i="3"/>
  <c r="G220" i="3" s="1"/>
  <c r="H218" i="3" s="1"/>
  <c r="E604" i="3"/>
  <c r="G604" i="3" s="1"/>
  <c r="H602" i="3" s="1"/>
  <c r="E764" i="3"/>
  <c r="G764" i="3" s="1"/>
  <c r="H762" i="3" s="1"/>
  <c r="E221" i="3"/>
  <c r="G221" i="3" s="1"/>
  <c r="H219" i="3" s="1"/>
  <c r="E477" i="3"/>
  <c r="G477" i="3" s="1"/>
  <c r="H475" i="3" s="1"/>
  <c r="G871" i="3"/>
  <c r="H869" i="3" s="1"/>
  <c r="G1088" i="3"/>
  <c r="H1086" i="3" s="1"/>
  <c r="G79" i="3"/>
  <c r="H77" i="3" s="1"/>
  <c r="G89" i="3"/>
  <c r="H87" i="3" s="1"/>
  <c r="G1055" i="3"/>
  <c r="H1053" i="3" s="1"/>
  <c r="G327" i="3"/>
  <c r="H325" i="3" s="1"/>
  <c r="G415" i="3"/>
  <c r="H413" i="3" s="1"/>
  <c r="G495" i="3"/>
  <c r="H493" i="3" s="1"/>
  <c r="G575" i="3"/>
  <c r="H573" i="3" s="1"/>
  <c r="G272" i="3"/>
  <c r="H270" i="3" s="1"/>
  <c r="G336" i="3"/>
  <c r="H334" i="3" s="1"/>
  <c r="G424" i="3"/>
  <c r="H422" i="3" s="1"/>
  <c r="G401" i="3"/>
  <c r="H399" i="3" s="1"/>
  <c r="G569" i="3"/>
  <c r="H567" i="3" s="1"/>
  <c r="G1000" i="3"/>
  <c r="H998" i="3" s="1"/>
  <c r="G1249" i="3"/>
  <c r="H1247" i="3" s="1"/>
  <c r="E232" i="3"/>
  <c r="G232" i="3" s="1"/>
  <c r="H230" i="3" s="1"/>
  <c r="E217" i="3"/>
  <c r="G217" i="3" s="1"/>
  <c r="H215" i="3" s="1"/>
  <c r="E441" i="3"/>
  <c r="G441" i="3" s="1"/>
  <c r="H439" i="3" s="1"/>
  <c r="E473" i="3"/>
  <c r="G473" i="3" s="1"/>
  <c r="H471" i="3" s="1"/>
  <c r="E503" i="3"/>
  <c r="G503" i="3" s="1"/>
  <c r="H501" i="3" s="1"/>
  <c r="E601" i="3"/>
  <c r="G601" i="3" s="1"/>
  <c r="H599" i="3" s="1"/>
  <c r="E234" i="3"/>
  <c r="G234" i="3" s="1"/>
  <c r="H232" i="3" s="1"/>
  <c r="E235" i="3"/>
  <c r="G235" i="3" s="1"/>
  <c r="H233" i="3" s="1"/>
  <c r="E123" i="3"/>
  <c r="G123" i="3" s="1"/>
  <c r="H121" i="3" s="1"/>
  <c r="E117" i="3"/>
  <c r="G117" i="3" s="1"/>
  <c r="H115" i="3" s="1"/>
  <c r="E126" i="3"/>
  <c r="G126" i="3" s="1"/>
  <c r="H124" i="3" s="1"/>
  <c r="G112" i="3"/>
  <c r="H110" i="3" s="1"/>
  <c r="E122" i="3"/>
  <c r="G122" i="3" s="1"/>
  <c r="H120" i="3" s="1"/>
  <c r="E108" i="3"/>
  <c r="G108" i="3" s="1"/>
  <c r="H106" i="3" s="1"/>
  <c r="E116" i="3"/>
  <c r="G116" i="3" s="1"/>
  <c r="H114" i="3" s="1"/>
  <c r="G172" i="3"/>
  <c r="H170" i="3" s="1"/>
  <c r="G211" i="3"/>
  <c r="H209" i="3" s="1"/>
  <c r="E222" i="3"/>
  <c r="G222" i="3" s="1"/>
  <c r="H220" i="3" s="1"/>
  <c r="E229" i="3"/>
  <c r="G229" i="3" s="1"/>
  <c r="H227" i="3" s="1"/>
  <c r="E226" i="3"/>
  <c r="G226" i="3" s="1"/>
  <c r="H224" i="3" s="1"/>
  <c r="E230" i="3"/>
  <c r="G230" i="3" s="1"/>
  <c r="H228" i="3" s="1"/>
  <c r="E223" i="3"/>
  <c r="G223" i="3" s="1"/>
  <c r="H221" i="3" s="1"/>
  <c r="E228" i="3"/>
  <c r="G228" i="3" s="1"/>
  <c r="H226" i="3" s="1"/>
  <c r="E231" i="3"/>
  <c r="G231" i="3" s="1"/>
  <c r="H229" i="3" s="1"/>
  <c r="E225" i="3"/>
  <c r="G225" i="3" s="1"/>
  <c r="H223" i="3" s="1"/>
  <c r="E236" i="3"/>
  <c r="G236" i="3" s="1"/>
  <c r="H234" i="3" s="1"/>
  <c r="E239" i="3"/>
  <c r="G239" i="3" s="1"/>
  <c r="H237" i="3" s="1"/>
  <c r="E241" i="3"/>
  <c r="G241" i="3" s="1"/>
  <c r="H239" i="3" s="1"/>
  <c r="E367" i="3"/>
  <c r="G367" i="3" s="1"/>
  <c r="H365" i="3" s="1"/>
  <c r="E377" i="3"/>
  <c r="G377" i="3" s="1"/>
  <c r="H375" i="3" s="1"/>
  <c r="E370" i="3"/>
  <c r="G370" i="3" s="1"/>
  <c r="H368" i="3" s="1"/>
  <c r="E375" i="3"/>
  <c r="G375" i="3" s="1"/>
  <c r="H373" i="3" s="1"/>
  <c r="E378" i="3"/>
  <c r="G378" i="3" s="1"/>
  <c r="H376" i="3" s="1"/>
  <c r="E383" i="3"/>
  <c r="G383" i="3" s="1"/>
  <c r="H381" i="3" s="1"/>
  <c r="E368" i="3"/>
  <c r="G368" i="3" s="1"/>
  <c r="H366" i="3" s="1"/>
  <c r="E384" i="3"/>
  <c r="G384" i="3" s="1"/>
  <c r="H382" i="3" s="1"/>
  <c r="E373" i="3"/>
  <c r="G373" i="3" s="1"/>
  <c r="H371" i="3" s="1"/>
  <c r="E381" i="3"/>
  <c r="G381" i="3" s="1"/>
  <c r="H379" i="3" s="1"/>
  <c r="E376" i="3"/>
  <c r="G376" i="3" s="1"/>
  <c r="H374" i="3" s="1"/>
  <c r="E369" i="3"/>
  <c r="G369" i="3" s="1"/>
  <c r="H367" i="3" s="1"/>
  <c r="E372" i="3"/>
  <c r="G372" i="3" s="1"/>
  <c r="H370" i="3" s="1"/>
  <c r="E371" i="3"/>
  <c r="G371" i="3" s="1"/>
  <c r="H369" i="3" s="1"/>
  <c r="E380" i="3"/>
  <c r="G380" i="3" s="1"/>
  <c r="H378" i="3" s="1"/>
  <c r="E366" i="3"/>
  <c r="G366" i="3" s="1"/>
  <c r="H364" i="3" s="1"/>
  <c r="E437" i="3"/>
  <c r="G437" i="3" s="1"/>
  <c r="H435" i="3" s="1"/>
  <c r="E431" i="3"/>
  <c r="G431" i="3" s="1"/>
  <c r="H429" i="3" s="1"/>
  <c r="G432" i="3"/>
  <c r="H430" i="3" s="1"/>
  <c r="E422" i="3"/>
  <c r="G422" i="3" s="1"/>
  <c r="H420" i="3" s="1"/>
  <c r="E427" i="3"/>
  <c r="G427" i="3" s="1"/>
  <c r="H425" i="3" s="1"/>
  <c r="E436" i="3"/>
  <c r="G436" i="3" s="1"/>
  <c r="H434" i="3" s="1"/>
  <c r="E430" i="3"/>
  <c r="G430" i="3" s="1"/>
  <c r="H428" i="3" s="1"/>
  <c r="E435" i="3"/>
  <c r="G435" i="3" s="1"/>
  <c r="H433" i="3" s="1"/>
  <c r="E438" i="3"/>
  <c r="G438" i="3" s="1"/>
  <c r="H436" i="3" s="1"/>
  <c r="E421" i="3"/>
  <c r="G421" i="3" s="1"/>
  <c r="H419" i="3" s="1"/>
  <c r="E425" i="3"/>
  <c r="G425" i="3" s="1"/>
  <c r="H423" i="3" s="1"/>
  <c r="G469" i="3"/>
  <c r="H467" i="3" s="1"/>
  <c r="G464" i="3"/>
  <c r="H462" i="3" s="1"/>
  <c r="E492" i="3"/>
  <c r="G492" i="3" s="1"/>
  <c r="H490" i="3" s="1"/>
  <c r="E486" i="3"/>
  <c r="G486" i="3" s="1"/>
  <c r="H484" i="3" s="1"/>
  <c r="E496" i="3"/>
  <c r="G496" i="3" s="1"/>
  <c r="H494" i="3" s="1"/>
  <c r="E585" i="3"/>
  <c r="G585" i="3" s="1"/>
  <c r="H583" i="3" s="1"/>
  <c r="E593" i="3"/>
  <c r="G593" i="3" s="1"/>
  <c r="H591" i="3" s="1"/>
  <c r="E725" i="3"/>
  <c r="G725" i="3" s="1"/>
  <c r="H723" i="3" s="1"/>
  <c r="E758" i="3"/>
  <c r="G758" i="3" s="1"/>
  <c r="H756" i="3" s="1"/>
  <c r="G760" i="3"/>
  <c r="H758" i="3" s="1"/>
  <c r="G763" i="3"/>
  <c r="H761" i="3" s="1"/>
  <c r="E759" i="3"/>
  <c r="G759" i="3" s="1"/>
  <c r="H757" i="3" s="1"/>
  <c r="E761" i="3"/>
  <c r="G761" i="3" s="1"/>
  <c r="H759" i="3" s="1"/>
  <c r="E982" i="3"/>
  <c r="G982" i="3" s="1"/>
  <c r="H980" i="3" s="1"/>
  <c r="E977" i="3"/>
  <c r="G977" i="3" s="1"/>
  <c r="H975" i="3" s="1"/>
  <c r="E978" i="3"/>
  <c r="G978" i="3" s="1"/>
  <c r="H976" i="3" s="1"/>
  <c r="E976" i="3"/>
  <c r="G976" i="3" s="1"/>
  <c r="H974" i="3" s="1"/>
  <c r="G935" i="3"/>
  <c r="H933" i="3" s="1"/>
  <c r="G946" i="3"/>
  <c r="H944" i="3" s="1"/>
  <c r="E755" i="3"/>
  <c r="G755" i="3" s="1"/>
  <c r="H753" i="3" s="1"/>
  <c r="E750" i="3"/>
  <c r="G750" i="3" s="1"/>
  <c r="H748" i="3" s="1"/>
  <c r="E751" i="3"/>
  <c r="G751" i="3" s="1"/>
  <c r="H749" i="3" s="1"/>
  <c r="E737" i="3"/>
  <c r="G737" i="3" s="1"/>
  <c r="H735" i="3" s="1"/>
  <c r="E746" i="3"/>
  <c r="G746" i="3" s="1"/>
  <c r="H744" i="3" s="1"/>
  <c r="E595" i="3"/>
  <c r="G595" i="3" s="1"/>
  <c r="H593" i="3" s="1"/>
  <c r="E596" i="3"/>
  <c r="G596" i="3" s="1"/>
  <c r="H594" i="3" s="1"/>
  <c r="E592" i="3"/>
  <c r="G592" i="3" s="1"/>
  <c r="H590" i="3" s="1"/>
  <c r="E594" i="3"/>
  <c r="G594" i="3" s="1"/>
  <c r="H592" i="3" s="1"/>
  <c r="E590" i="3"/>
  <c r="G590" i="3" s="1"/>
  <c r="H588" i="3" s="1"/>
  <c r="E589" i="3"/>
  <c r="G589" i="3" s="1"/>
  <c r="H587" i="3" s="1"/>
  <c r="E509" i="3"/>
  <c r="G509" i="3" s="1"/>
  <c r="H507" i="3" s="1"/>
  <c r="E487" i="3"/>
  <c r="G487" i="3" s="1"/>
  <c r="H485" i="3" s="1"/>
  <c r="E504" i="3"/>
  <c r="G504" i="3" s="1"/>
  <c r="H502" i="3" s="1"/>
  <c r="G489" i="3"/>
  <c r="H487" i="3" s="1"/>
  <c r="G490" i="3"/>
  <c r="H488" i="3" s="1"/>
  <c r="E505" i="3"/>
  <c r="G505" i="3" s="1"/>
  <c r="H503" i="3" s="1"/>
  <c r="E508" i="3"/>
  <c r="G508" i="3" s="1"/>
  <c r="H506" i="3" s="1"/>
  <c r="G513" i="3"/>
  <c r="H511" i="3" s="1"/>
  <c r="E511" i="3"/>
  <c r="G511" i="3" s="1"/>
  <c r="H509" i="3" s="1"/>
  <c r="G499" i="3"/>
  <c r="H497" i="3" s="1"/>
  <c r="E510" i="3"/>
  <c r="G510" i="3" s="1"/>
  <c r="H508" i="3" s="1"/>
  <c r="G588" i="3"/>
  <c r="H586" i="3" s="1"/>
  <c r="E603" i="3"/>
  <c r="G603" i="3" s="1"/>
  <c r="H601" i="3" s="1"/>
  <c r="E724" i="3"/>
  <c r="G724" i="3" s="1"/>
  <c r="H722" i="3" s="1"/>
  <c r="E717" i="3"/>
  <c r="G717" i="3" s="1"/>
  <c r="H715" i="3" s="1"/>
  <c r="E727" i="3"/>
  <c r="G727" i="3" s="1"/>
  <c r="H725" i="3" s="1"/>
  <c r="E733" i="3"/>
  <c r="G733" i="3" s="1"/>
  <c r="H731" i="3" s="1"/>
  <c r="E726" i="3"/>
  <c r="G726" i="3" s="1"/>
  <c r="H724" i="3" s="1"/>
  <c r="E735" i="3"/>
  <c r="G735" i="3" s="1"/>
  <c r="H733" i="3" s="1"/>
  <c r="E734" i="3"/>
  <c r="G734" i="3" s="1"/>
  <c r="H732" i="3" s="1"/>
  <c r="E720" i="3"/>
  <c r="G720" i="3" s="1"/>
  <c r="H718" i="3" s="1"/>
  <c r="E721" i="3"/>
  <c r="G721" i="3" s="1"/>
  <c r="H719" i="3" s="1"/>
  <c r="E723" i="3"/>
  <c r="G723" i="3" s="1"/>
  <c r="H721" i="3" s="1"/>
  <c r="E722" i="3"/>
  <c r="G722" i="3" s="1"/>
  <c r="H720" i="3" s="1"/>
  <c r="E731" i="3"/>
  <c r="G731" i="3" s="1"/>
  <c r="H729" i="3" s="1"/>
  <c r="E730" i="3"/>
  <c r="G730" i="3" s="1"/>
  <c r="H728" i="3" s="1"/>
  <c r="E739" i="3"/>
  <c r="G739" i="3" s="1"/>
  <c r="H737" i="3" s="1"/>
  <c r="E742" i="3"/>
  <c r="G742" i="3" s="1"/>
  <c r="H740" i="3" s="1"/>
  <c r="E752" i="3"/>
  <c r="G752" i="3" s="1"/>
  <c r="H750" i="3" s="1"/>
  <c r="E754" i="3"/>
  <c r="G754" i="3" s="1"/>
  <c r="H752" i="3" s="1"/>
  <c r="G757" i="3"/>
  <c r="H755" i="3" s="1"/>
  <c r="E745" i="3"/>
  <c r="G745" i="3" s="1"/>
  <c r="H743" i="3" s="1"/>
  <c r="E740" i="3"/>
  <c r="G740" i="3" s="1"/>
  <c r="H738" i="3" s="1"/>
  <c r="E741" i="3"/>
  <c r="G741" i="3" s="1"/>
  <c r="H739" i="3" s="1"/>
  <c r="E743" i="3"/>
  <c r="G743" i="3" s="1"/>
  <c r="H741" i="3" s="1"/>
  <c r="E738" i="3"/>
  <c r="G738" i="3" s="1"/>
  <c r="H736" i="3" s="1"/>
  <c r="G853" i="3"/>
  <c r="H851" i="3" s="1"/>
  <c r="G855" i="3"/>
  <c r="H853" i="3" s="1"/>
  <c r="G851" i="3"/>
  <c r="H849" i="3" s="1"/>
  <c r="E857" i="3"/>
  <c r="G857" i="3" s="1"/>
  <c r="H855" i="3" s="1"/>
  <c r="G948" i="3"/>
  <c r="H946" i="3" s="1"/>
  <c r="G983" i="3"/>
  <c r="H981" i="3" s="1"/>
  <c r="E990" i="3"/>
  <c r="G990" i="3" s="1"/>
  <c r="H988" i="3" s="1"/>
  <c r="E984" i="3"/>
  <c r="G984" i="3" s="1"/>
  <c r="H982" i="3" s="1"/>
  <c r="E986" i="3"/>
  <c r="G986" i="3" s="1"/>
  <c r="H984" i="3" s="1"/>
  <c r="E988" i="3"/>
  <c r="G988" i="3" s="1"/>
  <c r="H986" i="3" s="1"/>
  <c r="E985" i="3"/>
  <c r="G985" i="3" s="1"/>
  <c r="H983" i="3" s="1"/>
  <c r="E1154" i="3"/>
  <c r="G1154" i="3" s="1"/>
  <c r="H1152" i="3" s="1"/>
  <c r="E176" i="3"/>
  <c r="G176" i="3" s="1"/>
  <c r="H174" i="3" s="1"/>
  <c r="E912" i="3"/>
  <c r="G912" i="3" s="1"/>
  <c r="H910" i="3" s="1"/>
  <c r="E944" i="3"/>
  <c r="G944" i="3" s="1"/>
  <c r="H942" i="3" s="1"/>
  <c r="E1008" i="3"/>
  <c r="G1008" i="3" s="1"/>
  <c r="H1006" i="3" s="1"/>
  <c r="E728" i="3"/>
  <c r="G728" i="3" s="1"/>
  <c r="H726" i="3" s="1"/>
  <c r="E8" i="3"/>
  <c r="G8" i="3" s="1"/>
  <c r="E1210" i="3"/>
  <c r="G1210" i="3" s="1"/>
  <c r="H1208" i="3" s="1"/>
  <c r="E753" i="3"/>
  <c r="G753" i="3" s="1"/>
  <c r="H751" i="3" s="1"/>
  <c r="E945" i="3"/>
  <c r="G945" i="3" s="1"/>
  <c r="H943" i="3" s="1"/>
  <c r="E1105" i="3"/>
  <c r="G1105" i="3" s="1"/>
  <c r="H1103" i="3" s="1"/>
  <c r="E1137" i="3"/>
  <c r="G1137" i="3" s="1"/>
  <c r="H1135" i="3" s="1"/>
  <c r="E1186" i="3"/>
  <c r="G1186" i="3" s="1"/>
  <c r="H1184" i="3" s="1"/>
  <c r="E1218" i="3"/>
  <c r="G1218" i="3" s="1"/>
  <c r="H1216" i="3" s="1"/>
  <c r="E989" i="3"/>
  <c r="G989" i="3" s="1"/>
  <c r="H987" i="3" s="1"/>
  <c r="E936" i="3"/>
  <c r="G936" i="3" s="1"/>
  <c r="H934" i="3" s="1"/>
  <c r="E968" i="3"/>
  <c r="G968" i="3" s="1"/>
  <c r="H966" i="3" s="1"/>
  <c r="E729" i="3"/>
  <c r="G729" i="3" s="1"/>
  <c r="H727" i="3" s="1"/>
  <c r="E1081" i="3"/>
  <c r="G1081" i="3" s="1"/>
  <c r="H1079" i="3" s="1"/>
  <c r="E1113" i="3"/>
  <c r="G1113" i="3" s="1"/>
  <c r="H1111" i="3" s="1"/>
  <c r="E1194" i="3"/>
  <c r="G1194" i="3" s="1"/>
  <c r="H1192" i="3" s="1"/>
  <c r="E1226" i="3"/>
  <c r="G1226" i="3" s="1"/>
  <c r="H1224" i="3" s="1"/>
  <c r="I1033" i="13" l="1"/>
  <c r="J1034" i="13"/>
  <c r="I1034" i="3"/>
  <c r="I1033" i="3" s="1"/>
  <c r="I1032" i="3" s="1"/>
  <c r="I1032" i="13" l="1"/>
  <c r="J1033" i="13"/>
  <c r="I1031" i="3"/>
  <c r="I1030" i="3" s="1"/>
  <c r="I1029" i="3" s="1"/>
  <c r="I1028" i="3" s="1"/>
  <c r="I1027" i="3" s="1"/>
  <c r="I1026" i="3" s="1"/>
  <c r="I1025" i="3" s="1"/>
  <c r="I1024" i="3" s="1"/>
  <c r="I1023" i="3" s="1"/>
  <c r="I1022" i="3" s="1"/>
  <c r="I1021" i="3" s="1"/>
  <c r="I1020" i="3" s="1"/>
  <c r="I1019" i="3" s="1"/>
  <c r="I1018" i="3" s="1"/>
  <c r="I1017" i="3" s="1"/>
  <c r="I1016" i="3" s="1"/>
  <c r="I1015" i="3" s="1"/>
  <c r="I1014" i="3" s="1"/>
  <c r="I1013" i="3" s="1"/>
  <c r="I1012" i="3" s="1"/>
  <c r="I1011" i="3" s="1"/>
  <c r="I1010" i="3" s="1"/>
  <c r="I1009" i="3" s="1"/>
  <c r="I1008" i="3" s="1"/>
  <c r="I1007" i="3" s="1"/>
  <c r="I1006" i="3" s="1"/>
  <c r="I1005" i="3" s="1"/>
  <c r="I1004" i="3" s="1"/>
  <c r="I1003" i="3" s="1"/>
  <c r="I1002" i="3" s="1"/>
  <c r="I1001" i="3" s="1"/>
  <c r="I1000" i="3" s="1"/>
  <c r="I999" i="3" s="1"/>
  <c r="I998" i="3" s="1"/>
  <c r="I997" i="3" s="1"/>
  <c r="I996" i="3" s="1"/>
  <c r="I995" i="3" s="1"/>
  <c r="I994" i="3" s="1"/>
  <c r="I993" i="3" s="1"/>
  <c r="I992" i="3" s="1"/>
  <c r="I991" i="3" s="1"/>
  <c r="I990" i="3" s="1"/>
  <c r="I989" i="3" s="1"/>
  <c r="I988" i="3" s="1"/>
  <c r="I987" i="3" s="1"/>
  <c r="I986" i="3" s="1"/>
  <c r="I985" i="3" s="1"/>
  <c r="I984" i="3" s="1"/>
  <c r="I983" i="3" s="1"/>
  <c r="I982" i="3" s="1"/>
  <c r="I981" i="3" s="1"/>
  <c r="I980" i="3" s="1"/>
  <c r="I979" i="3" s="1"/>
  <c r="I978" i="3" s="1"/>
  <c r="I977" i="3" s="1"/>
  <c r="I976" i="3" s="1"/>
  <c r="I975" i="3" s="1"/>
  <c r="I974" i="3" s="1"/>
  <c r="I973" i="3" s="1"/>
  <c r="I972" i="3" s="1"/>
  <c r="I971" i="3" s="1"/>
  <c r="I970" i="3" s="1"/>
  <c r="I969" i="3" s="1"/>
  <c r="I968" i="3" s="1"/>
  <c r="I967" i="3" s="1"/>
  <c r="I966" i="3" s="1"/>
  <c r="I965" i="3" s="1"/>
  <c r="I964" i="3" s="1"/>
  <c r="I963" i="3" s="1"/>
  <c r="I962" i="3" s="1"/>
  <c r="I961" i="3" s="1"/>
  <c r="I960" i="3" s="1"/>
  <c r="I959" i="3" s="1"/>
  <c r="I958" i="3" s="1"/>
  <c r="I957" i="3" s="1"/>
  <c r="I956" i="3" s="1"/>
  <c r="I955" i="3" s="1"/>
  <c r="I954" i="3" s="1"/>
  <c r="I953" i="3" s="1"/>
  <c r="I952" i="3" s="1"/>
  <c r="I951" i="3" s="1"/>
  <c r="I950" i="3" s="1"/>
  <c r="I949" i="3" s="1"/>
  <c r="I948" i="3" s="1"/>
  <c r="I947" i="3" s="1"/>
  <c r="I946" i="3" s="1"/>
  <c r="I945" i="3" s="1"/>
  <c r="I944" i="3" s="1"/>
  <c r="I943" i="3" s="1"/>
  <c r="I942" i="3" s="1"/>
  <c r="I941" i="3" s="1"/>
  <c r="I940" i="3" s="1"/>
  <c r="I939" i="3" s="1"/>
  <c r="I938" i="3" s="1"/>
  <c r="I937" i="3" s="1"/>
  <c r="I936" i="3" s="1"/>
  <c r="I935" i="3" s="1"/>
  <c r="I934" i="3" s="1"/>
  <c r="I933" i="3" s="1"/>
  <c r="I932" i="3" s="1"/>
  <c r="I931" i="3" s="1"/>
  <c r="I930" i="3" s="1"/>
  <c r="I929" i="3" s="1"/>
  <c r="I928" i="3" s="1"/>
  <c r="I927" i="3" s="1"/>
  <c r="I926" i="3" s="1"/>
  <c r="I925" i="3" s="1"/>
  <c r="I924" i="3" s="1"/>
  <c r="I923" i="3" s="1"/>
  <c r="I922" i="3" s="1"/>
  <c r="I921" i="3" s="1"/>
  <c r="I920" i="3" s="1"/>
  <c r="I919" i="3" s="1"/>
  <c r="I918" i="3" s="1"/>
  <c r="I917" i="3" s="1"/>
  <c r="I916" i="3" s="1"/>
  <c r="I915" i="3" s="1"/>
  <c r="I914" i="3" s="1"/>
  <c r="I913" i="3" s="1"/>
  <c r="I912" i="3" s="1"/>
  <c r="I911" i="3" s="1"/>
  <c r="I910" i="3" s="1"/>
  <c r="I909" i="3" s="1"/>
  <c r="I908" i="3" s="1"/>
  <c r="I907" i="3" s="1"/>
  <c r="I906" i="3" s="1"/>
  <c r="I905" i="3" s="1"/>
  <c r="I904" i="3" s="1"/>
  <c r="I903" i="3" s="1"/>
  <c r="I902" i="3" s="1"/>
  <c r="I901" i="3" s="1"/>
  <c r="I900" i="3" s="1"/>
  <c r="I899" i="3" s="1"/>
  <c r="I898" i="3" s="1"/>
  <c r="I897" i="3" s="1"/>
  <c r="I896" i="3" s="1"/>
  <c r="I895" i="3" s="1"/>
  <c r="I894" i="3" s="1"/>
  <c r="I893" i="3" s="1"/>
  <c r="I892" i="3" s="1"/>
  <c r="I891" i="3" s="1"/>
  <c r="I890" i="3" s="1"/>
  <c r="I889" i="3" s="1"/>
  <c r="I888" i="3" s="1"/>
  <c r="I887" i="3" s="1"/>
  <c r="I886" i="3" s="1"/>
  <c r="I885" i="3" s="1"/>
  <c r="I884" i="3" s="1"/>
  <c r="I883" i="3" s="1"/>
  <c r="I882" i="3" s="1"/>
  <c r="I881" i="3" s="1"/>
  <c r="I880" i="3" s="1"/>
  <c r="I879" i="3" s="1"/>
  <c r="I878" i="3" s="1"/>
  <c r="I877" i="3" s="1"/>
  <c r="I876" i="3" s="1"/>
  <c r="I875" i="3" s="1"/>
  <c r="I874" i="3" s="1"/>
  <c r="I873" i="3" s="1"/>
  <c r="I872" i="3" s="1"/>
  <c r="I871" i="3" s="1"/>
  <c r="I870" i="3" s="1"/>
  <c r="I869" i="3" s="1"/>
  <c r="I868" i="3" s="1"/>
  <c r="I867" i="3" s="1"/>
  <c r="I866" i="3" s="1"/>
  <c r="I865" i="3" s="1"/>
  <c r="I864" i="3" s="1"/>
  <c r="I863" i="3" s="1"/>
  <c r="I862" i="3" s="1"/>
  <c r="I861" i="3" s="1"/>
  <c r="I860" i="3" s="1"/>
  <c r="I859" i="3" s="1"/>
  <c r="I858" i="3" s="1"/>
  <c r="I857" i="3" s="1"/>
  <c r="I856" i="3" s="1"/>
  <c r="I855" i="3" s="1"/>
  <c r="I854" i="3" s="1"/>
  <c r="I853" i="3" s="1"/>
  <c r="I852" i="3" s="1"/>
  <c r="I851" i="3" s="1"/>
  <c r="I850" i="3" s="1"/>
  <c r="I849" i="3" s="1"/>
  <c r="I848" i="3" s="1"/>
  <c r="I847" i="3" s="1"/>
  <c r="I846" i="3" s="1"/>
  <c r="I845" i="3" s="1"/>
  <c r="I844" i="3" s="1"/>
  <c r="I843" i="3" s="1"/>
  <c r="I842" i="3" s="1"/>
  <c r="I841" i="3" s="1"/>
  <c r="I840" i="3" s="1"/>
  <c r="I839" i="3" s="1"/>
  <c r="I838" i="3" s="1"/>
  <c r="I837" i="3" s="1"/>
  <c r="I836" i="3" s="1"/>
  <c r="I835" i="3" s="1"/>
  <c r="I834" i="3" s="1"/>
  <c r="I833" i="3" s="1"/>
  <c r="I832" i="3" s="1"/>
  <c r="I831" i="3" s="1"/>
  <c r="I830" i="3" s="1"/>
  <c r="I829" i="3" s="1"/>
  <c r="I828" i="3" s="1"/>
  <c r="I827" i="3" s="1"/>
  <c r="I826" i="3" s="1"/>
  <c r="I825" i="3" s="1"/>
  <c r="I824" i="3" s="1"/>
  <c r="I823" i="3" s="1"/>
  <c r="I822" i="3" s="1"/>
  <c r="I821" i="3" s="1"/>
  <c r="I820" i="3" s="1"/>
  <c r="I819" i="3" s="1"/>
  <c r="I818" i="3" s="1"/>
  <c r="I817" i="3" s="1"/>
  <c r="I816" i="3" s="1"/>
  <c r="I815" i="3" s="1"/>
  <c r="I814" i="3" s="1"/>
  <c r="I813" i="3" s="1"/>
  <c r="I812" i="3" s="1"/>
  <c r="I811" i="3" s="1"/>
  <c r="I810" i="3" s="1"/>
  <c r="I809" i="3" s="1"/>
  <c r="I808" i="3" s="1"/>
  <c r="I807" i="3" s="1"/>
  <c r="I806" i="3" s="1"/>
  <c r="I805" i="3" s="1"/>
  <c r="I804" i="3" s="1"/>
  <c r="I803" i="3" s="1"/>
  <c r="I802" i="3" s="1"/>
  <c r="I801" i="3" s="1"/>
  <c r="I800" i="3" s="1"/>
  <c r="I799" i="3" s="1"/>
  <c r="I798" i="3" s="1"/>
  <c r="I797" i="3" s="1"/>
  <c r="I796" i="3" s="1"/>
  <c r="I795" i="3" s="1"/>
  <c r="I794" i="3" s="1"/>
  <c r="I793" i="3" s="1"/>
  <c r="I792" i="3" s="1"/>
  <c r="I791" i="3" s="1"/>
  <c r="I790" i="3" s="1"/>
  <c r="I789" i="3" s="1"/>
  <c r="I788" i="3" s="1"/>
  <c r="I787" i="3" s="1"/>
  <c r="I786" i="3" s="1"/>
  <c r="I785" i="3" s="1"/>
  <c r="I784" i="3" s="1"/>
  <c r="I783" i="3" s="1"/>
  <c r="I782" i="3" s="1"/>
  <c r="I781" i="3" s="1"/>
  <c r="I780" i="3" s="1"/>
  <c r="I779" i="3" s="1"/>
  <c r="I778" i="3" s="1"/>
  <c r="I777" i="3" s="1"/>
  <c r="I776" i="3" s="1"/>
  <c r="I775" i="3" s="1"/>
  <c r="I774" i="3" s="1"/>
  <c r="I773" i="3" s="1"/>
  <c r="I772" i="3" s="1"/>
  <c r="I771" i="3" s="1"/>
  <c r="I770" i="3" s="1"/>
  <c r="I769" i="3" s="1"/>
  <c r="I768" i="3" s="1"/>
  <c r="I767" i="3" s="1"/>
  <c r="I766" i="3" s="1"/>
  <c r="I765" i="3" s="1"/>
  <c r="I764" i="3" s="1"/>
  <c r="I763" i="3" s="1"/>
  <c r="I762" i="3" s="1"/>
  <c r="I761" i="3" s="1"/>
  <c r="I760" i="3" s="1"/>
  <c r="I759" i="3" s="1"/>
  <c r="I758" i="3" s="1"/>
  <c r="I757" i="3" s="1"/>
  <c r="I756" i="3" s="1"/>
  <c r="I755" i="3" s="1"/>
  <c r="I754" i="3" s="1"/>
  <c r="I753" i="3" s="1"/>
  <c r="I752" i="3" s="1"/>
  <c r="I751" i="3" s="1"/>
  <c r="I750" i="3" s="1"/>
  <c r="I749" i="3" s="1"/>
  <c r="I748" i="3" s="1"/>
  <c r="I747" i="3" s="1"/>
  <c r="I746" i="3" s="1"/>
  <c r="I745" i="3" s="1"/>
  <c r="I744" i="3" s="1"/>
  <c r="I743" i="3" s="1"/>
  <c r="I742" i="3" s="1"/>
  <c r="I741" i="3" s="1"/>
  <c r="I740" i="3" s="1"/>
  <c r="I739" i="3" s="1"/>
  <c r="I738" i="3" s="1"/>
  <c r="I737" i="3" s="1"/>
  <c r="I736" i="3" s="1"/>
  <c r="I735" i="3" s="1"/>
  <c r="I734" i="3" s="1"/>
  <c r="I733" i="3" s="1"/>
  <c r="I732" i="3" s="1"/>
  <c r="I731" i="3" s="1"/>
  <c r="I730" i="3" s="1"/>
  <c r="I729" i="3" s="1"/>
  <c r="I728" i="3" s="1"/>
  <c r="I727" i="3" s="1"/>
  <c r="I726" i="3" s="1"/>
  <c r="I725" i="3" s="1"/>
  <c r="I724" i="3" s="1"/>
  <c r="I723" i="3" s="1"/>
  <c r="I722" i="3" s="1"/>
  <c r="I721" i="3" s="1"/>
  <c r="I720" i="3" s="1"/>
  <c r="I719" i="3" s="1"/>
  <c r="I718" i="3" s="1"/>
  <c r="I717" i="3" s="1"/>
  <c r="I716" i="3" s="1"/>
  <c r="I715" i="3" s="1"/>
  <c r="I714" i="3" s="1"/>
  <c r="I713" i="3" s="1"/>
  <c r="I712" i="3" s="1"/>
  <c r="I711" i="3" s="1"/>
  <c r="I710" i="3" s="1"/>
  <c r="I709" i="3" s="1"/>
  <c r="I708" i="3" s="1"/>
  <c r="I707" i="3" s="1"/>
  <c r="I706" i="3" s="1"/>
  <c r="I705" i="3" s="1"/>
  <c r="I704" i="3" s="1"/>
  <c r="I703" i="3" s="1"/>
  <c r="I702" i="3" s="1"/>
  <c r="I701" i="3" s="1"/>
  <c r="I700" i="3" s="1"/>
  <c r="I699" i="3" s="1"/>
  <c r="I698" i="3" s="1"/>
  <c r="I697" i="3" s="1"/>
  <c r="I696" i="3" s="1"/>
  <c r="I695" i="3" s="1"/>
  <c r="I694" i="3" s="1"/>
  <c r="I693" i="3" s="1"/>
  <c r="I692" i="3" s="1"/>
  <c r="I691" i="3" s="1"/>
  <c r="I690" i="3" s="1"/>
  <c r="I689" i="3" s="1"/>
  <c r="I688" i="3" s="1"/>
  <c r="I687" i="3" s="1"/>
  <c r="I686" i="3" s="1"/>
  <c r="I685" i="3" s="1"/>
  <c r="I684" i="3" s="1"/>
  <c r="I683" i="3" s="1"/>
  <c r="I682" i="3" s="1"/>
  <c r="I681" i="3" s="1"/>
  <c r="I680" i="3" s="1"/>
  <c r="I679" i="3" s="1"/>
  <c r="I678" i="3" s="1"/>
  <c r="I677" i="3" s="1"/>
  <c r="I676" i="3" s="1"/>
  <c r="I675" i="3" s="1"/>
  <c r="I674" i="3" s="1"/>
  <c r="I673" i="3" s="1"/>
  <c r="I672" i="3" s="1"/>
  <c r="I671" i="3" s="1"/>
  <c r="I670" i="3" s="1"/>
  <c r="I669" i="3" s="1"/>
  <c r="I668" i="3" s="1"/>
  <c r="I667" i="3" s="1"/>
  <c r="I666" i="3" s="1"/>
  <c r="I665" i="3" s="1"/>
  <c r="I664" i="3" s="1"/>
  <c r="I663" i="3" s="1"/>
  <c r="I662" i="3" s="1"/>
  <c r="I661" i="3" s="1"/>
  <c r="I660" i="3" s="1"/>
  <c r="I659" i="3" s="1"/>
  <c r="I658" i="3" s="1"/>
  <c r="I657" i="3" s="1"/>
  <c r="I656" i="3" s="1"/>
  <c r="I655" i="3" s="1"/>
  <c r="I654" i="3" s="1"/>
  <c r="I653" i="3" s="1"/>
  <c r="I652" i="3" s="1"/>
  <c r="I651" i="3" s="1"/>
  <c r="I650" i="3" s="1"/>
  <c r="I649" i="3" s="1"/>
  <c r="I648" i="3" s="1"/>
  <c r="I647" i="3" s="1"/>
  <c r="I646" i="3" s="1"/>
  <c r="I645" i="3" s="1"/>
  <c r="I644" i="3" s="1"/>
  <c r="I643" i="3" s="1"/>
  <c r="I642" i="3" s="1"/>
  <c r="I641" i="3" s="1"/>
  <c r="I640" i="3" s="1"/>
  <c r="I639" i="3" s="1"/>
  <c r="I638" i="3" s="1"/>
  <c r="I637" i="3" s="1"/>
  <c r="I636" i="3" s="1"/>
  <c r="I635" i="3" s="1"/>
  <c r="I634" i="3" s="1"/>
  <c r="I633" i="3" s="1"/>
  <c r="I632" i="3" s="1"/>
  <c r="I631" i="3" s="1"/>
  <c r="I630" i="3" s="1"/>
  <c r="I629" i="3" s="1"/>
  <c r="I628" i="3" s="1"/>
  <c r="I627" i="3" s="1"/>
  <c r="I626" i="3" s="1"/>
  <c r="I625" i="3" s="1"/>
  <c r="I624" i="3" s="1"/>
  <c r="I623" i="3" s="1"/>
  <c r="I622" i="3" s="1"/>
  <c r="I621" i="3" s="1"/>
  <c r="I620" i="3" s="1"/>
  <c r="I619" i="3" s="1"/>
  <c r="I618" i="3" s="1"/>
  <c r="I617" i="3" s="1"/>
  <c r="I616" i="3" s="1"/>
  <c r="I615" i="3" s="1"/>
  <c r="I614" i="3" s="1"/>
  <c r="I613" i="3" s="1"/>
  <c r="I612" i="3" s="1"/>
  <c r="I611" i="3" s="1"/>
  <c r="I610" i="3" s="1"/>
  <c r="I609" i="3" s="1"/>
  <c r="I608" i="3" s="1"/>
  <c r="I607" i="3" s="1"/>
  <c r="I606" i="3" s="1"/>
  <c r="I605" i="3" s="1"/>
  <c r="I604" i="3" s="1"/>
  <c r="I603" i="3" s="1"/>
  <c r="I602" i="3" s="1"/>
  <c r="I601" i="3" s="1"/>
  <c r="I600" i="3" s="1"/>
  <c r="I599" i="3" s="1"/>
  <c r="I598" i="3" s="1"/>
  <c r="I597" i="3" s="1"/>
  <c r="I596" i="3" s="1"/>
  <c r="I595" i="3" s="1"/>
  <c r="I594" i="3" s="1"/>
  <c r="I593" i="3" s="1"/>
  <c r="I592" i="3" s="1"/>
  <c r="I591" i="3" s="1"/>
  <c r="I590" i="3" s="1"/>
  <c r="I589" i="3" s="1"/>
  <c r="I588" i="3" s="1"/>
  <c r="I587" i="3" s="1"/>
  <c r="I586" i="3" s="1"/>
  <c r="I585" i="3" s="1"/>
  <c r="I584" i="3" s="1"/>
  <c r="I583" i="3" s="1"/>
  <c r="I582" i="3" s="1"/>
  <c r="I581" i="3" s="1"/>
  <c r="I580" i="3" s="1"/>
  <c r="I579" i="3" s="1"/>
  <c r="I578" i="3" s="1"/>
  <c r="I577" i="3" s="1"/>
  <c r="I576" i="3" s="1"/>
  <c r="I575" i="3" s="1"/>
  <c r="I574" i="3" s="1"/>
  <c r="I573" i="3" s="1"/>
  <c r="I572" i="3" s="1"/>
  <c r="I571" i="3" s="1"/>
  <c r="I570" i="3" s="1"/>
  <c r="I569" i="3" s="1"/>
  <c r="I568" i="3" s="1"/>
  <c r="I567" i="3" s="1"/>
  <c r="I566" i="3" s="1"/>
  <c r="I565" i="3" s="1"/>
  <c r="I564" i="3" s="1"/>
  <c r="I563" i="3" s="1"/>
  <c r="I562" i="3" s="1"/>
  <c r="I561" i="3" s="1"/>
  <c r="I560" i="3" s="1"/>
  <c r="I559" i="3" s="1"/>
  <c r="I558" i="3" s="1"/>
  <c r="I557" i="3" s="1"/>
  <c r="I556" i="3" s="1"/>
  <c r="I555" i="3" s="1"/>
  <c r="I554" i="3" s="1"/>
  <c r="I553" i="3" s="1"/>
  <c r="I552" i="3" s="1"/>
  <c r="I551" i="3" s="1"/>
  <c r="I550" i="3" s="1"/>
  <c r="I549" i="3" s="1"/>
  <c r="I548" i="3" s="1"/>
  <c r="I547" i="3" s="1"/>
  <c r="I546" i="3" s="1"/>
  <c r="I545" i="3" s="1"/>
  <c r="I544" i="3" s="1"/>
  <c r="I543" i="3" s="1"/>
  <c r="I542" i="3" s="1"/>
  <c r="I541" i="3" s="1"/>
  <c r="I540" i="3" s="1"/>
  <c r="I539" i="3" s="1"/>
  <c r="I538" i="3" s="1"/>
  <c r="I537" i="3" s="1"/>
  <c r="I536" i="3" s="1"/>
  <c r="I535" i="3" s="1"/>
  <c r="I534" i="3" s="1"/>
  <c r="I533" i="3" s="1"/>
  <c r="I532" i="3" s="1"/>
  <c r="I531" i="3" s="1"/>
  <c r="I530" i="3" s="1"/>
  <c r="I529" i="3" s="1"/>
  <c r="I528" i="3" s="1"/>
  <c r="I527" i="3" s="1"/>
  <c r="I526" i="3" s="1"/>
  <c r="I525" i="3" s="1"/>
  <c r="I524" i="3" s="1"/>
  <c r="I523" i="3" s="1"/>
  <c r="I522" i="3" s="1"/>
  <c r="I521" i="3" s="1"/>
  <c r="I520" i="3" s="1"/>
  <c r="I519" i="3" s="1"/>
  <c r="I518" i="3" s="1"/>
  <c r="I517" i="3" s="1"/>
  <c r="I516" i="3" s="1"/>
  <c r="I515" i="3" s="1"/>
  <c r="I514" i="3" s="1"/>
  <c r="I513" i="3" s="1"/>
  <c r="I512" i="3" s="1"/>
  <c r="I511" i="3" s="1"/>
  <c r="I510" i="3" s="1"/>
  <c r="I509" i="3" s="1"/>
  <c r="I508" i="3" s="1"/>
  <c r="I507" i="3" s="1"/>
  <c r="I506" i="3" s="1"/>
  <c r="I505" i="3" s="1"/>
  <c r="I504" i="3" s="1"/>
  <c r="I503" i="3" s="1"/>
  <c r="I502" i="3" s="1"/>
  <c r="I501" i="3" s="1"/>
  <c r="I500" i="3" s="1"/>
  <c r="I499" i="3" s="1"/>
  <c r="I498" i="3" s="1"/>
  <c r="I497" i="3" s="1"/>
  <c r="I496" i="3" s="1"/>
  <c r="I495" i="3" s="1"/>
  <c r="I494" i="3" s="1"/>
  <c r="I493" i="3" s="1"/>
  <c r="I492" i="3" s="1"/>
  <c r="I491" i="3" s="1"/>
  <c r="I490" i="3" s="1"/>
  <c r="I489" i="3" s="1"/>
  <c r="I488" i="3" s="1"/>
  <c r="I487" i="3" s="1"/>
  <c r="I486" i="3" s="1"/>
  <c r="I485" i="3" s="1"/>
  <c r="I484" i="3" s="1"/>
  <c r="I483" i="3" s="1"/>
  <c r="I482" i="3" s="1"/>
  <c r="I481" i="3" s="1"/>
  <c r="I480" i="3" s="1"/>
  <c r="I479" i="3" s="1"/>
  <c r="I478" i="3" s="1"/>
  <c r="I477" i="3" s="1"/>
  <c r="I476" i="3" s="1"/>
  <c r="I475" i="3" s="1"/>
  <c r="I474" i="3" s="1"/>
  <c r="I473" i="3" s="1"/>
  <c r="I472" i="3" s="1"/>
  <c r="I471" i="3" s="1"/>
  <c r="I470" i="3" s="1"/>
  <c r="I469" i="3" s="1"/>
  <c r="I468" i="3" s="1"/>
  <c r="I467" i="3" s="1"/>
  <c r="I466" i="3" s="1"/>
  <c r="I465" i="3" s="1"/>
  <c r="I464" i="3" s="1"/>
  <c r="I463" i="3" s="1"/>
  <c r="I462" i="3" s="1"/>
  <c r="I461" i="3" s="1"/>
  <c r="I460" i="3" s="1"/>
  <c r="I459" i="3" s="1"/>
  <c r="I458" i="3" s="1"/>
  <c r="I457" i="3" s="1"/>
  <c r="I456" i="3" s="1"/>
  <c r="I455" i="3" s="1"/>
  <c r="I454" i="3" s="1"/>
  <c r="I453" i="3" s="1"/>
  <c r="I452" i="3" s="1"/>
  <c r="I451" i="3" s="1"/>
  <c r="I450" i="3" s="1"/>
  <c r="I449" i="3" s="1"/>
  <c r="I448" i="3" s="1"/>
  <c r="I447" i="3" s="1"/>
  <c r="I446" i="3" s="1"/>
  <c r="I445" i="3" s="1"/>
  <c r="I444" i="3" s="1"/>
  <c r="I443" i="3" s="1"/>
  <c r="I442" i="3" s="1"/>
  <c r="I441" i="3" s="1"/>
  <c r="I440" i="3" s="1"/>
  <c r="I439" i="3" s="1"/>
  <c r="I438" i="3" s="1"/>
  <c r="I437" i="3" s="1"/>
  <c r="I436" i="3" s="1"/>
  <c r="I435" i="3" s="1"/>
  <c r="I434" i="3" s="1"/>
  <c r="I433" i="3" s="1"/>
  <c r="I432" i="3" s="1"/>
  <c r="I431" i="3" s="1"/>
  <c r="I430" i="3" s="1"/>
  <c r="I429" i="3" s="1"/>
  <c r="I428" i="3" s="1"/>
  <c r="I427" i="3" s="1"/>
  <c r="I426" i="3" s="1"/>
  <c r="I425" i="3" s="1"/>
  <c r="I424" i="3" s="1"/>
  <c r="I423" i="3" s="1"/>
  <c r="I422" i="3" s="1"/>
  <c r="I421" i="3" s="1"/>
  <c r="I420" i="3" s="1"/>
  <c r="I419" i="3" s="1"/>
  <c r="I418" i="3" s="1"/>
  <c r="I417" i="3" s="1"/>
  <c r="I416" i="3" s="1"/>
  <c r="I415" i="3" s="1"/>
  <c r="I414" i="3" s="1"/>
  <c r="I413" i="3" s="1"/>
  <c r="I412" i="3" s="1"/>
  <c r="I411" i="3" s="1"/>
  <c r="I410" i="3" s="1"/>
  <c r="I409" i="3" s="1"/>
  <c r="I408" i="3" s="1"/>
  <c r="I407" i="3" s="1"/>
  <c r="I406" i="3" s="1"/>
  <c r="I405" i="3" s="1"/>
  <c r="I404" i="3" s="1"/>
  <c r="I403" i="3" s="1"/>
  <c r="I402" i="3" s="1"/>
  <c r="I401" i="3" s="1"/>
  <c r="I400" i="3" s="1"/>
  <c r="I399" i="3" s="1"/>
  <c r="I398" i="3" s="1"/>
  <c r="I397" i="3" s="1"/>
  <c r="I396" i="3" s="1"/>
  <c r="I395" i="3" s="1"/>
  <c r="I394" i="3" s="1"/>
  <c r="I393" i="3" s="1"/>
  <c r="I392" i="3" s="1"/>
  <c r="I391" i="3" s="1"/>
  <c r="I390" i="3" s="1"/>
  <c r="I389" i="3" s="1"/>
  <c r="I388" i="3" s="1"/>
  <c r="I387" i="3" s="1"/>
  <c r="I386" i="3" s="1"/>
  <c r="I385" i="3" s="1"/>
  <c r="I384" i="3" s="1"/>
  <c r="I383" i="3" s="1"/>
  <c r="I382" i="3" s="1"/>
  <c r="I381" i="3" s="1"/>
  <c r="I380" i="3" s="1"/>
  <c r="I379" i="3" s="1"/>
  <c r="I378" i="3" s="1"/>
  <c r="I377" i="3" s="1"/>
  <c r="I376" i="3" s="1"/>
  <c r="I375" i="3" s="1"/>
  <c r="I374" i="3" s="1"/>
  <c r="I373" i="3" s="1"/>
  <c r="I372" i="3" s="1"/>
  <c r="I371" i="3" s="1"/>
  <c r="I370" i="3" s="1"/>
  <c r="I369" i="3" s="1"/>
  <c r="I368" i="3" s="1"/>
  <c r="I367" i="3" s="1"/>
  <c r="I366" i="3" s="1"/>
  <c r="I365" i="3" s="1"/>
  <c r="I364" i="3" s="1"/>
  <c r="I363" i="3" s="1"/>
  <c r="I362" i="3" s="1"/>
  <c r="I361" i="3" s="1"/>
  <c r="I360" i="3" s="1"/>
  <c r="I359" i="3" s="1"/>
  <c r="I358" i="3" s="1"/>
  <c r="I357" i="3" s="1"/>
  <c r="I356" i="3" s="1"/>
  <c r="I355" i="3" s="1"/>
  <c r="I354" i="3" s="1"/>
  <c r="I353" i="3" s="1"/>
  <c r="I352" i="3" s="1"/>
  <c r="I351" i="3" s="1"/>
  <c r="I350" i="3" s="1"/>
  <c r="I349" i="3" s="1"/>
  <c r="I348" i="3" s="1"/>
  <c r="I347" i="3" s="1"/>
  <c r="I346" i="3" s="1"/>
  <c r="I345" i="3" s="1"/>
  <c r="I344" i="3" s="1"/>
  <c r="I343" i="3" s="1"/>
  <c r="I342" i="3" s="1"/>
  <c r="I341" i="3" s="1"/>
  <c r="I340" i="3" s="1"/>
  <c r="I339" i="3" s="1"/>
  <c r="I338" i="3" s="1"/>
  <c r="I337" i="3" s="1"/>
  <c r="I336" i="3" s="1"/>
  <c r="I335" i="3" s="1"/>
  <c r="I334" i="3" s="1"/>
  <c r="I333" i="3" s="1"/>
  <c r="I332" i="3" s="1"/>
  <c r="I331" i="3" s="1"/>
  <c r="I330" i="3" s="1"/>
  <c r="I329" i="3" s="1"/>
  <c r="I328" i="3" s="1"/>
  <c r="I327" i="3" s="1"/>
  <c r="I326" i="3" s="1"/>
  <c r="I325" i="3" s="1"/>
  <c r="I324" i="3" s="1"/>
  <c r="I323" i="3" s="1"/>
  <c r="I322" i="3" s="1"/>
  <c r="I321" i="3" s="1"/>
  <c r="I320" i="3" s="1"/>
  <c r="I319" i="3" s="1"/>
  <c r="I318" i="3" s="1"/>
  <c r="I317" i="3" s="1"/>
  <c r="I316" i="3" s="1"/>
  <c r="I315" i="3" s="1"/>
  <c r="I314" i="3" s="1"/>
  <c r="I313" i="3" s="1"/>
  <c r="I312" i="3" s="1"/>
  <c r="I311" i="3" s="1"/>
  <c r="I310" i="3" s="1"/>
  <c r="I309" i="3" s="1"/>
  <c r="I308" i="3" s="1"/>
  <c r="I307" i="3" s="1"/>
  <c r="I306" i="3" s="1"/>
  <c r="I305" i="3" s="1"/>
  <c r="I304" i="3" s="1"/>
  <c r="I303" i="3" s="1"/>
  <c r="I302" i="3" s="1"/>
  <c r="I301" i="3" s="1"/>
  <c r="I300" i="3" s="1"/>
  <c r="I299" i="3" s="1"/>
  <c r="I298" i="3" s="1"/>
  <c r="I297" i="3" s="1"/>
  <c r="I296" i="3" s="1"/>
  <c r="I295" i="3" s="1"/>
  <c r="I294" i="3" s="1"/>
  <c r="I293" i="3" s="1"/>
  <c r="I292" i="3" s="1"/>
  <c r="I291" i="3" s="1"/>
  <c r="I290" i="3" s="1"/>
  <c r="I289" i="3" s="1"/>
  <c r="I288" i="3" s="1"/>
  <c r="I287" i="3" s="1"/>
  <c r="I286" i="3" s="1"/>
  <c r="I285" i="3" s="1"/>
  <c r="I284" i="3" s="1"/>
  <c r="I283" i="3" s="1"/>
  <c r="I282" i="3" s="1"/>
  <c r="I281" i="3" s="1"/>
  <c r="I280" i="3" s="1"/>
  <c r="I279" i="3" s="1"/>
  <c r="I278" i="3" s="1"/>
  <c r="I277" i="3" s="1"/>
  <c r="I276" i="3" s="1"/>
  <c r="I275" i="3" s="1"/>
  <c r="I274" i="3" s="1"/>
  <c r="I273" i="3" s="1"/>
  <c r="I272" i="3" s="1"/>
  <c r="I271" i="3" s="1"/>
  <c r="I270" i="3" s="1"/>
  <c r="I269" i="3" s="1"/>
  <c r="I268" i="3" s="1"/>
  <c r="I267" i="3" s="1"/>
  <c r="I266" i="3" s="1"/>
  <c r="I265" i="3" s="1"/>
  <c r="I264" i="3" s="1"/>
  <c r="I263" i="3" s="1"/>
  <c r="I262" i="3" s="1"/>
  <c r="I261" i="3" s="1"/>
  <c r="I260" i="3" s="1"/>
  <c r="I259" i="3" s="1"/>
  <c r="I258" i="3" s="1"/>
  <c r="I257" i="3" s="1"/>
  <c r="I256" i="3" s="1"/>
  <c r="I255" i="3" s="1"/>
  <c r="I254" i="3" s="1"/>
  <c r="I253" i="3" s="1"/>
  <c r="I252" i="3" s="1"/>
  <c r="I251" i="3" s="1"/>
  <c r="I250" i="3" s="1"/>
  <c r="I249" i="3" s="1"/>
  <c r="I248" i="3" s="1"/>
  <c r="I247" i="3" s="1"/>
  <c r="I246" i="3" s="1"/>
  <c r="I245" i="3" s="1"/>
  <c r="I244" i="3" s="1"/>
  <c r="I243" i="3" s="1"/>
  <c r="I242" i="3" s="1"/>
  <c r="I241" i="3" s="1"/>
  <c r="I240" i="3" s="1"/>
  <c r="I239" i="3" s="1"/>
  <c r="I238" i="3" s="1"/>
  <c r="I237" i="3" s="1"/>
  <c r="I236" i="3" s="1"/>
  <c r="I235" i="3" s="1"/>
  <c r="I234" i="3" s="1"/>
  <c r="I233" i="3" s="1"/>
  <c r="I232" i="3" s="1"/>
  <c r="I231" i="3" s="1"/>
  <c r="I230" i="3" s="1"/>
  <c r="I229" i="3" s="1"/>
  <c r="I228" i="3" s="1"/>
  <c r="I227" i="3" s="1"/>
  <c r="I226" i="3" s="1"/>
  <c r="I225" i="3" s="1"/>
  <c r="I224" i="3" s="1"/>
  <c r="I223" i="3" s="1"/>
  <c r="I222" i="3" s="1"/>
  <c r="I221" i="3" s="1"/>
  <c r="I220" i="3" s="1"/>
  <c r="I219" i="3" s="1"/>
  <c r="I218" i="3" s="1"/>
  <c r="I217" i="3" s="1"/>
  <c r="I216" i="3" s="1"/>
  <c r="I215" i="3" s="1"/>
  <c r="I214" i="3" s="1"/>
  <c r="I213" i="3" s="1"/>
  <c r="I212" i="3" s="1"/>
  <c r="I211" i="3" s="1"/>
  <c r="I210" i="3" s="1"/>
  <c r="I209" i="3" s="1"/>
  <c r="I208" i="3" s="1"/>
  <c r="I207" i="3" s="1"/>
  <c r="I206" i="3" s="1"/>
  <c r="I205" i="3" s="1"/>
  <c r="I204" i="3" s="1"/>
  <c r="I203" i="3" s="1"/>
  <c r="I202" i="3" s="1"/>
  <c r="I201" i="3" s="1"/>
  <c r="I200" i="3" s="1"/>
  <c r="I199" i="3" s="1"/>
  <c r="I198" i="3" s="1"/>
  <c r="I197" i="3" s="1"/>
  <c r="I196" i="3" s="1"/>
  <c r="I195" i="3" s="1"/>
  <c r="I194" i="3" s="1"/>
  <c r="I193" i="3" s="1"/>
  <c r="I192" i="3" s="1"/>
  <c r="I191" i="3" s="1"/>
  <c r="I190" i="3" s="1"/>
  <c r="I189" i="3" s="1"/>
  <c r="I188" i="3" s="1"/>
  <c r="I187" i="3" s="1"/>
  <c r="I186" i="3" s="1"/>
  <c r="I185" i="3" s="1"/>
  <c r="I184" i="3" s="1"/>
  <c r="I183" i="3" s="1"/>
  <c r="I182" i="3" s="1"/>
  <c r="I181" i="3" s="1"/>
  <c r="I180" i="3" s="1"/>
  <c r="I179" i="3" s="1"/>
  <c r="I178" i="3" s="1"/>
  <c r="I177" i="3" s="1"/>
  <c r="I176" i="3" s="1"/>
  <c r="I175" i="3" s="1"/>
  <c r="I174" i="3" s="1"/>
  <c r="I173" i="3" s="1"/>
  <c r="I172" i="3" s="1"/>
  <c r="I171" i="3" s="1"/>
  <c r="I170" i="3" s="1"/>
  <c r="I169" i="3" s="1"/>
  <c r="I168" i="3" s="1"/>
  <c r="I167" i="3" s="1"/>
  <c r="I166" i="3" s="1"/>
  <c r="I165" i="3" s="1"/>
  <c r="I164" i="3" s="1"/>
  <c r="I163" i="3" s="1"/>
  <c r="I162" i="3" s="1"/>
  <c r="I161" i="3" s="1"/>
  <c r="I160" i="3" s="1"/>
  <c r="I159" i="3" s="1"/>
  <c r="I158" i="3" s="1"/>
  <c r="I157" i="3" s="1"/>
  <c r="I156" i="3" s="1"/>
  <c r="I155" i="3" s="1"/>
  <c r="I154" i="3" s="1"/>
  <c r="I153" i="3" s="1"/>
  <c r="I152" i="3" s="1"/>
  <c r="I151" i="3" s="1"/>
  <c r="I150" i="3" s="1"/>
  <c r="I149" i="3" s="1"/>
  <c r="I148" i="3" s="1"/>
  <c r="I147" i="3" s="1"/>
  <c r="I146" i="3" s="1"/>
  <c r="I145" i="3" s="1"/>
  <c r="I144" i="3" s="1"/>
  <c r="I143" i="3" s="1"/>
  <c r="I142" i="3" s="1"/>
  <c r="I141" i="3" s="1"/>
  <c r="I140" i="3" s="1"/>
  <c r="I139" i="3" s="1"/>
  <c r="I138" i="3" s="1"/>
  <c r="I137" i="3" s="1"/>
  <c r="I136" i="3" s="1"/>
  <c r="I135" i="3" s="1"/>
  <c r="I134" i="3" s="1"/>
  <c r="I133" i="3" s="1"/>
  <c r="I132" i="3" s="1"/>
  <c r="I131" i="3" s="1"/>
  <c r="I130" i="3" s="1"/>
  <c r="I129" i="3" s="1"/>
  <c r="I128" i="3" s="1"/>
  <c r="I127" i="3" s="1"/>
  <c r="I126" i="3" s="1"/>
  <c r="I125" i="3" s="1"/>
  <c r="I124" i="3" s="1"/>
  <c r="I123" i="3" s="1"/>
  <c r="I122" i="3" s="1"/>
  <c r="I121" i="3" s="1"/>
  <c r="I120" i="3" s="1"/>
  <c r="I119" i="3" s="1"/>
  <c r="I118" i="3" s="1"/>
  <c r="I117" i="3" s="1"/>
  <c r="I116" i="3" s="1"/>
  <c r="I115" i="3" s="1"/>
  <c r="I114" i="3" s="1"/>
  <c r="I113" i="3" s="1"/>
  <c r="I112" i="3" s="1"/>
  <c r="I111" i="3" s="1"/>
  <c r="I110" i="3" s="1"/>
  <c r="I109" i="3" s="1"/>
  <c r="I108" i="3" s="1"/>
  <c r="I107" i="3" s="1"/>
  <c r="I106" i="3" s="1"/>
  <c r="I105" i="3" s="1"/>
  <c r="I104" i="3" s="1"/>
  <c r="I103" i="3" s="1"/>
  <c r="I102" i="3" s="1"/>
  <c r="I101" i="3" s="1"/>
  <c r="I100" i="3" s="1"/>
  <c r="I99" i="3" s="1"/>
  <c r="I98" i="3" s="1"/>
  <c r="I97" i="3" s="1"/>
  <c r="I96" i="3" s="1"/>
  <c r="I95" i="3" s="1"/>
  <c r="I94" i="3" s="1"/>
  <c r="I93" i="3" s="1"/>
  <c r="I92" i="3" s="1"/>
  <c r="I91" i="3" s="1"/>
  <c r="I90" i="3" s="1"/>
  <c r="I89" i="3" s="1"/>
  <c r="I88" i="3" s="1"/>
  <c r="I87" i="3" s="1"/>
  <c r="I86" i="3" s="1"/>
  <c r="I85" i="3" s="1"/>
  <c r="I84" i="3" s="1"/>
  <c r="I83" i="3" s="1"/>
  <c r="I82" i="3" s="1"/>
  <c r="I81" i="3" s="1"/>
  <c r="I80" i="3" s="1"/>
  <c r="I79" i="3" s="1"/>
  <c r="I78" i="3" s="1"/>
  <c r="I77" i="3" s="1"/>
  <c r="I76" i="3" s="1"/>
  <c r="I75" i="3" s="1"/>
  <c r="I74" i="3" s="1"/>
  <c r="I73" i="3" s="1"/>
  <c r="I72" i="3" s="1"/>
  <c r="I71" i="3" s="1"/>
  <c r="I70" i="3" s="1"/>
  <c r="I69" i="3" s="1"/>
  <c r="I68" i="3" s="1"/>
  <c r="I67" i="3" s="1"/>
  <c r="I66" i="3" s="1"/>
  <c r="I65" i="3" s="1"/>
  <c r="I64" i="3" s="1"/>
  <c r="I63" i="3" s="1"/>
  <c r="I62" i="3" s="1"/>
  <c r="I61" i="3" s="1"/>
  <c r="I60" i="3" s="1"/>
  <c r="I59" i="3" s="1"/>
  <c r="I58" i="3" s="1"/>
  <c r="I57" i="3" s="1"/>
  <c r="I56" i="3" s="1"/>
  <c r="I55" i="3" s="1"/>
  <c r="I54" i="3" s="1"/>
  <c r="I53" i="3" s="1"/>
  <c r="I52" i="3" s="1"/>
  <c r="I51" i="3" s="1"/>
  <c r="I50" i="3" s="1"/>
  <c r="I49" i="3" s="1"/>
  <c r="I48" i="3" s="1"/>
  <c r="I47" i="3" s="1"/>
  <c r="I46" i="3" s="1"/>
  <c r="I45" i="3" s="1"/>
  <c r="I44" i="3" s="1"/>
  <c r="I43" i="3" s="1"/>
  <c r="I42" i="3" s="1"/>
  <c r="I41" i="3" s="1"/>
  <c r="I40" i="3" s="1"/>
  <c r="I39" i="3" s="1"/>
  <c r="I38" i="3" s="1"/>
  <c r="I37" i="3" s="1"/>
  <c r="I36" i="3" s="1"/>
  <c r="I35" i="3" s="1"/>
  <c r="I34" i="3" s="1"/>
  <c r="I33" i="3" s="1"/>
  <c r="I32" i="3" s="1"/>
  <c r="I31" i="3" s="1"/>
  <c r="I30" i="3" s="1"/>
  <c r="I29" i="3" s="1"/>
  <c r="I28" i="3" s="1"/>
  <c r="I27" i="3" s="1"/>
  <c r="I26" i="3" s="1"/>
  <c r="I25" i="3" s="1"/>
  <c r="I24" i="3" s="1"/>
  <c r="I23" i="3" s="1"/>
  <c r="I22" i="3" s="1"/>
  <c r="I21" i="3" s="1"/>
  <c r="I20" i="3" s="1"/>
  <c r="I19" i="3" s="1"/>
  <c r="I18" i="3" s="1"/>
  <c r="I17" i="3" s="1"/>
  <c r="I16" i="3" s="1"/>
  <c r="I15" i="3" s="1"/>
  <c r="I14" i="3" s="1"/>
  <c r="I13" i="3" s="1"/>
  <c r="I12" i="3" s="1"/>
  <c r="J1034" i="3"/>
  <c r="J1033" i="3"/>
  <c r="I1031" i="13" l="1"/>
  <c r="J1032" i="13"/>
  <c r="Y2" i="3"/>
  <c r="I11" i="3"/>
  <c r="I10" i="3" s="1"/>
  <c r="I9" i="3" s="1"/>
  <c r="I8" i="3" s="1"/>
  <c r="J1032" i="3"/>
  <c r="I1030" i="13" l="1"/>
  <c r="J1031" i="13"/>
  <c r="J1031" i="3"/>
  <c r="I1029" i="13" l="1"/>
  <c r="J1030" i="13"/>
  <c r="J1030" i="3"/>
  <c r="I1028" i="13" l="1"/>
  <c r="J1029" i="13"/>
  <c r="Y2" i="13"/>
  <c r="J1029" i="3"/>
  <c r="K1029" i="13" l="1"/>
  <c r="L1029" i="13" s="1"/>
  <c r="K1233" i="13"/>
  <c r="L1233" i="13" s="1"/>
  <c r="K1249" i="13"/>
  <c r="L1249" i="13" s="1"/>
  <c r="K1247" i="13"/>
  <c r="L1247" i="13" s="1"/>
  <c r="K1245" i="13"/>
  <c r="L1245" i="13" s="1"/>
  <c r="K1243" i="13"/>
  <c r="L1243" i="13" s="1"/>
  <c r="K1241" i="13"/>
  <c r="L1241" i="13" s="1"/>
  <c r="K1231" i="13"/>
  <c r="L1231" i="13" s="1"/>
  <c r="K1227" i="13"/>
  <c r="L1227" i="13" s="1"/>
  <c r="K1224" i="13"/>
  <c r="L1224" i="13" s="1"/>
  <c r="K1230" i="13"/>
  <c r="L1230" i="13" s="1"/>
  <c r="K1226" i="13"/>
  <c r="L1226" i="13" s="1"/>
  <c r="K1221" i="13"/>
  <c r="L1221" i="13" s="1"/>
  <c r="K1219" i="13"/>
  <c r="L1219" i="13" s="1"/>
  <c r="K1217" i="13"/>
  <c r="L1217" i="13" s="1"/>
  <c r="K1215" i="13"/>
  <c r="L1215" i="13" s="1"/>
  <c r="K1232" i="13"/>
  <c r="L1232" i="13" s="1"/>
  <c r="K1229" i="13"/>
  <c r="L1229" i="13" s="1"/>
  <c r="K1225" i="13"/>
  <c r="L1225" i="13" s="1"/>
  <c r="K1223" i="13"/>
  <c r="L1223" i="13" s="1"/>
  <c r="K1218" i="13"/>
  <c r="L1218" i="13" s="1"/>
  <c r="K1209" i="13"/>
  <c r="L1209" i="13" s="1"/>
  <c r="K1207" i="13"/>
  <c r="L1207" i="13" s="1"/>
  <c r="K1205" i="13"/>
  <c r="L1205" i="13" s="1"/>
  <c r="K1203" i="13"/>
  <c r="L1203" i="13" s="1"/>
  <c r="K1201" i="13"/>
  <c r="L1201" i="13" s="1"/>
  <c r="K1199" i="13"/>
  <c r="L1199" i="13" s="1"/>
  <c r="K1197" i="13"/>
  <c r="L1197" i="13" s="1"/>
  <c r="K1195" i="13"/>
  <c r="L1195" i="13" s="1"/>
  <c r="K1193" i="13"/>
  <c r="L1193" i="13" s="1"/>
  <c r="K1191" i="13"/>
  <c r="L1191" i="13" s="1"/>
  <c r="K1228" i="13"/>
  <c r="L1228" i="13" s="1"/>
  <c r="K1216" i="13"/>
  <c r="L1216" i="13" s="1"/>
  <c r="K1220" i="13"/>
  <c r="L1220" i="13" s="1"/>
  <c r="K1222" i="13"/>
  <c r="L1222" i="13" s="1"/>
  <c r="K1212" i="13"/>
  <c r="L1212" i="13" s="1"/>
  <c r="K1183" i="13"/>
  <c r="L1183" i="13" s="1"/>
  <c r="K1182" i="13"/>
  <c r="L1182" i="13" s="1"/>
  <c r="K1180" i="13"/>
  <c r="L1180" i="13" s="1"/>
  <c r="K1178" i="13"/>
  <c r="L1178" i="13" s="1"/>
  <c r="K1176" i="13"/>
  <c r="L1176" i="13" s="1"/>
  <c r="K1174" i="13"/>
  <c r="L1174" i="13" s="1"/>
  <c r="K1172" i="13"/>
  <c r="L1172" i="13" s="1"/>
  <c r="K1168" i="13"/>
  <c r="L1168" i="13" s="1"/>
  <c r="K1166" i="13"/>
  <c r="L1166" i="13" s="1"/>
  <c r="K1162" i="13"/>
  <c r="L1162" i="13" s="1"/>
  <c r="K1164" i="13"/>
  <c r="L1164" i="13" s="1"/>
  <c r="K1160" i="13"/>
  <c r="L1160" i="13" s="1"/>
  <c r="K1170" i="13"/>
  <c r="L1170" i="13" s="1"/>
  <c r="K1147" i="13"/>
  <c r="L1147" i="13" s="1"/>
  <c r="K1114" i="13"/>
  <c r="L1114" i="13" s="1"/>
  <c r="K1110" i="13"/>
  <c r="L1110" i="13" s="1"/>
  <c r="K1146" i="13"/>
  <c r="L1146" i="13" s="1"/>
  <c r="K1144" i="13"/>
  <c r="L1144" i="13" s="1"/>
  <c r="K1142" i="13"/>
  <c r="L1142" i="13" s="1"/>
  <c r="K1140" i="13"/>
  <c r="L1140" i="13" s="1"/>
  <c r="K1138" i="13"/>
  <c r="L1138" i="13" s="1"/>
  <c r="K1136" i="13"/>
  <c r="L1136" i="13" s="1"/>
  <c r="K1134" i="13"/>
  <c r="L1134" i="13" s="1"/>
  <c r="K1132" i="13"/>
  <c r="L1132" i="13" s="1"/>
  <c r="K1130" i="13"/>
  <c r="L1130" i="13" s="1"/>
  <c r="K1128" i="13"/>
  <c r="L1128" i="13" s="1"/>
  <c r="K1126" i="13"/>
  <c r="L1126" i="13" s="1"/>
  <c r="K1124" i="13"/>
  <c r="L1124" i="13" s="1"/>
  <c r="K1122" i="13"/>
  <c r="L1122" i="13" s="1"/>
  <c r="K1120" i="13"/>
  <c r="L1120" i="13" s="1"/>
  <c r="K1118" i="13"/>
  <c r="L1118" i="13" s="1"/>
  <c r="K1107" i="13"/>
  <c r="L1107" i="13" s="1"/>
  <c r="K1105" i="13"/>
  <c r="L1105" i="13" s="1"/>
  <c r="K1103" i="13"/>
  <c r="L1103" i="13" s="1"/>
  <c r="K1101" i="13"/>
  <c r="L1101" i="13" s="1"/>
  <c r="K1099" i="13"/>
  <c r="L1099" i="13" s="1"/>
  <c r="K1097" i="13"/>
  <c r="L1097" i="13" s="1"/>
  <c r="K1102" i="13"/>
  <c r="L1102" i="13" s="1"/>
  <c r="K1106" i="13"/>
  <c r="L1106" i="13" s="1"/>
  <c r="K1098" i="13"/>
  <c r="L1098" i="13" s="1"/>
  <c r="K1076" i="13"/>
  <c r="L1076" i="13" s="1"/>
  <c r="K1068" i="13"/>
  <c r="L1068" i="13" s="1"/>
  <c r="K1104" i="13"/>
  <c r="L1104" i="13" s="1"/>
  <c r="K1096" i="13"/>
  <c r="L1096" i="13" s="1"/>
  <c r="K1094" i="13"/>
  <c r="L1094" i="13" s="1"/>
  <c r="K1092" i="13"/>
  <c r="L1092" i="13" s="1"/>
  <c r="K1090" i="13"/>
  <c r="L1090" i="13" s="1"/>
  <c r="K1088" i="13"/>
  <c r="L1088" i="13" s="1"/>
  <c r="K1086" i="13"/>
  <c r="L1086" i="13" s="1"/>
  <c r="K1084" i="13"/>
  <c r="L1084" i="13" s="1"/>
  <c r="K1055" i="13"/>
  <c r="L1055" i="13" s="1"/>
  <c r="K1053" i="13"/>
  <c r="L1053" i="13" s="1"/>
  <c r="K1051" i="13"/>
  <c r="L1051" i="13" s="1"/>
  <c r="K1049" i="13"/>
  <c r="L1049" i="13" s="1"/>
  <c r="K1050" i="13"/>
  <c r="L1050" i="13" s="1"/>
  <c r="K1046" i="13"/>
  <c r="L1046" i="13" s="1"/>
  <c r="K1042" i="13"/>
  <c r="L1042" i="13" s="1"/>
  <c r="K1078" i="13"/>
  <c r="L1078" i="13" s="1"/>
  <c r="K1070" i="13"/>
  <c r="L1070" i="13" s="1"/>
  <c r="K1062" i="13"/>
  <c r="L1062" i="13" s="1"/>
  <c r="K1045" i="13"/>
  <c r="L1045" i="13" s="1"/>
  <c r="K1041" i="13"/>
  <c r="L1041" i="13" s="1"/>
  <c r="K1054" i="13"/>
  <c r="L1054" i="13" s="1"/>
  <c r="K1036" i="13"/>
  <c r="L1036" i="13" s="1"/>
  <c r="K1048" i="13"/>
  <c r="L1048" i="13" s="1"/>
  <c r="K1047" i="13"/>
  <c r="L1047" i="13" s="1"/>
  <c r="K1040" i="13"/>
  <c r="L1040" i="13" s="1"/>
  <c r="K1037" i="13"/>
  <c r="L1037" i="13" s="1"/>
  <c r="K1100" i="13"/>
  <c r="L1100" i="13" s="1"/>
  <c r="K1044" i="13"/>
  <c r="L1044" i="13" s="1"/>
  <c r="K1052" i="13"/>
  <c r="L1052" i="13" s="1"/>
  <c r="K1043" i="13"/>
  <c r="L1043" i="13" s="1"/>
  <c r="K1039" i="13"/>
  <c r="L1039" i="13" s="1"/>
  <c r="K1060" i="13"/>
  <c r="L1060" i="13" s="1"/>
  <c r="K1077" i="13"/>
  <c r="L1077" i="13" s="1"/>
  <c r="K1059" i="13"/>
  <c r="L1059" i="13" s="1"/>
  <c r="K1057" i="13"/>
  <c r="L1057" i="13" s="1"/>
  <c r="K1087" i="13"/>
  <c r="L1087" i="13" s="1"/>
  <c r="K1095" i="13"/>
  <c r="L1095" i="13" s="1"/>
  <c r="K1119" i="13"/>
  <c r="L1119" i="13" s="1"/>
  <c r="K1127" i="13"/>
  <c r="L1127" i="13" s="1"/>
  <c r="K1135" i="13"/>
  <c r="L1135" i="13" s="1"/>
  <c r="K1143" i="13"/>
  <c r="L1143" i="13" s="1"/>
  <c r="K1161" i="13"/>
  <c r="L1161" i="13" s="1"/>
  <c r="K1188" i="13"/>
  <c r="L1188" i="13" s="1"/>
  <c r="K1149" i="13"/>
  <c r="L1149" i="13" s="1"/>
  <c r="K1153" i="13"/>
  <c r="L1153" i="13" s="1"/>
  <c r="K1157" i="13"/>
  <c r="L1157" i="13" s="1"/>
  <c r="K1187" i="13"/>
  <c r="L1187" i="13" s="1"/>
  <c r="K1190" i="13"/>
  <c r="L1190" i="13" s="1"/>
  <c r="K1206" i="13"/>
  <c r="L1206" i="13" s="1"/>
  <c r="K1186" i="13"/>
  <c r="L1186" i="13" s="1"/>
  <c r="K1189" i="13"/>
  <c r="L1189" i="13" s="1"/>
  <c r="K1239" i="13"/>
  <c r="L1239" i="13" s="1"/>
  <c r="K1235" i="13"/>
  <c r="L1235" i="13" s="1"/>
  <c r="K1240" i="13"/>
  <c r="L1240" i="13" s="1"/>
  <c r="K1073" i="13"/>
  <c r="L1073" i="13" s="1"/>
  <c r="K1081" i="13"/>
  <c r="L1081" i="13" s="1"/>
  <c r="K1056" i="13"/>
  <c r="L1056" i="13" s="1"/>
  <c r="K1066" i="13"/>
  <c r="L1066" i="13" s="1"/>
  <c r="K1069" i="13"/>
  <c r="L1069" i="13" s="1"/>
  <c r="K1061" i="13"/>
  <c r="L1061" i="13" s="1"/>
  <c r="K1089" i="13"/>
  <c r="L1089" i="13" s="1"/>
  <c r="K1177" i="13"/>
  <c r="L1177" i="13" s="1"/>
  <c r="K1121" i="13"/>
  <c r="L1121" i="13" s="1"/>
  <c r="K1129" i="13"/>
  <c r="L1129" i="13" s="1"/>
  <c r="K1137" i="13"/>
  <c r="L1137" i="13" s="1"/>
  <c r="K1145" i="13"/>
  <c r="L1145" i="13" s="1"/>
  <c r="K1111" i="13"/>
  <c r="L1111" i="13" s="1"/>
  <c r="K1204" i="13"/>
  <c r="L1204" i="13" s="1"/>
  <c r="K1150" i="13"/>
  <c r="L1150" i="13" s="1"/>
  <c r="K1154" i="13"/>
  <c r="L1154" i="13" s="1"/>
  <c r="K1200" i="13"/>
  <c r="L1200" i="13" s="1"/>
  <c r="K1171" i="13"/>
  <c r="L1171" i="13" s="1"/>
  <c r="K1159" i="13"/>
  <c r="L1159" i="13" s="1"/>
  <c r="K1194" i="13"/>
  <c r="L1194" i="13" s="1"/>
  <c r="K1210" i="13"/>
  <c r="L1210" i="13" s="1"/>
  <c r="K1184" i="13"/>
  <c r="L1184" i="13" s="1"/>
  <c r="K1173" i="13"/>
  <c r="L1173" i="13" s="1"/>
  <c r="K1211" i="13"/>
  <c r="L1211" i="13" s="1"/>
  <c r="K1248" i="13"/>
  <c r="L1248" i="13" s="1"/>
  <c r="K1242" i="13"/>
  <c r="L1242" i="13" s="1"/>
  <c r="K1237" i="13"/>
  <c r="L1237" i="13" s="1"/>
  <c r="K1250" i="13"/>
  <c r="L1250" i="13" s="1"/>
  <c r="K1238" i="13"/>
  <c r="L1238" i="13" s="1"/>
  <c r="K1065" i="13"/>
  <c r="L1065" i="13" s="1"/>
  <c r="K1064" i="13"/>
  <c r="L1064" i="13" s="1"/>
  <c r="K1108" i="13"/>
  <c r="L1108" i="13" s="1"/>
  <c r="K1072" i="13"/>
  <c r="L1072" i="13" s="1"/>
  <c r="K1117" i="13"/>
  <c r="L1117" i="13" s="1"/>
  <c r="K1080" i="13"/>
  <c r="L1080" i="13" s="1"/>
  <c r="K1058" i="13"/>
  <c r="L1058" i="13" s="1"/>
  <c r="K1116" i="13"/>
  <c r="L1116" i="13" s="1"/>
  <c r="K1074" i="13"/>
  <c r="L1074" i="13" s="1"/>
  <c r="K1063" i="13"/>
  <c r="L1063" i="13" s="1"/>
  <c r="K1071" i="13"/>
  <c r="L1071" i="13" s="1"/>
  <c r="K1079" i="13"/>
  <c r="L1079" i="13" s="1"/>
  <c r="K1083" i="13"/>
  <c r="L1083" i="13" s="1"/>
  <c r="K1091" i="13"/>
  <c r="L1091" i="13" s="1"/>
  <c r="K1109" i="13"/>
  <c r="L1109" i="13" s="1"/>
  <c r="K1123" i="13"/>
  <c r="L1123" i="13" s="1"/>
  <c r="K1131" i="13"/>
  <c r="L1131" i="13" s="1"/>
  <c r="K1139" i="13"/>
  <c r="L1139" i="13" s="1"/>
  <c r="K1181" i="13"/>
  <c r="L1181" i="13" s="1"/>
  <c r="K1115" i="13"/>
  <c r="L1115" i="13" s="1"/>
  <c r="K1165" i="13"/>
  <c r="L1165" i="13" s="1"/>
  <c r="K1151" i="13"/>
  <c r="L1151" i="13" s="1"/>
  <c r="K1155" i="13"/>
  <c r="L1155" i="13" s="1"/>
  <c r="K1175" i="13"/>
  <c r="L1175" i="13" s="1"/>
  <c r="K1158" i="13"/>
  <c r="L1158" i="13" s="1"/>
  <c r="K1196" i="13"/>
  <c r="L1196" i="13" s="1"/>
  <c r="K1163" i="13"/>
  <c r="L1163" i="13" s="1"/>
  <c r="K1198" i="13"/>
  <c r="L1198" i="13" s="1"/>
  <c r="K1185" i="13"/>
  <c r="L1185" i="13" s="1"/>
  <c r="K1214" i="13"/>
  <c r="L1214" i="13" s="1"/>
  <c r="K1213" i="13"/>
  <c r="L1213" i="13" s="1"/>
  <c r="K1246" i="13"/>
  <c r="L1246" i="13" s="1"/>
  <c r="K1244" i="13"/>
  <c r="L1244" i="13" s="1"/>
  <c r="K1251" i="13"/>
  <c r="L1251" i="13" s="1"/>
  <c r="K1038" i="13"/>
  <c r="L1038" i="13" s="1"/>
  <c r="K1082" i="13"/>
  <c r="L1082" i="13" s="1"/>
  <c r="K1112" i="13"/>
  <c r="L1112" i="13" s="1"/>
  <c r="K1192" i="13"/>
  <c r="L1192" i="13" s="1"/>
  <c r="K1067" i="13"/>
  <c r="L1067" i="13" s="1"/>
  <c r="K1075" i="13"/>
  <c r="L1075" i="13" s="1"/>
  <c r="K1085" i="13"/>
  <c r="L1085" i="13" s="1"/>
  <c r="K1093" i="13"/>
  <c r="L1093" i="13" s="1"/>
  <c r="K1113" i="13"/>
  <c r="L1113" i="13" s="1"/>
  <c r="K1125" i="13"/>
  <c r="L1125" i="13" s="1"/>
  <c r="K1133" i="13"/>
  <c r="L1133" i="13" s="1"/>
  <c r="K1141" i="13"/>
  <c r="L1141" i="13" s="1"/>
  <c r="K1208" i="13"/>
  <c r="L1208" i="13" s="1"/>
  <c r="K1148" i="13"/>
  <c r="L1148" i="13" s="1"/>
  <c r="K1152" i="13"/>
  <c r="L1152" i="13" s="1"/>
  <c r="K1156" i="13"/>
  <c r="L1156" i="13" s="1"/>
  <c r="K1179" i="13"/>
  <c r="L1179" i="13" s="1"/>
  <c r="K1167" i="13"/>
  <c r="L1167" i="13" s="1"/>
  <c r="K1202" i="13"/>
  <c r="L1202" i="13" s="1"/>
  <c r="K1169" i="13"/>
  <c r="L1169" i="13" s="1"/>
  <c r="K1236" i="13"/>
  <c r="L1236" i="13" s="1"/>
  <c r="K1234" i="13"/>
  <c r="L1234" i="13" s="1"/>
  <c r="K1035" i="13"/>
  <c r="L1035" i="13" s="1"/>
  <c r="K1034" i="13"/>
  <c r="L1034" i="13" s="1"/>
  <c r="K1033" i="13"/>
  <c r="L1033" i="13" s="1"/>
  <c r="K1032" i="13"/>
  <c r="L1032" i="13" s="1"/>
  <c r="K1031" i="13"/>
  <c r="L1031" i="13" s="1"/>
  <c r="I1027" i="13"/>
  <c r="J1028" i="13"/>
  <c r="K1028" i="13" s="1"/>
  <c r="L1028" i="13" s="1"/>
  <c r="K1030" i="13"/>
  <c r="L1030" i="13" s="1"/>
  <c r="M1029" i="13" s="1"/>
  <c r="K1029" i="3"/>
  <c r="L1029" i="3" s="1"/>
  <c r="K1077" i="3"/>
  <c r="L1077" i="3" s="1"/>
  <c r="K1191" i="3"/>
  <c r="L1191" i="3" s="1"/>
  <c r="K1079" i="3"/>
  <c r="L1079" i="3" s="1"/>
  <c r="K1095" i="3"/>
  <c r="L1095" i="3" s="1"/>
  <c r="K1208" i="3"/>
  <c r="L1208" i="3" s="1"/>
  <c r="K1097" i="3"/>
  <c r="L1097" i="3" s="1"/>
  <c r="K1211" i="3"/>
  <c r="L1211" i="3" s="1"/>
  <c r="K1141" i="3"/>
  <c r="L1141" i="3" s="1"/>
  <c r="K1072" i="3"/>
  <c r="L1072" i="3" s="1"/>
  <c r="K1185" i="3"/>
  <c r="L1185" i="3" s="1"/>
  <c r="K1073" i="3"/>
  <c r="L1073" i="3" s="1"/>
  <c r="K1187" i="3"/>
  <c r="L1187" i="3" s="1"/>
  <c r="K1104" i="3"/>
  <c r="L1104" i="3" s="1"/>
  <c r="K1184" i="3"/>
  <c r="L1184" i="3" s="1"/>
  <c r="K1147" i="3"/>
  <c r="L1147" i="3" s="1"/>
  <c r="K1232" i="3"/>
  <c r="L1232" i="3" s="1"/>
  <c r="K1090" i="3"/>
  <c r="L1090" i="3" s="1"/>
  <c r="K1213" i="3"/>
  <c r="L1213" i="3" s="1"/>
  <c r="K1110" i="3"/>
  <c r="L1110" i="3" s="1"/>
  <c r="K1042" i="3"/>
  <c r="L1042" i="3" s="1"/>
  <c r="K1060" i="3"/>
  <c r="L1060" i="3" s="1"/>
  <c r="K1178" i="3"/>
  <c r="L1178" i="3" s="1"/>
  <c r="K1177" i="3"/>
  <c r="L1177" i="3" s="1"/>
  <c r="K1134" i="3"/>
  <c r="L1134" i="3" s="1"/>
  <c r="K1149" i="3"/>
  <c r="L1149" i="3" s="1"/>
  <c r="K1199" i="3"/>
  <c r="L1199" i="3" s="1"/>
  <c r="K1086" i="3"/>
  <c r="L1086" i="3" s="1"/>
  <c r="K1032" i="3"/>
  <c r="L1032" i="3" s="1"/>
  <c r="K1091" i="3"/>
  <c r="L1091" i="3" s="1"/>
  <c r="K1205" i="3"/>
  <c r="L1205" i="3" s="1"/>
  <c r="K1093" i="3"/>
  <c r="L1093" i="3" s="1"/>
  <c r="K1109" i="3"/>
  <c r="L1109" i="3" s="1"/>
  <c r="K1221" i="3"/>
  <c r="L1221" i="3" s="1"/>
  <c r="K1111" i="3"/>
  <c r="L1111" i="3" s="1"/>
  <c r="K1224" i="3"/>
  <c r="L1224" i="3" s="1"/>
  <c r="K1155" i="3"/>
  <c r="L1155" i="3" s="1"/>
  <c r="K1087" i="3"/>
  <c r="L1087" i="3" s="1"/>
  <c r="K1200" i="3"/>
  <c r="L1200" i="3" s="1"/>
  <c r="K1088" i="3"/>
  <c r="L1088" i="3" s="1"/>
  <c r="K1201" i="3"/>
  <c r="L1201" i="3" s="1"/>
  <c r="K1119" i="3"/>
  <c r="L1119" i="3" s="1"/>
  <c r="K1136" i="3"/>
  <c r="L1136" i="3" s="1"/>
  <c r="K1193" i="3"/>
  <c r="L1193" i="3" s="1"/>
  <c r="K1161" i="3"/>
  <c r="L1161" i="3" s="1"/>
  <c r="K1154" i="3"/>
  <c r="L1154" i="3" s="1"/>
  <c r="K1094" i="3"/>
  <c r="L1094" i="3" s="1"/>
  <c r="K1174" i="3"/>
  <c r="L1174" i="3" s="1"/>
  <c r="K1106" i="3"/>
  <c r="L1106" i="3" s="1"/>
  <c r="K1092" i="3"/>
  <c r="L1092" i="3" s="1"/>
  <c r="K1062" i="3"/>
  <c r="L1062" i="3" s="1"/>
  <c r="K1239" i="3"/>
  <c r="L1239" i="3" s="1"/>
  <c r="K1198" i="3"/>
  <c r="L1198" i="3" s="1"/>
  <c r="K1064" i="3"/>
  <c r="L1064" i="3" s="1"/>
  <c r="K1113" i="3"/>
  <c r="L1113" i="3" s="1"/>
  <c r="K1150" i="3"/>
  <c r="L1150" i="3" s="1"/>
  <c r="K1031" i="3"/>
  <c r="L1031" i="3" s="1"/>
  <c r="K1105" i="3"/>
  <c r="L1105" i="3" s="1"/>
  <c r="K1218" i="3"/>
  <c r="L1218" i="3" s="1"/>
  <c r="K1108" i="3"/>
  <c r="L1108" i="3" s="1"/>
  <c r="K1123" i="3"/>
  <c r="L1123" i="3" s="1"/>
  <c r="K1233" i="3"/>
  <c r="L1233" i="3" s="1"/>
  <c r="K1125" i="3"/>
  <c r="L1125" i="3" s="1"/>
  <c r="K1234" i="3"/>
  <c r="L1234" i="3" s="1"/>
  <c r="K1069" i="3"/>
  <c r="L1069" i="3" s="1"/>
  <c r="K1100" i="3"/>
  <c r="L1100" i="3" s="1"/>
  <c r="K1215" i="3"/>
  <c r="L1215" i="3" s="1"/>
  <c r="K1101" i="3"/>
  <c r="L1101" i="3" s="1"/>
  <c r="K1216" i="3"/>
  <c r="L1216" i="3" s="1"/>
  <c r="K1179" i="3"/>
  <c r="L1179" i="3" s="1"/>
  <c r="K1189" i="3"/>
  <c r="L1189" i="3" s="1"/>
  <c r="K1229" i="3"/>
  <c r="L1229" i="3" s="1"/>
  <c r="K1235" i="3"/>
  <c r="L1235" i="3" s="1"/>
  <c r="K1038" i="3"/>
  <c r="L1038" i="3" s="1"/>
  <c r="K1034" i="3"/>
  <c r="L1034" i="3" s="1"/>
  <c r="K1236" i="3"/>
  <c r="L1236" i="3" s="1"/>
  <c r="K1170" i="3"/>
  <c r="L1170" i="3" s="1"/>
  <c r="K1036" i="3"/>
  <c r="L1036" i="3" s="1"/>
  <c r="K1126" i="3"/>
  <c r="L1126" i="3" s="1"/>
  <c r="K1160" i="3"/>
  <c r="L1160" i="3" s="1"/>
  <c r="K1209" i="3"/>
  <c r="L1209" i="3" s="1"/>
  <c r="K1066" i="3"/>
  <c r="L1066" i="3" s="1"/>
  <c r="K1223" i="3"/>
  <c r="L1223" i="3" s="1"/>
  <c r="K1214" i="3"/>
  <c r="L1214" i="3" s="1"/>
  <c r="K1120" i="3"/>
  <c r="L1120" i="3" s="1"/>
  <c r="K1230" i="3"/>
  <c r="L1230" i="3" s="1"/>
  <c r="K1121" i="3"/>
  <c r="L1121" i="3" s="1"/>
  <c r="K1137" i="3"/>
  <c r="L1137" i="3" s="1"/>
  <c r="K1243" i="3"/>
  <c r="L1243" i="3" s="1"/>
  <c r="K1140" i="3"/>
  <c r="L1140" i="3" s="1"/>
  <c r="K1245" i="3"/>
  <c r="L1245" i="3" s="1"/>
  <c r="K1099" i="3"/>
  <c r="L1099" i="3" s="1"/>
  <c r="K1115" i="3"/>
  <c r="L1115" i="3" s="1"/>
  <c r="K1226" i="3"/>
  <c r="L1226" i="3" s="1"/>
  <c r="K1116" i="3"/>
  <c r="L1116" i="3" s="1"/>
  <c r="K1227" i="3"/>
  <c r="L1227" i="3" s="1"/>
  <c r="K1217" i="3"/>
  <c r="L1217" i="3" s="1"/>
  <c r="K1225" i="3"/>
  <c r="L1225" i="3" s="1"/>
  <c r="K1076" i="3"/>
  <c r="L1076" i="3" s="1"/>
  <c r="K1240" i="3"/>
  <c r="L1240" i="3" s="1"/>
  <c r="K1102" i="3"/>
  <c r="L1102" i="3" s="1"/>
  <c r="K1192" i="3"/>
  <c r="L1192" i="3" s="1"/>
  <c r="K1156" i="3"/>
  <c r="L1156" i="3" s="1"/>
  <c r="K1054" i="3"/>
  <c r="L1054" i="3" s="1"/>
  <c r="K1247" i="3"/>
  <c r="L1247" i="3" s="1"/>
  <c r="K1190" i="3"/>
  <c r="L1190" i="3" s="1"/>
  <c r="K1075" i="3"/>
  <c r="L1075" i="3" s="1"/>
  <c r="K1124" i="3"/>
  <c r="L1124" i="3" s="1"/>
  <c r="K1130" i="3"/>
  <c r="L1130" i="3" s="1"/>
  <c r="K1139" i="3"/>
  <c r="L1139" i="3" s="1"/>
  <c r="K1188" i="3"/>
  <c r="L1188" i="3" s="1"/>
  <c r="K1133" i="3"/>
  <c r="L1133" i="3" s="1"/>
  <c r="K1241" i="3"/>
  <c r="L1241" i="3" s="1"/>
  <c r="K1037" i="3"/>
  <c r="L1037" i="3" s="1"/>
  <c r="K1152" i="3"/>
  <c r="L1152" i="3" s="1"/>
  <c r="K1040" i="3"/>
  <c r="L1040" i="3" s="1"/>
  <c r="K1153" i="3"/>
  <c r="L1153" i="3" s="1"/>
  <c r="K1041" i="3"/>
  <c r="L1041" i="3" s="1"/>
  <c r="K1127" i="3"/>
  <c r="L1127" i="3" s="1"/>
  <c r="K1129" i="3"/>
  <c r="L1129" i="3" s="1"/>
  <c r="K1237" i="3"/>
  <c r="L1237" i="3" s="1"/>
  <c r="K1131" i="3"/>
  <c r="L1131" i="3" s="1"/>
  <c r="K1238" i="3"/>
  <c r="L1238" i="3" s="1"/>
  <c r="K1246" i="3"/>
  <c r="L1246" i="3" s="1"/>
  <c r="K1204" i="3"/>
  <c r="L1204" i="3" s="1"/>
  <c r="K1242" i="3"/>
  <c r="L1242" i="3" s="1"/>
  <c r="K1175" i="3"/>
  <c r="L1175" i="3" s="1"/>
  <c r="K1166" i="3"/>
  <c r="L1166" i="3" s="1"/>
  <c r="K1107" i="3"/>
  <c r="L1107" i="3" s="1"/>
  <c r="K1071" i="3"/>
  <c r="L1071" i="3" s="1"/>
  <c r="K1118" i="3"/>
  <c r="L1118" i="3" s="1"/>
  <c r="K1171" i="3"/>
  <c r="L1171" i="3" s="1"/>
  <c r="K1219" i="3"/>
  <c r="L1219" i="3" s="1"/>
  <c r="K1058" i="3"/>
  <c r="L1058" i="3" s="1"/>
  <c r="K1039" i="3"/>
  <c r="L1039" i="3" s="1"/>
  <c r="K1194" i="3"/>
  <c r="L1194" i="3" s="1"/>
  <c r="K1053" i="3"/>
  <c r="L1053" i="3" s="1"/>
  <c r="K1103" i="3"/>
  <c r="L1103" i="3" s="1"/>
  <c r="K1043" i="3"/>
  <c r="L1043" i="3" s="1"/>
  <c r="K1148" i="3"/>
  <c r="L1148" i="3" s="1"/>
  <c r="K1251" i="3"/>
  <c r="L1251" i="3" s="1"/>
  <c r="K1052" i="3"/>
  <c r="L1052" i="3" s="1"/>
  <c r="K1165" i="3"/>
  <c r="L1165" i="3" s="1"/>
  <c r="K1055" i="3"/>
  <c r="L1055" i="3" s="1"/>
  <c r="K1168" i="3"/>
  <c r="L1168" i="3" s="1"/>
  <c r="K1056" i="3"/>
  <c r="L1056" i="3" s="1"/>
  <c r="K1169" i="3"/>
  <c r="L1169" i="3" s="1"/>
  <c r="K1143" i="3"/>
  <c r="L1143" i="3" s="1"/>
  <c r="K1248" i="3"/>
  <c r="L1248" i="3" s="1"/>
  <c r="K1144" i="3"/>
  <c r="L1144" i="3" s="1"/>
  <c r="K1249" i="3"/>
  <c r="L1249" i="3" s="1"/>
  <c r="K1132" i="3"/>
  <c r="L1132" i="3" s="1"/>
  <c r="K1207" i="3"/>
  <c r="L1207" i="3" s="1"/>
  <c r="K1061" i="3"/>
  <c r="L1061" i="3" s="1"/>
  <c r="K1035" i="3"/>
  <c r="L1035" i="3" s="1"/>
  <c r="K1244" i="3"/>
  <c r="L1244" i="3" s="1"/>
  <c r="K1098" i="3"/>
  <c r="L1098" i="3" s="1"/>
  <c r="K1082" i="3"/>
  <c r="L1082" i="3" s="1"/>
  <c r="K1182" i="3"/>
  <c r="L1182" i="3" s="1"/>
  <c r="K1085" i="3"/>
  <c r="L1085" i="3" s="1"/>
  <c r="K1135" i="3"/>
  <c r="L1135" i="3" s="1"/>
  <c r="K1122" i="3"/>
  <c r="L1122" i="3" s="1"/>
  <c r="K1128" i="3"/>
  <c r="L1128" i="3" s="1"/>
  <c r="K1078" i="3"/>
  <c r="L1078" i="3" s="1"/>
  <c r="K1074" i="3"/>
  <c r="L1074" i="3" s="1"/>
  <c r="K1210" i="3"/>
  <c r="L1210" i="3" s="1"/>
  <c r="K1048" i="3"/>
  <c r="L1048" i="3" s="1"/>
  <c r="K1163" i="3"/>
  <c r="L1163" i="3" s="1"/>
  <c r="K1051" i="3"/>
  <c r="L1051" i="3" s="1"/>
  <c r="K1067" i="3"/>
  <c r="L1067" i="3" s="1"/>
  <c r="K1180" i="3"/>
  <c r="L1180" i="3" s="1"/>
  <c r="K1068" i="3"/>
  <c r="L1068" i="3" s="1"/>
  <c r="K1183" i="3"/>
  <c r="L1183" i="3" s="1"/>
  <c r="K1084" i="3"/>
  <c r="L1084" i="3" s="1"/>
  <c r="K1044" i="3"/>
  <c r="L1044" i="3" s="1"/>
  <c r="K1157" i="3"/>
  <c r="L1157" i="3" s="1"/>
  <c r="K1045" i="3"/>
  <c r="L1045" i="3" s="1"/>
  <c r="K1159" i="3"/>
  <c r="L1159" i="3" s="1"/>
  <c r="K1089" i="3"/>
  <c r="L1089" i="3" s="1"/>
  <c r="K1220" i="3"/>
  <c r="L1220" i="3" s="1"/>
  <c r="K1212" i="3"/>
  <c r="L1212" i="3" s="1"/>
  <c r="K1151" i="3"/>
  <c r="L1151" i="3" s="1"/>
  <c r="K1203" i="3"/>
  <c r="L1203" i="3" s="1"/>
  <c r="K1167" i="3"/>
  <c r="L1167" i="3" s="1"/>
  <c r="K1162" i="3"/>
  <c r="L1162" i="3" s="1"/>
  <c r="K1181" i="3"/>
  <c r="L1181" i="3" s="1"/>
  <c r="K1228" i="3"/>
  <c r="L1228" i="3" s="1"/>
  <c r="K1050" i="3"/>
  <c r="L1050" i="3" s="1"/>
  <c r="K1049" i="3"/>
  <c r="L1049" i="3" s="1"/>
  <c r="K1186" i="3"/>
  <c r="L1186" i="3" s="1"/>
  <c r="K1158" i="3"/>
  <c r="L1158" i="3" s="1"/>
  <c r="K1142" i="3"/>
  <c r="L1142" i="3" s="1"/>
  <c r="K1138" i="3"/>
  <c r="L1138" i="3" s="1"/>
  <c r="K1222" i="3"/>
  <c r="L1222" i="3" s="1"/>
  <c r="K1063" i="3"/>
  <c r="L1063" i="3" s="1"/>
  <c r="K1176" i="3"/>
  <c r="L1176" i="3" s="1"/>
  <c r="K1065" i="3"/>
  <c r="L1065" i="3" s="1"/>
  <c r="K1080" i="3"/>
  <c r="L1080" i="3" s="1"/>
  <c r="K1195" i="3"/>
  <c r="L1195" i="3" s="1"/>
  <c r="K1083" i="3"/>
  <c r="L1083" i="3" s="1"/>
  <c r="K1196" i="3"/>
  <c r="L1196" i="3" s="1"/>
  <c r="K1112" i="3"/>
  <c r="L1112" i="3" s="1"/>
  <c r="K1057" i="3"/>
  <c r="L1057" i="3" s="1"/>
  <c r="K1172" i="3"/>
  <c r="L1172" i="3" s="1"/>
  <c r="K1059" i="3"/>
  <c r="L1059" i="3" s="1"/>
  <c r="K1173" i="3"/>
  <c r="L1173" i="3" s="1"/>
  <c r="K1164" i="3"/>
  <c r="L1164" i="3" s="1"/>
  <c r="K1250" i="3"/>
  <c r="L1250" i="3" s="1"/>
  <c r="K1047" i="3"/>
  <c r="L1047" i="3" s="1"/>
  <c r="K1197" i="3"/>
  <c r="L1197" i="3" s="1"/>
  <c r="K1117" i="3"/>
  <c r="L1117" i="3" s="1"/>
  <c r="K1081" i="3"/>
  <c r="L1081" i="3" s="1"/>
  <c r="K1046" i="3"/>
  <c r="L1046" i="3" s="1"/>
  <c r="K1096" i="3"/>
  <c r="L1096" i="3" s="1"/>
  <c r="K1145" i="3"/>
  <c r="L1145" i="3" s="1"/>
  <c r="K1114" i="3"/>
  <c r="L1114" i="3" s="1"/>
  <c r="K1146" i="3"/>
  <c r="L1146" i="3" s="1"/>
  <c r="K1070" i="3"/>
  <c r="L1070" i="3" s="1"/>
  <c r="K1231" i="3"/>
  <c r="L1231" i="3" s="1"/>
  <c r="K1206" i="3"/>
  <c r="L1206" i="3" s="1"/>
  <c r="K1202" i="3"/>
  <c r="L1202" i="3" s="1"/>
  <c r="K1033" i="3"/>
  <c r="L1033" i="3" s="1"/>
  <c r="J1028" i="3"/>
  <c r="K1028" i="3" s="1"/>
  <c r="L1028" i="3" s="1"/>
  <c r="K1030" i="3"/>
  <c r="L1030" i="3" s="1"/>
  <c r="M1032" i="13" l="1"/>
  <c r="M1148" i="13"/>
  <c r="N1148" i="13" s="1"/>
  <c r="R1148" i="13" s="1"/>
  <c r="M1075" i="13"/>
  <c r="N1075" i="13" s="1"/>
  <c r="R1075" i="13" s="1"/>
  <c r="M1198" i="13"/>
  <c r="N1198" i="13" s="1"/>
  <c r="R1198" i="13" s="1"/>
  <c r="M1123" i="13"/>
  <c r="N1123" i="13" s="1"/>
  <c r="R1123" i="13" s="1"/>
  <c r="M1072" i="13"/>
  <c r="N1072" i="13" s="1"/>
  <c r="R1072" i="13" s="1"/>
  <c r="M1248" i="13"/>
  <c r="N1248" i="13" s="1"/>
  <c r="R1248" i="13" s="1"/>
  <c r="Z1248" i="13" s="1"/>
  <c r="M1121" i="13"/>
  <c r="N1121" i="13" s="1"/>
  <c r="R1121" i="13" s="1"/>
  <c r="M1189" i="13"/>
  <c r="N1189" i="13" s="1"/>
  <c r="R1189" i="13" s="1"/>
  <c r="Z1189" i="13" s="1"/>
  <c r="M1127" i="13"/>
  <c r="N1127" i="13" s="1"/>
  <c r="R1127" i="13" s="1"/>
  <c r="M1100" i="13"/>
  <c r="N1100" i="13" s="1"/>
  <c r="R1100" i="13" s="1"/>
  <c r="Z1100" i="13" s="1"/>
  <c r="M1042" i="13"/>
  <c r="N1042" i="13" s="1"/>
  <c r="R1042" i="13" s="1"/>
  <c r="M1094" i="13"/>
  <c r="N1094" i="13" s="1"/>
  <c r="R1094" i="13" s="1"/>
  <c r="M1122" i="13"/>
  <c r="N1122" i="13" s="1"/>
  <c r="R1122" i="13" s="1"/>
  <c r="Z1122" i="13" s="1"/>
  <c r="M1138" i="13"/>
  <c r="N1138" i="13" s="1"/>
  <c r="R1138" i="13" s="1"/>
  <c r="Z1138" i="13" s="1"/>
  <c r="M1166" i="13"/>
  <c r="N1166" i="13" s="1"/>
  <c r="R1166" i="13" s="1"/>
  <c r="M1183" i="13"/>
  <c r="N1183" i="13" s="1"/>
  <c r="R1183" i="13" s="1"/>
  <c r="M1195" i="13"/>
  <c r="N1195" i="13" s="1"/>
  <c r="R1195" i="13" s="1"/>
  <c r="M1218" i="13"/>
  <c r="N1218" i="13" s="1"/>
  <c r="R1218" i="13" s="1"/>
  <c r="Z1218" i="13" s="1"/>
  <c r="M1245" i="13"/>
  <c r="N1245" i="13" s="1"/>
  <c r="R1245" i="13" s="1"/>
  <c r="M1028" i="13"/>
  <c r="M1033" i="13"/>
  <c r="M1236" i="13"/>
  <c r="N1236" i="13" s="1"/>
  <c r="R1236" i="13" s="1"/>
  <c r="M1179" i="13"/>
  <c r="N1179" i="13" s="1"/>
  <c r="R1179" i="13" s="1"/>
  <c r="M1208" i="13"/>
  <c r="N1208" i="13" s="1"/>
  <c r="R1208" i="13" s="1"/>
  <c r="M1113" i="13"/>
  <c r="N1113" i="13" s="1"/>
  <c r="R1113" i="13" s="1"/>
  <c r="M1067" i="13"/>
  <c r="N1067" i="13" s="1"/>
  <c r="R1067" i="13" s="1"/>
  <c r="M1038" i="13"/>
  <c r="N1038" i="13" s="1"/>
  <c r="R1038" i="13" s="1"/>
  <c r="M1213" i="13"/>
  <c r="N1213" i="13" s="1"/>
  <c r="R1213" i="13" s="1"/>
  <c r="M1163" i="13"/>
  <c r="N1163" i="13" s="1"/>
  <c r="R1163" i="13" s="1"/>
  <c r="M1155" i="13"/>
  <c r="N1155" i="13" s="1"/>
  <c r="R1155" i="13" s="1"/>
  <c r="M1181" i="13"/>
  <c r="N1181" i="13" s="1"/>
  <c r="R1181" i="13" s="1"/>
  <c r="M1109" i="13"/>
  <c r="N1109" i="13" s="1"/>
  <c r="R1109" i="13" s="1"/>
  <c r="M1071" i="13"/>
  <c r="N1071" i="13" s="1"/>
  <c r="R1071" i="13" s="1"/>
  <c r="M1058" i="13"/>
  <c r="N1058" i="13" s="1"/>
  <c r="R1058" i="13" s="1"/>
  <c r="M1108" i="13"/>
  <c r="N1108" i="13" s="1"/>
  <c r="R1108" i="13" s="1"/>
  <c r="M1250" i="13"/>
  <c r="N1250" i="13" s="1"/>
  <c r="R1250" i="13" s="1"/>
  <c r="M1211" i="13"/>
  <c r="N1211" i="13" s="1"/>
  <c r="R1211" i="13" s="1"/>
  <c r="M1194" i="13"/>
  <c r="N1194" i="13" s="1"/>
  <c r="R1194" i="13" s="1"/>
  <c r="M1154" i="13"/>
  <c r="N1154" i="13" s="1"/>
  <c r="R1154" i="13" s="1"/>
  <c r="M1145" i="13"/>
  <c r="N1145" i="13" s="1"/>
  <c r="R1145" i="13" s="1"/>
  <c r="M1177" i="13"/>
  <c r="N1177" i="13" s="1"/>
  <c r="R1177" i="13" s="1"/>
  <c r="M1066" i="13"/>
  <c r="N1066" i="13" s="1"/>
  <c r="R1066" i="13" s="1"/>
  <c r="Z1066" i="13" s="1"/>
  <c r="M1240" i="13"/>
  <c r="N1240" i="13" s="1"/>
  <c r="R1240" i="13" s="1"/>
  <c r="M1186" i="13"/>
  <c r="N1186" i="13" s="1"/>
  <c r="R1186" i="13" s="1"/>
  <c r="M1157" i="13"/>
  <c r="N1157" i="13" s="1"/>
  <c r="R1157" i="13" s="1"/>
  <c r="M1161" i="13"/>
  <c r="N1161" i="13" s="1"/>
  <c r="R1161" i="13" s="1"/>
  <c r="Z1161" i="13" s="1"/>
  <c r="M1119" i="13"/>
  <c r="N1119" i="13" s="1"/>
  <c r="R1119" i="13" s="1"/>
  <c r="M1059" i="13"/>
  <c r="N1059" i="13" s="1"/>
  <c r="R1059" i="13" s="1"/>
  <c r="Z1059" i="13" s="1"/>
  <c r="M1043" i="13"/>
  <c r="N1043" i="13" s="1"/>
  <c r="R1043" i="13" s="1"/>
  <c r="M1037" i="13"/>
  <c r="M1036" i="13"/>
  <c r="N1035" i="13" s="1"/>
  <c r="M1062" i="13"/>
  <c r="N1062" i="13" s="1"/>
  <c r="R1062" i="13" s="1"/>
  <c r="M1046" i="13"/>
  <c r="N1046" i="13" s="1"/>
  <c r="R1046" i="13" s="1"/>
  <c r="R1053" i="13"/>
  <c r="M1053" i="13"/>
  <c r="N1053" i="13" s="1"/>
  <c r="M1088" i="13"/>
  <c r="N1088" i="13" s="1"/>
  <c r="R1088" i="13" s="1"/>
  <c r="M1096" i="13"/>
  <c r="N1096" i="13" s="1"/>
  <c r="R1096" i="13" s="1"/>
  <c r="M1098" i="13"/>
  <c r="N1098" i="13" s="1"/>
  <c r="R1098" i="13" s="1"/>
  <c r="Z1098" i="13" s="1"/>
  <c r="M1099" i="13"/>
  <c r="N1099" i="13" s="1"/>
  <c r="R1099" i="13" s="1"/>
  <c r="M1107" i="13"/>
  <c r="N1107" i="13" s="1"/>
  <c r="R1107" i="13" s="1"/>
  <c r="M1124" i="13"/>
  <c r="N1124" i="13" s="1"/>
  <c r="R1124" i="13" s="1"/>
  <c r="M1132" i="13"/>
  <c r="N1132" i="13" s="1"/>
  <c r="R1132" i="13" s="1"/>
  <c r="M1140" i="13"/>
  <c r="N1140" i="13" s="1"/>
  <c r="R1140" i="13" s="1"/>
  <c r="Z1140" i="13" s="1"/>
  <c r="M1110" i="13"/>
  <c r="N1110" i="13" s="1"/>
  <c r="R1110" i="13" s="1"/>
  <c r="Z1110" i="13" s="1"/>
  <c r="M1160" i="13"/>
  <c r="N1160" i="13" s="1"/>
  <c r="R1160" i="13" s="1"/>
  <c r="M1168" i="13"/>
  <c r="N1168" i="13" s="1"/>
  <c r="R1168" i="13" s="1"/>
  <c r="M1178" i="13"/>
  <c r="N1178" i="13" s="1"/>
  <c r="R1178" i="13" s="1"/>
  <c r="Z1178" i="13" s="1"/>
  <c r="M1212" i="13"/>
  <c r="N1212" i="13" s="1"/>
  <c r="R1212" i="13" s="1"/>
  <c r="M1228" i="13"/>
  <c r="N1228" i="13" s="1"/>
  <c r="R1228" i="13" s="1"/>
  <c r="M1197" i="13"/>
  <c r="N1197" i="13" s="1"/>
  <c r="R1197" i="13"/>
  <c r="M1205" i="13"/>
  <c r="N1205" i="13" s="1"/>
  <c r="R1205" i="13" s="1"/>
  <c r="M1223" i="13"/>
  <c r="N1223" i="13" s="1"/>
  <c r="R1223" i="13" s="1"/>
  <c r="M1215" i="13"/>
  <c r="N1215" i="13" s="1"/>
  <c r="R1215" i="13"/>
  <c r="M1226" i="13"/>
  <c r="N1226" i="13" s="1"/>
  <c r="R1226" i="13" s="1"/>
  <c r="M1231" i="13"/>
  <c r="N1231" i="13" s="1"/>
  <c r="R1231" i="13" s="1"/>
  <c r="Z1231" i="13" s="1"/>
  <c r="M1247" i="13"/>
  <c r="N1247" i="13" s="1"/>
  <c r="R1247" i="13" s="1"/>
  <c r="M1167" i="13"/>
  <c r="N1167" i="13" s="1"/>
  <c r="R1167" i="13" s="1"/>
  <c r="M1082" i="13"/>
  <c r="N1082" i="13" s="1"/>
  <c r="R1082" i="13" s="1"/>
  <c r="Z1082" i="13" s="1"/>
  <c r="M1175" i="13"/>
  <c r="N1175" i="13" s="1"/>
  <c r="R1175" i="13" s="1"/>
  <c r="M1079" i="13"/>
  <c r="N1079" i="13" s="1"/>
  <c r="R1079" i="13" s="1"/>
  <c r="M1238" i="13"/>
  <c r="N1238" i="13" s="1"/>
  <c r="R1238" i="13" s="1"/>
  <c r="M1200" i="13"/>
  <c r="N1200" i="13" s="1"/>
  <c r="R1200" i="13" s="1"/>
  <c r="Z1200" i="13" s="1"/>
  <c r="M1069" i="13"/>
  <c r="N1069" i="13" s="1"/>
  <c r="R1069" i="13" s="1"/>
  <c r="M1187" i="13"/>
  <c r="N1187" i="13" s="1"/>
  <c r="R1187" i="13" s="1"/>
  <c r="M1057" i="13"/>
  <c r="N1057" i="13" s="1"/>
  <c r="R1057" i="13"/>
  <c r="Z1057" i="13" s="1"/>
  <c r="M1048" i="13"/>
  <c r="N1048" i="13" s="1"/>
  <c r="R1048" i="13" s="1"/>
  <c r="M1051" i="13"/>
  <c r="N1051" i="13" s="1"/>
  <c r="R1051" i="13" s="1"/>
  <c r="M1076" i="13"/>
  <c r="N1076" i="13" s="1"/>
  <c r="R1076" i="13" s="1"/>
  <c r="M1105" i="13"/>
  <c r="N1105" i="13" s="1"/>
  <c r="R1105" i="13" s="1"/>
  <c r="M1170" i="13"/>
  <c r="N1170" i="13" s="1"/>
  <c r="R1170" i="13" s="1"/>
  <c r="M1221" i="13"/>
  <c r="N1221" i="13" s="1"/>
  <c r="R1221" i="13" s="1"/>
  <c r="I1026" i="13"/>
  <c r="J1027" i="13"/>
  <c r="K1027" i="13" s="1"/>
  <c r="L1027" i="13" s="1"/>
  <c r="M1034" i="13"/>
  <c r="M1169" i="13"/>
  <c r="N1169" i="13" s="1"/>
  <c r="R1169" i="13" s="1"/>
  <c r="M1156" i="13"/>
  <c r="N1156" i="13" s="1"/>
  <c r="R1156" i="13" s="1"/>
  <c r="M1141" i="13"/>
  <c r="N1141" i="13" s="1"/>
  <c r="R1141" i="13" s="1"/>
  <c r="M1093" i="13"/>
  <c r="N1093" i="13" s="1"/>
  <c r="R1093" i="13" s="1"/>
  <c r="Z1093" i="13" s="1"/>
  <c r="M1192" i="13"/>
  <c r="N1192" i="13" s="1"/>
  <c r="R1192" i="13" s="1"/>
  <c r="M1251" i="13"/>
  <c r="N1251" i="13" s="1"/>
  <c r="R1251" i="13" s="1"/>
  <c r="M1214" i="13"/>
  <c r="N1214" i="13" s="1"/>
  <c r="R1214" i="13" s="1"/>
  <c r="M1196" i="13"/>
  <c r="N1196" i="13" s="1"/>
  <c r="R1196" i="13" s="1"/>
  <c r="Z1196" i="13" s="1"/>
  <c r="M1151" i="13"/>
  <c r="N1151" i="13" s="1"/>
  <c r="R1151" i="13" s="1"/>
  <c r="M1139" i="13"/>
  <c r="N1139" i="13" s="1"/>
  <c r="R1139" i="13" s="1"/>
  <c r="R1091" i="13"/>
  <c r="M1091" i="13"/>
  <c r="N1091" i="13" s="1"/>
  <c r="M1063" i="13"/>
  <c r="N1063" i="13" s="1"/>
  <c r="R1063" i="13" s="1"/>
  <c r="M1080" i="13"/>
  <c r="N1080" i="13" s="1"/>
  <c r="R1080" i="13" s="1"/>
  <c r="M1064" i="13"/>
  <c r="N1064" i="13" s="1"/>
  <c r="R1064" i="13" s="1"/>
  <c r="M1237" i="13"/>
  <c r="N1237" i="13" s="1"/>
  <c r="R1237" i="13" s="1"/>
  <c r="M1173" i="13"/>
  <c r="N1173" i="13" s="1"/>
  <c r="R1173" i="13" s="1"/>
  <c r="Z1173" i="13" s="1"/>
  <c r="M1159" i="13"/>
  <c r="N1159" i="13" s="1"/>
  <c r="R1159" i="13" s="1"/>
  <c r="M1150" i="13"/>
  <c r="N1150" i="13" s="1"/>
  <c r="R1150" i="13" s="1"/>
  <c r="M1137" i="13"/>
  <c r="N1137" i="13" s="1"/>
  <c r="R1137" i="13" s="1"/>
  <c r="M1089" i="13"/>
  <c r="N1089" i="13" s="1"/>
  <c r="R1089" i="13" s="1"/>
  <c r="M1056" i="13"/>
  <c r="N1056" i="13" s="1"/>
  <c r="R1056" i="13" s="1"/>
  <c r="M1235" i="13"/>
  <c r="N1235" i="13" s="1"/>
  <c r="R1235" i="13" s="1"/>
  <c r="M1206" i="13"/>
  <c r="N1206" i="13" s="1"/>
  <c r="R1206" i="13" s="1"/>
  <c r="Z1206" i="13" s="1"/>
  <c r="M1153" i="13"/>
  <c r="N1153" i="13" s="1"/>
  <c r="R1153" i="13" s="1"/>
  <c r="Z1153" i="13" s="1"/>
  <c r="M1143" i="13"/>
  <c r="N1143" i="13" s="1"/>
  <c r="R1143" i="13" s="1"/>
  <c r="M1095" i="13"/>
  <c r="N1095" i="13" s="1"/>
  <c r="R1095" i="13" s="1"/>
  <c r="M1077" i="13"/>
  <c r="N1077" i="13" s="1"/>
  <c r="R1077" i="13" s="1"/>
  <c r="M1052" i="13"/>
  <c r="N1052" i="13" s="1"/>
  <c r="R1052" i="13" s="1"/>
  <c r="M1040" i="13"/>
  <c r="N1040" i="13" s="1"/>
  <c r="R1040" i="13" s="1"/>
  <c r="M1054" i="13"/>
  <c r="N1054" i="13" s="1"/>
  <c r="R1054" i="13" s="1"/>
  <c r="M1070" i="13"/>
  <c r="N1070" i="13" s="1"/>
  <c r="R1070" i="13" s="1"/>
  <c r="Z1070" i="13" s="1"/>
  <c r="M1050" i="13"/>
  <c r="N1050" i="13" s="1"/>
  <c r="R1050" i="13" s="1"/>
  <c r="Z1050" i="13" s="1"/>
  <c r="M1055" i="13"/>
  <c r="N1055" i="13" s="1"/>
  <c r="R1055" i="13" s="1"/>
  <c r="M1090" i="13"/>
  <c r="N1090" i="13" s="1"/>
  <c r="R1090" i="13" s="1"/>
  <c r="M1104" i="13"/>
  <c r="N1104" i="13" s="1"/>
  <c r="R1104" i="13"/>
  <c r="M1106" i="13"/>
  <c r="N1106" i="13" s="1"/>
  <c r="R1106" i="13" s="1"/>
  <c r="Z1106" i="13" s="1"/>
  <c r="M1101" i="13"/>
  <c r="N1101" i="13" s="1"/>
  <c r="R1101" i="13" s="1"/>
  <c r="M1118" i="13"/>
  <c r="N1118" i="13" s="1"/>
  <c r="R1118" i="13" s="1"/>
  <c r="M1126" i="13"/>
  <c r="N1126" i="13" s="1"/>
  <c r="R1126" i="13" s="1"/>
  <c r="M1134" i="13"/>
  <c r="N1134" i="13" s="1"/>
  <c r="R1134" i="13" s="1"/>
  <c r="Z1134" i="13" s="1"/>
  <c r="M1142" i="13"/>
  <c r="N1142" i="13" s="1"/>
  <c r="R1142" i="13" s="1"/>
  <c r="M1114" i="13"/>
  <c r="N1114" i="13" s="1"/>
  <c r="R1114" i="13" s="1"/>
  <c r="M1164" i="13"/>
  <c r="N1164" i="13" s="1"/>
  <c r="R1164" i="13" s="1"/>
  <c r="Z1164" i="13" s="1"/>
  <c r="M1172" i="13"/>
  <c r="N1172" i="13" s="1"/>
  <c r="R1172" i="13" s="1"/>
  <c r="Z1172" i="13" s="1"/>
  <c r="M1180" i="13"/>
  <c r="N1180" i="13" s="1"/>
  <c r="R1180" i="13" s="1"/>
  <c r="M1222" i="13"/>
  <c r="N1222" i="13" s="1"/>
  <c r="R1222" i="13" s="1"/>
  <c r="M1191" i="13"/>
  <c r="N1191" i="13" s="1"/>
  <c r="R1191" i="13" s="1"/>
  <c r="M1199" i="13"/>
  <c r="N1199" i="13" s="1"/>
  <c r="R1199" i="13" s="1"/>
  <c r="M1207" i="13"/>
  <c r="N1207" i="13" s="1"/>
  <c r="R1207" i="13" s="1"/>
  <c r="M1225" i="13"/>
  <c r="N1225" i="13" s="1"/>
  <c r="R1225" i="13" s="1"/>
  <c r="M1217" i="13"/>
  <c r="N1217" i="13" s="1"/>
  <c r="R1217" i="13" s="1"/>
  <c r="M1230" i="13"/>
  <c r="N1230" i="13" s="1"/>
  <c r="R1230" i="13" s="1"/>
  <c r="Z1230" i="13" s="1"/>
  <c r="M1241" i="13"/>
  <c r="N1241" i="13" s="1"/>
  <c r="R1241" i="13" s="1"/>
  <c r="M1249" i="13"/>
  <c r="N1249" i="13" s="1"/>
  <c r="R1249" i="13" s="1"/>
  <c r="M1234" i="13"/>
  <c r="N1234" i="13" s="1"/>
  <c r="R1234" i="13" s="1"/>
  <c r="M1125" i="13"/>
  <c r="N1125" i="13" s="1"/>
  <c r="R1125" i="13" s="1"/>
  <c r="M1246" i="13"/>
  <c r="N1246" i="13" s="1"/>
  <c r="R1246" i="13" s="1"/>
  <c r="M1115" i="13"/>
  <c r="N1115" i="13" s="1"/>
  <c r="R1115" i="13" s="1"/>
  <c r="M1116" i="13"/>
  <c r="N1116" i="13" s="1"/>
  <c r="R1116" i="13" s="1"/>
  <c r="M1210" i="13"/>
  <c r="N1210" i="13" s="1"/>
  <c r="R1210" i="13" s="1"/>
  <c r="Z1210" i="13" s="1"/>
  <c r="M1111" i="13"/>
  <c r="N1111" i="13" s="1"/>
  <c r="R1111" i="13" s="1"/>
  <c r="M1073" i="13"/>
  <c r="N1073" i="13" s="1"/>
  <c r="R1073" i="13" s="1"/>
  <c r="Z1073" i="13" s="1"/>
  <c r="M1188" i="13"/>
  <c r="N1188" i="13" s="1"/>
  <c r="R1188" i="13" s="1"/>
  <c r="M1039" i="13"/>
  <c r="N1039" i="13" s="1"/>
  <c r="R1039" i="13" s="1"/>
  <c r="M1045" i="13"/>
  <c r="N1045" i="13" s="1"/>
  <c r="R1045" i="13" s="1"/>
  <c r="Z1045" i="13" s="1"/>
  <c r="M1086" i="13"/>
  <c r="N1086" i="13" s="1"/>
  <c r="R1086" i="13" s="1"/>
  <c r="R1097" i="13"/>
  <c r="M1097" i="13"/>
  <c r="N1097" i="13" s="1"/>
  <c r="M1130" i="13"/>
  <c r="N1130" i="13" s="1"/>
  <c r="R1130" i="13"/>
  <c r="Z1130" i="13" s="1"/>
  <c r="M1146" i="13"/>
  <c r="N1146" i="13" s="1"/>
  <c r="R1146" i="13" s="1"/>
  <c r="M1176" i="13"/>
  <c r="N1176" i="13" s="1"/>
  <c r="R1176" i="13" s="1"/>
  <c r="M1216" i="13"/>
  <c r="N1216" i="13" s="1"/>
  <c r="R1216" i="13"/>
  <c r="M1203" i="13"/>
  <c r="N1203" i="13" s="1"/>
  <c r="R1203" i="13" s="1"/>
  <c r="M1232" i="13"/>
  <c r="N1232" i="13" s="1"/>
  <c r="R1232" i="13" s="1"/>
  <c r="M1227" i="13"/>
  <c r="N1227" i="13" s="1"/>
  <c r="R1227" i="13" s="1"/>
  <c r="M1030" i="13"/>
  <c r="M1031" i="13"/>
  <c r="N1030" i="13" s="1"/>
  <c r="R1030" i="13" s="1"/>
  <c r="R1035" i="13"/>
  <c r="M1035" i="13"/>
  <c r="N1034" i="13" s="1"/>
  <c r="R1034" i="13" s="1"/>
  <c r="M1202" i="13"/>
  <c r="N1202" i="13" s="1"/>
  <c r="R1202" i="13" s="1"/>
  <c r="M1152" i="13"/>
  <c r="N1152" i="13" s="1"/>
  <c r="R1152" i="13" s="1"/>
  <c r="M1133" i="13"/>
  <c r="N1133" i="13" s="1"/>
  <c r="R1133" i="13" s="1"/>
  <c r="Z1133" i="13" s="1"/>
  <c r="M1085" i="13"/>
  <c r="N1085" i="13" s="1"/>
  <c r="R1085" i="13" s="1"/>
  <c r="M1112" i="13"/>
  <c r="N1112" i="13" s="1"/>
  <c r="R1112" i="13" s="1"/>
  <c r="M1244" i="13"/>
  <c r="N1244" i="13" s="1"/>
  <c r="R1244" i="13" s="1"/>
  <c r="M1185" i="13"/>
  <c r="N1185" i="13" s="1"/>
  <c r="R1185" i="13" s="1"/>
  <c r="Z1185" i="13" s="1"/>
  <c r="M1158" i="13"/>
  <c r="N1158" i="13" s="1"/>
  <c r="R1158" i="13" s="1"/>
  <c r="M1165" i="13"/>
  <c r="N1165" i="13" s="1"/>
  <c r="R1165" i="13" s="1"/>
  <c r="R1131" i="13"/>
  <c r="M1131" i="13"/>
  <c r="N1131" i="13" s="1"/>
  <c r="M1083" i="13"/>
  <c r="N1083" i="13" s="1"/>
  <c r="R1083" i="13" s="1"/>
  <c r="M1074" i="13"/>
  <c r="N1074" i="13" s="1"/>
  <c r="R1074" i="13" s="1"/>
  <c r="M1117" i="13"/>
  <c r="N1117" i="13" s="1"/>
  <c r="R1117" i="13" s="1"/>
  <c r="M1065" i="13"/>
  <c r="N1065" i="13" s="1"/>
  <c r="R1065" i="13"/>
  <c r="M1242" i="13"/>
  <c r="N1242" i="13" s="1"/>
  <c r="R1242" i="13" s="1"/>
  <c r="M1184" i="13"/>
  <c r="N1184" i="13" s="1"/>
  <c r="R1184" i="13" s="1"/>
  <c r="M1171" i="13"/>
  <c r="N1171" i="13" s="1"/>
  <c r="R1171" i="13" s="1"/>
  <c r="M1204" i="13"/>
  <c r="N1204" i="13" s="1"/>
  <c r="R1204" i="13"/>
  <c r="M1129" i="13"/>
  <c r="N1129" i="13" s="1"/>
  <c r="R1129" i="13" s="1"/>
  <c r="M1061" i="13"/>
  <c r="N1061" i="13" s="1"/>
  <c r="R1061" i="13" s="1"/>
  <c r="M1081" i="13"/>
  <c r="N1081" i="13" s="1"/>
  <c r="R1081" i="13"/>
  <c r="Z1081" i="13" s="1"/>
  <c r="M1239" i="13"/>
  <c r="N1239" i="13" s="1"/>
  <c r="R1239" i="13" s="1"/>
  <c r="M1190" i="13"/>
  <c r="N1190" i="13" s="1"/>
  <c r="R1190" i="13" s="1"/>
  <c r="Z1190" i="13" s="1"/>
  <c r="M1149" i="13"/>
  <c r="N1149" i="13" s="1"/>
  <c r="R1149" i="13" s="1"/>
  <c r="M1135" i="13"/>
  <c r="N1135" i="13" s="1"/>
  <c r="R1135" i="13" s="1"/>
  <c r="M1087" i="13"/>
  <c r="N1087" i="13" s="1"/>
  <c r="R1087" i="13" s="1"/>
  <c r="M1060" i="13"/>
  <c r="N1060" i="13" s="1"/>
  <c r="R1060" i="13"/>
  <c r="Z1060" i="13"/>
  <c r="M1044" i="13"/>
  <c r="N1044" i="13" s="1"/>
  <c r="R1044" i="13" s="1"/>
  <c r="M1047" i="13"/>
  <c r="N1047" i="13" s="1"/>
  <c r="R1047" i="13" s="1"/>
  <c r="M1041" i="13"/>
  <c r="N1041" i="13" s="1"/>
  <c r="R1041" i="13" s="1"/>
  <c r="M1078" i="13"/>
  <c r="N1078" i="13" s="1"/>
  <c r="R1078" i="13" s="1"/>
  <c r="Z1078" i="13" s="1"/>
  <c r="M1049" i="13"/>
  <c r="N1049" i="13" s="1"/>
  <c r="R1049" i="13" s="1"/>
  <c r="M1084" i="13"/>
  <c r="N1084" i="13" s="1"/>
  <c r="R1084" i="13" s="1"/>
  <c r="M1092" i="13"/>
  <c r="N1092" i="13" s="1"/>
  <c r="R1092" i="13"/>
  <c r="M1068" i="13"/>
  <c r="N1068" i="13" s="1"/>
  <c r="R1068" i="13" s="1"/>
  <c r="Z1068" i="13" s="1"/>
  <c r="M1102" i="13"/>
  <c r="N1102" i="13" s="1"/>
  <c r="R1102" i="13" s="1"/>
  <c r="M1103" i="13"/>
  <c r="N1103" i="13" s="1"/>
  <c r="R1103" i="13" s="1"/>
  <c r="M1120" i="13"/>
  <c r="N1120" i="13" s="1"/>
  <c r="R1120" i="13" s="1"/>
  <c r="M1128" i="13"/>
  <c r="N1128" i="13" s="1"/>
  <c r="R1128" i="13" s="1"/>
  <c r="Z1128" i="13" s="1"/>
  <c r="M1136" i="13"/>
  <c r="N1136" i="13" s="1"/>
  <c r="R1136" i="13" s="1"/>
  <c r="M1144" i="13"/>
  <c r="N1144" i="13" s="1"/>
  <c r="R1144" i="13" s="1"/>
  <c r="R1147" i="13"/>
  <c r="Z1147" i="13" s="1"/>
  <c r="M1147" i="13"/>
  <c r="N1147" i="13" s="1"/>
  <c r="M1162" i="13"/>
  <c r="N1162" i="13" s="1"/>
  <c r="R1162" i="13"/>
  <c r="Z1162" i="13" s="1"/>
  <c r="M1174" i="13"/>
  <c r="N1174" i="13" s="1"/>
  <c r="R1174" i="13" s="1"/>
  <c r="M1182" i="13"/>
  <c r="N1182" i="13" s="1"/>
  <c r="R1182" i="13" s="1"/>
  <c r="M1220" i="13"/>
  <c r="N1220" i="13" s="1"/>
  <c r="R1220" i="13"/>
  <c r="Z1220" i="13" s="1"/>
  <c r="M1193" i="13"/>
  <c r="N1193" i="13" s="1"/>
  <c r="R1193" i="13" s="1"/>
  <c r="M1201" i="13"/>
  <c r="N1201" i="13" s="1"/>
  <c r="R1201" i="13" s="1"/>
  <c r="M1209" i="13"/>
  <c r="N1209" i="13" s="1"/>
  <c r="R1209" i="13"/>
  <c r="Z1209" i="13" s="1"/>
  <c r="M1229" i="13"/>
  <c r="N1229" i="13" s="1"/>
  <c r="R1229" i="13" s="1"/>
  <c r="M1219" i="13"/>
  <c r="N1219" i="13" s="1"/>
  <c r="R1219" i="13" s="1"/>
  <c r="Z1219" i="13" s="1"/>
  <c r="M1224" i="13"/>
  <c r="N1224" i="13" s="1"/>
  <c r="R1224" i="13" s="1"/>
  <c r="M1243" i="13"/>
  <c r="N1243" i="13" s="1"/>
  <c r="R1243" i="13" s="1"/>
  <c r="M1233" i="13"/>
  <c r="N1233" i="13" s="1"/>
  <c r="R1233" i="13" s="1"/>
  <c r="M1033" i="3"/>
  <c r="M1070" i="3"/>
  <c r="N1070" i="3" s="1"/>
  <c r="R1070" i="3" s="1"/>
  <c r="M1159" i="3"/>
  <c r="N1159" i="3" s="1"/>
  <c r="R1159" i="3" s="1"/>
  <c r="M1030" i="3"/>
  <c r="M1114" i="3"/>
  <c r="N1114" i="3" s="1"/>
  <c r="R1114" i="3" s="1"/>
  <c r="M1250" i="3"/>
  <c r="N1250" i="3" s="1"/>
  <c r="R1250" i="3" s="1"/>
  <c r="M1142" i="3"/>
  <c r="N1142" i="3" s="1"/>
  <c r="R1142" i="3" s="1"/>
  <c r="M1167" i="3"/>
  <c r="N1167" i="3" s="1"/>
  <c r="R1167" i="3" s="1"/>
  <c r="M1085" i="3"/>
  <c r="N1085" i="3" s="1"/>
  <c r="R1085" i="3" s="1"/>
  <c r="Z1085" i="3" s="1"/>
  <c r="M1132" i="3"/>
  <c r="N1132" i="3" s="1"/>
  <c r="R1132" i="3" s="1"/>
  <c r="M1129" i="3"/>
  <c r="N1129" i="3" s="1"/>
  <c r="R1129" i="3" s="1"/>
  <c r="M1133" i="3"/>
  <c r="N1133" i="3" s="1"/>
  <c r="R1133" i="3" s="1"/>
  <c r="M1160" i="3"/>
  <c r="N1160" i="3" s="1"/>
  <c r="R1160" i="3" s="1"/>
  <c r="Z1160" i="3" s="1"/>
  <c r="M1080" i="3"/>
  <c r="N1080" i="3" s="1"/>
  <c r="R1080" i="3" s="1"/>
  <c r="M1028" i="3"/>
  <c r="M1145" i="3"/>
  <c r="N1145" i="3" s="1"/>
  <c r="R1145" i="3" s="1"/>
  <c r="Z1145" i="3" s="1"/>
  <c r="M1164" i="3"/>
  <c r="N1164" i="3" s="1"/>
  <c r="R1164" i="3" s="1"/>
  <c r="Z1164" i="3" s="1"/>
  <c r="M1195" i="3"/>
  <c r="N1195" i="3" s="1"/>
  <c r="R1195" i="3" s="1"/>
  <c r="M1203" i="3"/>
  <c r="N1203" i="3" s="1"/>
  <c r="R1203" i="3" s="1"/>
  <c r="M1044" i="3"/>
  <c r="N1044" i="3" s="1"/>
  <c r="R1044" i="3" s="1"/>
  <c r="M1048" i="3"/>
  <c r="N1048" i="3" s="1"/>
  <c r="R1048" i="3" s="1"/>
  <c r="Z1048" i="3" s="1"/>
  <c r="M1182" i="3"/>
  <c r="N1182" i="3" s="1"/>
  <c r="R1182" i="3" s="1"/>
  <c r="M1165" i="3"/>
  <c r="N1165" i="3" s="1"/>
  <c r="R1165" i="3" s="1"/>
  <c r="M1039" i="3"/>
  <c r="N1039" i="3" s="1"/>
  <c r="R1039" i="3" s="1"/>
  <c r="M1127" i="3"/>
  <c r="N1127" i="3" s="1"/>
  <c r="R1127" i="3" s="1"/>
  <c r="Z1127" i="3" s="1"/>
  <c r="M1188" i="3"/>
  <c r="N1188" i="3" s="1"/>
  <c r="R1188" i="3" s="1"/>
  <c r="M1094" i="3"/>
  <c r="N1094" i="3" s="1"/>
  <c r="R1094" i="3" s="1"/>
  <c r="M1200" i="3"/>
  <c r="N1200" i="3" s="1"/>
  <c r="R1200" i="3" s="1"/>
  <c r="M1184" i="3"/>
  <c r="N1184" i="3" s="1"/>
  <c r="R1184" i="3" s="1"/>
  <c r="M1186" i="3"/>
  <c r="N1186" i="3" s="1"/>
  <c r="R1186" i="3" s="1"/>
  <c r="M1210" i="3"/>
  <c r="N1210" i="3" s="1"/>
  <c r="R1210" i="3" s="1"/>
  <c r="M1082" i="3"/>
  <c r="N1082" i="3" s="1"/>
  <c r="R1082" i="3" s="1"/>
  <c r="M1052" i="3"/>
  <c r="N1052" i="3" s="1"/>
  <c r="R1052" i="3" s="1"/>
  <c r="Z1052" i="3" s="1"/>
  <c r="M1242" i="3"/>
  <c r="N1242" i="3" s="1"/>
  <c r="R1242" i="3" s="1"/>
  <c r="M1041" i="3"/>
  <c r="N1041" i="3" s="1"/>
  <c r="R1041" i="3" s="1"/>
  <c r="M1139" i="3"/>
  <c r="N1139" i="3" s="1"/>
  <c r="R1139" i="3" s="1"/>
  <c r="M1192" i="3"/>
  <c r="N1192" i="3" s="1"/>
  <c r="R1192" i="3" s="1"/>
  <c r="Z1192" i="3" s="1"/>
  <c r="M1226" i="3"/>
  <c r="N1226" i="3" s="1"/>
  <c r="R1226" i="3" s="1"/>
  <c r="M1233" i="3"/>
  <c r="N1233" i="3" s="1"/>
  <c r="R1233" i="3" s="1"/>
  <c r="M1154" i="3"/>
  <c r="N1154" i="3" s="1"/>
  <c r="R1154" i="3" s="1"/>
  <c r="M1087" i="3"/>
  <c r="N1087" i="3" s="1"/>
  <c r="R1087" i="3" s="1"/>
  <c r="Z1087" i="3" s="1"/>
  <c r="M1173" i="3"/>
  <c r="N1173" i="3" s="1"/>
  <c r="R1173" i="3" s="1"/>
  <c r="M1059" i="3"/>
  <c r="N1059" i="3" s="1"/>
  <c r="R1059" i="3" s="1"/>
  <c r="M1212" i="3"/>
  <c r="N1212" i="3" s="1"/>
  <c r="R1212" i="3" s="1"/>
  <c r="Z1212" i="3" s="1"/>
  <c r="M1183" i="3"/>
  <c r="N1183" i="3" s="1"/>
  <c r="R1183" i="3" s="1"/>
  <c r="Z1183" i="3" s="1"/>
  <c r="M1074" i="3"/>
  <c r="N1074" i="3" s="1"/>
  <c r="R1074" i="3" s="1"/>
  <c r="M1098" i="3"/>
  <c r="N1098" i="3" s="1"/>
  <c r="R1098" i="3" s="1"/>
  <c r="M1251" i="3"/>
  <c r="N1251" i="3" s="1"/>
  <c r="R1251" i="3" s="1"/>
  <c r="Z1251" i="3" s="1"/>
  <c r="M1204" i="3"/>
  <c r="N1204" i="3" s="1"/>
  <c r="R1204" i="3" s="1"/>
  <c r="Z1204" i="3" s="1"/>
  <c r="M1153" i="3"/>
  <c r="N1153" i="3" s="1"/>
  <c r="R1153" i="3" s="1"/>
  <c r="M1198" i="3"/>
  <c r="N1198" i="3" s="1"/>
  <c r="R1198" i="3" s="1"/>
  <c r="Z1198" i="3" s="1"/>
  <c r="M1151" i="3"/>
  <c r="N1151" i="3" s="1"/>
  <c r="R1151" i="3" s="1"/>
  <c r="M1065" i="3"/>
  <c r="N1065" i="3" s="1"/>
  <c r="R1065" i="3" s="1"/>
  <c r="M1206" i="3"/>
  <c r="N1206" i="3" s="1"/>
  <c r="R1206" i="3" s="1"/>
  <c r="M1081" i="3"/>
  <c r="N1081" i="3" s="1"/>
  <c r="R1081" i="3" s="1"/>
  <c r="M1176" i="3"/>
  <c r="N1176" i="3" s="1"/>
  <c r="R1176" i="3" s="1"/>
  <c r="M1050" i="3"/>
  <c r="N1050" i="3" s="1"/>
  <c r="R1050" i="3" s="1"/>
  <c r="Z1050" i="3" s="1"/>
  <c r="M1220" i="3"/>
  <c r="N1220" i="3" s="1"/>
  <c r="R1220" i="3" s="1"/>
  <c r="M1068" i="3"/>
  <c r="N1068" i="3" s="1"/>
  <c r="R1068" i="3" s="1"/>
  <c r="M1078" i="3"/>
  <c r="N1078" i="3" s="1"/>
  <c r="R1078" i="3" s="1"/>
  <c r="Z1078" i="3" s="1"/>
  <c r="M1244" i="3"/>
  <c r="N1244" i="3" s="1"/>
  <c r="R1244" i="3" s="1"/>
  <c r="Z1244" i="3" s="1"/>
  <c r="M1148" i="3"/>
  <c r="N1148" i="3" s="1"/>
  <c r="R1148" i="3" s="1"/>
  <c r="M1246" i="3"/>
  <c r="N1246" i="3" s="1"/>
  <c r="R1246" i="3" s="1"/>
  <c r="M1124" i="3"/>
  <c r="N1124" i="3" s="1"/>
  <c r="R1124" i="3" s="1"/>
  <c r="Z1124" i="3" s="1"/>
  <c r="M1214" i="3"/>
  <c r="N1214" i="3" s="1"/>
  <c r="R1214" i="3" s="1"/>
  <c r="Z1214" i="3" s="1"/>
  <c r="M1108" i="3"/>
  <c r="N1108" i="3" s="1"/>
  <c r="R1108" i="3" s="1"/>
  <c r="M1110" i="3"/>
  <c r="N1110" i="3" s="1"/>
  <c r="R1110" i="3" s="1"/>
  <c r="M1084" i="3"/>
  <c r="N1084" i="3" s="1"/>
  <c r="R1084" i="3" s="1"/>
  <c r="M1231" i="3"/>
  <c r="N1231" i="3" s="1"/>
  <c r="R1231" i="3" s="1"/>
  <c r="Z1231" i="3" s="1"/>
  <c r="M1117" i="3"/>
  <c r="N1117" i="3" s="1"/>
  <c r="R1117" i="3" s="1"/>
  <c r="M1063" i="3"/>
  <c r="N1063" i="3" s="1"/>
  <c r="R1063" i="3" s="1"/>
  <c r="M1228" i="3"/>
  <c r="N1228" i="3" s="1"/>
  <c r="R1228" i="3" s="1"/>
  <c r="Z1228" i="3" s="1"/>
  <c r="M1089" i="3"/>
  <c r="N1089" i="3" s="1"/>
  <c r="R1089" i="3" s="1"/>
  <c r="M1128" i="3"/>
  <c r="N1128" i="3" s="1"/>
  <c r="R1128" i="3" s="1"/>
  <c r="M1035" i="3"/>
  <c r="M1169" i="3"/>
  <c r="N1169" i="3" s="1"/>
  <c r="R1169" i="3" s="1"/>
  <c r="Z1169" i="3" s="1"/>
  <c r="M1118" i="3"/>
  <c r="N1118" i="3" s="1"/>
  <c r="R1118" i="3" s="1"/>
  <c r="M1238" i="3"/>
  <c r="N1238" i="3" s="1"/>
  <c r="R1238" i="3" s="1"/>
  <c r="M1075" i="3"/>
  <c r="N1075" i="3" s="1"/>
  <c r="R1075" i="3" s="1"/>
  <c r="M1076" i="3"/>
  <c r="N1076" i="3" s="1"/>
  <c r="R1076" i="3" s="1"/>
  <c r="M1197" i="3"/>
  <c r="N1197" i="3" s="1"/>
  <c r="R1197" i="3" s="1"/>
  <c r="Z1197" i="3" s="1"/>
  <c r="M1181" i="3"/>
  <c r="N1181" i="3" s="1"/>
  <c r="R1181" i="3" s="1"/>
  <c r="M1122" i="3"/>
  <c r="N1122" i="3" s="1"/>
  <c r="R1122" i="3" s="1"/>
  <c r="M1056" i="3"/>
  <c r="N1056" i="3" s="1"/>
  <c r="R1056" i="3" s="1"/>
  <c r="Z1056" i="3" s="1"/>
  <c r="M1103" i="3"/>
  <c r="N1103" i="3" s="1"/>
  <c r="R1103" i="3" s="1"/>
  <c r="Z1103" i="3" s="1"/>
  <c r="M1071" i="3"/>
  <c r="N1071" i="3" s="1"/>
  <c r="R1071" i="3" s="1"/>
  <c r="M1037" i="3"/>
  <c r="M1190" i="3"/>
  <c r="N1190" i="3" s="1"/>
  <c r="R1190" i="3" s="1"/>
  <c r="M1225" i="3"/>
  <c r="N1225" i="3" s="1"/>
  <c r="R1225" i="3" s="1"/>
  <c r="M1140" i="3"/>
  <c r="N1140" i="3" s="1"/>
  <c r="R1140" i="3" s="1"/>
  <c r="M1100" i="3"/>
  <c r="N1100" i="3" s="1"/>
  <c r="R1100" i="3" s="1"/>
  <c r="M1105" i="3"/>
  <c r="N1105" i="3" s="1"/>
  <c r="R1105" i="3" s="1"/>
  <c r="Z1105" i="3" s="1"/>
  <c r="M1092" i="3"/>
  <c r="N1092" i="3" s="1"/>
  <c r="R1092" i="3" s="1"/>
  <c r="M1119" i="3"/>
  <c r="N1119" i="3" s="1"/>
  <c r="R1119" i="3" s="1"/>
  <c r="M1149" i="3"/>
  <c r="N1149" i="3" s="1"/>
  <c r="R1149" i="3" s="1"/>
  <c r="Z1149" i="3" s="1"/>
  <c r="M1090" i="3"/>
  <c r="N1090" i="3" s="1"/>
  <c r="R1090" i="3" s="1"/>
  <c r="M1072" i="3"/>
  <c r="N1072" i="3" s="1"/>
  <c r="R1072" i="3" s="1"/>
  <c r="M1096" i="3"/>
  <c r="N1096" i="3" s="1"/>
  <c r="R1096" i="3" s="1"/>
  <c r="M1112" i="3"/>
  <c r="N1112" i="3" s="1"/>
  <c r="R1112" i="3" s="1"/>
  <c r="Z1112" i="3" s="1"/>
  <c r="M1222" i="3"/>
  <c r="N1222" i="3" s="1"/>
  <c r="R1222" i="3" s="1"/>
  <c r="Z1222" i="3" s="1"/>
  <c r="M1067" i="3"/>
  <c r="N1067" i="3" s="1"/>
  <c r="R1067" i="3" s="1"/>
  <c r="M1061" i="3"/>
  <c r="N1061" i="3" s="1"/>
  <c r="R1061" i="3" s="1"/>
  <c r="Z1061" i="3" s="1"/>
  <c r="M1131" i="3"/>
  <c r="N1131" i="3" s="1"/>
  <c r="R1131" i="3" s="1"/>
  <c r="M1146" i="3"/>
  <c r="N1146" i="3" s="1"/>
  <c r="R1146" i="3" s="1"/>
  <c r="M1047" i="3"/>
  <c r="N1047" i="3" s="1"/>
  <c r="R1047" i="3" s="1"/>
  <c r="Z1047" i="3" s="1"/>
  <c r="M1138" i="3"/>
  <c r="N1138" i="3" s="1"/>
  <c r="R1138" i="3" s="1"/>
  <c r="M1162" i="3"/>
  <c r="N1162" i="3" s="1"/>
  <c r="R1162" i="3" s="1"/>
  <c r="M1135" i="3"/>
  <c r="N1135" i="3" s="1"/>
  <c r="R1135" i="3" s="1"/>
  <c r="M1207" i="3"/>
  <c r="N1207" i="3" s="1"/>
  <c r="R1207" i="3" s="1"/>
  <c r="M1168" i="3"/>
  <c r="N1168" i="3" s="1"/>
  <c r="R1168" i="3" s="1"/>
  <c r="M1053" i="3"/>
  <c r="N1053" i="3" s="1"/>
  <c r="R1053" i="3" s="1"/>
  <c r="M1107" i="3"/>
  <c r="N1107" i="3" s="1"/>
  <c r="R1107" i="3" s="1"/>
  <c r="M1237" i="3"/>
  <c r="N1237" i="3" s="1"/>
  <c r="R1237" i="3" s="1"/>
  <c r="Z1237" i="3" s="1"/>
  <c r="M1217" i="3"/>
  <c r="N1217" i="3" s="1"/>
  <c r="R1217" i="3" s="1"/>
  <c r="M1235" i="3"/>
  <c r="N1235" i="3" s="1"/>
  <c r="R1235" i="3" s="1"/>
  <c r="Z1235" i="3" s="1"/>
  <c r="M1031" i="3"/>
  <c r="M1109" i="3"/>
  <c r="N1109" i="3" s="1"/>
  <c r="R1109" i="3" s="1"/>
  <c r="Z1109" i="3" s="1"/>
  <c r="M1196" i="3"/>
  <c r="N1196" i="3" s="1"/>
  <c r="R1196" i="3" s="1"/>
  <c r="M1045" i="3"/>
  <c r="N1045" i="3" s="1"/>
  <c r="R1045" i="3" s="1"/>
  <c r="M1051" i="3"/>
  <c r="N1051" i="3" s="1"/>
  <c r="R1051" i="3" s="1"/>
  <c r="M1241" i="3"/>
  <c r="N1241" i="3" s="1"/>
  <c r="R1241" i="3" s="1"/>
  <c r="M1247" i="3"/>
  <c r="N1247" i="3" s="1"/>
  <c r="R1247" i="3" s="1"/>
  <c r="M1243" i="3"/>
  <c r="N1243" i="3" s="1"/>
  <c r="R1243" i="3" s="1"/>
  <c r="M1209" i="3"/>
  <c r="N1209" i="3" s="1"/>
  <c r="R1209" i="3" s="1"/>
  <c r="M1069" i="3"/>
  <c r="N1069" i="3" s="1"/>
  <c r="R1069" i="3" s="1"/>
  <c r="M1106" i="3"/>
  <c r="N1106" i="3" s="1"/>
  <c r="R1106" i="3" s="1"/>
  <c r="M1201" i="3"/>
  <c r="N1201" i="3" s="1"/>
  <c r="R1201" i="3" s="1"/>
  <c r="M1134" i="3"/>
  <c r="N1134" i="3" s="1"/>
  <c r="R1134" i="3" s="1"/>
  <c r="M1232" i="3"/>
  <c r="N1232" i="3" s="1"/>
  <c r="R1232" i="3" s="1"/>
  <c r="Z1232" i="3" s="1"/>
  <c r="M1141" i="3"/>
  <c r="N1141" i="3" s="1"/>
  <c r="R1141" i="3" s="1"/>
  <c r="J1027" i="3"/>
  <c r="K1027" i="3" s="1"/>
  <c r="L1027" i="3" s="1"/>
  <c r="M1083" i="3"/>
  <c r="N1083" i="3" s="1"/>
  <c r="R1083" i="3" s="1"/>
  <c r="M1157" i="3"/>
  <c r="N1157" i="3" s="1"/>
  <c r="R1157" i="3" s="1"/>
  <c r="M1163" i="3"/>
  <c r="N1163" i="3" s="1"/>
  <c r="R1163" i="3" s="1"/>
  <c r="M1055" i="3"/>
  <c r="N1055" i="3" s="1"/>
  <c r="R1055" i="3" s="1"/>
  <c r="M1194" i="3"/>
  <c r="N1194" i="3" s="1"/>
  <c r="R1194" i="3" s="1"/>
  <c r="M1166" i="3"/>
  <c r="N1166" i="3" s="1"/>
  <c r="R1166" i="3" s="1"/>
  <c r="M1054" i="3"/>
  <c r="N1054" i="3" s="1"/>
  <c r="R1054" i="3" s="1"/>
  <c r="M1227" i="3"/>
  <c r="N1227" i="3" s="1"/>
  <c r="R1227" i="3" s="1"/>
  <c r="M1137" i="3"/>
  <c r="N1137" i="3" s="1"/>
  <c r="R1137" i="3" s="1"/>
  <c r="M1229" i="3"/>
  <c r="N1229" i="3" s="1"/>
  <c r="R1229" i="3" s="1"/>
  <c r="Z1229" i="3" s="1"/>
  <c r="M1234" i="3"/>
  <c r="N1234" i="3" s="1"/>
  <c r="R1234" i="3" s="1"/>
  <c r="M1150" i="3"/>
  <c r="N1150" i="3" s="1"/>
  <c r="R1150" i="3" s="1"/>
  <c r="Z1150" i="3" s="1"/>
  <c r="M1174" i="3"/>
  <c r="N1174" i="3" s="1"/>
  <c r="R1174" i="3" s="1"/>
  <c r="M1088" i="3"/>
  <c r="N1088" i="3" s="1"/>
  <c r="R1088" i="3" s="1"/>
  <c r="M1093" i="3"/>
  <c r="N1093" i="3" s="1"/>
  <c r="R1093" i="3" s="1"/>
  <c r="Z1093" i="3" s="1"/>
  <c r="M1177" i="3"/>
  <c r="N1177" i="3" s="1"/>
  <c r="R1177" i="3" s="1"/>
  <c r="M1147" i="3"/>
  <c r="N1147" i="3" s="1"/>
  <c r="R1147" i="3" s="1"/>
  <c r="M1211" i="3"/>
  <c r="N1211" i="3" s="1"/>
  <c r="R1211" i="3" s="1"/>
  <c r="Z1211" i="3" s="1"/>
  <c r="M1029" i="3"/>
  <c r="M1158" i="3"/>
  <c r="N1158" i="3" s="1"/>
  <c r="R1158" i="3" s="1"/>
  <c r="M1249" i="3"/>
  <c r="N1249" i="3" s="1"/>
  <c r="R1249" i="3" s="1"/>
  <c r="M1175" i="3"/>
  <c r="N1175" i="3" s="1"/>
  <c r="R1175" i="3" s="1"/>
  <c r="M1156" i="3"/>
  <c r="N1156" i="3" s="1"/>
  <c r="R1156" i="3" s="1"/>
  <c r="M1116" i="3"/>
  <c r="N1116" i="3" s="1"/>
  <c r="R1116" i="3" s="1"/>
  <c r="M1121" i="3"/>
  <c r="N1121" i="3" s="1"/>
  <c r="R1121" i="3" s="1"/>
  <c r="M1126" i="3"/>
  <c r="N1126" i="3" s="1"/>
  <c r="R1126" i="3" s="1"/>
  <c r="M1189" i="3"/>
  <c r="N1189" i="3" s="1"/>
  <c r="R1189" i="3" s="1"/>
  <c r="M1125" i="3"/>
  <c r="N1125" i="3" s="1"/>
  <c r="R1125" i="3" s="1"/>
  <c r="M1113" i="3"/>
  <c r="N1113" i="3" s="1"/>
  <c r="R1113" i="3" s="1"/>
  <c r="M1205" i="3"/>
  <c r="N1205" i="3" s="1"/>
  <c r="R1205" i="3" s="1"/>
  <c r="M1178" i="3"/>
  <c r="N1178" i="3" s="1"/>
  <c r="R1178" i="3" s="1"/>
  <c r="M1097" i="3"/>
  <c r="N1097" i="3" s="1"/>
  <c r="R1097" i="3" s="1"/>
  <c r="Z1097" i="3" s="1"/>
  <c r="M1144" i="3"/>
  <c r="N1144" i="3" s="1"/>
  <c r="R1144" i="3" s="1"/>
  <c r="M1058" i="3"/>
  <c r="N1058" i="3" s="1"/>
  <c r="R1058" i="3" s="1"/>
  <c r="Z1058" i="3" s="1"/>
  <c r="M1230" i="3"/>
  <c r="N1230" i="3" s="1"/>
  <c r="R1230" i="3" s="1"/>
  <c r="M1036" i="3"/>
  <c r="M1179" i="3"/>
  <c r="N1179" i="3" s="1"/>
  <c r="R1179" i="3" s="1"/>
  <c r="M1064" i="3"/>
  <c r="N1064" i="3" s="1"/>
  <c r="R1064" i="3" s="1"/>
  <c r="M1091" i="3"/>
  <c r="N1091" i="3" s="1"/>
  <c r="R1091" i="3" s="1"/>
  <c r="M1060" i="3"/>
  <c r="N1060" i="3" s="1"/>
  <c r="R1060" i="3" s="1"/>
  <c r="M1104" i="3"/>
  <c r="N1104" i="3" s="1"/>
  <c r="R1104" i="3" s="1"/>
  <c r="Z1104" i="3" s="1"/>
  <c r="M1208" i="3"/>
  <c r="N1208" i="3" s="1"/>
  <c r="R1208" i="3" s="1"/>
  <c r="Z1208" i="3" s="1"/>
  <c r="M1202" i="3"/>
  <c r="N1202" i="3" s="1"/>
  <c r="R1202" i="3" s="1"/>
  <c r="M1046" i="3"/>
  <c r="N1046" i="3" s="1"/>
  <c r="R1046" i="3" s="1"/>
  <c r="M1049" i="3"/>
  <c r="N1049" i="3" s="1"/>
  <c r="R1049" i="3" s="1"/>
  <c r="M1248" i="3"/>
  <c r="N1248" i="3" s="1"/>
  <c r="R1248" i="3" s="1"/>
  <c r="M1219" i="3"/>
  <c r="N1219" i="3" s="1"/>
  <c r="R1219" i="3" s="1"/>
  <c r="M1130" i="3"/>
  <c r="N1130" i="3" s="1"/>
  <c r="R1130" i="3" s="1"/>
  <c r="M1102" i="3"/>
  <c r="N1102" i="3" s="1"/>
  <c r="R1102" i="3" s="1"/>
  <c r="M1115" i="3"/>
  <c r="N1115" i="3" s="1"/>
  <c r="R1115" i="3" s="1"/>
  <c r="M1120" i="3"/>
  <c r="N1120" i="3" s="1"/>
  <c r="R1120" i="3" s="1"/>
  <c r="M1170" i="3"/>
  <c r="N1170" i="3" s="1"/>
  <c r="R1170" i="3" s="1"/>
  <c r="M1216" i="3"/>
  <c r="N1216" i="3" s="1"/>
  <c r="R1216" i="3" s="1"/>
  <c r="M1123" i="3"/>
  <c r="N1123" i="3" s="1"/>
  <c r="R1123" i="3" s="1"/>
  <c r="M1161" i="3"/>
  <c r="N1161" i="3" s="1"/>
  <c r="R1161" i="3" s="1"/>
  <c r="M1155" i="3"/>
  <c r="N1155" i="3" s="1"/>
  <c r="R1155" i="3" s="1"/>
  <c r="M1032" i="3"/>
  <c r="M1042" i="3"/>
  <c r="N1042" i="3" s="1"/>
  <c r="R1042" i="3" s="1"/>
  <c r="M1187" i="3"/>
  <c r="N1187" i="3" s="1"/>
  <c r="R1187" i="3" s="1"/>
  <c r="M1095" i="3"/>
  <c r="N1095" i="3" s="1"/>
  <c r="R1095" i="3" s="1"/>
  <c r="M1143" i="3"/>
  <c r="N1143" i="3" s="1"/>
  <c r="R1143" i="3" s="1"/>
  <c r="Z1143" i="3" s="1"/>
  <c r="M1171" i="3"/>
  <c r="N1171" i="3" s="1"/>
  <c r="R1171" i="3" s="1"/>
  <c r="M1040" i="3"/>
  <c r="N1040" i="3" s="1"/>
  <c r="R1040" i="3" s="1"/>
  <c r="M1240" i="3"/>
  <c r="N1240" i="3" s="1"/>
  <c r="R1240" i="3" s="1"/>
  <c r="M1099" i="3"/>
  <c r="N1099" i="3" s="1"/>
  <c r="R1099" i="3" s="1"/>
  <c r="M1236" i="3"/>
  <c r="N1236" i="3" s="1"/>
  <c r="R1236" i="3" s="1"/>
  <c r="Z1236" i="3" s="1"/>
  <c r="M1101" i="3"/>
  <c r="N1101" i="3" s="1"/>
  <c r="R1101" i="3" s="1"/>
  <c r="Z1101" i="3" s="1"/>
  <c r="M1239" i="3"/>
  <c r="N1239" i="3" s="1"/>
  <c r="R1239" i="3" s="1"/>
  <c r="M1193" i="3"/>
  <c r="N1193" i="3" s="1"/>
  <c r="R1193" i="3" s="1"/>
  <c r="M1224" i="3"/>
  <c r="N1224" i="3" s="1"/>
  <c r="R1224" i="3" s="1"/>
  <c r="M1086" i="3"/>
  <c r="N1086" i="3" s="1"/>
  <c r="R1086" i="3" s="1"/>
  <c r="M1073" i="3"/>
  <c r="N1073" i="3" s="1"/>
  <c r="R1073" i="3" s="1"/>
  <c r="M1079" i="3"/>
  <c r="N1079" i="3" s="1"/>
  <c r="R1079" i="3" s="1"/>
  <c r="M1172" i="3"/>
  <c r="N1172" i="3" s="1"/>
  <c r="R1172" i="3" s="1"/>
  <c r="M1057" i="3"/>
  <c r="N1057" i="3" s="1"/>
  <c r="R1057" i="3" s="1"/>
  <c r="M1180" i="3"/>
  <c r="N1180" i="3" s="1"/>
  <c r="R1180" i="3" s="1"/>
  <c r="Z1180" i="3" s="1"/>
  <c r="M1043" i="3"/>
  <c r="N1043" i="3" s="1"/>
  <c r="R1043" i="3" s="1"/>
  <c r="M1152" i="3"/>
  <c r="N1152" i="3" s="1"/>
  <c r="R1152" i="3" s="1"/>
  <c r="M1245" i="3"/>
  <c r="N1245" i="3" s="1"/>
  <c r="R1245" i="3" s="1"/>
  <c r="Z1245" i="3" s="1"/>
  <c r="M1223" i="3"/>
  <c r="N1223" i="3" s="1"/>
  <c r="R1223" i="3" s="1"/>
  <c r="M1034" i="3"/>
  <c r="N1033" i="3" s="1"/>
  <c r="M1215" i="3"/>
  <c r="N1215" i="3" s="1"/>
  <c r="R1215" i="3" s="1"/>
  <c r="M1218" i="3"/>
  <c r="N1218" i="3" s="1"/>
  <c r="R1218" i="3" s="1"/>
  <c r="Z1218" i="3" s="1"/>
  <c r="M1062" i="3"/>
  <c r="N1062" i="3" s="1"/>
  <c r="R1062" i="3" s="1"/>
  <c r="M1136" i="3"/>
  <c r="N1136" i="3" s="1"/>
  <c r="R1136" i="3" s="1"/>
  <c r="M1111" i="3"/>
  <c r="N1111" i="3" s="1"/>
  <c r="R1111" i="3" s="1"/>
  <c r="Z1111" i="3" s="1"/>
  <c r="M1199" i="3"/>
  <c r="N1199" i="3" s="1"/>
  <c r="R1199" i="3" s="1"/>
  <c r="M1213" i="3"/>
  <c r="N1213" i="3" s="1"/>
  <c r="R1213" i="3" s="1"/>
  <c r="M1185" i="3"/>
  <c r="N1185" i="3" s="1"/>
  <c r="R1185" i="3" s="1"/>
  <c r="Z1185" i="3" s="1"/>
  <c r="M1191" i="3"/>
  <c r="N1191" i="3" s="1"/>
  <c r="R1191" i="3" s="1"/>
  <c r="M1066" i="3"/>
  <c r="N1066" i="3" s="1"/>
  <c r="R1066" i="3" s="1"/>
  <c r="M1038" i="3"/>
  <c r="N1038" i="3" s="1"/>
  <c r="R1038" i="3" s="1"/>
  <c r="M1221" i="3"/>
  <c r="N1221" i="3" s="1"/>
  <c r="R1221" i="3" s="1"/>
  <c r="M1077" i="3"/>
  <c r="N1077" i="3" s="1"/>
  <c r="R1077" i="3" s="1"/>
  <c r="N1033" i="13" l="1"/>
  <c r="R1033" i="13" s="1"/>
  <c r="X1049" i="13"/>
  <c r="T1049" i="13"/>
  <c r="S1049" i="13"/>
  <c r="U1049" i="13" s="1"/>
  <c r="AA1049" i="13" s="1"/>
  <c r="Z1049" i="13"/>
  <c r="T1184" i="13"/>
  <c r="X1184" i="13"/>
  <c r="S1184" i="13"/>
  <c r="U1184" i="13" s="1"/>
  <c r="AA1184" i="13" s="1"/>
  <c r="Z1184" i="13"/>
  <c r="S1118" i="13"/>
  <c r="U1118" i="13" s="1"/>
  <c r="AA1118" i="13" s="1"/>
  <c r="X1118" i="13"/>
  <c r="T1118" i="13"/>
  <c r="Z1118" i="13"/>
  <c r="Y1118" i="13"/>
  <c r="X1193" i="13"/>
  <c r="T1193" i="13"/>
  <c r="S1193" i="13"/>
  <c r="U1193" i="13" s="1"/>
  <c r="AA1193" i="13" s="1"/>
  <c r="Z1193" i="13"/>
  <c r="X1174" i="13"/>
  <c r="T1174" i="13"/>
  <c r="S1174" i="13"/>
  <c r="U1174" i="13" s="1"/>
  <c r="AA1174" i="13" s="1"/>
  <c r="Z1174" i="13"/>
  <c r="Y1174" i="13"/>
  <c r="X1084" i="13"/>
  <c r="T1084" i="13"/>
  <c r="S1084" i="13"/>
  <c r="U1084" i="13" s="1"/>
  <c r="AA1084" i="13" s="1"/>
  <c r="Z1084" i="13"/>
  <c r="T1171" i="13"/>
  <c r="X1171" i="13"/>
  <c r="S1171" i="13"/>
  <c r="U1171" i="13" s="1"/>
  <c r="AA1171" i="13" s="1"/>
  <c r="Z1171" i="13"/>
  <c r="S1074" i="13"/>
  <c r="U1074" i="13" s="1"/>
  <c r="AA1074" i="13" s="1"/>
  <c r="T1074" i="13"/>
  <c r="X1074" i="13"/>
  <c r="Z1074" i="13"/>
  <c r="Y1074" i="13"/>
  <c r="X1085" i="13"/>
  <c r="T1085" i="13"/>
  <c r="S1085" i="13"/>
  <c r="U1085" i="13" s="1"/>
  <c r="AA1085" i="13" s="1"/>
  <c r="Z1085" i="13"/>
  <c r="X1030" i="13"/>
  <c r="T1030" i="13"/>
  <c r="S1030" i="13"/>
  <c r="U1030" i="13" s="1"/>
  <c r="AA1030" i="13" s="1"/>
  <c r="Z1030" i="13"/>
  <c r="X1203" i="13"/>
  <c r="T1203" i="13"/>
  <c r="S1203" i="13"/>
  <c r="U1203" i="13" s="1"/>
  <c r="AA1203" i="13" s="1"/>
  <c r="Z1203" i="13"/>
  <c r="X1146" i="13"/>
  <c r="T1146" i="13"/>
  <c r="S1146" i="13"/>
  <c r="U1146" i="13" s="1"/>
  <c r="AA1146" i="13" s="1"/>
  <c r="Z1146" i="13"/>
  <c r="X1246" i="13"/>
  <c r="T1246" i="13"/>
  <c r="S1246" i="13"/>
  <c r="U1246" i="13" s="1"/>
  <c r="AA1246" i="13" s="1"/>
  <c r="Z1246" i="13"/>
  <c r="X1249" i="13"/>
  <c r="T1249" i="13"/>
  <c r="S1249" i="13"/>
  <c r="U1249" i="13" s="1"/>
  <c r="AA1249" i="13" s="1"/>
  <c r="Z1249" i="13"/>
  <c r="X1199" i="13"/>
  <c r="T1199" i="13"/>
  <c r="S1199" i="13"/>
  <c r="U1199" i="13" s="1"/>
  <c r="AA1199" i="13" s="1"/>
  <c r="Z1199" i="13"/>
  <c r="X1180" i="13"/>
  <c r="T1180" i="13"/>
  <c r="S1180" i="13"/>
  <c r="U1180" i="13" s="1"/>
  <c r="AA1180" i="13" s="1"/>
  <c r="Z1180" i="13"/>
  <c r="X1090" i="13"/>
  <c r="T1090" i="13"/>
  <c r="S1090" i="13"/>
  <c r="U1090" i="13" s="1"/>
  <c r="AA1090" i="13" s="1"/>
  <c r="Z1090" i="13"/>
  <c r="X1095" i="13"/>
  <c r="T1095" i="13"/>
  <c r="S1095" i="13"/>
  <c r="U1095" i="13" s="1"/>
  <c r="AA1095" i="13" s="1"/>
  <c r="Z1095" i="13"/>
  <c r="T1159" i="13"/>
  <c r="X1159" i="13"/>
  <c r="S1159" i="13"/>
  <c r="U1159" i="13" s="1"/>
  <c r="AA1159" i="13" s="1"/>
  <c r="Z1159" i="13"/>
  <c r="S1064" i="13"/>
  <c r="U1064" i="13" s="1"/>
  <c r="AA1064" i="13" s="1"/>
  <c r="X1064" i="13"/>
  <c r="T1064" i="13"/>
  <c r="Z1064" i="13"/>
  <c r="Y1064" i="13"/>
  <c r="S1251" i="13"/>
  <c r="U1251" i="13" s="1"/>
  <c r="AA1251" i="13" s="1"/>
  <c r="X1251" i="13"/>
  <c r="T1251" i="13"/>
  <c r="Y1251" i="13"/>
  <c r="Z1251" i="13"/>
  <c r="S1169" i="13"/>
  <c r="U1169" i="13" s="1"/>
  <c r="AA1169" i="13" s="1"/>
  <c r="X1169" i="13"/>
  <c r="T1169" i="13"/>
  <c r="Z1169" i="13"/>
  <c r="X1105" i="13"/>
  <c r="T1105" i="13"/>
  <c r="S1105" i="13"/>
  <c r="U1105" i="13" s="1"/>
  <c r="AA1105" i="13" s="1"/>
  <c r="Z1105" i="13"/>
  <c r="X1048" i="13"/>
  <c r="T1048" i="13"/>
  <c r="S1048" i="13"/>
  <c r="U1048" i="13" s="1"/>
  <c r="AA1048" i="13" s="1"/>
  <c r="Z1048" i="13"/>
  <c r="X1187" i="13"/>
  <c r="T1187" i="13"/>
  <c r="S1187" i="13"/>
  <c r="U1187" i="13" s="1"/>
  <c r="AA1187" i="13" s="1"/>
  <c r="Z1187" i="13"/>
  <c r="X1223" i="13"/>
  <c r="T1223" i="13"/>
  <c r="S1223" i="13"/>
  <c r="U1223" i="13" s="1"/>
  <c r="AA1223" i="13" s="1"/>
  <c r="Z1223" i="13"/>
  <c r="X1228" i="13"/>
  <c r="T1228" i="13"/>
  <c r="S1228" i="13"/>
  <c r="U1228" i="13" s="1"/>
  <c r="AA1228" i="13" s="1"/>
  <c r="Z1228" i="13"/>
  <c r="X1107" i="13"/>
  <c r="T1107" i="13"/>
  <c r="S1107" i="13"/>
  <c r="U1107" i="13" s="1"/>
  <c r="AA1107" i="13" s="1"/>
  <c r="Z1107" i="13"/>
  <c r="S1186" i="13"/>
  <c r="U1186" i="13" s="1"/>
  <c r="AA1186" i="13" s="1"/>
  <c r="T1186" i="13"/>
  <c r="X1186" i="13"/>
  <c r="Z1186" i="13"/>
  <c r="X1145" i="13"/>
  <c r="T1145" i="13"/>
  <c r="S1145" i="13"/>
  <c r="U1145" i="13" s="1"/>
  <c r="AA1145" i="13" s="1"/>
  <c r="Z1145" i="13"/>
  <c r="S1155" i="13"/>
  <c r="U1155" i="13" s="1"/>
  <c r="AA1155" i="13" s="1"/>
  <c r="T1155" i="13"/>
  <c r="X1155" i="13"/>
  <c r="Z1155" i="13"/>
  <c r="X1038" i="13"/>
  <c r="S1038" i="13"/>
  <c r="U1038" i="13" s="1"/>
  <c r="AA1038" i="13" s="1"/>
  <c r="T1038" i="13"/>
  <c r="Z1038" i="13"/>
  <c r="X1094" i="13"/>
  <c r="T1094" i="13"/>
  <c r="S1094" i="13"/>
  <c r="U1094" i="13" s="1"/>
  <c r="AA1094" i="13" s="1"/>
  <c r="Z1094" i="13"/>
  <c r="S1198" i="13"/>
  <c r="U1198" i="13" s="1"/>
  <c r="AA1198" i="13" s="1"/>
  <c r="T1198" i="13"/>
  <c r="X1198" i="13"/>
  <c r="Z1198" i="13"/>
  <c r="Y1198" i="13"/>
  <c r="X1046" i="13"/>
  <c r="T1046" i="13"/>
  <c r="S1046" i="13"/>
  <c r="U1046" i="13" s="1"/>
  <c r="AA1046" i="13" s="1"/>
  <c r="Z1046" i="13"/>
  <c r="S1154" i="13"/>
  <c r="U1154" i="13" s="1"/>
  <c r="AA1154" i="13" s="1"/>
  <c r="T1154" i="13"/>
  <c r="X1154" i="13"/>
  <c r="Z1154" i="13"/>
  <c r="Y1154" i="13"/>
  <c r="X1250" i="13"/>
  <c r="T1250" i="13"/>
  <c r="S1250" i="13"/>
  <c r="U1250" i="13" s="1"/>
  <c r="AA1250" i="13" s="1"/>
  <c r="Z1250" i="13"/>
  <c r="X1071" i="13"/>
  <c r="T1071" i="13"/>
  <c r="S1071" i="13"/>
  <c r="U1071" i="13" s="1"/>
  <c r="AA1071" i="13" s="1"/>
  <c r="Z1071" i="13"/>
  <c r="S1208" i="13"/>
  <c r="U1208" i="13" s="1"/>
  <c r="AA1208" i="13" s="1"/>
  <c r="T1208" i="13"/>
  <c r="X1208" i="13"/>
  <c r="Z1208" i="13"/>
  <c r="Y1208" i="13"/>
  <c r="S1183" i="13"/>
  <c r="U1183" i="13" s="1"/>
  <c r="AA1183" i="13" s="1"/>
  <c r="T1183" i="13"/>
  <c r="X1183" i="13"/>
  <c r="Z1183" i="13"/>
  <c r="Y1183" i="13"/>
  <c r="X1042" i="13"/>
  <c r="T1042" i="13"/>
  <c r="S1042" i="13"/>
  <c r="U1042" i="13" s="1"/>
  <c r="AA1042" i="13" s="1"/>
  <c r="Z1042" i="13"/>
  <c r="X1075" i="13"/>
  <c r="T1075" i="13"/>
  <c r="S1075" i="13"/>
  <c r="U1075" i="13" s="1"/>
  <c r="AA1075" i="13" s="1"/>
  <c r="Z1075" i="13"/>
  <c r="X1041" i="13"/>
  <c r="T1041" i="13"/>
  <c r="S1041" i="13"/>
  <c r="U1041" i="13" s="1"/>
  <c r="AA1041" i="13" s="1"/>
  <c r="Z1041" i="13"/>
  <c r="T1165" i="13"/>
  <c r="X1165" i="13"/>
  <c r="S1165" i="13"/>
  <c r="U1165" i="13" s="1"/>
  <c r="AA1165" i="13" s="1"/>
  <c r="Z1165" i="13"/>
  <c r="X1241" i="13"/>
  <c r="T1241" i="13"/>
  <c r="S1241" i="13"/>
  <c r="U1241" i="13" s="1"/>
  <c r="AA1241" i="13" s="1"/>
  <c r="Z1241" i="13"/>
  <c r="X1055" i="13"/>
  <c r="T1055" i="13"/>
  <c r="S1055" i="13"/>
  <c r="U1055" i="13" s="1"/>
  <c r="AA1055" i="13" s="1"/>
  <c r="Z1055" i="13"/>
  <c r="X1139" i="13"/>
  <c r="T1139" i="13"/>
  <c r="S1139" i="13"/>
  <c r="U1139" i="13" s="1"/>
  <c r="AA1139" i="13" s="1"/>
  <c r="Z1139" i="13"/>
  <c r="S1192" i="13"/>
  <c r="U1192" i="13" s="1"/>
  <c r="AA1192" i="13" s="1"/>
  <c r="T1192" i="13"/>
  <c r="X1192" i="13"/>
  <c r="Z1192" i="13"/>
  <c r="Y1192" i="13"/>
  <c r="S1076" i="13"/>
  <c r="U1076" i="13" s="1"/>
  <c r="AA1076" i="13" s="1"/>
  <c r="T1076" i="13"/>
  <c r="X1076" i="13"/>
  <c r="Z1076" i="13"/>
  <c r="Y1076" i="13"/>
  <c r="X1226" i="13"/>
  <c r="T1226" i="13"/>
  <c r="S1226" i="13"/>
  <c r="U1226" i="13" s="1"/>
  <c r="AA1226" i="13" s="1"/>
  <c r="Z1226" i="13"/>
  <c r="S1212" i="13"/>
  <c r="U1212" i="13" s="1"/>
  <c r="AA1212" i="13" s="1"/>
  <c r="T1212" i="13"/>
  <c r="X1212" i="13"/>
  <c r="Z1212" i="13"/>
  <c r="X1144" i="13"/>
  <c r="T1144" i="13"/>
  <c r="S1144" i="13"/>
  <c r="U1144" i="13" s="1"/>
  <c r="AA1144" i="13" s="1"/>
  <c r="Y1144" i="13"/>
  <c r="Z1144" i="13"/>
  <c r="X1102" i="13"/>
  <c r="T1102" i="13"/>
  <c r="S1102" i="13"/>
  <c r="U1102" i="13" s="1"/>
  <c r="AA1102" i="13" s="1"/>
  <c r="Z1102" i="13"/>
  <c r="X1047" i="13"/>
  <c r="T1047" i="13"/>
  <c r="S1047" i="13"/>
  <c r="U1047" i="13" s="1"/>
  <c r="AA1047" i="13" s="1"/>
  <c r="Z1047" i="13"/>
  <c r="S1149" i="13"/>
  <c r="U1149" i="13" s="1"/>
  <c r="AA1149" i="13" s="1"/>
  <c r="T1149" i="13"/>
  <c r="X1149" i="13"/>
  <c r="Z1149" i="13"/>
  <c r="Y1149" i="13"/>
  <c r="S1158" i="13"/>
  <c r="U1158" i="13" s="1"/>
  <c r="AA1158" i="13" s="1"/>
  <c r="T1158" i="13"/>
  <c r="X1158" i="13"/>
  <c r="Z1158" i="13"/>
  <c r="Y1158" i="13"/>
  <c r="X1034" i="13"/>
  <c r="T1034" i="13"/>
  <c r="S1034" i="13"/>
  <c r="U1034" i="13" s="1"/>
  <c r="AA1034" i="13" s="1"/>
  <c r="Z1034" i="13"/>
  <c r="X1227" i="13"/>
  <c r="T1227" i="13"/>
  <c r="S1227" i="13"/>
  <c r="U1227" i="13" s="1"/>
  <c r="AA1227" i="13" s="1"/>
  <c r="Z1227" i="13"/>
  <c r="X1086" i="13"/>
  <c r="T1086" i="13"/>
  <c r="S1086" i="13"/>
  <c r="U1086" i="13" s="1"/>
  <c r="AA1086" i="13" s="1"/>
  <c r="Z1086" i="13"/>
  <c r="X1039" i="13"/>
  <c r="T1039" i="13"/>
  <c r="S1039" i="13"/>
  <c r="U1039" i="13" s="1"/>
  <c r="AA1039" i="13" s="1"/>
  <c r="Z1039" i="13"/>
  <c r="X1225" i="13"/>
  <c r="T1225" i="13"/>
  <c r="S1225" i="13"/>
  <c r="U1225" i="13" s="1"/>
  <c r="AA1225" i="13" s="1"/>
  <c r="Z1225" i="13"/>
  <c r="S1114" i="13"/>
  <c r="U1114" i="13" s="1"/>
  <c r="AA1114" i="13" s="1"/>
  <c r="X1114" i="13"/>
  <c r="T1114" i="13"/>
  <c r="Z1114" i="13"/>
  <c r="X1101" i="13"/>
  <c r="T1101" i="13"/>
  <c r="S1101" i="13"/>
  <c r="U1101" i="13" s="1"/>
  <c r="AA1101" i="13" s="1"/>
  <c r="Z1101" i="13"/>
  <c r="X1054" i="13"/>
  <c r="T1054" i="13"/>
  <c r="S1054" i="13"/>
  <c r="U1054" i="13" s="1"/>
  <c r="AA1054" i="13" s="1"/>
  <c r="Z1054" i="13"/>
  <c r="X1063" i="13"/>
  <c r="T1063" i="13"/>
  <c r="S1063" i="13"/>
  <c r="U1063" i="13" s="1"/>
  <c r="AA1063" i="13" s="1"/>
  <c r="Z1063" i="13"/>
  <c r="S1151" i="13"/>
  <c r="U1151" i="13" s="1"/>
  <c r="AA1151" i="13" s="1"/>
  <c r="T1151" i="13"/>
  <c r="X1151" i="13"/>
  <c r="Z1151" i="13"/>
  <c r="Y1151" i="13"/>
  <c r="X1247" i="13"/>
  <c r="T1247" i="13"/>
  <c r="S1247" i="13"/>
  <c r="U1247" i="13" s="1"/>
  <c r="AA1247" i="13" s="1"/>
  <c r="Z1247" i="13"/>
  <c r="X1088" i="13"/>
  <c r="T1088" i="13"/>
  <c r="S1088" i="13"/>
  <c r="U1088" i="13" s="1"/>
  <c r="AA1088" i="13" s="1"/>
  <c r="Z1088" i="13"/>
  <c r="S1062" i="13"/>
  <c r="U1062" i="13" s="1"/>
  <c r="AA1062" i="13" s="1"/>
  <c r="X1062" i="13"/>
  <c r="T1062" i="13"/>
  <c r="Z1062" i="13"/>
  <c r="Y1062" i="13"/>
  <c r="S1194" i="13"/>
  <c r="U1194" i="13" s="1"/>
  <c r="AA1194" i="13" s="1"/>
  <c r="T1194" i="13"/>
  <c r="X1194" i="13"/>
  <c r="Z1194" i="13"/>
  <c r="S1108" i="13"/>
  <c r="U1108" i="13" s="1"/>
  <c r="AA1108" i="13" s="1"/>
  <c r="T1108" i="13"/>
  <c r="X1108" i="13"/>
  <c r="Z1108" i="13"/>
  <c r="X1109" i="13"/>
  <c r="S1109" i="13"/>
  <c r="U1109" i="13" s="1"/>
  <c r="AA1109" i="13" s="1"/>
  <c r="T1109" i="13"/>
  <c r="Z1109" i="13"/>
  <c r="X1179" i="13"/>
  <c r="T1179" i="13"/>
  <c r="S1179" i="13"/>
  <c r="U1179" i="13" s="1"/>
  <c r="AA1179" i="13" s="1"/>
  <c r="Z1179" i="13"/>
  <c r="S1166" i="13"/>
  <c r="U1166" i="13" s="1"/>
  <c r="AA1166" i="13" s="1"/>
  <c r="T1166" i="13"/>
  <c r="X1166" i="13"/>
  <c r="Z1166" i="13"/>
  <c r="X1121" i="13"/>
  <c r="T1121" i="13"/>
  <c r="S1121" i="13"/>
  <c r="U1121" i="13" s="1"/>
  <c r="AA1121" i="13" s="1"/>
  <c r="Z1121" i="13"/>
  <c r="S1148" i="13"/>
  <c r="U1148" i="13" s="1"/>
  <c r="AA1148" i="13" s="1"/>
  <c r="T1148" i="13"/>
  <c r="X1148" i="13"/>
  <c r="Z1148" i="13"/>
  <c r="X1103" i="13"/>
  <c r="T1103" i="13"/>
  <c r="S1103" i="13"/>
  <c r="U1103" i="13" s="1"/>
  <c r="AA1103" i="13" s="1"/>
  <c r="Y1103" i="13"/>
  <c r="Z1103" i="13"/>
  <c r="X1135" i="13"/>
  <c r="T1135" i="13"/>
  <c r="S1135" i="13"/>
  <c r="U1135" i="13" s="1"/>
  <c r="AA1135" i="13" s="1"/>
  <c r="Z1135" i="13"/>
  <c r="S1202" i="13"/>
  <c r="U1202" i="13" s="1"/>
  <c r="AA1202" i="13" s="1"/>
  <c r="T1202" i="13"/>
  <c r="X1202" i="13"/>
  <c r="Z1202" i="13"/>
  <c r="Y1202" i="13"/>
  <c r="X1143" i="13"/>
  <c r="T1143" i="13"/>
  <c r="S1143" i="13"/>
  <c r="U1143" i="13" s="1"/>
  <c r="AA1143" i="13" s="1"/>
  <c r="Z1143" i="13"/>
  <c r="S1080" i="13"/>
  <c r="U1080" i="13" s="1"/>
  <c r="AA1080" i="13" s="1"/>
  <c r="X1080" i="13"/>
  <c r="T1080" i="13"/>
  <c r="Z1080" i="13"/>
  <c r="Y1080" i="13"/>
  <c r="X1033" i="13"/>
  <c r="T1033" i="13"/>
  <c r="S1033" i="13"/>
  <c r="U1033" i="13" s="1"/>
  <c r="AA1033" i="13" s="1"/>
  <c r="Z1033" i="13"/>
  <c r="T1167" i="13"/>
  <c r="X1167" i="13"/>
  <c r="S1167" i="13"/>
  <c r="U1167" i="13" s="1"/>
  <c r="AA1167" i="13" s="1"/>
  <c r="Z1167" i="13"/>
  <c r="X1205" i="13"/>
  <c r="T1205" i="13"/>
  <c r="S1205" i="13"/>
  <c r="U1205" i="13" s="1"/>
  <c r="AA1205" i="13" s="1"/>
  <c r="Z1205" i="13"/>
  <c r="X1096" i="13"/>
  <c r="T1096" i="13"/>
  <c r="S1096" i="13"/>
  <c r="U1096" i="13" s="1"/>
  <c r="AA1096" i="13" s="1"/>
  <c r="Z1096" i="13"/>
  <c r="X1243" i="13"/>
  <c r="T1243" i="13"/>
  <c r="S1243" i="13"/>
  <c r="U1243" i="13" s="1"/>
  <c r="AA1243" i="13" s="1"/>
  <c r="Z1243" i="13"/>
  <c r="X1224" i="13"/>
  <c r="T1224" i="13"/>
  <c r="S1224" i="13"/>
  <c r="U1224" i="13" s="1"/>
  <c r="AA1224" i="13" s="1"/>
  <c r="Z1224" i="13"/>
  <c r="X1201" i="13"/>
  <c r="T1201" i="13"/>
  <c r="S1201" i="13"/>
  <c r="U1201" i="13" s="1"/>
  <c r="AA1201" i="13" s="1"/>
  <c r="Z1201" i="13"/>
  <c r="X1182" i="13"/>
  <c r="T1182" i="13"/>
  <c r="S1182" i="13"/>
  <c r="U1182" i="13" s="1"/>
  <c r="AA1182" i="13" s="1"/>
  <c r="Z1182" i="13"/>
  <c r="X1136" i="13"/>
  <c r="T1136" i="13"/>
  <c r="S1136" i="13"/>
  <c r="U1136" i="13" s="1"/>
  <c r="AA1136" i="13" s="1"/>
  <c r="Z1136" i="13"/>
  <c r="X1044" i="13"/>
  <c r="T1044" i="13"/>
  <c r="S1044" i="13"/>
  <c r="U1044" i="13" s="1"/>
  <c r="AA1044" i="13" s="1"/>
  <c r="Z1044" i="13"/>
  <c r="X1061" i="13"/>
  <c r="T1061" i="13"/>
  <c r="S1061" i="13"/>
  <c r="U1061" i="13" s="1"/>
  <c r="AA1061" i="13" s="1"/>
  <c r="Z1061" i="13"/>
  <c r="S1112" i="13"/>
  <c r="U1112" i="13" s="1"/>
  <c r="AA1112" i="13" s="1"/>
  <c r="T1112" i="13"/>
  <c r="X1112" i="13"/>
  <c r="Z1112" i="13"/>
  <c r="Y1112" i="13"/>
  <c r="X1232" i="13"/>
  <c r="T1232" i="13"/>
  <c r="S1232" i="13"/>
  <c r="U1232" i="13" s="1"/>
  <c r="AA1232" i="13" s="1"/>
  <c r="Z1232" i="13"/>
  <c r="X1176" i="13"/>
  <c r="T1176" i="13"/>
  <c r="S1176" i="13"/>
  <c r="U1176" i="13" s="1"/>
  <c r="AA1176" i="13" s="1"/>
  <c r="Z1176" i="13"/>
  <c r="X1115" i="13"/>
  <c r="T1115" i="13"/>
  <c r="S1115" i="13"/>
  <c r="U1115" i="13" s="1"/>
  <c r="AA1115" i="13" s="1"/>
  <c r="Z1115" i="13"/>
  <c r="T1234" i="13"/>
  <c r="X1234" i="13"/>
  <c r="S1234" i="13"/>
  <c r="U1234" i="13" s="1"/>
  <c r="AA1234" i="13" s="1"/>
  <c r="Z1234" i="13"/>
  <c r="X1207" i="13"/>
  <c r="T1207" i="13"/>
  <c r="S1207" i="13"/>
  <c r="U1207" i="13" s="1"/>
  <c r="AA1207" i="13" s="1"/>
  <c r="Z1207" i="13"/>
  <c r="T1222" i="13"/>
  <c r="X1222" i="13"/>
  <c r="S1222" i="13"/>
  <c r="U1222" i="13" s="1"/>
  <c r="AA1222" i="13" s="1"/>
  <c r="Z1222" i="13"/>
  <c r="X1142" i="13"/>
  <c r="T1142" i="13"/>
  <c r="S1142" i="13"/>
  <c r="U1142" i="13" s="1"/>
  <c r="AA1142" i="13" s="1"/>
  <c r="Z1142" i="13"/>
  <c r="X1040" i="13"/>
  <c r="T1040" i="13"/>
  <c r="S1040" i="13"/>
  <c r="U1040" i="13" s="1"/>
  <c r="AA1040" i="13" s="1"/>
  <c r="Z1040" i="13"/>
  <c r="S1235" i="13"/>
  <c r="U1235" i="13" s="1"/>
  <c r="AA1235" i="13" s="1"/>
  <c r="T1235" i="13"/>
  <c r="X1235" i="13"/>
  <c r="Z1235" i="13"/>
  <c r="Y1235" i="13"/>
  <c r="S1237" i="13"/>
  <c r="U1237" i="13" s="1"/>
  <c r="AA1237" i="13" s="1"/>
  <c r="X1237" i="13"/>
  <c r="T1237" i="13"/>
  <c r="Z1237" i="13"/>
  <c r="S1160" i="13"/>
  <c r="U1160" i="13" s="1"/>
  <c r="AA1160" i="13" s="1"/>
  <c r="T1160" i="13"/>
  <c r="X1160" i="13"/>
  <c r="Z1160" i="13"/>
  <c r="X1124" i="13"/>
  <c r="T1124" i="13"/>
  <c r="S1124" i="13"/>
  <c r="U1124" i="13" s="1"/>
  <c r="AA1124" i="13" s="1"/>
  <c r="Z1124" i="13"/>
  <c r="X1181" i="13"/>
  <c r="T1181" i="13"/>
  <c r="S1181" i="13"/>
  <c r="U1181" i="13" s="1"/>
  <c r="AA1181" i="13" s="1"/>
  <c r="Z1181" i="13"/>
  <c r="X1213" i="13"/>
  <c r="T1213" i="13"/>
  <c r="S1213" i="13"/>
  <c r="U1213" i="13" s="1"/>
  <c r="AA1213" i="13" s="1"/>
  <c r="Z1213" i="13"/>
  <c r="X1245" i="13"/>
  <c r="T1245" i="13"/>
  <c r="S1245" i="13"/>
  <c r="U1245" i="13" s="1"/>
  <c r="AA1245" i="13" s="1"/>
  <c r="Z1245" i="13"/>
  <c r="X1123" i="13"/>
  <c r="T1123" i="13"/>
  <c r="S1123" i="13"/>
  <c r="U1123" i="13" s="1"/>
  <c r="AA1123" i="13" s="1"/>
  <c r="Z1123" i="13"/>
  <c r="X1120" i="13"/>
  <c r="T1120" i="13"/>
  <c r="S1120" i="13"/>
  <c r="U1120" i="13" s="1"/>
  <c r="AA1120" i="13" s="1"/>
  <c r="X1129" i="13"/>
  <c r="T1129" i="13"/>
  <c r="S1129" i="13"/>
  <c r="U1129" i="13" s="1"/>
  <c r="AA1129" i="13" s="1"/>
  <c r="X1242" i="13"/>
  <c r="T1242" i="13"/>
  <c r="S1242" i="13"/>
  <c r="U1242" i="13" s="1"/>
  <c r="AA1242" i="13" s="1"/>
  <c r="X1083" i="13"/>
  <c r="T1083" i="13"/>
  <c r="S1083" i="13"/>
  <c r="U1083" i="13" s="1"/>
  <c r="AA1083" i="13" s="1"/>
  <c r="S1152" i="13"/>
  <c r="U1152" i="13" s="1"/>
  <c r="AA1152" i="13" s="1"/>
  <c r="T1152" i="13"/>
  <c r="X1152" i="13"/>
  <c r="S1188" i="13"/>
  <c r="U1188" i="13" s="1"/>
  <c r="AA1188" i="13" s="1"/>
  <c r="T1188" i="13"/>
  <c r="X1188" i="13"/>
  <c r="S1116" i="13"/>
  <c r="U1116" i="13" s="1"/>
  <c r="AA1116" i="13" s="1"/>
  <c r="X1116" i="13"/>
  <c r="T1116" i="13"/>
  <c r="X1126" i="13"/>
  <c r="T1126" i="13"/>
  <c r="S1126" i="13"/>
  <c r="U1126" i="13" s="1"/>
  <c r="AA1126" i="13" s="1"/>
  <c r="X1052" i="13"/>
  <c r="T1052" i="13"/>
  <c r="S1052" i="13"/>
  <c r="U1052" i="13" s="1"/>
  <c r="AA1052" i="13" s="1"/>
  <c r="S1056" i="13"/>
  <c r="U1056" i="13" s="1"/>
  <c r="AA1056" i="13" s="1"/>
  <c r="X1056" i="13"/>
  <c r="T1056" i="13"/>
  <c r="X1170" i="13"/>
  <c r="T1170" i="13"/>
  <c r="S1170" i="13"/>
  <c r="U1170" i="13" s="1"/>
  <c r="AA1170" i="13" s="1"/>
  <c r="X1051" i="13"/>
  <c r="T1051" i="13"/>
  <c r="S1051" i="13"/>
  <c r="U1051" i="13" s="1"/>
  <c r="AA1051" i="13" s="1"/>
  <c r="X1069" i="13"/>
  <c r="T1069" i="13"/>
  <c r="S1069" i="13"/>
  <c r="U1069" i="13" s="1"/>
  <c r="AA1069" i="13" s="1"/>
  <c r="T1238" i="13"/>
  <c r="X1238" i="13"/>
  <c r="S1238" i="13"/>
  <c r="U1238" i="13" s="1"/>
  <c r="AA1238" i="13" s="1"/>
  <c r="X1175" i="13"/>
  <c r="T1175" i="13"/>
  <c r="S1175" i="13"/>
  <c r="U1175" i="13" s="1"/>
  <c r="AA1175" i="13" s="1"/>
  <c r="X1132" i="13"/>
  <c r="T1132" i="13"/>
  <c r="S1132" i="13"/>
  <c r="U1132" i="13" s="1"/>
  <c r="AA1132" i="13" s="1"/>
  <c r="X1099" i="13"/>
  <c r="T1099" i="13"/>
  <c r="S1099" i="13"/>
  <c r="U1099" i="13" s="1"/>
  <c r="AA1099" i="13" s="1"/>
  <c r="X1053" i="13"/>
  <c r="T1053" i="13"/>
  <c r="S1053" i="13"/>
  <c r="U1053" i="13" s="1"/>
  <c r="AA1053" i="13" s="1"/>
  <c r="S1058" i="13"/>
  <c r="U1058" i="13" s="1"/>
  <c r="AA1058" i="13" s="1"/>
  <c r="X1058" i="13"/>
  <c r="T1058" i="13"/>
  <c r="X1067" i="13"/>
  <c r="T1067" i="13"/>
  <c r="S1067" i="13"/>
  <c r="U1067" i="13" s="1"/>
  <c r="AA1067" i="13" s="1"/>
  <c r="X1195" i="13"/>
  <c r="T1195" i="13"/>
  <c r="S1195" i="13"/>
  <c r="U1195" i="13" s="1"/>
  <c r="AA1195" i="13" s="1"/>
  <c r="X1209" i="13"/>
  <c r="T1209" i="13"/>
  <c r="S1209" i="13"/>
  <c r="U1209" i="13" s="1"/>
  <c r="S1060" i="13"/>
  <c r="U1060" i="13" s="1"/>
  <c r="AA1060" i="13" s="1"/>
  <c r="X1060" i="13"/>
  <c r="T1060" i="13"/>
  <c r="X1131" i="13"/>
  <c r="T1131" i="13"/>
  <c r="S1131" i="13"/>
  <c r="U1131" i="13" s="1"/>
  <c r="X1244" i="13"/>
  <c r="T1244" i="13"/>
  <c r="S1244" i="13"/>
  <c r="U1244" i="13" s="1"/>
  <c r="Z1152" i="13"/>
  <c r="Z1035" i="13"/>
  <c r="N1029" i="13"/>
  <c r="R1029" i="13" s="1"/>
  <c r="X1097" i="13"/>
  <c r="T1097" i="13"/>
  <c r="S1097" i="13"/>
  <c r="U1097" i="13" s="1"/>
  <c r="X1073" i="13"/>
  <c r="T1073" i="13"/>
  <c r="S1073" i="13"/>
  <c r="U1073" i="13" s="1"/>
  <c r="T1111" i="13"/>
  <c r="X1111" i="13"/>
  <c r="S1111" i="13"/>
  <c r="U1111" i="13" s="1"/>
  <c r="AA1111" i="13" s="1"/>
  <c r="X1217" i="13"/>
  <c r="T1217" i="13"/>
  <c r="S1217" i="13"/>
  <c r="U1217" i="13" s="1"/>
  <c r="X1077" i="13"/>
  <c r="T1077" i="13"/>
  <c r="S1077" i="13"/>
  <c r="U1077" i="13" s="1"/>
  <c r="AA1077" i="13" s="1"/>
  <c r="X1137" i="13"/>
  <c r="T1137" i="13"/>
  <c r="S1137" i="13"/>
  <c r="U1137" i="13" s="1"/>
  <c r="S1150" i="13"/>
  <c r="U1150" i="13" s="1"/>
  <c r="T1150" i="13"/>
  <c r="X1150" i="13"/>
  <c r="X1091" i="13"/>
  <c r="T1091" i="13"/>
  <c r="S1091" i="13"/>
  <c r="U1091" i="13" s="1"/>
  <c r="X1141" i="13"/>
  <c r="T1141" i="13"/>
  <c r="S1141" i="13"/>
  <c r="U1141" i="13" s="1"/>
  <c r="S1156" i="13"/>
  <c r="U1156" i="13" s="1"/>
  <c r="T1156" i="13"/>
  <c r="X1156" i="13"/>
  <c r="N1028" i="13"/>
  <c r="R1028" i="13" s="1"/>
  <c r="X1221" i="13"/>
  <c r="T1221" i="13"/>
  <c r="S1221" i="13"/>
  <c r="U1221" i="13" s="1"/>
  <c r="AA1221" i="13" s="1"/>
  <c r="Z1170" i="13"/>
  <c r="X1057" i="13"/>
  <c r="S1057" i="13"/>
  <c r="U1057" i="13" s="1"/>
  <c r="T1057" i="13"/>
  <c r="Z1069" i="13"/>
  <c r="X1079" i="13"/>
  <c r="T1079" i="13"/>
  <c r="S1079" i="13"/>
  <c r="U1079" i="13" s="1"/>
  <c r="AA1079" i="13" s="1"/>
  <c r="Z1168" i="13"/>
  <c r="N1037" i="13"/>
  <c r="R1037" i="13" s="1"/>
  <c r="N1036" i="13"/>
  <c r="R1036" i="13" s="1"/>
  <c r="X1043" i="13"/>
  <c r="T1043" i="13"/>
  <c r="S1043" i="13"/>
  <c r="U1043" i="13" s="1"/>
  <c r="X1119" i="13"/>
  <c r="T1119" i="13"/>
  <c r="S1119" i="13"/>
  <c r="U1119" i="13" s="1"/>
  <c r="AA1119" i="13" s="1"/>
  <c r="Y1119" i="13"/>
  <c r="T1161" i="13"/>
  <c r="X1161" i="13"/>
  <c r="S1161" i="13"/>
  <c r="U1161" i="13" s="1"/>
  <c r="AA1161" i="13" s="1"/>
  <c r="S1240" i="13"/>
  <c r="U1240" i="13" s="1"/>
  <c r="AA1240" i="13" s="1"/>
  <c r="X1240" i="13"/>
  <c r="T1240" i="13"/>
  <c r="Z1240" i="13"/>
  <c r="X1177" i="13"/>
  <c r="T1177" i="13"/>
  <c r="S1177" i="13"/>
  <c r="U1177" i="13" s="1"/>
  <c r="X1211" i="13"/>
  <c r="T1211" i="13"/>
  <c r="S1211" i="13"/>
  <c r="U1211" i="13" s="1"/>
  <c r="AA1211" i="13" s="1"/>
  <c r="Z1058" i="13"/>
  <c r="T1163" i="13"/>
  <c r="X1163" i="13"/>
  <c r="S1163" i="13"/>
  <c r="U1163" i="13" s="1"/>
  <c r="AA1163" i="13" s="1"/>
  <c r="Z1067" i="13"/>
  <c r="X1113" i="13"/>
  <c r="S1113" i="13"/>
  <c r="U1113" i="13" s="1"/>
  <c r="AA1113" i="13" s="1"/>
  <c r="T1113" i="13"/>
  <c r="N1032" i="13"/>
  <c r="R1032" i="13" s="1"/>
  <c r="X1127" i="13"/>
  <c r="T1127" i="13"/>
  <c r="S1127" i="13"/>
  <c r="U1127" i="13" s="1"/>
  <c r="X1189" i="13"/>
  <c r="T1189" i="13"/>
  <c r="S1189" i="13"/>
  <c r="U1189" i="13" s="1"/>
  <c r="S1072" i="13"/>
  <c r="U1072" i="13" s="1"/>
  <c r="AA1072" i="13" s="1"/>
  <c r="X1072" i="13"/>
  <c r="T1072" i="13"/>
  <c r="X1087" i="13"/>
  <c r="T1087" i="13"/>
  <c r="S1087" i="13"/>
  <c r="U1087" i="13" s="1"/>
  <c r="X1081" i="13"/>
  <c r="T1081" i="13"/>
  <c r="S1081" i="13"/>
  <c r="U1081" i="13" s="1"/>
  <c r="Z1120" i="13"/>
  <c r="Z1092" i="13"/>
  <c r="Z1239" i="13"/>
  <c r="Z1129" i="13"/>
  <c r="Z1204" i="13"/>
  <c r="Z1242" i="13"/>
  <c r="Z1083" i="13"/>
  <c r="Z1216" i="13"/>
  <c r="Z1188" i="13"/>
  <c r="Z1116" i="13"/>
  <c r="Z1125" i="13"/>
  <c r="Z1126" i="13"/>
  <c r="Z1104" i="13"/>
  <c r="Y1052" i="13"/>
  <c r="Z1052" i="13"/>
  <c r="Z1077" i="13"/>
  <c r="Z1089" i="13"/>
  <c r="Z1150" i="13"/>
  <c r="Z1214" i="13"/>
  <c r="Z1156" i="13"/>
  <c r="Y1221" i="13"/>
  <c r="Z1051" i="13"/>
  <c r="Z1238" i="13"/>
  <c r="Z1079" i="13"/>
  <c r="Z1175" i="13"/>
  <c r="Z1132" i="13"/>
  <c r="Z1099" i="13"/>
  <c r="Z1053" i="13"/>
  <c r="Z1119" i="13"/>
  <c r="Y1161" i="13"/>
  <c r="Z1211" i="13"/>
  <c r="Z1163" i="13"/>
  <c r="Y1067" i="13"/>
  <c r="Z1236" i="13"/>
  <c r="N1027" i="13"/>
  <c r="Z1072" i="13"/>
  <c r="N1031" i="13"/>
  <c r="R1031" i="13" s="1"/>
  <c r="X1219" i="13"/>
  <c r="T1219" i="13"/>
  <c r="S1219" i="13"/>
  <c r="U1219" i="13" s="1"/>
  <c r="AA1219" i="13" s="1"/>
  <c r="X1220" i="13"/>
  <c r="T1220" i="13"/>
  <c r="S1220" i="13"/>
  <c r="U1220" i="13" s="1"/>
  <c r="AA1220" i="13" s="1"/>
  <c r="X1117" i="13"/>
  <c r="T1117" i="13"/>
  <c r="S1117" i="13"/>
  <c r="U1117" i="13" s="1"/>
  <c r="AA1117" i="13" s="1"/>
  <c r="Y1117" i="13"/>
  <c r="S1185" i="13"/>
  <c r="U1185" i="13" s="1"/>
  <c r="AA1185" i="13" s="1"/>
  <c r="T1185" i="13"/>
  <c r="X1185" i="13"/>
  <c r="X1133" i="13"/>
  <c r="T1133" i="13"/>
  <c r="S1133" i="13"/>
  <c r="U1133" i="13" s="1"/>
  <c r="AA1133" i="13" s="1"/>
  <c r="S1070" i="13"/>
  <c r="U1070" i="13" s="1"/>
  <c r="AA1070" i="13" s="1"/>
  <c r="X1070" i="13"/>
  <c r="T1070" i="13"/>
  <c r="S1206" i="13"/>
  <c r="U1206" i="13" s="1"/>
  <c r="AA1206" i="13" s="1"/>
  <c r="T1206" i="13"/>
  <c r="X1206" i="13"/>
  <c r="S1173" i="13"/>
  <c r="U1173" i="13" s="1"/>
  <c r="AA1173" i="13" s="1"/>
  <c r="T1173" i="13"/>
  <c r="X1173" i="13"/>
  <c r="X1093" i="13"/>
  <c r="T1093" i="13"/>
  <c r="S1093" i="13"/>
  <c r="U1093" i="13" s="1"/>
  <c r="AA1093" i="13" s="1"/>
  <c r="I1025" i="13"/>
  <c r="J1026" i="13"/>
  <c r="K1026" i="13" s="1"/>
  <c r="L1026" i="13" s="1"/>
  <c r="S1200" i="13"/>
  <c r="U1200" i="13" s="1"/>
  <c r="AA1200" i="13" s="1"/>
  <c r="T1200" i="13"/>
  <c r="X1200" i="13"/>
  <c r="Y1238" i="13"/>
  <c r="X1082" i="13"/>
  <c r="T1082" i="13"/>
  <c r="S1082" i="13"/>
  <c r="U1082" i="13" s="1"/>
  <c r="AA1082" i="13" s="1"/>
  <c r="X1231" i="13"/>
  <c r="T1231" i="13"/>
  <c r="S1231" i="13"/>
  <c r="U1231" i="13" s="1"/>
  <c r="AA1231" i="13" s="1"/>
  <c r="X1215" i="13"/>
  <c r="T1215" i="13"/>
  <c r="S1215" i="13"/>
  <c r="U1215" i="13" s="1"/>
  <c r="AA1215" i="13" s="1"/>
  <c r="Z1215" i="13"/>
  <c r="X1197" i="13"/>
  <c r="T1197" i="13"/>
  <c r="S1197" i="13"/>
  <c r="U1197" i="13" s="1"/>
  <c r="AA1197" i="13" s="1"/>
  <c r="X1168" i="13"/>
  <c r="T1168" i="13"/>
  <c r="S1168" i="13"/>
  <c r="U1168" i="13" s="1"/>
  <c r="AA1168" i="13" s="1"/>
  <c r="S1110" i="13"/>
  <c r="U1110" i="13" s="1"/>
  <c r="AA1110" i="13" s="1"/>
  <c r="X1110" i="13"/>
  <c r="T1110" i="13"/>
  <c r="X1098" i="13"/>
  <c r="T1098" i="13"/>
  <c r="S1098" i="13"/>
  <c r="U1098" i="13" s="1"/>
  <c r="AA1098" i="13" s="1"/>
  <c r="X1059" i="13"/>
  <c r="S1059" i="13"/>
  <c r="U1059" i="13" s="1"/>
  <c r="AA1059" i="13" s="1"/>
  <c r="T1059" i="13"/>
  <c r="S1157" i="13"/>
  <c r="U1157" i="13" s="1"/>
  <c r="AA1157" i="13" s="1"/>
  <c r="X1157" i="13"/>
  <c r="T1157" i="13"/>
  <c r="X1236" i="13"/>
  <c r="S1236" i="13"/>
  <c r="U1236" i="13" s="1"/>
  <c r="AA1236" i="13" s="1"/>
  <c r="T1236" i="13"/>
  <c r="X1122" i="13"/>
  <c r="T1122" i="13"/>
  <c r="S1122" i="13"/>
  <c r="U1122" i="13" s="1"/>
  <c r="AA1122" i="13" s="1"/>
  <c r="X1248" i="13"/>
  <c r="T1248" i="13"/>
  <c r="S1248" i="13"/>
  <c r="U1248" i="13" s="1"/>
  <c r="AA1248" i="13" s="1"/>
  <c r="X1233" i="13"/>
  <c r="T1233" i="13"/>
  <c r="S1233" i="13"/>
  <c r="U1233" i="13" s="1"/>
  <c r="X1229" i="13"/>
  <c r="T1229" i="13"/>
  <c r="S1229" i="13"/>
  <c r="U1229" i="13" s="1"/>
  <c r="X1147" i="13"/>
  <c r="T1147" i="13"/>
  <c r="S1147" i="13"/>
  <c r="U1147" i="13" s="1"/>
  <c r="AA1147" i="13" s="1"/>
  <c r="Z1117" i="13"/>
  <c r="Z1233" i="13"/>
  <c r="Z1229" i="13"/>
  <c r="Y1220" i="13"/>
  <c r="S1162" i="13"/>
  <c r="U1162" i="13" s="1"/>
  <c r="T1162" i="13"/>
  <c r="X1162" i="13"/>
  <c r="Y1147" i="13"/>
  <c r="X1128" i="13"/>
  <c r="T1128" i="13"/>
  <c r="S1128" i="13"/>
  <c r="U1128" i="13" s="1"/>
  <c r="AA1128" i="13" s="1"/>
  <c r="Y1120" i="13"/>
  <c r="S1068" i="13"/>
  <c r="U1068" i="13" s="1"/>
  <c r="AA1068" i="13" s="1"/>
  <c r="T1068" i="13"/>
  <c r="X1068" i="13"/>
  <c r="S1078" i="13"/>
  <c r="U1078" i="13" s="1"/>
  <c r="AA1078" i="13" s="1"/>
  <c r="X1078" i="13"/>
  <c r="T1078" i="13"/>
  <c r="Z1087" i="13"/>
  <c r="S1190" i="13"/>
  <c r="U1190" i="13" s="1"/>
  <c r="AA1190" i="13" s="1"/>
  <c r="T1190" i="13"/>
  <c r="X1190" i="13"/>
  <c r="Y1129" i="13"/>
  <c r="Y1242" i="13"/>
  <c r="Z1065" i="13"/>
  <c r="Z1131" i="13"/>
  <c r="Z1244" i="13"/>
  <c r="Y1133" i="13"/>
  <c r="Y1152" i="13"/>
  <c r="X1130" i="13"/>
  <c r="T1130" i="13"/>
  <c r="S1130" i="13"/>
  <c r="U1130" i="13" s="1"/>
  <c r="AA1130" i="13" s="1"/>
  <c r="Z1097" i="13"/>
  <c r="X1045" i="13"/>
  <c r="T1045" i="13"/>
  <c r="S1045" i="13"/>
  <c r="U1045" i="13" s="1"/>
  <c r="Z1111" i="13"/>
  <c r="S1210" i="13"/>
  <c r="U1210" i="13" s="1"/>
  <c r="AA1210" i="13" s="1"/>
  <c r="T1210" i="13"/>
  <c r="X1210" i="13"/>
  <c r="Y1116" i="13"/>
  <c r="Z1217" i="13"/>
  <c r="Z1191" i="13"/>
  <c r="X1172" i="13"/>
  <c r="T1172" i="13"/>
  <c r="S1172" i="13"/>
  <c r="U1172" i="13" s="1"/>
  <c r="S1164" i="13"/>
  <c r="U1164" i="13" s="1"/>
  <c r="AA1164" i="13" s="1"/>
  <c r="T1164" i="13"/>
  <c r="X1164" i="13"/>
  <c r="X1134" i="13"/>
  <c r="T1134" i="13"/>
  <c r="S1134" i="13"/>
  <c r="U1134" i="13" s="1"/>
  <c r="AA1134" i="13" s="1"/>
  <c r="Y1126" i="13"/>
  <c r="X1106" i="13"/>
  <c r="T1106" i="13"/>
  <c r="S1106" i="13"/>
  <c r="U1106" i="13" s="1"/>
  <c r="AA1106" i="13" s="1"/>
  <c r="Y1070" i="13"/>
  <c r="Y1077" i="13"/>
  <c r="S1153" i="13"/>
  <c r="U1153" i="13" s="1"/>
  <c r="T1153" i="13"/>
  <c r="X1153" i="13"/>
  <c r="Y1206" i="13"/>
  <c r="Z1056" i="13"/>
  <c r="Z1137" i="13"/>
  <c r="Z1091" i="13"/>
  <c r="S1196" i="13"/>
  <c r="U1196" i="13" s="1"/>
  <c r="AA1196" i="13" s="1"/>
  <c r="T1196" i="13"/>
  <c r="X1196" i="13"/>
  <c r="Y1093" i="13"/>
  <c r="Z1141" i="13"/>
  <c r="R1027" i="13"/>
  <c r="M1027" i="13"/>
  <c r="N1026" i="13" s="1"/>
  <c r="Z1221" i="13"/>
  <c r="Y1170" i="13"/>
  <c r="Y1175" i="13"/>
  <c r="Y1082" i="13"/>
  <c r="Y1231" i="13"/>
  <c r="Z1197" i="13"/>
  <c r="Y1197" i="13"/>
  <c r="X1178" i="13"/>
  <c r="T1178" i="13"/>
  <c r="S1178" i="13"/>
  <c r="U1178" i="13" s="1"/>
  <c r="AA1178" i="13" s="1"/>
  <c r="X1140" i="13"/>
  <c r="T1140" i="13"/>
  <c r="S1140" i="13"/>
  <c r="U1140" i="13" s="1"/>
  <c r="AA1140" i="13" s="1"/>
  <c r="Y1132" i="13"/>
  <c r="Y1099" i="13"/>
  <c r="Y1098" i="13"/>
  <c r="Y1053" i="13"/>
  <c r="Z1043" i="13"/>
  <c r="Z1157" i="13"/>
  <c r="Y1240" i="13"/>
  <c r="S1066" i="13"/>
  <c r="U1066" i="13" s="1"/>
  <c r="AA1066" i="13" s="1"/>
  <c r="T1066" i="13"/>
  <c r="X1066" i="13"/>
  <c r="Z1177" i="13"/>
  <c r="Y1211" i="13"/>
  <c r="Y1163" i="13"/>
  <c r="Z1113" i="13"/>
  <c r="Y1113" i="13"/>
  <c r="X1218" i="13"/>
  <c r="T1218" i="13"/>
  <c r="S1218" i="13"/>
  <c r="U1218" i="13" s="1"/>
  <c r="AA1218" i="13" s="1"/>
  <c r="Z1195" i="13"/>
  <c r="X1138" i="13"/>
  <c r="T1138" i="13"/>
  <c r="S1138" i="13"/>
  <c r="U1138" i="13" s="1"/>
  <c r="AA1138" i="13" s="1"/>
  <c r="Y1122" i="13"/>
  <c r="X1100" i="13"/>
  <c r="T1100" i="13"/>
  <c r="S1100" i="13"/>
  <c r="U1100" i="13" s="1"/>
  <c r="AA1100" i="13" s="1"/>
  <c r="Z1127" i="13"/>
  <c r="Y1072" i="13"/>
  <c r="X1092" i="13"/>
  <c r="T1092" i="13"/>
  <c r="S1092" i="13"/>
  <c r="U1092" i="13" s="1"/>
  <c r="AA1092" i="13" s="1"/>
  <c r="S1239" i="13"/>
  <c r="U1239" i="13" s="1"/>
  <c r="AA1239" i="13" s="1"/>
  <c r="T1239" i="13"/>
  <c r="X1239" i="13"/>
  <c r="S1204" i="13"/>
  <c r="U1204" i="13" s="1"/>
  <c r="AA1204" i="13" s="1"/>
  <c r="T1204" i="13"/>
  <c r="X1204" i="13"/>
  <c r="X1065" i="13"/>
  <c r="T1065" i="13"/>
  <c r="S1065" i="13"/>
  <c r="U1065" i="13" s="1"/>
  <c r="AA1065" i="13" s="1"/>
  <c r="X1035" i="13"/>
  <c r="T1035" i="13"/>
  <c r="S1035" i="13"/>
  <c r="U1035" i="13" s="1"/>
  <c r="AA1035" i="13" s="1"/>
  <c r="X1216" i="13"/>
  <c r="T1216" i="13"/>
  <c r="S1216" i="13"/>
  <c r="U1216" i="13" s="1"/>
  <c r="AA1216" i="13" s="1"/>
  <c r="X1125" i="13"/>
  <c r="T1125" i="13"/>
  <c r="S1125" i="13"/>
  <c r="U1125" i="13" s="1"/>
  <c r="AA1125" i="13" s="1"/>
  <c r="X1230" i="13"/>
  <c r="T1230" i="13"/>
  <c r="S1230" i="13"/>
  <c r="U1230" i="13" s="1"/>
  <c r="AA1230" i="13" s="1"/>
  <c r="X1191" i="13"/>
  <c r="T1191" i="13"/>
  <c r="S1191" i="13"/>
  <c r="U1191" i="13" s="1"/>
  <c r="AA1191" i="13" s="1"/>
  <c r="X1104" i="13"/>
  <c r="T1104" i="13"/>
  <c r="S1104" i="13"/>
  <c r="U1104" i="13" s="1"/>
  <c r="AA1104" i="13" s="1"/>
  <c r="X1050" i="13"/>
  <c r="T1050" i="13"/>
  <c r="S1050" i="13"/>
  <c r="U1050" i="13" s="1"/>
  <c r="AA1050" i="13" s="1"/>
  <c r="X1089" i="13"/>
  <c r="T1089" i="13"/>
  <c r="S1089" i="13"/>
  <c r="U1089" i="13" s="1"/>
  <c r="AA1089" i="13" s="1"/>
  <c r="S1214" i="13"/>
  <c r="U1214" i="13" s="1"/>
  <c r="AA1214" i="13" s="1"/>
  <c r="X1214" i="13"/>
  <c r="T1214" i="13"/>
  <c r="N1035" i="3"/>
  <c r="R1035" i="3" s="1"/>
  <c r="N1037" i="3"/>
  <c r="R1037" i="3" s="1"/>
  <c r="N1036" i="3"/>
  <c r="R1036" i="3" s="1"/>
  <c r="N1028" i="3"/>
  <c r="N1031" i="3"/>
  <c r="R1031" i="3" s="1"/>
  <c r="N1030" i="3"/>
  <c r="N1034" i="3"/>
  <c r="R1034" i="3" s="1"/>
  <c r="N1032" i="3"/>
  <c r="R1032" i="3" s="1"/>
  <c r="N1027" i="3"/>
  <c r="N1029" i="3"/>
  <c r="X1086" i="3"/>
  <c r="S1086" i="3"/>
  <c r="U1086" i="3" s="1"/>
  <c r="AA1086" i="3" s="1"/>
  <c r="T1086" i="3"/>
  <c r="Z1086" i="3"/>
  <c r="X1156" i="3"/>
  <c r="T1156" i="3"/>
  <c r="S1156" i="3"/>
  <c r="U1156" i="3" s="1"/>
  <c r="AA1156" i="3" s="1"/>
  <c r="Z1156" i="3"/>
  <c r="X1141" i="3"/>
  <c r="S1141" i="3"/>
  <c r="U1141" i="3" s="1"/>
  <c r="AA1141" i="3" s="1"/>
  <c r="T1141" i="3"/>
  <c r="Z1141" i="3"/>
  <c r="X1247" i="3"/>
  <c r="T1247" i="3"/>
  <c r="S1247" i="3"/>
  <c r="U1247" i="3" s="1"/>
  <c r="AA1247" i="3" s="1"/>
  <c r="Z1247" i="3"/>
  <c r="X1207" i="3"/>
  <c r="T1207" i="3"/>
  <c r="S1207" i="3"/>
  <c r="U1207" i="3" s="1"/>
  <c r="AA1207" i="3" s="1"/>
  <c r="Z1207" i="3"/>
  <c r="X1173" i="3"/>
  <c r="S1173" i="3"/>
  <c r="U1173" i="3" s="1"/>
  <c r="AA1173" i="3" s="1"/>
  <c r="T1173" i="3"/>
  <c r="Z1173" i="3"/>
  <c r="X1182" i="3"/>
  <c r="S1182" i="3"/>
  <c r="U1182" i="3" s="1"/>
  <c r="AA1182" i="3" s="1"/>
  <c r="T1182" i="3"/>
  <c r="Z1182" i="3"/>
  <c r="X1250" i="3"/>
  <c r="T1250" i="3"/>
  <c r="S1250" i="3"/>
  <c r="U1250" i="3" s="1"/>
  <c r="AA1250" i="3" s="1"/>
  <c r="Z1250" i="3"/>
  <c r="X1168" i="3"/>
  <c r="T1168" i="3"/>
  <c r="S1168" i="3"/>
  <c r="U1168" i="3" s="1"/>
  <c r="AA1168" i="3" s="1"/>
  <c r="Z1168" i="3"/>
  <c r="X1074" i="3"/>
  <c r="S1074" i="3"/>
  <c r="U1074" i="3" s="1"/>
  <c r="AA1074" i="3" s="1"/>
  <c r="T1074" i="3"/>
  <c r="Z1074" i="3"/>
  <c r="X1152" i="3"/>
  <c r="T1152" i="3"/>
  <c r="S1152" i="3"/>
  <c r="U1152" i="3" s="1"/>
  <c r="AA1152" i="3" s="1"/>
  <c r="Z1152" i="3"/>
  <c r="X1224" i="3"/>
  <c r="T1224" i="3"/>
  <c r="S1224" i="3"/>
  <c r="U1224" i="3" s="1"/>
  <c r="AA1224" i="3" s="1"/>
  <c r="Z1224" i="3"/>
  <c r="X1171" i="3"/>
  <c r="T1171" i="3"/>
  <c r="S1171" i="3"/>
  <c r="U1171" i="3" s="1"/>
  <c r="AA1171" i="3" s="1"/>
  <c r="Z1171" i="3"/>
  <c r="X1123" i="3"/>
  <c r="T1123" i="3"/>
  <c r="S1123" i="3"/>
  <c r="U1123" i="3" s="1"/>
  <c r="AA1123" i="3" s="1"/>
  <c r="Z1123" i="3"/>
  <c r="X1166" i="3"/>
  <c r="T1166" i="3"/>
  <c r="S1166" i="3"/>
  <c r="U1166" i="3" s="1"/>
  <c r="AA1166" i="3" s="1"/>
  <c r="Z1166" i="3"/>
  <c r="X1241" i="3"/>
  <c r="T1241" i="3"/>
  <c r="S1241" i="3"/>
  <c r="U1241" i="3" s="1"/>
  <c r="AA1241" i="3" s="1"/>
  <c r="Z1241" i="3"/>
  <c r="X1116" i="3"/>
  <c r="S1116" i="3"/>
  <c r="U1116" i="3" s="1"/>
  <c r="AA1116" i="3" s="1"/>
  <c r="T1116" i="3"/>
  <c r="Z1116" i="3"/>
  <c r="X1113" i="3"/>
  <c r="T1113" i="3"/>
  <c r="S1113" i="3"/>
  <c r="U1113" i="3" s="1"/>
  <c r="AA1113" i="3" s="1"/>
  <c r="Z1113" i="3"/>
  <c r="X1134" i="3"/>
  <c r="S1134" i="3"/>
  <c r="U1134" i="3" s="1"/>
  <c r="AA1134" i="3" s="1"/>
  <c r="T1134" i="3"/>
  <c r="Z1134" i="3"/>
  <c r="X1066" i="3"/>
  <c r="S1066" i="3"/>
  <c r="U1066" i="3" s="1"/>
  <c r="AA1066" i="3" s="1"/>
  <c r="T1066" i="3"/>
  <c r="Z1066" i="3"/>
  <c r="X1239" i="3"/>
  <c r="T1239" i="3"/>
  <c r="S1239" i="3"/>
  <c r="U1239" i="3" s="1"/>
  <c r="AA1239" i="3" s="1"/>
  <c r="Z1239" i="3"/>
  <c r="X1170" i="3"/>
  <c r="T1170" i="3"/>
  <c r="S1170" i="3"/>
  <c r="U1170" i="3" s="1"/>
  <c r="AA1170" i="3" s="1"/>
  <c r="Z1170" i="3"/>
  <c r="X1125" i="3"/>
  <c r="S1125" i="3"/>
  <c r="U1125" i="3" s="1"/>
  <c r="AA1125" i="3" s="1"/>
  <c r="T1125" i="3"/>
  <c r="Z1125" i="3"/>
  <c r="X1158" i="3"/>
  <c r="S1158" i="3"/>
  <c r="U1158" i="3" s="1"/>
  <c r="AA1158" i="3" s="1"/>
  <c r="T1158" i="3"/>
  <c r="Z1158" i="3"/>
  <c r="X1201" i="3"/>
  <c r="T1201" i="3"/>
  <c r="S1201" i="3"/>
  <c r="U1201" i="3" s="1"/>
  <c r="AA1201" i="3" s="1"/>
  <c r="Z1201" i="3"/>
  <c r="X1130" i="3"/>
  <c r="S1130" i="3"/>
  <c r="U1130" i="3" s="1"/>
  <c r="AA1130" i="3" s="1"/>
  <c r="T1130" i="3"/>
  <c r="Z1130" i="3"/>
  <c r="T1193" i="3"/>
  <c r="S1193" i="3"/>
  <c r="U1193" i="3" s="1"/>
  <c r="AA1193" i="3" s="1"/>
  <c r="X1193" i="3"/>
  <c r="Z1193" i="3"/>
  <c r="X1249" i="3"/>
  <c r="T1249" i="3"/>
  <c r="S1249" i="3"/>
  <c r="U1249" i="3" s="1"/>
  <c r="AA1249" i="3" s="1"/>
  <c r="Z1249" i="3"/>
  <c r="X1057" i="3"/>
  <c r="T1057" i="3"/>
  <c r="S1057" i="3"/>
  <c r="U1057" i="3" s="1"/>
  <c r="AA1057" i="3" s="1"/>
  <c r="Z1057" i="3"/>
  <c r="X1120" i="3"/>
  <c r="T1120" i="3"/>
  <c r="S1120" i="3"/>
  <c r="U1120" i="3" s="1"/>
  <c r="AA1120" i="3" s="1"/>
  <c r="Z1120" i="3"/>
  <c r="X1202" i="3"/>
  <c r="S1202" i="3"/>
  <c r="U1202" i="3" s="1"/>
  <c r="AA1202" i="3" s="1"/>
  <c r="T1202" i="3"/>
  <c r="Z1202" i="3"/>
  <c r="X1230" i="3"/>
  <c r="T1230" i="3"/>
  <c r="S1230" i="3"/>
  <c r="U1230" i="3" s="1"/>
  <c r="AA1230" i="3" s="1"/>
  <c r="Z1230" i="3"/>
  <c r="X1189" i="3"/>
  <c r="T1189" i="3"/>
  <c r="S1189" i="3"/>
  <c r="U1189" i="3" s="1"/>
  <c r="AA1189" i="3" s="1"/>
  <c r="Z1189" i="3"/>
  <c r="X1106" i="3"/>
  <c r="T1106" i="3"/>
  <c r="S1106" i="3"/>
  <c r="U1106" i="3" s="1"/>
  <c r="AA1106" i="3" s="1"/>
  <c r="Z1106" i="3"/>
  <c r="X1196" i="3"/>
  <c r="T1196" i="3"/>
  <c r="S1196" i="3"/>
  <c r="U1196" i="3" s="1"/>
  <c r="AA1196" i="3" s="1"/>
  <c r="Z1196" i="3"/>
  <c r="X1242" i="3"/>
  <c r="S1242" i="3"/>
  <c r="U1242" i="3" s="1"/>
  <c r="AA1242" i="3" s="1"/>
  <c r="T1242" i="3"/>
  <c r="Z1242" i="3"/>
  <c r="X1038" i="3"/>
  <c r="S1038" i="3"/>
  <c r="U1038" i="3" s="1"/>
  <c r="AA1038" i="3" s="1"/>
  <c r="T1038" i="3"/>
  <c r="Z1038" i="3"/>
  <c r="X1194" i="3"/>
  <c r="S1194" i="3"/>
  <c r="U1194" i="3" s="1"/>
  <c r="AA1194" i="3" s="1"/>
  <c r="T1194" i="3"/>
  <c r="Z1194" i="3"/>
  <c r="X1115" i="3"/>
  <c r="T1115" i="3"/>
  <c r="S1115" i="3"/>
  <c r="U1115" i="3" s="1"/>
  <c r="AA1115" i="3" s="1"/>
  <c r="Z1115" i="3"/>
  <c r="X1069" i="3"/>
  <c r="S1069" i="3"/>
  <c r="U1069" i="3" s="1"/>
  <c r="AA1069" i="3" s="1"/>
  <c r="T1069" i="3"/>
  <c r="Z1069" i="3"/>
  <c r="X1107" i="3"/>
  <c r="T1107" i="3"/>
  <c r="S1107" i="3"/>
  <c r="U1107" i="3" s="1"/>
  <c r="AA1107" i="3" s="1"/>
  <c r="Z1107" i="3"/>
  <c r="X1117" i="3"/>
  <c r="S1117" i="3"/>
  <c r="U1117" i="3" s="1"/>
  <c r="AA1117" i="3" s="1"/>
  <c r="T1117" i="3"/>
  <c r="Z1117" i="3"/>
  <c r="X1226" i="3"/>
  <c r="S1226" i="3"/>
  <c r="U1226" i="3" s="1"/>
  <c r="AA1226" i="3" s="1"/>
  <c r="T1226" i="3"/>
  <c r="Z1226" i="3"/>
  <c r="X1179" i="3"/>
  <c r="T1179" i="3"/>
  <c r="S1179" i="3"/>
  <c r="U1179" i="3" s="1"/>
  <c r="AA1179" i="3" s="1"/>
  <c r="Z1179" i="3"/>
  <c r="X1051" i="3"/>
  <c r="T1051" i="3"/>
  <c r="S1051" i="3"/>
  <c r="U1051" i="3" s="1"/>
  <c r="AA1051" i="3" s="1"/>
  <c r="Z1051" i="3"/>
  <c r="X1132" i="3"/>
  <c r="S1132" i="3"/>
  <c r="U1132" i="3" s="1"/>
  <c r="AA1132" i="3" s="1"/>
  <c r="T1132" i="3"/>
  <c r="Z1132" i="3"/>
  <c r="X1121" i="3"/>
  <c r="T1121" i="3"/>
  <c r="S1121" i="3"/>
  <c r="U1121" i="3" s="1"/>
  <c r="AA1121" i="3" s="1"/>
  <c r="Z1121" i="3"/>
  <c r="X1053" i="3"/>
  <c r="S1053" i="3"/>
  <c r="U1053" i="3" s="1"/>
  <c r="AA1053" i="3" s="1"/>
  <c r="T1053" i="3"/>
  <c r="Z1053" i="3"/>
  <c r="X1071" i="3"/>
  <c r="T1071" i="3"/>
  <c r="S1071" i="3"/>
  <c r="U1071" i="3" s="1"/>
  <c r="AA1071" i="3" s="1"/>
  <c r="Z1071" i="3"/>
  <c r="X1181" i="3"/>
  <c r="T1181" i="3"/>
  <c r="S1181" i="3"/>
  <c r="U1181" i="3" s="1"/>
  <c r="AA1181" i="3" s="1"/>
  <c r="Z1181" i="3"/>
  <c r="X1206" i="3"/>
  <c r="T1206" i="3"/>
  <c r="S1206" i="3"/>
  <c r="U1206" i="3" s="1"/>
  <c r="AA1206" i="3" s="1"/>
  <c r="Z1206" i="3"/>
  <c r="X1077" i="3"/>
  <c r="S1077" i="3"/>
  <c r="U1077" i="3" s="1"/>
  <c r="AA1077" i="3" s="1"/>
  <c r="T1077" i="3"/>
  <c r="X1215" i="3"/>
  <c r="T1215" i="3"/>
  <c r="S1215" i="3"/>
  <c r="U1215" i="3" s="1"/>
  <c r="AA1215" i="3" s="1"/>
  <c r="Z1215" i="3"/>
  <c r="X1243" i="3"/>
  <c r="T1243" i="3"/>
  <c r="S1243" i="3"/>
  <c r="U1243" i="3" s="1"/>
  <c r="AA1243" i="3" s="1"/>
  <c r="X1092" i="3"/>
  <c r="S1092" i="3"/>
  <c r="U1092" i="3" s="1"/>
  <c r="AA1092" i="3" s="1"/>
  <c r="T1092" i="3"/>
  <c r="X1114" i="3"/>
  <c r="S1114" i="3"/>
  <c r="U1114" i="3" s="1"/>
  <c r="AA1114" i="3" s="1"/>
  <c r="T1114" i="3"/>
  <c r="X1185" i="3"/>
  <c r="T1185" i="3"/>
  <c r="S1185" i="3"/>
  <c r="U1185" i="3" s="1"/>
  <c r="AA1185" i="3" s="1"/>
  <c r="X1213" i="3"/>
  <c r="T1213" i="3"/>
  <c r="S1213" i="3"/>
  <c r="U1213" i="3" s="1"/>
  <c r="AA1213" i="3" s="1"/>
  <c r="Z1213" i="3"/>
  <c r="X1079" i="3"/>
  <c r="T1079" i="3"/>
  <c r="S1079" i="3"/>
  <c r="U1079" i="3" s="1"/>
  <c r="AA1079" i="3" s="1"/>
  <c r="Z1079" i="3"/>
  <c r="X1144" i="3"/>
  <c r="T1144" i="3"/>
  <c r="S1144" i="3"/>
  <c r="U1144" i="3" s="1"/>
  <c r="AA1144" i="3" s="1"/>
  <c r="Z1144" i="3"/>
  <c r="X1147" i="3"/>
  <c r="T1147" i="3"/>
  <c r="S1147" i="3"/>
  <c r="U1147" i="3" s="1"/>
  <c r="AA1147" i="3" s="1"/>
  <c r="X1137" i="3"/>
  <c r="T1137" i="3"/>
  <c r="S1137" i="3"/>
  <c r="U1137" i="3" s="1"/>
  <c r="AA1137" i="3" s="1"/>
  <c r="X1135" i="3"/>
  <c r="T1135" i="3"/>
  <c r="S1135" i="3"/>
  <c r="U1135" i="3" s="1"/>
  <c r="X1045" i="3"/>
  <c r="S1045" i="3"/>
  <c r="U1045" i="3" s="1"/>
  <c r="T1045" i="3"/>
  <c r="X1138" i="3"/>
  <c r="S1138" i="3"/>
  <c r="U1138" i="3" s="1"/>
  <c r="T1138" i="3"/>
  <c r="X1047" i="3"/>
  <c r="T1047" i="3"/>
  <c r="S1047" i="3"/>
  <c r="U1047" i="3" s="1"/>
  <c r="AA1047" i="3" s="1"/>
  <c r="X1131" i="3"/>
  <c r="T1131" i="3"/>
  <c r="S1131" i="3"/>
  <c r="U1131" i="3" s="1"/>
  <c r="Z1131" i="3"/>
  <c r="X1067" i="3"/>
  <c r="T1067" i="3"/>
  <c r="S1067" i="3"/>
  <c r="U1067" i="3" s="1"/>
  <c r="AA1067" i="3" s="1"/>
  <c r="X1072" i="3"/>
  <c r="T1072" i="3"/>
  <c r="S1072" i="3"/>
  <c r="U1072" i="3" s="1"/>
  <c r="AA1072" i="3" s="1"/>
  <c r="X1190" i="3"/>
  <c r="T1190" i="3"/>
  <c r="S1190" i="3"/>
  <c r="U1190" i="3" s="1"/>
  <c r="AA1190" i="3" s="1"/>
  <c r="Z1190" i="3"/>
  <c r="X1076" i="3"/>
  <c r="S1076" i="3"/>
  <c r="U1076" i="3" s="1"/>
  <c r="AA1076" i="3" s="1"/>
  <c r="T1076" i="3"/>
  <c r="Z1076" i="3"/>
  <c r="X1128" i="3"/>
  <c r="T1128" i="3"/>
  <c r="S1128" i="3"/>
  <c r="U1128" i="3" s="1"/>
  <c r="AA1128" i="3" s="1"/>
  <c r="Z1128" i="3"/>
  <c r="X1148" i="3"/>
  <c r="T1148" i="3"/>
  <c r="S1148" i="3"/>
  <c r="U1148" i="3" s="1"/>
  <c r="AA1148" i="3" s="1"/>
  <c r="Z1148" i="3"/>
  <c r="X1065" i="3"/>
  <c r="T1065" i="3"/>
  <c r="S1065" i="3"/>
  <c r="U1065" i="3" s="1"/>
  <c r="AA1065" i="3" s="1"/>
  <c r="Z1065" i="3"/>
  <c r="X1154" i="3"/>
  <c r="T1154" i="3"/>
  <c r="S1154" i="3"/>
  <c r="U1154" i="3" s="1"/>
  <c r="AA1154" i="3" s="1"/>
  <c r="Z1154" i="3"/>
  <c r="X1041" i="3"/>
  <c r="T1041" i="3"/>
  <c r="S1041" i="3"/>
  <c r="U1041" i="3" s="1"/>
  <c r="AA1041" i="3" s="1"/>
  <c r="Z1041" i="3"/>
  <c r="X1184" i="3"/>
  <c r="T1184" i="3"/>
  <c r="S1184" i="3"/>
  <c r="U1184" i="3" s="1"/>
  <c r="AA1184" i="3" s="1"/>
  <c r="X1133" i="3"/>
  <c r="S1133" i="3"/>
  <c r="U1133" i="3" s="1"/>
  <c r="AA1133" i="3" s="1"/>
  <c r="T1133" i="3"/>
  <c r="Z1133" i="3"/>
  <c r="X1234" i="3"/>
  <c r="T1234" i="3"/>
  <c r="S1234" i="3"/>
  <c r="U1234" i="3" s="1"/>
  <c r="AA1234" i="3" s="1"/>
  <c r="X1238" i="3"/>
  <c r="S1238" i="3"/>
  <c r="U1238" i="3" s="1"/>
  <c r="AA1238" i="3" s="1"/>
  <c r="T1238" i="3"/>
  <c r="Z1238" i="3"/>
  <c r="X1094" i="3"/>
  <c r="S1094" i="3"/>
  <c r="U1094" i="3" s="1"/>
  <c r="AA1094" i="3" s="1"/>
  <c r="T1094" i="3"/>
  <c r="Z1094" i="3"/>
  <c r="X1167" i="3"/>
  <c r="T1167" i="3"/>
  <c r="S1167" i="3"/>
  <c r="U1167" i="3" s="1"/>
  <c r="AA1167" i="3" s="1"/>
  <c r="Z1167" i="3"/>
  <c r="X1223" i="3"/>
  <c r="T1223" i="3"/>
  <c r="S1223" i="3"/>
  <c r="U1223" i="3" s="1"/>
  <c r="AA1223" i="3" s="1"/>
  <c r="X1099" i="3"/>
  <c r="T1099" i="3"/>
  <c r="S1099" i="3"/>
  <c r="U1099" i="3" s="1"/>
  <c r="AA1099" i="3" s="1"/>
  <c r="Z1099" i="3"/>
  <c r="X1104" i="3"/>
  <c r="T1104" i="3"/>
  <c r="S1104" i="3"/>
  <c r="U1104" i="3" s="1"/>
  <c r="AA1104" i="3" s="1"/>
  <c r="X1199" i="3"/>
  <c r="T1199" i="3"/>
  <c r="S1199" i="3"/>
  <c r="U1199" i="3" s="1"/>
  <c r="X1245" i="3"/>
  <c r="T1245" i="3"/>
  <c r="S1245" i="3"/>
  <c r="U1245" i="3" s="1"/>
  <c r="AA1245" i="3" s="1"/>
  <c r="X1073" i="3"/>
  <c r="T1073" i="3"/>
  <c r="S1073" i="3"/>
  <c r="U1073" i="3" s="1"/>
  <c r="AA1073" i="3" s="1"/>
  <c r="Z1073" i="3"/>
  <c r="X1240" i="3"/>
  <c r="T1240" i="3"/>
  <c r="S1240" i="3"/>
  <c r="U1240" i="3" s="1"/>
  <c r="Z1240" i="3"/>
  <c r="X1155" i="3"/>
  <c r="T1155" i="3"/>
  <c r="S1155" i="3"/>
  <c r="U1155" i="3" s="1"/>
  <c r="AA1155" i="3" s="1"/>
  <c r="Z1155" i="3"/>
  <c r="X1060" i="3"/>
  <c r="S1060" i="3"/>
  <c r="U1060" i="3" s="1"/>
  <c r="AA1060" i="3" s="1"/>
  <c r="T1060" i="3"/>
  <c r="X1097" i="3"/>
  <c r="T1097" i="3"/>
  <c r="S1097" i="3"/>
  <c r="U1097" i="3" s="1"/>
  <c r="AA1097" i="3" s="1"/>
  <c r="X1177" i="3"/>
  <c r="T1177" i="3"/>
  <c r="S1177" i="3"/>
  <c r="U1177" i="3" s="1"/>
  <c r="Z1177" i="3"/>
  <c r="X1227" i="3"/>
  <c r="T1227" i="3"/>
  <c r="S1227" i="3"/>
  <c r="U1227" i="3" s="1"/>
  <c r="AA1227" i="3" s="1"/>
  <c r="Z1227" i="3"/>
  <c r="M1027" i="3"/>
  <c r="Z1243" i="3"/>
  <c r="Z1067" i="3"/>
  <c r="Z1072" i="3"/>
  <c r="X1149" i="3"/>
  <c r="T1149" i="3"/>
  <c r="S1149" i="3"/>
  <c r="U1149" i="3" s="1"/>
  <c r="AA1149" i="3" s="1"/>
  <c r="Z1199" i="3"/>
  <c r="X1118" i="3"/>
  <c r="S1118" i="3"/>
  <c r="U1118" i="3" s="1"/>
  <c r="T1118" i="3"/>
  <c r="Z1118" i="3"/>
  <c r="X1176" i="3"/>
  <c r="T1176" i="3"/>
  <c r="S1176" i="3"/>
  <c r="U1176" i="3" s="1"/>
  <c r="Z1176" i="3"/>
  <c r="X1082" i="3"/>
  <c r="T1082" i="3"/>
  <c r="S1082" i="3"/>
  <c r="U1082" i="3" s="1"/>
  <c r="Z1082" i="3"/>
  <c r="X1127" i="3"/>
  <c r="T1127" i="3"/>
  <c r="S1127" i="3"/>
  <c r="U1127" i="3" s="1"/>
  <c r="AA1127" i="3" s="1"/>
  <c r="Z1147" i="3"/>
  <c r="X1161" i="3"/>
  <c r="T1161" i="3"/>
  <c r="S1161" i="3"/>
  <c r="U1161" i="3" s="1"/>
  <c r="AA1161" i="3" s="1"/>
  <c r="Z1161" i="3"/>
  <c r="X1054" i="3"/>
  <c r="S1054" i="3"/>
  <c r="U1054" i="3" s="1"/>
  <c r="AA1054" i="3" s="1"/>
  <c r="T1054" i="3"/>
  <c r="X1091" i="3"/>
  <c r="T1091" i="3"/>
  <c r="S1091" i="3"/>
  <c r="U1091" i="3" s="1"/>
  <c r="AA1091" i="3" s="1"/>
  <c r="X1112" i="3"/>
  <c r="T1112" i="3"/>
  <c r="S1112" i="3"/>
  <c r="U1112" i="3" s="1"/>
  <c r="AA1112" i="3" s="1"/>
  <c r="X1083" i="3"/>
  <c r="T1083" i="3"/>
  <c r="S1083" i="3"/>
  <c r="U1083" i="3" s="1"/>
  <c r="AA1083" i="3" s="1"/>
  <c r="Z1083" i="3"/>
  <c r="X1136" i="3"/>
  <c r="T1136" i="3"/>
  <c r="S1136" i="3"/>
  <c r="U1136" i="3" s="1"/>
  <c r="AA1136" i="3" s="1"/>
  <c r="X1043" i="3"/>
  <c r="T1043" i="3"/>
  <c r="S1043" i="3"/>
  <c r="U1043" i="3" s="1"/>
  <c r="Z1043" i="3"/>
  <c r="X1248" i="3"/>
  <c r="T1248" i="3"/>
  <c r="S1248" i="3"/>
  <c r="U1248" i="3" s="1"/>
  <c r="AA1248" i="3" s="1"/>
  <c r="Z1248" i="3"/>
  <c r="X1064" i="3"/>
  <c r="T1064" i="3"/>
  <c r="S1064" i="3"/>
  <c r="U1064" i="3" s="1"/>
  <c r="AA1064" i="3" s="1"/>
  <c r="Z1064" i="3"/>
  <c r="X1205" i="3"/>
  <c r="S1205" i="3"/>
  <c r="U1205" i="3" s="1"/>
  <c r="T1205" i="3"/>
  <c r="Z1205" i="3"/>
  <c r="X1175" i="3"/>
  <c r="T1175" i="3"/>
  <c r="S1175" i="3"/>
  <c r="U1175" i="3" s="1"/>
  <c r="Z1175" i="3"/>
  <c r="X1088" i="3"/>
  <c r="T1088" i="3"/>
  <c r="S1088" i="3"/>
  <c r="U1088" i="3" s="1"/>
  <c r="AA1088" i="3" s="1"/>
  <c r="Z1135" i="3"/>
  <c r="Z1045" i="3"/>
  <c r="Z1138" i="3"/>
  <c r="X1222" i="3"/>
  <c r="S1222" i="3"/>
  <c r="U1222" i="3" s="1"/>
  <c r="AA1222" i="3" s="1"/>
  <c r="T1222" i="3"/>
  <c r="X1096" i="3"/>
  <c r="T1096" i="3"/>
  <c r="S1096" i="3"/>
  <c r="U1096" i="3" s="1"/>
  <c r="AA1096" i="3" s="1"/>
  <c r="Z1096" i="3"/>
  <c r="X1090" i="3"/>
  <c r="S1090" i="3"/>
  <c r="U1090" i="3" s="1"/>
  <c r="T1090" i="3"/>
  <c r="X1063" i="3"/>
  <c r="T1063" i="3"/>
  <c r="S1063" i="3"/>
  <c r="U1063" i="3" s="1"/>
  <c r="AA1063" i="3" s="1"/>
  <c r="Z1063" i="3"/>
  <c r="X1068" i="3"/>
  <c r="S1068" i="3"/>
  <c r="U1068" i="3" s="1"/>
  <c r="AA1068" i="3" s="1"/>
  <c r="T1068" i="3"/>
  <c r="Z1068" i="3"/>
  <c r="Z1060" i="3"/>
  <c r="X1233" i="3"/>
  <c r="T1233" i="3"/>
  <c r="S1233" i="3"/>
  <c r="U1233" i="3" s="1"/>
  <c r="AA1233" i="3" s="1"/>
  <c r="Z1233" i="3"/>
  <c r="X1210" i="3"/>
  <c r="S1210" i="3"/>
  <c r="U1210" i="3" s="1"/>
  <c r="AA1210" i="3" s="1"/>
  <c r="T1210" i="3"/>
  <c r="Z1210" i="3"/>
  <c r="X1111" i="3"/>
  <c r="T1111" i="3"/>
  <c r="S1111" i="3"/>
  <c r="U1111" i="3" s="1"/>
  <c r="AA1111" i="3" s="1"/>
  <c r="X1219" i="3"/>
  <c r="T1219" i="3"/>
  <c r="S1219" i="3"/>
  <c r="U1219" i="3" s="1"/>
  <c r="AA1219" i="3" s="1"/>
  <c r="Z1219" i="3"/>
  <c r="X1093" i="3"/>
  <c r="S1093" i="3"/>
  <c r="U1093" i="3" s="1"/>
  <c r="AA1093" i="3" s="1"/>
  <c r="T1093" i="3"/>
  <c r="X1217" i="3"/>
  <c r="T1217" i="3"/>
  <c r="S1217" i="3"/>
  <c r="U1217" i="3" s="1"/>
  <c r="AA1217" i="3" s="1"/>
  <c r="X1221" i="3"/>
  <c r="S1221" i="3"/>
  <c r="U1221" i="3" s="1"/>
  <c r="AA1221" i="3" s="1"/>
  <c r="T1221" i="3"/>
  <c r="Z1221" i="3"/>
  <c r="X1102" i="3"/>
  <c r="T1102" i="3"/>
  <c r="S1102" i="3"/>
  <c r="U1102" i="3" s="1"/>
  <c r="AA1102" i="3" s="1"/>
  <c r="Z1102" i="3"/>
  <c r="X1203" i="3"/>
  <c r="T1203" i="3"/>
  <c r="S1203" i="3"/>
  <c r="U1203" i="3" s="1"/>
  <c r="AA1203" i="3" s="1"/>
  <c r="Z1203" i="3"/>
  <c r="X1085" i="3"/>
  <c r="S1085" i="3"/>
  <c r="U1085" i="3" s="1"/>
  <c r="AA1085" i="3" s="1"/>
  <c r="T1085" i="3"/>
  <c r="X1049" i="3"/>
  <c r="T1049" i="3"/>
  <c r="S1049" i="3"/>
  <c r="U1049" i="3" s="1"/>
  <c r="AA1049" i="3" s="1"/>
  <c r="Z1049" i="3"/>
  <c r="X1174" i="3"/>
  <c r="S1174" i="3"/>
  <c r="U1174" i="3" s="1"/>
  <c r="AA1174" i="3" s="1"/>
  <c r="T1174" i="3"/>
  <c r="X1162" i="3"/>
  <c r="S1162" i="3"/>
  <c r="U1162" i="3" s="1"/>
  <c r="T1162" i="3"/>
  <c r="Z1162" i="3"/>
  <c r="X1061" i="3"/>
  <c r="S1061" i="3"/>
  <c r="U1061" i="3" s="1"/>
  <c r="AA1061" i="3" s="1"/>
  <c r="T1061" i="3"/>
  <c r="X1119" i="3"/>
  <c r="T1119" i="3"/>
  <c r="S1119" i="3"/>
  <c r="U1119" i="3" s="1"/>
  <c r="AA1119" i="3" s="1"/>
  <c r="Z1119" i="3"/>
  <c r="X1197" i="3"/>
  <c r="T1197" i="3"/>
  <c r="S1197" i="3"/>
  <c r="U1197" i="3" s="1"/>
  <c r="AA1197" i="3" s="1"/>
  <c r="Z1223" i="3"/>
  <c r="X1084" i="3"/>
  <c r="S1084" i="3"/>
  <c r="U1084" i="3" s="1"/>
  <c r="AA1084" i="3" s="1"/>
  <c r="T1084" i="3"/>
  <c r="Z1084" i="3"/>
  <c r="X1220" i="3"/>
  <c r="T1220" i="3"/>
  <c r="S1220" i="3"/>
  <c r="U1220" i="3" s="1"/>
  <c r="AA1220" i="3" s="1"/>
  <c r="Z1220" i="3"/>
  <c r="X1081" i="3"/>
  <c r="T1081" i="3"/>
  <c r="S1081" i="3"/>
  <c r="U1081" i="3" s="1"/>
  <c r="AA1081" i="3" s="1"/>
  <c r="Z1081" i="3"/>
  <c r="X1153" i="3"/>
  <c r="T1153" i="3"/>
  <c r="S1153" i="3"/>
  <c r="U1153" i="3" s="1"/>
  <c r="AA1153" i="3" s="1"/>
  <c r="Z1153" i="3"/>
  <c r="Z1091" i="3"/>
  <c r="X1186" i="3"/>
  <c r="T1186" i="3"/>
  <c r="S1186" i="3"/>
  <c r="U1186" i="3" s="1"/>
  <c r="AA1186" i="3" s="1"/>
  <c r="Z1186" i="3"/>
  <c r="X1200" i="3"/>
  <c r="T1200" i="3"/>
  <c r="S1200" i="3"/>
  <c r="U1200" i="3" s="1"/>
  <c r="AA1200" i="3" s="1"/>
  <c r="Z1200" i="3"/>
  <c r="X1195" i="3"/>
  <c r="T1195" i="3"/>
  <c r="S1195" i="3"/>
  <c r="U1195" i="3" s="1"/>
  <c r="AA1195" i="3" s="1"/>
  <c r="Z1195" i="3"/>
  <c r="Z1088" i="3"/>
  <c r="Z1137" i="3"/>
  <c r="X1070" i="3"/>
  <c r="S1070" i="3"/>
  <c r="U1070" i="3" s="1"/>
  <c r="AA1070" i="3" s="1"/>
  <c r="T1070" i="3"/>
  <c r="Z1070" i="3"/>
  <c r="X1040" i="3"/>
  <c r="T1040" i="3"/>
  <c r="S1040" i="3"/>
  <c r="U1040" i="3" s="1"/>
  <c r="AA1040" i="3" s="1"/>
  <c r="Z1040" i="3"/>
  <c r="X1178" i="3"/>
  <c r="S1178" i="3"/>
  <c r="U1178" i="3" s="1"/>
  <c r="AA1178" i="3" s="1"/>
  <c r="T1178" i="3"/>
  <c r="Z1178" i="3"/>
  <c r="X1209" i="3"/>
  <c r="T1209" i="3"/>
  <c r="S1209" i="3"/>
  <c r="U1209" i="3" s="1"/>
  <c r="AA1209" i="3" s="1"/>
  <c r="X1140" i="3"/>
  <c r="S1140" i="3"/>
  <c r="U1140" i="3" s="1"/>
  <c r="AA1140" i="3" s="1"/>
  <c r="T1140" i="3"/>
  <c r="Z1140" i="3"/>
  <c r="X1151" i="3"/>
  <c r="T1151" i="3"/>
  <c r="S1151" i="3"/>
  <c r="U1151" i="3" s="1"/>
  <c r="AA1151" i="3" s="1"/>
  <c r="Z1151" i="3"/>
  <c r="X1126" i="3"/>
  <c r="T1126" i="3"/>
  <c r="S1126" i="3"/>
  <c r="U1126" i="3" s="1"/>
  <c r="AA1126" i="3" s="1"/>
  <c r="Z1126" i="3"/>
  <c r="X1062" i="3"/>
  <c r="S1062" i="3"/>
  <c r="U1062" i="3" s="1"/>
  <c r="T1062" i="3"/>
  <c r="Z1062" i="3"/>
  <c r="X1143" i="3"/>
  <c r="T1143" i="3"/>
  <c r="S1143" i="3"/>
  <c r="U1143" i="3" s="1"/>
  <c r="AA1143" i="3" s="1"/>
  <c r="X1218" i="3"/>
  <c r="T1218" i="3"/>
  <c r="S1218" i="3"/>
  <c r="U1218" i="3" s="1"/>
  <c r="AA1218" i="3" s="1"/>
  <c r="X1180" i="3"/>
  <c r="T1180" i="3"/>
  <c r="S1180" i="3"/>
  <c r="U1180" i="3" s="1"/>
  <c r="AA1180" i="3" s="1"/>
  <c r="X1095" i="3"/>
  <c r="T1095" i="3"/>
  <c r="S1095" i="3"/>
  <c r="U1095" i="3" s="1"/>
  <c r="AA1095" i="3" s="1"/>
  <c r="Z1095" i="3"/>
  <c r="X1046" i="3"/>
  <c r="S1046" i="3"/>
  <c r="U1046" i="3" s="1"/>
  <c r="T1046" i="3"/>
  <c r="Z1046" i="3"/>
  <c r="X1150" i="3"/>
  <c r="T1150" i="3"/>
  <c r="S1150" i="3"/>
  <c r="U1150" i="3" s="1"/>
  <c r="AA1150" i="3" s="1"/>
  <c r="X1235" i="3"/>
  <c r="T1235" i="3"/>
  <c r="S1235" i="3"/>
  <c r="U1235" i="3" s="1"/>
  <c r="Z1209" i="3"/>
  <c r="Z1217" i="3"/>
  <c r="Z1090" i="3"/>
  <c r="Z1136" i="3"/>
  <c r="Z1174" i="3"/>
  <c r="Z1114" i="3"/>
  <c r="X1187" i="3"/>
  <c r="T1187" i="3"/>
  <c r="S1187" i="3"/>
  <c r="U1187" i="3" s="1"/>
  <c r="AA1187" i="3" s="1"/>
  <c r="Z1187" i="3"/>
  <c r="X1163" i="3"/>
  <c r="T1163" i="3"/>
  <c r="S1163" i="3"/>
  <c r="U1163" i="3" s="1"/>
  <c r="AA1163" i="3" s="1"/>
  <c r="Z1163" i="3"/>
  <c r="X1225" i="3"/>
  <c r="T1225" i="3"/>
  <c r="S1225" i="3"/>
  <c r="U1225" i="3" s="1"/>
  <c r="AA1225" i="3" s="1"/>
  <c r="Z1225" i="3"/>
  <c r="X1216" i="3"/>
  <c r="T1216" i="3"/>
  <c r="S1216" i="3"/>
  <c r="U1216" i="3" s="1"/>
  <c r="AA1216" i="3" s="1"/>
  <c r="Z1216" i="3"/>
  <c r="X1055" i="3"/>
  <c r="T1055" i="3"/>
  <c r="S1055" i="3"/>
  <c r="U1055" i="3" s="1"/>
  <c r="AA1055" i="3" s="1"/>
  <c r="Z1055" i="3"/>
  <c r="X1191" i="3"/>
  <c r="T1191" i="3"/>
  <c r="S1191" i="3"/>
  <c r="U1191" i="3" s="1"/>
  <c r="AA1191" i="3" s="1"/>
  <c r="Z1191" i="3"/>
  <c r="X1101" i="3"/>
  <c r="S1101" i="3"/>
  <c r="U1101" i="3" s="1"/>
  <c r="AA1101" i="3" s="1"/>
  <c r="T1101" i="3"/>
  <c r="X1100" i="3"/>
  <c r="S1100" i="3"/>
  <c r="U1100" i="3" s="1"/>
  <c r="AA1100" i="3" s="1"/>
  <c r="T1100" i="3"/>
  <c r="Z1100" i="3"/>
  <c r="X1108" i="3"/>
  <c r="S1108" i="3"/>
  <c r="U1108" i="3" s="1"/>
  <c r="AA1108" i="3" s="1"/>
  <c r="T1108" i="3"/>
  <c r="Z1108" i="3"/>
  <c r="X1087" i="3"/>
  <c r="T1087" i="3"/>
  <c r="S1087" i="3"/>
  <c r="U1087" i="3" s="1"/>
  <c r="AA1087" i="3" s="1"/>
  <c r="X1188" i="3"/>
  <c r="T1188" i="3"/>
  <c r="S1188" i="3"/>
  <c r="U1188" i="3" s="1"/>
  <c r="AA1188" i="3" s="1"/>
  <c r="Z1188" i="3"/>
  <c r="X1080" i="3"/>
  <c r="T1080" i="3"/>
  <c r="S1080" i="3"/>
  <c r="U1080" i="3" s="1"/>
  <c r="AA1080" i="3" s="1"/>
  <c r="Z1080" i="3"/>
  <c r="Z1054" i="3"/>
  <c r="X1172" i="3"/>
  <c r="T1172" i="3"/>
  <c r="S1172" i="3"/>
  <c r="U1172" i="3" s="1"/>
  <c r="AA1172" i="3" s="1"/>
  <c r="Z1172" i="3"/>
  <c r="X1236" i="3"/>
  <c r="T1236" i="3"/>
  <c r="S1236" i="3"/>
  <c r="U1236" i="3" s="1"/>
  <c r="AA1236" i="3" s="1"/>
  <c r="X1042" i="3"/>
  <c r="T1042" i="3"/>
  <c r="S1042" i="3"/>
  <c r="U1042" i="3" s="1"/>
  <c r="AA1042" i="3" s="1"/>
  <c r="Z1042" i="3"/>
  <c r="X1208" i="3"/>
  <c r="T1208" i="3"/>
  <c r="S1208" i="3"/>
  <c r="U1208" i="3" s="1"/>
  <c r="AA1208" i="3" s="1"/>
  <c r="X1058" i="3"/>
  <c r="T1058" i="3"/>
  <c r="S1058" i="3"/>
  <c r="U1058" i="3" s="1"/>
  <c r="AA1058" i="3" s="1"/>
  <c r="X1211" i="3"/>
  <c r="T1211" i="3"/>
  <c r="S1211" i="3"/>
  <c r="U1211" i="3" s="1"/>
  <c r="AA1211" i="3" s="1"/>
  <c r="X1229" i="3"/>
  <c r="T1229" i="3"/>
  <c r="S1229" i="3"/>
  <c r="U1229" i="3" s="1"/>
  <c r="AA1229" i="3" s="1"/>
  <c r="X1157" i="3"/>
  <c r="S1157" i="3"/>
  <c r="U1157" i="3" s="1"/>
  <c r="AA1157" i="3" s="1"/>
  <c r="T1157" i="3"/>
  <c r="Z1157" i="3"/>
  <c r="X1232" i="3"/>
  <c r="T1232" i="3"/>
  <c r="S1232" i="3"/>
  <c r="U1232" i="3" s="1"/>
  <c r="AA1232" i="3" s="1"/>
  <c r="X1109" i="3"/>
  <c r="S1109" i="3"/>
  <c r="U1109" i="3" s="1"/>
  <c r="AA1109" i="3" s="1"/>
  <c r="T1109" i="3"/>
  <c r="X1237" i="3"/>
  <c r="S1237" i="3"/>
  <c r="U1237" i="3" s="1"/>
  <c r="AA1237" i="3" s="1"/>
  <c r="T1237" i="3"/>
  <c r="X1146" i="3"/>
  <c r="S1146" i="3"/>
  <c r="U1146" i="3" s="1"/>
  <c r="T1146" i="3"/>
  <c r="Z1146" i="3"/>
  <c r="Z1077" i="3"/>
  <c r="Z1092" i="3"/>
  <c r="X1103" i="3"/>
  <c r="T1103" i="3"/>
  <c r="S1103" i="3"/>
  <c r="U1103" i="3" s="1"/>
  <c r="AA1103" i="3" s="1"/>
  <c r="X1122" i="3"/>
  <c r="T1122" i="3"/>
  <c r="S1122" i="3"/>
  <c r="U1122" i="3" s="1"/>
  <c r="AA1122" i="3" s="1"/>
  <c r="Z1122" i="3"/>
  <c r="Y1218" i="3"/>
  <c r="X1050" i="3"/>
  <c r="S1050" i="3"/>
  <c r="U1050" i="3" s="1"/>
  <c r="AA1050" i="3" s="1"/>
  <c r="T1050" i="3"/>
  <c r="X1204" i="3"/>
  <c r="T1204" i="3"/>
  <c r="S1204" i="3"/>
  <c r="U1204" i="3" s="1"/>
  <c r="AA1204" i="3" s="1"/>
  <c r="Z1184" i="3"/>
  <c r="X1165" i="3"/>
  <c r="T1165" i="3"/>
  <c r="S1165" i="3"/>
  <c r="U1165" i="3" s="1"/>
  <c r="AA1165" i="3" s="1"/>
  <c r="Z1165" i="3"/>
  <c r="Z1234" i="3"/>
  <c r="X1105" i="3"/>
  <c r="T1105" i="3"/>
  <c r="S1105" i="3"/>
  <c r="U1105" i="3" s="1"/>
  <c r="X1056" i="3"/>
  <c r="T1056" i="3"/>
  <c r="S1056" i="3"/>
  <c r="U1056" i="3" s="1"/>
  <c r="X1169" i="3"/>
  <c r="T1169" i="3"/>
  <c r="S1169" i="3"/>
  <c r="U1169" i="3" s="1"/>
  <c r="X1228" i="3"/>
  <c r="T1228" i="3"/>
  <c r="S1228" i="3"/>
  <c r="U1228" i="3" s="1"/>
  <c r="X1124" i="3"/>
  <c r="S1124" i="3"/>
  <c r="U1124" i="3" s="1"/>
  <c r="T1124" i="3"/>
  <c r="X1078" i="3"/>
  <c r="S1078" i="3"/>
  <c r="U1078" i="3" s="1"/>
  <c r="T1078" i="3"/>
  <c r="X1251" i="3"/>
  <c r="T1251" i="3"/>
  <c r="S1251" i="3"/>
  <c r="U1251" i="3" s="1"/>
  <c r="X1212" i="3"/>
  <c r="T1212" i="3"/>
  <c r="S1212" i="3"/>
  <c r="U1212" i="3" s="1"/>
  <c r="X1139" i="3"/>
  <c r="T1139" i="3"/>
  <c r="S1139" i="3"/>
  <c r="U1139" i="3" s="1"/>
  <c r="X1039" i="3"/>
  <c r="T1039" i="3"/>
  <c r="S1039" i="3"/>
  <c r="U1039" i="3" s="1"/>
  <c r="X1044" i="3"/>
  <c r="S1044" i="3"/>
  <c r="U1044" i="3" s="1"/>
  <c r="T1044" i="3"/>
  <c r="X1145" i="3"/>
  <c r="T1145" i="3"/>
  <c r="S1145" i="3"/>
  <c r="U1145" i="3" s="1"/>
  <c r="AA1145" i="3" s="1"/>
  <c r="X1037" i="3"/>
  <c r="S1037" i="3"/>
  <c r="U1037" i="3" s="1"/>
  <c r="T1037" i="3"/>
  <c r="X1075" i="3"/>
  <c r="T1075" i="3"/>
  <c r="S1075" i="3"/>
  <c r="U1075" i="3" s="1"/>
  <c r="X1110" i="3"/>
  <c r="S1110" i="3"/>
  <c r="U1110" i="3" s="1"/>
  <c r="T1110" i="3"/>
  <c r="X1246" i="3"/>
  <c r="S1246" i="3"/>
  <c r="U1246" i="3" s="1"/>
  <c r="T1246" i="3"/>
  <c r="X1198" i="3"/>
  <c r="S1198" i="3"/>
  <c r="U1198" i="3" s="1"/>
  <c r="AA1198" i="3" s="1"/>
  <c r="T1198" i="3"/>
  <c r="X1098" i="3"/>
  <c r="S1098" i="3"/>
  <c r="U1098" i="3" s="1"/>
  <c r="T1098" i="3"/>
  <c r="X1059" i="3"/>
  <c r="T1059" i="3"/>
  <c r="S1059" i="3"/>
  <c r="U1059" i="3" s="1"/>
  <c r="AA1059" i="3" s="1"/>
  <c r="T1129" i="3"/>
  <c r="X1129" i="3"/>
  <c r="S1129" i="3"/>
  <c r="U1129" i="3" s="1"/>
  <c r="AA1129" i="3" s="1"/>
  <c r="X1142" i="3"/>
  <c r="T1142" i="3"/>
  <c r="S1142" i="3"/>
  <c r="U1142" i="3" s="1"/>
  <c r="AA1142" i="3" s="1"/>
  <c r="X1159" i="3"/>
  <c r="T1159" i="3"/>
  <c r="S1159" i="3"/>
  <c r="U1159" i="3" s="1"/>
  <c r="AA1159" i="3" s="1"/>
  <c r="X1089" i="3"/>
  <c r="T1089" i="3"/>
  <c r="S1089" i="3"/>
  <c r="U1089" i="3" s="1"/>
  <c r="X1231" i="3"/>
  <c r="T1231" i="3"/>
  <c r="S1231" i="3"/>
  <c r="U1231" i="3" s="1"/>
  <c r="AA1231" i="3" s="1"/>
  <c r="X1214" i="3"/>
  <c r="T1214" i="3"/>
  <c r="S1214" i="3"/>
  <c r="U1214" i="3" s="1"/>
  <c r="AA1214" i="3" s="1"/>
  <c r="X1244" i="3"/>
  <c r="T1244" i="3"/>
  <c r="S1244" i="3"/>
  <c r="U1244" i="3" s="1"/>
  <c r="AA1244" i="3" s="1"/>
  <c r="X1183" i="3"/>
  <c r="T1183" i="3"/>
  <c r="S1183" i="3"/>
  <c r="U1183" i="3" s="1"/>
  <c r="AA1183" i="3" s="1"/>
  <c r="X1192" i="3"/>
  <c r="T1192" i="3"/>
  <c r="S1192" i="3"/>
  <c r="U1192" i="3" s="1"/>
  <c r="AA1192" i="3" s="1"/>
  <c r="Z1139" i="3"/>
  <c r="X1052" i="3"/>
  <c r="S1052" i="3"/>
  <c r="U1052" i="3" s="1"/>
  <c r="AA1052" i="3" s="1"/>
  <c r="T1052" i="3"/>
  <c r="Z1039" i="3"/>
  <c r="X1048" i="3"/>
  <c r="T1048" i="3"/>
  <c r="S1048" i="3"/>
  <c r="U1048" i="3" s="1"/>
  <c r="AA1048" i="3" s="1"/>
  <c r="Z1044" i="3"/>
  <c r="X1164" i="3"/>
  <c r="T1164" i="3"/>
  <c r="S1164" i="3"/>
  <c r="U1164" i="3" s="1"/>
  <c r="AA1164" i="3" s="1"/>
  <c r="X1160" i="3"/>
  <c r="T1160" i="3"/>
  <c r="S1160" i="3"/>
  <c r="U1160" i="3" s="1"/>
  <c r="AA1160" i="3" s="1"/>
  <c r="Z1159" i="3"/>
  <c r="Z1037" i="3"/>
  <c r="Z1075" i="3"/>
  <c r="Z1110" i="3"/>
  <c r="Z1246" i="3"/>
  <c r="Z1098" i="3"/>
  <c r="Z1059" i="3"/>
  <c r="Z1129" i="3"/>
  <c r="Z1142" i="3"/>
  <c r="Z1089" i="3"/>
  <c r="J1026" i="3"/>
  <c r="K1026" i="3" s="1"/>
  <c r="L1026" i="3" s="1"/>
  <c r="R1033" i="3"/>
  <c r="R1029" i="3"/>
  <c r="R1030" i="3"/>
  <c r="R1028" i="3"/>
  <c r="Y1234" i="13" l="1"/>
  <c r="Y1115" i="13"/>
  <c r="Y1143" i="13"/>
  <c r="Y1213" i="13"/>
  <c r="Y1063" i="13"/>
  <c r="Y1135" i="13"/>
  <c r="Y1071" i="13"/>
  <c r="Y1085" i="13"/>
  <c r="Y1184" i="13"/>
  <c r="Y1123" i="13"/>
  <c r="Y1040" i="13"/>
  <c r="Y1136" i="13"/>
  <c r="Y1075" i="13"/>
  <c r="Y1186" i="13"/>
  <c r="Y1095" i="13"/>
  <c r="Y1199" i="13"/>
  <c r="Y1034" i="13"/>
  <c r="Y1159" i="13"/>
  <c r="Y1146" i="13"/>
  <c r="Y1176" i="13"/>
  <c r="Y1250" i="13"/>
  <c r="Y1038" i="13"/>
  <c r="Y1222" i="13"/>
  <c r="Y1224" i="13"/>
  <c r="Y1108" i="13"/>
  <c r="Y1101" i="13"/>
  <c r="Y1094" i="13"/>
  <c r="Y1228" i="13"/>
  <c r="Y1105" i="13"/>
  <c r="Y1246" i="13"/>
  <c r="Y1079" i="13"/>
  <c r="Y1181" i="13"/>
  <c r="Y1061" i="13"/>
  <c r="Y1205" i="13"/>
  <c r="Y1167" i="13"/>
  <c r="Y1227" i="13"/>
  <c r="Y1102" i="13"/>
  <c r="Y1180" i="13"/>
  <c r="Y1203" i="13"/>
  <c r="Y1164" i="13"/>
  <c r="Y1212" i="13"/>
  <c r="AA1172" i="13"/>
  <c r="Y1172" i="13"/>
  <c r="W1045" i="13"/>
  <c r="V1045" i="13"/>
  <c r="W1230" i="13"/>
  <c r="V1230" i="13"/>
  <c r="Y1248" i="13"/>
  <c r="W1104" i="13"/>
  <c r="V1104" i="13"/>
  <c r="W1216" i="13"/>
  <c r="V1216" i="13"/>
  <c r="W1239" i="13"/>
  <c r="V1239" i="13"/>
  <c r="W1140" i="13"/>
  <c r="V1140" i="13"/>
  <c r="Y1051" i="13"/>
  <c r="AA1153" i="13"/>
  <c r="Y1153" i="13"/>
  <c r="W1106" i="13"/>
  <c r="V1106" i="13"/>
  <c r="W1134" i="13"/>
  <c r="V1134" i="13"/>
  <c r="W1210" i="13"/>
  <c r="V1210" i="13"/>
  <c r="AA1045" i="13"/>
  <c r="Y1045" i="13"/>
  <c r="W1190" i="13"/>
  <c r="V1190" i="13"/>
  <c r="W1078" i="13"/>
  <c r="V1078" i="13"/>
  <c r="W1068" i="13"/>
  <c r="V1068" i="13"/>
  <c r="W1128" i="13"/>
  <c r="V1128" i="13"/>
  <c r="W1162" i="13"/>
  <c r="V1162" i="13"/>
  <c r="Y1219" i="13"/>
  <c r="W1229" i="13"/>
  <c r="V1229" i="13"/>
  <c r="W1082" i="13"/>
  <c r="V1082" i="13"/>
  <c r="W1200" i="13"/>
  <c r="V1200" i="13"/>
  <c r="W1173" i="13"/>
  <c r="V1173" i="13"/>
  <c r="W1185" i="13"/>
  <c r="V1185" i="13"/>
  <c r="W1117" i="13"/>
  <c r="V1117" i="13"/>
  <c r="X1031" i="13"/>
  <c r="T1031" i="13"/>
  <c r="S1031" i="13"/>
  <c r="U1031" i="13" s="1"/>
  <c r="AA1031" i="13" s="1"/>
  <c r="Z1031" i="13"/>
  <c r="Y1069" i="13"/>
  <c r="W1072" i="13"/>
  <c r="V1072" i="13"/>
  <c r="W1189" i="13"/>
  <c r="V1189" i="13"/>
  <c r="W1163" i="13"/>
  <c r="V1163" i="13"/>
  <c r="W1043" i="13"/>
  <c r="V1043" i="13"/>
  <c r="Y1110" i="13"/>
  <c r="W1079" i="13"/>
  <c r="V1079" i="13"/>
  <c r="AA1057" i="13"/>
  <c r="Y1057" i="13"/>
  <c r="W1221" i="13"/>
  <c r="V1221" i="13"/>
  <c r="W1156" i="13"/>
  <c r="V1156" i="13"/>
  <c r="W1137" i="13"/>
  <c r="V1137" i="13"/>
  <c r="Y1111" i="13"/>
  <c r="AA1073" i="13"/>
  <c r="Y1073" i="13"/>
  <c r="W1097" i="13"/>
  <c r="V1097" i="13"/>
  <c r="AA1131" i="13"/>
  <c r="Y1131" i="13"/>
  <c r="W1053" i="13"/>
  <c r="V1053" i="13"/>
  <c r="W1116" i="13"/>
  <c r="V1116" i="13"/>
  <c r="W1188" i="13"/>
  <c r="V1188" i="13"/>
  <c r="W1129" i="13"/>
  <c r="V1129" i="13"/>
  <c r="W1123" i="13"/>
  <c r="V1123" i="13"/>
  <c r="Y1245" i="13"/>
  <c r="Y1236" i="13"/>
  <c r="W1213" i="13"/>
  <c r="V1213" i="13"/>
  <c r="Y1124" i="13"/>
  <c r="W1160" i="13"/>
  <c r="V1160" i="13"/>
  <c r="Y1237" i="13"/>
  <c r="Y1089" i="13"/>
  <c r="W1235" i="13"/>
  <c r="V1235" i="13"/>
  <c r="Y1142" i="13"/>
  <c r="Y1207" i="13"/>
  <c r="W1234" i="13"/>
  <c r="V1234" i="13"/>
  <c r="W1115" i="13"/>
  <c r="V1115" i="13"/>
  <c r="Y1232" i="13"/>
  <c r="Y1035" i="13"/>
  <c r="W1112" i="13"/>
  <c r="V1112" i="13"/>
  <c r="Y1044" i="13"/>
  <c r="Y1201" i="13"/>
  <c r="W1224" i="13"/>
  <c r="V1224" i="13"/>
  <c r="Y1096" i="13"/>
  <c r="W1205" i="13"/>
  <c r="V1205" i="13"/>
  <c r="Y1033" i="13"/>
  <c r="W1143" i="13"/>
  <c r="V1143" i="13"/>
  <c r="W1103" i="13"/>
  <c r="V1103" i="13"/>
  <c r="Y1121" i="13"/>
  <c r="Y1100" i="13"/>
  <c r="W1166" i="13"/>
  <c r="V1166" i="13"/>
  <c r="Y1109" i="13"/>
  <c r="W1194" i="13"/>
  <c r="V1194" i="13"/>
  <c r="Y1088" i="13"/>
  <c r="Y1247" i="13"/>
  <c r="Y1214" i="13"/>
  <c r="W1151" i="13"/>
  <c r="V1151" i="13"/>
  <c r="Y1054" i="13"/>
  <c r="Y1104" i="13"/>
  <c r="W1101" i="13"/>
  <c r="V1101" i="13"/>
  <c r="W1114" i="13"/>
  <c r="V1114" i="13"/>
  <c r="Y1225" i="13"/>
  <c r="Y1125" i="13"/>
  <c r="Y1086" i="13"/>
  <c r="W1034" i="13"/>
  <c r="V1034" i="13"/>
  <c r="Y1239" i="13"/>
  <c r="W1149" i="13"/>
  <c r="V1149" i="13"/>
  <c r="W1144" i="13"/>
  <c r="V1144" i="13"/>
  <c r="Y1226" i="13"/>
  <c r="W1076" i="13"/>
  <c r="V1076" i="13"/>
  <c r="Y1139" i="13"/>
  <c r="Y1055" i="13"/>
  <c r="Y1165" i="13"/>
  <c r="Y1041" i="13"/>
  <c r="W1075" i="13"/>
  <c r="V1075" i="13"/>
  <c r="W1071" i="13"/>
  <c r="V1071" i="13"/>
  <c r="Y1046" i="13"/>
  <c r="W1198" i="13"/>
  <c r="V1198" i="13"/>
  <c r="W1155" i="13"/>
  <c r="V1155" i="13"/>
  <c r="Y1107" i="13"/>
  <c r="W1228" i="13"/>
  <c r="V1228" i="13"/>
  <c r="Y1048" i="13"/>
  <c r="W1105" i="13"/>
  <c r="V1105" i="13"/>
  <c r="W1169" i="13"/>
  <c r="V1169" i="13"/>
  <c r="Y1134" i="13"/>
  <c r="W1180" i="13"/>
  <c r="V1180" i="13"/>
  <c r="W1146" i="13"/>
  <c r="V1146" i="13"/>
  <c r="Y1030" i="13"/>
  <c r="W1074" i="13"/>
  <c r="V1074" i="13"/>
  <c r="Y1084" i="13"/>
  <c r="Y1193" i="13"/>
  <c r="W1050" i="13"/>
  <c r="V1050" i="13"/>
  <c r="W1125" i="13"/>
  <c r="V1125" i="13"/>
  <c r="W1204" i="13"/>
  <c r="V1204" i="13"/>
  <c r="W1100" i="13"/>
  <c r="V1100" i="13"/>
  <c r="AA1162" i="13"/>
  <c r="Y1162" i="13"/>
  <c r="W1147" i="13"/>
  <c r="V1147" i="13"/>
  <c r="AA1087" i="13"/>
  <c r="Y1087" i="13"/>
  <c r="X1032" i="13"/>
  <c r="T1032" i="13"/>
  <c r="S1032" i="13"/>
  <c r="U1032" i="13" s="1"/>
  <c r="AA1032" i="13" s="1"/>
  <c r="Z1032" i="13"/>
  <c r="AA1177" i="13"/>
  <c r="Y1177" i="13"/>
  <c r="W1240" i="13"/>
  <c r="V1240" i="13"/>
  <c r="W1119" i="13"/>
  <c r="V1119" i="13"/>
  <c r="AA1156" i="13"/>
  <c r="Y1156" i="13"/>
  <c r="AA1091" i="13"/>
  <c r="Y1091" i="13"/>
  <c r="W1150" i="13"/>
  <c r="V1150" i="13"/>
  <c r="AA1217" i="13"/>
  <c r="Y1217" i="13"/>
  <c r="W1073" i="13"/>
  <c r="V1073" i="13"/>
  <c r="AA1244" i="13"/>
  <c r="Y1244" i="13"/>
  <c r="W1131" i="13"/>
  <c r="V1131" i="13"/>
  <c r="W1067" i="13"/>
  <c r="V1067" i="13"/>
  <c r="W1175" i="13"/>
  <c r="V1175" i="13"/>
  <c r="W1238" i="13"/>
  <c r="V1238" i="13"/>
  <c r="W1170" i="13"/>
  <c r="V1170" i="13"/>
  <c r="W1242" i="13"/>
  <c r="V1242" i="13"/>
  <c r="W1181" i="13"/>
  <c r="V1181" i="13"/>
  <c r="W1237" i="13"/>
  <c r="V1237" i="13"/>
  <c r="W1040" i="13"/>
  <c r="V1040" i="13"/>
  <c r="W1176" i="13"/>
  <c r="V1176" i="13"/>
  <c r="W1061" i="13"/>
  <c r="V1061" i="13"/>
  <c r="Y1068" i="13"/>
  <c r="W1136" i="13"/>
  <c r="V1136" i="13"/>
  <c r="W1148" i="13"/>
  <c r="V1148" i="13"/>
  <c r="W1179" i="13"/>
  <c r="V1179" i="13"/>
  <c r="W1109" i="13"/>
  <c r="V1109" i="13"/>
  <c r="W1062" i="13"/>
  <c r="V1062" i="13"/>
  <c r="Y1140" i="13"/>
  <c r="W1063" i="13"/>
  <c r="V1063" i="13"/>
  <c r="Y1210" i="13"/>
  <c r="W1039" i="13"/>
  <c r="V1039" i="13"/>
  <c r="W1158" i="13"/>
  <c r="V1158" i="13"/>
  <c r="W1047" i="13"/>
  <c r="V1047" i="13"/>
  <c r="W1192" i="13"/>
  <c r="V1192" i="13"/>
  <c r="Y1191" i="13"/>
  <c r="W1241" i="13"/>
  <c r="V1241" i="13"/>
  <c r="W1042" i="13"/>
  <c r="V1042" i="13"/>
  <c r="W1250" i="13"/>
  <c r="V1250" i="13"/>
  <c r="W1094" i="13"/>
  <c r="V1094" i="13"/>
  <c r="W1145" i="13"/>
  <c r="V1145" i="13"/>
  <c r="W1223" i="13"/>
  <c r="V1223" i="13"/>
  <c r="W1251" i="13"/>
  <c r="V1251" i="13"/>
  <c r="W1159" i="13"/>
  <c r="V1159" i="13"/>
  <c r="W1095" i="13"/>
  <c r="V1095" i="13"/>
  <c r="W1199" i="13"/>
  <c r="V1199" i="13"/>
  <c r="W1203" i="13"/>
  <c r="V1203" i="13"/>
  <c r="Y1128" i="13"/>
  <c r="W1174" i="13"/>
  <c r="V1174" i="13"/>
  <c r="Y1216" i="13"/>
  <c r="W1130" i="13"/>
  <c r="V1130" i="13"/>
  <c r="W1059" i="13"/>
  <c r="V1059" i="13"/>
  <c r="W1098" i="13"/>
  <c r="V1098" i="13"/>
  <c r="W1231" i="13"/>
  <c r="V1231" i="13"/>
  <c r="W1214" i="13"/>
  <c r="V1214" i="13"/>
  <c r="W1089" i="13"/>
  <c r="V1089" i="13"/>
  <c r="W1065" i="13"/>
  <c r="V1065" i="13"/>
  <c r="W1066" i="13"/>
  <c r="V1066" i="13"/>
  <c r="X1027" i="13"/>
  <c r="T1027" i="13"/>
  <c r="S1027" i="13"/>
  <c r="U1027" i="13" s="1"/>
  <c r="AA1027" i="13" s="1"/>
  <c r="Y1185" i="13"/>
  <c r="AA1233" i="13"/>
  <c r="Y1233" i="13"/>
  <c r="W1248" i="13"/>
  <c r="V1248" i="13"/>
  <c r="W1157" i="13"/>
  <c r="V1157" i="13"/>
  <c r="W1197" i="13"/>
  <c r="V1197" i="13"/>
  <c r="W1215" i="13"/>
  <c r="V1215" i="13"/>
  <c r="R1026" i="13"/>
  <c r="Z1026" i="13" s="1"/>
  <c r="M1026" i="13"/>
  <c r="N1025" i="13" s="1"/>
  <c r="W1219" i="13"/>
  <c r="V1219" i="13"/>
  <c r="Y1058" i="13"/>
  <c r="Y1230" i="13"/>
  <c r="AA1081" i="13"/>
  <c r="Y1081" i="13"/>
  <c r="W1087" i="13"/>
  <c r="V1087" i="13"/>
  <c r="AA1127" i="13"/>
  <c r="Y1127" i="13"/>
  <c r="W1113" i="13"/>
  <c r="V1113" i="13"/>
  <c r="W1177" i="13"/>
  <c r="V1177" i="13"/>
  <c r="W1161" i="13"/>
  <c r="V1161" i="13"/>
  <c r="T1036" i="13"/>
  <c r="S1036" i="13"/>
  <c r="U1036" i="13" s="1"/>
  <c r="AA1036" i="13" s="1"/>
  <c r="X1036" i="13"/>
  <c r="Z1036" i="13"/>
  <c r="X1028" i="13"/>
  <c r="T1028" i="13"/>
  <c r="S1028" i="13"/>
  <c r="U1028" i="13" s="1"/>
  <c r="AA1028" i="13" s="1"/>
  <c r="Z1028" i="13"/>
  <c r="AA1141" i="13"/>
  <c r="Y1141" i="13"/>
  <c r="W1091" i="13"/>
  <c r="V1091" i="13"/>
  <c r="AA1150" i="13"/>
  <c r="Y1150" i="13"/>
  <c r="W1217" i="13"/>
  <c r="V1217" i="13"/>
  <c r="X1029" i="13"/>
  <c r="T1029" i="13"/>
  <c r="S1029" i="13"/>
  <c r="U1029" i="13" s="1"/>
  <c r="AA1029" i="13" s="1"/>
  <c r="Z1029" i="13"/>
  <c r="W1244" i="13"/>
  <c r="V1244" i="13"/>
  <c r="AA1209" i="13"/>
  <c r="Y1209" i="13"/>
  <c r="W1195" i="13"/>
  <c r="V1195" i="13"/>
  <c r="Y1059" i="13"/>
  <c r="W1132" i="13"/>
  <c r="V1132" i="13"/>
  <c r="W1051" i="13"/>
  <c r="V1051" i="13"/>
  <c r="W1126" i="13"/>
  <c r="V1126" i="13"/>
  <c r="W1083" i="13"/>
  <c r="V1083" i="13"/>
  <c r="Y1138" i="13"/>
  <c r="W1245" i="13"/>
  <c r="V1245" i="13"/>
  <c r="Y1160" i="13"/>
  <c r="Y1196" i="13"/>
  <c r="W1222" i="13"/>
  <c r="V1222" i="13"/>
  <c r="W1207" i="13"/>
  <c r="V1207" i="13"/>
  <c r="W1232" i="13"/>
  <c r="V1232" i="13"/>
  <c r="W1182" i="13"/>
  <c r="V1182" i="13"/>
  <c r="Y1092" i="13"/>
  <c r="W1243" i="13"/>
  <c r="V1243" i="13"/>
  <c r="W1167" i="13"/>
  <c r="V1167" i="13"/>
  <c r="W1033" i="13"/>
  <c r="V1033" i="13"/>
  <c r="W1080" i="13"/>
  <c r="V1080" i="13"/>
  <c r="Y1130" i="13"/>
  <c r="W1202" i="13"/>
  <c r="V1202" i="13"/>
  <c r="W1121" i="13"/>
  <c r="V1121" i="13"/>
  <c r="Y1166" i="13"/>
  <c r="Y1194" i="13"/>
  <c r="Y1157" i="13"/>
  <c r="Y1178" i="13"/>
  <c r="W1247" i="13"/>
  <c r="V1247" i="13"/>
  <c r="W1054" i="13"/>
  <c r="V1054" i="13"/>
  <c r="W1225" i="13"/>
  <c r="V1225" i="13"/>
  <c r="W1086" i="13"/>
  <c r="V1086" i="13"/>
  <c r="Y1168" i="13"/>
  <c r="W1212" i="13"/>
  <c r="V1212" i="13"/>
  <c r="W1139" i="13"/>
  <c r="V1139" i="13"/>
  <c r="W1183" i="13"/>
  <c r="V1183" i="13"/>
  <c r="W1154" i="13"/>
  <c r="V1154" i="13"/>
  <c r="W1038" i="13"/>
  <c r="V1038" i="13"/>
  <c r="Y1155" i="13"/>
  <c r="W1186" i="13"/>
  <c r="V1186" i="13"/>
  <c r="W1187" i="13"/>
  <c r="V1187" i="13"/>
  <c r="W1064" i="13"/>
  <c r="V1064" i="13"/>
  <c r="W1090" i="13"/>
  <c r="V1090" i="13"/>
  <c r="W1249" i="13"/>
  <c r="V1249" i="13"/>
  <c r="W1030" i="13"/>
  <c r="V1030" i="13"/>
  <c r="Y1065" i="13"/>
  <c r="W1193" i="13"/>
  <c r="V1193" i="13"/>
  <c r="W1118" i="13"/>
  <c r="V1118" i="13"/>
  <c r="W1184" i="13"/>
  <c r="V1184" i="13"/>
  <c r="W1049" i="13"/>
  <c r="V1049" i="13"/>
  <c r="W1138" i="13"/>
  <c r="V1138" i="13"/>
  <c r="W1122" i="13"/>
  <c r="V1122" i="13"/>
  <c r="W1093" i="13"/>
  <c r="V1093" i="13"/>
  <c r="W1070" i="13"/>
  <c r="V1070" i="13"/>
  <c r="W1133" i="13"/>
  <c r="V1133" i="13"/>
  <c r="W1218" i="13"/>
  <c r="V1218" i="13"/>
  <c r="Y1173" i="13"/>
  <c r="W1172" i="13"/>
  <c r="V1172" i="13"/>
  <c r="W1191" i="13"/>
  <c r="V1191" i="13"/>
  <c r="W1035" i="13"/>
  <c r="V1035" i="13"/>
  <c r="W1092" i="13"/>
  <c r="V1092" i="13"/>
  <c r="Y1195" i="13"/>
  <c r="W1178" i="13"/>
  <c r="V1178" i="13"/>
  <c r="Y1215" i="13"/>
  <c r="Y1200" i="13"/>
  <c r="Z1027" i="13"/>
  <c r="W1196" i="13"/>
  <c r="V1196" i="13"/>
  <c r="W1153" i="13"/>
  <c r="V1153" i="13"/>
  <c r="W1164" i="13"/>
  <c r="V1164" i="13"/>
  <c r="Y1188" i="13"/>
  <c r="Y1083" i="13"/>
  <c r="Y1060" i="13"/>
  <c r="AA1229" i="13"/>
  <c r="Y1229" i="13"/>
  <c r="W1233" i="13"/>
  <c r="V1233" i="13"/>
  <c r="W1236" i="13"/>
  <c r="V1236" i="13"/>
  <c r="W1110" i="13"/>
  <c r="V1110" i="13"/>
  <c r="W1168" i="13"/>
  <c r="V1168" i="13"/>
  <c r="I1024" i="13"/>
  <c r="J1025" i="13"/>
  <c r="K1025" i="13" s="1"/>
  <c r="L1025" i="13" s="1"/>
  <c r="W1206" i="13"/>
  <c r="V1206" i="13"/>
  <c r="W1220" i="13"/>
  <c r="V1220" i="13"/>
  <c r="Y1056" i="13"/>
  <c r="Y1050" i="13"/>
  <c r="W1081" i="13"/>
  <c r="V1081" i="13"/>
  <c r="AA1189" i="13"/>
  <c r="Y1189" i="13"/>
  <c r="W1127" i="13"/>
  <c r="V1127" i="13"/>
  <c r="W1211" i="13"/>
  <c r="V1211" i="13"/>
  <c r="AA1043" i="13"/>
  <c r="Y1043" i="13"/>
  <c r="X1037" i="13"/>
  <c r="T1037" i="13"/>
  <c r="S1037" i="13"/>
  <c r="U1037" i="13" s="1"/>
  <c r="AA1037" i="13" s="1"/>
  <c r="Z1037" i="13"/>
  <c r="W1057" i="13"/>
  <c r="V1057" i="13"/>
  <c r="W1141" i="13"/>
  <c r="V1141" i="13"/>
  <c r="AA1137" i="13"/>
  <c r="Y1137" i="13"/>
  <c r="W1077" i="13"/>
  <c r="V1077" i="13"/>
  <c r="W1111" i="13"/>
  <c r="V1111" i="13"/>
  <c r="AA1097" i="13"/>
  <c r="Y1097" i="13"/>
  <c r="W1060" i="13"/>
  <c r="V1060" i="13"/>
  <c r="W1209" i="13"/>
  <c r="V1209" i="13"/>
  <c r="W1058" i="13"/>
  <c r="V1058" i="13"/>
  <c r="W1099" i="13"/>
  <c r="V1099" i="13"/>
  <c r="W1069" i="13"/>
  <c r="V1069" i="13"/>
  <c r="W1056" i="13"/>
  <c r="V1056" i="13"/>
  <c r="W1052" i="13"/>
  <c r="V1052" i="13"/>
  <c r="W1152" i="13"/>
  <c r="V1152" i="13"/>
  <c r="W1120" i="13"/>
  <c r="V1120" i="13"/>
  <c r="Y1066" i="13"/>
  <c r="W1124" i="13"/>
  <c r="V1124" i="13"/>
  <c r="Y1106" i="13"/>
  <c r="W1142" i="13"/>
  <c r="V1142" i="13"/>
  <c r="Y1190" i="13"/>
  <c r="W1044" i="13"/>
  <c r="V1044" i="13"/>
  <c r="Y1182" i="13"/>
  <c r="W1201" i="13"/>
  <c r="V1201" i="13"/>
  <c r="Y1243" i="13"/>
  <c r="W1096" i="13"/>
  <c r="V1096" i="13"/>
  <c r="W1135" i="13"/>
  <c r="V1135" i="13"/>
  <c r="Y1148" i="13"/>
  <c r="Y1179" i="13"/>
  <c r="W1108" i="13"/>
  <c r="V1108" i="13"/>
  <c r="W1088" i="13"/>
  <c r="V1088" i="13"/>
  <c r="Y1114" i="13"/>
  <c r="Y1039" i="13"/>
  <c r="W1227" i="13"/>
  <c r="V1227" i="13"/>
  <c r="Y1204" i="13"/>
  <c r="Y1047" i="13"/>
  <c r="Y1078" i="13"/>
  <c r="W1102" i="13"/>
  <c r="V1102" i="13"/>
  <c r="W1226" i="13"/>
  <c r="V1226" i="13"/>
  <c r="W1055" i="13"/>
  <c r="V1055" i="13"/>
  <c r="Y1241" i="13"/>
  <c r="W1165" i="13"/>
  <c r="V1165" i="13"/>
  <c r="W1041" i="13"/>
  <c r="V1041" i="13"/>
  <c r="Y1042" i="13"/>
  <c r="W1208" i="13"/>
  <c r="V1208" i="13"/>
  <c r="W1046" i="13"/>
  <c r="V1046" i="13"/>
  <c r="Y1218" i="13"/>
  <c r="Y1145" i="13"/>
  <c r="W1107" i="13"/>
  <c r="V1107" i="13"/>
  <c r="Y1223" i="13"/>
  <c r="Y1187" i="13"/>
  <c r="W1048" i="13"/>
  <c r="V1048" i="13"/>
  <c r="Y1169" i="13"/>
  <c r="Y1090" i="13"/>
  <c r="Y1249" i="13"/>
  <c r="W1246" i="13"/>
  <c r="V1246" i="13"/>
  <c r="W1085" i="13"/>
  <c r="V1085" i="13"/>
  <c r="Y1171" i="13"/>
  <c r="W1171" i="13"/>
  <c r="V1171" i="13"/>
  <c r="W1084" i="13"/>
  <c r="V1084" i="13"/>
  <c r="Y1049" i="13"/>
  <c r="Y1154" i="3"/>
  <c r="T1035" i="3"/>
  <c r="S1035" i="3"/>
  <c r="U1035" i="3" s="1"/>
  <c r="AA1035" i="3" s="1"/>
  <c r="Z1035" i="3"/>
  <c r="X1035" i="3"/>
  <c r="Y1076" i="3"/>
  <c r="Y1047" i="3"/>
  <c r="Z1034" i="3"/>
  <c r="X1034" i="3"/>
  <c r="T1034" i="3"/>
  <c r="S1034" i="3"/>
  <c r="U1034" i="3" s="1"/>
  <c r="Y1034" i="3" s="1"/>
  <c r="Z1036" i="3"/>
  <c r="X1036" i="3"/>
  <c r="S1036" i="3"/>
  <c r="U1036" i="3" s="1"/>
  <c r="AA1036" i="3" s="1"/>
  <c r="T1036" i="3"/>
  <c r="R1027" i="3"/>
  <c r="X1027" i="3" s="1"/>
  <c r="N1026" i="3"/>
  <c r="Y1094" i="3"/>
  <c r="Y1065" i="3"/>
  <c r="Y1217" i="3"/>
  <c r="Y1243" i="3"/>
  <c r="Y1133" i="3"/>
  <c r="Y1160" i="3"/>
  <c r="Y1167" i="3"/>
  <c r="Y1198" i="3"/>
  <c r="Y1102" i="3"/>
  <c r="Y1119" i="3"/>
  <c r="Y1164" i="3"/>
  <c r="Y1192" i="3"/>
  <c r="Y1145" i="3"/>
  <c r="Y1166" i="3"/>
  <c r="Y1142" i="3"/>
  <c r="Y1048" i="3"/>
  <c r="Y1066" i="3"/>
  <c r="Y1107" i="3"/>
  <c r="Y1182" i="3"/>
  <c r="Y1201" i="3"/>
  <c r="Y1080" i="3"/>
  <c r="Y1247" i="3"/>
  <c r="Y1050" i="3"/>
  <c r="Y1049" i="3"/>
  <c r="Y1148" i="3"/>
  <c r="Y1230" i="3"/>
  <c r="Y1224" i="3"/>
  <c r="Y1061" i="3"/>
  <c r="Y1058" i="3"/>
  <c r="Y1059" i="3"/>
  <c r="Y1052" i="3"/>
  <c r="Y1153" i="3"/>
  <c r="Y1161" i="3"/>
  <c r="Y1038" i="3"/>
  <c r="Y1130" i="3"/>
  <c r="Y1172" i="3"/>
  <c r="Y1245" i="3"/>
  <c r="Y1195" i="3"/>
  <c r="Y1068" i="3"/>
  <c r="Y1053" i="3"/>
  <c r="Y1189" i="3"/>
  <c r="Y1141" i="3"/>
  <c r="Y1129" i="3"/>
  <c r="Y1183" i="3"/>
  <c r="Y1122" i="3"/>
  <c r="Y1150" i="3"/>
  <c r="Y1220" i="3"/>
  <c r="Y1041" i="3"/>
  <c r="Y1117" i="3"/>
  <c r="Y1173" i="3"/>
  <c r="Y1136" i="3"/>
  <c r="Y1213" i="3"/>
  <c r="Y1193" i="3"/>
  <c r="Y1159" i="3"/>
  <c r="Y1231" i="3"/>
  <c r="Y1229" i="3"/>
  <c r="Y1143" i="3"/>
  <c r="Y1081" i="3"/>
  <c r="Y1174" i="3"/>
  <c r="Y1093" i="3"/>
  <c r="Y1215" i="3"/>
  <c r="Y1071" i="3"/>
  <c r="Y1244" i="3"/>
  <c r="Y1165" i="3"/>
  <c r="Y1134" i="3"/>
  <c r="Y1074" i="3"/>
  <c r="Y1211" i="3"/>
  <c r="Y1208" i="3"/>
  <c r="Y1188" i="3"/>
  <c r="Y1101" i="3"/>
  <c r="Y1055" i="3"/>
  <c r="Y1063" i="3"/>
  <c r="Y1073" i="3"/>
  <c r="Y1114" i="3"/>
  <c r="Y1196" i="3"/>
  <c r="Y1125" i="3"/>
  <c r="Y1236" i="3"/>
  <c r="Y1127" i="3"/>
  <c r="Y1072" i="3"/>
  <c r="Y1137" i="3"/>
  <c r="Y1170" i="3"/>
  <c r="Y1186" i="3"/>
  <c r="Y1140" i="3"/>
  <c r="Y1088" i="3"/>
  <c r="Y1042" i="3"/>
  <c r="Y1190" i="3"/>
  <c r="Y1121" i="3"/>
  <c r="Y1057" i="3"/>
  <c r="Y1113" i="3"/>
  <c r="Y1168" i="3"/>
  <c r="Y1204" i="3"/>
  <c r="Y1103" i="3"/>
  <c r="Y1197" i="3"/>
  <c r="Y1234" i="3"/>
  <c r="Y1184" i="3"/>
  <c r="Y1147" i="3"/>
  <c r="Y1181" i="3"/>
  <c r="Y1106" i="3"/>
  <c r="Y1156" i="3"/>
  <c r="M1026" i="3"/>
  <c r="Y1214" i="3"/>
  <c r="W1244" i="3"/>
  <c r="V1244" i="3"/>
  <c r="AA1089" i="3"/>
  <c r="Y1089" i="3"/>
  <c r="AA1098" i="3"/>
  <c r="Y1098" i="3"/>
  <c r="W1110" i="3"/>
  <c r="V1110" i="3"/>
  <c r="W1039" i="3"/>
  <c r="V1039" i="3"/>
  <c r="AA1251" i="3"/>
  <c r="Y1251" i="3"/>
  <c r="W1056" i="3"/>
  <c r="V1056" i="3"/>
  <c r="W1204" i="3"/>
  <c r="V1204" i="3"/>
  <c r="W1232" i="3"/>
  <c r="V1232" i="3"/>
  <c r="W1229" i="3"/>
  <c r="V1229" i="3"/>
  <c r="W1058" i="3"/>
  <c r="V1058" i="3"/>
  <c r="W1080" i="3"/>
  <c r="V1080" i="3"/>
  <c r="W1151" i="3"/>
  <c r="V1151" i="3"/>
  <c r="W1209" i="3"/>
  <c r="V1209" i="3"/>
  <c r="W1197" i="3"/>
  <c r="V1197" i="3"/>
  <c r="W1174" i="3"/>
  <c r="V1174" i="3"/>
  <c r="Y1096" i="3"/>
  <c r="Y1083" i="3"/>
  <c r="AA1176" i="3"/>
  <c r="Y1176" i="3"/>
  <c r="W1155" i="3"/>
  <c r="V1155" i="3"/>
  <c r="W1234" i="3"/>
  <c r="V1234" i="3"/>
  <c r="W1184" i="3"/>
  <c r="V1184" i="3"/>
  <c r="W1047" i="3"/>
  <c r="V1047" i="3"/>
  <c r="AA1135" i="3"/>
  <c r="Y1135" i="3"/>
  <c r="W1213" i="3"/>
  <c r="V1213" i="3"/>
  <c r="Y1200" i="3"/>
  <c r="Y1051" i="3"/>
  <c r="W1179" i="3"/>
  <c r="V1179" i="3"/>
  <c r="W1107" i="3"/>
  <c r="V1107" i="3"/>
  <c r="Y1157" i="3"/>
  <c r="Y1163" i="3"/>
  <c r="Y1120" i="3"/>
  <c r="W1057" i="3"/>
  <c r="V1057" i="3"/>
  <c r="W1241" i="3"/>
  <c r="V1241" i="3"/>
  <c r="Y1123" i="3"/>
  <c r="W1171" i="3"/>
  <c r="V1171" i="3"/>
  <c r="Y1152" i="3"/>
  <c r="W1156" i="3"/>
  <c r="V1156" i="3"/>
  <c r="X1028" i="3"/>
  <c r="S1028" i="3"/>
  <c r="U1028" i="3" s="1"/>
  <c r="AA1028" i="3" s="1"/>
  <c r="T1028" i="3"/>
  <c r="Z1028" i="3"/>
  <c r="W1160" i="3"/>
  <c r="V1160" i="3"/>
  <c r="W1048" i="3"/>
  <c r="V1048" i="3"/>
  <c r="W1192" i="3"/>
  <c r="V1192" i="3"/>
  <c r="W1089" i="3"/>
  <c r="V1089" i="3"/>
  <c r="AA1110" i="3"/>
  <c r="Y1110" i="3"/>
  <c r="W1251" i="3"/>
  <c r="V1251" i="3"/>
  <c r="AA1228" i="3"/>
  <c r="Y1228" i="3"/>
  <c r="Y1185" i="3"/>
  <c r="W1103" i="3"/>
  <c r="V1103" i="3"/>
  <c r="W1237" i="3"/>
  <c r="V1237" i="3"/>
  <c r="W1042" i="3"/>
  <c r="V1042" i="3"/>
  <c r="W1087" i="3"/>
  <c r="V1087" i="3"/>
  <c r="Y1100" i="3"/>
  <c r="Y1191" i="3"/>
  <c r="W1055" i="3"/>
  <c r="V1055" i="3"/>
  <c r="Y1187" i="3"/>
  <c r="Y1099" i="3"/>
  <c r="AA1235" i="3"/>
  <c r="Y1235" i="3"/>
  <c r="W1046" i="3"/>
  <c r="V1046" i="3"/>
  <c r="Y1180" i="3"/>
  <c r="Y1126" i="3"/>
  <c r="W1040" i="3"/>
  <c r="V1040" i="3"/>
  <c r="W1200" i="3"/>
  <c r="V1200" i="3"/>
  <c r="W1081" i="3"/>
  <c r="V1081" i="3"/>
  <c r="W1084" i="3"/>
  <c r="V1084" i="3"/>
  <c r="Y1203" i="3"/>
  <c r="W1102" i="3"/>
  <c r="V1102" i="3"/>
  <c r="W1217" i="3"/>
  <c r="V1217" i="3"/>
  <c r="W1219" i="3"/>
  <c r="V1219" i="3"/>
  <c r="W1210" i="3"/>
  <c r="V1210" i="3"/>
  <c r="AA1175" i="3"/>
  <c r="Y1175" i="3"/>
  <c r="Y1091" i="3"/>
  <c r="W1127" i="3"/>
  <c r="V1127" i="3"/>
  <c r="W1176" i="3"/>
  <c r="V1176" i="3"/>
  <c r="Y1149" i="3"/>
  <c r="Y1060" i="3"/>
  <c r="W1073" i="3"/>
  <c r="V1073" i="3"/>
  <c r="Y1104" i="3"/>
  <c r="Y1223" i="3"/>
  <c r="Y1238" i="3"/>
  <c r="W1154" i="3"/>
  <c r="V1154" i="3"/>
  <c r="W1190" i="3"/>
  <c r="V1190" i="3"/>
  <c r="W1067" i="3"/>
  <c r="V1067" i="3"/>
  <c r="W1135" i="3"/>
  <c r="V1135" i="3"/>
  <c r="Y1079" i="3"/>
  <c r="Y1092" i="3"/>
  <c r="Y1206" i="3"/>
  <c r="W1181" i="3"/>
  <c r="V1181" i="3"/>
  <c r="W1121" i="3"/>
  <c r="V1121" i="3"/>
  <c r="Y1115" i="3"/>
  <c r="W1194" i="3"/>
  <c r="V1194" i="3"/>
  <c r="Y1242" i="3"/>
  <c r="W1196" i="3"/>
  <c r="V1196" i="3"/>
  <c r="W1230" i="3"/>
  <c r="V1230" i="3"/>
  <c r="W1158" i="3"/>
  <c r="V1158" i="3"/>
  <c r="Y1036" i="3"/>
  <c r="W1170" i="3"/>
  <c r="V1170" i="3"/>
  <c r="W1116" i="3"/>
  <c r="V1116" i="3"/>
  <c r="W1207" i="3"/>
  <c r="V1207" i="3"/>
  <c r="W1198" i="3"/>
  <c r="V1198" i="3"/>
  <c r="W1145" i="3"/>
  <c r="V1145" i="3"/>
  <c r="AA1139" i="3"/>
  <c r="Y1139" i="3"/>
  <c r="W1228" i="3"/>
  <c r="V1228" i="3"/>
  <c r="AA1105" i="3"/>
  <c r="Y1105" i="3"/>
  <c r="W1165" i="3"/>
  <c r="V1165" i="3"/>
  <c r="W1172" i="3"/>
  <c r="V1172" i="3"/>
  <c r="W1100" i="3"/>
  <c r="V1100" i="3"/>
  <c r="W1225" i="3"/>
  <c r="V1225" i="3"/>
  <c r="W1235" i="3"/>
  <c r="V1235" i="3"/>
  <c r="AA1046" i="3"/>
  <c r="Y1046" i="3"/>
  <c r="W1143" i="3"/>
  <c r="V1143" i="3"/>
  <c r="W1063" i="3"/>
  <c r="V1063" i="3"/>
  <c r="W1175" i="3"/>
  <c r="V1175" i="3"/>
  <c r="W1064" i="3"/>
  <c r="V1064" i="3"/>
  <c r="AA1043" i="3"/>
  <c r="Y1043" i="3"/>
  <c r="AA1177" i="3"/>
  <c r="Y1177" i="3"/>
  <c r="W1060" i="3"/>
  <c r="V1060" i="3"/>
  <c r="W1167" i="3"/>
  <c r="V1167" i="3"/>
  <c r="W1148" i="3"/>
  <c r="V1148" i="3"/>
  <c r="W1076" i="3"/>
  <c r="V1076" i="3"/>
  <c r="W1138" i="3"/>
  <c r="V1138" i="3"/>
  <c r="W1147" i="3"/>
  <c r="V1147" i="3"/>
  <c r="W1092" i="3"/>
  <c r="V1092" i="3"/>
  <c r="W1215" i="3"/>
  <c r="V1215" i="3"/>
  <c r="W1053" i="3"/>
  <c r="V1053" i="3"/>
  <c r="Y1109" i="3"/>
  <c r="W1117" i="3"/>
  <c r="V1117" i="3"/>
  <c r="Y1232" i="3"/>
  <c r="Y1237" i="3"/>
  <c r="W1066" i="3"/>
  <c r="V1066" i="3"/>
  <c r="W1250" i="3"/>
  <c r="V1250" i="3"/>
  <c r="W1141" i="3"/>
  <c r="V1141" i="3"/>
  <c r="Y1178" i="3"/>
  <c r="X1031" i="3"/>
  <c r="T1031" i="3"/>
  <c r="S1031" i="3"/>
  <c r="U1031" i="3" s="1"/>
  <c r="AA1031" i="3" s="1"/>
  <c r="Z1031" i="3"/>
  <c r="W1214" i="3"/>
  <c r="V1214" i="3"/>
  <c r="W1129" i="3"/>
  <c r="V1129" i="3"/>
  <c r="AA1075" i="3"/>
  <c r="Y1075" i="3"/>
  <c r="W1139" i="3"/>
  <c r="V1139" i="3"/>
  <c r="W1078" i="3"/>
  <c r="V1078" i="3"/>
  <c r="W1105" i="3"/>
  <c r="V1105" i="3"/>
  <c r="W1157" i="3"/>
  <c r="V1157" i="3"/>
  <c r="Y1108" i="3"/>
  <c r="Y1216" i="3"/>
  <c r="W1187" i="3"/>
  <c r="V1187" i="3"/>
  <c r="W1180" i="3"/>
  <c r="V1180" i="3"/>
  <c r="W1126" i="3"/>
  <c r="V1126" i="3"/>
  <c r="W1178" i="3"/>
  <c r="V1178" i="3"/>
  <c r="Y1070" i="3"/>
  <c r="W1162" i="3"/>
  <c r="V1162" i="3"/>
  <c r="W1035" i="3"/>
  <c r="Y1221" i="3"/>
  <c r="Y1111" i="3"/>
  <c r="W1096" i="3"/>
  <c r="V1096" i="3"/>
  <c r="W1043" i="3"/>
  <c r="V1043" i="3"/>
  <c r="W1083" i="3"/>
  <c r="V1083" i="3"/>
  <c r="W1091" i="3"/>
  <c r="V1091" i="3"/>
  <c r="W1149" i="3"/>
  <c r="V1149" i="3"/>
  <c r="W1177" i="3"/>
  <c r="V1177" i="3"/>
  <c r="AA1240" i="3"/>
  <c r="Y1240" i="3"/>
  <c r="W1104" i="3"/>
  <c r="V1104" i="3"/>
  <c r="W1223" i="3"/>
  <c r="V1223" i="3"/>
  <c r="W1238" i="3"/>
  <c r="V1238" i="3"/>
  <c r="W1133" i="3"/>
  <c r="V1133" i="3"/>
  <c r="AA1138" i="3"/>
  <c r="Y1138" i="3"/>
  <c r="W1185" i="3"/>
  <c r="V1185" i="3"/>
  <c r="Y1132" i="3"/>
  <c r="W1051" i="3"/>
  <c r="V1051" i="3"/>
  <c r="Y1226" i="3"/>
  <c r="Y1069" i="3"/>
  <c r="W1242" i="3"/>
  <c r="V1242" i="3"/>
  <c r="Y1202" i="3"/>
  <c r="W1120" i="3"/>
  <c r="V1120" i="3"/>
  <c r="Y1249" i="3"/>
  <c r="Y1239" i="3"/>
  <c r="W1123" i="3"/>
  <c r="V1123" i="3"/>
  <c r="W1152" i="3"/>
  <c r="V1152" i="3"/>
  <c r="W1173" i="3"/>
  <c r="V1173" i="3"/>
  <c r="Y1086" i="3"/>
  <c r="X1030" i="3"/>
  <c r="S1030" i="3"/>
  <c r="U1030" i="3" s="1"/>
  <c r="AA1030" i="3" s="1"/>
  <c r="T1030" i="3"/>
  <c r="Z1030" i="3"/>
  <c r="W1052" i="3"/>
  <c r="V1052" i="3"/>
  <c r="W1159" i="3"/>
  <c r="V1159" i="3"/>
  <c r="W1075" i="3"/>
  <c r="V1075" i="3"/>
  <c r="W1044" i="3"/>
  <c r="V1044" i="3"/>
  <c r="AA1078" i="3"/>
  <c r="Y1078" i="3"/>
  <c r="AA1169" i="3"/>
  <c r="Y1169" i="3"/>
  <c r="W1050" i="3"/>
  <c r="V1050" i="3"/>
  <c r="W1109" i="3"/>
  <c r="V1109" i="3"/>
  <c r="W1211" i="3"/>
  <c r="V1211" i="3"/>
  <c r="W1208" i="3"/>
  <c r="V1208" i="3"/>
  <c r="W1191" i="3"/>
  <c r="V1191" i="3"/>
  <c r="Y1095" i="3"/>
  <c r="W1140" i="3"/>
  <c r="V1140" i="3"/>
  <c r="W1153" i="3"/>
  <c r="V1153" i="3"/>
  <c r="AA1162" i="3"/>
  <c r="Y1162" i="3"/>
  <c r="W1203" i="3"/>
  <c r="V1203" i="3"/>
  <c r="W1093" i="3"/>
  <c r="V1093" i="3"/>
  <c r="Y1233" i="3"/>
  <c r="W1068" i="3"/>
  <c r="V1068" i="3"/>
  <c r="W1161" i="3"/>
  <c r="V1161" i="3"/>
  <c r="AA1082" i="3"/>
  <c r="Y1082" i="3"/>
  <c r="W1118" i="3"/>
  <c r="V1118" i="3"/>
  <c r="W1240" i="3"/>
  <c r="V1240" i="3"/>
  <c r="W1245" i="3"/>
  <c r="V1245" i="3"/>
  <c r="Y1128" i="3"/>
  <c r="AA1131" i="3"/>
  <c r="Y1131" i="3"/>
  <c r="Y1144" i="3"/>
  <c r="W1079" i="3"/>
  <c r="V1079" i="3"/>
  <c r="Y1077" i="3"/>
  <c r="W1206" i="3"/>
  <c r="V1206" i="3"/>
  <c r="W1115" i="3"/>
  <c r="V1115" i="3"/>
  <c r="W1189" i="3"/>
  <c r="V1189" i="3"/>
  <c r="W1193" i="3"/>
  <c r="V1193" i="3"/>
  <c r="Y1084" i="3"/>
  <c r="X1032" i="3"/>
  <c r="T1032" i="3"/>
  <c r="S1032" i="3"/>
  <c r="U1032" i="3" s="1"/>
  <c r="AA1032" i="3" s="1"/>
  <c r="Z1032" i="3"/>
  <c r="W1164" i="3"/>
  <c r="V1164" i="3"/>
  <c r="W1183" i="3"/>
  <c r="V1183" i="3"/>
  <c r="W1059" i="3"/>
  <c r="V1059" i="3"/>
  <c r="W1246" i="3"/>
  <c r="V1246" i="3"/>
  <c r="AA1044" i="3"/>
  <c r="Y1044" i="3"/>
  <c r="AA1212" i="3"/>
  <c r="Y1212" i="3"/>
  <c r="W1169" i="3"/>
  <c r="V1169" i="3"/>
  <c r="W1122" i="3"/>
  <c r="V1122" i="3"/>
  <c r="W1236" i="3"/>
  <c r="V1236" i="3"/>
  <c r="W1188" i="3"/>
  <c r="V1188" i="3"/>
  <c r="W1108" i="3"/>
  <c r="V1108" i="3"/>
  <c r="Y1222" i="3"/>
  <c r="W1062" i="3"/>
  <c r="V1062" i="3"/>
  <c r="Y1151" i="3"/>
  <c r="W1070" i="3"/>
  <c r="V1070" i="3"/>
  <c r="W1195" i="3"/>
  <c r="V1195" i="3"/>
  <c r="W1119" i="3"/>
  <c r="V1119" i="3"/>
  <c r="Y1085" i="3"/>
  <c r="W1221" i="3"/>
  <c r="V1221" i="3"/>
  <c r="W1111" i="3"/>
  <c r="V1111" i="3"/>
  <c r="W1090" i="3"/>
  <c r="V1090" i="3"/>
  <c r="W1222" i="3"/>
  <c r="V1222" i="3"/>
  <c r="W1205" i="3"/>
  <c r="V1205" i="3"/>
  <c r="Y1248" i="3"/>
  <c r="Y1112" i="3"/>
  <c r="Y1054" i="3"/>
  <c r="W1082" i="3"/>
  <c r="V1082" i="3"/>
  <c r="AA1118" i="3"/>
  <c r="Y1118" i="3"/>
  <c r="Y1097" i="3"/>
  <c r="Y1155" i="3"/>
  <c r="W1041" i="3"/>
  <c r="V1041" i="3"/>
  <c r="W1065" i="3"/>
  <c r="V1065" i="3"/>
  <c r="W1072" i="3"/>
  <c r="V1072" i="3"/>
  <c r="W1131" i="3"/>
  <c r="V1131" i="3"/>
  <c r="W1045" i="3"/>
  <c r="V1045" i="3"/>
  <c r="W1077" i="3"/>
  <c r="V1077" i="3"/>
  <c r="Y1209" i="3"/>
  <c r="W1132" i="3"/>
  <c r="V1132" i="3"/>
  <c r="Y1179" i="3"/>
  <c r="W1226" i="3"/>
  <c r="V1226" i="3"/>
  <c r="W1069" i="3"/>
  <c r="V1069" i="3"/>
  <c r="W1202" i="3"/>
  <c r="V1202" i="3"/>
  <c r="W1201" i="3"/>
  <c r="V1201" i="3"/>
  <c r="W1113" i="3"/>
  <c r="V1113" i="3"/>
  <c r="Y1241" i="3"/>
  <c r="W1166" i="3"/>
  <c r="V1166" i="3"/>
  <c r="Y1171" i="3"/>
  <c r="W1224" i="3"/>
  <c r="V1224" i="3"/>
  <c r="W1168" i="3"/>
  <c r="V1168" i="3"/>
  <c r="W1086" i="3"/>
  <c r="V1086" i="3"/>
  <c r="X1029" i="3"/>
  <c r="S1029" i="3"/>
  <c r="U1029" i="3" s="1"/>
  <c r="AA1029" i="3" s="1"/>
  <c r="T1029" i="3"/>
  <c r="Z1029" i="3"/>
  <c r="W1231" i="3"/>
  <c r="V1231" i="3"/>
  <c r="AA1246" i="3"/>
  <c r="Y1246" i="3"/>
  <c r="W1037" i="3"/>
  <c r="V1037" i="3"/>
  <c r="W1212" i="3"/>
  <c r="V1212" i="3"/>
  <c r="W1124" i="3"/>
  <c r="V1124" i="3"/>
  <c r="W1146" i="3"/>
  <c r="V1146" i="3"/>
  <c r="W1101" i="3"/>
  <c r="V1101" i="3"/>
  <c r="W1216" i="3"/>
  <c r="V1216" i="3"/>
  <c r="W1163" i="3"/>
  <c r="V1163" i="3"/>
  <c r="W1150" i="3"/>
  <c r="V1150" i="3"/>
  <c r="W1218" i="3"/>
  <c r="V1218" i="3"/>
  <c r="AA1062" i="3"/>
  <c r="Y1062" i="3"/>
  <c r="W1186" i="3"/>
  <c r="V1186" i="3"/>
  <c r="W1220" i="3"/>
  <c r="V1220" i="3"/>
  <c r="W1049" i="3"/>
  <c r="V1049" i="3"/>
  <c r="W1085" i="3"/>
  <c r="V1085" i="3"/>
  <c r="AA1090" i="3"/>
  <c r="Y1090" i="3"/>
  <c r="W1088" i="3"/>
  <c r="V1088" i="3"/>
  <c r="AA1205" i="3"/>
  <c r="Y1205" i="3"/>
  <c r="W1136" i="3"/>
  <c r="V1136" i="3"/>
  <c r="W1054" i="3"/>
  <c r="V1054" i="3"/>
  <c r="AA1199" i="3"/>
  <c r="Y1199" i="3"/>
  <c r="W1034" i="3"/>
  <c r="W1094" i="3"/>
  <c r="V1094" i="3"/>
  <c r="AA1045" i="3"/>
  <c r="Y1045" i="3"/>
  <c r="W1137" i="3"/>
  <c r="V1137" i="3"/>
  <c r="W1114" i="3"/>
  <c r="V1114" i="3"/>
  <c r="W1243" i="3"/>
  <c r="V1243" i="3"/>
  <c r="W1071" i="3"/>
  <c r="V1071" i="3"/>
  <c r="Y1225" i="3"/>
  <c r="W1038" i="3"/>
  <c r="V1038" i="3"/>
  <c r="W1106" i="3"/>
  <c r="V1106" i="3"/>
  <c r="W1249" i="3"/>
  <c r="V1249" i="3"/>
  <c r="W1125" i="3"/>
  <c r="V1125" i="3"/>
  <c r="W1239" i="3"/>
  <c r="V1239" i="3"/>
  <c r="W1182" i="3"/>
  <c r="V1182" i="3"/>
  <c r="W1247" i="3"/>
  <c r="V1247" i="3"/>
  <c r="X1033" i="3"/>
  <c r="T1033" i="3"/>
  <c r="S1033" i="3"/>
  <c r="U1033" i="3" s="1"/>
  <c r="AA1033" i="3" s="1"/>
  <c r="Z1033" i="3"/>
  <c r="W1142" i="3"/>
  <c r="V1142" i="3"/>
  <c r="W1098" i="3"/>
  <c r="V1098" i="3"/>
  <c r="AA1037" i="3"/>
  <c r="Y1037" i="3"/>
  <c r="AA1039" i="3"/>
  <c r="Y1039" i="3"/>
  <c r="AA1124" i="3"/>
  <c r="Y1124" i="3"/>
  <c r="AA1056" i="3"/>
  <c r="Y1056" i="3"/>
  <c r="AA1146" i="3"/>
  <c r="Y1146" i="3"/>
  <c r="Y1087" i="3"/>
  <c r="Y1227" i="3"/>
  <c r="W1095" i="3"/>
  <c r="V1095" i="3"/>
  <c r="Y1040" i="3"/>
  <c r="W1061" i="3"/>
  <c r="V1061" i="3"/>
  <c r="Y1210" i="3"/>
  <c r="W1233" i="3"/>
  <c r="V1233" i="3"/>
  <c r="W1248" i="3"/>
  <c r="V1248" i="3"/>
  <c r="W1112" i="3"/>
  <c r="V1112" i="3"/>
  <c r="W1227" i="3"/>
  <c r="V1227" i="3"/>
  <c r="W1097" i="3"/>
  <c r="V1097" i="3"/>
  <c r="W1199" i="3"/>
  <c r="V1199" i="3"/>
  <c r="W1099" i="3"/>
  <c r="V1099" i="3"/>
  <c r="W1128" i="3"/>
  <c r="V1128" i="3"/>
  <c r="Y1067" i="3"/>
  <c r="W1144" i="3"/>
  <c r="V1144" i="3"/>
  <c r="Y1194" i="3"/>
  <c r="W1130" i="3"/>
  <c r="V1130" i="3"/>
  <c r="Y1158" i="3"/>
  <c r="W1134" i="3"/>
  <c r="V1134" i="3"/>
  <c r="Y1116" i="3"/>
  <c r="Y1064" i="3"/>
  <c r="Y1219" i="3"/>
  <c r="W1074" i="3"/>
  <c r="V1074" i="3"/>
  <c r="Y1250" i="3"/>
  <c r="Y1207" i="3"/>
  <c r="J1025" i="3"/>
  <c r="K1025" i="3" s="1"/>
  <c r="L1025" i="3" s="1"/>
  <c r="Y1037" i="13" l="1"/>
  <c r="Y1029" i="13"/>
  <c r="Y1036" i="13"/>
  <c r="Y1032" i="13"/>
  <c r="W1028" i="13"/>
  <c r="V1028" i="13"/>
  <c r="I1023" i="13"/>
  <c r="J1024" i="13"/>
  <c r="K1024" i="13" s="1"/>
  <c r="L1024" i="13" s="1"/>
  <c r="Y1027" i="13"/>
  <c r="W1037" i="13"/>
  <c r="V1037" i="13"/>
  <c r="Y1028" i="13"/>
  <c r="W1036" i="13"/>
  <c r="V1036" i="13"/>
  <c r="X1026" i="13"/>
  <c r="T1026" i="13"/>
  <c r="S1026" i="13"/>
  <c r="U1026" i="13" s="1"/>
  <c r="W1031" i="13"/>
  <c r="V1031" i="13"/>
  <c r="W1029" i="13"/>
  <c r="V1029" i="13"/>
  <c r="W1032" i="13"/>
  <c r="V1032" i="13"/>
  <c r="R1025" i="13"/>
  <c r="M1025" i="13"/>
  <c r="N1024" i="13" s="1"/>
  <c r="W1027" i="13"/>
  <c r="V1027" i="13"/>
  <c r="Y1031" i="13"/>
  <c r="Z1027" i="3"/>
  <c r="S1027" i="3"/>
  <c r="U1027" i="3" s="1"/>
  <c r="AA1027" i="3" s="1"/>
  <c r="T1027" i="3"/>
  <c r="W1027" i="3" s="1"/>
  <c r="V1036" i="3"/>
  <c r="AA1034" i="3"/>
  <c r="W1036" i="3"/>
  <c r="V1035" i="3"/>
  <c r="Y1035" i="3"/>
  <c r="V1034" i="3"/>
  <c r="R1026" i="3"/>
  <c r="Z1026" i="3" s="1"/>
  <c r="N1025" i="3"/>
  <c r="Y1032" i="3"/>
  <c r="Y1030" i="3"/>
  <c r="Y1033" i="3"/>
  <c r="Y1029" i="3"/>
  <c r="Y1031" i="3"/>
  <c r="X1026" i="3"/>
  <c r="S1026" i="3"/>
  <c r="U1026" i="3" s="1"/>
  <c r="AA1026" i="3" s="1"/>
  <c r="T1026" i="3"/>
  <c r="W1031" i="3"/>
  <c r="V1031" i="3"/>
  <c r="W1029" i="3"/>
  <c r="V1029" i="3"/>
  <c r="W1032" i="3"/>
  <c r="V1032" i="3"/>
  <c r="M1025" i="3"/>
  <c r="W1030" i="3"/>
  <c r="V1030" i="3"/>
  <c r="W1033" i="3"/>
  <c r="V1033" i="3"/>
  <c r="Y1028" i="3"/>
  <c r="V1027" i="3"/>
  <c r="W1028" i="3"/>
  <c r="V1028" i="3"/>
  <c r="J1024" i="3"/>
  <c r="K1024" i="3" s="1"/>
  <c r="L1024" i="3" s="1"/>
  <c r="Z1025" i="13" l="1"/>
  <c r="W1026" i="13"/>
  <c r="V1026" i="13"/>
  <c r="R1024" i="13"/>
  <c r="M1024" i="13"/>
  <c r="N1023" i="13" s="1"/>
  <c r="I1022" i="13"/>
  <c r="J1023" i="13"/>
  <c r="K1023" i="13" s="1"/>
  <c r="L1023" i="13" s="1"/>
  <c r="X1025" i="13"/>
  <c r="T1025" i="13"/>
  <c r="S1025" i="13"/>
  <c r="U1025" i="13" s="1"/>
  <c r="AA1025" i="13" s="1"/>
  <c r="AA1026" i="13"/>
  <c r="Y1026" i="13"/>
  <c r="Y1027" i="3"/>
  <c r="R1025" i="3"/>
  <c r="S1025" i="3" s="1"/>
  <c r="U1025" i="3" s="1"/>
  <c r="AA1025" i="3" s="1"/>
  <c r="N1024" i="3"/>
  <c r="Y1026" i="3"/>
  <c r="W1026" i="3"/>
  <c r="V1026" i="3"/>
  <c r="M1024" i="3"/>
  <c r="J1023" i="3"/>
  <c r="K1023" i="3" s="1"/>
  <c r="L1023" i="3" s="1"/>
  <c r="R1023" i="13" l="1"/>
  <c r="M1023" i="13"/>
  <c r="N1022" i="13" s="1"/>
  <c r="I1021" i="13"/>
  <c r="J1022" i="13"/>
  <c r="K1022" i="13" s="1"/>
  <c r="L1022" i="13" s="1"/>
  <c r="X1024" i="13"/>
  <c r="T1024" i="13"/>
  <c r="S1024" i="13"/>
  <c r="U1024" i="13" s="1"/>
  <c r="AA1024" i="13" s="1"/>
  <c r="W1025" i="13"/>
  <c r="V1025" i="13"/>
  <c r="Z1024" i="13"/>
  <c r="Y1024" i="13"/>
  <c r="Y1025" i="13"/>
  <c r="Z1025" i="3"/>
  <c r="T1025" i="3"/>
  <c r="V1025" i="3" s="1"/>
  <c r="X1025" i="3"/>
  <c r="R1024" i="3"/>
  <c r="X1024" i="3" s="1"/>
  <c r="N1023" i="3"/>
  <c r="M1023" i="3"/>
  <c r="Y1025" i="3"/>
  <c r="J1022" i="3"/>
  <c r="K1022" i="3" s="1"/>
  <c r="L1022" i="3" s="1"/>
  <c r="R1022" i="13" l="1"/>
  <c r="M1022" i="13"/>
  <c r="N1021" i="13" s="1"/>
  <c r="I1020" i="13"/>
  <c r="J1021" i="13"/>
  <c r="K1021" i="13" s="1"/>
  <c r="L1021" i="13" s="1"/>
  <c r="X1023" i="13"/>
  <c r="T1023" i="13"/>
  <c r="S1023" i="13"/>
  <c r="U1023" i="13" s="1"/>
  <c r="AA1023" i="13" s="1"/>
  <c r="W1024" i="13"/>
  <c r="V1024" i="13"/>
  <c r="Z1023" i="13"/>
  <c r="W1025" i="3"/>
  <c r="T1024" i="3"/>
  <c r="W1024" i="3" s="1"/>
  <c r="Z1024" i="3"/>
  <c r="S1024" i="3"/>
  <c r="U1024" i="3" s="1"/>
  <c r="AA1024" i="3" s="1"/>
  <c r="R1023" i="3"/>
  <c r="S1023" i="3" s="1"/>
  <c r="U1023" i="3" s="1"/>
  <c r="AA1023" i="3" s="1"/>
  <c r="N1022" i="3"/>
  <c r="M1022" i="3"/>
  <c r="J1021" i="3"/>
  <c r="K1021" i="3" s="1"/>
  <c r="L1021" i="3" s="1"/>
  <c r="Y1023" i="13" l="1"/>
  <c r="X1022" i="13"/>
  <c r="T1022" i="13"/>
  <c r="S1022" i="13"/>
  <c r="U1022" i="13" s="1"/>
  <c r="AA1022" i="13" s="1"/>
  <c r="R1021" i="13"/>
  <c r="M1021" i="13"/>
  <c r="N1020" i="13" s="1"/>
  <c r="I1019" i="13"/>
  <c r="J1020" i="13"/>
  <c r="K1020" i="13" s="1"/>
  <c r="L1020" i="13" s="1"/>
  <c r="W1023" i="13"/>
  <c r="V1023" i="13"/>
  <c r="Z1022" i="13"/>
  <c r="T1023" i="3"/>
  <c r="W1023" i="3" s="1"/>
  <c r="Z1023" i="3"/>
  <c r="Y1024" i="3"/>
  <c r="X1023" i="3"/>
  <c r="V1024" i="3"/>
  <c r="R1022" i="3"/>
  <c r="X1022" i="3" s="1"/>
  <c r="N1021" i="3"/>
  <c r="Y1023" i="3"/>
  <c r="M1021" i="3"/>
  <c r="J1020" i="3"/>
  <c r="K1020" i="3" s="1"/>
  <c r="L1020" i="3" s="1"/>
  <c r="Y1022" i="13" l="1"/>
  <c r="W1022" i="13"/>
  <c r="V1022" i="13"/>
  <c r="R1020" i="13"/>
  <c r="Z1020" i="13" s="1"/>
  <c r="M1020" i="13"/>
  <c r="N1019" i="13" s="1"/>
  <c r="X1021" i="13"/>
  <c r="T1021" i="13"/>
  <c r="S1021" i="13"/>
  <c r="U1021" i="13" s="1"/>
  <c r="AA1021" i="13" s="1"/>
  <c r="I1018" i="13"/>
  <c r="J1019" i="13"/>
  <c r="K1019" i="13" s="1"/>
  <c r="L1019" i="13" s="1"/>
  <c r="Z1021" i="13"/>
  <c r="V1023" i="3"/>
  <c r="Z1022" i="3"/>
  <c r="T1022" i="3"/>
  <c r="W1022" i="3" s="1"/>
  <c r="S1022" i="3"/>
  <c r="U1022" i="3" s="1"/>
  <c r="AA1022" i="3" s="1"/>
  <c r="R1021" i="3"/>
  <c r="Z1021" i="3" s="1"/>
  <c r="N1020" i="3"/>
  <c r="M1020" i="3"/>
  <c r="J1019" i="3"/>
  <c r="K1019" i="3" s="1"/>
  <c r="L1019" i="3" s="1"/>
  <c r="Y1021" i="13" l="1"/>
  <c r="I1017" i="13"/>
  <c r="J1018" i="13"/>
  <c r="K1018" i="13" s="1"/>
  <c r="L1018" i="13" s="1"/>
  <c r="W1021" i="13"/>
  <c r="V1021" i="13"/>
  <c r="R1019" i="13"/>
  <c r="M1019" i="13"/>
  <c r="N1018" i="13" s="1"/>
  <c r="X1020" i="13"/>
  <c r="T1020" i="13"/>
  <c r="S1020" i="13"/>
  <c r="U1020" i="13" s="1"/>
  <c r="Y1022" i="3"/>
  <c r="V1022" i="3"/>
  <c r="T1021" i="3"/>
  <c r="W1021" i="3" s="1"/>
  <c r="S1021" i="3"/>
  <c r="U1021" i="3" s="1"/>
  <c r="AA1021" i="3" s="1"/>
  <c r="X1021" i="3"/>
  <c r="R1020" i="3"/>
  <c r="Z1020" i="3" s="1"/>
  <c r="N1019" i="3"/>
  <c r="M1019" i="3"/>
  <c r="J1018" i="3"/>
  <c r="K1018" i="3" s="1"/>
  <c r="L1018" i="3" s="1"/>
  <c r="W1020" i="13" l="1"/>
  <c r="V1020" i="13"/>
  <c r="R1018" i="13"/>
  <c r="Z1018" i="13" s="1"/>
  <c r="M1018" i="13"/>
  <c r="N1017" i="13" s="1"/>
  <c r="Z1019" i="13"/>
  <c r="J1017" i="13"/>
  <c r="K1017" i="13" s="1"/>
  <c r="L1017" i="13" s="1"/>
  <c r="I1016" i="13"/>
  <c r="X1019" i="13"/>
  <c r="T1019" i="13"/>
  <c r="S1019" i="13"/>
  <c r="U1019" i="13" s="1"/>
  <c r="AA1019" i="13" s="1"/>
  <c r="AA1020" i="13"/>
  <c r="Y1020" i="13"/>
  <c r="Y1021" i="3"/>
  <c r="V1021" i="3"/>
  <c r="T1020" i="3"/>
  <c r="S1020" i="3"/>
  <c r="U1020" i="3" s="1"/>
  <c r="AA1020" i="3" s="1"/>
  <c r="X1020" i="3"/>
  <c r="R1019" i="3"/>
  <c r="X1019" i="3" s="1"/>
  <c r="N1018" i="3"/>
  <c r="Y1020" i="3"/>
  <c r="W1020" i="3"/>
  <c r="M1018" i="3"/>
  <c r="J1017" i="3"/>
  <c r="K1017" i="3" s="1"/>
  <c r="L1017" i="3" s="1"/>
  <c r="R1017" i="13" l="1"/>
  <c r="M1017" i="13"/>
  <c r="N1016" i="13" s="1"/>
  <c r="J1016" i="13"/>
  <c r="K1016" i="13" s="1"/>
  <c r="L1016" i="13" s="1"/>
  <c r="I1015" i="13"/>
  <c r="W1019" i="13"/>
  <c r="V1019" i="13"/>
  <c r="X1018" i="13"/>
  <c r="T1018" i="13"/>
  <c r="S1018" i="13"/>
  <c r="U1018" i="13" s="1"/>
  <c r="Y1019" i="13"/>
  <c r="V1020" i="3"/>
  <c r="S1019" i="3"/>
  <c r="U1019" i="3" s="1"/>
  <c r="AA1019" i="3" s="1"/>
  <c r="T1019" i="3"/>
  <c r="W1019" i="3" s="1"/>
  <c r="Z1019" i="3"/>
  <c r="R1018" i="3"/>
  <c r="Z1018" i="3" s="1"/>
  <c r="N1017" i="3"/>
  <c r="M1017" i="3"/>
  <c r="J1016" i="3"/>
  <c r="K1016" i="3" s="1"/>
  <c r="L1016" i="3" s="1"/>
  <c r="M1016" i="13" l="1"/>
  <c r="N1015" i="13" s="1"/>
  <c r="R1016" i="13"/>
  <c r="Z1016" i="13" s="1"/>
  <c r="X1017" i="13"/>
  <c r="T1017" i="13"/>
  <c r="S1017" i="13"/>
  <c r="U1017" i="13" s="1"/>
  <c r="AA1017" i="13" s="1"/>
  <c r="AA1018" i="13"/>
  <c r="Y1018" i="13"/>
  <c r="W1018" i="13"/>
  <c r="V1018" i="13"/>
  <c r="J1015" i="13"/>
  <c r="K1015" i="13" s="1"/>
  <c r="L1015" i="13" s="1"/>
  <c r="I1014" i="13"/>
  <c r="Z1017" i="13"/>
  <c r="Y1017" i="13"/>
  <c r="S1018" i="3"/>
  <c r="U1018" i="3" s="1"/>
  <c r="AA1018" i="3" s="1"/>
  <c r="V1019" i="3"/>
  <c r="T1018" i="3"/>
  <c r="W1018" i="3" s="1"/>
  <c r="X1018" i="3"/>
  <c r="Y1019" i="3"/>
  <c r="R1017" i="3"/>
  <c r="X1017" i="3" s="1"/>
  <c r="N1016" i="3"/>
  <c r="Y1018" i="3"/>
  <c r="M1016" i="3"/>
  <c r="J1015" i="3"/>
  <c r="K1015" i="3" s="1"/>
  <c r="L1015" i="3" s="1"/>
  <c r="X1016" i="13" l="1"/>
  <c r="T1016" i="13"/>
  <c r="S1016" i="13"/>
  <c r="U1016" i="13" s="1"/>
  <c r="AA1016" i="13" s="1"/>
  <c r="W1017" i="13"/>
  <c r="V1017" i="13"/>
  <c r="J1014" i="13"/>
  <c r="K1014" i="13" s="1"/>
  <c r="L1014" i="13" s="1"/>
  <c r="I1013" i="13"/>
  <c r="M1015" i="13"/>
  <c r="N1014" i="13" s="1"/>
  <c r="R1015" i="13"/>
  <c r="V1018" i="3"/>
  <c r="Z1017" i="3"/>
  <c r="S1017" i="3"/>
  <c r="U1017" i="3" s="1"/>
  <c r="AA1017" i="3" s="1"/>
  <c r="T1017" i="3"/>
  <c r="W1017" i="3" s="1"/>
  <c r="R1016" i="3"/>
  <c r="T1016" i="3" s="1"/>
  <c r="N1015" i="3"/>
  <c r="M1015" i="3"/>
  <c r="J1014" i="3"/>
  <c r="K1014" i="3" s="1"/>
  <c r="L1014" i="3" s="1"/>
  <c r="W1016" i="13" l="1"/>
  <c r="V1016" i="13"/>
  <c r="J1013" i="13"/>
  <c r="K1013" i="13" s="1"/>
  <c r="L1013" i="13" s="1"/>
  <c r="I1012" i="13"/>
  <c r="X1015" i="13"/>
  <c r="T1015" i="13"/>
  <c r="S1015" i="13"/>
  <c r="U1015" i="13" s="1"/>
  <c r="R1014" i="13"/>
  <c r="Z1014" i="13" s="1"/>
  <c r="M1014" i="13"/>
  <c r="N1013" i="13" s="1"/>
  <c r="Y1016" i="13"/>
  <c r="Z1015" i="13"/>
  <c r="Z1016" i="3"/>
  <c r="X1016" i="3"/>
  <c r="S1016" i="3"/>
  <c r="U1016" i="3" s="1"/>
  <c r="AA1016" i="3" s="1"/>
  <c r="Y1017" i="3"/>
  <c r="V1017" i="3"/>
  <c r="R1015" i="3"/>
  <c r="S1015" i="3" s="1"/>
  <c r="U1015" i="3" s="1"/>
  <c r="AA1015" i="3" s="1"/>
  <c r="N1014" i="3"/>
  <c r="Y1016" i="3"/>
  <c r="M1014" i="3"/>
  <c r="W1016" i="3"/>
  <c r="V1016" i="3"/>
  <c r="J1013" i="3"/>
  <c r="K1013" i="3" s="1"/>
  <c r="L1013" i="3" s="1"/>
  <c r="J1012" i="13" l="1"/>
  <c r="K1012" i="13" s="1"/>
  <c r="L1012" i="13" s="1"/>
  <c r="I1011" i="13"/>
  <c r="M1013" i="13"/>
  <c r="N1012" i="13" s="1"/>
  <c r="R1013" i="13"/>
  <c r="W1015" i="13"/>
  <c r="V1015" i="13"/>
  <c r="AA1015" i="13"/>
  <c r="Y1015" i="13"/>
  <c r="X1014" i="13"/>
  <c r="T1014" i="13"/>
  <c r="S1014" i="13"/>
  <c r="U1014" i="13" s="1"/>
  <c r="AA1014" i="13" s="1"/>
  <c r="X1015" i="3"/>
  <c r="T1015" i="3"/>
  <c r="W1015" i="3" s="1"/>
  <c r="Z1015" i="3"/>
  <c r="R1014" i="3"/>
  <c r="Z1014" i="3" s="1"/>
  <c r="N1013" i="3"/>
  <c r="Y1015" i="3"/>
  <c r="M1013" i="3"/>
  <c r="V1015" i="3"/>
  <c r="J1012" i="3"/>
  <c r="K1012" i="3" s="1"/>
  <c r="L1012" i="3" s="1"/>
  <c r="Z1013" i="13" l="1"/>
  <c r="X1013" i="13"/>
  <c r="T1013" i="13"/>
  <c r="S1013" i="13"/>
  <c r="U1013" i="13" s="1"/>
  <c r="AA1013" i="13" s="1"/>
  <c r="J1011" i="13"/>
  <c r="K1011" i="13" s="1"/>
  <c r="L1011" i="13" s="1"/>
  <c r="I1010" i="13"/>
  <c r="M1012" i="13"/>
  <c r="N1011" i="13" s="1"/>
  <c r="R1012" i="13"/>
  <c r="Z1012" i="13" s="1"/>
  <c r="W1014" i="13"/>
  <c r="V1014" i="13"/>
  <c r="Y1014" i="13"/>
  <c r="T1014" i="3"/>
  <c r="W1014" i="3" s="1"/>
  <c r="S1014" i="3"/>
  <c r="U1014" i="3" s="1"/>
  <c r="AA1014" i="3" s="1"/>
  <c r="X1014" i="3"/>
  <c r="R1013" i="3"/>
  <c r="S1013" i="3" s="1"/>
  <c r="U1013" i="3" s="1"/>
  <c r="AA1013" i="3" s="1"/>
  <c r="N1012" i="3"/>
  <c r="Y1014" i="3"/>
  <c r="M1012" i="3"/>
  <c r="J1011" i="3"/>
  <c r="K1011" i="3" s="1"/>
  <c r="L1011" i="3" s="1"/>
  <c r="W1013" i="13" l="1"/>
  <c r="V1013" i="13"/>
  <c r="J1010" i="13"/>
  <c r="K1010" i="13" s="1"/>
  <c r="L1010" i="13" s="1"/>
  <c r="I1009" i="13"/>
  <c r="M1011" i="13"/>
  <c r="N1010" i="13" s="1"/>
  <c r="R1011" i="13"/>
  <c r="X1012" i="13"/>
  <c r="T1012" i="13"/>
  <c r="S1012" i="13"/>
  <c r="U1012" i="13" s="1"/>
  <c r="Y1013" i="13"/>
  <c r="V1014" i="3"/>
  <c r="X1013" i="3"/>
  <c r="Z1013" i="3"/>
  <c r="T1013" i="3"/>
  <c r="W1013" i="3" s="1"/>
  <c r="R1012" i="3"/>
  <c r="Z1012" i="3" s="1"/>
  <c r="N1011" i="3"/>
  <c r="Y1013" i="3"/>
  <c r="V1013" i="3"/>
  <c r="M1011" i="3"/>
  <c r="J1010" i="3"/>
  <c r="K1010" i="3" s="1"/>
  <c r="L1010" i="3" s="1"/>
  <c r="AA1012" i="13" l="1"/>
  <c r="Y1012" i="13"/>
  <c r="J1009" i="13"/>
  <c r="K1009" i="13" s="1"/>
  <c r="L1009" i="13" s="1"/>
  <c r="I1008" i="13"/>
  <c r="W1012" i="13"/>
  <c r="V1012" i="13"/>
  <c r="X1011" i="13"/>
  <c r="T1011" i="13"/>
  <c r="S1011" i="13"/>
  <c r="U1011" i="13" s="1"/>
  <c r="AA1011" i="13" s="1"/>
  <c r="R1010" i="13"/>
  <c r="M1010" i="13"/>
  <c r="N1009" i="13" s="1"/>
  <c r="Z1011" i="13"/>
  <c r="T1012" i="3"/>
  <c r="W1012" i="3" s="1"/>
  <c r="S1012" i="3"/>
  <c r="U1012" i="3" s="1"/>
  <c r="AA1012" i="3" s="1"/>
  <c r="X1012" i="3"/>
  <c r="R1011" i="3"/>
  <c r="X1011" i="3" s="1"/>
  <c r="N1010" i="3"/>
  <c r="Y1012" i="3"/>
  <c r="M1010" i="3"/>
  <c r="J1009" i="3"/>
  <c r="K1009" i="3" s="1"/>
  <c r="L1009" i="3" s="1"/>
  <c r="M1009" i="13" l="1"/>
  <c r="N1008" i="13" s="1"/>
  <c r="R1009" i="13"/>
  <c r="Z1009" i="13" s="1"/>
  <c r="X1010" i="13"/>
  <c r="T1010" i="13"/>
  <c r="S1010" i="13"/>
  <c r="U1010" i="13" s="1"/>
  <c r="AA1010" i="13" s="1"/>
  <c r="Z1010" i="13"/>
  <c r="W1011" i="13"/>
  <c r="V1011" i="13"/>
  <c r="J1008" i="13"/>
  <c r="K1008" i="13" s="1"/>
  <c r="L1008" i="13" s="1"/>
  <c r="I1007" i="13"/>
  <c r="Y1011" i="13"/>
  <c r="V1012" i="3"/>
  <c r="S1011" i="3"/>
  <c r="U1011" i="3" s="1"/>
  <c r="AA1011" i="3" s="1"/>
  <c r="T1011" i="3"/>
  <c r="W1011" i="3" s="1"/>
  <c r="Z1011" i="3"/>
  <c r="R1010" i="3"/>
  <c r="Z1010" i="3" s="1"/>
  <c r="N1009" i="3"/>
  <c r="M1009" i="3"/>
  <c r="J1008" i="3"/>
  <c r="K1008" i="3" s="1"/>
  <c r="L1008" i="3" s="1"/>
  <c r="W1010" i="13" l="1"/>
  <c r="V1010" i="13"/>
  <c r="J1007" i="13"/>
  <c r="K1007" i="13" s="1"/>
  <c r="L1007" i="13" s="1"/>
  <c r="I1006" i="13"/>
  <c r="Y1010" i="13"/>
  <c r="M1008" i="13"/>
  <c r="N1007" i="13" s="1"/>
  <c r="R1008" i="13"/>
  <c r="Z1008" i="13" s="1"/>
  <c r="X1009" i="13"/>
  <c r="T1009" i="13"/>
  <c r="S1009" i="13"/>
  <c r="U1009" i="13" s="1"/>
  <c r="AA1009" i="13" s="1"/>
  <c r="T1010" i="3"/>
  <c r="S1010" i="3"/>
  <c r="U1010" i="3" s="1"/>
  <c r="AA1010" i="3" s="1"/>
  <c r="V1011" i="3"/>
  <c r="Y1011" i="3"/>
  <c r="X1010" i="3"/>
  <c r="R1009" i="3"/>
  <c r="S1009" i="3" s="1"/>
  <c r="U1009" i="3" s="1"/>
  <c r="AA1009" i="3" s="1"/>
  <c r="N1008" i="3"/>
  <c r="M1008" i="3"/>
  <c r="W1010" i="3"/>
  <c r="J1007" i="3"/>
  <c r="K1007" i="3" s="1"/>
  <c r="L1007" i="3" s="1"/>
  <c r="W1009" i="13" l="1"/>
  <c r="V1009" i="13"/>
  <c r="J1006" i="13"/>
  <c r="K1006" i="13" s="1"/>
  <c r="L1006" i="13" s="1"/>
  <c r="I1005" i="13"/>
  <c r="M1007" i="13"/>
  <c r="N1006" i="13" s="1"/>
  <c r="R1007" i="13"/>
  <c r="Z1007" i="13" s="1"/>
  <c r="Y1009" i="13"/>
  <c r="X1008" i="13"/>
  <c r="T1008" i="13"/>
  <c r="S1008" i="13"/>
  <c r="U1008" i="13" s="1"/>
  <c r="AA1008" i="13" s="1"/>
  <c r="T1009" i="3"/>
  <c r="V1009" i="3" s="1"/>
  <c r="Y1010" i="3"/>
  <c r="Z1009" i="3"/>
  <c r="X1009" i="3"/>
  <c r="V1010" i="3"/>
  <c r="R1008" i="3"/>
  <c r="S1008" i="3" s="1"/>
  <c r="U1008" i="3" s="1"/>
  <c r="AA1008" i="3" s="1"/>
  <c r="N1007" i="3"/>
  <c r="Y1009" i="3"/>
  <c r="M1007" i="3"/>
  <c r="J1006" i="3"/>
  <c r="K1006" i="3" s="1"/>
  <c r="L1006" i="3" s="1"/>
  <c r="Y1008" i="13" l="1"/>
  <c r="W1008" i="13"/>
  <c r="V1008" i="13"/>
  <c r="J1005" i="13"/>
  <c r="K1005" i="13" s="1"/>
  <c r="L1005" i="13" s="1"/>
  <c r="I1004" i="13"/>
  <c r="R1006" i="13"/>
  <c r="M1006" i="13"/>
  <c r="N1005" i="13" s="1"/>
  <c r="X1007" i="13"/>
  <c r="T1007" i="13"/>
  <c r="S1007" i="13"/>
  <c r="U1007" i="13" s="1"/>
  <c r="W1009" i="3"/>
  <c r="T1008" i="3"/>
  <c r="W1008" i="3" s="1"/>
  <c r="X1008" i="3"/>
  <c r="Z1008" i="3"/>
  <c r="R1007" i="3"/>
  <c r="S1007" i="3" s="1"/>
  <c r="U1007" i="3" s="1"/>
  <c r="AA1007" i="3" s="1"/>
  <c r="N1006" i="3"/>
  <c r="Y1008" i="3"/>
  <c r="M1006" i="3"/>
  <c r="J1005" i="3"/>
  <c r="K1005" i="3" s="1"/>
  <c r="L1005" i="3" s="1"/>
  <c r="J1004" i="13" l="1"/>
  <c r="K1004" i="13" s="1"/>
  <c r="L1004" i="13" s="1"/>
  <c r="I1003" i="13"/>
  <c r="AA1007" i="13"/>
  <c r="Y1007" i="13"/>
  <c r="W1007" i="13"/>
  <c r="V1007" i="13"/>
  <c r="M1005" i="13"/>
  <c r="N1004" i="13" s="1"/>
  <c r="R1005" i="13"/>
  <c r="Z1005" i="13" s="1"/>
  <c r="X1006" i="13"/>
  <c r="T1006" i="13"/>
  <c r="S1006" i="13"/>
  <c r="U1006" i="13" s="1"/>
  <c r="AA1006" i="13" s="1"/>
  <c r="Z1006" i="13"/>
  <c r="V1008" i="3"/>
  <c r="T1007" i="3"/>
  <c r="W1007" i="3" s="1"/>
  <c r="Z1007" i="3"/>
  <c r="Y1007" i="3"/>
  <c r="X1007" i="3"/>
  <c r="R1006" i="3"/>
  <c r="X1006" i="3" s="1"/>
  <c r="N1005" i="3"/>
  <c r="M1005" i="3"/>
  <c r="J1004" i="3"/>
  <c r="K1004" i="3" s="1"/>
  <c r="L1004" i="3" s="1"/>
  <c r="X1005" i="13" l="1"/>
  <c r="T1005" i="13"/>
  <c r="S1005" i="13"/>
  <c r="U1005" i="13" s="1"/>
  <c r="W1006" i="13"/>
  <c r="V1006" i="13"/>
  <c r="M1004" i="13"/>
  <c r="N1003" i="13" s="1"/>
  <c r="R1004" i="13"/>
  <c r="J1003" i="13"/>
  <c r="K1003" i="13" s="1"/>
  <c r="L1003" i="13" s="1"/>
  <c r="I1002" i="13"/>
  <c r="Y1006" i="13"/>
  <c r="V1007" i="3"/>
  <c r="Z1006" i="3"/>
  <c r="T1006" i="3"/>
  <c r="W1006" i="3" s="1"/>
  <c r="S1006" i="3"/>
  <c r="U1006" i="3" s="1"/>
  <c r="AA1006" i="3" s="1"/>
  <c r="R1005" i="3"/>
  <c r="X1005" i="3" s="1"/>
  <c r="N1004" i="3"/>
  <c r="M1004" i="3"/>
  <c r="J1003" i="3"/>
  <c r="K1003" i="3" s="1"/>
  <c r="L1003" i="3" s="1"/>
  <c r="X1004" i="13" l="1"/>
  <c r="T1004" i="13"/>
  <c r="S1004" i="13"/>
  <c r="U1004" i="13" s="1"/>
  <c r="AA1004" i="13" s="1"/>
  <c r="J1002" i="13"/>
  <c r="K1002" i="13" s="1"/>
  <c r="L1002" i="13" s="1"/>
  <c r="I1001" i="13"/>
  <c r="AA1005" i="13"/>
  <c r="Y1005" i="13"/>
  <c r="Z1004" i="13"/>
  <c r="M1003" i="13"/>
  <c r="N1002" i="13" s="1"/>
  <c r="R1003" i="13"/>
  <c r="Y1004" i="13"/>
  <c r="W1005" i="13"/>
  <c r="V1005" i="13"/>
  <c r="S1005" i="3"/>
  <c r="U1005" i="3" s="1"/>
  <c r="AA1005" i="3" s="1"/>
  <c r="Z1005" i="3"/>
  <c r="T1005" i="3"/>
  <c r="W1005" i="3" s="1"/>
  <c r="Y1006" i="3"/>
  <c r="V1006" i="3"/>
  <c r="R1004" i="3"/>
  <c r="X1004" i="3" s="1"/>
  <c r="N1003" i="3"/>
  <c r="M1003" i="3"/>
  <c r="J1002" i="3"/>
  <c r="K1002" i="3" s="1"/>
  <c r="L1002" i="3" s="1"/>
  <c r="X1003" i="13" l="1"/>
  <c r="T1003" i="13"/>
  <c r="S1003" i="13"/>
  <c r="U1003" i="13" s="1"/>
  <c r="AA1003" i="13" s="1"/>
  <c r="R1002" i="13"/>
  <c r="Z1002" i="13" s="1"/>
  <c r="M1002" i="13"/>
  <c r="N1001" i="13" s="1"/>
  <c r="Z1003" i="13"/>
  <c r="W1004" i="13"/>
  <c r="V1004" i="13"/>
  <c r="J1001" i="13"/>
  <c r="K1001" i="13" s="1"/>
  <c r="L1001" i="13" s="1"/>
  <c r="I1000" i="13"/>
  <c r="Y1005" i="3"/>
  <c r="V1005" i="3"/>
  <c r="T1004" i="3"/>
  <c r="W1004" i="3" s="1"/>
  <c r="Z1004" i="3"/>
  <c r="S1004" i="3"/>
  <c r="U1004" i="3" s="1"/>
  <c r="AA1004" i="3" s="1"/>
  <c r="R1003" i="3"/>
  <c r="Z1003" i="3" s="1"/>
  <c r="N1002" i="3"/>
  <c r="M1002" i="3"/>
  <c r="J1001" i="3"/>
  <c r="K1001" i="3" s="1"/>
  <c r="L1001" i="3" s="1"/>
  <c r="R1001" i="13" l="1"/>
  <c r="Z1001" i="13" s="1"/>
  <c r="M1001" i="13"/>
  <c r="N1000" i="13" s="1"/>
  <c r="Y1003" i="13"/>
  <c r="J1000" i="13"/>
  <c r="K1000" i="13" s="1"/>
  <c r="L1000" i="13" s="1"/>
  <c r="I999" i="13"/>
  <c r="X1002" i="13"/>
  <c r="T1002" i="13"/>
  <c r="S1002" i="13"/>
  <c r="U1002" i="13" s="1"/>
  <c r="AA1002" i="13" s="1"/>
  <c r="W1003" i="13"/>
  <c r="V1003" i="13"/>
  <c r="S1003" i="3"/>
  <c r="U1003" i="3" s="1"/>
  <c r="AA1003" i="3" s="1"/>
  <c r="Y1004" i="3"/>
  <c r="V1004" i="3"/>
  <c r="T1003" i="3"/>
  <c r="W1003" i="3" s="1"/>
  <c r="Y1003" i="3"/>
  <c r="X1003" i="3"/>
  <c r="R1002" i="3"/>
  <c r="X1002" i="3" s="1"/>
  <c r="N1001" i="3"/>
  <c r="M1001" i="3"/>
  <c r="J1000" i="3"/>
  <c r="K1000" i="3" s="1"/>
  <c r="L1000" i="3" s="1"/>
  <c r="W1002" i="13" l="1"/>
  <c r="V1002" i="13"/>
  <c r="R1000" i="13"/>
  <c r="Z1000" i="13" s="1"/>
  <c r="M1000" i="13"/>
  <c r="N999" i="13" s="1"/>
  <c r="X1001" i="13"/>
  <c r="T1001" i="13"/>
  <c r="S1001" i="13"/>
  <c r="U1001" i="13" s="1"/>
  <c r="J999" i="13"/>
  <c r="K999" i="13" s="1"/>
  <c r="L999" i="13" s="1"/>
  <c r="I998" i="13"/>
  <c r="Y1002" i="13"/>
  <c r="Z1002" i="3"/>
  <c r="V1003" i="3"/>
  <c r="S1002" i="3"/>
  <c r="U1002" i="3" s="1"/>
  <c r="AA1002" i="3" s="1"/>
  <c r="T1002" i="3"/>
  <c r="W1002" i="3" s="1"/>
  <c r="R1001" i="3"/>
  <c r="Z1001" i="3" s="1"/>
  <c r="N1000" i="3"/>
  <c r="Y1002" i="3"/>
  <c r="M1000" i="3"/>
  <c r="J999" i="3"/>
  <c r="K999" i="3" s="1"/>
  <c r="L999" i="3" s="1"/>
  <c r="R999" i="13" l="1"/>
  <c r="M999" i="13"/>
  <c r="N998" i="13" s="1"/>
  <c r="J998" i="13"/>
  <c r="K998" i="13" s="1"/>
  <c r="L998" i="13" s="1"/>
  <c r="I997" i="13"/>
  <c r="AA1001" i="13"/>
  <c r="Y1001" i="13"/>
  <c r="W1001" i="13"/>
  <c r="V1001" i="13"/>
  <c r="X1000" i="13"/>
  <c r="T1000" i="13"/>
  <c r="S1000" i="13"/>
  <c r="U1000" i="13" s="1"/>
  <c r="S1001" i="3"/>
  <c r="U1001" i="3" s="1"/>
  <c r="AA1001" i="3" s="1"/>
  <c r="T1001" i="3"/>
  <c r="V1002" i="3"/>
  <c r="X1001" i="3"/>
  <c r="R1000" i="3"/>
  <c r="Z1000" i="3" s="1"/>
  <c r="N999" i="3"/>
  <c r="W1001" i="3"/>
  <c r="M999" i="3"/>
  <c r="J998" i="3"/>
  <c r="K998" i="3" s="1"/>
  <c r="L998" i="3" s="1"/>
  <c r="J997" i="13" l="1"/>
  <c r="K997" i="13" s="1"/>
  <c r="L997" i="13" s="1"/>
  <c r="I996" i="13"/>
  <c r="X999" i="13"/>
  <c r="T999" i="13"/>
  <c r="S999" i="13"/>
  <c r="U999" i="13" s="1"/>
  <c r="AA999" i="13" s="1"/>
  <c r="AA1000" i="13"/>
  <c r="Y1000" i="13"/>
  <c r="R998" i="13"/>
  <c r="Z998" i="13" s="1"/>
  <c r="M998" i="13"/>
  <c r="N997" i="13" s="1"/>
  <c r="W1000" i="13"/>
  <c r="V1000" i="13"/>
  <c r="Z999" i="13"/>
  <c r="T1000" i="3"/>
  <c r="W1000" i="3" s="1"/>
  <c r="V1001" i="3"/>
  <c r="X1000" i="3"/>
  <c r="Y1001" i="3"/>
  <c r="S1000" i="3"/>
  <c r="U1000" i="3" s="1"/>
  <c r="AA1000" i="3" s="1"/>
  <c r="R999" i="3"/>
  <c r="Z999" i="3" s="1"/>
  <c r="N998" i="3"/>
  <c r="M998" i="3"/>
  <c r="J997" i="3"/>
  <c r="K997" i="3" s="1"/>
  <c r="L997" i="3" s="1"/>
  <c r="Y999" i="13" l="1"/>
  <c r="R997" i="13"/>
  <c r="M997" i="13"/>
  <c r="N996" i="13" s="1"/>
  <c r="W999" i="13"/>
  <c r="V999" i="13"/>
  <c r="X998" i="13"/>
  <c r="T998" i="13"/>
  <c r="S998" i="13"/>
  <c r="U998" i="13" s="1"/>
  <c r="J996" i="13"/>
  <c r="K996" i="13" s="1"/>
  <c r="L996" i="13" s="1"/>
  <c r="I995" i="13"/>
  <c r="X999" i="3"/>
  <c r="V1000" i="3"/>
  <c r="Y1000" i="3"/>
  <c r="T999" i="3"/>
  <c r="W999" i="3" s="1"/>
  <c r="S999" i="3"/>
  <c r="U999" i="3" s="1"/>
  <c r="AA999" i="3" s="1"/>
  <c r="R998" i="3"/>
  <c r="S998" i="3" s="1"/>
  <c r="U998" i="3" s="1"/>
  <c r="AA998" i="3" s="1"/>
  <c r="N997" i="3"/>
  <c r="M997" i="3"/>
  <c r="J996" i="3"/>
  <c r="K996" i="3" s="1"/>
  <c r="L996" i="3" s="1"/>
  <c r="X997" i="13" l="1"/>
  <c r="T997" i="13"/>
  <c r="S997" i="13"/>
  <c r="U997" i="13" s="1"/>
  <c r="AA997" i="13" s="1"/>
  <c r="J995" i="13"/>
  <c r="K995" i="13" s="1"/>
  <c r="L995" i="13" s="1"/>
  <c r="I994" i="13"/>
  <c r="R996" i="13"/>
  <c r="Z996" i="13" s="1"/>
  <c r="M996" i="13"/>
  <c r="N995" i="13" s="1"/>
  <c r="AA998" i="13"/>
  <c r="Y998" i="13"/>
  <c r="W998" i="13"/>
  <c r="V998" i="13"/>
  <c r="Z997" i="13"/>
  <c r="Z998" i="3"/>
  <c r="X998" i="3"/>
  <c r="T998" i="3"/>
  <c r="Y999" i="3"/>
  <c r="V999" i="3"/>
  <c r="R997" i="3"/>
  <c r="T997" i="3" s="1"/>
  <c r="N996" i="3"/>
  <c r="Y998" i="3"/>
  <c r="W998" i="3"/>
  <c r="V998" i="3"/>
  <c r="M996" i="3"/>
  <c r="J995" i="3"/>
  <c r="K995" i="3" s="1"/>
  <c r="L995" i="3" s="1"/>
  <c r="Y997" i="13" l="1"/>
  <c r="R995" i="13"/>
  <c r="Z995" i="13" s="1"/>
  <c r="M995" i="13"/>
  <c r="N994" i="13" s="1"/>
  <c r="W997" i="13"/>
  <c r="V997" i="13"/>
  <c r="X996" i="13"/>
  <c r="T996" i="13"/>
  <c r="S996" i="13"/>
  <c r="U996" i="13" s="1"/>
  <c r="AA996" i="13" s="1"/>
  <c r="J994" i="13"/>
  <c r="K994" i="13" s="1"/>
  <c r="L994" i="13" s="1"/>
  <c r="I993" i="13"/>
  <c r="Z997" i="3"/>
  <c r="S997" i="3"/>
  <c r="U997" i="3" s="1"/>
  <c r="AA997" i="3" s="1"/>
  <c r="X997" i="3"/>
  <c r="R996" i="3"/>
  <c r="T996" i="3" s="1"/>
  <c r="N995" i="3"/>
  <c r="Y997" i="3"/>
  <c r="M995" i="3"/>
  <c r="W997" i="3"/>
  <c r="J994" i="3"/>
  <c r="K994" i="3" s="1"/>
  <c r="L994" i="3" s="1"/>
  <c r="R994" i="13" l="1"/>
  <c r="M994" i="13"/>
  <c r="N993" i="13" s="1"/>
  <c r="X995" i="13"/>
  <c r="T995" i="13"/>
  <c r="S995" i="13"/>
  <c r="U995" i="13" s="1"/>
  <c r="AA995" i="13" s="1"/>
  <c r="J993" i="13"/>
  <c r="K993" i="13" s="1"/>
  <c r="L993" i="13" s="1"/>
  <c r="I992" i="13"/>
  <c r="W996" i="13"/>
  <c r="V996" i="13"/>
  <c r="Y996" i="13"/>
  <c r="V997" i="3"/>
  <c r="X996" i="3"/>
  <c r="S996" i="3"/>
  <c r="U996" i="3" s="1"/>
  <c r="AA996" i="3" s="1"/>
  <c r="Z996" i="3"/>
  <c r="R995" i="3"/>
  <c r="Z995" i="3" s="1"/>
  <c r="N994" i="3"/>
  <c r="Y996" i="3"/>
  <c r="W996" i="3"/>
  <c r="M994" i="3"/>
  <c r="J993" i="3"/>
  <c r="K993" i="3" s="1"/>
  <c r="L993" i="3" s="1"/>
  <c r="X994" i="13" l="1"/>
  <c r="T994" i="13"/>
  <c r="S994" i="13"/>
  <c r="U994" i="13" s="1"/>
  <c r="AA994" i="13" s="1"/>
  <c r="Y995" i="13"/>
  <c r="J992" i="13"/>
  <c r="K992" i="13" s="1"/>
  <c r="L992" i="13" s="1"/>
  <c r="I991" i="13"/>
  <c r="Y994" i="13"/>
  <c r="W995" i="13"/>
  <c r="V995" i="13"/>
  <c r="R993" i="13"/>
  <c r="Z993" i="13" s="1"/>
  <c r="M993" i="13"/>
  <c r="N992" i="13" s="1"/>
  <c r="Z994" i="13"/>
  <c r="S995" i="3"/>
  <c r="U995" i="3" s="1"/>
  <c r="AA995" i="3" s="1"/>
  <c r="T995" i="3"/>
  <c r="W995" i="3" s="1"/>
  <c r="V996" i="3"/>
  <c r="X995" i="3"/>
  <c r="R994" i="3"/>
  <c r="S994" i="3" s="1"/>
  <c r="U994" i="3" s="1"/>
  <c r="AA994" i="3" s="1"/>
  <c r="N993" i="3"/>
  <c r="M993" i="3"/>
  <c r="J992" i="3"/>
  <c r="K992" i="3" s="1"/>
  <c r="L992" i="3" s="1"/>
  <c r="X993" i="13" l="1"/>
  <c r="T993" i="13"/>
  <c r="S993" i="13"/>
  <c r="U993" i="13" s="1"/>
  <c r="AA993" i="13" s="1"/>
  <c r="Y993" i="13"/>
  <c r="W994" i="13"/>
  <c r="V994" i="13"/>
  <c r="J991" i="13"/>
  <c r="K991" i="13" s="1"/>
  <c r="L991" i="13" s="1"/>
  <c r="I990" i="13"/>
  <c r="R992" i="13"/>
  <c r="M992" i="13"/>
  <c r="N991" i="13" s="1"/>
  <c r="V995" i="3"/>
  <c r="Y995" i="3"/>
  <c r="T994" i="3"/>
  <c r="V994" i="3" s="1"/>
  <c r="Y994" i="3"/>
  <c r="X994" i="3"/>
  <c r="Z994" i="3"/>
  <c r="R993" i="3"/>
  <c r="T993" i="3" s="1"/>
  <c r="N992" i="3"/>
  <c r="M992" i="3"/>
  <c r="J991" i="3"/>
  <c r="K991" i="3" s="1"/>
  <c r="L991" i="3" s="1"/>
  <c r="W993" i="13" l="1"/>
  <c r="V993" i="13"/>
  <c r="I989" i="13"/>
  <c r="J990" i="13"/>
  <c r="K990" i="13" s="1"/>
  <c r="L990" i="13" s="1"/>
  <c r="X992" i="13"/>
  <c r="T992" i="13"/>
  <c r="S992" i="13"/>
  <c r="U992" i="13" s="1"/>
  <c r="AA992" i="13" s="1"/>
  <c r="R991" i="13"/>
  <c r="Z991" i="13" s="1"/>
  <c r="M991" i="13"/>
  <c r="N990" i="13" s="1"/>
  <c r="Z992" i="13"/>
  <c r="W994" i="3"/>
  <c r="Z993" i="3"/>
  <c r="S993" i="3"/>
  <c r="U993" i="3" s="1"/>
  <c r="AA993" i="3" s="1"/>
  <c r="X993" i="3"/>
  <c r="R992" i="3"/>
  <c r="Z992" i="3" s="1"/>
  <c r="N991" i="3"/>
  <c r="Y993" i="3"/>
  <c r="M991" i="3"/>
  <c r="W993" i="3"/>
  <c r="J990" i="3"/>
  <c r="K990" i="3" s="1"/>
  <c r="L990" i="3" s="1"/>
  <c r="I988" i="13" l="1"/>
  <c r="J989" i="13"/>
  <c r="K989" i="13" s="1"/>
  <c r="L989" i="13" s="1"/>
  <c r="X991" i="13"/>
  <c r="T991" i="13"/>
  <c r="S991" i="13"/>
  <c r="U991" i="13" s="1"/>
  <c r="W992" i="13"/>
  <c r="V992" i="13"/>
  <c r="M990" i="13"/>
  <c r="N989" i="13" s="1"/>
  <c r="R990" i="13"/>
  <c r="Y992" i="13"/>
  <c r="V993" i="3"/>
  <c r="S992" i="3"/>
  <c r="U992" i="3" s="1"/>
  <c r="AA992" i="3" s="1"/>
  <c r="T992" i="3"/>
  <c r="W992" i="3" s="1"/>
  <c r="X992" i="3"/>
  <c r="R991" i="3"/>
  <c r="Z991" i="3" s="1"/>
  <c r="N990" i="3"/>
  <c r="M990" i="3"/>
  <c r="J989" i="3"/>
  <c r="K989" i="3" s="1"/>
  <c r="L989" i="3" s="1"/>
  <c r="Z990" i="13" l="1"/>
  <c r="AA991" i="13"/>
  <c r="Y991" i="13"/>
  <c r="W991" i="13"/>
  <c r="V991" i="13"/>
  <c r="R989" i="13"/>
  <c r="M989" i="13"/>
  <c r="N988" i="13" s="1"/>
  <c r="T990" i="13"/>
  <c r="X990" i="13"/>
  <c r="S990" i="13"/>
  <c r="U990" i="13" s="1"/>
  <c r="AA990" i="13" s="1"/>
  <c r="I987" i="13"/>
  <c r="J988" i="13"/>
  <c r="K988" i="13" s="1"/>
  <c r="L988" i="13" s="1"/>
  <c r="S991" i="3"/>
  <c r="U991" i="3" s="1"/>
  <c r="AA991" i="3" s="1"/>
  <c r="T991" i="3"/>
  <c r="W991" i="3" s="1"/>
  <c r="V992" i="3"/>
  <c r="Y992" i="3"/>
  <c r="X991" i="3"/>
  <c r="R990" i="3"/>
  <c r="Z990" i="3" s="1"/>
  <c r="N989" i="3"/>
  <c r="M989" i="3"/>
  <c r="J988" i="3"/>
  <c r="K988" i="3" s="1"/>
  <c r="L988" i="3" s="1"/>
  <c r="Y990" i="13" l="1"/>
  <c r="W990" i="13"/>
  <c r="V990" i="13"/>
  <c r="T989" i="13"/>
  <c r="X989" i="13"/>
  <c r="S989" i="13"/>
  <c r="U989" i="13" s="1"/>
  <c r="AA989" i="13" s="1"/>
  <c r="M988" i="13"/>
  <c r="N987" i="13" s="1"/>
  <c r="R988" i="13"/>
  <c r="Z988" i="13" s="1"/>
  <c r="I986" i="13"/>
  <c r="J987" i="13"/>
  <c r="K987" i="13" s="1"/>
  <c r="L987" i="13" s="1"/>
  <c r="Y989" i="13"/>
  <c r="Z989" i="13"/>
  <c r="V991" i="3"/>
  <c r="Y991" i="3"/>
  <c r="T990" i="3"/>
  <c r="S990" i="3"/>
  <c r="U990" i="3" s="1"/>
  <c r="AA990" i="3" s="1"/>
  <c r="X990" i="3"/>
  <c r="R989" i="3"/>
  <c r="Z989" i="3" s="1"/>
  <c r="N988" i="3"/>
  <c r="Y990" i="3"/>
  <c r="M988" i="3"/>
  <c r="J987" i="3"/>
  <c r="K987" i="3" s="1"/>
  <c r="L987" i="3" s="1"/>
  <c r="I985" i="13" l="1"/>
  <c r="J986" i="13"/>
  <c r="K986" i="13" s="1"/>
  <c r="L986" i="13" s="1"/>
  <c r="R987" i="13"/>
  <c r="Z987" i="13"/>
  <c r="M987" i="13"/>
  <c r="N986" i="13" s="1"/>
  <c r="W989" i="13"/>
  <c r="V989" i="13"/>
  <c r="T988" i="13"/>
  <c r="X988" i="13"/>
  <c r="S988" i="13"/>
  <c r="U988" i="13" s="1"/>
  <c r="T989" i="3"/>
  <c r="V990" i="3"/>
  <c r="W990" i="3"/>
  <c r="X989" i="3"/>
  <c r="S989" i="3"/>
  <c r="U989" i="3" s="1"/>
  <c r="AA989" i="3" s="1"/>
  <c r="R988" i="3"/>
  <c r="X988" i="3" s="1"/>
  <c r="N987" i="3"/>
  <c r="M987" i="3"/>
  <c r="W989" i="3"/>
  <c r="J986" i="3"/>
  <c r="K986" i="3" s="1"/>
  <c r="L986" i="3" s="1"/>
  <c r="AA988" i="13" l="1"/>
  <c r="Y988" i="13"/>
  <c r="T987" i="13"/>
  <c r="X987" i="13"/>
  <c r="S987" i="13"/>
  <c r="U987" i="13" s="1"/>
  <c r="AA987" i="13" s="1"/>
  <c r="Y987" i="13"/>
  <c r="W988" i="13"/>
  <c r="V988" i="13"/>
  <c r="M986" i="13"/>
  <c r="N985" i="13" s="1"/>
  <c r="R986" i="13"/>
  <c r="I984" i="13"/>
  <c r="J985" i="13"/>
  <c r="K985" i="13" s="1"/>
  <c r="L985" i="13" s="1"/>
  <c r="V989" i="3"/>
  <c r="Y989" i="3"/>
  <c r="Z988" i="3"/>
  <c r="S988" i="3"/>
  <c r="U988" i="3" s="1"/>
  <c r="AA988" i="3" s="1"/>
  <c r="T988" i="3"/>
  <c r="W988" i="3" s="1"/>
  <c r="R987" i="3"/>
  <c r="Z987" i="3" s="1"/>
  <c r="N986" i="3"/>
  <c r="Y988" i="3"/>
  <c r="M986" i="3"/>
  <c r="J985" i="3"/>
  <c r="K985" i="3" s="1"/>
  <c r="L985" i="3" s="1"/>
  <c r="T986" i="13" l="1"/>
  <c r="X986" i="13"/>
  <c r="S986" i="13"/>
  <c r="U986" i="13" s="1"/>
  <c r="AA986" i="13" s="1"/>
  <c r="R985" i="13"/>
  <c r="Z985" i="13" s="1"/>
  <c r="M985" i="13"/>
  <c r="N984" i="13" s="1"/>
  <c r="W987" i="13"/>
  <c r="V987" i="13"/>
  <c r="I983" i="13"/>
  <c r="J984" i="13"/>
  <c r="K984" i="13" s="1"/>
  <c r="L984" i="13" s="1"/>
  <c r="Z986" i="13"/>
  <c r="V988" i="3"/>
  <c r="S987" i="3"/>
  <c r="U987" i="3" s="1"/>
  <c r="AA987" i="3" s="1"/>
  <c r="T987" i="3"/>
  <c r="W987" i="3" s="1"/>
  <c r="X987" i="3"/>
  <c r="R986" i="3"/>
  <c r="X986" i="3" s="1"/>
  <c r="N985" i="3"/>
  <c r="M985" i="3"/>
  <c r="J984" i="3"/>
  <c r="K984" i="3" s="1"/>
  <c r="L984" i="3" s="1"/>
  <c r="M984" i="13" l="1"/>
  <c r="N983" i="13" s="1"/>
  <c r="R984" i="13"/>
  <c r="I982" i="13"/>
  <c r="J983" i="13"/>
  <c r="K983" i="13" s="1"/>
  <c r="L983" i="13" s="1"/>
  <c r="Y986" i="13"/>
  <c r="T985" i="13"/>
  <c r="X985" i="13"/>
  <c r="S985" i="13"/>
  <c r="U985" i="13" s="1"/>
  <c r="W986" i="13"/>
  <c r="V986" i="13"/>
  <c r="T986" i="3"/>
  <c r="W986" i="3" s="1"/>
  <c r="S986" i="3"/>
  <c r="U986" i="3" s="1"/>
  <c r="AA986" i="3" s="1"/>
  <c r="Z986" i="3"/>
  <c r="V987" i="3"/>
  <c r="Y987" i="3"/>
  <c r="Y986" i="3"/>
  <c r="R985" i="3"/>
  <c r="T985" i="3" s="1"/>
  <c r="N984" i="3"/>
  <c r="M984" i="3"/>
  <c r="J983" i="3"/>
  <c r="K983" i="3" s="1"/>
  <c r="L983" i="3" s="1"/>
  <c r="AA985" i="13" l="1"/>
  <c r="Y985" i="13"/>
  <c r="T984" i="13"/>
  <c r="X984" i="13"/>
  <c r="S984" i="13"/>
  <c r="U984" i="13" s="1"/>
  <c r="AA984" i="13" s="1"/>
  <c r="I981" i="13"/>
  <c r="J982" i="13"/>
  <c r="K982" i="13" s="1"/>
  <c r="L982" i="13" s="1"/>
  <c r="Z984" i="13"/>
  <c r="R983" i="13"/>
  <c r="M983" i="13"/>
  <c r="N982" i="13" s="1"/>
  <c r="W985" i="13"/>
  <c r="V985" i="13"/>
  <c r="Y984" i="13"/>
  <c r="V986" i="3"/>
  <c r="Z985" i="3"/>
  <c r="S985" i="3"/>
  <c r="U985" i="3" s="1"/>
  <c r="AA985" i="3" s="1"/>
  <c r="X985" i="3"/>
  <c r="R984" i="3"/>
  <c r="S984" i="3" s="1"/>
  <c r="U984" i="3" s="1"/>
  <c r="AA984" i="3" s="1"/>
  <c r="N983" i="3"/>
  <c r="M983" i="3"/>
  <c r="W985" i="3"/>
  <c r="J982" i="3"/>
  <c r="K982" i="3" s="1"/>
  <c r="L982" i="3" s="1"/>
  <c r="T983" i="13" l="1"/>
  <c r="X983" i="13"/>
  <c r="S983" i="13"/>
  <c r="U983" i="13" s="1"/>
  <c r="AA983" i="13" s="1"/>
  <c r="Z983" i="13"/>
  <c r="M982" i="13"/>
  <c r="N981" i="13" s="1"/>
  <c r="R982" i="13"/>
  <c r="W984" i="13"/>
  <c r="V984" i="13"/>
  <c r="I980" i="13"/>
  <c r="J981" i="13"/>
  <c r="K981" i="13" s="1"/>
  <c r="L981" i="13" s="1"/>
  <c r="Y985" i="3"/>
  <c r="V985" i="3"/>
  <c r="X984" i="3"/>
  <c r="Z984" i="3"/>
  <c r="T984" i="3"/>
  <c r="W984" i="3" s="1"/>
  <c r="R983" i="3"/>
  <c r="Z983" i="3" s="1"/>
  <c r="N982" i="3"/>
  <c r="Y984" i="3"/>
  <c r="M982" i="3"/>
  <c r="J981" i="3"/>
  <c r="K981" i="3" s="1"/>
  <c r="L981" i="3" s="1"/>
  <c r="I979" i="13" l="1"/>
  <c r="J980" i="13"/>
  <c r="K980" i="13" s="1"/>
  <c r="L980" i="13" s="1"/>
  <c r="T982" i="13"/>
  <c r="X982" i="13"/>
  <c r="S982" i="13"/>
  <c r="U982" i="13" s="1"/>
  <c r="AA982" i="13" s="1"/>
  <c r="Y983" i="13"/>
  <c r="Z982" i="13"/>
  <c r="R981" i="13"/>
  <c r="Z981" i="13" s="1"/>
  <c r="M981" i="13"/>
  <c r="N980" i="13" s="1"/>
  <c r="W983" i="13"/>
  <c r="V983" i="13"/>
  <c r="T983" i="3"/>
  <c r="W983" i="3" s="1"/>
  <c r="V984" i="3"/>
  <c r="S983" i="3"/>
  <c r="U983" i="3" s="1"/>
  <c r="AA983" i="3" s="1"/>
  <c r="X983" i="3"/>
  <c r="R982" i="3"/>
  <c r="X982" i="3" s="1"/>
  <c r="N981" i="3"/>
  <c r="Y983" i="3"/>
  <c r="M981" i="3"/>
  <c r="J980" i="3"/>
  <c r="K980" i="3" s="1"/>
  <c r="L980" i="3" s="1"/>
  <c r="Y982" i="13" l="1"/>
  <c r="W982" i="13"/>
  <c r="V982" i="13"/>
  <c r="M980" i="13"/>
  <c r="N979" i="13" s="1"/>
  <c r="R980" i="13"/>
  <c r="Z980" i="13" s="1"/>
  <c r="T981" i="13"/>
  <c r="X981" i="13"/>
  <c r="S981" i="13"/>
  <c r="U981" i="13" s="1"/>
  <c r="AA981" i="13" s="1"/>
  <c r="I978" i="13"/>
  <c r="J979" i="13"/>
  <c r="K979" i="13" s="1"/>
  <c r="L979" i="13" s="1"/>
  <c r="T982" i="3"/>
  <c r="S982" i="3"/>
  <c r="U982" i="3" s="1"/>
  <c r="AA982" i="3" s="1"/>
  <c r="Z982" i="3"/>
  <c r="V983" i="3"/>
  <c r="R981" i="3"/>
  <c r="X981" i="3" s="1"/>
  <c r="N980" i="3"/>
  <c r="Z981" i="3"/>
  <c r="M980" i="3"/>
  <c r="W982" i="3"/>
  <c r="J979" i="3"/>
  <c r="K979" i="3" s="1"/>
  <c r="L979" i="3" s="1"/>
  <c r="J978" i="13" l="1"/>
  <c r="K978" i="13" s="1"/>
  <c r="L978" i="13" s="1"/>
  <c r="I977" i="13"/>
  <c r="R979" i="13"/>
  <c r="Z979" i="13"/>
  <c r="M979" i="13"/>
  <c r="N978" i="13" s="1"/>
  <c r="T980" i="13"/>
  <c r="X980" i="13"/>
  <c r="S980" i="13"/>
  <c r="U980" i="13" s="1"/>
  <c r="AA980" i="13" s="1"/>
  <c r="W981" i="13"/>
  <c r="V981" i="13"/>
  <c r="Y981" i="13"/>
  <c r="Y982" i="3"/>
  <c r="V982" i="3"/>
  <c r="T981" i="3"/>
  <c r="S981" i="3"/>
  <c r="U981" i="3" s="1"/>
  <c r="AA981" i="3" s="1"/>
  <c r="R980" i="3"/>
  <c r="T980" i="3" s="1"/>
  <c r="N979" i="3"/>
  <c r="M979" i="3"/>
  <c r="J978" i="3"/>
  <c r="K978" i="3" s="1"/>
  <c r="L978" i="3" s="1"/>
  <c r="J977" i="13" l="1"/>
  <c r="K977" i="13" s="1"/>
  <c r="L977" i="13" s="1"/>
  <c r="I976" i="13"/>
  <c r="M978" i="13"/>
  <c r="N977" i="13" s="1"/>
  <c r="R978" i="13"/>
  <c r="Z978" i="13" s="1"/>
  <c r="W980" i="13"/>
  <c r="V980" i="13"/>
  <c r="T979" i="13"/>
  <c r="X979" i="13"/>
  <c r="S979" i="13"/>
  <c r="U979" i="13" s="1"/>
  <c r="Y980" i="13"/>
  <c r="Y981" i="3"/>
  <c r="V981" i="3"/>
  <c r="W981" i="3"/>
  <c r="S980" i="3"/>
  <c r="U980" i="3" s="1"/>
  <c r="AA980" i="3" s="1"/>
  <c r="Z980" i="3"/>
  <c r="X980" i="3"/>
  <c r="R979" i="3"/>
  <c r="Z979" i="3" s="1"/>
  <c r="N978" i="3"/>
  <c r="M978" i="3"/>
  <c r="W980" i="3"/>
  <c r="J977" i="3"/>
  <c r="K977" i="3" s="1"/>
  <c r="L977" i="3" s="1"/>
  <c r="W979" i="13" l="1"/>
  <c r="V979" i="13"/>
  <c r="T978" i="13"/>
  <c r="X978" i="13"/>
  <c r="S978" i="13"/>
  <c r="U978" i="13" s="1"/>
  <c r="J976" i="13"/>
  <c r="K976" i="13" s="1"/>
  <c r="L976" i="13" s="1"/>
  <c r="I975" i="13"/>
  <c r="AA979" i="13"/>
  <c r="Y979" i="13"/>
  <c r="M977" i="13"/>
  <c r="N976" i="13" s="1"/>
  <c r="R977" i="13"/>
  <c r="Z977" i="13" s="1"/>
  <c r="S979" i="3"/>
  <c r="U979" i="3" s="1"/>
  <c r="AA979" i="3" s="1"/>
  <c r="V980" i="3"/>
  <c r="T979" i="3"/>
  <c r="W979" i="3" s="1"/>
  <c r="X979" i="3"/>
  <c r="Y980" i="3"/>
  <c r="R978" i="3"/>
  <c r="Z978" i="3" s="1"/>
  <c r="N977" i="3"/>
  <c r="M977" i="3"/>
  <c r="J976" i="3"/>
  <c r="K976" i="3" s="1"/>
  <c r="L976" i="3" s="1"/>
  <c r="X977" i="13" l="1"/>
  <c r="T977" i="13"/>
  <c r="S977" i="13"/>
  <c r="U977" i="13" s="1"/>
  <c r="AA977" i="13" s="1"/>
  <c r="M976" i="13"/>
  <c r="N975" i="13" s="1"/>
  <c r="R976" i="13"/>
  <c r="Z976" i="13" s="1"/>
  <c r="J975" i="13"/>
  <c r="K975" i="13" s="1"/>
  <c r="L975" i="13" s="1"/>
  <c r="I974" i="13"/>
  <c r="W978" i="13"/>
  <c r="V978" i="13"/>
  <c r="AA978" i="13"/>
  <c r="Y978" i="13"/>
  <c r="V979" i="3"/>
  <c r="Y979" i="3"/>
  <c r="T978" i="3"/>
  <c r="W978" i="3" s="1"/>
  <c r="S978" i="3"/>
  <c r="U978" i="3" s="1"/>
  <c r="AA978" i="3" s="1"/>
  <c r="X978" i="3"/>
  <c r="R977" i="3"/>
  <c r="S977" i="3" s="1"/>
  <c r="U977" i="3" s="1"/>
  <c r="AA977" i="3" s="1"/>
  <c r="N976" i="3"/>
  <c r="Y978" i="3"/>
  <c r="M976" i="3"/>
  <c r="J975" i="3"/>
  <c r="K975" i="3" s="1"/>
  <c r="L975" i="3" s="1"/>
  <c r="J974" i="13" l="1"/>
  <c r="K974" i="13" s="1"/>
  <c r="L974" i="13" s="1"/>
  <c r="I973" i="13"/>
  <c r="Y977" i="13"/>
  <c r="W977" i="13"/>
  <c r="V977" i="13"/>
  <c r="M975" i="13"/>
  <c r="N974" i="13" s="1"/>
  <c r="R975" i="13"/>
  <c r="Z975" i="13" s="1"/>
  <c r="X976" i="13"/>
  <c r="T976" i="13"/>
  <c r="S976" i="13"/>
  <c r="U976" i="13" s="1"/>
  <c r="AA976" i="13" s="1"/>
  <c r="V978" i="3"/>
  <c r="Y977" i="3"/>
  <c r="Z977" i="3"/>
  <c r="T977" i="3"/>
  <c r="V977" i="3" s="1"/>
  <c r="X977" i="3"/>
  <c r="R976" i="3"/>
  <c r="X976" i="3" s="1"/>
  <c r="N975" i="3"/>
  <c r="M975" i="3"/>
  <c r="J974" i="3"/>
  <c r="K974" i="3" s="1"/>
  <c r="L974" i="3" s="1"/>
  <c r="Y976" i="13" l="1"/>
  <c r="J973" i="13"/>
  <c r="K973" i="13" s="1"/>
  <c r="L973" i="13" s="1"/>
  <c r="I972" i="13"/>
  <c r="W976" i="13"/>
  <c r="V976" i="13"/>
  <c r="X975" i="13"/>
  <c r="T975" i="13"/>
  <c r="S975" i="13"/>
  <c r="U975" i="13" s="1"/>
  <c r="AA975" i="13" s="1"/>
  <c r="M974" i="13"/>
  <c r="N973" i="13" s="1"/>
  <c r="R974" i="13"/>
  <c r="Z974" i="13" s="1"/>
  <c r="W977" i="3"/>
  <c r="Z976" i="3"/>
  <c r="T976" i="3"/>
  <c r="S976" i="3"/>
  <c r="U976" i="3" s="1"/>
  <c r="AA976" i="3" s="1"/>
  <c r="R975" i="3"/>
  <c r="S975" i="3" s="1"/>
  <c r="U975" i="3" s="1"/>
  <c r="AA975" i="3" s="1"/>
  <c r="N974" i="3"/>
  <c r="M974" i="3"/>
  <c r="J973" i="3"/>
  <c r="K973" i="3" s="1"/>
  <c r="L973" i="3" s="1"/>
  <c r="Y975" i="13" l="1"/>
  <c r="J972" i="13"/>
  <c r="K972" i="13" s="1"/>
  <c r="L972" i="13" s="1"/>
  <c r="I971" i="13"/>
  <c r="W975" i="13"/>
  <c r="V975" i="13"/>
  <c r="X974" i="13"/>
  <c r="T974" i="13"/>
  <c r="S974" i="13"/>
  <c r="U974" i="13" s="1"/>
  <c r="AA974" i="13" s="1"/>
  <c r="Y974" i="13"/>
  <c r="M973" i="13"/>
  <c r="N972" i="13" s="1"/>
  <c r="R973" i="13"/>
  <c r="Z973" i="13" s="1"/>
  <c r="V976" i="3"/>
  <c r="W976" i="3"/>
  <c r="Y976" i="3"/>
  <c r="X975" i="3"/>
  <c r="Z975" i="3"/>
  <c r="T975" i="3"/>
  <c r="R974" i="3"/>
  <c r="T974" i="3" s="1"/>
  <c r="N973" i="3"/>
  <c r="Y975" i="3"/>
  <c r="M973" i="3"/>
  <c r="W975" i="3"/>
  <c r="V975" i="3"/>
  <c r="J972" i="3"/>
  <c r="K972" i="3" s="1"/>
  <c r="L972" i="3" s="1"/>
  <c r="J971" i="13" l="1"/>
  <c r="K971" i="13" s="1"/>
  <c r="L971" i="13" s="1"/>
  <c r="I970" i="13"/>
  <c r="W974" i="13"/>
  <c r="V974" i="13"/>
  <c r="X973" i="13"/>
  <c r="T973" i="13"/>
  <c r="S973" i="13"/>
  <c r="U973" i="13" s="1"/>
  <c r="AA973" i="13" s="1"/>
  <c r="M972" i="13"/>
  <c r="N971" i="13" s="1"/>
  <c r="R972" i="13"/>
  <c r="Z972" i="13" s="1"/>
  <c r="Z974" i="3"/>
  <c r="S974" i="3"/>
  <c r="U974" i="3" s="1"/>
  <c r="AA974" i="3" s="1"/>
  <c r="X974" i="3"/>
  <c r="R973" i="3"/>
  <c r="T973" i="3" s="1"/>
  <c r="N972" i="3"/>
  <c r="M972" i="3"/>
  <c r="W974" i="3"/>
  <c r="J971" i="3"/>
  <c r="K971" i="3" s="1"/>
  <c r="L971" i="3" s="1"/>
  <c r="Y973" i="13" l="1"/>
  <c r="J970" i="13"/>
  <c r="K970" i="13" s="1"/>
  <c r="L970" i="13" s="1"/>
  <c r="I969" i="13"/>
  <c r="W973" i="13"/>
  <c r="V973" i="13"/>
  <c r="X972" i="13"/>
  <c r="T972" i="13"/>
  <c r="S972" i="13"/>
  <c r="U972" i="13" s="1"/>
  <c r="AA972" i="13" s="1"/>
  <c r="M971" i="13"/>
  <c r="N970" i="13" s="1"/>
  <c r="R971" i="13"/>
  <c r="Z971" i="13" s="1"/>
  <c r="Y974" i="3"/>
  <c r="V974" i="3"/>
  <c r="X973" i="3"/>
  <c r="S973" i="3"/>
  <c r="U973" i="3" s="1"/>
  <c r="AA973" i="3" s="1"/>
  <c r="Z973" i="3"/>
  <c r="R972" i="3"/>
  <c r="T972" i="3" s="1"/>
  <c r="N971" i="3"/>
  <c r="M971" i="3"/>
  <c r="W973" i="3"/>
  <c r="J970" i="3"/>
  <c r="K970" i="3" s="1"/>
  <c r="L970" i="3" s="1"/>
  <c r="Y972" i="13" l="1"/>
  <c r="J969" i="13"/>
  <c r="K969" i="13" s="1"/>
  <c r="L969" i="13" s="1"/>
  <c r="I968" i="13"/>
  <c r="W972" i="13"/>
  <c r="V972" i="13"/>
  <c r="X971" i="13"/>
  <c r="T971" i="13"/>
  <c r="S971" i="13"/>
  <c r="U971" i="13" s="1"/>
  <c r="AA971" i="13" s="1"/>
  <c r="M970" i="13"/>
  <c r="N969" i="13" s="1"/>
  <c r="R970" i="13"/>
  <c r="Z970" i="13" s="1"/>
  <c r="Y973" i="3"/>
  <c r="X972" i="3"/>
  <c r="V973" i="3"/>
  <c r="S972" i="3"/>
  <c r="U972" i="3" s="1"/>
  <c r="AA972" i="3" s="1"/>
  <c r="Z972" i="3"/>
  <c r="R971" i="3"/>
  <c r="S971" i="3" s="1"/>
  <c r="U971" i="3" s="1"/>
  <c r="AA971" i="3" s="1"/>
  <c r="N970" i="3"/>
  <c r="Y972" i="3"/>
  <c r="M970" i="3"/>
  <c r="W972" i="3"/>
  <c r="J969" i="3"/>
  <c r="K969" i="3" s="1"/>
  <c r="L969" i="3" s="1"/>
  <c r="Y971" i="13" l="1"/>
  <c r="J968" i="13"/>
  <c r="K968" i="13" s="1"/>
  <c r="L968" i="13" s="1"/>
  <c r="I967" i="13"/>
  <c r="W971" i="13"/>
  <c r="V971" i="13"/>
  <c r="X970" i="13"/>
  <c r="T970" i="13"/>
  <c r="S970" i="13"/>
  <c r="U970" i="13" s="1"/>
  <c r="AA970" i="13" s="1"/>
  <c r="R969" i="13"/>
  <c r="Z969" i="13" s="1"/>
  <c r="M969" i="13"/>
  <c r="N968" i="13" s="1"/>
  <c r="V972" i="3"/>
  <c r="X971" i="3"/>
  <c r="T971" i="3"/>
  <c r="V971" i="3" s="1"/>
  <c r="Z971" i="3"/>
  <c r="R970" i="3"/>
  <c r="S970" i="3" s="1"/>
  <c r="U970" i="3" s="1"/>
  <c r="AA970" i="3" s="1"/>
  <c r="N969" i="3"/>
  <c r="Y971" i="3"/>
  <c r="M969" i="3"/>
  <c r="J968" i="3"/>
  <c r="K968" i="3" s="1"/>
  <c r="L968" i="3" s="1"/>
  <c r="Y970" i="13" l="1"/>
  <c r="J967" i="13"/>
  <c r="K967" i="13" s="1"/>
  <c r="L967" i="13" s="1"/>
  <c r="I966" i="13"/>
  <c r="X969" i="13"/>
  <c r="T969" i="13"/>
  <c r="S969" i="13"/>
  <c r="U969" i="13" s="1"/>
  <c r="AA969" i="13" s="1"/>
  <c r="W970" i="13"/>
  <c r="V970" i="13"/>
  <c r="R968" i="13"/>
  <c r="M968" i="13"/>
  <c r="N967" i="13" s="1"/>
  <c r="W971" i="3"/>
  <c r="X970" i="3"/>
  <c r="Y970" i="3"/>
  <c r="Z970" i="3"/>
  <c r="T970" i="3"/>
  <c r="R969" i="3"/>
  <c r="Z969" i="3" s="1"/>
  <c r="N968" i="3"/>
  <c r="M968" i="3"/>
  <c r="W970" i="3"/>
  <c r="V970" i="3"/>
  <c r="J967" i="3"/>
  <c r="K967" i="3" s="1"/>
  <c r="L967" i="3" s="1"/>
  <c r="Y969" i="13" l="1"/>
  <c r="W969" i="13"/>
  <c r="V969" i="13"/>
  <c r="X968" i="13"/>
  <c r="T968" i="13"/>
  <c r="S968" i="13"/>
  <c r="U968" i="13" s="1"/>
  <c r="AA968" i="13" s="1"/>
  <c r="J966" i="13"/>
  <c r="K966" i="13" s="1"/>
  <c r="L966" i="13" s="1"/>
  <c r="I965" i="13"/>
  <c r="Z968" i="13"/>
  <c r="Y968" i="13"/>
  <c r="M967" i="13"/>
  <c r="N966" i="13" s="1"/>
  <c r="R967" i="13"/>
  <c r="Z967" i="13" s="1"/>
  <c r="X969" i="3"/>
  <c r="S969" i="3"/>
  <c r="U969" i="3" s="1"/>
  <c r="AA969" i="3" s="1"/>
  <c r="T969" i="3"/>
  <c r="R968" i="3"/>
  <c r="X968" i="3" s="1"/>
  <c r="N967" i="3"/>
  <c r="M967" i="3"/>
  <c r="W969" i="3"/>
  <c r="V969" i="3"/>
  <c r="J966" i="3"/>
  <c r="K966" i="3" s="1"/>
  <c r="L966" i="3" s="1"/>
  <c r="W968" i="13" l="1"/>
  <c r="V968" i="13"/>
  <c r="J965" i="13"/>
  <c r="K965" i="13" s="1"/>
  <c r="L965" i="13" s="1"/>
  <c r="I964" i="13"/>
  <c r="X967" i="13"/>
  <c r="T967" i="13"/>
  <c r="S967" i="13"/>
  <c r="U967" i="13" s="1"/>
  <c r="AA967" i="13" s="1"/>
  <c r="M966" i="13"/>
  <c r="N965" i="13" s="1"/>
  <c r="R966" i="13"/>
  <c r="Z966" i="13" s="1"/>
  <c r="S968" i="3"/>
  <c r="U968" i="3" s="1"/>
  <c r="AA968" i="3" s="1"/>
  <c r="Z968" i="3"/>
  <c r="T968" i="3"/>
  <c r="W968" i="3" s="1"/>
  <c r="Y969" i="3"/>
  <c r="Y968" i="3"/>
  <c r="R967" i="3"/>
  <c r="T967" i="3" s="1"/>
  <c r="N966" i="3"/>
  <c r="M966" i="3"/>
  <c r="J965" i="3"/>
  <c r="K965" i="3" s="1"/>
  <c r="L965" i="3" s="1"/>
  <c r="Y967" i="13" l="1"/>
  <c r="J964" i="13"/>
  <c r="K964" i="13" s="1"/>
  <c r="L964" i="13" s="1"/>
  <c r="I963" i="13"/>
  <c r="R965" i="13"/>
  <c r="Z965" i="13" s="1"/>
  <c r="M965" i="13"/>
  <c r="N964" i="13" s="1"/>
  <c r="W967" i="13"/>
  <c r="V967" i="13"/>
  <c r="X966" i="13"/>
  <c r="T966" i="13"/>
  <c r="S966" i="13"/>
  <c r="U966" i="13" s="1"/>
  <c r="AA966" i="13" s="1"/>
  <c r="V968" i="3"/>
  <c r="Z967" i="3"/>
  <c r="S967" i="3"/>
  <c r="U967" i="3" s="1"/>
  <c r="V967" i="3" s="1"/>
  <c r="X967" i="3"/>
  <c r="R966" i="3"/>
  <c r="X966" i="3" s="1"/>
  <c r="N965" i="3"/>
  <c r="M965" i="3"/>
  <c r="W967" i="3"/>
  <c r="J964" i="3"/>
  <c r="K964" i="3" s="1"/>
  <c r="L964" i="3" s="1"/>
  <c r="W966" i="13" l="1"/>
  <c r="V966" i="13"/>
  <c r="J963" i="13"/>
  <c r="K963" i="13" s="1"/>
  <c r="L963" i="13" s="1"/>
  <c r="I962" i="13"/>
  <c r="Y966" i="13"/>
  <c r="R964" i="13"/>
  <c r="M964" i="13"/>
  <c r="N963" i="13" s="1"/>
  <c r="X965" i="13"/>
  <c r="T965" i="13"/>
  <c r="S965" i="13"/>
  <c r="U965" i="13" s="1"/>
  <c r="Z966" i="3"/>
  <c r="AA967" i="3"/>
  <c r="Y967" i="3"/>
  <c r="T966" i="3"/>
  <c r="W966" i="3" s="1"/>
  <c r="S966" i="3"/>
  <c r="U966" i="3" s="1"/>
  <c r="AA966" i="3" s="1"/>
  <c r="R965" i="3"/>
  <c r="X965" i="3" s="1"/>
  <c r="N964" i="3"/>
  <c r="M964" i="3"/>
  <c r="J963" i="3"/>
  <c r="K963" i="3" s="1"/>
  <c r="L963" i="3" s="1"/>
  <c r="AA965" i="13" l="1"/>
  <c r="Y965" i="13"/>
  <c r="J962" i="13"/>
  <c r="K962" i="13" s="1"/>
  <c r="L962" i="13" s="1"/>
  <c r="I961" i="13"/>
  <c r="X964" i="13"/>
  <c r="T964" i="13"/>
  <c r="S964" i="13"/>
  <c r="U964" i="13" s="1"/>
  <c r="AA964" i="13" s="1"/>
  <c r="M963" i="13"/>
  <c r="N962" i="13" s="1"/>
  <c r="R963" i="13"/>
  <c r="Z964" i="13"/>
  <c r="W965" i="13"/>
  <c r="V965" i="13"/>
  <c r="V966" i="3"/>
  <c r="Z965" i="3"/>
  <c r="T965" i="3"/>
  <c r="W965" i="3" s="1"/>
  <c r="Y966" i="3"/>
  <c r="S965" i="3"/>
  <c r="U965" i="3" s="1"/>
  <c r="AA965" i="3" s="1"/>
  <c r="R964" i="3"/>
  <c r="Z964" i="3" s="1"/>
  <c r="N963" i="3"/>
  <c r="M963" i="3"/>
  <c r="J962" i="3"/>
  <c r="K962" i="3" s="1"/>
  <c r="L962" i="3" s="1"/>
  <c r="Y964" i="13" l="1"/>
  <c r="X963" i="13"/>
  <c r="T963" i="13"/>
  <c r="S963" i="13"/>
  <c r="U963" i="13" s="1"/>
  <c r="AA963" i="13" s="1"/>
  <c r="M962" i="13"/>
  <c r="N961" i="13" s="1"/>
  <c r="R962" i="13"/>
  <c r="Z962" i="13" s="1"/>
  <c r="W964" i="13"/>
  <c r="V964" i="13"/>
  <c r="J961" i="13"/>
  <c r="K961" i="13" s="1"/>
  <c r="L961" i="13" s="1"/>
  <c r="I960" i="13"/>
  <c r="Z963" i="13"/>
  <c r="T964" i="3"/>
  <c r="W964" i="3" s="1"/>
  <c r="V965" i="3"/>
  <c r="X964" i="3"/>
  <c r="S964" i="3"/>
  <c r="U964" i="3" s="1"/>
  <c r="AA964" i="3" s="1"/>
  <c r="Y965" i="3"/>
  <c r="R963" i="3"/>
  <c r="Z963" i="3" s="1"/>
  <c r="N962" i="3"/>
  <c r="Y964" i="3"/>
  <c r="M962" i="3"/>
  <c r="J961" i="3"/>
  <c r="K961" i="3" s="1"/>
  <c r="L961" i="3" s="1"/>
  <c r="R961" i="13" l="1"/>
  <c r="Z961" i="13" s="1"/>
  <c r="M961" i="13"/>
  <c r="N960" i="13" s="1"/>
  <c r="Y963" i="13"/>
  <c r="W963" i="13"/>
  <c r="V963" i="13"/>
  <c r="J960" i="13"/>
  <c r="K960" i="13" s="1"/>
  <c r="L960" i="13" s="1"/>
  <c r="I959" i="13"/>
  <c r="X962" i="13"/>
  <c r="T962" i="13"/>
  <c r="S962" i="13"/>
  <c r="U962" i="13" s="1"/>
  <c r="AA962" i="13" s="1"/>
  <c r="V964" i="3"/>
  <c r="S963" i="3"/>
  <c r="U963" i="3" s="1"/>
  <c r="AA963" i="3" s="1"/>
  <c r="T963" i="3"/>
  <c r="W963" i="3" s="1"/>
  <c r="X963" i="3"/>
  <c r="R962" i="3"/>
  <c r="S962" i="3" s="1"/>
  <c r="U962" i="3" s="1"/>
  <c r="AA962" i="3" s="1"/>
  <c r="N961" i="3"/>
  <c r="M961" i="3"/>
  <c r="J960" i="3"/>
  <c r="K960" i="3" s="1"/>
  <c r="L960" i="3" s="1"/>
  <c r="Y962" i="13" l="1"/>
  <c r="W962" i="13"/>
  <c r="V962" i="13"/>
  <c r="X961" i="13"/>
  <c r="T961" i="13"/>
  <c r="S961" i="13"/>
  <c r="U961" i="13" s="1"/>
  <c r="AA961" i="13" s="1"/>
  <c r="J959" i="13"/>
  <c r="K959" i="13" s="1"/>
  <c r="L959" i="13" s="1"/>
  <c r="I958" i="13"/>
  <c r="R960" i="13"/>
  <c r="Z960" i="13" s="1"/>
  <c r="M960" i="13"/>
  <c r="N959" i="13" s="1"/>
  <c r="Y961" i="13"/>
  <c r="Y963" i="3"/>
  <c r="Z962" i="3"/>
  <c r="V963" i="3"/>
  <c r="T962" i="3"/>
  <c r="V962" i="3" s="1"/>
  <c r="Y962" i="3"/>
  <c r="X962" i="3"/>
  <c r="R961" i="3"/>
  <c r="X961" i="3" s="1"/>
  <c r="N960" i="3"/>
  <c r="M960" i="3"/>
  <c r="J959" i="3"/>
  <c r="K959" i="3" s="1"/>
  <c r="L959" i="3" s="1"/>
  <c r="X960" i="13" l="1"/>
  <c r="T960" i="13"/>
  <c r="S960" i="13"/>
  <c r="U960" i="13" s="1"/>
  <c r="M959" i="13"/>
  <c r="N958" i="13" s="1"/>
  <c r="R959" i="13"/>
  <c r="W961" i="13"/>
  <c r="V961" i="13"/>
  <c r="J958" i="13"/>
  <c r="K958" i="13" s="1"/>
  <c r="L958" i="13" s="1"/>
  <c r="I957" i="13"/>
  <c r="W962" i="3"/>
  <c r="Z961" i="3"/>
  <c r="S961" i="3"/>
  <c r="U961" i="3" s="1"/>
  <c r="AA961" i="3" s="1"/>
  <c r="T961" i="3"/>
  <c r="W961" i="3" s="1"/>
  <c r="R960" i="3"/>
  <c r="T960" i="3" s="1"/>
  <c r="N959" i="3"/>
  <c r="M959" i="3"/>
  <c r="J958" i="3"/>
  <c r="K958" i="3" s="1"/>
  <c r="L958" i="3" s="1"/>
  <c r="J957" i="13" l="1"/>
  <c r="K957" i="13" s="1"/>
  <c r="L957" i="13" s="1"/>
  <c r="I956" i="13"/>
  <c r="M958" i="13"/>
  <c r="N957" i="13" s="1"/>
  <c r="R958" i="13"/>
  <c r="Z958" i="13" s="1"/>
  <c r="W960" i="13"/>
  <c r="V960" i="13"/>
  <c r="X959" i="13"/>
  <c r="T959" i="13"/>
  <c r="S959" i="13"/>
  <c r="U959" i="13" s="1"/>
  <c r="AA959" i="13" s="1"/>
  <c r="AA960" i="13"/>
  <c r="Y960" i="13"/>
  <c r="Z959" i="13"/>
  <c r="Z960" i="3"/>
  <c r="X960" i="3"/>
  <c r="V961" i="3"/>
  <c r="S960" i="3"/>
  <c r="U960" i="3" s="1"/>
  <c r="AA960" i="3" s="1"/>
  <c r="Y961" i="3"/>
  <c r="R959" i="3"/>
  <c r="Z959" i="3" s="1"/>
  <c r="N958" i="3"/>
  <c r="M958" i="3"/>
  <c r="W960" i="3"/>
  <c r="J957" i="3"/>
  <c r="K957" i="3" s="1"/>
  <c r="L957" i="3" s="1"/>
  <c r="Y959" i="13" l="1"/>
  <c r="W959" i="13"/>
  <c r="V959" i="13"/>
  <c r="X958" i="13"/>
  <c r="T958" i="13"/>
  <c r="S958" i="13"/>
  <c r="U958" i="13" s="1"/>
  <c r="AA958" i="13" s="1"/>
  <c r="R957" i="13"/>
  <c r="Z957" i="13" s="1"/>
  <c r="M957" i="13"/>
  <c r="N956" i="13" s="1"/>
  <c r="J956" i="13"/>
  <c r="K956" i="13" s="1"/>
  <c r="L956" i="13" s="1"/>
  <c r="I955" i="13"/>
  <c r="Y960" i="3"/>
  <c r="S959" i="3"/>
  <c r="U959" i="3" s="1"/>
  <c r="AA959" i="3" s="1"/>
  <c r="T959" i="3"/>
  <c r="W959" i="3" s="1"/>
  <c r="X959" i="3"/>
  <c r="V960" i="3"/>
  <c r="R958" i="3"/>
  <c r="X958" i="3" s="1"/>
  <c r="N957" i="3"/>
  <c r="M957" i="3"/>
  <c r="J956" i="3"/>
  <c r="K956" i="3" s="1"/>
  <c r="L956" i="3" s="1"/>
  <c r="R956" i="13" l="1"/>
  <c r="Z956" i="13" s="1"/>
  <c r="M956" i="13"/>
  <c r="N955" i="13" s="1"/>
  <c r="X957" i="13"/>
  <c r="T957" i="13"/>
  <c r="S957" i="13"/>
  <c r="U957" i="13" s="1"/>
  <c r="AA957" i="13" s="1"/>
  <c r="W958" i="13"/>
  <c r="V958" i="13"/>
  <c r="J955" i="13"/>
  <c r="K955" i="13" s="1"/>
  <c r="L955" i="13" s="1"/>
  <c r="I954" i="13"/>
  <c r="Y958" i="13"/>
  <c r="Y959" i="3"/>
  <c r="V959" i="3"/>
  <c r="Z958" i="3"/>
  <c r="T958" i="3"/>
  <c r="W958" i="3" s="1"/>
  <c r="S958" i="3"/>
  <c r="U958" i="3" s="1"/>
  <c r="AA958" i="3" s="1"/>
  <c r="R957" i="3"/>
  <c r="X957" i="3" s="1"/>
  <c r="N956" i="3"/>
  <c r="M956" i="3"/>
  <c r="J955" i="3"/>
  <c r="K955" i="3" s="1"/>
  <c r="L955" i="3" s="1"/>
  <c r="M955" i="13" l="1"/>
  <c r="N954" i="13" s="1"/>
  <c r="R955" i="13"/>
  <c r="Z955" i="13" s="1"/>
  <c r="Y957" i="13"/>
  <c r="W957" i="13"/>
  <c r="V957" i="13"/>
  <c r="X956" i="13"/>
  <c r="T956" i="13"/>
  <c r="S956" i="13"/>
  <c r="U956" i="13" s="1"/>
  <c r="AA956" i="13" s="1"/>
  <c r="J954" i="13"/>
  <c r="K954" i="13" s="1"/>
  <c r="L954" i="13" s="1"/>
  <c r="I953" i="13"/>
  <c r="Z957" i="3"/>
  <c r="T957" i="3"/>
  <c r="W957" i="3" s="1"/>
  <c r="V958" i="3"/>
  <c r="Y958" i="3"/>
  <c r="S957" i="3"/>
  <c r="U957" i="3" s="1"/>
  <c r="AA957" i="3" s="1"/>
  <c r="R956" i="3"/>
  <c r="X956" i="3" s="1"/>
  <c r="N955" i="3"/>
  <c r="M955" i="3"/>
  <c r="J954" i="3"/>
  <c r="K954" i="3" s="1"/>
  <c r="L954" i="3" s="1"/>
  <c r="M954" i="13" l="1"/>
  <c r="N953" i="13" s="1"/>
  <c r="R954" i="13"/>
  <c r="Z954" i="13" s="1"/>
  <c r="W956" i="13"/>
  <c r="V956" i="13"/>
  <c r="Y956" i="13"/>
  <c r="J953" i="13"/>
  <c r="K953" i="13" s="1"/>
  <c r="L953" i="13" s="1"/>
  <c r="I952" i="13"/>
  <c r="X955" i="13"/>
  <c r="T955" i="13"/>
  <c r="S955" i="13"/>
  <c r="U955" i="13" s="1"/>
  <c r="AA955" i="13" s="1"/>
  <c r="V957" i="3"/>
  <c r="Y957" i="3"/>
  <c r="T956" i="3"/>
  <c r="W956" i="3" s="1"/>
  <c r="Z956" i="3"/>
  <c r="S956" i="3"/>
  <c r="U956" i="3" s="1"/>
  <c r="R955" i="3"/>
  <c r="X955" i="3" s="1"/>
  <c r="N954" i="3"/>
  <c r="M954" i="3"/>
  <c r="J953" i="3"/>
  <c r="K953" i="3" s="1"/>
  <c r="L953" i="3" s="1"/>
  <c r="Y955" i="13" l="1"/>
  <c r="W955" i="13"/>
  <c r="V955" i="13"/>
  <c r="I951" i="13"/>
  <c r="J952" i="13"/>
  <c r="K952" i="13" s="1"/>
  <c r="L952" i="13" s="1"/>
  <c r="R953" i="13"/>
  <c r="Z953" i="13" s="1"/>
  <c r="M953" i="13"/>
  <c r="N952" i="13" s="1"/>
  <c r="X954" i="13"/>
  <c r="T954" i="13"/>
  <c r="S954" i="13"/>
  <c r="U954" i="13" s="1"/>
  <c r="AA954" i="13" s="1"/>
  <c r="S955" i="3"/>
  <c r="U955" i="3" s="1"/>
  <c r="AA955" i="3" s="1"/>
  <c r="V956" i="3"/>
  <c r="Z955" i="3"/>
  <c r="T955" i="3"/>
  <c r="AA956" i="3"/>
  <c r="Y956" i="3"/>
  <c r="R954" i="3"/>
  <c r="Z954" i="3" s="1"/>
  <c r="N953" i="3"/>
  <c r="Y955" i="3"/>
  <c r="M953" i="3"/>
  <c r="J952" i="3"/>
  <c r="K952" i="3" s="1"/>
  <c r="L952" i="3" s="1"/>
  <c r="R952" i="13" l="1"/>
  <c r="M952" i="13"/>
  <c r="N951" i="13" s="1"/>
  <c r="I950" i="13"/>
  <c r="J951" i="13"/>
  <c r="K951" i="13" s="1"/>
  <c r="L951" i="13" s="1"/>
  <c r="W954" i="13"/>
  <c r="V954" i="13"/>
  <c r="X953" i="13"/>
  <c r="T953" i="13"/>
  <c r="S953" i="13"/>
  <c r="U953" i="13" s="1"/>
  <c r="AA953" i="13" s="1"/>
  <c r="Y954" i="13"/>
  <c r="S954" i="3"/>
  <c r="U954" i="3" s="1"/>
  <c r="AA954" i="3" s="1"/>
  <c r="V955" i="3"/>
  <c r="T954" i="3"/>
  <c r="W955" i="3"/>
  <c r="X954" i="3"/>
  <c r="R953" i="3"/>
  <c r="Z953" i="3" s="1"/>
  <c r="N952" i="3"/>
  <c r="M952" i="3"/>
  <c r="J951" i="3"/>
  <c r="K951" i="3" s="1"/>
  <c r="L951" i="3" s="1"/>
  <c r="W953" i="13" l="1"/>
  <c r="V953" i="13"/>
  <c r="R951" i="13"/>
  <c r="Z951" i="13" s="1"/>
  <c r="M951" i="13"/>
  <c r="N950" i="13" s="1"/>
  <c r="X952" i="13"/>
  <c r="T952" i="13"/>
  <c r="S952" i="13"/>
  <c r="U952" i="13" s="1"/>
  <c r="AA952" i="13" s="1"/>
  <c r="Y953" i="13"/>
  <c r="I949" i="13"/>
  <c r="J950" i="13"/>
  <c r="K950" i="13" s="1"/>
  <c r="L950" i="13" s="1"/>
  <c r="Z952" i="13"/>
  <c r="Y954" i="3"/>
  <c r="V954" i="3"/>
  <c r="W954" i="3"/>
  <c r="S953" i="3"/>
  <c r="U953" i="3" s="1"/>
  <c r="AA953" i="3" s="1"/>
  <c r="T953" i="3"/>
  <c r="W953" i="3" s="1"/>
  <c r="X953" i="3"/>
  <c r="R952" i="3"/>
  <c r="Z952" i="3" s="1"/>
  <c r="N951" i="3"/>
  <c r="M951" i="3"/>
  <c r="J950" i="3"/>
  <c r="K950" i="3" s="1"/>
  <c r="L950" i="3" s="1"/>
  <c r="I948" i="13" l="1"/>
  <c r="J949" i="13"/>
  <c r="K949" i="13" s="1"/>
  <c r="L949" i="13" s="1"/>
  <c r="Y952" i="13"/>
  <c r="R950" i="13"/>
  <c r="Z950" i="13" s="1"/>
  <c r="M950" i="13"/>
  <c r="N949" i="13" s="1"/>
  <c r="W952" i="13"/>
  <c r="V952" i="13"/>
  <c r="X951" i="13"/>
  <c r="T951" i="13"/>
  <c r="S951" i="13"/>
  <c r="U951" i="13" s="1"/>
  <c r="S952" i="3"/>
  <c r="U952" i="3" s="1"/>
  <c r="AA952" i="3" s="1"/>
  <c r="T952" i="3"/>
  <c r="W952" i="3" s="1"/>
  <c r="V953" i="3"/>
  <c r="X952" i="3"/>
  <c r="Y953" i="3"/>
  <c r="R951" i="3"/>
  <c r="Z951" i="3" s="1"/>
  <c r="N950" i="3"/>
  <c r="Y952" i="3"/>
  <c r="M950" i="3"/>
  <c r="J949" i="3"/>
  <c r="K949" i="3" s="1"/>
  <c r="L949" i="3" s="1"/>
  <c r="W951" i="13" l="1"/>
  <c r="V951" i="13"/>
  <c r="R949" i="13"/>
  <c r="Z949" i="13" s="1"/>
  <c r="M949" i="13"/>
  <c r="N948" i="13" s="1"/>
  <c r="X950" i="13"/>
  <c r="T950" i="13"/>
  <c r="S950" i="13"/>
  <c r="U950" i="13" s="1"/>
  <c r="AA951" i="13"/>
  <c r="Y951" i="13"/>
  <c r="I947" i="13"/>
  <c r="J948" i="13"/>
  <c r="K948" i="13" s="1"/>
  <c r="L948" i="13" s="1"/>
  <c r="T951" i="3"/>
  <c r="W951" i="3" s="1"/>
  <c r="V952" i="3"/>
  <c r="X951" i="3"/>
  <c r="S951" i="3"/>
  <c r="U951" i="3" s="1"/>
  <c r="AA951" i="3" s="1"/>
  <c r="R950" i="3"/>
  <c r="Z950" i="3" s="1"/>
  <c r="N949" i="3"/>
  <c r="M949" i="3"/>
  <c r="J948" i="3"/>
  <c r="K948" i="3" s="1"/>
  <c r="L948" i="3" s="1"/>
  <c r="AA950" i="13" l="1"/>
  <c r="Y950" i="13"/>
  <c r="R948" i="13"/>
  <c r="Z948" i="13" s="1"/>
  <c r="M948" i="13"/>
  <c r="N947" i="13" s="1"/>
  <c r="I946" i="13"/>
  <c r="J947" i="13"/>
  <c r="K947" i="13" s="1"/>
  <c r="L947" i="13" s="1"/>
  <c r="W950" i="13"/>
  <c r="V950" i="13"/>
  <c r="X949" i="13"/>
  <c r="T949" i="13"/>
  <c r="S949" i="13"/>
  <c r="U949" i="13" s="1"/>
  <c r="S950" i="3"/>
  <c r="U950" i="3" s="1"/>
  <c r="AA950" i="3" s="1"/>
  <c r="X950" i="3"/>
  <c r="T950" i="3"/>
  <c r="W950" i="3" s="1"/>
  <c r="Y951" i="3"/>
  <c r="V951" i="3"/>
  <c r="R949" i="3"/>
  <c r="T949" i="3" s="1"/>
  <c r="N948" i="3"/>
  <c r="M948" i="3"/>
  <c r="J947" i="3"/>
  <c r="K947" i="3" s="1"/>
  <c r="L947" i="3" s="1"/>
  <c r="I945" i="13" l="1"/>
  <c r="J946" i="13"/>
  <c r="K946" i="13" s="1"/>
  <c r="L946" i="13" s="1"/>
  <c r="AA949" i="13"/>
  <c r="Y949" i="13"/>
  <c r="W949" i="13"/>
  <c r="V949" i="13"/>
  <c r="R947" i="13"/>
  <c r="Z947" i="13" s="1"/>
  <c r="M947" i="13"/>
  <c r="N946" i="13" s="1"/>
  <c r="X948" i="13"/>
  <c r="T948" i="13"/>
  <c r="S948" i="13"/>
  <c r="U948" i="13" s="1"/>
  <c r="Y950" i="3"/>
  <c r="V950" i="3"/>
  <c r="X949" i="3"/>
  <c r="Z949" i="3"/>
  <c r="S949" i="3"/>
  <c r="U949" i="3" s="1"/>
  <c r="AA949" i="3" s="1"/>
  <c r="R948" i="3"/>
  <c r="Z948" i="3" s="1"/>
  <c r="N947" i="3"/>
  <c r="W949" i="3"/>
  <c r="M947" i="3"/>
  <c r="J946" i="3"/>
  <c r="K946" i="3" s="1"/>
  <c r="L946" i="3" s="1"/>
  <c r="AA948" i="13" l="1"/>
  <c r="Y948" i="13"/>
  <c r="R946" i="13"/>
  <c r="Z946" i="13" s="1"/>
  <c r="M946" i="13"/>
  <c r="N945" i="13" s="1"/>
  <c r="W948" i="13"/>
  <c r="V948" i="13"/>
  <c r="X947" i="13"/>
  <c r="T947" i="13"/>
  <c r="S947" i="13"/>
  <c r="U947" i="13" s="1"/>
  <c r="I944" i="13"/>
  <c r="J945" i="13"/>
  <c r="K945" i="13" s="1"/>
  <c r="L945" i="13" s="1"/>
  <c r="Y949" i="3"/>
  <c r="T948" i="3"/>
  <c r="W948" i="3" s="1"/>
  <c r="V949" i="3"/>
  <c r="S948" i="3"/>
  <c r="U948" i="3" s="1"/>
  <c r="AA948" i="3" s="1"/>
  <c r="X948" i="3"/>
  <c r="R947" i="3"/>
  <c r="X947" i="3" s="1"/>
  <c r="N946" i="3"/>
  <c r="M946" i="3"/>
  <c r="J945" i="3"/>
  <c r="K945" i="3" s="1"/>
  <c r="L945" i="3" s="1"/>
  <c r="AA947" i="13" l="1"/>
  <c r="Y947" i="13"/>
  <c r="W947" i="13"/>
  <c r="V947" i="13"/>
  <c r="R945" i="13"/>
  <c r="M945" i="13"/>
  <c r="N944" i="13" s="1"/>
  <c r="I943" i="13"/>
  <c r="J944" i="13"/>
  <c r="K944" i="13" s="1"/>
  <c r="L944" i="13" s="1"/>
  <c r="X946" i="13"/>
  <c r="T946" i="13"/>
  <c r="S946" i="13"/>
  <c r="U946" i="13" s="1"/>
  <c r="AA946" i="13" s="1"/>
  <c r="Z947" i="3"/>
  <c r="S947" i="3"/>
  <c r="U947" i="3" s="1"/>
  <c r="AA947" i="3" s="1"/>
  <c r="T947" i="3"/>
  <c r="W947" i="3" s="1"/>
  <c r="Y948" i="3"/>
  <c r="V948" i="3"/>
  <c r="R946" i="3"/>
  <c r="X946" i="3" s="1"/>
  <c r="N945" i="3"/>
  <c r="Y947" i="3"/>
  <c r="M945" i="3"/>
  <c r="J944" i="3"/>
  <c r="K944" i="3" s="1"/>
  <c r="L944" i="3" s="1"/>
  <c r="Y946" i="13" l="1"/>
  <c r="R944" i="13"/>
  <c r="M944" i="13"/>
  <c r="N943" i="13" s="1"/>
  <c r="I942" i="13"/>
  <c r="J943" i="13"/>
  <c r="K943" i="13" s="1"/>
  <c r="L943" i="13" s="1"/>
  <c r="X945" i="13"/>
  <c r="T945" i="13"/>
  <c r="S945" i="13"/>
  <c r="U945" i="13" s="1"/>
  <c r="AA945" i="13" s="1"/>
  <c r="W946" i="13"/>
  <c r="V946" i="13"/>
  <c r="Z945" i="13"/>
  <c r="V947" i="3"/>
  <c r="T946" i="3"/>
  <c r="W946" i="3" s="1"/>
  <c r="S946" i="3"/>
  <c r="U946" i="3" s="1"/>
  <c r="AA946" i="3" s="1"/>
  <c r="Z946" i="3"/>
  <c r="R945" i="3"/>
  <c r="Z945" i="3" s="1"/>
  <c r="N944" i="3"/>
  <c r="M944" i="3"/>
  <c r="J943" i="3"/>
  <c r="K943" i="3" s="1"/>
  <c r="L943" i="3" s="1"/>
  <c r="R943" i="13" l="1"/>
  <c r="M943" i="13"/>
  <c r="N942" i="13" s="1"/>
  <c r="X944" i="13"/>
  <c r="T944" i="13"/>
  <c r="S944" i="13"/>
  <c r="U944" i="13" s="1"/>
  <c r="I941" i="13"/>
  <c r="J942" i="13"/>
  <c r="K942" i="13" s="1"/>
  <c r="L942" i="13" s="1"/>
  <c r="Y945" i="13"/>
  <c r="W945" i="13"/>
  <c r="V945" i="13"/>
  <c r="Z944" i="13"/>
  <c r="Y946" i="3"/>
  <c r="V946" i="3"/>
  <c r="S945" i="3"/>
  <c r="U945" i="3" s="1"/>
  <c r="AA945" i="3" s="1"/>
  <c r="T945" i="3"/>
  <c r="W945" i="3" s="1"/>
  <c r="X945" i="3"/>
  <c r="R944" i="3"/>
  <c r="X944" i="3" s="1"/>
  <c r="N943" i="3"/>
  <c r="M943" i="3"/>
  <c r="J942" i="3"/>
  <c r="K942" i="3" s="1"/>
  <c r="L942" i="3" s="1"/>
  <c r="W944" i="13" l="1"/>
  <c r="V944" i="13"/>
  <c r="X943" i="13"/>
  <c r="T943" i="13"/>
  <c r="S943" i="13"/>
  <c r="U943" i="13" s="1"/>
  <c r="AA944" i="13"/>
  <c r="Y944" i="13"/>
  <c r="R942" i="13"/>
  <c r="Z942" i="13" s="1"/>
  <c r="M942" i="13"/>
  <c r="N941" i="13" s="1"/>
  <c r="I940" i="13"/>
  <c r="J941" i="13"/>
  <c r="K941" i="13" s="1"/>
  <c r="L941" i="13" s="1"/>
  <c r="Z943" i="13"/>
  <c r="V945" i="3"/>
  <c r="Y945" i="3"/>
  <c r="Z944" i="3"/>
  <c r="S944" i="3"/>
  <c r="U944" i="3" s="1"/>
  <c r="AA944" i="3" s="1"/>
  <c r="T944" i="3"/>
  <c r="W944" i="3" s="1"/>
  <c r="R943" i="3"/>
  <c r="Z943" i="3" s="1"/>
  <c r="N942" i="3"/>
  <c r="Y944" i="3"/>
  <c r="M942" i="3"/>
  <c r="J941" i="3"/>
  <c r="K941" i="3" s="1"/>
  <c r="L941" i="3" s="1"/>
  <c r="W943" i="13" l="1"/>
  <c r="V943" i="13"/>
  <c r="R941" i="13"/>
  <c r="Z941" i="13" s="1"/>
  <c r="M941" i="13"/>
  <c r="N940" i="13" s="1"/>
  <c r="X942" i="13"/>
  <c r="T942" i="13"/>
  <c r="S942" i="13"/>
  <c r="U942" i="13" s="1"/>
  <c r="I939" i="13"/>
  <c r="J940" i="13"/>
  <c r="K940" i="13" s="1"/>
  <c r="L940" i="13" s="1"/>
  <c r="AA943" i="13"/>
  <c r="Y943" i="13"/>
  <c r="V944" i="3"/>
  <c r="S943" i="3"/>
  <c r="U943" i="3" s="1"/>
  <c r="AA943" i="3" s="1"/>
  <c r="T943" i="3"/>
  <c r="W943" i="3" s="1"/>
  <c r="X943" i="3"/>
  <c r="R942" i="3"/>
  <c r="X942" i="3" s="1"/>
  <c r="N941" i="3"/>
  <c r="M941" i="3"/>
  <c r="J940" i="3"/>
  <c r="K940" i="3" s="1"/>
  <c r="L940" i="3" s="1"/>
  <c r="I938" i="13" l="1"/>
  <c r="J939" i="13"/>
  <c r="K939" i="13" s="1"/>
  <c r="L939" i="13" s="1"/>
  <c r="AA942" i="13"/>
  <c r="Y942" i="13"/>
  <c r="R940" i="13"/>
  <c r="M940" i="13"/>
  <c r="N939" i="13" s="1"/>
  <c r="W942" i="13"/>
  <c r="V942" i="13"/>
  <c r="X941" i="13"/>
  <c r="T941" i="13"/>
  <c r="S941" i="13"/>
  <c r="U941" i="13" s="1"/>
  <c r="Z942" i="3"/>
  <c r="V943" i="3"/>
  <c r="T942" i="3"/>
  <c r="W942" i="3" s="1"/>
  <c r="Y943" i="3"/>
  <c r="S942" i="3"/>
  <c r="U942" i="3" s="1"/>
  <c r="AA942" i="3" s="1"/>
  <c r="R941" i="3"/>
  <c r="X941" i="3" s="1"/>
  <c r="N940" i="3"/>
  <c r="M940" i="3"/>
  <c r="J939" i="3"/>
  <c r="K939" i="3" s="1"/>
  <c r="L939" i="3" s="1"/>
  <c r="X940" i="13" l="1"/>
  <c r="T940" i="13"/>
  <c r="S940" i="13"/>
  <c r="U940" i="13" s="1"/>
  <c r="AA940" i="13" s="1"/>
  <c r="AA941" i="13"/>
  <c r="Y941" i="13"/>
  <c r="R939" i="13"/>
  <c r="M939" i="13"/>
  <c r="N938" i="13" s="1"/>
  <c r="W941" i="13"/>
  <c r="V941" i="13"/>
  <c r="Z940" i="13"/>
  <c r="I937" i="13"/>
  <c r="J938" i="13"/>
  <c r="K938" i="13" s="1"/>
  <c r="L938" i="13" s="1"/>
  <c r="Z941" i="3"/>
  <c r="V942" i="3"/>
  <c r="Y942" i="3"/>
  <c r="T941" i="3"/>
  <c r="W941" i="3" s="1"/>
  <c r="S941" i="3"/>
  <c r="U941" i="3" s="1"/>
  <c r="AA941" i="3" s="1"/>
  <c r="R940" i="3"/>
  <c r="X940" i="3" s="1"/>
  <c r="N939" i="3"/>
  <c r="M939" i="3"/>
  <c r="J938" i="3"/>
  <c r="K938" i="3" s="1"/>
  <c r="L938" i="3" s="1"/>
  <c r="Y940" i="13" l="1"/>
  <c r="R938" i="13"/>
  <c r="M938" i="13"/>
  <c r="N937" i="13" s="1"/>
  <c r="I936" i="13"/>
  <c r="J937" i="13"/>
  <c r="K937" i="13" s="1"/>
  <c r="L937" i="13" s="1"/>
  <c r="X939" i="13"/>
  <c r="T939" i="13"/>
  <c r="S939" i="13"/>
  <c r="U939" i="13" s="1"/>
  <c r="AA939" i="13" s="1"/>
  <c r="Z939" i="13"/>
  <c r="W940" i="13"/>
  <c r="V940" i="13"/>
  <c r="Z940" i="3"/>
  <c r="T940" i="3"/>
  <c r="V940" i="3" s="1"/>
  <c r="S940" i="3"/>
  <c r="U940" i="3" s="1"/>
  <c r="AA940" i="3" s="1"/>
  <c r="V941" i="3"/>
  <c r="Y941" i="3"/>
  <c r="R939" i="3"/>
  <c r="X939" i="3" s="1"/>
  <c r="N938" i="3"/>
  <c r="M938" i="3"/>
  <c r="J937" i="3"/>
  <c r="K937" i="3" s="1"/>
  <c r="L937" i="3" s="1"/>
  <c r="Y939" i="13" l="1"/>
  <c r="R937" i="13"/>
  <c r="M937" i="13"/>
  <c r="N936" i="13" s="1"/>
  <c r="X938" i="13"/>
  <c r="T938" i="13"/>
  <c r="S938" i="13"/>
  <c r="U938" i="13" s="1"/>
  <c r="I935" i="13"/>
  <c r="J936" i="13"/>
  <c r="K936" i="13" s="1"/>
  <c r="L936" i="13" s="1"/>
  <c r="W939" i="13"/>
  <c r="V939" i="13"/>
  <c r="Z938" i="13"/>
  <c r="W940" i="3"/>
  <c r="Z939" i="3"/>
  <c r="S939" i="3"/>
  <c r="U939" i="3" s="1"/>
  <c r="AA939" i="3" s="1"/>
  <c r="Y940" i="3"/>
  <c r="T939" i="3"/>
  <c r="W939" i="3" s="1"/>
  <c r="R938" i="3"/>
  <c r="T938" i="3" s="1"/>
  <c r="N937" i="3"/>
  <c r="M937" i="3"/>
  <c r="J936" i="3"/>
  <c r="K936" i="3" s="1"/>
  <c r="L936" i="3" s="1"/>
  <c r="AA938" i="13" l="1"/>
  <c r="Y938" i="13"/>
  <c r="W938" i="13"/>
  <c r="V938" i="13"/>
  <c r="X937" i="13"/>
  <c r="T937" i="13"/>
  <c r="S937" i="13"/>
  <c r="U937" i="13" s="1"/>
  <c r="AA937" i="13" s="1"/>
  <c r="R936" i="13"/>
  <c r="Z936" i="13" s="1"/>
  <c r="M936" i="13"/>
  <c r="N935" i="13" s="1"/>
  <c r="I934" i="13"/>
  <c r="J935" i="13"/>
  <c r="K935" i="13" s="1"/>
  <c r="L935" i="13" s="1"/>
  <c r="Y937" i="13"/>
  <c r="Z937" i="13"/>
  <c r="Y939" i="3"/>
  <c r="V939" i="3"/>
  <c r="S938" i="3"/>
  <c r="U938" i="3" s="1"/>
  <c r="V938" i="3" s="1"/>
  <c r="X938" i="3"/>
  <c r="Z938" i="3"/>
  <c r="R937" i="3"/>
  <c r="T937" i="3" s="1"/>
  <c r="N936" i="3"/>
  <c r="W938" i="3"/>
  <c r="M936" i="3"/>
  <c r="J935" i="3"/>
  <c r="K935" i="3" s="1"/>
  <c r="L935" i="3" s="1"/>
  <c r="I933" i="13" l="1"/>
  <c r="J934" i="13"/>
  <c r="K934" i="13" s="1"/>
  <c r="L934" i="13" s="1"/>
  <c r="R935" i="13"/>
  <c r="Z935" i="13" s="1"/>
  <c r="M935" i="13"/>
  <c r="N934" i="13" s="1"/>
  <c r="X936" i="13"/>
  <c r="T936" i="13"/>
  <c r="S936" i="13"/>
  <c r="U936" i="13" s="1"/>
  <c r="AA936" i="13" s="1"/>
  <c r="W937" i="13"/>
  <c r="V937" i="13"/>
  <c r="Z937" i="3"/>
  <c r="S937" i="3"/>
  <c r="U937" i="3" s="1"/>
  <c r="AA937" i="3" s="1"/>
  <c r="X937" i="3"/>
  <c r="AA938" i="3"/>
  <c r="Y938" i="3"/>
  <c r="R936" i="3"/>
  <c r="X936" i="3" s="1"/>
  <c r="N935" i="3"/>
  <c r="M935" i="3"/>
  <c r="W937" i="3"/>
  <c r="J934" i="3"/>
  <c r="K934" i="3" s="1"/>
  <c r="L934" i="3" s="1"/>
  <c r="Y936" i="13" l="1"/>
  <c r="R934" i="13"/>
  <c r="M934" i="13"/>
  <c r="N933" i="13" s="1"/>
  <c r="W936" i="13"/>
  <c r="V936" i="13"/>
  <c r="X935" i="13"/>
  <c r="T935" i="13"/>
  <c r="S935" i="13"/>
  <c r="U935" i="13" s="1"/>
  <c r="I932" i="13"/>
  <c r="J933" i="13"/>
  <c r="K933" i="13" s="1"/>
  <c r="L933" i="13" s="1"/>
  <c r="Z936" i="3"/>
  <c r="S936" i="3"/>
  <c r="U936" i="3" s="1"/>
  <c r="AA936" i="3" s="1"/>
  <c r="Y937" i="3"/>
  <c r="V937" i="3"/>
  <c r="T936" i="3"/>
  <c r="R935" i="3"/>
  <c r="S935" i="3" s="1"/>
  <c r="U935" i="3" s="1"/>
  <c r="AA935" i="3" s="1"/>
  <c r="N934" i="3"/>
  <c r="W936" i="3"/>
  <c r="V936" i="3"/>
  <c r="M934" i="3"/>
  <c r="J933" i="3"/>
  <c r="K933" i="3" s="1"/>
  <c r="L933" i="3" s="1"/>
  <c r="X934" i="13" l="1"/>
  <c r="T934" i="13"/>
  <c r="S934" i="13"/>
  <c r="U934" i="13" s="1"/>
  <c r="AA934" i="13" s="1"/>
  <c r="I931" i="13"/>
  <c r="J932" i="13"/>
  <c r="K932" i="13" s="1"/>
  <c r="L932" i="13" s="1"/>
  <c r="AA935" i="13"/>
  <c r="Y935" i="13"/>
  <c r="W935" i="13"/>
  <c r="V935" i="13"/>
  <c r="Z934" i="13"/>
  <c r="Z933" i="13"/>
  <c r="R933" i="13"/>
  <c r="M933" i="13"/>
  <c r="N932" i="13" s="1"/>
  <c r="Y936" i="3"/>
  <c r="T935" i="3"/>
  <c r="W935" i="3" s="1"/>
  <c r="X935" i="3"/>
  <c r="Z935" i="3"/>
  <c r="R934" i="3"/>
  <c r="T934" i="3" s="1"/>
  <c r="N933" i="3"/>
  <c r="Y935" i="3"/>
  <c r="M933" i="3"/>
  <c r="V935" i="3"/>
  <c r="J932" i="3"/>
  <c r="K932" i="3" s="1"/>
  <c r="L932" i="3" s="1"/>
  <c r="Y934" i="13" l="1"/>
  <c r="I930" i="13"/>
  <c r="J931" i="13"/>
  <c r="K931" i="13" s="1"/>
  <c r="L931" i="13" s="1"/>
  <c r="W934" i="13"/>
  <c r="V934" i="13"/>
  <c r="X933" i="13"/>
  <c r="T933" i="13"/>
  <c r="S933" i="13"/>
  <c r="U933" i="13" s="1"/>
  <c r="R932" i="13"/>
  <c r="Z932" i="13" s="1"/>
  <c r="M932" i="13"/>
  <c r="N931" i="13" s="1"/>
  <c r="S934" i="3"/>
  <c r="U934" i="3" s="1"/>
  <c r="AA934" i="3" s="1"/>
  <c r="Z934" i="3"/>
  <c r="X934" i="3"/>
  <c r="R933" i="3"/>
  <c r="Z933" i="3" s="1"/>
  <c r="N932" i="3"/>
  <c r="W934" i="3"/>
  <c r="M932" i="3"/>
  <c r="J931" i="3"/>
  <c r="K931" i="3" s="1"/>
  <c r="L931" i="3" s="1"/>
  <c r="AA933" i="13" l="1"/>
  <c r="Y933" i="13"/>
  <c r="R931" i="13"/>
  <c r="Z931" i="13" s="1"/>
  <c r="M931" i="13"/>
  <c r="N930" i="13" s="1"/>
  <c r="X932" i="13"/>
  <c r="T932" i="13"/>
  <c r="S932" i="13"/>
  <c r="U932" i="13" s="1"/>
  <c r="W933" i="13"/>
  <c r="V933" i="13"/>
  <c r="I929" i="13"/>
  <c r="J930" i="13"/>
  <c r="K930" i="13" s="1"/>
  <c r="L930" i="13" s="1"/>
  <c r="V934" i="3"/>
  <c r="T933" i="3"/>
  <c r="W933" i="3" s="1"/>
  <c r="Y934" i="3"/>
  <c r="S933" i="3"/>
  <c r="U933" i="3" s="1"/>
  <c r="AA933" i="3" s="1"/>
  <c r="X933" i="3"/>
  <c r="R932" i="3"/>
  <c r="Z932" i="3" s="1"/>
  <c r="N931" i="3"/>
  <c r="M931" i="3"/>
  <c r="J930" i="3"/>
  <c r="K930" i="3" s="1"/>
  <c r="L930" i="3" s="1"/>
  <c r="R930" i="13" l="1"/>
  <c r="M930" i="13"/>
  <c r="N929" i="13" s="1"/>
  <c r="AA932" i="13"/>
  <c r="Y932" i="13"/>
  <c r="I928" i="13"/>
  <c r="J929" i="13"/>
  <c r="K929" i="13" s="1"/>
  <c r="L929" i="13" s="1"/>
  <c r="W932" i="13"/>
  <c r="V932" i="13"/>
  <c r="X931" i="13"/>
  <c r="T931" i="13"/>
  <c r="S931" i="13"/>
  <c r="U931" i="13" s="1"/>
  <c r="V933" i="3"/>
  <c r="T932" i="3"/>
  <c r="W932" i="3" s="1"/>
  <c r="Y933" i="3"/>
  <c r="S932" i="3"/>
  <c r="U932" i="3" s="1"/>
  <c r="AA932" i="3" s="1"/>
  <c r="X932" i="3"/>
  <c r="R931" i="3"/>
  <c r="Z931" i="3" s="1"/>
  <c r="N930" i="3"/>
  <c r="M930" i="3"/>
  <c r="J929" i="3"/>
  <c r="K929" i="3" s="1"/>
  <c r="L929" i="3" s="1"/>
  <c r="X930" i="13" l="1"/>
  <c r="T930" i="13"/>
  <c r="S930" i="13"/>
  <c r="U930" i="13" s="1"/>
  <c r="AA930" i="13" s="1"/>
  <c r="I927" i="13"/>
  <c r="J928" i="13"/>
  <c r="K928" i="13" s="1"/>
  <c r="L928" i="13" s="1"/>
  <c r="AA931" i="13"/>
  <c r="Y931" i="13"/>
  <c r="W931" i="13"/>
  <c r="V931" i="13"/>
  <c r="R929" i="13"/>
  <c r="Z929" i="13" s="1"/>
  <c r="M929" i="13"/>
  <c r="N928" i="13" s="1"/>
  <c r="Z930" i="13"/>
  <c r="Y932" i="3"/>
  <c r="S931" i="3"/>
  <c r="U931" i="3" s="1"/>
  <c r="AA931" i="3" s="1"/>
  <c r="T931" i="3"/>
  <c r="W931" i="3" s="1"/>
  <c r="X931" i="3"/>
  <c r="V932" i="3"/>
  <c r="R930" i="3"/>
  <c r="X930" i="3" s="1"/>
  <c r="N929" i="3"/>
  <c r="M929" i="3"/>
  <c r="J928" i="3"/>
  <c r="K928" i="3" s="1"/>
  <c r="L928" i="3" s="1"/>
  <c r="Y930" i="13" l="1"/>
  <c r="X929" i="13"/>
  <c r="T929" i="13"/>
  <c r="S929" i="13"/>
  <c r="U929" i="13" s="1"/>
  <c r="I926" i="13"/>
  <c r="J927" i="13"/>
  <c r="K927" i="13" s="1"/>
  <c r="L927" i="13" s="1"/>
  <c r="W930" i="13"/>
  <c r="V930" i="13"/>
  <c r="R928" i="13"/>
  <c r="Z928" i="13" s="1"/>
  <c r="M928" i="13"/>
  <c r="N927" i="13" s="1"/>
  <c r="Z930" i="3"/>
  <c r="S930" i="3"/>
  <c r="U930" i="3" s="1"/>
  <c r="AA930" i="3" s="1"/>
  <c r="Y931" i="3"/>
  <c r="V931" i="3"/>
  <c r="T930" i="3"/>
  <c r="W930" i="3" s="1"/>
  <c r="R929" i="3"/>
  <c r="T929" i="3" s="1"/>
  <c r="N928" i="3"/>
  <c r="M928" i="3"/>
  <c r="J927" i="3"/>
  <c r="K927" i="3" s="1"/>
  <c r="L927" i="3" s="1"/>
  <c r="I925" i="13" l="1"/>
  <c r="J926" i="13"/>
  <c r="K926" i="13" s="1"/>
  <c r="L926" i="13" s="1"/>
  <c r="AA929" i="13"/>
  <c r="Y929" i="13"/>
  <c r="W929" i="13"/>
  <c r="V929" i="13"/>
  <c r="X928" i="13"/>
  <c r="T928" i="13"/>
  <c r="S928" i="13"/>
  <c r="U928" i="13" s="1"/>
  <c r="R927" i="13"/>
  <c r="Z927" i="13" s="1"/>
  <c r="M927" i="13"/>
  <c r="N926" i="13" s="1"/>
  <c r="V930" i="3"/>
  <c r="Y930" i="3"/>
  <c r="X929" i="3"/>
  <c r="S929" i="3"/>
  <c r="U929" i="3" s="1"/>
  <c r="AA929" i="3" s="1"/>
  <c r="Z929" i="3"/>
  <c r="R928" i="3"/>
  <c r="S928" i="3" s="1"/>
  <c r="U928" i="3" s="1"/>
  <c r="AA928" i="3" s="1"/>
  <c r="N927" i="3"/>
  <c r="M927" i="3"/>
  <c r="W929" i="3"/>
  <c r="J926" i="3"/>
  <c r="K926" i="3" s="1"/>
  <c r="L926" i="3" s="1"/>
  <c r="X927" i="13" l="1"/>
  <c r="T927" i="13"/>
  <c r="S927" i="13"/>
  <c r="U927" i="13" s="1"/>
  <c r="W928" i="13"/>
  <c r="V928" i="13"/>
  <c r="R926" i="13"/>
  <c r="Z926" i="13" s="1"/>
  <c r="M926" i="13"/>
  <c r="N925" i="13" s="1"/>
  <c r="AA928" i="13"/>
  <c r="Y928" i="13"/>
  <c r="I924" i="13"/>
  <c r="J925" i="13"/>
  <c r="K925" i="13" s="1"/>
  <c r="L925" i="13" s="1"/>
  <c r="T928" i="3"/>
  <c r="W928" i="3" s="1"/>
  <c r="X928" i="3"/>
  <c r="V929" i="3"/>
  <c r="Y929" i="3"/>
  <c r="Z928" i="3"/>
  <c r="R927" i="3"/>
  <c r="Z927" i="3" s="1"/>
  <c r="N926" i="3"/>
  <c r="Y928" i="3"/>
  <c r="M926" i="3"/>
  <c r="J925" i="3"/>
  <c r="K925" i="3" s="1"/>
  <c r="L925" i="3" s="1"/>
  <c r="R925" i="13" l="1"/>
  <c r="M925" i="13"/>
  <c r="N924" i="13" s="1"/>
  <c r="X926" i="13"/>
  <c r="T926" i="13"/>
  <c r="S926" i="13"/>
  <c r="U926" i="13" s="1"/>
  <c r="AA927" i="13"/>
  <c r="Y927" i="13"/>
  <c r="W927" i="13"/>
  <c r="V927" i="13"/>
  <c r="I923" i="13"/>
  <c r="J924" i="13"/>
  <c r="K924" i="13" s="1"/>
  <c r="L924" i="13" s="1"/>
  <c r="S927" i="3"/>
  <c r="U927" i="3" s="1"/>
  <c r="AA927" i="3" s="1"/>
  <c r="V928" i="3"/>
  <c r="T927" i="3"/>
  <c r="W927" i="3" s="1"/>
  <c r="X927" i="3"/>
  <c r="R926" i="3"/>
  <c r="Z926" i="3" s="1"/>
  <c r="N925" i="3"/>
  <c r="M925" i="3"/>
  <c r="J924" i="3"/>
  <c r="K924" i="3" s="1"/>
  <c r="L924" i="3" s="1"/>
  <c r="AA926" i="13" l="1"/>
  <c r="Y926" i="13"/>
  <c r="W926" i="13"/>
  <c r="V926" i="13"/>
  <c r="X925" i="13"/>
  <c r="T925" i="13"/>
  <c r="S925" i="13"/>
  <c r="U925" i="13" s="1"/>
  <c r="AA925" i="13" s="1"/>
  <c r="R924" i="13"/>
  <c r="Z924" i="13" s="1"/>
  <c r="M924" i="13"/>
  <c r="N923" i="13" s="1"/>
  <c r="I922" i="13"/>
  <c r="J923" i="13"/>
  <c r="K923" i="13" s="1"/>
  <c r="L923" i="13" s="1"/>
  <c r="Y925" i="13"/>
  <c r="Z925" i="13"/>
  <c r="Y927" i="3"/>
  <c r="V927" i="3"/>
  <c r="T926" i="3"/>
  <c r="W926" i="3" s="1"/>
  <c r="S926" i="3"/>
  <c r="U926" i="3" s="1"/>
  <c r="AA926" i="3" s="1"/>
  <c r="X926" i="3"/>
  <c r="R925" i="3"/>
  <c r="S925" i="3" s="1"/>
  <c r="U925" i="3" s="1"/>
  <c r="AA925" i="3" s="1"/>
  <c r="N924" i="3"/>
  <c r="M924" i="3"/>
  <c r="J923" i="3"/>
  <c r="K923" i="3" s="1"/>
  <c r="L923" i="3" s="1"/>
  <c r="R923" i="13" l="1"/>
  <c r="M923" i="13"/>
  <c r="N922" i="13" s="1"/>
  <c r="X924" i="13"/>
  <c r="T924" i="13"/>
  <c r="S924" i="13"/>
  <c r="U924" i="13" s="1"/>
  <c r="W925" i="13"/>
  <c r="V925" i="13"/>
  <c r="I921" i="13"/>
  <c r="J922" i="13"/>
  <c r="K922" i="13" s="1"/>
  <c r="L922" i="13" s="1"/>
  <c r="V926" i="3"/>
  <c r="Y926" i="3"/>
  <c r="T925" i="3"/>
  <c r="V925" i="3" s="1"/>
  <c r="X925" i="3"/>
  <c r="Z925" i="3"/>
  <c r="R924" i="3"/>
  <c r="T924" i="3" s="1"/>
  <c r="N923" i="3"/>
  <c r="Y925" i="3"/>
  <c r="M923" i="3"/>
  <c r="J922" i="3"/>
  <c r="K922" i="3" s="1"/>
  <c r="L922" i="3" s="1"/>
  <c r="AA924" i="13" l="1"/>
  <c r="Y924" i="13"/>
  <c r="W924" i="13"/>
  <c r="V924" i="13"/>
  <c r="X923" i="13"/>
  <c r="T923" i="13"/>
  <c r="S923" i="13"/>
  <c r="U923" i="13" s="1"/>
  <c r="AA923" i="13" s="1"/>
  <c r="R922" i="13"/>
  <c r="Z922" i="13" s="1"/>
  <c r="M922" i="13"/>
  <c r="N921" i="13" s="1"/>
  <c r="I920" i="13"/>
  <c r="J921" i="13"/>
  <c r="K921" i="13" s="1"/>
  <c r="L921" i="13" s="1"/>
  <c r="Y923" i="13"/>
  <c r="Z923" i="13"/>
  <c r="W925" i="3"/>
  <c r="S924" i="3"/>
  <c r="U924" i="3" s="1"/>
  <c r="AA924" i="3" s="1"/>
  <c r="X924" i="3"/>
  <c r="Z924" i="3"/>
  <c r="R923" i="3"/>
  <c r="Z923" i="3" s="1"/>
  <c r="N922" i="3"/>
  <c r="T923" i="3"/>
  <c r="M922" i="3"/>
  <c r="W924" i="3"/>
  <c r="J921" i="3"/>
  <c r="K921" i="3" s="1"/>
  <c r="L921" i="3" s="1"/>
  <c r="R921" i="13" l="1"/>
  <c r="M921" i="13"/>
  <c r="N920" i="13" s="1"/>
  <c r="W923" i="13"/>
  <c r="V923" i="13"/>
  <c r="T922" i="13"/>
  <c r="X922" i="13"/>
  <c r="S922" i="13"/>
  <c r="U922" i="13" s="1"/>
  <c r="AA922" i="13" s="1"/>
  <c r="I919" i="13"/>
  <c r="J920" i="13"/>
  <c r="K920" i="13" s="1"/>
  <c r="L920" i="13" s="1"/>
  <c r="S923" i="3"/>
  <c r="U923" i="3" s="1"/>
  <c r="AA923" i="3" s="1"/>
  <c r="V924" i="3"/>
  <c r="X923" i="3"/>
  <c r="Y924" i="3"/>
  <c r="R922" i="3"/>
  <c r="X922" i="3" s="1"/>
  <c r="N921" i="3"/>
  <c r="M921" i="3"/>
  <c r="W923" i="3"/>
  <c r="J920" i="3"/>
  <c r="K920" i="3" s="1"/>
  <c r="L920" i="3" s="1"/>
  <c r="J919" i="13" l="1"/>
  <c r="K919" i="13" s="1"/>
  <c r="L919" i="13" s="1"/>
  <c r="I918" i="13"/>
  <c r="X921" i="13"/>
  <c r="S921" i="13"/>
  <c r="U921" i="13" s="1"/>
  <c r="T921" i="13"/>
  <c r="Z921" i="13"/>
  <c r="R920" i="13"/>
  <c r="Z920" i="13" s="1"/>
  <c r="M920" i="13"/>
  <c r="N919" i="13" s="1"/>
  <c r="W922" i="13"/>
  <c r="V922" i="13"/>
  <c r="Y922" i="13"/>
  <c r="Y923" i="3"/>
  <c r="V923" i="3"/>
  <c r="T922" i="3"/>
  <c r="W922" i="3" s="1"/>
  <c r="Z922" i="3"/>
  <c r="S922" i="3"/>
  <c r="U922" i="3" s="1"/>
  <c r="AA922" i="3" s="1"/>
  <c r="R921" i="3"/>
  <c r="T921" i="3" s="1"/>
  <c r="N920" i="3"/>
  <c r="M920" i="3"/>
  <c r="J919" i="3"/>
  <c r="K919" i="3" s="1"/>
  <c r="L919" i="3" s="1"/>
  <c r="AA921" i="13" l="1"/>
  <c r="Y921" i="13"/>
  <c r="J918" i="13"/>
  <c r="K918" i="13" s="1"/>
  <c r="L918" i="13" s="1"/>
  <c r="I917" i="13"/>
  <c r="T920" i="13"/>
  <c r="X920" i="13"/>
  <c r="S920" i="13"/>
  <c r="U920" i="13" s="1"/>
  <c r="W921" i="13"/>
  <c r="V921" i="13"/>
  <c r="R919" i="13"/>
  <c r="Z919" i="13" s="1"/>
  <c r="M919" i="13"/>
  <c r="N918" i="13" s="1"/>
  <c r="S921" i="3"/>
  <c r="U921" i="3" s="1"/>
  <c r="AA921" i="3" s="1"/>
  <c r="X921" i="3"/>
  <c r="Y922" i="3"/>
  <c r="V922" i="3"/>
  <c r="Z921" i="3"/>
  <c r="R920" i="3"/>
  <c r="Z920" i="3" s="1"/>
  <c r="N919" i="3"/>
  <c r="W921" i="3"/>
  <c r="M919" i="3"/>
  <c r="J918" i="3"/>
  <c r="K918" i="3" s="1"/>
  <c r="L918" i="3" s="1"/>
  <c r="X919" i="13" l="1"/>
  <c r="S919" i="13"/>
  <c r="U919" i="13" s="1"/>
  <c r="T919" i="13"/>
  <c r="J917" i="13"/>
  <c r="K917" i="13" s="1"/>
  <c r="L917" i="13" s="1"/>
  <c r="I916" i="13"/>
  <c r="AA920" i="13"/>
  <c r="Y920" i="13"/>
  <c r="R918" i="13"/>
  <c r="Z918" i="13" s="1"/>
  <c r="M918" i="13"/>
  <c r="N917" i="13" s="1"/>
  <c r="W920" i="13"/>
  <c r="V920" i="13"/>
  <c r="V921" i="3"/>
  <c r="Y921" i="3"/>
  <c r="S920" i="3"/>
  <c r="U920" i="3" s="1"/>
  <c r="AA920" i="3" s="1"/>
  <c r="T920" i="3"/>
  <c r="W920" i="3" s="1"/>
  <c r="X920" i="3"/>
  <c r="R919" i="3"/>
  <c r="Z919" i="3" s="1"/>
  <c r="N918" i="3"/>
  <c r="M918" i="3"/>
  <c r="J917" i="3"/>
  <c r="K917" i="3" s="1"/>
  <c r="L917" i="3" s="1"/>
  <c r="R917" i="13" l="1"/>
  <c r="M917" i="13"/>
  <c r="N916" i="13" s="1"/>
  <c r="W919" i="13"/>
  <c r="V919" i="13"/>
  <c r="AA919" i="13"/>
  <c r="Y919" i="13"/>
  <c r="X918" i="13"/>
  <c r="T918" i="13"/>
  <c r="S918" i="13"/>
  <c r="U918" i="13" s="1"/>
  <c r="J916" i="13"/>
  <c r="K916" i="13" s="1"/>
  <c r="L916" i="13" s="1"/>
  <c r="I915" i="13"/>
  <c r="Y920" i="3"/>
  <c r="V920" i="3"/>
  <c r="S919" i="3"/>
  <c r="U919" i="3" s="1"/>
  <c r="AA919" i="3" s="1"/>
  <c r="T919" i="3"/>
  <c r="W919" i="3" s="1"/>
  <c r="X919" i="3"/>
  <c r="R918" i="3"/>
  <c r="X918" i="3" s="1"/>
  <c r="N917" i="3"/>
  <c r="Y919" i="3"/>
  <c r="S918" i="3"/>
  <c r="U918" i="3" s="1"/>
  <c r="AA918" i="3" s="1"/>
  <c r="Z918" i="3"/>
  <c r="M917" i="3"/>
  <c r="J916" i="3"/>
  <c r="K916" i="3" s="1"/>
  <c r="L916" i="3" s="1"/>
  <c r="W918" i="13" l="1"/>
  <c r="V918" i="13"/>
  <c r="X917" i="13"/>
  <c r="T917" i="13"/>
  <c r="S917" i="13"/>
  <c r="U917" i="13" s="1"/>
  <c r="AA917" i="13" s="1"/>
  <c r="AA918" i="13"/>
  <c r="Y918" i="13"/>
  <c r="J915" i="13"/>
  <c r="K915" i="13" s="1"/>
  <c r="L915" i="13" s="1"/>
  <c r="I914" i="13"/>
  <c r="R916" i="13"/>
  <c r="Z916" i="13" s="1"/>
  <c r="M916" i="13"/>
  <c r="N915" i="13" s="1"/>
  <c r="Y917" i="13"/>
  <c r="Z917" i="13"/>
  <c r="T918" i="3"/>
  <c r="V919" i="3"/>
  <c r="R917" i="3"/>
  <c r="Z917" i="3" s="1"/>
  <c r="N916" i="3"/>
  <c r="Y918" i="3"/>
  <c r="M916" i="3"/>
  <c r="W918" i="3"/>
  <c r="V918" i="3"/>
  <c r="J915" i="3"/>
  <c r="K915" i="3" s="1"/>
  <c r="L915" i="3" s="1"/>
  <c r="X916" i="13" l="1"/>
  <c r="T916" i="13"/>
  <c r="S916" i="13"/>
  <c r="U916" i="13" s="1"/>
  <c r="R915" i="13"/>
  <c r="Z915" i="13" s="1"/>
  <c r="M915" i="13"/>
  <c r="N914" i="13" s="1"/>
  <c r="W917" i="13"/>
  <c r="V917" i="13"/>
  <c r="J914" i="13"/>
  <c r="K914" i="13" s="1"/>
  <c r="L914" i="13" s="1"/>
  <c r="I913" i="13"/>
  <c r="T917" i="3"/>
  <c r="S917" i="3"/>
  <c r="U917" i="3" s="1"/>
  <c r="AA917" i="3" s="1"/>
  <c r="X917" i="3"/>
  <c r="R916" i="3"/>
  <c r="X916" i="3" s="1"/>
  <c r="N915" i="3"/>
  <c r="M915" i="3"/>
  <c r="W917" i="3"/>
  <c r="J914" i="3"/>
  <c r="K914" i="3" s="1"/>
  <c r="L914" i="3" s="1"/>
  <c r="J913" i="13" l="1"/>
  <c r="K913" i="13" s="1"/>
  <c r="L913" i="13" s="1"/>
  <c r="I912" i="13"/>
  <c r="AA916" i="13"/>
  <c r="Y916" i="13"/>
  <c r="R914" i="13"/>
  <c r="M914" i="13"/>
  <c r="N913" i="13" s="1"/>
  <c r="X915" i="13"/>
  <c r="T915" i="13"/>
  <c r="S915" i="13"/>
  <c r="U915" i="13" s="1"/>
  <c r="W916" i="13"/>
  <c r="V916" i="13"/>
  <c r="Y917" i="3"/>
  <c r="V917" i="3"/>
  <c r="Z916" i="3"/>
  <c r="T916" i="3"/>
  <c r="W916" i="3" s="1"/>
  <c r="S916" i="3"/>
  <c r="U916" i="3" s="1"/>
  <c r="AA916" i="3" s="1"/>
  <c r="R915" i="3"/>
  <c r="S915" i="3" s="1"/>
  <c r="U915" i="3" s="1"/>
  <c r="AA915" i="3" s="1"/>
  <c r="N914" i="3"/>
  <c r="M914" i="3"/>
  <c r="J913" i="3"/>
  <c r="K913" i="3" s="1"/>
  <c r="L913" i="3" s="1"/>
  <c r="AA915" i="13" l="1"/>
  <c r="Y915" i="13"/>
  <c r="X914" i="13"/>
  <c r="T914" i="13"/>
  <c r="S914" i="13"/>
  <c r="U914" i="13" s="1"/>
  <c r="AA914" i="13" s="1"/>
  <c r="J912" i="13"/>
  <c r="K912" i="13" s="1"/>
  <c r="L912" i="13" s="1"/>
  <c r="I911" i="13"/>
  <c r="W915" i="13"/>
  <c r="V915" i="13"/>
  <c r="Z914" i="13"/>
  <c r="R913" i="13"/>
  <c r="M913" i="13"/>
  <c r="N912" i="13" s="1"/>
  <c r="T915" i="3"/>
  <c r="Y916" i="3"/>
  <c r="V916" i="3"/>
  <c r="X915" i="3"/>
  <c r="Z915" i="3"/>
  <c r="R914" i="3"/>
  <c r="X914" i="3" s="1"/>
  <c r="N913" i="3"/>
  <c r="Y915" i="3"/>
  <c r="M913" i="3"/>
  <c r="W915" i="3"/>
  <c r="V915" i="3"/>
  <c r="J912" i="3"/>
  <c r="K912" i="3" s="1"/>
  <c r="L912" i="3" s="1"/>
  <c r="Y914" i="13" l="1"/>
  <c r="X913" i="13"/>
  <c r="T913" i="13"/>
  <c r="S913" i="13"/>
  <c r="U913" i="13" s="1"/>
  <c r="AA913" i="13" s="1"/>
  <c r="Z913" i="13"/>
  <c r="W914" i="13"/>
  <c r="V914" i="13"/>
  <c r="J911" i="13"/>
  <c r="K911" i="13" s="1"/>
  <c r="L911" i="13" s="1"/>
  <c r="I910" i="13"/>
  <c r="R912" i="13"/>
  <c r="M912" i="13"/>
  <c r="N911" i="13" s="1"/>
  <c r="Z914" i="3"/>
  <c r="S914" i="3"/>
  <c r="U914" i="3" s="1"/>
  <c r="AA914" i="3" s="1"/>
  <c r="T914" i="3"/>
  <c r="W914" i="3" s="1"/>
  <c r="R913" i="3"/>
  <c r="Z913" i="3" s="1"/>
  <c r="N912" i="3"/>
  <c r="M912" i="3"/>
  <c r="J911" i="3"/>
  <c r="K911" i="3" s="1"/>
  <c r="L911" i="3" s="1"/>
  <c r="Y913" i="13" l="1"/>
  <c r="X912" i="13"/>
  <c r="T912" i="13"/>
  <c r="S912" i="13"/>
  <c r="U912" i="13" s="1"/>
  <c r="AA912" i="13" s="1"/>
  <c r="R911" i="13"/>
  <c r="Z911" i="13" s="1"/>
  <c r="M911" i="13"/>
  <c r="N910" i="13" s="1"/>
  <c r="Z912" i="13"/>
  <c r="W913" i="13"/>
  <c r="V913" i="13"/>
  <c r="J910" i="13"/>
  <c r="K910" i="13" s="1"/>
  <c r="L910" i="13" s="1"/>
  <c r="I909" i="13"/>
  <c r="Y914" i="3"/>
  <c r="V914" i="3"/>
  <c r="S913" i="3"/>
  <c r="U913" i="3" s="1"/>
  <c r="AA913" i="3" s="1"/>
  <c r="T913" i="3"/>
  <c r="W913" i="3" s="1"/>
  <c r="X913" i="3"/>
  <c r="R912" i="3"/>
  <c r="Z912" i="3" s="1"/>
  <c r="N911" i="3"/>
  <c r="M911" i="3"/>
  <c r="J910" i="3"/>
  <c r="K910" i="3" s="1"/>
  <c r="L910" i="3" s="1"/>
  <c r="W912" i="13" l="1"/>
  <c r="V912" i="13"/>
  <c r="J909" i="13"/>
  <c r="K909" i="13" s="1"/>
  <c r="L909" i="13" s="1"/>
  <c r="I908" i="13"/>
  <c r="X911" i="13"/>
  <c r="T911" i="13"/>
  <c r="S911" i="13"/>
  <c r="U911" i="13" s="1"/>
  <c r="R910" i="13"/>
  <c r="M910" i="13"/>
  <c r="N909" i="13" s="1"/>
  <c r="Y912" i="13"/>
  <c r="Y913" i="3"/>
  <c r="V913" i="3"/>
  <c r="S912" i="3"/>
  <c r="U912" i="3" s="1"/>
  <c r="AA912" i="3" s="1"/>
  <c r="T912" i="3"/>
  <c r="W912" i="3" s="1"/>
  <c r="X912" i="3"/>
  <c r="R911" i="3"/>
  <c r="Z911" i="3" s="1"/>
  <c r="N910" i="3"/>
  <c r="M910" i="3"/>
  <c r="J909" i="3"/>
  <c r="K909" i="3" s="1"/>
  <c r="L909" i="3" s="1"/>
  <c r="J908" i="13" l="1"/>
  <c r="K908" i="13" s="1"/>
  <c r="L908" i="13" s="1"/>
  <c r="I907" i="13"/>
  <c r="AA911" i="13"/>
  <c r="Y911" i="13"/>
  <c r="R909" i="13"/>
  <c r="Z909" i="13" s="1"/>
  <c r="M909" i="13"/>
  <c r="N908" i="13" s="1"/>
  <c r="X910" i="13"/>
  <c r="T910" i="13"/>
  <c r="S910" i="13"/>
  <c r="U910" i="13" s="1"/>
  <c r="AA910" i="13" s="1"/>
  <c r="Z910" i="13"/>
  <c r="W911" i="13"/>
  <c r="V911" i="13"/>
  <c r="Y912" i="3"/>
  <c r="S911" i="3"/>
  <c r="U911" i="3" s="1"/>
  <c r="AA911" i="3" s="1"/>
  <c r="V912" i="3"/>
  <c r="T911" i="3"/>
  <c r="W911" i="3" s="1"/>
  <c r="X911" i="3"/>
  <c r="R910" i="3"/>
  <c r="Z910" i="3" s="1"/>
  <c r="N909" i="3"/>
  <c r="S910" i="3"/>
  <c r="U910" i="3" s="1"/>
  <c r="AA910" i="3" s="1"/>
  <c r="M909" i="3"/>
  <c r="J908" i="3"/>
  <c r="K908" i="3" s="1"/>
  <c r="L908" i="3" s="1"/>
  <c r="X909" i="13" l="1"/>
  <c r="T909" i="13"/>
  <c r="S909" i="13"/>
  <c r="U909" i="13" s="1"/>
  <c r="W910" i="13"/>
  <c r="V910" i="13"/>
  <c r="J907" i="13"/>
  <c r="K907" i="13" s="1"/>
  <c r="L907" i="13" s="1"/>
  <c r="I906" i="13"/>
  <c r="R908" i="13"/>
  <c r="M908" i="13"/>
  <c r="N907" i="13" s="1"/>
  <c r="Y910" i="13"/>
  <c r="T910" i="3"/>
  <c r="W910" i="3" s="1"/>
  <c r="V911" i="3"/>
  <c r="X910" i="3"/>
  <c r="Y911" i="3"/>
  <c r="R909" i="3"/>
  <c r="Z909" i="3" s="1"/>
  <c r="N908" i="3"/>
  <c r="Y910" i="3"/>
  <c r="M908" i="3"/>
  <c r="J907" i="3"/>
  <c r="K907" i="3" s="1"/>
  <c r="L907" i="3" s="1"/>
  <c r="X908" i="13" l="1"/>
  <c r="T908" i="13"/>
  <c r="S908" i="13"/>
  <c r="U908" i="13" s="1"/>
  <c r="AA908" i="13" s="1"/>
  <c r="Z908" i="13"/>
  <c r="J906" i="13"/>
  <c r="K906" i="13" s="1"/>
  <c r="L906" i="13" s="1"/>
  <c r="I905" i="13"/>
  <c r="AA909" i="13"/>
  <c r="Y909" i="13"/>
  <c r="W909" i="13"/>
  <c r="V909" i="13"/>
  <c r="R907" i="13"/>
  <c r="Z907" i="13" s="1"/>
  <c r="M907" i="13"/>
  <c r="N906" i="13" s="1"/>
  <c r="V910" i="3"/>
  <c r="S909" i="3"/>
  <c r="U909" i="3" s="1"/>
  <c r="AA909" i="3" s="1"/>
  <c r="T909" i="3"/>
  <c r="W909" i="3" s="1"/>
  <c r="X909" i="3"/>
  <c r="R908" i="3"/>
  <c r="Z908" i="3" s="1"/>
  <c r="N907" i="3"/>
  <c r="M907" i="3"/>
  <c r="J906" i="3"/>
  <c r="K906" i="3" s="1"/>
  <c r="L906" i="3" s="1"/>
  <c r="Y908" i="13" l="1"/>
  <c r="J905" i="13"/>
  <c r="K905" i="13" s="1"/>
  <c r="L905" i="13" s="1"/>
  <c r="I904" i="13"/>
  <c r="W908" i="13"/>
  <c r="V908" i="13"/>
  <c r="X907" i="13"/>
  <c r="T907" i="13"/>
  <c r="S907" i="13"/>
  <c r="U907" i="13" s="1"/>
  <c r="R906" i="13"/>
  <c r="Z906" i="13" s="1"/>
  <c r="M906" i="13"/>
  <c r="N905" i="13" s="1"/>
  <c r="Y909" i="3"/>
  <c r="S908" i="3"/>
  <c r="U908" i="3" s="1"/>
  <c r="AA908" i="3" s="1"/>
  <c r="T908" i="3"/>
  <c r="W908" i="3" s="1"/>
  <c r="V909" i="3"/>
  <c r="X908" i="3"/>
  <c r="R907" i="3"/>
  <c r="Z907" i="3" s="1"/>
  <c r="N906" i="3"/>
  <c r="S907" i="3"/>
  <c r="U907" i="3" s="1"/>
  <c r="AA907" i="3" s="1"/>
  <c r="M906" i="3"/>
  <c r="J905" i="3"/>
  <c r="K905" i="3" s="1"/>
  <c r="L905" i="3" s="1"/>
  <c r="AA907" i="13" l="1"/>
  <c r="Y907" i="13"/>
  <c r="J904" i="13"/>
  <c r="K904" i="13" s="1"/>
  <c r="L904" i="13" s="1"/>
  <c r="I903" i="13"/>
  <c r="X906" i="13"/>
  <c r="T906" i="13"/>
  <c r="S906" i="13"/>
  <c r="U906" i="13" s="1"/>
  <c r="W907" i="13"/>
  <c r="V907" i="13"/>
  <c r="R905" i="13"/>
  <c r="M905" i="13"/>
  <c r="N904" i="13" s="1"/>
  <c r="Y908" i="3"/>
  <c r="V908" i="3"/>
  <c r="T907" i="3"/>
  <c r="V907" i="3" s="1"/>
  <c r="X907" i="3"/>
  <c r="R906" i="3"/>
  <c r="Z906" i="3" s="1"/>
  <c r="N905" i="3"/>
  <c r="Y907" i="3"/>
  <c r="W907" i="3"/>
  <c r="M905" i="3"/>
  <c r="J904" i="3"/>
  <c r="K904" i="3" s="1"/>
  <c r="L904" i="3" s="1"/>
  <c r="X905" i="13" l="1"/>
  <c r="T905" i="13"/>
  <c r="S905" i="13"/>
  <c r="U905" i="13" s="1"/>
  <c r="J903" i="13"/>
  <c r="K903" i="13" s="1"/>
  <c r="L903" i="13" s="1"/>
  <c r="I902" i="13"/>
  <c r="Z905" i="13"/>
  <c r="W906" i="13"/>
  <c r="V906" i="13"/>
  <c r="AA906" i="13"/>
  <c r="Y906" i="13"/>
  <c r="R904" i="13"/>
  <c r="Z904" i="13" s="1"/>
  <c r="M904" i="13"/>
  <c r="N903" i="13" s="1"/>
  <c r="S906" i="3"/>
  <c r="U906" i="3" s="1"/>
  <c r="AA906" i="3" s="1"/>
  <c r="T906" i="3"/>
  <c r="W906" i="3" s="1"/>
  <c r="X906" i="3"/>
  <c r="R905" i="3"/>
  <c r="Z905" i="3" s="1"/>
  <c r="N904" i="3"/>
  <c r="M904" i="3"/>
  <c r="J903" i="3"/>
  <c r="K903" i="3" s="1"/>
  <c r="L903" i="3" s="1"/>
  <c r="R903" i="13" l="1"/>
  <c r="M903" i="13"/>
  <c r="N902" i="13" s="1"/>
  <c r="AA905" i="13"/>
  <c r="Y905" i="13"/>
  <c r="W905" i="13"/>
  <c r="V905" i="13"/>
  <c r="X904" i="13"/>
  <c r="T904" i="13"/>
  <c r="S904" i="13"/>
  <c r="U904" i="13" s="1"/>
  <c r="J902" i="13"/>
  <c r="K902" i="13" s="1"/>
  <c r="L902" i="13" s="1"/>
  <c r="I901" i="13"/>
  <c r="V906" i="3"/>
  <c r="Y906" i="3"/>
  <c r="X905" i="3"/>
  <c r="S905" i="3"/>
  <c r="U905" i="3" s="1"/>
  <c r="AA905" i="3" s="1"/>
  <c r="T905" i="3"/>
  <c r="W905" i="3" s="1"/>
  <c r="R904" i="3"/>
  <c r="S904" i="3" s="1"/>
  <c r="U904" i="3" s="1"/>
  <c r="AA904" i="3" s="1"/>
  <c r="N903" i="3"/>
  <c r="Y905" i="3"/>
  <c r="M903" i="3"/>
  <c r="J902" i="3"/>
  <c r="K902" i="3" s="1"/>
  <c r="L902" i="3" s="1"/>
  <c r="AA904" i="13" l="1"/>
  <c r="Y904" i="13"/>
  <c r="W904" i="13"/>
  <c r="V904" i="13"/>
  <c r="X903" i="13"/>
  <c r="T903" i="13"/>
  <c r="S903" i="13"/>
  <c r="U903" i="13" s="1"/>
  <c r="AA903" i="13" s="1"/>
  <c r="J901" i="13"/>
  <c r="K901" i="13" s="1"/>
  <c r="L901" i="13" s="1"/>
  <c r="I900" i="13"/>
  <c r="R902" i="13"/>
  <c r="Z902" i="13" s="1"/>
  <c r="M902" i="13"/>
  <c r="N901" i="13" s="1"/>
  <c r="Z903" i="13"/>
  <c r="V905" i="3"/>
  <c r="T904" i="3"/>
  <c r="W904" i="3" s="1"/>
  <c r="X904" i="3"/>
  <c r="Z904" i="3"/>
  <c r="R903" i="3"/>
  <c r="X903" i="3" s="1"/>
  <c r="N902" i="3"/>
  <c r="Y904" i="3"/>
  <c r="M902" i="3"/>
  <c r="J901" i="3"/>
  <c r="K901" i="3" s="1"/>
  <c r="L901" i="3" s="1"/>
  <c r="Y903" i="13" l="1"/>
  <c r="X902" i="13"/>
  <c r="T902" i="13"/>
  <c r="S902" i="13"/>
  <c r="U902" i="13" s="1"/>
  <c r="R901" i="13"/>
  <c r="Z901" i="13" s="1"/>
  <c r="M901" i="13"/>
  <c r="N900" i="13" s="1"/>
  <c r="W903" i="13"/>
  <c r="V903" i="13"/>
  <c r="J900" i="13"/>
  <c r="K900" i="13" s="1"/>
  <c r="L900" i="13" s="1"/>
  <c r="I899" i="13"/>
  <c r="Z903" i="3"/>
  <c r="V904" i="3"/>
  <c r="T903" i="3"/>
  <c r="W903" i="3" s="1"/>
  <c r="S903" i="3"/>
  <c r="U903" i="3" s="1"/>
  <c r="AA903" i="3" s="1"/>
  <c r="R902" i="3"/>
  <c r="X902" i="3" s="1"/>
  <c r="N901" i="3"/>
  <c r="M901" i="3"/>
  <c r="J900" i="3"/>
  <c r="K900" i="3" s="1"/>
  <c r="L900" i="3" s="1"/>
  <c r="J899" i="13" l="1"/>
  <c r="K899" i="13" s="1"/>
  <c r="L899" i="13" s="1"/>
  <c r="I898" i="13"/>
  <c r="R900" i="13"/>
  <c r="Z900" i="13" s="1"/>
  <c r="M900" i="13"/>
  <c r="N899" i="13" s="1"/>
  <c r="AA902" i="13"/>
  <c r="Y902" i="13"/>
  <c r="W902" i="13"/>
  <c r="V902" i="13"/>
  <c r="X901" i="13"/>
  <c r="T901" i="13"/>
  <c r="S901" i="13"/>
  <c r="U901" i="13" s="1"/>
  <c r="Z902" i="3"/>
  <c r="S902" i="3"/>
  <c r="U902" i="3" s="1"/>
  <c r="AA902" i="3" s="1"/>
  <c r="V903" i="3"/>
  <c r="T902" i="3"/>
  <c r="Y903" i="3"/>
  <c r="R901" i="3"/>
  <c r="X901" i="3" s="1"/>
  <c r="N900" i="3"/>
  <c r="M900" i="3"/>
  <c r="J899" i="3"/>
  <c r="K899" i="3" s="1"/>
  <c r="L899" i="3" s="1"/>
  <c r="AA901" i="13" l="1"/>
  <c r="Y901" i="13"/>
  <c r="J898" i="13"/>
  <c r="K898" i="13" s="1"/>
  <c r="L898" i="13" s="1"/>
  <c r="I897" i="13"/>
  <c r="W901" i="13"/>
  <c r="V901" i="13"/>
  <c r="X900" i="13"/>
  <c r="T900" i="13"/>
  <c r="S900" i="13"/>
  <c r="U900" i="13" s="1"/>
  <c r="R899" i="13"/>
  <c r="Z899" i="13" s="1"/>
  <c r="M899" i="13"/>
  <c r="N898" i="13" s="1"/>
  <c r="Z901" i="3"/>
  <c r="S901" i="3"/>
  <c r="U901" i="3" s="1"/>
  <c r="AA901" i="3" s="1"/>
  <c r="T901" i="3"/>
  <c r="W901" i="3" s="1"/>
  <c r="V902" i="3"/>
  <c r="Y902" i="3"/>
  <c r="W902" i="3"/>
  <c r="R900" i="3"/>
  <c r="Z900" i="3" s="1"/>
  <c r="N899" i="3"/>
  <c r="T900" i="3"/>
  <c r="M899" i="3"/>
  <c r="J898" i="3"/>
  <c r="K898" i="3" s="1"/>
  <c r="L898" i="3" s="1"/>
  <c r="J897" i="13" l="1"/>
  <c r="K897" i="13" s="1"/>
  <c r="L897" i="13" s="1"/>
  <c r="I896" i="13"/>
  <c r="X899" i="13"/>
  <c r="T899" i="13"/>
  <c r="S899" i="13"/>
  <c r="U899" i="13" s="1"/>
  <c r="W900" i="13"/>
  <c r="V900" i="13"/>
  <c r="Z898" i="13"/>
  <c r="R898" i="13"/>
  <c r="M898" i="13"/>
  <c r="N897" i="13" s="1"/>
  <c r="AA900" i="13"/>
  <c r="Y900" i="13"/>
  <c r="V901" i="3"/>
  <c r="Y901" i="3"/>
  <c r="S900" i="3"/>
  <c r="U900" i="3" s="1"/>
  <c r="AA900" i="3" s="1"/>
  <c r="X900" i="3"/>
  <c r="R899" i="3"/>
  <c r="Z899" i="3" s="1"/>
  <c r="N898" i="3"/>
  <c r="Y900" i="3"/>
  <c r="W900" i="3"/>
  <c r="M898" i="3"/>
  <c r="J897" i="3"/>
  <c r="K897" i="3" s="1"/>
  <c r="L897" i="3" s="1"/>
  <c r="W899" i="13" l="1"/>
  <c r="V899" i="13"/>
  <c r="J896" i="13"/>
  <c r="K896" i="13" s="1"/>
  <c r="L896" i="13" s="1"/>
  <c r="I895" i="13"/>
  <c r="X898" i="13"/>
  <c r="T898" i="13"/>
  <c r="S898" i="13"/>
  <c r="U898" i="13" s="1"/>
  <c r="AA899" i="13"/>
  <c r="Y899" i="13"/>
  <c r="R897" i="13"/>
  <c r="Z897" i="13" s="1"/>
  <c r="M897" i="13"/>
  <c r="N896" i="13" s="1"/>
  <c r="V900" i="3"/>
  <c r="S899" i="3"/>
  <c r="U899" i="3" s="1"/>
  <c r="AA899" i="3" s="1"/>
  <c r="T899" i="3"/>
  <c r="W899" i="3" s="1"/>
  <c r="X899" i="3"/>
  <c r="R898" i="3"/>
  <c r="X898" i="3" s="1"/>
  <c r="N897" i="3"/>
  <c r="T898" i="3"/>
  <c r="Z898" i="3"/>
  <c r="M897" i="3"/>
  <c r="J896" i="3"/>
  <c r="K896" i="3" s="1"/>
  <c r="L896" i="3" s="1"/>
  <c r="W898" i="13" l="1"/>
  <c r="V898" i="13"/>
  <c r="J895" i="13"/>
  <c r="K895" i="13" s="1"/>
  <c r="L895" i="13" s="1"/>
  <c r="I894" i="13"/>
  <c r="X897" i="13"/>
  <c r="T897" i="13"/>
  <c r="S897" i="13"/>
  <c r="U897" i="13" s="1"/>
  <c r="AA898" i="13"/>
  <c r="Y898" i="13"/>
  <c r="R896" i="13"/>
  <c r="Z896" i="13" s="1"/>
  <c r="M896" i="13"/>
  <c r="N895" i="13" s="1"/>
  <c r="Y899" i="3"/>
  <c r="S898" i="3"/>
  <c r="U898" i="3" s="1"/>
  <c r="AA898" i="3" s="1"/>
  <c r="V899" i="3"/>
  <c r="R897" i="3"/>
  <c r="X897" i="3" s="1"/>
  <c r="N896" i="3"/>
  <c r="M896" i="3"/>
  <c r="W898" i="3"/>
  <c r="J895" i="3"/>
  <c r="K895" i="3" s="1"/>
  <c r="L895" i="3" s="1"/>
  <c r="J894" i="13" l="1"/>
  <c r="K894" i="13" s="1"/>
  <c r="L894" i="13" s="1"/>
  <c r="I893" i="13"/>
  <c r="X896" i="13"/>
  <c r="T896" i="13"/>
  <c r="S896" i="13"/>
  <c r="U896" i="13" s="1"/>
  <c r="AA897" i="13"/>
  <c r="Y897" i="13"/>
  <c r="R895" i="13"/>
  <c r="Z895" i="13" s="1"/>
  <c r="M895" i="13"/>
  <c r="N894" i="13" s="1"/>
  <c r="W897" i="13"/>
  <c r="V897" i="13"/>
  <c r="V898" i="3"/>
  <c r="Y898" i="3"/>
  <c r="Z897" i="3"/>
  <c r="T897" i="3"/>
  <c r="W897" i="3" s="1"/>
  <c r="S897" i="3"/>
  <c r="U897" i="3" s="1"/>
  <c r="AA897" i="3" s="1"/>
  <c r="R896" i="3"/>
  <c r="X896" i="3" s="1"/>
  <c r="N895" i="3"/>
  <c r="M895" i="3"/>
  <c r="J894" i="3"/>
  <c r="K894" i="3" s="1"/>
  <c r="L894" i="3" s="1"/>
  <c r="W896" i="13" l="1"/>
  <c r="V896" i="13"/>
  <c r="X895" i="13"/>
  <c r="T895" i="13"/>
  <c r="S895" i="13"/>
  <c r="U895" i="13" s="1"/>
  <c r="AA895" i="13" s="1"/>
  <c r="J893" i="13"/>
  <c r="K893" i="13" s="1"/>
  <c r="L893" i="13" s="1"/>
  <c r="I892" i="13"/>
  <c r="AA896" i="13"/>
  <c r="Y896" i="13"/>
  <c r="R894" i="13"/>
  <c r="Z894" i="13" s="1"/>
  <c r="M894" i="13"/>
  <c r="N893" i="13" s="1"/>
  <c r="V897" i="3"/>
  <c r="Z896" i="3"/>
  <c r="S896" i="3"/>
  <c r="U896" i="3" s="1"/>
  <c r="AA896" i="3" s="1"/>
  <c r="T896" i="3"/>
  <c r="W896" i="3" s="1"/>
  <c r="Y897" i="3"/>
  <c r="R895" i="3"/>
  <c r="X895" i="3" s="1"/>
  <c r="N894" i="3"/>
  <c r="M894" i="3"/>
  <c r="J893" i="3"/>
  <c r="K893" i="3" s="1"/>
  <c r="L893" i="3" s="1"/>
  <c r="J892" i="13" l="1"/>
  <c r="K892" i="13" s="1"/>
  <c r="L892" i="13" s="1"/>
  <c r="I891" i="13"/>
  <c r="R893" i="13"/>
  <c r="Z893" i="13" s="1"/>
  <c r="M893" i="13"/>
  <c r="N892" i="13" s="1"/>
  <c r="X894" i="13"/>
  <c r="T894" i="13"/>
  <c r="S894" i="13"/>
  <c r="U894" i="13" s="1"/>
  <c r="W895" i="13"/>
  <c r="V895" i="13"/>
  <c r="Y895" i="13"/>
  <c r="S895" i="3"/>
  <c r="U895" i="3" s="1"/>
  <c r="AA895" i="3" s="1"/>
  <c r="T895" i="3"/>
  <c r="Z895" i="3"/>
  <c r="Y896" i="3"/>
  <c r="V896" i="3"/>
  <c r="R894" i="3"/>
  <c r="Z894" i="3" s="1"/>
  <c r="N893" i="3"/>
  <c r="Y895" i="3"/>
  <c r="M893" i="3"/>
  <c r="W895" i="3"/>
  <c r="V895" i="3"/>
  <c r="J892" i="3"/>
  <c r="K892" i="3" s="1"/>
  <c r="L892" i="3" s="1"/>
  <c r="AA894" i="13" l="1"/>
  <c r="Y894" i="13"/>
  <c r="J891" i="13"/>
  <c r="K891" i="13" s="1"/>
  <c r="L891" i="13" s="1"/>
  <c r="I890" i="13"/>
  <c r="W894" i="13"/>
  <c r="V894" i="13"/>
  <c r="X893" i="13"/>
  <c r="T893" i="13"/>
  <c r="S893" i="13"/>
  <c r="U893" i="13" s="1"/>
  <c r="R892" i="13"/>
  <c r="M892" i="13"/>
  <c r="N891" i="13" s="1"/>
  <c r="T894" i="3"/>
  <c r="W894" i="3" s="1"/>
  <c r="S894" i="3"/>
  <c r="U894" i="3" s="1"/>
  <c r="AA894" i="3" s="1"/>
  <c r="X894" i="3"/>
  <c r="R893" i="3"/>
  <c r="X893" i="3" s="1"/>
  <c r="N892" i="3"/>
  <c r="M892" i="3"/>
  <c r="J891" i="3"/>
  <c r="K891" i="3" s="1"/>
  <c r="L891" i="3" s="1"/>
  <c r="X892" i="13" l="1"/>
  <c r="T892" i="13"/>
  <c r="S892" i="13"/>
  <c r="U892" i="13" s="1"/>
  <c r="J890" i="13"/>
  <c r="K890" i="13" s="1"/>
  <c r="L890" i="13" s="1"/>
  <c r="I889" i="13"/>
  <c r="W893" i="13"/>
  <c r="V893" i="13"/>
  <c r="R891" i="13"/>
  <c r="Z891" i="13" s="1"/>
  <c r="M891" i="13"/>
  <c r="N890" i="13" s="1"/>
  <c r="Z892" i="13"/>
  <c r="AA893" i="13"/>
  <c r="Y893" i="13"/>
  <c r="T893" i="3"/>
  <c r="Z893" i="3"/>
  <c r="V894" i="3"/>
  <c r="S893" i="3"/>
  <c r="U893" i="3" s="1"/>
  <c r="AA893" i="3" s="1"/>
  <c r="Y894" i="3"/>
  <c r="R892" i="3"/>
  <c r="S892" i="3" s="1"/>
  <c r="U892" i="3" s="1"/>
  <c r="N891" i="3"/>
  <c r="W893" i="3"/>
  <c r="M891" i="3"/>
  <c r="J890" i="3"/>
  <c r="K890" i="3" s="1"/>
  <c r="L890" i="3" s="1"/>
  <c r="R890" i="13" l="1"/>
  <c r="M890" i="13"/>
  <c r="N889" i="13" s="1"/>
  <c r="AA892" i="13"/>
  <c r="Y892" i="13"/>
  <c r="W892" i="13"/>
  <c r="V892" i="13"/>
  <c r="X891" i="13"/>
  <c r="T891" i="13"/>
  <c r="S891" i="13"/>
  <c r="U891" i="13" s="1"/>
  <c r="J889" i="13"/>
  <c r="K889" i="13" s="1"/>
  <c r="L889" i="13" s="1"/>
  <c r="I888" i="13"/>
  <c r="X892" i="3"/>
  <c r="Z892" i="3"/>
  <c r="T892" i="3"/>
  <c r="W892" i="3" s="1"/>
  <c r="AA892" i="3"/>
  <c r="Y892" i="3"/>
  <c r="Y893" i="3"/>
  <c r="V893" i="3"/>
  <c r="R891" i="3"/>
  <c r="X891" i="3" s="1"/>
  <c r="N890" i="3"/>
  <c r="V892" i="3"/>
  <c r="M890" i="3"/>
  <c r="J889" i="3"/>
  <c r="K889" i="3" s="1"/>
  <c r="L889" i="3" s="1"/>
  <c r="AA891" i="13" l="1"/>
  <c r="Y891" i="13"/>
  <c r="W891" i="13"/>
  <c r="V891" i="13"/>
  <c r="X890" i="13"/>
  <c r="T890" i="13"/>
  <c r="S890" i="13"/>
  <c r="U890" i="13" s="1"/>
  <c r="AA890" i="13" s="1"/>
  <c r="J888" i="13"/>
  <c r="K888" i="13" s="1"/>
  <c r="L888" i="13" s="1"/>
  <c r="I887" i="13"/>
  <c r="R889" i="13"/>
  <c r="Z889" i="13" s="1"/>
  <c r="M889" i="13"/>
  <c r="N888" i="13" s="1"/>
  <c r="Y890" i="13"/>
  <c r="Z890" i="13"/>
  <c r="Z891" i="3"/>
  <c r="S891" i="3"/>
  <c r="U891" i="3" s="1"/>
  <c r="T891" i="3"/>
  <c r="R890" i="3"/>
  <c r="T890" i="3" s="1"/>
  <c r="N889" i="3"/>
  <c r="W891" i="3"/>
  <c r="M889" i="3"/>
  <c r="J888" i="3"/>
  <c r="K888" i="3" s="1"/>
  <c r="L888" i="3" s="1"/>
  <c r="X889" i="13" l="1"/>
  <c r="T889" i="13"/>
  <c r="S889" i="13"/>
  <c r="U889" i="13" s="1"/>
  <c r="R888" i="13"/>
  <c r="Z888" i="13" s="1"/>
  <c r="M888" i="13"/>
  <c r="N887" i="13" s="1"/>
  <c r="W890" i="13"/>
  <c r="V890" i="13"/>
  <c r="J887" i="13"/>
  <c r="K887" i="13" s="1"/>
  <c r="L887" i="13" s="1"/>
  <c r="I886" i="13"/>
  <c r="Z890" i="3"/>
  <c r="S890" i="3"/>
  <c r="U890" i="3" s="1"/>
  <c r="AA890" i="3" s="1"/>
  <c r="X890" i="3"/>
  <c r="V891" i="3"/>
  <c r="AA891" i="3"/>
  <c r="Y891" i="3"/>
  <c r="R889" i="3"/>
  <c r="Z889" i="3" s="1"/>
  <c r="N888" i="3"/>
  <c r="M888" i="3"/>
  <c r="W890" i="3"/>
  <c r="J887" i="3"/>
  <c r="K887" i="3" s="1"/>
  <c r="L887" i="3" s="1"/>
  <c r="AA889" i="13" l="1"/>
  <c r="Y889" i="13"/>
  <c r="W889" i="13"/>
  <c r="V889" i="13"/>
  <c r="J886" i="13"/>
  <c r="K886" i="13" s="1"/>
  <c r="L886" i="13" s="1"/>
  <c r="I885" i="13"/>
  <c r="R887" i="13"/>
  <c r="Z887" i="13" s="1"/>
  <c r="M887" i="13"/>
  <c r="N886" i="13" s="1"/>
  <c r="X888" i="13"/>
  <c r="T888" i="13"/>
  <c r="S888" i="13"/>
  <c r="U888" i="13" s="1"/>
  <c r="V890" i="3"/>
  <c r="Y890" i="3"/>
  <c r="T889" i="3"/>
  <c r="W889" i="3" s="1"/>
  <c r="S889" i="3"/>
  <c r="U889" i="3" s="1"/>
  <c r="AA889" i="3" s="1"/>
  <c r="X889" i="3"/>
  <c r="R888" i="3"/>
  <c r="X888" i="3" s="1"/>
  <c r="N887" i="3"/>
  <c r="Y889" i="3"/>
  <c r="M887" i="3"/>
  <c r="J886" i="3"/>
  <c r="K886" i="3" s="1"/>
  <c r="L886" i="3" s="1"/>
  <c r="AA888" i="13" l="1"/>
  <c r="Y888" i="13"/>
  <c r="J885" i="13"/>
  <c r="K885" i="13" s="1"/>
  <c r="L885" i="13" s="1"/>
  <c r="I884" i="13"/>
  <c r="W888" i="13"/>
  <c r="V888" i="13"/>
  <c r="X887" i="13"/>
  <c r="T887" i="13"/>
  <c r="S887" i="13"/>
  <c r="U887" i="13" s="1"/>
  <c r="R886" i="13"/>
  <c r="Z886" i="13" s="1"/>
  <c r="M886" i="13"/>
  <c r="N885" i="13" s="1"/>
  <c r="Z888" i="3"/>
  <c r="T888" i="3"/>
  <c r="W888" i="3" s="1"/>
  <c r="S888" i="3"/>
  <c r="U888" i="3" s="1"/>
  <c r="AA888" i="3" s="1"/>
  <c r="V889" i="3"/>
  <c r="R887" i="3"/>
  <c r="Z887" i="3" s="1"/>
  <c r="N886" i="3"/>
  <c r="M886" i="3"/>
  <c r="J885" i="3"/>
  <c r="K885" i="3" s="1"/>
  <c r="L885" i="3" s="1"/>
  <c r="X886" i="13" l="1"/>
  <c r="T886" i="13"/>
  <c r="S886" i="13"/>
  <c r="U886" i="13" s="1"/>
  <c r="J884" i="13"/>
  <c r="K884" i="13" s="1"/>
  <c r="L884" i="13" s="1"/>
  <c r="I883" i="13"/>
  <c r="W887" i="13"/>
  <c r="V887" i="13"/>
  <c r="R885" i="13"/>
  <c r="Z885" i="13" s="1"/>
  <c r="M885" i="13"/>
  <c r="N884" i="13" s="1"/>
  <c r="AA887" i="13"/>
  <c r="Y887" i="13"/>
  <c r="Y888" i="3"/>
  <c r="S887" i="3"/>
  <c r="U887" i="3" s="1"/>
  <c r="AA887" i="3" s="1"/>
  <c r="V888" i="3"/>
  <c r="T887" i="3"/>
  <c r="W887" i="3" s="1"/>
  <c r="X887" i="3"/>
  <c r="R886" i="3"/>
  <c r="Z886" i="3" s="1"/>
  <c r="N885" i="3"/>
  <c r="M885" i="3"/>
  <c r="J884" i="3"/>
  <c r="K884" i="3" s="1"/>
  <c r="L884" i="3" s="1"/>
  <c r="R884" i="13" l="1"/>
  <c r="M884" i="13"/>
  <c r="N883" i="13" s="1"/>
  <c r="AA886" i="13"/>
  <c r="Y886" i="13"/>
  <c r="W886" i="13"/>
  <c r="V886" i="13"/>
  <c r="X885" i="13"/>
  <c r="T885" i="13"/>
  <c r="S885" i="13"/>
  <c r="U885" i="13" s="1"/>
  <c r="J883" i="13"/>
  <c r="K883" i="13" s="1"/>
  <c r="L883" i="13" s="1"/>
  <c r="I882" i="13"/>
  <c r="Y887" i="3"/>
  <c r="V887" i="3"/>
  <c r="T886" i="3"/>
  <c r="W886" i="3" s="1"/>
  <c r="S886" i="3"/>
  <c r="U886" i="3" s="1"/>
  <c r="AA886" i="3" s="1"/>
  <c r="X886" i="3"/>
  <c r="R885" i="3"/>
  <c r="X885" i="3" s="1"/>
  <c r="N884" i="3"/>
  <c r="M884" i="3"/>
  <c r="J883" i="3"/>
  <c r="K883" i="3" s="1"/>
  <c r="L883" i="3" s="1"/>
  <c r="W885" i="13" l="1"/>
  <c r="V885" i="13"/>
  <c r="X884" i="13"/>
  <c r="T884" i="13"/>
  <c r="S884" i="13"/>
  <c r="U884" i="13" s="1"/>
  <c r="AA884" i="13" s="1"/>
  <c r="AA885" i="13"/>
  <c r="Y885" i="13"/>
  <c r="J882" i="13"/>
  <c r="K882" i="13" s="1"/>
  <c r="L882" i="13" s="1"/>
  <c r="I881" i="13"/>
  <c r="R883" i="13"/>
  <c r="M883" i="13"/>
  <c r="N882" i="13" s="1"/>
  <c r="Y884" i="13"/>
  <c r="Z884" i="13"/>
  <c r="V886" i="3"/>
  <c r="Z885" i="3"/>
  <c r="Y886" i="3"/>
  <c r="S885" i="3"/>
  <c r="U885" i="3" s="1"/>
  <c r="AA885" i="3" s="1"/>
  <c r="T885" i="3"/>
  <c r="R884" i="3"/>
  <c r="X884" i="3" s="1"/>
  <c r="N883" i="3"/>
  <c r="M883" i="3"/>
  <c r="J882" i="3"/>
  <c r="K882" i="3" s="1"/>
  <c r="L882" i="3" s="1"/>
  <c r="X883" i="13" l="1"/>
  <c r="T883" i="13"/>
  <c r="S883" i="13"/>
  <c r="U883" i="13" s="1"/>
  <c r="R882" i="13"/>
  <c r="Z882" i="13" s="1"/>
  <c r="M882" i="13"/>
  <c r="N881" i="13" s="1"/>
  <c r="W884" i="13"/>
  <c r="V884" i="13"/>
  <c r="Z883" i="13"/>
  <c r="J881" i="13"/>
  <c r="K881" i="13" s="1"/>
  <c r="L881" i="13" s="1"/>
  <c r="I880" i="13"/>
  <c r="Y885" i="3"/>
  <c r="V885" i="3"/>
  <c r="W885" i="3"/>
  <c r="S884" i="3"/>
  <c r="U884" i="3" s="1"/>
  <c r="AA884" i="3" s="1"/>
  <c r="Z884" i="3"/>
  <c r="T884" i="3"/>
  <c r="W884" i="3" s="1"/>
  <c r="R883" i="3"/>
  <c r="S883" i="3" s="1"/>
  <c r="U883" i="3" s="1"/>
  <c r="AA883" i="3" s="1"/>
  <c r="N882" i="3"/>
  <c r="M882" i="3"/>
  <c r="J881" i="3"/>
  <c r="K881" i="3" s="1"/>
  <c r="L881" i="3" s="1"/>
  <c r="R881" i="13" l="1"/>
  <c r="M881" i="13"/>
  <c r="N880" i="13" s="1"/>
  <c r="AA883" i="13"/>
  <c r="Y883" i="13"/>
  <c r="W883" i="13"/>
  <c r="V883" i="13"/>
  <c r="X882" i="13"/>
  <c r="T882" i="13"/>
  <c r="S882" i="13"/>
  <c r="U882" i="13" s="1"/>
  <c r="J880" i="13"/>
  <c r="K880" i="13" s="1"/>
  <c r="L880" i="13" s="1"/>
  <c r="I879" i="13"/>
  <c r="Z883" i="3"/>
  <c r="Y884" i="3"/>
  <c r="V884" i="3"/>
  <c r="T883" i="3"/>
  <c r="V883" i="3" s="1"/>
  <c r="Y883" i="3"/>
  <c r="X883" i="3"/>
  <c r="R882" i="3"/>
  <c r="X882" i="3" s="1"/>
  <c r="N881" i="3"/>
  <c r="M881" i="3"/>
  <c r="J880" i="3"/>
  <c r="K880" i="3" s="1"/>
  <c r="L880" i="3" s="1"/>
  <c r="W882" i="13" l="1"/>
  <c r="V882" i="13"/>
  <c r="X881" i="13"/>
  <c r="T881" i="13"/>
  <c r="S881" i="13"/>
  <c r="U881" i="13" s="1"/>
  <c r="AA881" i="13" s="1"/>
  <c r="AA882" i="13"/>
  <c r="Y882" i="13"/>
  <c r="J879" i="13"/>
  <c r="K879" i="13" s="1"/>
  <c r="L879" i="13" s="1"/>
  <c r="I878" i="13"/>
  <c r="R880" i="13"/>
  <c r="M880" i="13"/>
  <c r="N879" i="13" s="1"/>
  <c r="Z881" i="13"/>
  <c r="W883" i="3"/>
  <c r="Z882" i="3"/>
  <c r="S882" i="3"/>
  <c r="U882" i="3" s="1"/>
  <c r="AA882" i="3" s="1"/>
  <c r="T882" i="3"/>
  <c r="W882" i="3" s="1"/>
  <c r="R881" i="3"/>
  <c r="X881" i="3" s="1"/>
  <c r="N880" i="3"/>
  <c r="Z881" i="3"/>
  <c r="M880" i="3"/>
  <c r="J879" i="3"/>
  <c r="K879" i="3" s="1"/>
  <c r="L879" i="3" s="1"/>
  <c r="Y881" i="13" l="1"/>
  <c r="X880" i="13"/>
  <c r="T880" i="13"/>
  <c r="S880" i="13"/>
  <c r="U880" i="13" s="1"/>
  <c r="AA880" i="13" s="1"/>
  <c r="R879" i="13"/>
  <c r="Z879" i="13" s="1"/>
  <c r="M879" i="13"/>
  <c r="N878" i="13" s="1"/>
  <c r="W881" i="13"/>
  <c r="V881" i="13"/>
  <c r="Z880" i="13"/>
  <c r="J878" i="13"/>
  <c r="K878" i="13" s="1"/>
  <c r="L878" i="13" s="1"/>
  <c r="I877" i="13"/>
  <c r="Y882" i="3"/>
  <c r="S881" i="3"/>
  <c r="U881" i="3" s="1"/>
  <c r="AA881" i="3" s="1"/>
  <c r="V882" i="3"/>
  <c r="T881" i="3"/>
  <c r="W881" i="3" s="1"/>
  <c r="R880" i="3"/>
  <c r="X880" i="3" s="1"/>
  <c r="N879" i="3"/>
  <c r="M879" i="3"/>
  <c r="J878" i="3"/>
  <c r="K878" i="3" s="1"/>
  <c r="L878" i="3" s="1"/>
  <c r="Y880" i="13" l="1"/>
  <c r="W880" i="13"/>
  <c r="V880" i="13"/>
  <c r="J877" i="13"/>
  <c r="K877" i="13" s="1"/>
  <c r="L877" i="13" s="1"/>
  <c r="I876" i="13"/>
  <c r="X879" i="13"/>
  <c r="T879" i="13"/>
  <c r="S879" i="13"/>
  <c r="U879" i="13" s="1"/>
  <c r="R878" i="13"/>
  <c r="Z878" i="13" s="1"/>
  <c r="M878" i="13"/>
  <c r="N877" i="13" s="1"/>
  <c r="Z880" i="3"/>
  <c r="Y881" i="3"/>
  <c r="V881" i="3"/>
  <c r="S880" i="3"/>
  <c r="U880" i="3" s="1"/>
  <c r="AA880" i="3" s="1"/>
  <c r="T880" i="3"/>
  <c r="W880" i="3" s="1"/>
  <c r="R879" i="3"/>
  <c r="Z879" i="3" s="1"/>
  <c r="N878" i="3"/>
  <c r="Y880" i="3"/>
  <c r="M878" i="3"/>
  <c r="J877" i="3"/>
  <c r="K877" i="3" s="1"/>
  <c r="L877" i="3" s="1"/>
  <c r="J876" i="13" l="1"/>
  <c r="K876" i="13" s="1"/>
  <c r="L876" i="13" s="1"/>
  <c r="I875" i="13"/>
  <c r="AA879" i="13"/>
  <c r="Y879" i="13"/>
  <c r="R877" i="13"/>
  <c r="M877" i="13"/>
  <c r="N876" i="13" s="1"/>
  <c r="X878" i="13"/>
  <c r="T878" i="13"/>
  <c r="S878" i="13"/>
  <c r="U878" i="13" s="1"/>
  <c r="W879" i="13"/>
  <c r="V879" i="13"/>
  <c r="S879" i="3"/>
  <c r="U879" i="3" s="1"/>
  <c r="AA879" i="3" s="1"/>
  <c r="V880" i="3"/>
  <c r="T879" i="3"/>
  <c r="W879" i="3" s="1"/>
  <c r="X879" i="3"/>
  <c r="R878" i="3"/>
  <c r="T878" i="3" s="1"/>
  <c r="N877" i="3"/>
  <c r="M877" i="3"/>
  <c r="J876" i="3"/>
  <c r="K876" i="3" s="1"/>
  <c r="L876" i="3" s="1"/>
  <c r="AA878" i="13" l="1"/>
  <c r="Y878" i="13"/>
  <c r="W878" i="13"/>
  <c r="V878" i="13"/>
  <c r="X877" i="13"/>
  <c r="T877" i="13"/>
  <c r="S877" i="13"/>
  <c r="U877" i="13" s="1"/>
  <c r="AA877" i="13" s="1"/>
  <c r="J875" i="13"/>
  <c r="K875" i="13" s="1"/>
  <c r="L875" i="13" s="1"/>
  <c r="I874" i="13"/>
  <c r="Y877" i="13"/>
  <c r="Z877" i="13"/>
  <c r="R876" i="13"/>
  <c r="Z876" i="13" s="1"/>
  <c r="M876" i="13"/>
  <c r="N875" i="13" s="1"/>
  <c r="Z878" i="3"/>
  <c r="S878" i="3"/>
  <c r="U878" i="3" s="1"/>
  <c r="AA878" i="3" s="1"/>
  <c r="Y879" i="3"/>
  <c r="V879" i="3"/>
  <c r="X878" i="3"/>
  <c r="R877" i="3"/>
  <c r="Z877" i="3" s="1"/>
  <c r="N876" i="3"/>
  <c r="W878" i="3"/>
  <c r="M876" i="3"/>
  <c r="J875" i="3"/>
  <c r="K875" i="3" s="1"/>
  <c r="L875" i="3" s="1"/>
  <c r="R875" i="13" l="1"/>
  <c r="M875" i="13"/>
  <c r="N874" i="13" s="1"/>
  <c r="X876" i="13"/>
  <c r="T876" i="13"/>
  <c r="S876" i="13"/>
  <c r="U876" i="13" s="1"/>
  <c r="AA876" i="13" s="1"/>
  <c r="W877" i="13"/>
  <c r="V877" i="13"/>
  <c r="J874" i="13"/>
  <c r="K874" i="13" s="1"/>
  <c r="L874" i="13" s="1"/>
  <c r="I873" i="13"/>
  <c r="Y878" i="3"/>
  <c r="V878" i="3"/>
  <c r="S877" i="3"/>
  <c r="U877" i="3" s="1"/>
  <c r="AA877" i="3" s="1"/>
  <c r="T877" i="3"/>
  <c r="W877" i="3" s="1"/>
  <c r="X877" i="3"/>
  <c r="R876" i="3"/>
  <c r="Z876" i="3" s="1"/>
  <c r="N875" i="3"/>
  <c r="M875" i="3"/>
  <c r="J874" i="3"/>
  <c r="K874" i="3" s="1"/>
  <c r="L874" i="3" s="1"/>
  <c r="J873" i="13" l="1"/>
  <c r="K873" i="13" s="1"/>
  <c r="L873" i="13" s="1"/>
  <c r="I872" i="13"/>
  <c r="X875" i="13"/>
  <c r="T875" i="13"/>
  <c r="S875" i="13"/>
  <c r="U875" i="13" s="1"/>
  <c r="R874" i="13"/>
  <c r="Z874" i="13" s="1"/>
  <c r="M874" i="13"/>
  <c r="N873" i="13" s="1"/>
  <c r="W876" i="13"/>
  <c r="V876" i="13"/>
  <c r="Z875" i="13"/>
  <c r="Y876" i="13"/>
  <c r="Y877" i="3"/>
  <c r="V877" i="3"/>
  <c r="T876" i="3"/>
  <c r="W876" i="3" s="1"/>
  <c r="S876" i="3"/>
  <c r="U876" i="3" s="1"/>
  <c r="AA876" i="3" s="1"/>
  <c r="X876" i="3"/>
  <c r="R875" i="3"/>
  <c r="X875" i="3" s="1"/>
  <c r="N874" i="3"/>
  <c r="M874" i="3"/>
  <c r="J873" i="3"/>
  <c r="K873" i="3" s="1"/>
  <c r="L873" i="3" s="1"/>
  <c r="W875" i="13" l="1"/>
  <c r="V875" i="13"/>
  <c r="X874" i="13"/>
  <c r="T874" i="13"/>
  <c r="S874" i="13"/>
  <c r="U874" i="13" s="1"/>
  <c r="J872" i="13"/>
  <c r="K872" i="13" s="1"/>
  <c r="L872" i="13" s="1"/>
  <c r="I871" i="13"/>
  <c r="AA875" i="13"/>
  <c r="Y875" i="13"/>
  <c r="R873" i="13"/>
  <c r="Z873" i="13" s="1"/>
  <c r="M873" i="13"/>
  <c r="N872" i="13" s="1"/>
  <c r="V876" i="3"/>
  <c r="Y876" i="3"/>
  <c r="S875" i="3"/>
  <c r="U875" i="3" s="1"/>
  <c r="AA875" i="3" s="1"/>
  <c r="Z875" i="3"/>
  <c r="T875" i="3"/>
  <c r="R874" i="3"/>
  <c r="X874" i="3" s="1"/>
  <c r="N873" i="3"/>
  <c r="M873" i="3"/>
  <c r="W875" i="3"/>
  <c r="V875" i="3"/>
  <c r="J872" i="3"/>
  <c r="K872" i="3" s="1"/>
  <c r="L872" i="3" s="1"/>
  <c r="R872" i="13" l="1"/>
  <c r="M872" i="13"/>
  <c r="N871" i="13" s="1"/>
  <c r="W874" i="13"/>
  <c r="V874" i="13"/>
  <c r="X873" i="13"/>
  <c r="T873" i="13"/>
  <c r="S873" i="13"/>
  <c r="U873" i="13" s="1"/>
  <c r="J871" i="13"/>
  <c r="K871" i="13" s="1"/>
  <c r="L871" i="13" s="1"/>
  <c r="I870" i="13"/>
  <c r="AA874" i="13"/>
  <c r="Y874" i="13"/>
  <c r="Y875" i="3"/>
  <c r="S874" i="3"/>
  <c r="U874" i="3" s="1"/>
  <c r="AA874" i="3" s="1"/>
  <c r="T874" i="3"/>
  <c r="W874" i="3" s="1"/>
  <c r="Z874" i="3"/>
  <c r="R873" i="3"/>
  <c r="Z873" i="3" s="1"/>
  <c r="N872" i="3"/>
  <c r="M872" i="3"/>
  <c r="J871" i="3"/>
  <c r="K871" i="3" s="1"/>
  <c r="L871" i="3" s="1"/>
  <c r="R871" i="13" l="1"/>
  <c r="M871" i="13"/>
  <c r="N870" i="13" s="1"/>
  <c r="X872" i="13"/>
  <c r="T872" i="13"/>
  <c r="S872" i="13"/>
  <c r="U872" i="13" s="1"/>
  <c r="AA872" i="13" s="1"/>
  <c r="J870" i="13"/>
  <c r="K870" i="13" s="1"/>
  <c r="L870" i="13" s="1"/>
  <c r="I869" i="13"/>
  <c r="AA873" i="13"/>
  <c r="Y873" i="13"/>
  <c r="W873" i="13"/>
  <c r="V873" i="13"/>
  <c r="Z872" i="13"/>
  <c r="Y874" i="3"/>
  <c r="V874" i="3"/>
  <c r="S873" i="3"/>
  <c r="U873" i="3" s="1"/>
  <c r="AA873" i="3" s="1"/>
  <c r="T873" i="3"/>
  <c r="W873" i="3" s="1"/>
  <c r="X873" i="3"/>
  <c r="R872" i="3"/>
  <c r="X872" i="3" s="1"/>
  <c r="N871" i="3"/>
  <c r="Z872" i="3"/>
  <c r="M871" i="3"/>
  <c r="J870" i="3"/>
  <c r="K870" i="3" s="1"/>
  <c r="L870" i="3" s="1"/>
  <c r="Y872" i="13" l="1"/>
  <c r="W872" i="13"/>
  <c r="V872" i="13"/>
  <c r="X871" i="13"/>
  <c r="T871" i="13"/>
  <c r="S871" i="13"/>
  <c r="U871" i="13" s="1"/>
  <c r="AA871" i="13" s="1"/>
  <c r="J869" i="13"/>
  <c r="K869" i="13" s="1"/>
  <c r="L869" i="13" s="1"/>
  <c r="I868" i="13"/>
  <c r="R870" i="13"/>
  <c r="M870" i="13"/>
  <c r="N869" i="13" s="1"/>
  <c r="Y871" i="13"/>
  <c r="Z871" i="13"/>
  <c r="V873" i="3"/>
  <c r="Y873" i="3"/>
  <c r="S872" i="3"/>
  <c r="U872" i="3" s="1"/>
  <c r="AA872" i="3" s="1"/>
  <c r="T872" i="3"/>
  <c r="W872" i="3" s="1"/>
  <c r="R871" i="3"/>
  <c r="Z871" i="3" s="1"/>
  <c r="N870" i="3"/>
  <c r="M870" i="3"/>
  <c r="J869" i="3"/>
  <c r="K869" i="3" s="1"/>
  <c r="L869" i="3" s="1"/>
  <c r="J868" i="13" l="1"/>
  <c r="K868" i="13" s="1"/>
  <c r="L868" i="13" s="1"/>
  <c r="I867" i="13"/>
  <c r="X870" i="13"/>
  <c r="T870" i="13"/>
  <c r="S870" i="13"/>
  <c r="U870" i="13" s="1"/>
  <c r="AA870" i="13" s="1"/>
  <c r="R869" i="13"/>
  <c r="Z869" i="13" s="1"/>
  <c r="M869" i="13"/>
  <c r="N868" i="13" s="1"/>
  <c r="Y870" i="13"/>
  <c r="Z870" i="13"/>
  <c r="W871" i="13"/>
  <c r="V871" i="13"/>
  <c r="Y872" i="3"/>
  <c r="T871" i="3"/>
  <c r="W871" i="3" s="1"/>
  <c r="S871" i="3"/>
  <c r="U871" i="3" s="1"/>
  <c r="AA871" i="3" s="1"/>
  <c r="V872" i="3"/>
  <c r="X871" i="3"/>
  <c r="R870" i="3"/>
  <c r="S870" i="3" s="1"/>
  <c r="U870" i="3" s="1"/>
  <c r="AA870" i="3" s="1"/>
  <c r="N869" i="3"/>
  <c r="M869" i="3"/>
  <c r="J868" i="3"/>
  <c r="K868" i="3" s="1"/>
  <c r="L868" i="3" s="1"/>
  <c r="X869" i="13" l="1"/>
  <c r="T869" i="13"/>
  <c r="S869" i="13"/>
  <c r="U869" i="13" s="1"/>
  <c r="W870" i="13"/>
  <c r="V870" i="13"/>
  <c r="J867" i="13"/>
  <c r="K867" i="13" s="1"/>
  <c r="L867" i="13" s="1"/>
  <c r="I866" i="13"/>
  <c r="Z868" i="13"/>
  <c r="R868" i="13"/>
  <c r="M868" i="13"/>
  <c r="N867" i="13" s="1"/>
  <c r="Y871" i="3"/>
  <c r="V871" i="3"/>
  <c r="Z870" i="3"/>
  <c r="X870" i="3"/>
  <c r="T870" i="3"/>
  <c r="V870" i="3" s="1"/>
  <c r="R869" i="3"/>
  <c r="S869" i="3" s="1"/>
  <c r="U869" i="3" s="1"/>
  <c r="AA869" i="3" s="1"/>
  <c r="N868" i="3"/>
  <c r="Y870" i="3"/>
  <c r="M868" i="3"/>
  <c r="W870" i="3"/>
  <c r="J867" i="3"/>
  <c r="K867" i="3" s="1"/>
  <c r="L867" i="3" s="1"/>
  <c r="J866" i="13" l="1"/>
  <c r="K866" i="13" s="1"/>
  <c r="L866" i="13" s="1"/>
  <c r="I865" i="13"/>
  <c r="R867" i="13"/>
  <c r="Z867" i="13" s="1"/>
  <c r="M867" i="13"/>
  <c r="N866" i="13" s="1"/>
  <c r="W869" i="13"/>
  <c r="V869" i="13"/>
  <c r="AA869" i="13"/>
  <c r="Y869" i="13"/>
  <c r="X868" i="13"/>
  <c r="T868" i="13"/>
  <c r="S868" i="13"/>
  <c r="U868" i="13" s="1"/>
  <c r="X869" i="3"/>
  <c r="T869" i="3"/>
  <c r="W869" i="3" s="1"/>
  <c r="Z869" i="3"/>
  <c r="R868" i="3"/>
  <c r="X868" i="3" s="1"/>
  <c r="N867" i="3"/>
  <c r="Y869" i="3"/>
  <c r="M867" i="3"/>
  <c r="J866" i="3"/>
  <c r="K866" i="3" s="1"/>
  <c r="L866" i="3" s="1"/>
  <c r="AA868" i="13" l="1"/>
  <c r="Y868" i="13"/>
  <c r="J865" i="13"/>
  <c r="K865" i="13" s="1"/>
  <c r="L865" i="13" s="1"/>
  <c r="I864" i="13"/>
  <c r="W868" i="13"/>
  <c r="V868" i="13"/>
  <c r="X867" i="13"/>
  <c r="T867" i="13"/>
  <c r="S867" i="13"/>
  <c r="U867" i="13" s="1"/>
  <c r="R866" i="13"/>
  <c r="Z866" i="13" s="1"/>
  <c r="M866" i="13"/>
  <c r="N865" i="13" s="1"/>
  <c r="Z868" i="3"/>
  <c r="T868" i="3"/>
  <c r="W868" i="3" s="1"/>
  <c r="V869" i="3"/>
  <c r="S868" i="3"/>
  <c r="U868" i="3" s="1"/>
  <c r="AA868" i="3" s="1"/>
  <c r="R867" i="3"/>
  <c r="X867" i="3" s="1"/>
  <c r="N866" i="3"/>
  <c r="M866" i="3"/>
  <c r="J865" i="3"/>
  <c r="K865" i="3" s="1"/>
  <c r="L865" i="3" s="1"/>
  <c r="X866" i="13" l="1"/>
  <c r="T866" i="13"/>
  <c r="S866" i="13"/>
  <c r="U866" i="13" s="1"/>
  <c r="J864" i="13"/>
  <c r="K864" i="13" s="1"/>
  <c r="L864" i="13" s="1"/>
  <c r="I863" i="13"/>
  <c r="W867" i="13"/>
  <c r="V867" i="13"/>
  <c r="R865" i="13"/>
  <c r="Z865" i="13" s="1"/>
  <c r="M865" i="13"/>
  <c r="N864" i="13" s="1"/>
  <c r="AA867" i="13"/>
  <c r="Y867" i="13"/>
  <c r="Y868" i="3"/>
  <c r="V868" i="3"/>
  <c r="Z867" i="3"/>
  <c r="S867" i="3"/>
  <c r="U867" i="3" s="1"/>
  <c r="AA867" i="3" s="1"/>
  <c r="T867" i="3"/>
  <c r="W867" i="3" s="1"/>
  <c r="R866" i="3"/>
  <c r="X866" i="3" s="1"/>
  <c r="N865" i="3"/>
  <c r="Y867" i="3"/>
  <c r="M865" i="3"/>
  <c r="J864" i="3"/>
  <c r="K864" i="3" s="1"/>
  <c r="L864" i="3" s="1"/>
  <c r="R864" i="13" l="1"/>
  <c r="M864" i="13"/>
  <c r="N863" i="13" s="1"/>
  <c r="AA866" i="13"/>
  <c r="Y866" i="13"/>
  <c r="W866" i="13"/>
  <c r="V866" i="13"/>
  <c r="X865" i="13"/>
  <c r="T865" i="13"/>
  <c r="S865" i="13"/>
  <c r="U865" i="13" s="1"/>
  <c r="J863" i="13"/>
  <c r="K863" i="13" s="1"/>
  <c r="L863" i="13" s="1"/>
  <c r="I862" i="13"/>
  <c r="V867" i="3"/>
  <c r="Z866" i="3"/>
  <c r="T866" i="3"/>
  <c r="W866" i="3" s="1"/>
  <c r="S866" i="3"/>
  <c r="U866" i="3" s="1"/>
  <c r="AA866" i="3" s="1"/>
  <c r="R865" i="3"/>
  <c r="X865" i="3" s="1"/>
  <c r="N864" i="3"/>
  <c r="T865" i="3"/>
  <c r="Z865" i="3"/>
  <c r="M864" i="3"/>
  <c r="J863" i="3"/>
  <c r="K863" i="3" s="1"/>
  <c r="L863" i="3" s="1"/>
  <c r="J862" i="13" l="1"/>
  <c r="K862" i="13" s="1"/>
  <c r="L862" i="13" s="1"/>
  <c r="I861" i="13"/>
  <c r="AA865" i="13"/>
  <c r="Y865" i="13"/>
  <c r="W865" i="13"/>
  <c r="V865" i="13"/>
  <c r="X864" i="13"/>
  <c r="T864" i="13"/>
  <c r="S864" i="13"/>
  <c r="U864" i="13" s="1"/>
  <c r="AA864" i="13" s="1"/>
  <c r="R863" i="13"/>
  <c r="M863" i="13"/>
  <c r="N862" i="13" s="1"/>
  <c r="Y864" i="13"/>
  <c r="Z864" i="13"/>
  <c r="S865" i="3"/>
  <c r="U865" i="3" s="1"/>
  <c r="AA865" i="3" s="1"/>
  <c r="Y866" i="3"/>
  <c r="V866" i="3"/>
  <c r="R864" i="3"/>
  <c r="X864" i="3" s="1"/>
  <c r="N863" i="3"/>
  <c r="Y865" i="3"/>
  <c r="W865" i="3"/>
  <c r="V865" i="3"/>
  <c r="M863" i="3"/>
  <c r="J862" i="3"/>
  <c r="K862" i="3" s="1"/>
  <c r="L862" i="3" s="1"/>
  <c r="W864" i="13" l="1"/>
  <c r="V864" i="13"/>
  <c r="X863" i="13"/>
  <c r="T863" i="13"/>
  <c r="S863" i="13"/>
  <c r="U863" i="13" s="1"/>
  <c r="Z863" i="13"/>
  <c r="J861" i="13"/>
  <c r="K861" i="13" s="1"/>
  <c r="L861" i="13" s="1"/>
  <c r="I860" i="13"/>
  <c r="R862" i="13"/>
  <c r="M862" i="13"/>
  <c r="N861" i="13" s="1"/>
  <c r="Z864" i="3"/>
  <c r="S864" i="3"/>
  <c r="U864" i="3" s="1"/>
  <c r="AA864" i="3" s="1"/>
  <c r="T864" i="3"/>
  <c r="R863" i="3"/>
  <c r="X863" i="3" s="1"/>
  <c r="N862" i="3"/>
  <c r="M862" i="3"/>
  <c r="W864" i="3"/>
  <c r="J861" i="3"/>
  <c r="K861" i="3" s="1"/>
  <c r="L861" i="3" s="1"/>
  <c r="W863" i="13" l="1"/>
  <c r="V863" i="13"/>
  <c r="R861" i="13"/>
  <c r="Z861" i="13" s="1"/>
  <c r="M861" i="13"/>
  <c r="N860" i="13" s="1"/>
  <c r="J860" i="13"/>
  <c r="K860" i="13" s="1"/>
  <c r="L860" i="13" s="1"/>
  <c r="I859" i="13"/>
  <c r="X862" i="13"/>
  <c r="T862" i="13"/>
  <c r="S862" i="13"/>
  <c r="U862" i="13" s="1"/>
  <c r="AA862" i="13" s="1"/>
  <c r="Z862" i="13"/>
  <c r="AA863" i="13"/>
  <c r="Y863" i="13"/>
  <c r="Y864" i="3"/>
  <c r="Z863" i="3"/>
  <c r="V864" i="3"/>
  <c r="S863" i="3"/>
  <c r="U863" i="3" s="1"/>
  <c r="AA863" i="3" s="1"/>
  <c r="T863" i="3"/>
  <c r="R862" i="3"/>
  <c r="Z862" i="3" s="1"/>
  <c r="N861" i="3"/>
  <c r="M861" i="3"/>
  <c r="W863" i="3"/>
  <c r="J860" i="3"/>
  <c r="K860" i="3" s="1"/>
  <c r="L860" i="3" s="1"/>
  <c r="R860" i="13" l="1"/>
  <c r="M860" i="13"/>
  <c r="N859" i="13" s="1"/>
  <c r="W862" i="13"/>
  <c r="V862" i="13"/>
  <c r="Y862" i="13"/>
  <c r="J859" i="13"/>
  <c r="K859" i="13" s="1"/>
  <c r="L859" i="13" s="1"/>
  <c r="I858" i="13"/>
  <c r="X861" i="13"/>
  <c r="T861" i="13"/>
  <c r="S861" i="13"/>
  <c r="U861" i="13" s="1"/>
  <c r="Y863" i="3"/>
  <c r="T862" i="3"/>
  <c r="W862" i="3" s="1"/>
  <c r="V863" i="3"/>
  <c r="X862" i="3"/>
  <c r="S862" i="3"/>
  <c r="U862" i="3" s="1"/>
  <c r="AA862" i="3" s="1"/>
  <c r="R861" i="3"/>
  <c r="Z861" i="3" s="1"/>
  <c r="N860" i="3"/>
  <c r="M860" i="3"/>
  <c r="J859" i="3"/>
  <c r="K859" i="3" s="1"/>
  <c r="L859" i="3" s="1"/>
  <c r="W861" i="13" l="1"/>
  <c r="V861" i="13"/>
  <c r="X860" i="13"/>
  <c r="T860" i="13"/>
  <c r="S860" i="13"/>
  <c r="U860" i="13" s="1"/>
  <c r="AA860" i="13" s="1"/>
  <c r="J858" i="13"/>
  <c r="K858" i="13" s="1"/>
  <c r="L858" i="13" s="1"/>
  <c r="I857" i="13"/>
  <c r="AA861" i="13"/>
  <c r="Y861" i="13"/>
  <c r="R859" i="13"/>
  <c r="Z859" i="13" s="1"/>
  <c r="M859" i="13"/>
  <c r="N858" i="13" s="1"/>
  <c r="Y860" i="13"/>
  <c r="Z860" i="13"/>
  <c r="S861" i="3"/>
  <c r="U861" i="3" s="1"/>
  <c r="AA861" i="3" s="1"/>
  <c r="T861" i="3"/>
  <c r="V861" i="3" s="1"/>
  <c r="V862" i="3"/>
  <c r="X861" i="3"/>
  <c r="Y862" i="3"/>
  <c r="R860" i="3"/>
  <c r="Z860" i="3" s="1"/>
  <c r="N859" i="3"/>
  <c r="W861" i="3"/>
  <c r="M859" i="3"/>
  <c r="J858" i="3"/>
  <c r="K858" i="3" s="1"/>
  <c r="L858" i="3" s="1"/>
  <c r="X859" i="13" l="1"/>
  <c r="T859" i="13"/>
  <c r="S859" i="13"/>
  <c r="U859" i="13" s="1"/>
  <c r="W860" i="13"/>
  <c r="V860" i="13"/>
  <c r="J857" i="13"/>
  <c r="K857" i="13" s="1"/>
  <c r="L857" i="13" s="1"/>
  <c r="I856" i="13"/>
  <c r="R858" i="13"/>
  <c r="Z858" i="13" s="1"/>
  <c r="M858" i="13"/>
  <c r="N857" i="13" s="1"/>
  <c r="Y861" i="3"/>
  <c r="T860" i="3"/>
  <c r="S860" i="3"/>
  <c r="U860" i="3" s="1"/>
  <c r="AA860" i="3" s="1"/>
  <c r="X860" i="3"/>
  <c r="R859" i="3"/>
  <c r="X859" i="3" s="1"/>
  <c r="N858" i="3"/>
  <c r="W860" i="3"/>
  <c r="M858" i="3"/>
  <c r="J857" i="3"/>
  <c r="K857" i="3" s="1"/>
  <c r="L857" i="3" s="1"/>
  <c r="J856" i="13" l="1"/>
  <c r="K856" i="13" s="1"/>
  <c r="L856" i="13" s="1"/>
  <c r="I855" i="13"/>
  <c r="AA859" i="13"/>
  <c r="Y859" i="13"/>
  <c r="W859" i="13"/>
  <c r="V859" i="13"/>
  <c r="R857" i="13"/>
  <c r="M857" i="13"/>
  <c r="N856" i="13" s="1"/>
  <c r="X858" i="13"/>
  <c r="T858" i="13"/>
  <c r="S858" i="13"/>
  <c r="U858" i="13" s="1"/>
  <c r="Y860" i="3"/>
  <c r="V860" i="3"/>
  <c r="T859" i="3"/>
  <c r="W859" i="3" s="1"/>
  <c r="Z859" i="3"/>
  <c r="S859" i="3"/>
  <c r="U859" i="3" s="1"/>
  <c r="AA859" i="3" s="1"/>
  <c r="R858" i="3"/>
  <c r="Z858" i="3" s="1"/>
  <c r="N857" i="3"/>
  <c r="M857" i="3"/>
  <c r="J856" i="3"/>
  <c r="K856" i="3" s="1"/>
  <c r="L856" i="3" s="1"/>
  <c r="X857" i="13" l="1"/>
  <c r="T857" i="13"/>
  <c r="S857" i="13"/>
  <c r="U857" i="13" s="1"/>
  <c r="AA857" i="13" s="1"/>
  <c r="Y857" i="13"/>
  <c r="AA858" i="13"/>
  <c r="Y858" i="13"/>
  <c r="J855" i="13"/>
  <c r="K855" i="13" s="1"/>
  <c r="L855" i="13" s="1"/>
  <c r="I854" i="13"/>
  <c r="W858" i="13"/>
  <c r="V858" i="13"/>
  <c r="Z857" i="13"/>
  <c r="R856" i="13"/>
  <c r="Z856" i="13" s="1"/>
  <c r="M856" i="13"/>
  <c r="N855" i="13" s="1"/>
  <c r="T858" i="3"/>
  <c r="W858" i="3" s="1"/>
  <c r="S858" i="3"/>
  <c r="U858" i="3" s="1"/>
  <c r="AA858" i="3" s="1"/>
  <c r="V859" i="3"/>
  <c r="X858" i="3"/>
  <c r="Y859" i="3"/>
  <c r="R857" i="3"/>
  <c r="T857" i="3" s="1"/>
  <c r="N856" i="3"/>
  <c r="M856" i="3"/>
  <c r="J855" i="3"/>
  <c r="K855" i="3" s="1"/>
  <c r="L855" i="3" s="1"/>
  <c r="J854" i="13" l="1"/>
  <c r="K854" i="13" s="1"/>
  <c r="L854" i="13" s="1"/>
  <c r="I853" i="13"/>
  <c r="R855" i="13"/>
  <c r="M855" i="13"/>
  <c r="N854" i="13" s="1"/>
  <c r="W857" i="13"/>
  <c r="V857" i="13"/>
  <c r="X856" i="13"/>
  <c r="T856" i="13"/>
  <c r="S856" i="13"/>
  <c r="U856" i="13" s="1"/>
  <c r="Y858" i="3"/>
  <c r="V858" i="3"/>
  <c r="X857" i="3"/>
  <c r="Z857" i="3"/>
  <c r="S857" i="3"/>
  <c r="U857" i="3" s="1"/>
  <c r="AA857" i="3" s="1"/>
  <c r="R856" i="3"/>
  <c r="Z856" i="3" s="1"/>
  <c r="N855" i="3"/>
  <c r="M855" i="3"/>
  <c r="W857" i="3"/>
  <c r="J854" i="3"/>
  <c r="K854" i="3" s="1"/>
  <c r="L854" i="3" s="1"/>
  <c r="X855" i="13" l="1"/>
  <c r="T855" i="13"/>
  <c r="S855" i="13"/>
  <c r="U855" i="13" s="1"/>
  <c r="AA855" i="13" s="1"/>
  <c r="AA856" i="13"/>
  <c r="Y856" i="13"/>
  <c r="W856" i="13"/>
  <c r="V856" i="13"/>
  <c r="Y855" i="13"/>
  <c r="J853" i="13"/>
  <c r="K853" i="13" s="1"/>
  <c r="L853" i="13" s="1"/>
  <c r="I852" i="13"/>
  <c r="Z855" i="13"/>
  <c r="R854" i="13"/>
  <c r="Z854" i="13" s="1"/>
  <c r="M854" i="13"/>
  <c r="N853" i="13" s="1"/>
  <c r="S856" i="3"/>
  <c r="U856" i="3" s="1"/>
  <c r="AA856" i="3" s="1"/>
  <c r="V857" i="3"/>
  <c r="T856" i="3"/>
  <c r="W856" i="3" s="1"/>
  <c r="X856" i="3"/>
  <c r="Y857" i="3"/>
  <c r="R855" i="3"/>
  <c r="Z855" i="3" s="1"/>
  <c r="N854" i="3"/>
  <c r="M854" i="3"/>
  <c r="J853" i="3"/>
  <c r="K853" i="3" s="1"/>
  <c r="L853" i="3" s="1"/>
  <c r="W855" i="13" l="1"/>
  <c r="V855" i="13"/>
  <c r="J852" i="13"/>
  <c r="K852" i="13" s="1"/>
  <c r="L852" i="13" s="1"/>
  <c r="I851" i="13"/>
  <c r="X854" i="13"/>
  <c r="T854" i="13"/>
  <c r="S854" i="13"/>
  <c r="U854" i="13" s="1"/>
  <c r="R853" i="13"/>
  <c r="Z853" i="13" s="1"/>
  <c r="M853" i="13"/>
  <c r="N852" i="13" s="1"/>
  <c r="Y856" i="3"/>
  <c r="V856" i="3"/>
  <c r="S855" i="3"/>
  <c r="U855" i="3" s="1"/>
  <c r="AA855" i="3" s="1"/>
  <c r="T855" i="3"/>
  <c r="X855" i="3"/>
  <c r="R854" i="3"/>
  <c r="Z854" i="3" s="1"/>
  <c r="N853" i="3"/>
  <c r="M853" i="3"/>
  <c r="J852" i="3"/>
  <c r="K852" i="3" s="1"/>
  <c r="L852" i="3" s="1"/>
  <c r="J851" i="13" l="1"/>
  <c r="K851" i="13" s="1"/>
  <c r="L851" i="13" s="1"/>
  <c r="I850" i="13"/>
  <c r="AA854" i="13"/>
  <c r="Y854" i="13"/>
  <c r="R852" i="13"/>
  <c r="Z852" i="13"/>
  <c r="M852" i="13"/>
  <c r="N851" i="13" s="1"/>
  <c r="W854" i="13"/>
  <c r="V854" i="13"/>
  <c r="X853" i="13"/>
  <c r="T853" i="13"/>
  <c r="S853" i="13"/>
  <c r="U853" i="13" s="1"/>
  <c r="Y855" i="3"/>
  <c r="V855" i="3"/>
  <c r="W855" i="3"/>
  <c r="S854" i="3"/>
  <c r="U854" i="3" s="1"/>
  <c r="AA854" i="3" s="1"/>
  <c r="T854" i="3"/>
  <c r="W854" i="3" s="1"/>
  <c r="X854" i="3"/>
  <c r="R853" i="3"/>
  <c r="X853" i="3" s="1"/>
  <c r="N852" i="3"/>
  <c r="M852" i="3"/>
  <c r="J851" i="3"/>
  <c r="K851" i="3" s="1"/>
  <c r="L851" i="3" s="1"/>
  <c r="J850" i="13" l="1"/>
  <c r="K850" i="13" s="1"/>
  <c r="L850" i="13" s="1"/>
  <c r="I849" i="13"/>
  <c r="AA853" i="13"/>
  <c r="Y853" i="13"/>
  <c r="X852" i="13"/>
  <c r="T852" i="13"/>
  <c r="S852" i="13"/>
  <c r="U852" i="13" s="1"/>
  <c r="AA852" i="13" s="1"/>
  <c r="W853" i="13"/>
  <c r="V853" i="13"/>
  <c r="Y852" i="13"/>
  <c r="R851" i="13"/>
  <c r="M851" i="13"/>
  <c r="N850" i="13" s="1"/>
  <c r="Y854" i="3"/>
  <c r="Z853" i="3"/>
  <c r="V854" i="3"/>
  <c r="S853" i="3"/>
  <c r="U853" i="3" s="1"/>
  <c r="AA853" i="3" s="1"/>
  <c r="T853" i="3"/>
  <c r="W853" i="3" s="1"/>
  <c r="R852" i="3"/>
  <c r="X852" i="3" s="1"/>
  <c r="N851" i="3"/>
  <c r="Y853" i="3"/>
  <c r="M851" i="3"/>
  <c r="J850" i="3"/>
  <c r="K850" i="3" s="1"/>
  <c r="L850" i="3" s="1"/>
  <c r="X851" i="13" l="1"/>
  <c r="T851" i="13"/>
  <c r="S851" i="13"/>
  <c r="U851" i="13" s="1"/>
  <c r="AA851" i="13" s="1"/>
  <c r="Y851" i="13"/>
  <c r="W852" i="13"/>
  <c r="V852" i="13"/>
  <c r="J849" i="13"/>
  <c r="K849" i="13" s="1"/>
  <c r="L849" i="13" s="1"/>
  <c r="I848" i="13"/>
  <c r="Z851" i="13"/>
  <c r="R850" i="13"/>
  <c r="Z850" i="13"/>
  <c r="M850" i="13"/>
  <c r="N849" i="13" s="1"/>
  <c r="Z852" i="3"/>
  <c r="T852" i="3"/>
  <c r="S852" i="3"/>
  <c r="U852" i="3" s="1"/>
  <c r="AA852" i="3" s="1"/>
  <c r="V853" i="3"/>
  <c r="R851" i="3"/>
  <c r="T851" i="3" s="1"/>
  <c r="N850" i="3"/>
  <c r="X851" i="3"/>
  <c r="M850" i="3"/>
  <c r="W852" i="3"/>
  <c r="J849" i="3"/>
  <c r="K849" i="3" s="1"/>
  <c r="L849" i="3" s="1"/>
  <c r="J848" i="13" l="1"/>
  <c r="K848" i="13" s="1"/>
  <c r="L848" i="13" s="1"/>
  <c r="I847" i="13"/>
  <c r="X850" i="13"/>
  <c r="T850" i="13"/>
  <c r="S850" i="13"/>
  <c r="U850" i="13" s="1"/>
  <c r="R849" i="13"/>
  <c r="Z849" i="13"/>
  <c r="M849" i="13"/>
  <c r="N848" i="13" s="1"/>
  <c r="W851" i="13"/>
  <c r="V851" i="13"/>
  <c r="Z851" i="3"/>
  <c r="Y852" i="3"/>
  <c r="V852" i="3"/>
  <c r="S851" i="3"/>
  <c r="U851" i="3" s="1"/>
  <c r="R850" i="3"/>
  <c r="T850" i="3" s="1"/>
  <c r="N849" i="3"/>
  <c r="M849" i="3"/>
  <c r="W851" i="3"/>
  <c r="V851" i="3"/>
  <c r="J848" i="3"/>
  <c r="K848" i="3" s="1"/>
  <c r="L848" i="3" s="1"/>
  <c r="W850" i="13" l="1"/>
  <c r="V850" i="13"/>
  <c r="X849" i="13"/>
  <c r="T849" i="13"/>
  <c r="S849" i="13"/>
  <c r="U849" i="13" s="1"/>
  <c r="J847" i="13"/>
  <c r="K847" i="13" s="1"/>
  <c r="L847" i="13" s="1"/>
  <c r="I846" i="13"/>
  <c r="AA850" i="13"/>
  <c r="Y850" i="13"/>
  <c r="R848" i="13"/>
  <c r="Z848" i="13" s="1"/>
  <c r="M848" i="13"/>
  <c r="N847" i="13" s="1"/>
  <c r="X850" i="3"/>
  <c r="Z850" i="3"/>
  <c r="S850" i="3"/>
  <c r="U850" i="3" s="1"/>
  <c r="AA850" i="3" s="1"/>
  <c r="AA851" i="3"/>
  <c r="Y851" i="3"/>
  <c r="R849" i="3"/>
  <c r="X849" i="3" s="1"/>
  <c r="N848" i="3"/>
  <c r="W850" i="3"/>
  <c r="M848" i="3"/>
  <c r="J847" i="3"/>
  <c r="K847" i="3" s="1"/>
  <c r="L847" i="3" s="1"/>
  <c r="W849" i="13" l="1"/>
  <c r="V849" i="13"/>
  <c r="X848" i="13"/>
  <c r="T848" i="13"/>
  <c r="S848" i="13"/>
  <c r="U848" i="13" s="1"/>
  <c r="J846" i="13"/>
  <c r="K846" i="13" s="1"/>
  <c r="L846" i="13" s="1"/>
  <c r="I845" i="13"/>
  <c r="R847" i="13"/>
  <c r="Z847" i="13" s="1"/>
  <c r="M847" i="13"/>
  <c r="N846" i="13" s="1"/>
  <c r="AA849" i="13"/>
  <c r="Y849" i="13"/>
  <c r="Z849" i="3"/>
  <c r="S849" i="3"/>
  <c r="U849" i="3" s="1"/>
  <c r="AA849" i="3" s="1"/>
  <c r="Y850" i="3"/>
  <c r="V850" i="3"/>
  <c r="T849" i="3"/>
  <c r="W849" i="3" s="1"/>
  <c r="R848" i="3"/>
  <c r="X848" i="3" s="1"/>
  <c r="N847" i="3"/>
  <c r="Y849" i="3"/>
  <c r="M847" i="3"/>
  <c r="J846" i="3"/>
  <c r="K846" i="3" s="1"/>
  <c r="L846" i="3" s="1"/>
  <c r="W848" i="13" l="1"/>
  <c r="V848" i="13"/>
  <c r="J845" i="13"/>
  <c r="K845" i="13" s="1"/>
  <c r="L845" i="13" s="1"/>
  <c r="I844" i="13"/>
  <c r="R846" i="13"/>
  <c r="Z846" i="13"/>
  <c r="M846" i="13"/>
  <c r="N845" i="13" s="1"/>
  <c r="X847" i="13"/>
  <c r="T847" i="13"/>
  <c r="S847" i="13"/>
  <c r="U847" i="13" s="1"/>
  <c r="AA848" i="13"/>
  <c r="Y848" i="13"/>
  <c r="Z848" i="3"/>
  <c r="S848" i="3"/>
  <c r="U848" i="3" s="1"/>
  <c r="AA848" i="3" s="1"/>
  <c r="V849" i="3"/>
  <c r="T848" i="3"/>
  <c r="W848" i="3" s="1"/>
  <c r="R847" i="3"/>
  <c r="S847" i="3" s="1"/>
  <c r="U847" i="3" s="1"/>
  <c r="AA847" i="3" s="1"/>
  <c r="N846" i="3"/>
  <c r="Y848" i="3"/>
  <c r="M846" i="3"/>
  <c r="J845" i="3"/>
  <c r="K845" i="3" s="1"/>
  <c r="L845" i="3" s="1"/>
  <c r="J844" i="13" l="1"/>
  <c r="K844" i="13" s="1"/>
  <c r="L844" i="13" s="1"/>
  <c r="I843" i="13"/>
  <c r="AA847" i="13"/>
  <c r="Y847" i="13"/>
  <c r="W847" i="13"/>
  <c r="V847" i="13"/>
  <c r="R845" i="13"/>
  <c r="M845" i="13"/>
  <c r="N844" i="13" s="1"/>
  <c r="X846" i="13"/>
  <c r="T846" i="13"/>
  <c r="S846" i="13"/>
  <c r="U846" i="13" s="1"/>
  <c r="AA846" i="13" s="1"/>
  <c r="V848" i="3"/>
  <c r="T847" i="3"/>
  <c r="W847" i="3" s="1"/>
  <c r="X847" i="3"/>
  <c r="Z847" i="3"/>
  <c r="R846" i="3"/>
  <c r="X846" i="3" s="1"/>
  <c r="N845" i="3"/>
  <c r="Y847" i="3"/>
  <c r="M845" i="3"/>
  <c r="J844" i="3"/>
  <c r="K844" i="3" s="1"/>
  <c r="L844" i="3" s="1"/>
  <c r="X845" i="13" l="1"/>
  <c r="T845" i="13"/>
  <c r="S845" i="13"/>
  <c r="U845" i="13" s="1"/>
  <c r="AA845" i="13" s="1"/>
  <c r="Y846" i="13"/>
  <c r="J843" i="13"/>
  <c r="K843" i="13" s="1"/>
  <c r="L843" i="13" s="1"/>
  <c r="I842" i="13"/>
  <c r="W846" i="13"/>
  <c r="V846" i="13"/>
  <c r="Z845" i="13"/>
  <c r="M844" i="13"/>
  <c r="N843" i="13" s="1"/>
  <c r="R844" i="13"/>
  <c r="Z844" i="13" s="1"/>
  <c r="V847" i="3"/>
  <c r="Z846" i="3"/>
  <c r="S846" i="3"/>
  <c r="U846" i="3" s="1"/>
  <c r="AA846" i="3" s="1"/>
  <c r="T846" i="3"/>
  <c r="W846" i="3" s="1"/>
  <c r="R845" i="3"/>
  <c r="X845" i="3" s="1"/>
  <c r="N844" i="3"/>
  <c r="M844" i="3"/>
  <c r="J843" i="3"/>
  <c r="K843" i="3" s="1"/>
  <c r="L843" i="3" s="1"/>
  <c r="S844" i="13" l="1"/>
  <c r="U844" i="13" s="1"/>
  <c r="AA844" i="13" s="1"/>
  <c r="T844" i="13"/>
  <c r="X844" i="13"/>
  <c r="Y844" i="13"/>
  <c r="J842" i="13"/>
  <c r="K842" i="13" s="1"/>
  <c r="L842" i="13" s="1"/>
  <c r="I841" i="13"/>
  <c r="M843" i="13"/>
  <c r="N842" i="13" s="1"/>
  <c r="Z843" i="13"/>
  <c r="R843" i="13"/>
  <c r="W845" i="13"/>
  <c r="V845" i="13"/>
  <c r="Y845" i="13"/>
  <c r="Y846" i="3"/>
  <c r="V846" i="3"/>
  <c r="Z845" i="3"/>
  <c r="S845" i="3"/>
  <c r="U845" i="3" s="1"/>
  <c r="AA845" i="3" s="1"/>
  <c r="T845" i="3"/>
  <c r="R844" i="3"/>
  <c r="X844" i="3" s="1"/>
  <c r="N843" i="3"/>
  <c r="M843" i="3"/>
  <c r="W845" i="3"/>
  <c r="J842" i="3"/>
  <c r="K842" i="3" s="1"/>
  <c r="L842" i="3" s="1"/>
  <c r="J841" i="13" l="1"/>
  <c r="K841" i="13" s="1"/>
  <c r="L841" i="13" s="1"/>
  <c r="I840" i="13"/>
  <c r="S843" i="13"/>
  <c r="U843" i="13" s="1"/>
  <c r="AA843" i="13" s="1"/>
  <c r="T843" i="13"/>
  <c r="X843" i="13"/>
  <c r="Y843" i="13"/>
  <c r="W844" i="13"/>
  <c r="V844" i="13"/>
  <c r="M842" i="13"/>
  <c r="N841" i="13" s="1"/>
  <c r="Z842" i="13"/>
  <c r="R842" i="13"/>
  <c r="Y845" i="3"/>
  <c r="Z844" i="3"/>
  <c r="V845" i="3"/>
  <c r="S844" i="3"/>
  <c r="U844" i="3" s="1"/>
  <c r="AA844" i="3" s="1"/>
  <c r="T844" i="3"/>
  <c r="W844" i="3" s="1"/>
  <c r="R843" i="3"/>
  <c r="Z843" i="3" s="1"/>
  <c r="N842" i="3"/>
  <c r="M842" i="3"/>
  <c r="J841" i="3"/>
  <c r="K841" i="3" s="1"/>
  <c r="L841" i="3" s="1"/>
  <c r="W843" i="13" l="1"/>
  <c r="V843" i="13"/>
  <c r="J840" i="13"/>
  <c r="K840" i="13" s="1"/>
  <c r="L840" i="13" s="1"/>
  <c r="I839" i="13"/>
  <c r="S842" i="13"/>
  <c r="U842" i="13" s="1"/>
  <c r="AA842" i="13" s="1"/>
  <c r="T842" i="13"/>
  <c r="X842" i="13"/>
  <c r="Y842" i="13"/>
  <c r="M841" i="13"/>
  <c r="N840" i="13" s="1"/>
  <c r="Z841" i="13"/>
  <c r="R841" i="13"/>
  <c r="Y844" i="3"/>
  <c r="T843" i="3"/>
  <c r="W843" i="3" s="1"/>
  <c r="S843" i="3"/>
  <c r="U843" i="3" s="1"/>
  <c r="AA843" i="3" s="1"/>
  <c r="V844" i="3"/>
  <c r="X843" i="3"/>
  <c r="R842" i="3"/>
  <c r="Z842" i="3" s="1"/>
  <c r="N841" i="3"/>
  <c r="Y843" i="3"/>
  <c r="M841" i="3"/>
  <c r="J840" i="3"/>
  <c r="K840" i="3" s="1"/>
  <c r="L840" i="3" s="1"/>
  <c r="J839" i="13" l="1"/>
  <c r="K839" i="13" s="1"/>
  <c r="L839" i="13" s="1"/>
  <c r="I838" i="13"/>
  <c r="M840" i="13"/>
  <c r="N839" i="13" s="1"/>
  <c r="Z840" i="13"/>
  <c r="R840" i="13"/>
  <c r="W842" i="13"/>
  <c r="V842" i="13"/>
  <c r="S841" i="13"/>
  <c r="U841" i="13" s="1"/>
  <c r="AA841" i="13" s="1"/>
  <c r="T841" i="13"/>
  <c r="X841" i="13"/>
  <c r="T842" i="3"/>
  <c r="W842" i="3" s="1"/>
  <c r="V843" i="3"/>
  <c r="S842" i="3"/>
  <c r="U842" i="3" s="1"/>
  <c r="AA842" i="3" s="1"/>
  <c r="X842" i="3"/>
  <c r="R841" i="3"/>
  <c r="X841" i="3" s="1"/>
  <c r="N840" i="3"/>
  <c r="M840" i="3"/>
  <c r="J839" i="3"/>
  <c r="K839" i="3" s="1"/>
  <c r="L839" i="3" s="1"/>
  <c r="Y841" i="13" l="1"/>
  <c r="W841" i="13"/>
  <c r="V841" i="13"/>
  <c r="S840" i="13"/>
  <c r="U840" i="13" s="1"/>
  <c r="AA840" i="13" s="1"/>
  <c r="T840" i="13"/>
  <c r="X840" i="13"/>
  <c r="J838" i="13"/>
  <c r="K838" i="13" s="1"/>
  <c r="L838" i="13" s="1"/>
  <c r="I837" i="13"/>
  <c r="M839" i="13"/>
  <c r="N838" i="13" s="1"/>
  <c r="R839" i="13"/>
  <c r="Z841" i="3"/>
  <c r="Y842" i="3"/>
  <c r="V842" i="3"/>
  <c r="S841" i="3"/>
  <c r="U841" i="3" s="1"/>
  <c r="AA841" i="3" s="1"/>
  <c r="T841" i="3"/>
  <c r="R840" i="3"/>
  <c r="X840" i="3" s="1"/>
  <c r="N839" i="3"/>
  <c r="Y841" i="3"/>
  <c r="M839" i="3"/>
  <c r="W841" i="3"/>
  <c r="J838" i="3"/>
  <c r="K838" i="3" s="1"/>
  <c r="L838" i="3" s="1"/>
  <c r="M838" i="13" l="1"/>
  <c r="N837" i="13" s="1"/>
  <c r="R838" i="13"/>
  <c r="Z838" i="13" s="1"/>
  <c r="Y840" i="13"/>
  <c r="S839" i="13"/>
  <c r="U839" i="13" s="1"/>
  <c r="AA839" i="13" s="1"/>
  <c r="T839" i="13"/>
  <c r="X839" i="13"/>
  <c r="Z839" i="13"/>
  <c r="J837" i="13"/>
  <c r="K837" i="13" s="1"/>
  <c r="L837" i="13" s="1"/>
  <c r="I836" i="13"/>
  <c r="W840" i="13"/>
  <c r="V840" i="13"/>
  <c r="V841" i="3"/>
  <c r="Z840" i="3"/>
  <c r="S840" i="3"/>
  <c r="U840" i="3" s="1"/>
  <c r="AA840" i="3" s="1"/>
  <c r="T840" i="3"/>
  <c r="W840" i="3" s="1"/>
  <c r="R839" i="3"/>
  <c r="Z839" i="3" s="1"/>
  <c r="N838" i="3"/>
  <c r="Y840" i="3"/>
  <c r="M838" i="3"/>
  <c r="J837" i="3"/>
  <c r="K837" i="3" s="1"/>
  <c r="L837" i="3" s="1"/>
  <c r="Y839" i="13" l="1"/>
  <c r="W839" i="13"/>
  <c r="V839" i="13"/>
  <c r="R837" i="13"/>
  <c r="Z837" i="13" s="1"/>
  <c r="M837" i="13"/>
  <c r="N836" i="13" s="1"/>
  <c r="J836" i="13"/>
  <c r="K836" i="13" s="1"/>
  <c r="L836" i="13" s="1"/>
  <c r="I835" i="13"/>
  <c r="T838" i="13"/>
  <c r="X838" i="13"/>
  <c r="S838" i="13"/>
  <c r="U838" i="13" s="1"/>
  <c r="AA838" i="13" s="1"/>
  <c r="T839" i="3"/>
  <c r="W839" i="3" s="1"/>
  <c r="S839" i="3"/>
  <c r="U839" i="3" s="1"/>
  <c r="AA839" i="3" s="1"/>
  <c r="V840" i="3"/>
  <c r="X839" i="3"/>
  <c r="R838" i="3"/>
  <c r="S838" i="3" s="1"/>
  <c r="U838" i="3" s="1"/>
  <c r="AA838" i="3" s="1"/>
  <c r="N837" i="3"/>
  <c r="Y839" i="3"/>
  <c r="V839" i="3"/>
  <c r="M837" i="3"/>
  <c r="J836" i="3"/>
  <c r="K836" i="3" s="1"/>
  <c r="L836" i="3" s="1"/>
  <c r="W838" i="13" l="1"/>
  <c r="V838" i="13"/>
  <c r="R836" i="13"/>
  <c r="Z836" i="13" s="1"/>
  <c r="M836" i="13"/>
  <c r="N835" i="13" s="1"/>
  <c r="Y838" i="13"/>
  <c r="J835" i="13"/>
  <c r="K835" i="13" s="1"/>
  <c r="L835" i="13" s="1"/>
  <c r="I834" i="13"/>
  <c r="X837" i="13"/>
  <c r="T837" i="13"/>
  <c r="S837" i="13"/>
  <c r="U837" i="13" s="1"/>
  <c r="T838" i="3"/>
  <c r="V838" i="3" s="1"/>
  <c r="X838" i="3"/>
  <c r="Z838" i="3"/>
  <c r="R837" i="3"/>
  <c r="X837" i="3" s="1"/>
  <c r="N836" i="3"/>
  <c r="Y838" i="3"/>
  <c r="W838" i="3"/>
  <c r="M836" i="3"/>
  <c r="J835" i="3"/>
  <c r="K835" i="3" s="1"/>
  <c r="L835" i="3" s="1"/>
  <c r="J834" i="13" l="1"/>
  <c r="K834" i="13" s="1"/>
  <c r="L834" i="13" s="1"/>
  <c r="I833" i="13"/>
  <c r="W837" i="13"/>
  <c r="V837" i="13"/>
  <c r="AA837" i="13"/>
  <c r="Y837" i="13"/>
  <c r="R835" i="13"/>
  <c r="Z835" i="13" s="1"/>
  <c r="M835" i="13"/>
  <c r="N834" i="13" s="1"/>
  <c r="X836" i="13"/>
  <c r="T836" i="13"/>
  <c r="S836" i="13"/>
  <c r="U836" i="13" s="1"/>
  <c r="Z837" i="3"/>
  <c r="S837" i="3"/>
  <c r="U837" i="3" s="1"/>
  <c r="AA837" i="3" s="1"/>
  <c r="T837" i="3"/>
  <c r="W837" i="3" s="1"/>
  <c r="R836" i="3"/>
  <c r="X836" i="3" s="1"/>
  <c r="N835" i="3"/>
  <c r="M835" i="3"/>
  <c r="J834" i="3"/>
  <c r="K834" i="3" s="1"/>
  <c r="L834" i="3" s="1"/>
  <c r="J833" i="13" l="1"/>
  <c r="K833" i="13" s="1"/>
  <c r="L833" i="13" s="1"/>
  <c r="I832" i="13"/>
  <c r="AA836" i="13"/>
  <c r="Y836" i="13"/>
  <c r="W836" i="13"/>
  <c r="V836" i="13"/>
  <c r="X835" i="13"/>
  <c r="T835" i="13"/>
  <c r="S835" i="13"/>
  <c r="U835" i="13" s="1"/>
  <c r="R834" i="13"/>
  <c r="Z834" i="13" s="1"/>
  <c r="M834" i="13"/>
  <c r="N833" i="13" s="1"/>
  <c r="Y837" i="3"/>
  <c r="V837" i="3"/>
  <c r="Z836" i="3"/>
  <c r="T836" i="3"/>
  <c r="W836" i="3" s="1"/>
  <c r="S836" i="3"/>
  <c r="U836" i="3" s="1"/>
  <c r="AA836" i="3" s="1"/>
  <c r="R835" i="3"/>
  <c r="X835" i="3" s="1"/>
  <c r="N834" i="3"/>
  <c r="Y836" i="3"/>
  <c r="M834" i="3"/>
  <c r="J833" i="3"/>
  <c r="K833" i="3" s="1"/>
  <c r="L833" i="3" s="1"/>
  <c r="X834" i="13" l="1"/>
  <c r="T834" i="13"/>
  <c r="S834" i="13"/>
  <c r="U834" i="13" s="1"/>
  <c r="W835" i="13"/>
  <c r="V835" i="13"/>
  <c r="J832" i="13"/>
  <c r="K832" i="13" s="1"/>
  <c r="L832" i="13" s="1"/>
  <c r="I831" i="13"/>
  <c r="AA835" i="13"/>
  <c r="Y835" i="13"/>
  <c r="R833" i="13"/>
  <c r="Z833" i="13" s="1"/>
  <c r="M833" i="13"/>
  <c r="N832" i="13" s="1"/>
  <c r="V836" i="3"/>
  <c r="Z835" i="3"/>
  <c r="S835" i="3"/>
  <c r="U835" i="3" s="1"/>
  <c r="AA835" i="3" s="1"/>
  <c r="T835" i="3"/>
  <c r="W835" i="3" s="1"/>
  <c r="R834" i="3"/>
  <c r="X834" i="3" s="1"/>
  <c r="N833" i="3"/>
  <c r="M833" i="3"/>
  <c r="J832" i="3"/>
  <c r="K832" i="3" s="1"/>
  <c r="L832" i="3" s="1"/>
  <c r="X833" i="13" l="1"/>
  <c r="T833" i="13"/>
  <c r="S833" i="13"/>
  <c r="U833" i="13" s="1"/>
  <c r="J831" i="13"/>
  <c r="K831" i="13" s="1"/>
  <c r="L831" i="13" s="1"/>
  <c r="I830" i="13"/>
  <c r="AA834" i="13"/>
  <c r="Y834" i="13"/>
  <c r="Z832" i="13"/>
  <c r="R832" i="13"/>
  <c r="M832" i="13"/>
  <c r="N831" i="13" s="1"/>
  <c r="W834" i="13"/>
  <c r="V834" i="13"/>
  <c r="Z834" i="3"/>
  <c r="Y835" i="3"/>
  <c r="V835" i="3"/>
  <c r="S834" i="3"/>
  <c r="U834" i="3" s="1"/>
  <c r="AA834" i="3" s="1"/>
  <c r="T834" i="3"/>
  <c r="W834" i="3" s="1"/>
  <c r="R833" i="3"/>
  <c r="X833" i="3" s="1"/>
  <c r="N832" i="3"/>
  <c r="M832" i="3"/>
  <c r="J831" i="3"/>
  <c r="K831" i="3" s="1"/>
  <c r="L831" i="3" s="1"/>
  <c r="R831" i="13" l="1"/>
  <c r="M831" i="13"/>
  <c r="N830" i="13" s="1"/>
  <c r="AA833" i="13"/>
  <c r="Y833" i="13"/>
  <c r="X832" i="13"/>
  <c r="T832" i="13"/>
  <c r="S832" i="13"/>
  <c r="U832" i="13" s="1"/>
  <c r="W833" i="13"/>
  <c r="V833" i="13"/>
  <c r="J830" i="13"/>
  <c r="K830" i="13" s="1"/>
  <c r="L830" i="13" s="1"/>
  <c r="I829" i="13"/>
  <c r="T833" i="3"/>
  <c r="Z833" i="3"/>
  <c r="Y834" i="3"/>
  <c r="S833" i="3"/>
  <c r="U833" i="3" s="1"/>
  <c r="AA833" i="3" s="1"/>
  <c r="V834" i="3"/>
  <c r="R832" i="3"/>
  <c r="Z832" i="3" s="1"/>
  <c r="N831" i="3"/>
  <c r="Y833" i="3"/>
  <c r="W833" i="3"/>
  <c r="M831" i="3"/>
  <c r="J830" i="3"/>
  <c r="K830" i="3" s="1"/>
  <c r="L830" i="3" s="1"/>
  <c r="X831" i="13" l="1"/>
  <c r="T831" i="13"/>
  <c r="S831" i="13"/>
  <c r="U831" i="13" s="1"/>
  <c r="AA831" i="13" s="1"/>
  <c r="J829" i="13"/>
  <c r="K829" i="13" s="1"/>
  <c r="L829" i="13" s="1"/>
  <c r="I828" i="13"/>
  <c r="AA832" i="13"/>
  <c r="Y832" i="13"/>
  <c r="Z830" i="13"/>
  <c r="R830" i="13"/>
  <c r="M830" i="13"/>
  <c r="N829" i="13" s="1"/>
  <c r="W832" i="13"/>
  <c r="V832" i="13"/>
  <c r="Z831" i="13"/>
  <c r="V833" i="3"/>
  <c r="S832" i="3"/>
  <c r="U832" i="3" s="1"/>
  <c r="AA832" i="3" s="1"/>
  <c r="T832" i="3"/>
  <c r="W832" i="3" s="1"/>
  <c r="X832" i="3"/>
  <c r="R831" i="3"/>
  <c r="T831" i="3" s="1"/>
  <c r="N830" i="3"/>
  <c r="M830" i="3"/>
  <c r="J829" i="3"/>
  <c r="K829" i="3" s="1"/>
  <c r="L829" i="3" s="1"/>
  <c r="Y831" i="13" l="1"/>
  <c r="R829" i="13"/>
  <c r="M829" i="13"/>
  <c r="N828" i="13" s="1"/>
  <c r="W831" i="13"/>
  <c r="V831" i="13"/>
  <c r="X830" i="13"/>
  <c r="T830" i="13"/>
  <c r="S830" i="13"/>
  <c r="U830" i="13" s="1"/>
  <c r="J828" i="13"/>
  <c r="K828" i="13" s="1"/>
  <c r="L828" i="13" s="1"/>
  <c r="I827" i="13"/>
  <c r="Y832" i="3"/>
  <c r="V832" i="3"/>
  <c r="X831" i="3"/>
  <c r="Z831" i="3"/>
  <c r="S831" i="3"/>
  <c r="U831" i="3" s="1"/>
  <c r="AA831" i="3" s="1"/>
  <c r="R830" i="3"/>
  <c r="X830" i="3" s="1"/>
  <c r="N829" i="3"/>
  <c r="M829" i="3"/>
  <c r="W831" i="3"/>
  <c r="V831" i="3"/>
  <c r="J828" i="3"/>
  <c r="K828" i="3" s="1"/>
  <c r="L828" i="3" s="1"/>
  <c r="J827" i="13" l="1"/>
  <c r="K827" i="13" s="1"/>
  <c r="L827" i="13" s="1"/>
  <c r="I826" i="13"/>
  <c r="R828" i="13"/>
  <c r="Z828" i="13" s="1"/>
  <c r="M828" i="13"/>
  <c r="N827" i="13" s="1"/>
  <c r="X829" i="13"/>
  <c r="T829" i="13"/>
  <c r="S829" i="13"/>
  <c r="U829" i="13" s="1"/>
  <c r="AA829" i="13" s="1"/>
  <c r="AA830" i="13"/>
  <c r="Y830" i="13"/>
  <c r="W830" i="13"/>
  <c r="V830" i="13"/>
  <c r="Z829" i="13"/>
  <c r="Z830" i="3"/>
  <c r="S830" i="3"/>
  <c r="U830" i="3" s="1"/>
  <c r="AA830" i="3" s="1"/>
  <c r="T830" i="3"/>
  <c r="W830" i="3" s="1"/>
  <c r="Y831" i="3"/>
  <c r="R829" i="3"/>
  <c r="Z829" i="3" s="1"/>
  <c r="N828" i="3"/>
  <c r="M828" i="3"/>
  <c r="J827" i="3"/>
  <c r="K827" i="3" s="1"/>
  <c r="L827" i="3" s="1"/>
  <c r="Y829" i="13" l="1"/>
  <c r="J826" i="13"/>
  <c r="K826" i="13" s="1"/>
  <c r="L826" i="13" s="1"/>
  <c r="I825" i="13"/>
  <c r="W829" i="13"/>
  <c r="V829" i="13"/>
  <c r="X828" i="13"/>
  <c r="T828" i="13"/>
  <c r="S828" i="13"/>
  <c r="U828" i="13" s="1"/>
  <c r="R827" i="13"/>
  <c r="M827" i="13"/>
  <c r="N826" i="13" s="1"/>
  <c r="S829" i="3"/>
  <c r="U829" i="3" s="1"/>
  <c r="AA829" i="3" s="1"/>
  <c r="V830" i="3"/>
  <c r="T829" i="3"/>
  <c r="W829" i="3" s="1"/>
  <c r="X829" i="3"/>
  <c r="Y830" i="3"/>
  <c r="R828" i="3"/>
  <c r="X828" i="3" s="1"/>
  <c r="N827" i="3"/>
  <c r="M827" i="3"/>
  <c r="J826" i="3"/>
  <c r="K826" i="3" s="1"/>
  <c r="L826" i="3" s="1"/>
  <c r="AA828" i="13" l="1"/>
  <c r="Y828" i="13"/>
  <c r="W828" i="13"/>
  <c r="V828" i="13"/>
  <c r="J825" i="13"/>
  <c r="K825" i="13" s="1"/>
  <c r="L825" i="13" s="1"/>
  <c r="I824" i="13"/>
  <c r="R826" i="13"/>
  <c r="Z826" i="13" s="1"/>
  <c r="M826" i="13"/>
  <c r="N825" i="13" s="1"/>
  <c r="X827" i="13"/>
  <c r="T827" i="13"/>
  <c r="S827" i="13"/>
  <c r="U827" i="13" s="1"/>
  <c r="AA827" i="13" s="1"/>
  <c r="Z827" i="13"/>
  <c r="Y829" i="3"/>
  <c r="Z828" i="3"/>
  <c r="T828" i="3"/>
  <c r="W828" i="3" s="1"/>
  <c r="V829" i="3"/>
  <c r="S828" i="3"/>
  <c r="U828" i="3" s="1"/>
  <c r="AA828" i="3" s="1"/>
  <c r="R827" i="3"/>
  <c r="Z827" i="3" s="1"/>
  <c r="N826" i="3"/>
  <c r="M826" i="3"/>
  <c r="J825" i="3"/>
  <c r="K825" i="3" s="1"/>
  <c r="L825" i="3" s="1"/>
  <c r="Y827" i="13" l="1"/>
  <c r="J824" i="13"/>
  <c r="K824" i="13" s="1"/>
  <c r="L824" i="13" s="1"/>
  <c r="I823" i="13"/>
  <c r="W827" i="13"/>
  <c r="V827" i="13"/>
  <c r="X826" i="13"/>
  <c r="T826" i="13"/>
  <c r="S826" i="13"/>
  <c r="U826" i="13" s="1"/>
  <c r="R825" i="13"/>
  <c r="M825" i="13"/>
  <c r="N824" i="13" s="1"/>
  <c r="S827" i="3"/>
  <c r="U827" i="3" s="1"/>
  <c r="AA827" i="3" s="1"/>
  <c r="T827" i="3"/>
  <c r="W827" i="3" s="1"/>
  <c r="V828" i="3"/>
  <c r="X827" i="3"/>
  <c r="Y828" i="3"/>
  <c r="R826" i="3"/>
  <c r="X826" i="3" s="1"/>
  <c r="N825" i="3"/>
  <c r="M825" i="3"/>
  <c r="J824" i="3"/>
  <c r="K824" i="3" s="1"/>
  <c r="L824" i="3" s="1"/>
  <c r="AA826" i="13" l="1"/>
  <c r="Y826" i="13"/>
  <c r="X825" i="13"/>
  <c r="T825" i="13"/>
  <c r="S825" i="13"/>
  <c r="U825" i="13" s="1"/>
  <c r="AA825" i="13" s="1"/>
  <c r="W826" i="13"/>
  <c r="V826" i="13"/>
  <c r="J823" i="13"/>
  <c r="K823" i="13" s="1"/>
  <c r="L823" i="13" s="1"/>
  <c r="I822" i="13"/>
  <c r="Z824" i="13"/>
  <c r="R824" i="13"/>
  <c r="M824" i="13"/>
  <c r="N823" i="13" s="1"/>
  <c r="Y825" i="13"/>
  <c r="Z825" i="13"/>
  <c r="Y827" i="3"/>
  <c r="V827" i="3"/>
  <c r="Z826" i="3"/>
  <c r="S826" i="3"/>
  <c r="U826" i="3" s="1"/>
  <c r="AA826" i="3" s="1"/>
  <c r="T826" i="3"/>
  <c r="W826" i="3" s="1"/>
  <c r="R825" i="3"/>
  <c r="X825" i="3" s="1"/>
  <c r="N824" i="3"/>
  <c r="Y826" i="3"/>
  <c r="M824" i="3"/>
  <c r="J823" i="3"/>
  <c r="K823" i="3" s="1"/>
  <c r="L823" i="3" s="1"/>
  <c r="X824" i="13" l="1"/>
  <c r="T824" i="13"/>
  <c r="S824" i="13"/>
  <c r="U824" i="13" s="1"/>
  <c r="Z823" i="13"/>
  <c r="R823" i="13"/>
  <c r="M823" i="13"/>
  <c r="N822" i="13" s="1"/>
  <c r="W825" i="13"/>
  <c r="V825" i="13"/>
  <c r="J822" i="13"/>
  <c r="K822" i="13" s="1"/>
  <c r="L822" i="13" s="1"/>
  <c r="I821" i="13"/>
  <c r="Z825" i="3"/>
  <c r="V826" i="3"/>
  <c r="T825" i="3"/>
  <c r="W825" i="3" s="1"/>
  <c r="S825" i="3"/>
  <c r="U825" i="3" s="1"/>
  <c r="AA825" i="3" s="1"/>
  <c r="R824" i="3"/>
  <c r="X824" i="3" s="1"/>
  <c r="N823" i="3"/>
  <c r="M823" i="3"/>
  <c r="J822" i="3"/>
  <c r="K822" i="3" s="1"/>
  <c r="L822" i="3" s="1"/>
  <c r="AA824" i="13" l="1"/>
  <c r="Y824" i="13"/>
  <c r="W824" i="13"/>
  <c r="V824" i="13"/>
  <c r="J821" i="13"/>
  <c r="K821" i="13" s="1"/>
  <c r="L821" i="13" s="1"/>
  <c r="I820" i="13"/>
  <c r="R822" i="13"/>
  <c r="Z822" i="13" s="1"/>
  <c r="M822" i="13"/>
  <c r="N821" i="13" s="1"/>
  <c r="X823" i="13"/>
  <c r="T823" i="13"/>
  <c r="S823" i="13"/>
  <c r="U823" i="13" s="1"/>
  <c r="Z824" i="3"/>
  <c r="T824" i="3"/>
  <c r="W824" i="3" s="1"/>
  <c r="V825" i="3"/>
  <c r="Y825" i="3"/>
  <c r="S824" i="3"/>
  <c r="U824" i="3" s="1"/>
  <c r="AA824" i="3" s="1"/>
  <c r="R823" i="3"/>
  <c r="X823" i="3" s="1"/>
  <c r="N822" i="3"/>
  <c r="M822" i="3"/>
  <c r="V824" i="3"/>
  <c r="J821" i="3"/>
  <c r="K821" i="3" s="1"/>
  <c r="L821" i="3" s="1"/>
  <c r="AA823" i="13" l="1"/>
  <c r="Y823" i="13"/>
  <c r="J820" i="13"/>
  <c r="K820" i="13" s="1"/>
  <c r="L820" i="13" s="1"/>
  <c r="I819" i="13"/>
  <c r="W823" i="13"/>
  <c r="V823" i="13"/>
  <c r="X822" i="13"/>
  <c r="T822" i="13"/>
  <c r="S822" i="13"/>
  <c r="U822" i="13" s="1"/>
  <c r="R821" i="13"/>
  <c r="Z821" i="13" s="1"/>
  <c r="M821" i="13"/>
  <c r="N820" i="13" s="1"/>
  <c r="Y824" i="3"/>
  <c r="Z823" i="3"/>
  <c r="S823" i="3"/>
  <c r="U823" i="3" s="1"/>
  <c r="AA823" i="3" s="1"/>
  <c r="T823" i="3"/>
  <c r="R822" i="3"/>
  <c r="Z822" i="3" s="1"/>
  <c r="N821" i="3"/>
  <c r="M821" i="3"/>
  <c r="W823" i="3"/>
  <c r="J820" i="3"/>
  <c r="K820" i="3" s="1"/>
  <c r="L820" i="3" s="1"/>
  <c r="J819" i="13" l="1"/>
  <c r="K819" i="13" s="1"/>
  <c r="L819" i="13" s="1"/>
  <c r="I818" i="13"/>
  <c r="X821" i="13"/>
  <c r="T821" i="13"/>
  <c r="S821" i="13"/>
  <c r="U821" i="13" s="1"/>
  <c r="W822" i="13"/>
  <c r="V822" i="13"/>
  <c r="Z820" i="13"/>
  <c r="R820" i="13"/>
  <c r="M820" i="13"/>
  <c r="N819" i="13" s="1"/>
  <c r="AA822" i="13"/>
  <c r="Y822" i="13"/>
  <c r="V823" i="3"/>
  <c r="Y823" i="3"/>
  <c r="T822" i="3"/>
  <c r="W822" i="3" s="1"/>
  <c r="S822" i="3"/>
  <c r="U822" i="3" s="1"/>
  <c r="AA822" i="3" s="1"/>
  <c r="X822" i="3"/>
  <c r="R821" i="3"/>
  <c r="X821" i="3" s="1"/>
  <c r="N820" i="3"/>
  <c r="Y822" i="3"/>
  <c r="M820" i="3"/>
  <c r="J819" i="3"/>
  <c r="K819" i="3" s="1"/>
  <c r="L819" i="3" s="1"/>
  <c r="W821" i="13" l="1"/>
  <c r="V821" i="13"/>
  <c r="J818" i="13"/>
  <c r="K818" i="13" s="1"/>
  <c r="L818" i="13" s="1"/>
  <c r="I817" i="13"/>
  <c r="X820" i="13"/>
  <c r="T820" i="13"/>
  <c r="S820" i="13"/>
  <c r="U820" i="13" s="1"/>
  <c r="AA821" i="13"/>
  <c r="Y821" i="13"/>
  <c r="R819" i="13"/>
  <c r="M819" i="13"/>
  <c r="N818" i="13" s="1"/>
  <c r="Z821" i="3"/>
  <c r="V822" i="3"/>
  <c r="S821" i="3"/>
  <c r="U821" i="3" s="1"/>
  <c r="AA821" i="3" s="1"/>
  <c r="T821" i="3"/>
  <c r="W821" i="3" s="1"/>
  <c r="R820" i="3"/>
  <c r="Z820" i="3" s="1"/>
  <c r="N819" i="3"/>
  <c r="M819" i="3"/>
  <c r="J818" i="3"/>
  <c r="K818" i="3" s="1"/>
  <c r="L818" i="3" s="1"/>
  <c r="X819" i="13" l="1"/>
  <c r="T819" i="13"/>
  <c r="S819" i="13"/>
  <c r="U819" i="13" s="1"/>
  <c r="AA819" i="13" s="1"/>
  <c r="J817" i="13"/>
  <c r="K817" i="13" s="1"/>
  <c r="L817" i="13" s="1"/>
  <c r="I816" i="13"/>
  <c r="AA820" i="13"/>
  <c r="Y820" i="13"/>
  <c r="R818" i="13"/>
  <c r="Z818" i="13" s="1"/>
  <c r="M818" i="13"/>
  <c r="N817" i="13" s="1"/>
  <c r="Y819" i="13"/>
  <c r="Z819" i="13"/>
  <c r="W820" i="13"/>
  <c r="V820" i="13"/>
  <c r="Y821" i="3"/>
  <c r="V821" i="3"/>
  <c r="T820" i="3"/>
  <c r="W820" i="3" s="1"/>
  <c r="S820" i="3"/>
  <c r="U820" i="3" s="1"/>
  <c r="X820" i="3"/>
  <c r="R819" i="3"/>
  <c r="X819" i="3" s="1"/>
  <c r="N818" i="3"/>
  <c r="M818" i="3"/>
  <c r="J817" i="3"/>
  <c r="K817" i="3" s="1"/>
  <c r="L817" i="3" s="1"/>
  <c r="R817" i="13" l="1"/>
  <c r="M817" i="13"/>
  <c r="N816" i="13" s="1"/>
  <c r="W819" i="13"/>
  <c r="V819" i="13"/>
  <c r="X818" i="13"/>
  <c r="T818" i="13"/>
  <c r="S818" i="13"/>
  <c r="U818" i="13" s="1"/>
  <c r="AA818" i="13" s="1"/>
  <c r="J816" i="13"/>
  <c r="K816" i="13" s="1"/>
  <c r="L816" i="13" s="1"/>
  <c r="I815" i="13"/>
  <c r="V820" i="3"/>
  <c r="Z819" i="3"/>
  <c r="AA820" i="3"/>
  <c r="Y820" i="3"/>
  <c r="S819" i="3"/>
  <c r="U819" i="3" s="1"/>
  <c r="AA819" i="3" s="1"/>
  <c r="T819" i="3"/>
  <c r="W819" i="3" s="1"/>
  <c r="R818" i="3"/>
  <c r="X818" i="3" s="1"/>
  <c r="N817" i="3"/>
  <c r="Y819" i="3"/>
  <c r="M817" i="3"/>
  <c r="J816" i="3"/>
  <c r="K816" i="3" s="1"/>
  <c r="L816" i="3" s="1"/>
  <c r="R816" i="13" l="1"/>
  <c r="M816" i="13"/>
  <c r="N815" i="13" s="1"/>
  <c r="X817" i="13"/>
  <c r="T817" i="13"/>
  <c r="S817" i="13"/>
  <c r="U817" i="13" s="1"/>
  <c r="AA817" i="13" s="1"/>
  <c r="J815" i="13"/>
  <c r="K815" i="13" s="1"/>
  <c r="L815" i="13" s="1"/>
  <c r="I814" i="13"/>
  <c r="W818" i="13"/>
  <c r="V818" i="13"/>
  <c r="Z817" i="13"/>
  <c r="Y818" i="13"/>
  <c r="Z818" i="3"/>
  <c r="S818" i="3"/>
  <c r="U818" i="3" s="1"/>
  <c r="AA818" i="3" s="1"/>
  <c r="V819" i="3"/>
  <c r="T818" i="3"/>
  <c r="W818" i="3" s="1"/>
  <c r="R817" i="3"/>
  <c r="X817" i="3" s="1"/>
  <c r="N816" i="3"/>
  <c r="M816" i="3"/>
  <c r="J815" i="3"/>
  <c r="K815" i="3" s="1"/>
  <c r="L815" i="3" s="1"/>
  <c r="W817" i="13" l="1"/>
  <c r="V817" i="13"/>
  <c r="X816" i="13"/>
  <c r="T816" i="13"/>
  <c r="S816" i="13"/>
  <c r="U816" i="13" s="1"/>
  <c r="AA816" i="13" s="1"/>
  <c r="J814" i="13"/>
  <c r="K814" i="13" s="1"/>
  <c r="L814" i="13" s="1"/>
  <c r="I813" i="13"/>
  <c r="Y817" i="13"/>
  <c r="R815" i="13"/>
  <c r="M815" i="13"/>
  <c r="N814" i="13" s="1"/>
  <c r="Y816" i="13"/>
  <c r="Z816" i="13"/>
  <c r="Z817" i="3"/>
  <c r="Y818" i="3"/>
  <c r="V818" i="3"/>
  <c r="S817" i="3"/>
  <c r="U817" i="3" s="1"/>
  <c r="AA817" i="3" s="1"/>
  <c r="T817" i="3"/>
  <c r="W817" i="3" s="1"/>
  <c r="R816" i="3"/>
  <c r="Z816" i="3" s="1"/>
  <c r="N815" i="3"/>
  <c r="Y817" i="3"/>
  <c r="S816" i="3"/>
  <c r="U816" i="3" s="1"/>
  <c r="AA816" i="3" s="1"/>
  <c r="M815" i="3"/>
  <c r="J814" i="3"/>
  <c r="K814" i="3" s="1"/>
  <c r="L814" i="3" s="1"/>
  <c r="W816" i="13" l="1"/>
  <c r="V816" i="13"/>
  <c r="X815" i="13"/>
  <c r="T815" i="13"/>
  <c r="S815" i="13"/>
  <c r="U815" i="13" s="1"/>
  <c r="AA815" i="13" s="1"/>
  <c r="J813" i="13"/>
  <c r="K813" i="13" s="1"/>
  <c r="L813" i="13" s="1"/>
  <c r="I812" i="13"/>
  <c r="R814" i="13"/>
  <c r="Z814" i="13" s="1"/>
  <c r="M814" i="13"/>
  <c r="N813" i="13" s="1"/>
  <c r="Y815" i="13"/>
  <c r="Z815" i="13"/>
  <c r="T816" i="3"/>
  <c r="X816" i="3"/>
  <c r="V817" i="3"/>
  <c r="R815" i="3"/>
  <c r="X815" i="3" s="1"/>
  <c r="N814" i="3"/>
  <c r="Y816" i="3"/>
  <c r="M814" i="3"/>
  <c r="W816" i="3"/>
  <c r="V816" i="3"/>
  <c r="J813" i="3"/>
  <c r="K813" i="3" s="1"/>
  <c r="L813" i="3" s="1"/>
  <c r="W815" i="13" l="1"/>
  <c r="V815" i="13"/>
  <c r="J812" i="13"/>
  <c r="K812" i="13" s="1"/>
  <c r="L812" i="13" s="1"/>
  <c r="I811" i="13"/>
  <c r="R813" i="13"/>
  <c r="M813" i="13"/>
  <c r="N812" i="13" s="1"/>
  <c r="X814" i="13"/>
  <c r="T814" i="13"/>
  <c r="S814" i="13"/>
  <c r="U814" i="13" s="1"/>
  <c r="AA814" i="13" s="1"/>
  <c r="Z815" i="3"/>
  <c r="S815" i="3"/>
  <c r="U815" i="3" s="1"/>
  <c r="AA815" i="3" s="1"/>
  <c r="T815" i="3"/>
  <c r="R814" i="3"/>
  <c r="Z814" i="3" s="1"/>
  <c r="N813" i="3"/>
  <c r="Y815" i="3"/>
  <c r="W815" i="3"/>
  <c r="M813" i="3"/>
  <c r="J812" i="3"/>
  <c r="K812" i="3" s="1"/>
  <c r="L812" i="3" s="1"/>
  <c r="W814" i="13" l="1"/>
  <c r="V814" i="13"/>
  <c r="R812" i="13"/>
  <c r="Z812" i="13" s="1"/>
  <c r="M812" i="13"/>
  <c r="N811" i="13" s="1"/>
  <c r="X813" i="13"/>
  <c r="T813" i="13"/>
  <c r="S813" i="13"/>
  <c r="U813" i="13" s="1"/>
  <c r="AA813" i="13" s="1"/>
  <c r="Z813" i="13"/>
  <c r="J811" i="13"/>
  <c r="K811" i="13" s="1"/>
  <c r="L811" i="13" s="1"/>
  <c r="I810" i="13"/>
  <c r="Y814" i="13"/>
  <c r="V815" i="3"/>
  <c r="T814" i="3"/>
  <c r="S814" i="3"/>
  <c r="U814" i="3" s="1"/>
  <c r="AA814" i="3" s="1"/>
  <c r="X814" i="3"/>
  <c r="R813" i="3"/>
  <c r="X813" i="3" s="1"/>
  <c r="N812" i="3"/>
  <c r="M812" i="3"/>
  <c r="W814" i="3"/>
  <c r="J811" i="3"/>
  <c r="K811" i="3" s="1"/>
  <c r="L811" i="3" s="1"/>
  <c r="J810" i="13" l="1"/>
  <c r="K810" i="13" s="1"/>
  <c r="L810" i="13" s="1"/>
  <c r="I809" i="13"/>
  <c r="Y813" i="13"/>
  <c r="R811" i="13"/>
  <c r="Z811" i="13" s="1"/>
  <c r="M811" i="13"/>
  <c r="N810" i="13" s="1"/>
  <c r="W813" i="13"/>
  <c r="V813" i="13"/>
  <c r="X812" i="13"/>
  <c r="T812" i="13"/>
  <c r="S812" i="13"/>
  <c r="U812" i="13" s="1"/>
  <c r="Y814" i="3"/>
  <c r="V814" i="3"/>
  <c r="Z813" i="3"/>
  <c r="S813" i="3"/>
  <c r="U813" i="3" s="1"/>
  <c r="AA813" i="3" s="1"/>
  <c r="T813" i="3"/>
  <c r="W813" i="3" s="1"/>
  <c r="R812" i="3"/>
  <c r="X812" i="3" s="1"/>
  <c r="N811" i="3"/>
  <c r="M811" i="3"/>
  <c r="J810" i="3"/>
  <c r="K810" i="3" s="1"/>
  <c r="L810" i="3" s="1"/>
  <c r="W812" i="13" l="1"/>
  <c r="V812" i="13"/>
  <c r="J809" i="13"/>
  <c r="K809" i="13" s="1"/>
  <c r="L809" i="13" s="1"/>
  <c r="I808" i="13"/>
  <c r="X811" i="13"/>
  <c r="T811" i="13"/>
  <c r="S811" i="13"/>
  <c r="U811" i="13" s="1"/>
  <c r="AA812" i="13"/>
  <c r="Y812" i="13"/>
  <c r="R810" i="13"/>
  <c r="Z810" i="13" s="1"/>
  <c r="M810" i="13"/>
  <c r="N809" i="13" s="1"/>
  <c r="Y813" i="3"/>
  <c r="Z812" i="3"/>
  <c r="T812" i="3"/>
  <c r="W812" i="3" s="1"/>
  <c r="V813" i="3"/>
  <c r="S812" i="3"/>
  <c r="U812" i="3" s="1"/>
  <c r="AA812" i="3" s="1"/>
  <c r="R811" i="3"/>
  <c r="X811" i="3" s="1"/>
  <c r="N810" i="3"/>
  <c r="M810" i="3"/>
  <c r="J809" i="3"/>
  <c r="K809" i="3" s="1"/>
  <c r="L809" i="3" s="1"/>
  <c r="X810" i="13" l="1"/>
  <c r="T810" i="13"/>
  <c r="S810" i="13"/>
  <c r="U810" i="13" s="1"/>
  <c r="J808" i="13"/>
  <c r="K808" i="13" s="1"/>
  <c r="L808" i="13" s="1"/>
  <c r="I807" i="13"/>
  <c r="W811" i="13"/>
  <c r="V811" i="13"/>
  <c r="AA811" i="13"/>
  <c r="Y811" i="13"/>
  <c r="R809" i="13"/>
  <c r="Z809" i="13" s="1"/>
  <c r="M809" i="13"/>
  <c r="N808" i="13" s="1"/>
  <c r="Y812" i="3"/>
  <c r="V812" i="3"/>
  <c r="Z811" i="3"/>
  <c r="S811" i="3"/>
  <c r="U811" i="3" s="1"/>
  <c r="AA811" i="3" s="1"/>
  <c r="T811" i="3"/>
  <c r="W811" i="3" s="1"/>
  <c r="R810" i="3"/>
  <c r="X810" i="3" s="1"/>
  <c r="N809" i="3"/>
  <c r="M809" i="3"/>
  <c r="J808" i="3"/>
  <c r="K808" i="3" s="1"/>
  <c r="L808" i="3" s="1"/>
  <c r="R808" i="13" l="1"/>
  <c r="M808" i="13"/>
  <c r="N807" i="13" s="1"/>
  <c r="X809" i="13"/>
  <c r="T809" i="13"/>
  <c r="S809" i="13"/>
  <c r="U809" i="13" s="1"/>
  <c r="AA810" i="13"/>
  <c r="Y810" i="13"/>
  <c r="W810" i="13"/>
  <c r="V810" i="13"/>
  <c r="J807" i="13"/>
  <c r="K807" i="13" s="1"/>
  <c r="L807" i="13" s="1"/>
  <c r="I806" i="13"/>
  <c r="Y811" i="3"/>
  <c r="S810" i="3"/>
  <c r="U810" i="3" s="1"/>
  <c r="AA810" i="3" s="1"/>
  <c r="V811" i="3"/>
  <c r="T810" i="3"/>
  <c r="W810" i="3" s="1"/>
  <c r="Z810" i="3"/>
  <c r="R809" i="3"/>
  <c r="X809" i="3" s="1"/>
  <c r="N808" i="3"/>
  <c r="M808" i="3"/>
  <c r="J807" i="3"/>
  <c r="K807" i="3" s="1"/>
  <c r="L807" i="3" s="1"/>
  <c r="AA809" i="13" l="1"/>
  <c r="Y809" i="13"/>
  <c r="W809" i="13"/>
  <c r="V809" i="13"/>
  <c r="X808" i="13"/>
  <c r="T808" i="13"/>
  <c r="S808" i="13"/>
  <c r="U808" i="13" s="1"/>
  <c r="AA808" i="13" s="1"/>
  <c r="J806" i="13"/>
  <c r="K806" i="13" s="1"/>
  <c r="L806" i="13" s="1"/>
  <c r="I805" i="13"/>
  <c r="R807" i="13"/>
  <c r="Z807" i="13" s="1"/>
  <c r="M807" i="13"/>
  <c r="N806" i="13" s="1"/>
  <c r="Z808" i="13"/>
  <c r="S809" i="3"/>
  <c r="U809" i="3" s="1"/>
  <c r="AA809" i="3" s="1"/>
  <c r="Y810" i="3"/>
  <c r="V810" i="3"/>
  <c r="T809" i="3"/>
  <c r="W809" i="3" s="1"/>
  <c r="Z809" i="3"/>
  <c r="R808" i="3"/>
  <c r="Z808" i="3" s="1"/>
  <c r="N807" i="3"/>
  <c r="S808" i="3"/>
  <c r="U808" i="3" s="1"/>
  <c r="AA808" i="3" s="1"/>
  <c r="M807" i="3"/>
  <c r="J806" i="3"/>
  <c r="K806" i="3" s="1"/>
  <c r="L806" i="3" s="1"/>
  <c r="Y808" i="13" l="1"/>
  <c r="X807" i="13"/>
  <c r="T807" i="13"/>
  <c r="S807" i="13"/>
  <c r="U807" i="13" s="1"/>
  <c r="R806" i="13"/>
  <c r="Z806" i="13" s="1"/>
  <c r="M806" i="13"/>
  <c r="N805" i="13" s="1"/>
  <c r="W808" i="13"/>
  <c r="V808" i="13"/>
  <c r="J805" i="13"/>
  <c r="K805" i="13" s="1"/>
  <c r="L805" i="13" s="1"/>
  <c r="I804" i="13"/>
  <c r="X808" i="3"/>
  <c r="T808" i="3"/>
  <c r="Y809" i="3"/>
  <c r="V809" i="3"/>
  <c r="R807" i="3"/>
  <c r="Z807" i="3" s="1"/>
  <c r="N806" i="3"/>
  <c r="Y808" i="3"/>
  <c r="M806" i="3"/>
  <c r="W808" i="3"/>
  <c r="V808" i="3"/>
  <c r="J805" i="3"/>
  <c r="K805" i="3" s="1"/>
  <c r="L805" i="3" s="1"/>
  <c r="J804" i="13" l="1"/>
  <c r="K804" i="13" s="1"/>
  <c r="L804" i="13" s="1"/>
  <c r="I803" i="13"/>
  <c r="AA807" i="13"/>
  <c r="Y807" i="13"/>
  <c r="W807" i="13"/>
  <c r="V807" i="13"/>
  <c r="R805" i="13"/>
  <c r="Z805" i="13" s="1"/>
  <c r="M805" i="13"/>
  <c r="N804" i="13" s="1"/>
  <c r="X806" i="13"/>
  <c r="T806" i="13"/>
  <c r="S806" i="13"/>
  <c r="U806" i="13" s="1"/>
  <c r="S807" i="3"/>
  <c r="U807" i="3" s="1"/>
  <c r="AA807" i="3" s="1"/>
  <c r="T807" i="3"/>
  <c r="X807" i="3"/>
  <c r="R806" i="3"/>
  <c r="Z806" i="3" s="1"/>
  <c r="N805" i="3"/>
  <c r="Y807" i="3"/>
  <c r="M805" i="3"/>
  <c r="J804" i="3"/>
  <c r="K804" i="3" s="1"/>
  <c r="L804" i="3" s="1"/>
  <c r="AA806" i="13" l="1"/>
  <c r="Y806" i="13"/>
  <c r="J803" i="13"/>
  <c r="K803" i="13" s="1"/>
  <c r="L803" i="13" s="1"/>
  <c r="I802" i="13"/>
  <c r="W806" i="13"/>
  <c r="V806" i="13"/>
  <c r="X805" i="13"/>
  <c r="T805" i="13"/>
  <c r="S805" i="13"/>
  <c r="U805" i="13" s="1"/>
  <c r="R804" i="13"/>
  <c r="Z804" i="13" s="1"/>
  <c r="M804" i="13"/>
  <c r="N803" i="13" s="1"/>
  <c r="V807" i="3"/>
  <c r="W807" i="3"/>
  <c r="T806" i="3"/>
  <c r="W806" i="3" s="1"/>
  <c r="S806" i="3"/>
  <c r="U806" i="3" s="1"/>
  <c r="AA806" i="3" s="1"/>
  <c r="X806" i="3"/>
  <c r="R805" i="3"/>
  <c r="X805" i="3" s="1"/>
  <c r="N804" i="3"/>
  <c r="T805" i="3"/>
  <c r="Z805" i="3"/>
  <c r="M804" i="3"/>
  <c r="J803" i="3"/>
  <c r="K803" i="3" s="1"/>
  <c r="L803" i="3" s="1"/>
  <c r="J802" i="13" l="1"/>
  <c r="K802" i="13" s="1"/>
  <c r="L802" i="13" s="1"/>
  <c r="I801" i="13"/>
  <c r="X804" i="13"/>
  <c r="T804" i="13"/>
  <c r="S804" i="13"/>
  <c r="U804" i="13" s="1"/>
  <c r="W805" i="13"/>
  <c r="V805" i="13"/>
  <c r="Z803" i="13"/>
  <c r="R803" i="13"/>
  <c r="M803" i="13"/>
  <c r="N802" i="13" s="1"/>
  <c r="AA805" i="13"/>
  <c r="Y805" i="13"/>
  <c r="S805" i="3"/>
  <c r="U805" i="3" s="1"/>
  <c r="AA805" i="3" s="1"/>
  <c r="V806" i="3"/>
  <c r="Y806" i="3"/>
  <c r="R804" i="3"/>
  <c r="X804" i="3" s="1"/>
  <c r="N803" i="3"/>
  <c r="Y805" i="3"/>
  <c r="M803" i="3"/>
  <c r="W805" i="3"/>
  <c r="V805" i="3"/>
  <c r="J802" i="3"/>
  <c r="K802" i="3" s="1"/>
  <c r="L802" i="3" s="1"/>
  <c r="W804" i="13" l="1"/>
  <c r="V804" i="13"/>
  <c r="J801" i="13"/>
  <c r="K801" i="13" s="1"/>
  <c r="L801" i="13" s="1"/>
  <c r="I800" i="13"/>
  <c r="X803" i="13"/>
  <c r="T803" i="13"/>
  <c r="S803" i="13"/>
  <c r="U803" i="13" s="1"/>
  <c r="AA804" i="13"/>
  <c r="Y804" i="13"/>
  <c r="R802" i="13"/>
  <c r="Z802" i="13" s="1"/>
  <c r="M802" i="13"/>
  <c r="N801" i="13" s="1"/>
  <c r="Z804" i="3"/>
  <c r="T804" i="3"/>
  <c r="W804" i="3" s="1"/>
  <c r="S804" i="3"/>
  <c r="U804" i="3" s="1"/>
  <c r="AA804" i="3" s="1"/>
  <c r="R803" i="3"/>
  <c r="Z803" i="3" s="1"/>
  <c r="N802" i="3"/>
  <c r="M802" i="3"/>
  <c r="J801" i="3"/>
  <c r="K801" i="3" s="1"/>
  <c r="L801" i="3" s="1"/>
  <c r="J800" i="13" l="1"/>
  <c r="K800" i="13" s="1"/>
  <c r="L800" i="13" s="1"/>
  <c r="I799" i="13"/>
  <c r="X802" i="13"/>
  <c r="T802" i="13"/>
  <c r="S802" i="13"/>
  <c r="U802" i="13" s="1"/>
  <c r="AA803" i="13"/>
  <c r="Y803" i="13"/>
  <c r="Z801" i="13"/>
  <c r="R801" i="13"/>
  <c r="M801" i="13"/>
  <c r="N800" i="13" s="1"/>
  <c r="W803" i="13"/>
  <c r="V803" i="13"/>
  <c r="S803" i="3"/>
  <c r="U803" i="3" s="1"/>
  <c r="AA803" i="3" s="1"/>
  <c r="V804" i="3"/>
  <c r="Y804" i="3"/>
  <c r="T803" i="3"/>
  <c r="V803" i="3" s="1"/>
  <c r="X803" i="3"/>
  <c r="R802" i="3"/>
  <c r="Z802" i="3" s="1"/>
  <c r="N801" i="3"/>
  <c r="Y803" i="3"/>
  <c r="M801" i="3"/>
  <c r="J800" i="3"/>
  <c r="K800" i="3" s="1"/>
  <c r="L800" i="3" s="1"/>
  <c r="W802" i="13" l="1"/>
  <c r="V802" i="13"/>
  <c r="J799" i="13"/>
  <c r="K799" i="13" s="1"/>
  <c r="L799" i="13" s="1"/>
  <c r="I798" i="13"/>
  <c r="X801" i="13"/>
  <c r="T801" i="13"/>
  <c r="S801" i="13"/>
  <c r="U801" i="13" s="1"/>
  <c r="AA802" i="13"/>
  <c r="Y802" i="13"/>
  <c r="R800" i="13"/>
  <c r="M800" i="13"/>
  <c r="N799" i="13" s="1"/>
  <c r="W803" i="3"/>
  <c r="T802" i="3"/>
  <c r="W802" i="3" s="1"/>
  <c r="S802" i="3"/>
  <c r="U802" i="3" s="1"/>
  <c r="AA802" i="3" s="1"/>
  <c r="X802" i="3"/>
  <c r="R801" i="3"/>
  <c r="X801" i="3" s="1"/>
  <c r="N800" i="3"/>
  <c r="Z801" i="3"/>
  <c r="M800" i="3"/>
  <c r="J799" i="3"/>
  <c r="K799" i="3" s="1"/>
  <c r="L799" i="3" s="1"/>
  <c r="X800" i="13" l="1"/>
  <c r="T800" i="13"/>
  <c r="S800" i="13"/>
  <c r="U800" i="13" s="1"/>
  <c r="AA800" i="13" s="1"/>
  <c r="J798" i="13"/>
  <c r="K798" i="13" s="1"/>
  <c r="L798" i="13" s="1"/>
  <c r="I797" i="13"/>
  <c r="Y800" i="13"/>
  <c r="Z800" i="13"/>
  <c r="AA801" i="13"/>
  <c r="Y801" i="13"/>
  <c r="R799" i="13"/>
  <c r="Z799" i="13" s="1"/>
  <c r="M799" i="13"/>
  <c r="N798" i="13" s="1"/>
  <c r="W801" i="13"/>
  <c r="V801" i="13"/>
  <c r="S801" i="3"/>
  <c r="U801" i="3" s="1"/>
  <c r="AA801" i="3" s="1"/>
  <c r="T801" i="3"/>
  <c r="Y802" i="3"/>
  <c r="V802" i="3"/>
  <c r="R800" i="3"/>
  <c r="X800" i="3" s="1"/>
  <c r="N799" i="3"/>
  <c r="Y801" i="3"/>
  <c r="M799" i="3"/>
  <c r="W801" i="3"/>
  <c r="V801" i="3"/>
  <c r="J798" i="3"/>
  <c r="K798" i="3" s="1"/>
  <c r="L798" i="3" s="1"/>
  <c r="X799" i="13" l="1"/>
  <c r="T799" i="13"/>
  <c r="S799" i="13"/>
  <c r="U799" i="13" s="1"/>
  <c r="Z798" i="13"/>
  <c r="R798" i="13"/>
  <c r="M798" i="13"/>
  <c r="N797" i="13" s="1"/>
  <c r="W800" i="13"/>
  <c r="V800" i="13"/>
  <c r="J797" i="13"/>
  <c r="K797" i="13" s="1"/>
  <c r="L797" i="13" s="1"/>
  <c r="I796" i="13"/>
  <c r="Z800" i="3"/>
  <c r="S800" i="3"/>
  <c r="U800" i="3" s="1"/>
  <c r="AA800" i="3" s="1"/>
  <c r="T800" i="3"/>
  <c r="W800" i="3" s="1"/>
  <c r="R799" i="3"/>
  <c r="Z799" i="3" s="1"/>
  <c r="N798" i="3"/>
  <c r="M798" i="3"/>
  <c r="J797" i="3"/>
  <c r="K797" i="3" s="1"/>
  <c r="L797" i="3" s="1"/>
  <c r="J796" i="13" l="1"/>
  <c r="K796" i="13" s="1"/>
  <c r="L796" i="13" s="1"/>
  <c r="I795" i="13"/>
  <c r="AA799" i="13"/>
  <c r="Y799" i="13"/>
  <c r="R797" i="13"/>
  <c r="M797" i="13"/>
  <c r="N796" i="13" s="1"/>
  <c r="X798" i="13"/>
  <c r="T798" i="13"/>
  <c r="S798" i="13"/>
  <c r="U798" i="13" s="1"/>
  <c r="W799" i="13"/>
  <c r="V799" i="13"/>
  <c r="Y800" i="3"/>
  <c r="S799" i="3"/>
  <c r="U799" i="3" s="1"/>
  <c r="AA799" i="3" s="1"/>
  <c r="V800" i="3"/>
  <c r="T799" i="3"/>
  <c r="X799" i="3"/>
  <c r="R798" i="3"/>
  <c r="Z798" i="3" s="1"/>
  <c r="N797" i="3"/>
  <c r="X798" i="3"/>
  <c r="M797" i="3"/>
  <c r="J796" i="3"/>
  <c r="K796" i="3" s="1"/>
  <c r="L796" i="3" s="1"/>
  <c r="AA798" i="13" l="1"/>
  <c r="Y798" i="13"/>
  <c r="W798" i="13"/>
  <c r="V798" i="13"/>
  <c r="X797" i="13"/>
  <c r="T797" i="13"/>
  <c r="S797" i="13"/>
  <c r="U797" i="13" s="1"/>
  <c r="AA797" i="13" s="1"/>
  <c r="J795" i="13"/>
  <c r="K795" i="13" s="1"/>
  <c r="L795" i="13" s="1"/>
  <c r="I794" i="13"/>
  <c r="Y797" i="13"/>
  <c r="Z797" i="13"/>
  <c r="R796" i="13"/>
  <c r="Z796" i="13" s="1"/>
  <c r="M796" i="13"/>
  <c r="N795" i="13" s="1"/>
  <c r="V799" i="3"/>
  <c r="W799" i="3"/>
  <c r="T798" i="3"/>
  <c r="W798" i="3" s="1"/>
  <c r="S798" i="3"/>
  <c r="U798" i="3" s="1"/>
  <c r="AA798" i="3" s="1"/>
  <c r="Y799" i="3"/>
  <c r="R797" i="3"/>
  <c r="X797" i="3" s="1"/>
  <c r="N796" i="3"/>
  <c r="Y798" i="3"/>
  <c r="M796" i="3"/>
  <c r="J795" i="3"/>
  <c r="K795" i="3" s="1"/>
  <c r="L795" i="3" s="1"/>
  <c r="R795" i="13" l="1"/>
  <c r="M795" i="13"/>
  <c r="N794" i="13" s="1"/>
  <c r="X796" i="13"/>
  <c r="T796" i="13"/>
  <c r="S796" i="13"/>
  <c r="U796" i="13" s="1"/>
  <c r="AA796" i="13" s="1"/>
  <c r="W797" i="13"/>
  <c r="V797" i="13"/>
  <c r="J794" i="13"/>
  <c r="K794" i="13" s="1"/>
  <c r="L794" i="13" s="1"/>
  <c r="I793" i="13"/>
  <c r="V798" i="3"/>
  <c r="Z797" i="3"/>
  <c r="S797" i="3"/>
  <c r="U797" i="3" s="1"/>
  <c r="AA797" i="3" s="1"/>
  <c r="T797" i="3"/>
  <c r="W797" i="3" s="1"/>
  <c r="R796" i="3"/>
  <c r="X796" i="3" s="1"/>
  <c r="N795" i="3"/>
  <c r="Y797" i="3"/>
  <c r="M795" i="3"/>
  <c r="J794" i="3"/>
  <c r="K794" i="3" s="1"/>
  <c r="L794" i="3" s="1"/>
  <c r="R794" i="13" l="1"/>
  <c r="M794" i="13"/>
  <c r="N793" i="13" s="1"/>
  <c r="X795" i="13"/>
  <c r="T795" i="13"/>
  <c r="S795" i="13"/>
  <c r="U795" i="13" s="1"/>
  <c r="W796" i="13"/>
  <c r="V796" i="13"/>
  <c r="Z795" i="13"/>
  <c r="J793" i="13"/>
  <c r="K793" i="13" s="1"/>
  <c r="L793" i="13" s="1"/>
  <c r="I792" i="13"/>
  <c r="Y796" i="13"/>
  <c r="V797" i="3"/>
  <c r="Z796" i="3"/>
  <c r="T796" i="3"/>
  <c r="W796" i="3" s="1"/>
  <c r="S796" i="3"/>
  <c r="U796" i="3" s="1"/>
  <c r="AA796" i="3" s="1"/>
  <c r="R795" i="3"/>
  <c r="T795" i="3" s="1"/>
  <c r="N794" i="3"/>
  <c r="S795" i="3"/>
  <c r="U795" i="3" s="1"/>
  <c r="AA795" i="3" s="1"/>
  <c r="Z795" i="3"/>
  <c r="M794" i="3"/>
  <c r="J793" i="3"/>
  <c r="K793" i="3" s="1"/>
  <c r="L793" i="3" s="1"/>
  <c r="AA795" i="13" l="1"/>
  <c r="Y795" i="13"/>
  <c r="W795" i="13"/>
  <c r="V795" i="13"/>
  <c r="X794" i="13"/>
  <c r="T794" i="13"/>
  <c r="S794" i="13"/>
  <c r="U794" i="13" s="1"/>
  <c r="AA794" i="13" s="1"/>
  <c r="R793" i="13"/>
  <c r="Z793" i="13" s="1"/>
  <c r="M793" i="13"/>
  <c r="N792" i="13" s="1"/>
  <c r="J792" i="13"/>
  <c r="K792" i="13" s="1"/>
  <c r="L792" i="13" s="1"/>
  <c r="I791" i="13"/>
  <c r="Y794" i="13"/>
  <c r="Z794" i="13"/>
  <c r="X795" i="3"/>
  <c r="Y796" i="3"/>
  <c r="V796" i="3"/>
  <c r="R794" i="3"/>
  <c r="X794" i="3" s="1"/>
  <c r="N793" i="3"/>
  <c r="Y795" i="3"/>
  <c r="M793" i="3"/>
  <c r="W795" i="3"/>
  <c r="V795" i="3"/>
  <c r="J792" i="3"/>
  <c r="K792" i="3" s="1"/>
  <c r="L792" i="3" s="1"/>
  <c r="J791" i="13" l="1"/>
  <c r="K791" i="13" s="1"/>
  <c r="L791" i="13" s="1"/>
  <c r="I790" i="13"/>
  <c r="X793" i="13"/>
  <c r="T793" i="13"/>
  <c r="S793" i="13"/>
  <c r="U793" i="13" s="1"/>
  <c r="W794" i="13"/>
  <c r="V794" i="13"/>
  <c r="Z792" i="13"/>
  <c r="R792" i="13"/>
  <c r="M792" i="13"/>
  <c r="N791" i="13" s="1"/>
  <c r="Z794" i="3"/>
  <c r="S794" i="3"/>
  <c r="U794" i="3" s="1"/>
  <c r="AA794" i="3" s="1"/>
  <c r="T794" i="3"/>
  <c r="W794" i="3" s="1"/>
  <c r="R793" i="3"/>
  <c r="Z793" i="3" s="1"/>
  <c r="N792" i="3"/>
  <c r="M792" i="3"/>
  <c r="J791" i="3"/>
  <c r="K791" i="3" s="1"/>
  <c r="L791" i="3" s="1"/>
  <c r="W793" i="13" l="1"/>
  <c r="V793" i="13"/>
  <c r="J790" i="13"/>
  <c r="K790" i="13" s="1"/>
  <c r="L790" i="13" s="1"/>
  <c r="I789" i="13"/>
  <c r="X792" i="13"/>
  <c r="T792" i="13"/>
  <c r="S792" i="13"/>
  <c r="U792" i="13" s="1"/>
  <c r="AA793" i="13"/>
  <c r="Y793" i="13"/>
  <c r="R791" i="13"/>
  <c r="M791" i="13"/>
  <c r="N790" i="13" s="1"/>
  <c r="Y794" i="3"/>
  <c r="T793" i="3"/>
  <c r="W793" i="3" s="1"/>
  <c r="V794" i="3"/>
  <c r="S793" i="3"/>
  <c r="U793" i="3" s="1"/>
  <c r="AA793" i="3" s="1"/>
  <c r="X793" i="3"/>
  <c r="R792" i="3"/>
  <c r="X792" i="3" s="1"/>
  <c r="N791" i="3"/>
  <c r="M791" i="3"/>
  <c r="J790" i="3"/>
  <c r="K790" i="3" s="1"/>
  <c r="L790" i="3" s="1"/>
  <c r="X791" i="13" l="1"/>
  <c r="T791" i="13"/>
  <c r="S791" i="13"/>
  <c r="U791" i="13" s="1"/>
  <c r="J789" i="13"/>
  <c r="K789" i="13" s="1"/>
  <c r="L789" i="13" s="1"/>
  <c r="I788" i="13"/>
  <c r="AA792" i="13"/>
  <c r="Y792" i="13"/>
  <c r="Z790" i="13"/>
  <c r="R790" i="13"/>
  <c r="M790" i="13"/>
  <c r="N789" i="13" s="1"/>
  <c r="Z791" i="13"/>
  <c r="W792" i="13"/>
  <c r="V792" i="13"/>
  <c r="Y793" i="3"/>
  <c r="Z792" i="3"/>
  <c r="S792" i="3"/>
  <c r="U792" i="3" s="1"/>
  <c r="AA792" i="3" s="1"/>
  <c r="T792" i="3"/>
  <c r="V793" i="3"/>
  <c r="R791" i="3"/>
  <c r="Z791" i="3" s="1"/>
  <c r="N790" i="3"/>
  <c r="Y792" i="3"/>
  <c r="M790" i="3"/>
  <c r="J789" i="3"/>
  <c r="K789" i="3" s="1"/>
  <c r="L789" i="3" s="1"/>
  <c r="R789" i="13" l="1"/>
  <c r="M789" i="13"/>
  <c r="N788" i="13" s="1"/>
  <c r="AA791" i="13"/>
  <c r="Y791" i="13"/>
  <c r="W791" i="13"/>
  <c r="V791" i="13"/>
  <c r="X790" i="13"/>
  <c r="T790" i="13"/>
  <c r="S790" i="13"/>
  <c r="U790" i="13" s="1"/>
  <c r="J788" i="13"/>
  <c r="K788" i="13" s="1"/>
  <c r="L788" i="13" s="1"/>
  <c r="I787" i="13"/>
  <c r="V792" i="3"/>
  <c r="W792" i="3"/>
  <c r="S791" i="3"/>
  <c r="U791" i="3" s="1"/>
  <c r="AA791" i="3" s="1"/>
  <c r="T791" i="3"/>
  <c r="W791" i="3" s="1"/>
  <c r="X791" i="3"/>
  <c r="R790" i="3"/>
  <c r="T790" i="3" s="1"/>
  <c r="N789" i="3"/>
  <c r="M789" i="3"/>
  <c r="J788" i="3"/>
  <c r="K788" i="3" s="1"/>
  <c r="L788" i="3" s="1"/>
  <c r="W790" i="13" l="1"/>
  <c r="V790" i="13"/>
  <c r="X789" i="13"/>
  <c r="T789" i="13"/>
  <c r="S789" i="13"/>
  <c r="U789" i="13" s="1"/>
  <c r="AA789" i="13" s="1"/>
  <c r="AA790" i="13"/>
  <c r="Y790" i="13"/>
  <c r="J787" i="13"/>
  <c r="K787" i="13" s="1"/>
  <c r="L787" i="13" s="1"/>
  <c r="I786" i="13"/>
  <c r="R788" i="13"/>
  <c r="Z788" i="13" s="1"/>
  <c r="M788" i="13"/>
  <c r="N787" i="13" s="1"/>
  <c r="Y789" i="13"/>
  <c r="Z789" i="13"/>
  <c r="X790" i="3"/>
  <c r="Z790" i="3"/>
  <c r="S790" i="3"/>
  <c r="U790" i="3" s="1"/>
  <c r="AA790" i="3" s="1"/>
  <c r="V791" i="3"/>
  <c r="Y791" i="3"/>
  <c r="R789" i="3"/>
  <c r="X789" i="3" s="1"/>
  <c r="N788" i="3"/>
  <c r="M788" i="3"/>
  <c r="W790" i="3"/>
  <c r="V790" i="3"/>
  <c r="J787" i="3"/>
  <c r="K787" i="3" s="1"/>
  <c r="L787" i="3" s="1"/>
  <c r="X788" i="13" l="1"/>
  <c r="T788" i="13"/>
  <c r="S788" i="13"/>
  <c r="U788" i="13" s="1"/>
  <c r="Z787" i="13"/>
  <c r="R787" i="13"/>
  <c r="M787" i="13"/>
  <c r="N786" i="13" s="1"/>
  <c r="W789" i="13"/>
  <c r="V789" i="13"/>
  <c r="J786" i="13"/>
  <c r="K786" i="13" s="1"/>
  <c r="L786" i="13" s="1"/>
  <c r="I785" i="13"/>
  <c r="Y790" i="3"/>
  <c r="Z789" i="3"/>
  <c r="S789" i="3"/>
  <c r="U789" i="3" s="1"/>
  <c r="AA789" i="3" s="1"/>
  <c r="T789" i="3"/>
  <c r="R788" i="3"/>
  <c r="X788" i="3" s="1"/>
  <c r="N787" i="3"/>
  <c r="Y789" i="3"/>
  <c r="W789" i="3"/>
  <c r="M787" i="3"/>
  <c r="J786" i="3"/>
  <c r="K786" i="3" s="1"/>
  <c r="L786" i="3" s="1"/>
  <c r="AA788" i="13" l="1"/>
  <c r="Y788" i="13"/>
  <c r="W788" i="13"/>
  <c r="V788" i="13"/>
  <c r="J785" i="13"/>
  <c r="K785" i="13" s="1"/>
  <c r="L785" i="13" s="1"/>
  <c r="I784" i="13"/>
  <c r="R786" i="13"/>
  <c r="Z786" i="13" s="1"/>
  <c r="M786" i="13"/>
  <c r="N785" i="13" s="1"/>
  <c r="X787" i="13"/>
  <c r="T787" i="13"/>
  <c r="S787" i="13"/>
  <c r="U787" i="13" s="1"/>
  <c r="V789" i="3"/>
  <c r="Z788" i="3"/>
  <c r="T788" i="3"/>
  <c r="W788" i="3" s="1"/>
  <c r="S788" i="3"/>
  <c r="U788" i="3" s="1"/>
  <c r="AA788" i="3" s="1"/>
  <c r="R787" i="3"/>
  <c r="X787" i="3" s="1"/>
  <c r="N786" i="3"/>
  <c r="M786" i="3"/>
  <c r="J785" i="3"/>
  <c r="K785" i="3" s="1"/>
  <c r="L785" i="3" s="1"/>
  <c r="AA787" i="13" l="1"/>
  <c r="Y787" i="13"/>
  <c r="J784" i="13"/>
  <c r="K784" i="13" s="1"/>
  <c r="L784" i="13" s="1"/>
  <c r="I783" i="13"/>
  <c r="W787" i="13"/>
  <c r="V787" i="13"/>
  <c r="X786" i="13"/>
  <c r="T786" i="13"/>
  <c r="S786" i="13"/>
  <c r="U786" i="13" s="1"/>
  <c r="R785" i="13"/>
  <c r="Z785" i="13" s="1"/>
  <c r="M785" i="13"/>
  <c r="N784" i="13" s="1"/>
  <c r="Z787" i="3"/>
  <c r="Y788" i="3"/>
  <c r="V788" i="3"/>
  <c r="T787" i="3"/>
  <c r="W787" i="3" s="1"/>
  <c r="S787" i="3"/>
  <c r="U787" i="3" s="1"/>
  <c r="AA787" i="3" s="1"/>
  <c r="R786" i="3"/>
  <c r="T786" i="3" s="1"/>
  <c r="N785" i="3"/>
  <c r="M785" i="3"/>
  <c r="J784" i="3"/>
  <c r="K784" i="3" s="1"/>
  <c r="L784" i="3" s="1"/>
  <c r="X785" i="13" l="1"/>
  <c r="T785" i="13"/>
  <c r="S785" i="13"/>
  <c r="U785" i="13" s="1"/>
  <c r="J783" i="13"/>
  <c r="K783" i="13" s="1"/>
  <c r="L783" i="13" s="1"/>
  <c r="I782" i="13"/>
  <c r="W786" i="13"/>
  <c r="V786" i="13"/>
  <c r="Z784" i="13"/>
  <c r="R784" i="13"/>
  <c r="M784" i="13"/>
  <c r="N783" i="13" s="1"/>
  <c r="AA786" i="13"/>
  <c r="Y786" i="13"/>
  <c r="Z786" i="3"/>
  <c r="S786" i="3"/>
  <c r="U786" i="3" s="1"/>
  <c r="AA786" i="3" s="1"/>
  <c r="X786" i="3"/>
  <c r="V787" i="3"/>
  <c r="Y787" i="3"/>
  <c r="R785" i="3"/>
  <c r="X785" i="3" s="1"/>
  <c r="N784" i="3"/>
  <c r="M784" i="3"/>
  <c r="W786" i="3"/>
  <c r="J783" i="3"/>
  <c r="K783" i="3" s="1"/>
  <c r="L783" i="3" s="1"/>
  <c r="R783" i="13" l="1"/>
  <c r="M783" i="13"/>
  <c r="N782" i="13" s="1"/>
  <c r="AA785" i="13"/>
  <c r="Y785" i="13"/>
  <c r="W785" i="13"/>
  <c r="V785" i="13"/>
  <c r="X784" i="13"/>
  <c r="T784" i="13"/>
  <c r="S784" i="13"/>
  <c r="U784" i="13" s="1"/>
  <c r="J782" i="13"/>
  <c r="K782" i="13" s="1"/>
  <c r="L782" i="13" s="1"/>
  <c r="I781" i="13"/>
  <c r="Y786" i="3"/>
  <c r="Z785" i="3"/>
  <c r="V786" i="3"/>
  <c r="S785" i="3"/>
  <c r="U785" i="3" s="1"/>
  <c r="AA785" i="3" s="1"/>
  <c r="T785" i="3"/>
  <c r="R784" i="3"/>
  <c r="X784" i="3" s="1"/>
  <c r="N783" i="3"/>
  <c r="Y785" i="3"/>
  <c r="Z784" i="3"/>
  <c r="W785" i="3"/>
  <c r="M783" i="3"/>
  <c r="J782" i="3"/>
  <c r="K782" i="3" s="1"/>
  <c r="L782" i="3" s="1"/>
  <c r="W784" i="13" l="1"/>
  <c r="V784" i="13"/>
  <c r="X783" i="13"/>
  <c r="T783" i="13"/>
  <c r="S783" i="13"/>
  <c r="U783" i="13" s="1"/>
  <c r="AA783" i="13" s="1"/>
  <c r="AA784" i="13"/>
  <c r="Y784" i="13"/>
  <c r="J781" i="13"/>
  <c r="K781" i="13" s="1"/>
  <c r="L781" i="13" s="1"/>
  <c r="I780" i="13"/>
  <c r="R782" i="13"/>
  <c r="Z782" i="13" s="1"/>
  <c r="M782" i="13"/>
  <c r="N781" i="13" s="1"/>
  <c r="Y783" i="13"/>
  <c r="Z783" i="13"/>
  <c r="T784" i="3"/>
  <c r="W784" i="3" s="1"/>
  <c r="V785" i="3"/>
  <c r="S784" i="3"/>
  <c r="U784" i="3" s="1"/>
  <c r="AA784" i="3" s="1"/>
  <c r="R783" i="3"/>
  <c r="Z783" i="3" s="1"/>
  <c r="N782" i="3"/>
  <c r="S783" i="3"/>
  <c r="U783" i="3" s="1"/>
  <c r="AA783" i="3" s="1"/>
  <c r="M782" i="3"/>
  <c r="J781" i="3"/>
  <c r="K781" i="3" s="1"/>
  <c r="L781" i="3" s="1"/>
  <c r="X782" i="13" l="1"/>
  <c r="T782" i="13"/>
  <c r="S782" i="13"/>
  <c r="U782" i="13" s="1"/>
  <c r="Z781" i="13"/>
  <c r="R781" i="13"/>
  <c r="M781" i="13"/>
  <c r="N780" i="13" s="1"/>
  <c r="W783" i="13"/>
  <c r="V783" i="13"/>
  <c r="J780" i="13"/>
  <c r="K780" i="13" s="1"/>
  <c r="L780" i="13" s="1"/>
  <c r="I779" i="13"/>
  <c r="V784" i="3"/>
  <c r="T783" i="3"/>
  <c r="W783" i="3" s="1"/>
  <c r="X783" i="3"/>
  <c r="Y784" i="3"/>
  <c r="R782" i="3"/>
  <c r="Z782" i="3" s="1"/>
  <c r="N781" i="3"/>
  <c r="Y783" i="3"/>
  <c r="M781" i="3"/>
  <c r="J780" i="3"/>
  <c r="K780" i="3" s="1"/>
  <c r="L780" i="3" s="1"/>
  <c r="J779" i="13" l="1"/>
  <c r="K779" i="13" s="1"/>
  <c r="L779" i="13" s="1"/>
  <c r="I778" i="13"/>
  <c r="R780" i="13"/>
  <c r="Z780" i="13" s="1"/>
  <c r="M780" i="13"/>
  <c r="N779" i="13" s="1"/>
  <c r="AA782" i="13"/>
  <c r="Y782" i="13"/>
  <c r="W782" i="13"/>
  <c r="V782" i="13"/>
  <c r="X781" i="13"/>
  <c r="T781" i="13"/>
  <c r="S781" i="13"/>
  <c r="U781" i="13" s="1"/>
  <c r="V783" i="3"/>
  <c r="S782" i="3"/>
  <c r="U782" i="3" s="1"/>
  <c r="AA782" i="3" s="1"/>
  <c r="T782" i="3"/>
  <c r="W782" i="3" s="1"/>
  <c r="X782" i="3"/>
  <c r="R781" i="3"/>
  <c r="X781" i="3" s="1"/>
  <c r="N780" i="3"/>
  <c r="Y782" i="3"/>
  <c r="M780" i="3"/>
  <c r="J779" i="3"/>
  <c r="K779" i="3" s="1"/>
  <c r="L779" i="3" s="1"/>
  <c r="AA781" i="13" l="1"/>
  <c r="Y781" i="13"/>
  <c r="J778" i="13"/>
  <c r="K778" i="13" s="1"/>
  <c r="L778" i="13" s="1"/>
  <c r="I777" i="13"/>
  <c r="W781" i="13"/>
  <c r="V781" i="13"/>
  <c r="X780" i="13"/>
  <c r="T780" i="13"/>
  <c r="S780" i="13"/>
  <c r="U780" i="13" s="1"/>
  <c r="R779" i="13"/>
  <c r="Z779" i="13" s="1"/>
  <c r="M779" i="13"/>
  <c r="N778" i="13" s="1"/>
  <c r="V782" i="3"/>
  <c r="Z781" i="3"/>
  <c r="S781" i="3"/>
  <c r="U781" i="3" s="1"/>
  <c r="AA781" i="3" s="1"/>
  <c r="T781" i="3"/>
  <c r="R780" i="3"/>
  <c r="X780" i="3" s="1"/>
  <c r="N779" i="3"/>
  <c r="Y781" i="3"/>
  <c r="T780" i="3"/>
  <c r="S780" i="3"/>
  <c r="U780" i="3" s="1"/>
  <c r="AA780" i="3" s="1"/>
  <c r="Z780" i="3"/>
  <c r="W781" i="3"/>
  <c r="V781" i="3"/>
  <c r="M779" i="3"/>
  <c r="J778" i="3"/>
  <c r="K778" i="3" s="1"/>
  <c r="L778" i="3" s="1"/>
  <c r="W780" i="13" l="1"/>
  <c r="V780" i="13"/>
  <c r="J777" i="13"/>
  <c r="K777" i="13" s="1"/>
  <c r="L777" i="13" s="1"/>
  <c r="I776" i="13"/>
  <c r="X779" i="13"/>
  <c r="T779" i="13"/>
  <c r="S779" i="13"/>
  <c r="U779" i="13" s="1"/>
  <c r="Z778" i="13"/>
  <c r="R778" i="13"/>
  <c r="M778" i="13"/>
  <c r="N777" i="13" s="1"/>
  <c r="AA780" i="13"/>
  <c r="Y780" i="13"/>
  <c r="R779" i="3"/>
  <c r="Z779" i="3" s="1"/>
  <c r="N778" i="3"/>
  <c r="Y780" i="3"/>
  <c r="W780" i="3"/>
  <c r="V780" i="3"/>
  <c r="M778" i="3"/>
  <c r="J777" i="3"/>
  <c r="K777" i="3" s="1"/>
  <c r="L777" i="3" s="1"/>
  <c r="J776" i="13" l="1"/>
  <c r="K776" i="13" s="1"/>
  <c r="L776" i="13" s="1"/>
  <c r="I775" i="13"/>
  <c r="AA779" i="13"/>
  <c r="Y779" i="13"/>
  <c r="R777" i="13"/>
  <c r="M777" i="13"/>
  <c r="N776" i="13" s="1"/>
  <c r="X778" i="13"/>
  <c r="T778" i="13"/>
  <c r="S778" i="13"/>
  <c r="U778" i="13" s="1"/>
  <c r="W779" i="13"/>
  <c r="V779" i="13"/>
  <c r="S779" i="3"/>
  <c r="U779" i="3" s="1"/>
  <c r="AA779" i="3" s="1"/>
  <c r="T779" i="3"/>
  <c r="W779" i="3" s="1"/>
  <c r="X779" i="3"/>
  <c r="R778" i="3"/>
  <c r="S778" i="3" s="1"/>
  <c r="U778" i="3" s="1"/>
  <c r="AA778" i="3" s="1"/>
  <c r="N777" i="3"/>
  <c r="X778" i="3"/>
  <c r="M777" i="3"/>
  <c r="J776" i="3"/>
  <c r="K776" i="3" s="1"/>
  <c r="L776" i="3" s="1"/>
  <c r="AA778" i="13" l="1"/>
  <c r="Y778" i="13"/>
  <c r="W778" i="13"/>
  <c r="V778" i="13"/>
  <c r="X777" i="13"/>
  <c r="T777" i="13"/>
  <c r="S777" i="13"/>
  <c r="U777" i="13" s="1"/>
  <c r="AA777" i="13" s="1"/>
  <c r="J775" i="13"/>
  <c r="K775" i="13" s="1"/>
  <c r="L775" i="13" s="1"/>
  <c r="I774" i="13"/>
  <c r="Y777" i="13"/>
  <c r="Z777" i="13"/>
  <c r="R776" i="13"/>
  <c r="Z776" i="13" s="1"/>
  <c r="M776" i="13"/>
  <c r="N775" i="13" s="1"/>
  <c r="Z778" i="3"/>
  <c r="T778" i="3"/>
  <c r="V778" i="3" s="1"/>
  <c r="V779" i="3"/>
  <c r="Y779" i="3"/>
  <c r="R777" i="3"/>
  <c r="Z777" i="3" s="1"/>
  <c r="N776" i="3"/>
  <c r="Y778" i="3"/>
  <c r="S777" i="3"/>
  <c r="U777" i="3" s="1"/>
  <c r="AA777" i="3" s="1"/>
  <c r="M776" i="3"/>
  <c r="J775" i="3"/>
  <c r="K775" i="3" s="1"/>
  <c r="L775" i="3" s="1"/>
  <c r="R775" i="13" l="1"/>
  <c r="M775" i="13"/>
  <c r="N774" i="13" s="1"/>
  <c r="X776" i="13"/>
  <c r="T776" i="13"/>
  <c r="S776" i="13"/>
  <c r="U776" i="13" s="1"/>
  <c r="AA776" i="13" s="1"/>
  <c r="W777" i="13"/>
  <c r="V777" i="13"/>
  <c r="J774" i="13"/>
  <c r="K774" i="13" s="1"/>
  <c r="L774" i="13" s="1"/>
  <c r="I773" i="13"/>
  <c r="X777" i="3"/>
  <c r="W778" i="3"/>
  <c r="T777" i="3"/>
  <c r="W777" i="3" s="1"/>
  <c r="R776" i="3"/>
  <c r="T776" i="3" s="1"/>
  <c r="N775" i="3"/>
  <c r="Y777" i="3"/>
  <c r="M775" i="3"/>
  <c r="J774" i="3"/>
  <c r="K774" i="3" s="1"/>
  <c r="L774" i="3" s="1"/>
  <c r="J773" i="13" l="1"/>
  <c r="K773" i="13" s="1"/>
  <c r="L773" i="13" s="1"/>
  <c r="I772" i="13"/>
  <c r="X775" i="13"/>
  <c r="T775" i="13"/>
  <c r="S775" i="13"/>
  <c r="U775" i="13" s="1"/>
  <c r="R774" i="13"/>
  <c r="Z774" i="13" s="1"/>
  <c r="M774" i="13"/>
  <c r="N773" i="13" s="1"/>
  <c r="W776" i="13"/>
  <c r="V776" i="13"/>
  <c r="Z775" i="13"/>
  <c r="Y776" i="13"/>
  <c r="V777" i="3"/>
  <c r="X776" i="3"/>
  <c r="Z776" i="3"/>
  <c r="S776" i="3"/>
  <c r="U776" i="3" s="1"/>
  <c r="AA776" i="3" s="1"/>
  <c r="R775" i="3"/>
  <c r="N774" i="3"/>
  <c r="X775" i="3"/>
  <c r="S775" i="3"/>
  <c r="U775" i="3" s="1"/>
  <c r="AA775" i="3" s="1"/>
  <c r="T775" i="3"/>
  <c r="Z775" i="3"/>
  <c r="M774" i="3"/>
  <c r="W776" i="3"/>
  <c r="J773" i="3"/>
  <c r="K773" i="3" s="1"/>
  <c r="L773" i="3" s="1"/>
  <c r="W775" i="13" l="1"/>
  <c r="V775" i="13"/>
  <c r="X774" i="13"/>
  <c r="T774" i="13"/>
  <c r="S774" i="13"/>
  <c r="U774" i="13" s="1"/>
  <c r="J772" i="13"/>
  <c r="K772" i="13" s="1"/>
  <c r="L772" i="13" s="1"/>
  <c r="I771" i="13"/>
  <c r="AA775" i="13"/>
  <c r="Y775" i="13"/>
  <c r="R773" i="13"/>
  <c r="Z773" i="13" s="1"/>
  <c r="M773" i="13"/>
  <c r="N772" i="13" s="1"/>
  <c r="V776" i="3"/>
  <c r="Y776" i="3"/>
  <c r="R774" i="3"/>
  <c r="X774" i="3" s="1"/>
  <c r="N773" i="3"/>
  <c r="Y775" i="3"/>
  <c r="M773" i="3"/>
  <c r="W775" i="3"/>
  <c r="V775" i="3"/>
  <c r="J772" i="3"/>
  <c r="K772" i="3" s="1"/>
  <c r="L772" i="3" s="1"/>
  <c r="R772" i="13" l="1"/>
  <c r="M772" i="13"/>
  <c r="N771" i="13" s="1"/>
  <c r="W774" i="13"/>
  <c r="V774" i="13"/>
  <c r="X773" i="13"/>
  <c r="T773" i="13"/>
  <c r="S773" i="13"/>
  <c r="U773" i="13" s="1"/>
  <c r="J771" i="13"/>
  <c r="K771" i="13" s="1"/>
  <c r="L771" i="13" s="1"/>
  <c r="I770" i="13"/>
  <c r="AA774" i="13"/>
  <c r="Y774" i="13"/>
  <c r="Z774" i="3"/>
  <c r="S774" i="3"/>
  <c r="U774" i="3" s="1"/>
  <c r="AA774" i="3" s="1"/>
  <c r="T774" i="3"/>
  <c r="R773" i="3"/>
  <c r="Z773" i="3" s="1"/>
  <c r="N772" i="3"/>
  <c r="M772" i="3"/>
  <c r="W774" i="3"/>
  <c r="J771" i="3"/>
  <c r="K771" i="3" s="1"/>
  <c r="L771" i="3" s="1"/>
  <c r="J770" i="13" l="1"/>
  <c r="K770" i="13" s="1"/>
  <c r="L770" i="13" s="1"/>
  <c r="I769" i="13"/>
  <c r="R771" i="13"/>
  <c r="Z771" i="13" s="1"/>
  <c r="M771" i="13"/>
  <c r="N770" i="13" s="1"/>
  <c r="X772" i="13"/>
  <c r="T772" i="13"/>
  <c r="S772" i="13"/>
  <c r="U772" i="13" s="1"/>
  <c r="AA772" i="13" s="1"/>
  <c r="AA773" i="13"/>
  <c r="Y773" i="13"/>
  <c r="W773" i="13"/>
  <c r="V773" i="13"/>
  <c r="Z772" i="13"/>
  <c r="Y774" i="3"/>
  <c r="S773" i="3"/>
  <c r="U773" i="3" s="1"/>
  <c r="AA773" i="3" s="1"/>
  <c r="V774" i="3"/>
  <c r="T773" i="3"/>
  <c r="W773" i="3" s="1"/>
  <c r="X773" i="3"/>
  <c r="R772" i="3"/>
  <c r="Z772" i="3" s="1"/>
  <c r="N771" i="3"/>
  <c r="M771" i="3"/>
  <c r="J770" i="3"/>
  <c r="K770" i="3" s="1"/>
  <c r="L770" i="3" s="1"/>
  <c r="Y772" i="13" l="1"/>
  <c r="J769" i="13"/>
  <c r="K769" i="13" s="1"/>
  <c r="L769" i="13" s="1"/>
  <c r="I768" i="13"/>
  <c r="W772" i="13"/>
  <c r="V772" i="13"/>
  <c r="X771" i="13"/>
  <c r="T771" i="13"/>
  <c r="S771" i="13"/>
  <c r="U771" i="13" s="1"/>
  <c r="R770" i="13"/>
  <c r="M770" i="13"/>
  <c r="N769" i="13" s="1"/>
  <c r="Y773" i="3"/>
  <c r="V773" i="3"/>
  <c r="T772" i="3"/>
  <c r="W772" i="3" s="1"/>
  <c r="S772" i="3"/>
  <c r="U772" i="3" s="1"/>
  <c r="AA772" i="3" s="1"/>
  <c r="X772" i="3"/>
  <c r="R771" i="3"/>
  <c r="X771" i="3" s="1"/>
  <c r="N770" i="3"/>
  <c r="M770" i="3"/>
  <c r="J769" i="3"/>
  <c r="K769" i="3" s="1"/>
  <c r="L769" i="3" s="1"/>
  <c r="AA771" i="13" l="1"/>
  <c r="Y771" i="13"/>
  <c r="X770" i="13"/>
  <c r="T770" i="13"/>
  <c r="S770" i="13"/>
  <c r="U770" i="13" s="1"/>
  <c r="AA770" i="13" s="1"/>
  <c r="J768" i="13"/>
  <c r="K768" i="13" s="1"/>
  <c r="L768" i="13" s="1"/>
  <c r="I767" i="13"/>
  <c r="Z769" i="13"/>
  <c r="R769" i="13"/>
  <c r="M769" i="13"/>
  <c r="N768" i="13" s="1"/>
  <c r="W771" i="13"/>
  <c r="V771" i="13"/>
  <c r="Y770" i="13"/>
  <c r="Z770" i="13"/>
  <c r="Y772" i="3"/>
  <c r="Z771" i="3"/>
  <c r="S771" i="3"/>
  <c r="U771" i="3" s="1"/>
  <c r="AA771" i="3" s="1"/>
  <c r="V772" i="3"/>
  <c r="T771" i="3"/>
  <c r="W771" i="3" s="1"/>
  <c r="R770" i="3"/>
  <c r="S770" i="3" s="1"/>
  <c r="U770" i="3" s="1"/>
  <c r="AA770" i="3" s="1"/>
  <c r="N769" i="3"/>
  <c r="M769" i="3"/>
  <c r="J768" i="3"/>
  <c r="K768" i="3" s="1"/>
  <c r="L768" i="3" s="1"/>
  <c r="W770" i="13" l="1"/>
  <c r="V770" i="13"/>
  <c r="J767" i="13"/>
  <c r="K767" i="13" s="1"/>
  <c r="L767" i="13" s="1"/>
  <c r="I766" i="13"/>
  <c r="X769" i="13"/>
  <c r="T769" i="13"/>
  <c r="S769" i="13"/>
  <c r="U769" i="13" s="1"/>
  <c r="Z768" i="13"/>
  <c r="R768" i="13"/>
  <c r="M768" i="13"/>
  <c r="N767" i="13" s="1"/>
  <c r="V771" i="3"/>
  <c r="Y771" i="3"/>
  <c r="Z770" i="3"/>
  <c r="T770" i="3"/>
  <c r="W770" i="3" s="1"/>
  <c r="X770" i="3"/>
  <c r="R769" i="3"/>
  <c r="Z769" i="3" s="1"/>
  <c r="N768" i="3"/>
  <c r="Y770" i="3"/>
  <c r="M768" i="3"/>
  <c r="J767" i="3"/>
  <c r="K767" i="3" s="1"/>
  <c r="L767" i="3" s="1"/>
  <c r="J766" i="13" l="1"/>
  <c r="K766" i="13" s="1"/>
  <c r="L766" i="13" s="1"/>
  <c r="I765" i="13"/>
  <c r="AA769" i="13"/>
  <c r="Y769" i="13"/>
  <c r="R767" i="13"/>
  <c r="M767" i="13"/>
  <c r="N766" i="13" s="1"/>
  <c r="X768" i="13"/>
  <c r="T768" i="13"/>
  <c r="S768" i="13"/>
  <c r="U768" i="13" s="1"/>
  <c r="W769" i="13"/>
  <c r="V769" i="13"/>
  <c r="T769" i="3"/>
  <c r="V770" i="3"/>
  <c r="S769" i="3"/>
  <c r="U769" i="3" s="1"/>
  <c r="AA769" i="3" s="1"/>
  <c r="X769" i="3"/>
  <c r="R768" i="3"/>
  <c r="X768" i="3" s="1"/>
  <c r="N767" i="3"/>
  <c r="S768" i="3"/>
  <c r="U768" i="3" s="1"/>
  <c r="AA768" i="3" s="1"/>
  <c r="T768" i="3"/>
  <c r="Z768" i="3"/>
  <c r="W769" i="3"/>
  <c r="M767" i="3"/>
  <c r="J766" i="3"/>
  <c r="K766" i="3" s="1"/>
  <c r="L766" i="3" s="1"/>
  <c r="AA768" i="13" l="1"/>
  <c r="Y768" i="13"/>
  <c r="W768" i="13"/>
  <c r="V768" i="13"/>
  <c r="X767" i="13"/>
  <c r="T767" i="13"/>
  <c r="S767" i="13"/>
  <c r="U767" i="13" s="1"/>
  <c r="AA767" i="13" s="1"/>
  <c r="J765" i="13"/>
  <c r="K765" i="13" s="1"/>
  <c r="L765" i="13" s="1"/>
  <c r="I764" i="13"/>
  <c r="Z767" i="13"/>
  <c r="R766" i="13"/>
  <c r="Z766" i="13" s="1"/>
  <c r="M766" i="13"/>
  <c r="N765" i="13" s="1"/>
  <c r="V769" i="3"/>
  <c r="Y769" i="3"/>
  <c r="Y768" i="3"/>
  <c r="R767" i="3"/>
  <c r="X767" i="3" s="1"/>
  <c r="N766" i="3"/>
  <c r="M766" i="3"/>
  <c r="W768" i="3"/>
  <c r="V768" i="3"/>
  <c r="J765" i="3"/>
  <c r="K765" i="3" s="1"/>
  <c r="L765" i="3" s="1"/>
  <c r="R765" i="13" l="1"/>
  <c r="M765" i="13"/>
  <c r="N764" i="13" s="1"/>
  <c r="X766" i="13"/>
  <c r="T766" i="13"/>
  <c r="S766" i="13"/>
  <c r="U766" i="13" s="1"/>
  <c r="Y767" i="13"/>
  <c r="W767" i="13"/>
  <c r="V767" i="13"/>
  <c r="J764" i="13"/>
  <c r="K764" i="13" s="1"/>
  <c r="L764" i="13" s="1"/>
  <c r="I763" i="13"/>
  <c r="Z767" i="3"/>
  <c r="S767" i="3"/>
  <c r="U767" i="3" s="1"/>
  <c r="AA767" i="3" s="1"/>
  <c r="T767" i="3"/>
  <c r="R766" i="3"/>
  <c r="Z766" i="3" s="1"/>
  <c r="N765" i="3"/>
  <c r="M765" i="3"/>
  <c r="W767" i="3"/>
  <c r="J764" i="3"/>
  <c r="K764" i="3" s="1"/>
  <c r="L764" i="3" s="1"/>
  <c r="R764" i="13" l="1"/>
  <c r="M764" i="13"/>
  <c r="N763" i="13" s="1"/>
  <c r="W766" i="13"/>
  <c r="V766" i="13"/>
  <c r="X765" i="13"/>
  <c r="T765" i="13"/>
  <c r="S765" i="13"/>
  <c r="U765" i="13" s="1"/>
  <c r="AA765" i="13" s="1"/>
  <c r="AA766" i="13"/>
  <c r="Y766" i="13"/>
  <c r="J763" i="13"/>
  <c r="K763" i="13" s="1"/>
  <c r="L763" i="13" s="1"/>
  <c r="I762" i="13"/>
  <c r="Y765" i="13"/>
  <c r="Z765" i="13"/>
  <c r="Y767" i="3"/>
  <c r="T766" i="3"/>
  <c r="W766" i="3" s="1"/>
  <c r="S766" i="3"/>
  <c r="U766" i="3" s="1"/>
  <c r="V767" i="3"/>
  <c r="X766" i="3"/>
  <c r="R765" i="3"/>
  <c r="X765" i="3" s="1"/>
  <c r="N764" i="3"/>
  <c r="M764" i="3"/>
  <c r="J763" i="3"/>
  <c r="K763" i="3" s="1"/>
  <c r="L763" i="3" s="1"/>
  <c r="X764" i="13" l="1"/>
  <c r="T764" i="13"/>
  <c r="S764" i="13"/>
  <c r="U764" i="13" s="1"/>
  <c r="AA764" i="13" s="1"/>
  <c r="J762" i="13"/>
  <c r="K762" i="13" s="1"/>
  <c r="L762" i="13" s="1"/>
  <c r="I761" i="13"/>
  <c r="M763" i="13"/>
  <c r="N762" i="13" s="1"/>
  <c r="R763" i="13"/>
  <c r="Z763" i="13"/>
  <c r="W765" i="13"/>
  <c r="V765" i="13"/>
  <c r="Y764" i="13"/>
  <c r="Z764" i="13"/>
  <c r="AA766" i="3"/>
  <c r="Y766" i="3"/>
  <c r="V766" i="3"/>
  <c r="Z765" i="3"/>
  <c r="S765" i="3"/>
  <c r="U765" i="3" s="1"/>
  <c r="AA765" i="3" s="1"/>
  <c r="T765" i="3"/>
  <c r="W765" i="3" s="1"/>
  <c r="R764" i="3"/>
  <c r="X764" i="3" s="1"/>
  <c r="N763" i="3"/>
  <c r="M763" i="3"/>
  <c r="J762" i="3"/>
  <c r="K762" i="3" s="1"/>
  <c r="L762" i="3" s="1"/>
  <c r="M762" i="13" l="1"/>
  <c r="N761" i="13" s="1"/>
  <c r="Z762" i="13"/>
  <c r="R762" i="13"/>
  <c r="W764" i="13"/>
  <c r="V764" i="13"/>
  <c r="X763" i="13"/>
  <c r="T763" i="13"/>
  <c r="S763" i="13"/>
  <c r="U763" i="13" s="1"/>
  <c r="J761" i="13"/>
  <c r="K761" i="13" s="1"/>
  <c r="L761" i="13" s="1"/>
  <c r="I760" i="13"/>
  <c r="Y765" i="3"/>
  <c r="Z764" i="3"/>
  <c r="T764" i="3"/>
  <c r="W764" i="3" s="1"/>
  <c r="S764" i="3"/>
  <c r="U764" i="3" s="1"/>
  <c r="AA764" i="3" s="1"/>
  <c r="V765" i="3"/>
  <c r="R763" i="3"/>
  <c r="Z763" i="3" s="1"/>
  <c r="N762" i="3"/>
  <c r="Y764" i="3"/>
  <c r="M762" i="3"/>
  <c r="J761" i="3"/>
  <c r="K761" i="3" s="1"/>
  <c r="L761" i="3" s="1"/>
  <c r="J760" i="13" l="1"/>
  <c r="K760" i="13" s="1"/>
  <c r="L760" i="13" s="1"/>
  <c r="I759" i="13"/>
  <c r="M761" i="13"/>
  <c r="N760" i="13" s="1"/>
  <c r="R761" i="13"/>
  <c r="AA763" i="13"/>
  <c r="Y763" i="13"/>
  <c r="W763" i="13"/>
  <c r="V763" i="13"/>
  <c r="X762" i="13"/>
  <c r="T762" i="13"/>
  <c r="S762" i="13"/>
  <c r="U762" i="13" s="1"/>
  <c r="AA762" i="13" s="1"/>
  <c r="S763" i="3"/>
  <c r="U763" i="3" s="1"/>
  <c r="AA763" i="3" s="1"/>
  <c r="T763" i="3"/>
  <c r="W763" i="3" s="1"/>
  <c r="V764" i="3"/>
  <c r="X763" i="3"/>
  <c r="R762" i="3"/>
  <c r="Z762" i="3" s="1"/>
  <c r="N761" i="3"/>
  <c r="M761" i="3"/>
  <c r="J760" i="3"/>
  <c r="K760" i="3" s="1"/>
  <c r="L760" i="3" s="1"/>
  <c r="Y762" i="13" l="1"/>
  <c r="Z761" i="13"/>
  <c r="X761" i="13"/>
  <c r="T761" i="13"/>
  <c r="S761" i="13"/>
  <c r="U761" i="13" s="1"/>
  <c r="AA761" i="13" s="1"/>
  <c r="J759" i="13"/>
  <c r="K759" i="13" s="1"/>
  <c r="L759" i="13" s="1"/>
  <c r="I758" i="13"/>
  <c r="W762" i="13"/>
  <c r="V762" i="13"/>
  <c r="M760" i="13"/>
  <c r="N759" i="13" s="1"/>
  <c r="R760" i="13"/>
  <c r="Z760" i="13" s="1"/>
  <c r="Y763" i="3"/>
  <c r="V763" i="3"/>
  <c r="S762" i="3"/>
  <c r="U762" i="3" s="1"/>
  <c r="AA762" i="3" s="1"/>
  <c r="T762" i="3"/>
  <c r="X762" i="3"/>
  <c r="R761" i="3"/>
  <c r="Z761" i="3" s="1"/>
  <c r="N760" i="3"/>
  <c r="M760" i="3"/>
  <c r="J759" i="3"/>
  <c r="K759" i="3" s="1"/>
  <c r="L759" i="3" s="1"/>
  <c r="J758" i="13" l="1"/>
  <c r="K758" i="13" s="1"/>
  <c r="L758" i="13" s="1"/>
  <c r="I757" i="13"/>
  <c r="X760" i="13"/>
  <c r="T760" i="13"/>
  <c r="S760" i="13"/>
  <c r="U760" i="13" s="1"/>
  <c r="AA760" i="13" s="1"/>
  <c r="Y760" i="13"/>
  <c r="M759" i="13"/>
  <c r="N758" i="13" s="1"/>
  <c r="R759" i="13"/>
  <c r="Z759" i="13" s="1"/>
  <c r="W761" i="13"/>
  <c r="V761" i="13"/>
  <c r="Y761" i="13"/>
  <c r="Y762" i="3"/>
  <c r="V762" i="3"/>
  <c r="W762" i="3"/>
  <c r="T761" i="3"/>
  <c r="W761" i="3" s="1"/>
  <c r="S761" i="3"/>
  <c r="U761" i="3" s="1"/>
  <c r="AA761" i="3" s="1"/>
  <c r="X761" i="3"/>
  <c r="R760" i="3"/>
  <c r="S760" i="3" s="1"/>
  <c r="U760" i="3" s="1"/>
  <c r="AA760" i="3" s="1"/>
  <c r="N759" i="3"/>
  <c r="M759" i="3"/>
  <c r="J758" i="3"/>
  <c r="K758" i="3" s="1"/>
  <c r="L758" i="3" s="1"/>
  <c r="W760" i="13" l="1"/>
  <c r="V760" i="13"/>
  <c r="X759" i="13"/>
  <c r="T759" i="13"/>
  <c r="S759" i="13"/>
  <c r="U759" i="13" s="1"/>
  <c r="I756" i="13"/>
  <c r="J757" i="13"/>
  <c r="K757" i="13" s="1"/>
  <c r="L757" i="13" s="1"/>
  <c r="M758" i="13"/>
  <c r="N757" i="13" s="1"/>
  <c r="R758" i="13"/>
  <c r="Z758" i="13" s="1"/>
  <c r="V761" i="3"/>
  <c r="Y761" i="3"/>
  <c r="X760" i="3"/>
  <c r="Z760" i="3"/>
  <c r="T760" i="3"/>
  <c r="R759" i="3"/>
  <c r="Z759" i="3" s="1"/>
  <c r="N758" i="3"/>
  <c r="Y760" i="3"/>
  <c r="M758" i="3"/>
  <c r="W760" i="3"/>
  <c r="V760" i="3"/>
  <c r="J757" i="3"/>
  <c r="K757" i="3" s="1"/>
  <c r="L757" i="3" s="1"/>
  <c r="X758" i="13" l="1"/>
  <c r="T758" i="13"/>
  <c r="S758" i="13"/>
  <c r="U758" i="13" s="1"/>
  <c r="AA758" i="13" s="1"/>
  <c r="W759" i="13"/>
  <c r="V759" i="13"/>
  <c r="M757" i="13"/>
  <c r="N756" i="13" s="1"/>
  <c r="R757" i="13"/>
  <c r="Z757" i="13" s="1"/>
  <c r="I755" i="13"/>
  <c r="J756" i="13"/>
  <c r="K756" i="13" s="1"/>
  <c r="L756" i="13" s="1"/>
  <c r="AA759" i="13"/>
  <c r="Y759" i="13"/>
  <c r="S759" i="3"/>
  <c r="U759" i="3" s="1"/>
  <c r="AA759" i="3" s="1"/>
  <c r="T759" i="3"/>
  <c r="W759" i="3" s="1"/>
  <c r="X759" i="3"/>
  <c r="R758" i="3"/>
  <c r="Z758" i="3" s="1"/>
  <c r="N757" i="3"/>
  <c r="Y759" i="3"/>
  <c r="M757" i="3"/>
  <c r="J756" i="3"/>
  <c r="K756" i="3" s="1"/>
  <c r="L756" i="3" s="1"/>
  <c r="I754" i="13" l="1"/>
  <c r="J755" i="13"/>
  <c r="K755" i="13" s="1"/>
  <c r="L755" i="13" s="1"/>
  <c r="Y758" i="13"/>
  <c r="X757" i="13"/>
  <c r="T757" i="13"/>
  <c r="S757" i="13"/>
  <c r="U757" i="13" s="1"/>
  <c r="W758" i="13"/>
  <c r="V758" i="13"/>
  <c r="R756" i="13"/>
  <c r="M756" i="13"/>
  <c r="N755" i="13" s="1"/>
  <c r="T758" i="3"/>
  <c r="V759" i="3"/>
  <c r="S758" i="3"/>
  <c r="U758" i="3" s="1"/>
  <c r="AA758" i="3" s="1"/>
  <c r="X758" i="3"/>
  <c r="R757" i="3"/>
  <c r="Z757" i="3" s="1"/>
  <c r="N756" i="3"/>
  <c r="M756" i="3"/>
  <c r="W758" i="3"/>
  <c r="J755" i="3"/>
  <c r="K755" i="3" s="1"/>
  <c r="L755" i="3" s="1"/>
  <c r="R755" i="13" l="1"/>
  <c r="M755" i="13"/>
  <c r="N754" i="13" s="1"/>
  <c r="X756" i="13"/>
  <c r="T756" i="13"/>
  <c r="S756" i="13"/>
  <c r="U756" i="13" s="1"/>
  <c r="AA756" i="13" s="1"/>
  <c r="AA757" i="13"/>
  <c r="Y757" i="13"/>
  <c r="Z756" i="13"/>
  <c r="W757" i="13"/>
  <c r="V757" i="13"/>
  <c r="I753" i="13"/>
  <c r="J754" i="13"/>
  <c r="K754" i="13" s="1"/>
  <c r="L754" i="13" s="1"/>
  <c r="X757" i="3"/>
  <c r="V758" i="3"/>
  <c r="S757" i="3"/>
  <c r="U757" i="3" s="1"/>
  <c r="AA757" i="3" s="1"/>
  <c r="Y758" i="3"/>
  <c r="T757" i="3"/>
  <c r="W757" i="3" s="1"/>
  <c r="R756" i="3"/>
  <c r="S756" i="3" s="1"/>
  <c r="U756" i="3" s="1"/>
  <c r="AA756" i="3" s="1"/>
  <c r="N755" i="3"/>
  <c r="M755" i="3"/>
  <c r="J754" i="3"/>
  <c r="K754" i="3" s="1"/>
  <c r="L754" i="3" s="1"/>
  <c r="R754" i="13" l="1"/>
  <c r="M754" i="13"/>
  <c r="N753" i="13" s="1"/>
  <c r="I752" i="13"/>
  <c r="J753" i="13"/>
  <c r="K753" i="13" s="1"/>
  <c r="L753" i="13" s="1"/>
  <c r="Y756" i="13"/>
  <c r="W756" i="13"/>
  <c r="V756" i="13"/>
  <c r="X755" i="13"/>
  <c r="T755" i="13"/>
  <c r="S755" i="13"/>
  <c r="U755" i="13" s="1"/>
  <c r="AA755" i="13" s="1"/>
  <c r="Z755" i="13"/>
  <c r="Z756" i="3"/>
  <c r="T756" i="3"/>
  <c r="W756" i="3" s="1"/>
  <c r="V757" i="3"/>
  <c r="Y757" i="3"/>
  <c r="X756" i="3"/>
  <c r="Y756" i="3"/>
  <c r="R755" i="3"/>
  <c r="X755" i="3" s="1"/>
  <c r="N754" i="3"/>
  <c r="Z755" i="3"/>
  <c r="M754" i="3"/>
  <c r="J753" i="3"/>
  <c r="K753" i="3" s="1"/>
  <c r="L753" i="3" s="1"/>
  <c r="Y755" i="13" l="1"/>
  <c r="R753" i="13"/>
  <c r="M753" i="13"/>
  <c r="N752" i="13" s="1"/>
  <c r="X754" i="13"/>
  <c r="T754" i="13"/>
  <c r="S754" i="13"/>
  <c r="U754" i="13" s="1"/>
  <c r="AA754" i="13" s="1"/>
  <c r="W755" i="13"/>
  <c r="V755" i="13"/>
  <c r="I751" i="13"/>
  <c r="J752" i="13"/>
  <c r="K752" i="13" s="1"/>
  <c r="L752" i="13" s="1"/>
  <c r="Z754" i="13"/>
  <c r="S755" i="3"/>
  <c r="U755" i="3" s="1"/>
  <c r="AA755" i="3" s="1"/>
  <c r="V756" i="3"/>
  <c r="T755" i="3"/>
  <c r="W755" i="3" s="1"/>
  <c r="R754" i="3"/>
  <c r="Z754" i="3" s="1"/>
  <c r="N753" i="3"/>
  <c r="Y755" i="3"/>
  <c r="M753" i="3"/>
  <c r="J752" i="3"/>
  <c r="K752" i="3" s="1"/>
  <c r="L752" i="3" s="1"/>
  <c r="R752" i="13" l="1"/>
  <c r="M752" i="13"/>
  <c r="N751" i="13" s="1"/>
  <c r="I750" i="13"/>
  <c r="J751" i="13"/>
  <c r="K751" i="13" s="1"/>
  <c r="L751" i="13" s="1"/>
  <c r="W754" i="13"/>
  <c r="V754" i="13"/>
  <c r="X753" i="13"/>
  <c r="T753" i="13"/>
  <c r="S753" i="13"/>
  <c r="U753" i="13" s="1"/>
  <c r="AA753" i="13" s="1"/>
  <c r="Y754" i="13"/>
  <c r="Z753" i="13"/>
  <c r="S754" i="3"/>
  <c r="U754" i="3" s="1"/>
  <c r="AA754" i="3" s="1"/>
  <c r="T754" i="3"/>
  <c r="V755" i="3"/>
  <c r="X754" i="3"/>
  <c r="R753" i="3"/>
  <c r="Z753" i="3" s="1"/>
  <c r="N752" i="3"/>
  <c r="Y754" i="3"/>
  <c r="X753" i="3"/>
  <c r="T753" i="3"/>
  <c r="S753" i="3"/>
  <c r="U753" i="3" s="1"/>
  <c r="AA753" i="3" s="1"/>
  <c r="W754" i="3"/>
  <c r="V754" i="3"/>
  <c r="M752" i="3"/>
  <c r="J751" i="3"/>
  <c r="K751" i="3" s="1"/>
  <c r="L751" i="3" s="1"/>
  <c r="W753" i="13" l="1"/>
  <c r="V753" i="13"/>
  <c r="R751" i="13"/>
  <c r="Z751" i="13" s="1"/>
  <c r="M751" i="13"/>
  <c r="N750" i="13" s="1"/>
  <c r="I749" i="13"/>
  <c r="J750" i="13"/>
  <c r="K750" i="13" s="1"/>
  <c r="L750" i="13" s="1"/>
  <c r="X752" i="13"/>
  <c r="T752" i="13"/>
  <c r="S752" i="13"/>
  <c r="U752" i="13" s="1"/>
  <c r="AA752" i="13" s="1"/>
  <c r="Y753" i="13"/>
  <c r="Z752" i="13"/>
  <c r="R752" i="3"/>
  <c r="X752" i="3" s="1"/>
  <c r="N751" i="3"/>
  <c r="Y753" i="3"/>
  <c r="M751" i="3"/>
  <c r="W753" i="3"/>
  <c r="V753" i="3"/>
  <c r="J750" i="3"/>
  <c r="K750" i="3" s="1"/>
  <c r="L750" i="3" s="1"/>
  <c r="Y752" i="13" l="1"/>
  <c r="I748" i="13"/>
  <c r="J749" i="13"/>
  <c r="K749" i="13" s="1"/>
  <c r="L749" i="13" s="1"/>
  <c r="W752" i="13"/>
  <c r="V752" i="13"/>
  <c r="R750" i="13"/>
  <c r="M750" i="13"/>
  <c r="N749" i="13" s="1"/>
  <c r="X751" i="13"/>
  <c r="T751" i="13"/>
  <c r="S751" i="13"/>
  <c r="U751" i="13" s="1"/>
  <c r="Z752" i="3"/>
  <c r="T752" i="3"/>
  <c r="W752" i="3" s="1"/>
  <c r="S752" i="3"/>
  <c r="U752" i="3" s="1"/>
  <c r="AA752" i="3" s="1"/>
  <c r="Y752" i="3"/>
  <c r="R751" i="3"/>
  <c r="S751" i="3" s="1"/>
  <c r="U751" i="3" s="1"/>
  <c r="AA751" i="3" s="1"/>
  <c r="N750" i="3"/>
  <c r="Z751" i="3"/>
  <c r="M750" i="3"/>
  <c r="J749" i="3"/>
  <c r="K749" i="3" s="1"/>
  <c r="L749" i="3" s="1"/>
  <c r="AA751" i="13" l="1"/>
  <c r="Y751" i="13"/>
  <c r="W751" i="13"/>
  <c r="V751" i="13"/>
  <c r="X750" i="13"/>
  <c r="T750" i="13"/>
  <c r="S750" i="13"/>
  <c r="U750" i="13" s="1"/>
  <c r="AA750" i="13" s="1"/>
  <c r="R749" i="13"/>
  <c r="Z749" i="13" s="1"/>
  <c r="M749" i="13"/>
  <c r="N748" i="13" s="1"/>
  <c r="Z750" i="13"/>
  <c r="I747" i="13"/>
  <c r="J748" i="13"/>
  <c r="K748" i="13" s="1"/>
  <c r="L748" i="13" s="1"/>
  <c r="V752" i="3"/>
  <c r="T751" i="3"/>
  <c r="W751" i="3" s="1"/>
  <c r="X751" i="3"/>
  <c r="R750" i="3"/>
  <c r="X750" i="3" s="1"/>
  <c r="N749" i="3"/>
  <c r="Y751" i="3"/>
  <c r="M749" i="3"/>
  <c r="J748" i="3"/>
  <c r="K748" i="3" s="1"/>
  <c r="L748" i="3" s="1"/>
  <c r="R748" i="13" l="1"/>
  <c r="M748" i="13"/>
  <c r="N747" i="13" s="1"/>
  <c r="X749" i="13"/>
  <c r="T749" i="13"/>
  <c r="S749" i="13"/>
  <c r="U749" i="13" s="1"/>
  <c r="AA749" i="13" s="1"/>
  <c r="I746" i="13"/>
  <c r="J747" i="13"/>
  <c r="K747" i="13" s="1"/>
  <c r="L747" i="13" s="1"/>
  <c r="W750" i="13"/>
  <c r="V750" i="13"/>
  <c r="Y750" i="13"/>
  <c r="Y749" i="13"/>
  <c r="V751" i="3"/>
  <c r="Z750" i="3"/>
  <c r="T750" i="3"/>
  <c r="S750" i="3"/>
  <c r="U750" i="3" s="1"/>
  <c r="AA750" i="3" s="1"/>
  <c r="R749" i="3"/>
  <c r="S749" i="3" s="1"/>
  <c r="U749" i="3" s="1"/>
  <c r="AA749" i="3" s="1"/>
  <c r="N748" i="3"/>
  <c r="M748" i="3"/>
  <c r="J747" i="3"/>
  <c r="K747" i="3" s="1"/>
  <c r="L747" i="3" s="1"/>
  <c r="X748" i="13" l="1"/>
  <c r="T748" i="13"/>
  <c r="S748" i="13"/>
  <c r="U748" i="13" s="1"/>
  <c r="AA748" i="13" s="1"/>
  <c r="W749" i="13"/>
  <c r="V749" i="13"/>
  <c r="Z748" i="13"/>
  <c r="R747" i="13"/>
  <c r="Z747" i="13" s="1"/>
  <c r="M747" i="13"/>
  <c r="N746" i="13" s="1"/>
  <c r="I745" i="13"/>
  <c r="J746" i="13"/>
  <c r="K746" i="13" s="1"/>
  <c r="L746" i="13" s="1"/>
  <c r="Y748" i="13"/>
  <c r="V750" i="3"/>
  <c r="W750" i="3"/>
  <c r="Y750" i="3"/>
  <c r="Z749" i="3"/>
  <c r="T749" i="3"/>
  <c r="W749" i="3" s="1"/>
  <c r="X749" i="3"/>
  <c r="R748" i="3"/>
  <c r="X748" i="3" s="1"/>
  <c r="N747" i="3"/>
  <c r="Y749" i="3"/>
  <c r="M747" i="3"/>
  <c r="J746" i="3"/>
  <c r="K746" i="3" s="1"/>
  <c r="L746" i="3" s="1"/>
  <c r="I744" i="13" l="1"/>
  <c r="J745" i="13"/>
  <c r="K745" i="13" s="1"/>
  <c r="L745" i="13" s="1"/>
  <c r="W748" i="13"/>
  <c r="V748" i="13"/>
  <c r="R746" i="13"/>
  <c r="M746" i="13"/>
  <c r="N745" i="13" s="1"/>
  <c r="X747" i="13"/>
  <c r="T747" i="13"/>
  <c r="S747" i="13"/>
  <c r="U747" i="13" s="1"/>
  <c r="V749" i="3"/>
  <c r="Z748" i="3"/>
  <c r="T748" i="3"/>
  <c r="W748" i="3" s="1"/>
  <c r="S748" i="3"/>
  <c r="U748" i="3" s="1"/>
  <c r="AA748" i="3" s="1"/>
  <c r="R747" i="3"/>
  <c r="T747" i="3" s="1"/>
  <c r="N746" i="3"/>
  <c r="S747" i="3"/>
  <c r="U747" i="3" s="1"/>
  <c r="AA747" i="3" s="1"/>
  <c r="M746" i="3"/>
  <c r="J745" i="3"/>
  <c r="K745" i="3" s="1"/>
  <c r="L745" i="3" s="1"/>
  <c r="AA747" i="13" l="1"/>
  <c r="Y747" i="13"/>
  <c r="W747" i="13"/>
  <c r="V747" i="13"/>
  <c r="X746" i="13"/>
  <c r="T746" i="13"/>
  <c r="S746" i="13"/>
  <c r="U746" i="13" s="1"/>
  <c r="AA746" i="13" s="1"/>
  <c r="R745" i="13"/>
  <c r="Z745" i="13" s="1"/>
  <c r="M745" i="13"/>
  <c r="N744" i="13" s="1"/>
  <c r="Z746" i="13"/>
  <c r="Y746" i="13"/>
  <c r="I743" i="13"/>
  <c r="J744" i="13"/>
  <c r="K744" i="13" s="1"/>
  <c r="L744" i="13" s="1"/>
  <c r="X747" i="3"/>
  <c r="Y748" i="3"/>
  <c r="V748" i="3"/>
  <c r="Y747" i="3"/>
  <c r="Z747" i="3"/>
  <c r="R746" i="3"/>
  <c r="X746" i="3" s="1"/>
  <c r="N745" i="3"/>
  <c r="W747" i="3"/>
  <c r="V747" i="3"/>
  <c r="M745" i="3"/>
  <c r="J744" i="3"/>
  <c r="K744" i="3" s="1"/>
  <c r="L744" i="3" s="1"/>
  <c r="R744" i="13" l="1"/>
  <c r="M744" i="13"/>
  <c r="N743" i="13" s="1"/>
  <c r="I742" i="13"/>
  <c r="J743" i="13"/>
  <c r="K743" i="13" s="1"/>
  <c r="L743" i="13" s="1"/>
  <c r="X745" i="13"/>
  <c r="T745" i="13"/>
  <c r="S745" i="13"/>
  <c r="U745" i="13" s="1"/>
  <c r="W746" i="13"/>
  <c r="V746" i="13"/>
  <c r="Z746" i="3"/>
  <c r="T746" i="3"/>
  <c r="W746" i="3" s="1"/>
  <c r="S746" i="3"/>
  <c r="U746" i="3" s="1"/>
  <c r="AA746" i="3" s="1"/>
  <c r="R745" i="3"/>
  <c r="Z745" i="3" s="1"/>
  <c r="N744" i="3"/>
  <c r="Y746" i="3"/>
  <c r="M744" i="3"/>
  <c r="J743" i="3"/>
  <c r="K743" i="3" s="1"/>
  <c r="L743" i="3" s="1"/>
  <c r="M743" i="13" l="1"/>
  <c r="N742" i="13" s="1"/>
  <c r="R743" i="13"/>
  <c r="Z743" i="13" s="1"/>
  <c r="X744" i="13"/>
  <c r="T744" i="13"/>
  <c r="S744" i="13"/>
  <c r="U744" i="13" s="1"/>
  <c r="AA744" i="13" s="1"/>
  <c r="AA745" i="13"/>
  <c r="Y745" i="13"/>
  <c r="I741" i="13"/>
  <c r="J742" i="13"/>
  <c r="K742" i="13" s="1"/>
  <c r="L742" i="13" s="1"/>
  <c r="W745" i="13"/>
  <c r="V745" i="13"/>
  <c r="Z744" i="13"/>
  <c r="Y744" i="13"/>
  <c r="T745" i="3"/>
  <c r="X745" i="3"/>
  <c r="V746" i="3"/>
  <c r="S745" i="3"/>
  <c r="U745" i="3" s="1"/>
  <c r="AA745" i="3" s="1"/>
  <c r="R744" i="3"/>
  <c r="Z744" i="3" s="1"/>
  <c r="N743" i="3"/>
  <c r="T744" i="3"/>
  <c r="S744" i="3"/>
  <c r="U744" i="3" s="1"/>
  <c r="AA744" i="3" s="1"/>
  <c r="M743" i="3"/>
  <c r="W745" i="3"/>
  <c r="J742" i="3"/>
  <c r="K742" i="3" s="1"/>
  <c r="L742" i="3" s="1"/>
  <c r="R742" i="13" l="1"/>
  <c r="Z742" i="13"/>
  <c r="M742" i="13"/>
  <c r="N741" i="13" s="1"/>
  <c r="W744" i="13"/>
  <c r="V744" i="13"/>
  <c r="I740" i="13"/>
  <c r="J741" i="13"/>
  <c r="K741" i="13" s="1"/>
  <c r="L741" i="13" s="1"/>
  <c r="X743" i="13"/>
  <c r="T743" i="13"/>
  <c r="S743" i="13"/>
  <c r="U743" i="13" s="1"/>
  <c r="AA743" i="13" s="1"/>
  <c r="Y743" i="13"/>
  <c r="Y745" i="3"/>
  <c r="X744" i="3"/>
  <c r="V745" i="3"/>
  <c r="R743" i="3"/>
  <c r="X743" i="3" s="1"/>
  <c r="N742" i="3"/>
  <c r="Y744" i="3"/>
  <c r="W744" i="3"/>
  <c r="V744" i="3"/>
  <c r="M742" i="3"/>
  <c r="J741" i="3"/>
  <c r="K741" i="3" s="1"/>
  <c r="L741" i="3" s="1"/>
  <c r="I739" i="13" l="1"/>
  <c r="J740" i="13"/>
  <c r="K740" i="13" s="1"/>
  <c r="L740" i="13" s="1"/>
  <c r="W743" i="13"/>
  <c r="V743" i="13"/>
  <c r="X742" i="13"/>
  <c r="T742" i="13"/>
  <c r="S742" i="13"/>
  <c r="U742" i="13" s="1"/>
  <c r="AA742" i="13" s="1"/>
  <c r="M741" i="13"/>
  <c r="N740" i="13" s="1"/>
  <c r="R741" i="13"/>
  <c r="Z743" i="3"/>
  <c r="S743" i="3"/>
  <c r="U743" i="3" s="1"/>
  <c r="AA743" i="3" s="1"/>
  <c r="T743" i="3"/>
  <c r="W743" i="3" s="1"/>
  <c r="R742" i="3"/>
  <c r="Z742" i="3" s="1"/>
  <c r="N741" i="3"/>
  <c r="M741" i="3"/>
  <c r="J740" i="3"/>
  <c r="K740" i="3" s="1"/>
  <c r="L740" i="3" s="1"/>
  <c r="X741" i="13" l="1"/>
  <c r="T741" i="13"/>
  <c r="S741" i="13"/>
  <c r="U741" i="13" s="1"/>
  <c r="AA741" i="13" s="1"/>
  <c r="R740" i="13"/>
  <c r="M740" i="13"/>
  <c r="N739" i="13" s="1"/>
  <c r="Z741" i="13"/>
  <c r="W742" i="13"/>
  <c r="V742" i="13"/>
  <c r="Y742" i="13"/>
  <c r="I738" i="13"/>
  <c r="J739" i="13"/>
  <c r="K739" i="13" s="1"/>
  <c r="L739" i="13" s="1"/>
  <c r="Y743" i="3"/>
  <c r="T742" i="3"/>
  <c r="W742" i="3" s="1"/>
  <c r="S742" i="3"/>
  <c r="U742" i="3" s="1"/>
  <c r="AA742" i="3" s="1"/>
  <c r="X742" i="3"/>
  <c r="V743" i="3"/>
  <c r="R741" i="3"/>
  <c r="Z741" i="3" s="1"/>
  <c r="N740" i="3"/>
  <c r="Y742" i="3"/>
  <c r="M740" i="3"/>
  <c r="J739" i="3"/>
  <c r="K739" i="3" s="1"/>
  <c r="L739" i="3" s="1"/>
  <c r="I737" i="13" l="1"/>
  <c r="J738" i="13"/>
  <c r="K738" i="13" s="1"/>
  <c r="L738" i="13" s="1"/>
  <c r="Z740" i="13"/>
  <c r="W741" i="13"/>
  <c r="V741" i="13"/>
  <c r="M739" i="13"/>
  <c r="N738" i="13" s="1"/>
  <c r="R739" i="13"/>
  <c r="Z739" i="13" s="1"/>
  <c r="X740" i="13"/>
  <c r="T740" i="13"/>
  <c r="S740" i="13"/>
  <c r="U740" i="13" s="1"/>
  <c r="AA740" i="13" s="1"/>
  <c r="Y741" i="13"/>
  <c r="V742" i="3"/>
  <c r="S741" i="3"/>
  <c r="U741" i="3" s="1"/>
  <c r="AA741" i="3" s="1"/>
  <c r="T741" i="3"/>
  <c r="W741" i="3" s="1"/>
  <c r="X741" i="3"/>
  <c r="R740" i="3"/>
  <c r="S740" i="3" s="1"/>
  <c r="U740" i="3" s="1"/>
  <c r="AA740" i="3" s="1"/>
  <c r="N739" i="3"/>
  <c r="M739" i="3"/>
  <c r="J738" i="3"/>
  <c r="K738" i="3" s="1"/>
  <c r="L738" i="3" s="1"/>
  <c r="W740" i="13" l="1"/>
  <c r="V740" i="13"/>
  <c r="X739" i="13"/>
  <c r="T739" i="13"/>
  <c r="S739" i="13"/>
  <c r="U739" i="13" s="1"/>
  <c r="AA739" i="13" s="1"/>
  <c r="Y739" i="13"/>
  <c r="R738" i="13"/>
  <c r="Z738" i="13" s="1"/>
  <c r="M738" i="13"/>
  <c r="N737" i="13" s="1"/>
  <c r="I736" i="13"/>
  <c r="J737" i="13"/>
  <c r="K737" i="13" s="1"/>
  <c r="L737" i="13" s="1"/>
  <c r="Y740" i="13"/>
  <c r="Y741" i="3"/>
  <c r="V741" i="3"/>
  <c r="Y740" i="3"/>
  <c r="X740" i="3"/>
  <c r="Z740" i="3"/>
  <c r="T740" i="3"/>
  <c r="W740" i="3" s="1"/>
  <c r="R739" i="3"/>
  <c r="X739" i="3" s="1"/>
  <c r="N738" i="3"/>
  <c r="M738" i="3"/>
  <c r="J737" i="3"/>
  <c r="K737" i="3" s="1"/>
  <c r="L737" i="3" s="1"/>
  <c r="J736" i="13" l="1"/>
  <c r="K736" i="13" s="1"/>
  <c r="L736" i="13" s="1"/>
  <c r="I735" i="13"/>
  <c r="W739" i="13"/>
  <c r="V739" i="13"/>
  <c r="M737" i="13"/>
  <c r="N736" i="13" s="1"/>
  <c r="R737" i="13"/>
  <c r="Z737" i="13" s="1"/>
  <c r="X738" i="13"/>
  <c r="T738" i="13"/>
  <c r="S738" i="13"/>
  <c r="U738" i="13" s="1"/>
  <c r="V740" i="3"/>
  <c r="S739" i="3"/>
  <c r="U739" i="3" s="1"/>
  <c r="AA739" i="3" s="1"/>
  <c r="Z739" i="3"/>
  <c r="T739" i="3"/>
  <c r="W739" i="3" s="1"/>
  <c r="R738" i="3"/>
  <c r="Z738" i="3" s="1"/>
  <c r="N737" i="3"/>
  <c r="M737" i="3"/>
  <c r="J736" i="3"/>
  <c r="K736" i="3" s="1"/>
  <c r="L736" i="3" s="1"/>
  <c r="AA738" i="13" l="1"/>
  <c r="Y738" i="13"/>
  <c r="W738" i="13"/>
  <c r="V738" i="13"/>
  <c r="J735" i="13"/>
  <c r="K735" i="13" s="1"/>
  <c r="L735" i="13" s="1"/>
  <c r="I734" i="13"/>
  <c r="X737" i="13"/>
  <c r="T737" i="13"/>
  <c r="S737" i="13"/>
  <c r="U737" i="13" s="1"/>
  <c r="AA737" i="13" s="1"/>
  <c r="Y737" i="13"/>
  <c r="R736" i="13"/>
  <c r="Z736" i="13" s="1"/>
  <c r="M736" i="13"/>
  <c r="N735" i="13" s="1"/>
  <c r="Y739" i="3"/>
  <c r="S738" i="3"/>
  <c r="U738" i="3" s="1"/>
  <c r="AA738" i="3" s="1"/>
  <c r="V739" i="3"/>
  <c r="T738" i="3"/>
  <c r="W738" i="3" s="1"/>
  <c r="X738" i="3"/>
  <c r="R737" i="3"/>
  <c r="X737" i="3" s="1"/>
  <c r="N736" i="3"/>
  <c r="M736" i="3"/>
  <c r="J735" i="3"/>
  <c r="K735" i="3" s="1"/>
  <c r="L735" i="3" s="1"/>
  <c r="W737" i="13" l="1"/>
  <c r="V737" i="13"/>
  <c r="J734" i="13"/>
  <c r="K734" i="13" s="1"/>
  <c r="L734" i="13" s="1"/>
  <c r="I733" i="13"/>
  <c r="X736" i="13"/>
  <c r="T736" i="13"/>
  <c r="S736" i="13"/>
  <c r="U736" i="13" s="1"/>
  <c r="AA736" i="13" s="1"/>
  <c r="M735" i="13"/>
  <c r="N734" i="13" s="1"/>
  <c r="R735" i="13"/>
  <c r="Z735" i="13" s="1"/>
  <c r="Y738" i="3"/>
  <c r="Z737" i="3"/>
  <c r="S737" i="3"/>
  <c r="U737" i="3" s="1"/>
  <c r="AA737" i="3" s="1"/>
  <c r="V738" i="3"/>
  <c r="T737" i="3"/>
  <c r="W737" i="3" s="1"/>
  <c r="R736" i="3"/>
  <c r="Z736" i="3" s="1"/>
  <c r="N735" i="3"/>
  <c r="Y737" i="3"/>
  <c r="M735" i="3"/>
  <c r="J734" i="3"/>
  <c r="K734" i="3" s="1"/>
  <c r="L734" i="3" s="1"/>
  <c r="M734" i="13" l="1"/>
  <c r="N733" i="13" s="1"/>
  <c r="Z734" i="13"/>
  <c r="R734" i="13"/>
  <c r="W736" i="13"/>
  <c r="V736" i="13"/>
  <c r="X735" i="13"/>
  <c r="S735" i="13"/>
  <c r="U735" i="13" s="1"/>
  <c r="AA735" i="13" s="1"/>
  <c r="T735" i="13"/>
  <c r="Y735" i="13"/>
  <c r="I732" i="13"/>
  <c r="J733" i="13"/>
  <c r="K733" i="13" s="1"/>
  <c r="L733" i="13" s="1"/>
  <c r="Y736" i="13"/>
  <c r="S736" i="3"/>
  <c r="U736" i="3" s="1"/>
  <c r="AA736" i="3" s="1"/>
  <c r="T736" i="3"/>
  <c r="W736" i="3" s="1"/>
  <c r="V737" i="3"/>
  <c r="X736" i="3"/>
  <c r="R735" i="3"/>
  <c r="X735" i="3" s="1"/>
  <c r="N734" i="3"/>
  <c r="M734" i="3"/>
  <c r="Y736" i="3"/>
  <c r="J733" i="3"/>
  <c r="K733" i="3" s="1"/>
  <c r="L733" i="3" s="1"/>
  <c r="I731" i="13" l="1"/>
  <c r="J732" i="13"/>
  <c r="K732" i="13" s="1"/>
  <c r="L732" i="13" s="1"/>
  <c r="W735" i="13"/>
  <c r="V735" i="13"/>
  <c r="R733" i="13"/>
  <c r="M733" i="13"/>
  <c r="N732" i="13" s="1"/>
  <c r="X734" i="13"/>
  <c r="S734" i="13"/>
  <c r="U734" i="13" s="1"/>
  <c r="AA734" i="13" s="1"/>
  <c r="T734" i="13"/>
  <c r="V736" i="3"/>
  <c r="T735" i="3"/>
  <c r="W735" i="3" s="1"/>
  <c r="Z735" i="3"/>
  <c r="S735" i="3"/>
  <c r="U735" i="3" s="1"/>
  <c r="AA735" i="3" s="1"/>
  <c r="R734" i="3"/>
  <c r="Z734" i="3" s="1"/>
  <c r="N733" i="3"/>
  <c r="M733" i="3"/>
  <c r="J732" i="3"/>
  <c r="K732" i="3" s="1"/>
  <c r="L732" i="3" s="1"/>
  <c r="W734" i="13" l="1"/>
  <c r="V734" i="13"/>
  <c r="X733" i="13"/>
  <c r="T733" i="13"/>
  <c r="S733" i="13"/>
  <c r="U733" i="13" s="1"/>
  <c r="AA733" i="13" s="1"/>
  <c r="R732" i="13"/>
  <c r="M732" i="13"/>
  <c r="N731" i="13" s="1"/>
  <c r="Y734" i="13"/>
  <c r="Y733" i="13"/>
  <c r="Z733" i="13"/>
  <c r="I730" i="13"/>
  <c r="J731" i="13"/>
  <c r="K731" i="13" s="1"/>
  <c r="L731" i="13" s="1"/>
  <c r="S734" i="3"/>
  <c r="U734" i="3" s="1"/>
  <c r="AA734" i="3" s="1"/>
  <c r="V735" i="3"/>
  <c r="T734" i="3"/>
  <c r="X734" i="3"/>
  <c r="Y735" i="3"/>
  <c r="R733" i="3"/>
  <c r="X733" i="3" s="1"/>
  <c r="N732" i="3"/>
  <c r="Y734" i="3"/>
  <c r="M732" i="3"/>
  <c r="J731" i="3"/>
  <c r="K731" i="3" s="1"/>
  <c r="L731" i="3" s="1"/>
  <c r="X732" i="13" l="1"/>
  <c r="T732" i="13"/>
  <c r="S732" i="13"/>
  <c r="U732" i="13" s="1"/>
  <c r="AA732" i="13" s="1"/>
  <c r="W733" i="13"/>
  <c r="V733" i="13"/>
  <c r="R731" i="13"/>
  <c r="Z731" i="13" s="1"/>
  <c r="M731" i="13"/>
  <c r="N730" i="13" s="1"/>
  <c r="I729" i="13"/>
  <c r="J730" i="13"/>
  <c r="K730" i="13" s="1"/>
  <c r="L730" i="13" s="1"/>
  <c r="Y732" i="13"/>
  <c r="Z732" i="13"/>
  <c r="T733" i="3"/>
  <c r="V734" i="3"/>
  <c r="W734" i="3"/>
  <c r="Z733" i="3"/>
  <c r="S733" i="3"/>
  <c r="U733" i="3" s="1"/>
  <c r="AA733" i="3" s="1"/>
  <c r="R732" i="3"/>
  <c r="X732" i="3" s="1"/>
  <c r="N731" i="3"/>
  <c r="M731" i="3"/>
  <c r="W733" i="3"/>
  <c r="V733" i="3"/>
  <c r="J730" i="3"/>
  <c r="K730" i="3" s="1"/>
  <c r="L730" i="3" s="1"/>
  <c r="R730" i="13" l="1"/>
  <c r="M730" i="13"/>
  <c r="N729" i="13" s="1"/>
  <c r="X731" i="13"/>
  <c r="T731" i="13"/>
  <c r="S731" i="13"/>
  <c r="U731" i="13" s="1"/>
  <c r="I728" i="13"/>
  <c r="J729" i="13"/>
  <c r="K729" i="13" s="1"/>
  <c r="L729" i="13" s="1"/>
  <c r="W732" i="13"/>
  <c r="V732" i="13"/>
  <c r="Y733" i="3"/>
  <c r="Z732" i="3"/>
  <c r="T732" i="3"/>
  <c r="S732" i="3"/>
  <c r="U732" i="3" s="1"/>
  <c r="AA732" i="3" s="1"/>
  <c r="R731" i="3"/>
  <c r="X731" i="3" s="1"/>
  <c r="N730" i="3"/>
  <c r="Z731" i="3"/>
  <c r="M730" i="3"/>
  <c r="J729" i="3"/>
  <c r="K729" i="3" s="1"/>
  <c r="L729" i="3" s="1"/>
  <c r="W731" i="13" l="1"/>
  <c r="V731" i="13"/>
  <c r="X730" i="13"/>
  <c r="T730" i="13"/>
  <c r="S730" i="13"/>
  <c r="U730" i="13" s="1"/>
  <c r="AA730" i="13" s="1"/>
  <c r="AA731" i="13"/>
  <c r="Y731" i="13"/>
  <c r="R729" i="13"/>
  <c r="Z729" i="13" s="1"/>
  <c r="M729" i="13"/>
  <c r="N728" i="13" s="1"/>
  <c r="I727" i="13"/>
  <c r="J728" i="13"/>
  <c r="K728" i="13" s="1"/>
  <c r="L728" i="13" s="1"/>
  <c r="Y730" i="13"/>
  <c r="Z730" i="13"/>
  <c r="S731" i="3"/>
  <c r="U731" i="3" s="1"/>
  <c r="AA731" i="3" s="1"/>
  <c r="Y732" i="3"/>
  <c r="V732" i="3"/>
  <c r="W732" i="3"/>
  <c r="T731" i="3"/>
  <c r="W731" i="3" s="1"/>
  <c r="R730" i="3"/>
  <c r="Z730" i="3" s="1"/>
  <c r="N729" i="3"/>
  <c r="Y731" i="3"/>
  <c r="M729" i="3"/>
  <c r="J728" i="3"/>
  <c r="K728" i="3" s="1"/>
  <c r="L728" i="3" s="1"/>
  <c r="W730" i="13" l="1"/>
  <c r="V730" i="13"/>
  <c r="R728" i="13"/>
  <c r="Z728" i="13" s="1"/>
  <c r="M728" i="13"/>
  <c r="N727" i="13" s="1"/>
  <c r="X729" i="13"/>
  <c r="T729" i="13"/>
  <c r="S729" i="13"/>
  <c r="U729" i="13" s="1"/>
  <c r="I726" i="13"/>
  <c r="J727" i="13"/>
  <c r="K727" i="13" s="1"/>
  <c r="L727" i="13" s="1"/>
  <c r="S730" i="3"/>
  <c r="U730" i="3" s="1"/>
  <c r="AA730" i="3" s="1"/>
  <c r="V731" i="3"/>
  <c r="T730" i="3"/>
  <c r="X730" i="3"/>
  <c r="R729" i="3"/>
  <c r="X729" i="3" s="1"/>
  <c r="N728" i="3"/>
  <c r="Y730" i="3"/>
  <c r="M728" i="3"/>
  <c r="J727" i="3"/>
  <c r="K727" i="3" s="1"/>
  <c r="L727" i="3" s="1"/>
  <c r="R727" i="13" l="1"/>
  <c r="M727" i="13"/>
  <c r="N726" i="13" s="1"/>
  <c r="I725" i="13"/>
  <c r="J726" i="13"/>
  <c r="K726" i="13" s="1"/>
  <c r="L726" i="13" s="1"/>
  <c r="AA729" i="13"/>
  <c r="Y729" i="13"/>
  <c r="W729" i="13"/>
  <c r="V729" i="13"/>
  <c r="X728" i="13"/>
  <c r="T728" i="13"/>
  <c r="S728" i="13"/>
  <c r="U728" i="13" s="1"/>
  <c r="V730" i="3"/>
  <c r="Z729" i="3"/>
  <c r="T729" i="3"/>
  <c r="W730" i="3"/>
  <c r="S729" i="3"/>
  <c r="U729" i="3" s="1"/>
  <c r="AA729" i="3" s="1"/>
  <c r="R728" i="3"/>
  <c r="X728" i="3" s="1"/>
  <c r="N727" i="3"/>
  <c r="Z728" i="3"/>
  <c r="M727" i="3"/>
  <c r="J726" i="3"/>
  <c r="K726" i="3" s="1"/>
  <c r="L726" i="3" s="1"/>
  <c r="R726" i="13" l="1"/>
  <c r="M726" i="13"/>
  <c r="N725" i="13" s="1"/>
  <c r="X727" i="13"/>
  <c r="T727" i="13"/>
  <c r="S727" i="13"/>
  <c r="U727" i="13" s="1"/>
  <c r="AA727" i="13" s="1"/>
  <c r="AA728" i="13"/>
  <c r="Y728" i="13"/>
  <c r="I724" i="13"/>
  <c r="J725" i="13"/>
  <c r="K725" i="13" s="1"/>
  <c r="L725" i="13" s="1"/>
  <c r="W728" i="13"/>
  <c r="V728" i="13"/>
  <c r="Z727" i="13"/>
  <c r="V729" i="3"/>
  <c r="W729" i="3"/>
  <c r="Y729" i="3"/>
  <c r="S728" i="3"/>
  <c r="U728" i="3" s="1"/>
  <c r="AA728" i="3" s="1"/>
  <c r="T728" i="3"/>
  <c r="W728" i="3" s="1"/>
  <c r="R727" i="3"/>
  <c r="X727" i="3" s="1"/>
  <c r="N726" i="3"/>
  <c r="M726" i="3"/>
  <c r="J725" i="3"/>
  <c r="K725" i="3" s="1"/>
  <c r="L725" i="3" s="1"/>
  <c r="Y727" i="13" l="1"/>
  <c r="I723" i="13"/>
  <c r="J724" i="13"/>
  <c r="K724" i="13" s="1"/>
  <c r="L724" i="13" s="1"/>
  <c r="W727" i="13"/>
  <c r="V727" i="13"/>
  <c r="X726" i="13"/>
  <c r="T726" i="13"/>
  <c r="S726" i="13"/>
  <c r="U726" i="13" s="1"/>
  <c r="AA726" i="13" s="1"/>
  <c r="R725" i="13"/>
  <c r="M725" i="13"/>
  <c r="N724" i="13" s="1"/>
  <c r="Z726" i="13"/>
  <c r="Y728" i="3"/>
  <c r="Z727" i="3"/>
  <c r="S727" i="3"/>
  <c r="U727" i="3" s="1"/>
  <c r="AA727" i="3" s="1"/>
  <c r="T727" i="3"/>
  <c r="W727" i="3" s="1"/>
  <c r="V728" i="3"/>
  <c r="R726" i="3"/>
  <c r="X726" i="3" s="1"/>
  <c r="N725" i="3"/>
  <c r="M725" i="3"/>
  <c r="J724" i="3"/>
  <c r="K724" i="3" s="1"/>
  <c r="L724" i="3" s="1"/>
  <c r="X725" i="13" l="1"/>
  <c r="T725" i="13"/>
  <c r="S725" i="13"/>
  <c r="U725" i="13" s="1"/>
  <c r="AA725" i="13" s="1"/>
  <c r="W726" i="13"/>
  <c r="V726" i="13"/>
  <c r="R724" i="13"/>
  <c r="Z724" i="13" s="1"/>
  <c r="M724" i="13"/>
  <c r="N723" i="13" s="1"/>
  <c r="I722" i="13"/>
  <c r="J723" i="13"/>
  <c r="K723" i="13" s="1"/>
  <c r="L723" i="13" s="1"/>
  <c r="Y726" i="13"/>
  <c r="Y725" i="13"/>
  <c r="Z725" i="13"/>
  <c r="V727" i="3"/>
  <c r="Y727" i="3"/>
  <c r="Z726" i="3"/>
  <c r="S726" i="3"/>
  <c r="U726" i="3" s="1"/>
  <c r="AA726" i="3" s="1"/>
  <c r="T726" i="3"/>
  <c r="R725" i="3"/>
  <c r="X725" i="3" s="1"/>
  <c r="N724" i="3"/>
  <c r="M724" i="3"/>
  <c r="W726" i="3"/>
  <c r="J723" i="3"/>
  <c r="K723" i="3" s="1"/>
  <c r="L723" i="3" s="1"/>
  <c r="R723" i="13" l="1"/>
  <c r="M723" i="13"/>
  <c r="N722" i="13" s="1"/>
  <c r="X724" i="13"/>
  <c r="T724" i="13"/>
  <c r="S724" i="13"/>
  <c r="U724" i="13" s="1"/>
  <c r="I721" i="13"/>
  <c r="J722" i="13"/>
  <c r="K722" i="13" s="1"/>
  <c r="L722" i="13" s="1"/>
  <c r="W725" i="13"/>
  <c r="V725" i="13"/>
  <c r="Y726" i="3"/>
  <c r="Z725" i="3"/>
  <c r="V726" i="3"/>
  <c r="S725" i="3"/>
  <c r="U725" i="3" s="1"/>
  <c r="AA725" i="3" s="1"/>
  <c r="T725" i="3"/>
  <c r="R724" i="3"/>
  <c r="Z724" i="3" s="1"/>
  <c r="N723" i="3"/>
  <c r="T724" i="3"/>
  <c r="M723" i="3"/>
  <c r="W725" i="3"/>
  <c r="J722" i="3"/>
  <c r="K722" i="3" s="1"/>
  <c r="L722" i="3" s="1"/>
  <c r="W724" i="13" l="1"/>
  <c r="V724" i="13"/>
  <c r="X723" i="13"/>
  <c r="T723" i="13"/>
  <c r="S723" i="13"/>
  <c r="U723" i="13" s="1"/>
  <c r="AA723" i="13" s="1"/>
  <c r="AA724" i="13"/>
  <c r="Y724" i="13"/>
  <c r="R722" i="13"/>
  <c r="Z722" i="13" s="1"/>
  <c r="M722" i="13"/>
  <c r="N721" i="13" s="1"/>
  <c r="I720" i="13"/>
  <c r="J721" i="13"/>
  <c r="K721" i="13" s="1"/>
  <c r="L721" i="13" s="1"/>
  <c r="Y723" i="13"/>
  <c r="Z723" i="13"/>
  <c r="V725" i="3"/>
  <c r="Y725" i="3"/>
  <c r="S724" i="3"/>
  <c r="U724" i="3" s="1"/>
  <c r="AA724" i="3" s="1"/>
  <c r="X724" i="3"/>
  <c r="R723" i="3"/>
  <c r="Z723" i="3" s="1"/>
  <c r="N722" i="3"/>
  <c r="W724" i="3"/>
  <c r="M722" i="3"/>
  <c r="J721" i="3"/>
  <c r="K721" i="3" s="1"/>
  <c r="L721" i="3" s="1"/>
  <c r="W723" i="13" l="1"/>
  <c r="V723" i="13"/>
  <c r="R721" i="13"/>
  <c r="Z721" i="13" s="1"/>
  <c r="M721" i="13"/>
  <c r="N720" i="13" s="1"/>
  <c r="X722" i="13"/>
  <c r="T722" i="13"/>
  <c r="S722" i="13"/>
  <c r="U722" i="13" s="1"/>
  <c r="AA722" i="13" s="1"/>
  <c r="I719" i="13"/>
  <c r="J720" i="13"/>
  <c r="K720" i="13" s="1"/>
  <c r="L720" i="13" s="1"/>
  <c r="Y724" i="3"/>
  <c r="V724" i="3"/>
  <c r="S723" i="3"/>
  <c r="U723" i="3" s="1"/>
  <c r="AA723" i="3" s="1"/>
  <c r="T723" i="3"/>
  <c r="W723" i="3" s="1"/>
  <c r="X723" i="3"/>
  <c r="R722" i="3"/>
  <c r="X722" i="3" s="1"/>
  <c r="N721" i="3"/>
  <c r="M721" i="3"/>
  <c r="J720" i="3"/>
  <c r="K720" i="3" s="1"/>
  <c r="L720" i="3" s="1"/>
  <c r="I718" i="13" l="1"/>
  <c r="J719" i="13"/>
  <c r="K719" i="13" s="1"/>
  <c r="L719" i="13" s="1"/>
  <c r="W722" i="13"/>
  <c r="V722" i="13"/>
  <c r="X721" i="13"/>
  <c r="T721" i="13"/>
  <c r="S721" i="13"/>
  <c r="U721" i="13" s="1"/>
  <c r="R720" i="13"/>
  <c r="M720" i="13"/>
  <c r="N719" i="13" s="1"/>
  <c r="Y722" i="13"/>
  <c r="V723" i="3"/>
  <c r="Y723" i="3"/>
  <c r="Z722" i="3"/>
  <c r="S722" i="3"/>
  <c r="U722" i="3" s="1"/>
  <c r="AA722" i="3" s="1"/>
  <c r="T722" i="3"/>
  <c r="W722" i="3" s="1"/>
  <c r="R721" i="3"/>
  <c r="S721" i="3" s="1"/>
  <c r="U721" i="3" s="1"/>
  <c r="AA721" i="3" s="1"/>
  <c r="N720" i="3"/>
  <c r="Y722" i="3"/>
  <c r="M720" i="3"/>
  <c r="J719" i="3"/>
  <c r="K719" i="3" s="1"/>
  <c r="L719" i="3" s="1"/>
  <c r="X720" i="13" l="1"/>
  <c r="T720" i="13"/>
  <c r="S720" i="13"/>
  <c r="U720" i="13" s="1"/>
  <c r="AA720" i="13" s="1"/>
  <c r="Y720" i="13"/>
  <c r="Z720" i="13"/>
  <c r="AA721" i="13"/>
  <c r="Y721" i="13"/>
  <c r="Z719" i="13"/>
  <c r="R719" i="13"/>
  <c r="M719" i="13"/>
  <c r="N718" i="13" s="1"/>
  <c r="W721" i="13"/>
  <c r="V721" i="13"/>
  <c r="I717" i="13"/>
  <c r="J718" i="13"/>
  <c r="K718" i="13" s="1"/>
  <c r="L718" i="13" s="1"/>
  <c r="V722" i="3"/>
  <c r="T721" i="3"/>
  <c r="W721" i="3" s="1"/>
  <c r="Z721" i="3"/>
  <c r="X721" i="3"/>
  <c r="R720" i="3"/>
  <c r="Z720" i="3" s="1"/>
  <c r="N719" i="3"/>
  <c r="Y721" i="3"/>
  <c r="M719" i="3"/>
  <c r="J718" i="3"/>
  <c r="K718" i="3" s="1"/>
  <c r="L718" i="3" s="1"/>
  <c r="R718" i="13" l="1"/>
  <c r="M718" i="13"/>
  <c r="N717" i="13" s="1"/>
  <c r="I716" i="13"/>
  <c r="J717" i="13"/>
  <c r="K717" i="13" s="1"/>
  <c r="L717" i="13" s="1"/>
  <c r="W720" i="13"/>
  <c r="V720" i="13"/>
  <c r="X719" i="13"/>
  <c r="T719" i="13"/>
  <c r="S719" i="13"/>
  <c r="U719" i="13" s="1"/>
  <c r="S720" i="3"/>
  <c r="U720" i="3" s="1"/>
  <c r="AA720" i="3" s="1"/>
  <c r="T720" i="3"/>
  <c r="V720" i="3" s="1"/>
  <c r="V721" i="3"/>
  <c r="X720" i="3"/>
  <c r="R719" i="3"/>
  <c r="Z719" i="3" s="1"/>
  <c r="N718" i="3"/>
  <c r="Y720" i="3"/>
  <c r="M718" i="3"/>
  <c r="J717" i="3"/>
  <c r="K717" i="3" s="1"/>
  <c r="L717" i="3" s="1"/>
  <c r="AA719" i="13" l="1"/>
  <c r="Y719" i="13"/>
  <c r="R717" i="13"/>
  <c r="Z717" i="13" s="1"/>
  <c r="M717" i="13"/>
  <c r="N716" i="13" s="1"/>
  <c r="X718" i="13"/>
  <c r="T718" i="13"/>
  <c r="S718" i="13"/>
  <c r="U718" i="13" s="1"/>
  <c r="AA718" i="13" s="1"/>
  <c r="W719" i="13"/>
  <c r="V719" i="13"/>
  <c r="I715" i="13"/>
  <c r="J716" i="13"/>
  <c r="K716" i="13" s="1"/>
  <c r="L716" i="13" s="1"/>
  <c r="Z718" i="13"/>
  <c r="W720" i="3"/>
  <c r="T719" i="3"/>
  <c r="V719" i="3" s="1"/>
  <c r="S719" i="3"/>
  <c r="U719" i="3" s="1"/>
  <c r="AA719" i="3" s="1"/>
  <c r="X719" i="3"/>
  <c r="R718" i="3"/>
  <c r="S718" i="3" s="1"/>
  <c r="U718" i="3" s="1"/>
  <c r="AA718" i="3" s="1"/>
  <c r="N717" i="3"/>
  <c r="Y719" i="3"/>
  <c r="M717" i="3"/>
  <c r="J716" i="3"/>
  <c r="K716" i="3" s="1"/>
  <c r="L716" i="3" s="1"/>
  <c r="R716" i="13" l="1"/>
  <c r="M716" i="13"/>
  <c r="N715" i="13" s="1"/>
  <c r="Y718" i="13"/>
  <c r="I714" i="13"/>
  <c r="J715" i="13"/>
  <c r="K715" i="13" s="1"/>
  <c r="L715" i="13" s="1"/>
  <c r="W718" i="13"/>
  <c r="V718" i="13"/>
  <c r="X717" i="13"/>
  <c r="T717" i="13"/>
  <c r="S717" i="13"/>
  <c r="U717" i="13" s="1"/>
  <c r="W719" i="3"/>
  <c r="T718" i="3"/>
  <c r="V718" i="3" s="1"/>
  <c r="X718" i="3"/>
  <c r="Z718" i="3"/>
  <c r="R717" i="3"/>
  <c r="S717" i="3" s="1"/>
  <c r="U717" i="3" s="1"/>
  <c r="AA717" i="3" s="1"/>
  <c r="N716" i="3"/>
  <c r="Y718" i="3"/>
  <c r="T717" i="3"/>
  <c r="M716" i="3"/>
  <c r="J715" i="3"/>
  <c r="K715" i="3" s="1"/>
  <c r="L715" i="3" s="1"/>
  <c r="R715" i="13" l="1"/>
  <c r="M715" i="13"/>
  <c r="N714" i="13" s="1"/>
  <c r="I713" i="13"/>
  <c r="J714" i="13"/>
  <c r="K714" i="13" s="1"/>
  <c r="L714" i="13" s="1"/>
  <c r="X716" i="13"/>
  <c r="T716" i="13"/>
  <c r="S716" i="13"/>
  <c r="U716" i="13" s="1"/>
  <c r="AA716" i="13" s="1"/>
  <c r="W717" i="13"/>
  <c r="V717" i="13"/>
  <c r="AA717" i="13"/>
  <c r="Y717" i="13"/>
  <c r="Y716" i="13"/>
  <c r="Z716" i="13"/>
  <c r="W718" i="3"/>
  <c r="X717" i="3"/>
  <c r="Z717" i="3"/>
  <c r="R716" i="3"/>
  <c r="Z716" i="3" s="1"/>
  <c r="N715" i="3"/>
  <c r="Y717" i="3"/>
  <c r="M715" i="3"/>
  <c r="W717" i="3"/>
  <c r="V717" i="3"/>
  <c r="J714" i="3"/>
  <c r="K714" i="3" s="1"/>
  <c r="L714" i="3" s="1"/>
  <c r="R714" i="13" l="1"/>
  <c r="M714" i="13"/>
  <c r="N713" i="13" s="1"/>
  <c r="X715" i="13"/>
  <c r="T715" i="13"/>
  <c r="S715" i="13"/>
  <c r="U715" i="13" s="1"/>
  <c r="AA715" i="13" s="1"/>
  <c r="I712" i="13"/>
  <c r="J713" i="13"/>
  <c r="K713" i="13" s="1"/>
  <c r="L713" i="13" s="1"/>
  <c r="W716" i="13"/>
  <c r="V716" i="13"/>
  <c r="Z715" i="13"/>
  <c r="T716" i="3"/>
  <c r="S716" i="3"/>
  <c r="U716" i="3" s="1"/>
  <c r="AA716" i="3" s="1"/>
  <c r="X716" i="3"/>
  <c r="R715" i="3"/>
  <c r="X715" i="3" s="1"/>
  <c r="N714" i="3"/>
  <c r="M714" i="3"/>
  <c r="W716" i="3"/>
  <c r="J713" i="3"/>
  <c r="K713" i="3" s="1"/>
  <c r="L713" i="3" s="1"/>
  <c r="W715" i="13" l="1"/>
  <c r="V715" i="13"/>
  <c r="X714" i="13"/>
  <c r="T714" i="13"/>
  <c r="S714" i="13"/>
  <c r="U714" i="13" s="1"/>
  <c r="AA714" i="13" s="1"/>
  <c r="Z713" i="13"/>
  <c r="R713" i="13"/>
  <c r="M713" i="13"/>
  <c r="N712" i="13" s="1"/>
  <c r="Y715" i="13"/>
  <c r="I711" i="13"/>
  <c r="J712" i="13"/>
  <c r="K712" i="13" s="1"/>
  <c r="L712" i="13" s="1"/>
  <c r="Y714" i="13"/>
  <c r="Z714" i="13"/>
  <c r="Y716" i="3"/>
  <c r="Z715" i="3"/>
  <c r="V716" i="3"/>
  <c r="S715" i="3"/>
  <c r="U715" i="3" s="1"/>
  <c r="AA715" i="3" s="1"/>
  <c r="T715" i="3"/>
  <c r="W715" i="3" s="1"/>
  <c r="R714" i="3"/>
  <c r="T714" i="3" s="1"/>
  <c r="N713" i="3"/>
  <c r="X714" i="3"/>
  <c r="M713" i="3"/>
  <c r="J712" i="3"/>
  <c r="K712" i="3" s="1"/>
  <c r="L712" i="3" s="1"/>
  <c r="I710" i="13" l="1"/>
  <c r="J711" i="13"/>
  <c r="K711" i="13" s="1"/>
  <c r="L711" i="13" s="1"/>
  <c r="X713" i="13"/>
  <c r="T713" i="13"/>
  <c r="S713" i="13"/>
  <c r="U713" i="13" s="1"/>
  <c r="W714" i="13"/>
  <c r="V714" i="13"/>
  <c r="Z712" i="13"/>
  <c r="R712" i="13"/>
  <c r="M712" i="13"/>
  <c r="N711" i="13" s="1"/>
  <c r="Z714" i="3"/>
  <c r="S714" i="3"/>
  <c r="U714" i="3" s="1"/>
  <c r="AA714" i="3" s="1"/>
  <c r="Y715" i="3"/>
  <c r="V715" i="3"/>
  <c r="R713" i="3"/>
  <c r="Z713" i="3" s="1"/>
  <c r="N712" i="3"/>
  <c r="W714" i="3"/>
  <c r="M712" i="3"/>
  <c r="J711" i="3"/>
  <c r="K711" i="3" s="1"/>
  <c r="L711" i="3" s="1"/>
  <c r="W713" i="13" l="1"/>
  <c r="V713" i="13"/>
  <c r="R711" i="13"/>
  <c r="Z711" i="13" s="1"/>
  <c r="M711" i="13"/>
  <c r="N710" i="13" s="1"/>
  <c r="X712" i="13"/>
  <c r="T712" i="13"/>
  <c r="S712" i="13"/>
  <c r="U712" i="13" s="1"/>
  <c r="AA713" i="13"/>
  <c r="Y713" i="13"/>
  <c r="I709" i="13"/>
  <c r="J710" i="13"/>
  <c r="K710" i="13" s="1"/>
  <c r="L710" i="13" s="1"/>
  <c r="Y714" i="3"/>
  <c r="V714" i="3"/>
  <c r="S713" i="3"/>
  <c r="U713" i="3" s="1"/>
  <c r="AA713" i="3" s="1"/>
  <c r="T713" i="3"/>
  <c r="V713" i="3" s="1"/>
  <c r="X713" i="3"/>
  <c r="R712" i="3"/>
  <c r="Z712" i="3" s="1"/>
  <c r="N711" i="3"/>
  <c r="Y713" i="3"/>
  <c r="M711" i="3"/>
  <c r="J710" i="3"/>
  <c r="K710" i="3" s="1"/>
  <c r="L710" i="3" s="1"/>
  <c r="R710" i="13" l="1"/>
  <c r="M710" i="13"/>
  <c r="N709" i="13" s="1"/>
  <c r="AA712" i="13"/>
  <c r="Y712" i="13"/>
  <c r="I708" i="13"/>
  <c r="J709" i="13"/>
  <c r="K709" i="13" s="1"/>
  <c r="L709" i="13" s="1"/>
  <c r="W712" i="13"/>
  <c r="V712" i="13"/>
  <c r="X711" i="13"/>
  <c r="T711" i="13"/>
  <c r="S711" i="13"/>
  <c r="U711" i="13" s="1"/>
  <c r="W713" i="3"/>
  <c r="T712" i="3"/>
  <c r="W712" i="3" s="1"/>
  <c r="S712" i="3"/>
  <c r="U712" i="3" s="1"/>
  <c r="AA712" i="3" s="1"/>
  <c r="X712" i="3"/>
  <c r="R711" i="3"/>
  <c r="X711" i="3" s="1"/>
  <c r="N710" i="3"/>
  <c r="M710" i="3"/>
  <c r="J709" i="3"/>
  <c r="K709" i="3" s="1"/>
  <c r="L709" i="3" s="1"/>
  <c r="I707" i="13" l="1"/>
  <c r="J708" i="13"/>
  <c r="K708" i="13" s="1"/>
  <c r="L708" i="13" s="1"/>
  <c r="X710" i="13"/>
  <c r="T710" i="13"/>
  <c r="S710" i="13"/>
  <c r="U710" i="13" s="1"/>
  <c r="AA710" i="13" s="1"/>
  <c r="AA711" i="13"/>
  <c r="Y711" i="13"/>
  <c r="W711" i="13"/>
  <c r="V711" i="13"/>
  <c r="Z709" i="13"/>
  <c r="R709" i="13"/>
  <c r="M709" i="13"/>
  <c r="N708" i="13" s="1"/>
  <c r="Y710" i="13"/>
  <c r="Z710" i="13"/>
  <c r="V712" i="3"/>
  <c r="Y712" i="3"/>
  <c r="Z711" i="3"/>
  <c r="S711" i="3"/>
  <c r="U711" i="3" s="1"/>
  <c r="AA711" i="3" s="1"/>
  <c r="T711" i="3"/>
  <c r="R710" i="3"/>
  <c r="S710" i="3" s="1"/>
  <c r="U710" i="3" s="1"/>
  <c r="AA710" i="3" s="1"/>
  <c r="N709" i="3"/>
  <c r="X710" i="3"/>
  <c r="M709" i="3"/>
  <c r="W711" i="3"/>
  <c r="J708" i="3"/>
  <c r="K708" i="3" s="1"/>
  <c r="L708" i="3" s="1"/>
  <c r="X709" i="13" l="1"/>
  <c r="T709" i="13"/>
  <c r="S709" i="13"/>
  <c r="U709" i="13" s="1"/>
  <c r="W710" i="13"/>
  <c r="V710" i="13"/>
  <c r="R708" i="13"/>
  <c r="Z708" i="13" s="1"/>
  <c r="M708" i="13"/>
  <c r="N707" i="13" s="1"/>
  <c r="I706" i="13"/>
  <c r="J707" i="13"/>
  <c r="K707" i="13" s="1"/>
  <c r="L707" i="13" s="1"/>
  <c r="Y711" i="3"/>
  <c r="V711" i="3"/>
  <c r="Z710" i="3"/>
  <c r="T710" i="3"/>
  <c r="V710" i="3" s="1"/>
  <c r="R709" i="3"/>
  <c r="X709" i="3" s="1"/>
  <c r="N708" i="3"/>
  <c r="T709" i="3"/>
  <c r="S709" i="3"/>
  <c r="U709" i="3" s="1"/>
  <c r="AA709" i="3" s="1"/>
  <c r="Z709" i="3"/>
  <c r="Y710" i="3"/>
  <c r="M708" i="3"/>
  <c r="W710" i="3"/>
  <c r="J707" i="3"/>
  <c r="K707" i="3" s="1"/>
  <c r="L707" i="3" s="1"/>
  <c r="X708" i="13" l="1"/>
  <c r="T708" i="13"/>
  <c r="S708" i="13"/>
  <c r="U708" i="13" s="1"/>
  <c r="R707" i="13"/>
  <c r="Z707" i="13" s="1"/>
  <c r="M707" i="13"/>
  <c r="N706" i="13" s="1"/>
  <c r="I705" i="13"/>
  <c r="J706" i="13"/>
  <c r="K706" i="13" s="1"/>
  <c r="L706" i="13" s="1"/>
  <c r="AA709" i="13"/>
  <c r="Y709" i="13"/>
  <c r="W709" i="13"/>
  <c r="V709" i="13"/>
  <c r="R708" i="3"/>
  <c r="X708" i="3" s="1"/>
  <c r="N707" i="3"/>
  <c r="S708" i="3"/>
  <c r="U708" i="3" s="1"/>
  <c r="AA708" i="3" s="1"/>
  <c r="T708" i="3"/>
  <c r="Z708" i="3"/>
  <c r="Y709" i="3"/>
  <c r="M707" i="3"/>
  <c r="W709" i="3"/>
  <c r="V709" i="3"/>
  <c r="J706" i="3"/>
  <c r="K706" i="3" s="1"/>
  <c r="L706" i="3" s="1"/>
  <c r="AA708" i="13" l="1"/>
  <c r="Y708" i="13"/>
  <c r="W708" i="13"/>
  <c r="V708" i="13"/>
  <c r="R706" i="13"/>
  <c r="M706" i="13"/>
  <c r="N705" i="13" s="1"/>
  <c r="X707" i="13"/>
  <c r="T707" i="13"/>
  <c r="S707" i="13"/>
  <c r="U707" i="13" s="1"/>
  <c r="I704" i="13"/>
  <c r="J705" i="13"/>
  <c r="K705" i="13" s="1"/>
  <c r="L705" i="13" s="1"/>
  <c r="R707" i="3"/>
  <c r="N706" i="3"/>
  <c r="Y708" i="3"/>
  <c r="X707" i="3"/>
  <c r="T707" i="3"/>
  <c r="S707" i="3"/>
  <c r="U707" i="3" s="1"/>
  <c r="AA707" i="3" s="1"/>
  <c r="Z707" i="3"/>
  <c r="M706" i="3"/>
  <c r="W708" i="3"/>
  <c r="V708" i="3"/>
  <c r="J705" i="3"/>
  <c r="K705" i="3" s="1"/>
  <c r="L705" i="3" s="1"/>
  <c r="AA707" i="13" l="1"/>
  <c r="Y707" i="13"/>
  <c r="W707" i="13"/>
  <c r="V707" i="13"/>
  <c r="X706" i="13"/>
  <c r="T706" i="13"/>
  <c r="S706" i="13"/>
  <c r="U706" i="13" s="1"/>
  <c r="AA706" i="13" s="1"/>
  <c r="R705" i="13"/>
  <c r="Z705" i="13" s="1"/>
  <c r="M705" i="13"/>
  <c r="N704" i="13" s="1"/>
  <c r="I703" i="13"/>
  <c r="J704" i="13"/>
  <c r="K704" i="13" s="1"/>
  <c r="L704" i="13" s="1"/>
  <c r="Y706" i="13"/>
  <c r="Z706" i="13"/>
  <c r="R706" i="3"/>
  <c r="X706" i="3" s="1"/>
  <c r="N705" i="3"/>
  <c r="Y707" i="3"/>
  <c r="T706" i="3"/>
  <c r="S706" i="3"/>
  <c r="U706" i="3" s="1"/>
  <c r="AA706" i="3" s="1"/>
  <c r="Z706" i="3"/>
  <c r="M705" i="3"/>
  <c r="W707" i="3"/>
  <c r="V707" i="3"/>
  <c r="J704" i="3"/>
  <c r="K704" i="3" s="1"/>
  <c r="L704" i="3" s="1"/>
  <c r="R704" i="13" l="1"/>
  <c r="M704" i="13"/>
  <c r="N703" i="13" s="1"/>
  <c r="X705" i="13"/>
  <c r="T705" i="13"/>
  <c r="S705" i="13"/>
  <c r="U705" i="13" s="1"/>
  <c r="AA705" i="13" s="1"/>
  <c r="W706" i="13"/>
  <c r="V706" i="13"/>
  <c r="I702" i="13"/>
  <c r="J703" i="13"/>
  <c r="K703" i="13" s="1"/>
  <c r="L703" i="13" s="1"/>
  <c r="R705" i="3"/>
  <c r="Z705" i="3" s="1"/>
  <c r="N704" i="3"/>
  <c r="Y706" i="3"/>
  <c r="M704" i="3"/>
  <c r="W706" i="3"/>
  <c r="V706" i="3"/>
  <c r="J703" i="3"/>
  <c r="K703" i="3" s="1"/>
  <c r="L703" i="3" s="1"/>
  <c r="I701" i="13" l="1"/>
  <c r="J702" i="13"/>
  <c r="K702" i="13" s="1"/>
  <c r="L702" i="13" s="1"/>
  <c r="X704" i="13"/>
  <c r="T704" i="13"/>
  <c r="S704" i="13"/>
  <c r="U704" i="13" s="1"/>
  <c r="W705" i="13"/>
  <c r="V705" i="13"/>
  <c r="Z703" i="13"/>
  <c r="R703" i="13"/>
  <c r="M703" i="13"/>
  <c r="N702" i="13" s="1"/>
  <c r="Z704" i="13"/>
  <c r="Y705" i="13"/>
  <c r="S705" i="3"/>
  <c r="U705" i="3" s="1"/>
  <c r="AA705" i="3" s="1"/>
  <c r="T705" i="3"/>
  <c r="V705" i="3" s="1"/>
  <c r="X705" i="3"/>
  <c r="R704" i="3"/>
  <c r="X704" i="3" s="1"/>
  <c r="N703" i="3"/>
  <c r="Y705" i="3"/>
  <c r="M703" i="3"/>
  <c r="J702" i="3"/>
  <c r="K702" i="3" s="1"/>
  <c r="L702" i="3" s="1"/>
  <c r="W704" i="13" l="1"/>
  <c r="V704" i="13"/>
  <c r="R702" i="13"/>
  <c r="Z702" i="13" s="1"/>
  <c r="M702" i="13"/>
  <c r="N701" i="13" s="1"/>
  <c r="X703" i="13"/>
  <c r="T703" i="13"/>
  <c r="S703" i="13"/>
  <c r="U703" i="13" s="1"/>
  <c r="AA704" i="13"/>
  <c r="Y704" i="13"/>
  <c r="I700" i="13"/>
  <c r="J701" i="13"/>
  <c r="K701" i="13" s="1"/>
  <c r="L701" i="13" s="1"/>
  <c r="W705" i="3"/>
  <c r="Z704" i="3"/>
  <c r="S704" i="3"/>
  <c r="U704" i="3" s="1"/>
  <c r="AA704" i="3" s="1"/>
  <c r="T704" i="3"/>
  <c r="W704" i="3" s="1"/>
  <c r="R703" i="3"/>
  <c r="Z703" i="3" s="1"/>
  <c r="N702" i="3"/>
  <c r="Y704" i="3"/>
  <c r="X703" i="3"/>
  <c r="T703" i="3"/>
  <c r="S703" i="3"/>
  <c r="U703" i="3" s="1"/>
  <c r="AA703" i="3" s="1"/>
  <c r="M702" i="3"/>
  <c r="J701" i="3"/>
  <c r="K701" i="3" s="1"/>
  <c r="L701" i="3" s="1"/>
  <c r="R701" i="13" l="1"/>
  <c r="M701" i="13"/>
  <c r="N700" i="13" s="1"/>
  <c r="AA703" i="13"/>
  <c r="Y703" i="13"/>
  <c r="I699" i="13"/>
  <c r="J700" i="13"/>
  <c r="K700" i="13" s="1"/>
  <c r="L700" i="13" s="1"/>
  <c r="W703" i="13"/>
  <c r="V703" i="13"/>
  <c r="X702" i="13"/>
  <c r="T702" i="13"/>
  <c r="S702" i="13"/>
  <c r="U702" i="13" s="1"/>
  <c r="V704" i="3"/>
  <c r="R702" i="3"/>
  <c r="X702" i="3" s="1"/>
  <c r="N701" i="3"/>
  <c r="Y703" i="3"/>
  <c r="W703" i="3"/>
  <c r="V703" i="3"/>
  <c r="M701" i="3"/>
  <c r="J700" i="3"/>
  <c r="K700" i="3" s="1"/>
  <c r="L700" i="3" s="1"/>
  <c r="I698" i="13" l="1"/>
  <c r="J699" i="13"/>
  <c r="K699" i="13" s="1"/>
  <c r="L699" i="13" s="1"/>
  <c r="X701" i="13"/>
  <c r="T701" i="13"/>
  <c r="S701" i="13"/>
  <c r="U701" i="13" s="1"/>
  <c r="AA701" i="13" s="1"/>
  <c r="AA702" i="13"/>
  <c r="Y702" i="13"/>
  <c r="W702" i="13"/>
  <c r="V702" i="13"/>
  <c r="R700" i="13"/>
  <c r="M700" i="13"/>
  <c r="N699" i="13" s="1"/>
  <c r="Y701" i="13"/>
  <c r="Z701" i="13"/>
  <c r="Z702" i="3"/>
  <c r="T702" i="3"/>
  <c r="V702" i="3" s="1"/>
  <c r="S702" i="3"/>
  <c r="U702" i="3" s="1"/>
  <c r="AA702" i="3" s="1"/>
  <c r="R701" i="3"/>
  <c r="X701" i="3" s="1"/>
  <c r="N700" i="3"/>
  <c r="Y702" i="3"/>
  <c r="M700" i="3"/>
  <c r="J699" i="3"/>
  <c r="K699" i="3" s="1"/>
  <c r="L699" i="3" s="1"/>
  <c r="X700" i="13" l="1"/>
  <c r="T700" i="13"/>
  <c r="S700" i="13"/>
  <c r="U700" i="13" s="1"/>
  <c r="AA700" i="13" s="1"/>
  <c r="W701" i="13"/>
  <c r="V701" i="13"/>
  <c r="Y700" i="13"/>
  <c r="Z700" i="13"/>
  <c r="R699" i="13"/>
  <c r="Z699" i="13" s="1"/>
  <c r="M699" i="13"/>
  <c r="N698" i="13" s="1"/>
  <c r="I697" i="13"/>
  <c r="J698" i="13"/>
  <c r="K698" i="13" s="1"/>
  <c r="L698" i="13" s="1"/>
  <c r="W702" i="3"/>
  <c r="Z701" i="3"/>
  <c r="S701" i="3"/>
  <c r="U701" i="3" s="1"/>
  <c r="AA701" i="3" s="1"/>
  <c r="T701" i="3"/>
  <c r="W701" i="3" s="1"/>
  <c r="R700" i="3"/>
  <c r="Z700" i="3" s="1"/>
  <c r="N699" i="3"/>
  <c r="Y701" i="3"/>
  <c r="X700" i="3"/>
  <c r="S700" i="3"/>
  <c r="U700" i="3" s="1"/>
  <c r="AA700" i="3" s="1"/>
  <c r="T700" i="3"/>
  <c r="M699" i="3"/>
  <c r="J698" i="3"/>
  <c r="K698" i="3" s="1"/>
  <c r="L698" i="3" s="1"/>
  <c r="R698" i="13" l="1"/>
  <c r="M698" i="13"/>
  <c r="N697" i="13" s="1"/>
  <c r="W700" i="13"/>
  <c r="V700" i="13"/>
  <c r="X699" i="13"/>
  <c r="T699" i="13"/>
  <c r="S699" i="13"/>
  <c r="U699" i="13" s="1"/>
  <c r="AA699" i="13" s="1"/>
  <c r="I696" i="13"/>
  <c r="J697" i="13"/>
  <c r="K697" i="13" s="1"/>
  <c r="L697" i="13" s="1"/>
  <c r="V701" i="3"/>
  <c r="R699" i="3"/>
  <c r="X699" i="3" s="1"/>
  <c r="N698" i="3"/>
  <c r="Y700" i="3"/>
  <c r="W700" i="3"/>
  <c r="V700" i="3"/>
  <c r="M698" i="3"/>
  <c r="J697" i="3"/>
  <c r="K697" i="3" s="1"/>
  <c r="L697" i="3" s="1"/>
  <c r="X698" i="13" l="1"/>
  <c r="T698" i="13"/>
  <c r="S698" i="13"/>
  <c r="U698" i="13" s="1"/>
  <c r="AA698" i="13" s="1"/>
  <c r="I695" i="13"/>
  <c r="J696" i="13"/>
  <c r="K696" i="13" s="1"/>
  <c r="L696" i="13" s="1"/>
  <c r="W699" i="13"/>
  <c r="V699" i="13"/>
  <c r="Y699" i="13"/>
  <c r="R697" i="13"/>
  <c r="M697" i="13"/>
  <c r="N696" i="13" s="1"/>
  <c r="Z698" i="13"/>
  <c r="Z699" i="3"/>
  <c r="S699" i="3"/>
  <c r="U699" i="3" s="1"/>
  <c r="AA699" i="3" s="1"/>
  <c r="T699" i="3"/>
  <c r="R698" i="3"/>
  <c r="X698" i="3" s="1"/>
  <c r="N697" i="3"/>
  <c r="M697" i="3"/>
  <c r="W699" i="3"/>
  <c r="J696" i="3"/>
  <c r="K696" i="3" s="1"/>
  <c r="L696" i="3" s="1"/>
  <c r="I694" i="13" l="1"/>
  <c r="J695" i="13"/>
  <c r="K695" i="13" s="1"/>
  <c r="L695" i="13" s="1"/>
  <c r="X697" i="13"/>
  <c r="T697" i="13"/>
  <c r="S697" i="13"/>
  <c r="U697" i="13" s="1"/>
  <c r="AA697" i="13" s="1"/>
  <c r="W698" i="13"/>
  <c r="V698" i="13"/>
  <c r="Y698" i="13"/>
  <c r="Y697" i="13"/>
  <c r="Z697" i="13"/>
  <c r="R696" i="13"/>
  <c r="Z696" i="13" s="1"/>
  <c r="M696" i="13"/>
  <c r="N695" i="13" s="1"/>
  <c r="Y699" i="3"/>
  <c r="Z698" i="3"/>
  <c r="V699" i="3"/>
  <c r="S698" i="3"/>
  <c r="U698" i="3" s="1"/>
  <c r="AA698" i="3" s="1"/>
  <c r="T698" i="3"/>
  <c r="R697" i="3"/>
  <c r="X697" i="3" s="1"/>
  <c r="N696" i="3"/>
  <c r="Z697" i="3"/>
  <c r="W698" i="3"/>
  <c r="M696" i="3"/>
  <c r="J695" i="3"/>
  <c r="K695" i="3" s="1"/>
  <c r="L695" i="3" s="1"/>
  <c r="W697" i="13" l="1"/>
  <c r="V697" i="13"/>
  <c r="R695" i="13"/>
  <c r="Z695" i="13" s="1"/>
  <c r="M695" i="13"/>
  <c r="N694" i="13" s="1"/>
  <c r="X696" i="13"/>
  <c r="T696" i="13"/>
  <c r="S696" i="13"/>
  <c r="U696" i="13" s="1"/>
  <c r="AA696" i="13" s="1"/>
  <c r="I693" i="13"/>
  <c r="J694" i="13"/>
  <c r="K694" i="13" s="1"/>
  <c r="L694" i="13" s="1"/>
  <c r="Y698" i="3"/>
  <c r="S697" i="3"/>
  <c r="U697" i="3" s="1"/>
  <c r="AA697" i="3" s="1"/>
  <c r="V698" i="3"/>
  <c r="T697" i="3"/>
  <c r="W697" i="3" s="1"/>
  <c r="R696" i="3"/>
  <c r="X696" i="3" s="1"/>
  <c r="N695" i="3"/>
  <c r="S696" i="3"/>
  <c r="U696" i="3" s="1"/>
  <c r="AA696" i="3" s="1"/>
  <c r="Z696" i="3"/>
  <c r="M695" i="3"/>
  <c r="J694" i="3"/>
  <c r="K694" i="3" s="1"/>
  <c r="L694" i="3" s="1"/>
  <c r="I692" i="13" l="1"/>
  <c r="J693" i="13"/>
  <c r="K693" i="13" s="1"/>
  <c r="L693" i="13" s="1"/>
  <c r="Y696" i="13"/>
  <c r="W696" i="13"/>
  <c r="V696" i="13"/>
  <c r="X695" i="13"/>
  <c r="T695" i="13"/>
  <c r="S695" i="13"/>
  <c r="U695" i="13" s="1"/>
  <c r="R694" i="13"/>
  <c r="M694" i="13"/>
  <c r="N693" i="13" s="1"/>
  <c r="T696" i="3"/>
  <c r="V697" i="3"/>
  <c r="Y697" i="3"/>
  <c r="R695" i="3"/>
  <c r="X695" i="3" s="1"/>
  <c r="N694" i="3"/>
  <c r="Y696" i="3"/>
  <c r="M694" i="3"/>
  <c r="W696" i="3"/>
  <c r="V696" i="3"/>
  <c r="J693" i="3"/>
  <c r="K693" i="3" s="1"/>
  <c r="L693" i="3" s="1"/>
  <c r="AA695" i="13" l="1"/>
  <c r="Y695" i="13"/>
  <c r="W695" i="13"/>
  <c r="V695" i="13"/>
  <c r="R693" i="13"/>
  <c r="M693" i="13"/>
  <c r="N692" i="13" s="1"/>
  <c r="X694" i="13"/>
  <c r="T694" i="13"/>
  <c r="S694" i="13"/>
  <c r="U694" i="13" s="1"/>
  <c r="AA694" i="13" s="1"/>
  <c r="Z694" i="13"/>
  <c r="I691" i="13"/>
  <c r="J692" i="13"/>
  <c r="K692" i="13" s="1"/>
  <c r="L692" i="13" s="1"/>
  <c r="Z695" i="3"/>
  <c r="S695" i="3"/>
  <c r="U695" i="3" s="1"/>
  <c r="AA695" i="3" s="1"/>
  <c r="T695" i="3"/>
  <c r="R694" i="3"/>
  <c r="Z694" i="3" s="1"/>
  <c r="N693" i="3"/>
  <c r="M693" i="3"/>
  <c r="W695" i="3"/>
  <c r="J692" i="3"/>
  <c r="K692" i="3" s="1"/>
  <c r="L692" i="3" s="1"/>
  <c r="R692" i="13" l="1"/>
  <c r="M692" i="13"/>
  <c r="N691" i="13" s="1"/>
  <c r="I690" i="13"/>
  <c r="J691" i="13"/>
  <c r="K691" i="13" s="1"/>
  <c r="L691" i="13" s="1"/>
  <c r="W694" i="13"/>
  <c r="V694" i="13"/>
  <c r="X693" i="13"/>
  <c r="T693" i="13"/>
  <c r="S693" i="13"/>
  <c r="U693" i="13" s="1"/>
  <c r="AA693" i="13" s="1"/>
  <c r="Y694" i="13"/>
  <c r="Z693" i="13"/>
  <c r="Y695" i="3"/>
  <c r="S694" i="3"/>
  <c r="U694" i="3" s="1"/>
  <c r="AA694" i="3" s="1"/>
  <c r="V695" i="3"/>
  <c r="T694" i="3"/>
  <c r="W694" i="3" s="1"/>
  <c r="X694" i="3"/>
  <c r="R693" i="3"/>
  <c r="Z693" i="3" s="1"/>
  <c r="N692" i="3"/>
  <c r="T693" i="3"/>
  <c r="M692" i="3"/>
  <c r="J691" i="3"/>
  <c r="K691" i="3" s="1"/>
  <c r="L691" i="3" s="1"/>
  <c r="W693" i="13" l="1"/>
  <c r="V693" i="13"/>
  <c r="R691" i="13"/>
  <c r="Z691" i="13" s="1"/>
  <c r="M691" i="13"/>
  <c r="N690" i="13" s="1"/>
  <c r="X692" i="13"/>
  <c r="T692" i="13"/>
  <c r="S692" i="13"/>
  <c r="U692" i="13" s="1"/>
  <c r="AA692" i="13" s="1"/>
  <c r="Y693" i="13"/>
  <c r="I689" i="13"/>
  <c r="J690" i="13"/>
  <c r="K690" i="13" s="1"/>
  <c r="L690" i="13" s="1"/>
  <c r="Y692" i="13"/>
  <c r="Z692" i="13"/>
  <c r="S693" i="3"/>
  <c r="U693" i="3" s="1"/>
  <c r="AA693" i="3" s="1"/>
  <c r="Y694" i="3"/>
  <c r="V694" i="3"/>
  <c r="X693" i="3"/>
  <c r="R692" i="3"/>
  <c r="X692" i="3" s="1"/>
  <c r="N691" i="3"/>
  <c r="Y693" i="3"/>
  <c r="W693" i="3"/>
  <c r="V693" i="3"/>
  <c r="M691" i="3"/>
  <c r="J690" i="3"/>
  <c r="K690" i="3" s="1"/>
  <c r="L690" i="3" s="1"/>
  <c r="I688" i="13" l="1"/>
  <c r="J689" i="13"/>
  <c r="K689" i="13" s="1"/>
  <c r="L689" i="13" s="1"/>
  <c r="R690" i="13"/>
  <c r="Z690" i="13" s="1"/>
  <c r="M690" i="13"/>
  <c r="N689" i="13" s="1"/>
  <c r="W692" i="13"/>
  <c r="V692" i="13"/>
  <c r="X691" i="13"/>
  <c r="T691" i="13"/>
  <c r="S691" i="13"/>
  <c r="U691" i="13" s="1"/>
  <c r="Z692" i="3"/>
  <c r="T692" i="3"/>
  <c r="W692" i="3" s="1"/>
  <c r="S692" i="3"/>
  <c r="U692" i="3" s="1"/>
  <c r="AA692" i="3" s="1"/>
  <c r="R691" i="3"/>
  <c r="Z691" i="3" s="1"/>
  <c r="N690" i="3"/>
  <c r="Y692" i="3"/>
  <c r="M690" i="3"/>
  <c r="J689" i="3"/>
  <c r="K689" i="3" s="1"/>
  <c r="L689" i="3" s="1"/>
  <c r="AA691" i="13" l="1"/>
  <c r="Y691" i="13"/>
  <c r="W691" i="13"/>
  <c r="V691" i="13"/>
  <c r="R689" i="13"/>
  <c r="Z689" i="13" s="1"/>
  <c r="M689" i="13"/>
  <c r="N688" i="13" s="1"/>
  <c r="X690" i="13"/>
  <c r="T690" i="13"/>
  <c r="S690" i="13"/>
  <c r="U690" i="13" s="1"/>
  <c r="AA690" i="13" s="1"/>
  <c r="I687" i="13"/>
  <c r="J688" i="13"/>
  <c r="K688" i="13" s="1"/>
  <c r="L688" i="13" s="1"/>
  <c r="V692" i="3"/>
  <c r="S691" i="3"/>
  <c r="U691" i="3" s="1"/>
  <c r="AA691" i="3" s="1"/>
  <c r="T691" i="3"/>
  <c r="W691" i="3" s="1"/>
  <c r="X691" i="3"/>
  <c r="R690" i="3"/>
  <c r="X690" i="3" s="1"/>
  <c r="N689" i="3"/>
  <c r="M689" i="3"/>
  <c r="J688" i="3"/>
  <c r="K688" i="3" s="1"/>
  <c r="L688" i="3" s="1"/>
  <c r="X689" i="13" l="1"/>
  <c r="T689" i="13"/>
  <c r="S689" i="13"/>
  <c r="U689" i="13" s="1"/>
  <c r="W690" i="13"/>
  <c r="V690" i="13"/>
  <c r="R688" i="13"/>
  <c r="M688" i="13"/>
  <c r="N687" i="13" s="1"/>
  <c r="I686" i="13"/>
  <c r="J687" i="13"/>
  <c r="K687" i="13" s="1"/>
  <c r="L687" i="13" s="1"/>
  <c r="Y690" i="13"/>
  <c r="V691" i="3"/>
  <c r="Y691" i="3"/>
  <c r="Z690" i="3"/>
  <c r="S690" i="3"/>
  <c r="U690" i="3" s="1"/>
  <c r="AA690" i="3" s="1"/>
  <c r="T690" i="3"/>
  <c r="W690" i="3" s="1"/>
  <c r="R689" i="3"/>
  <c r="X689" i="3" s="1"/>
  <c r="N688" i="3"/>
  <c r="Z689" i="3"/>
  <c r="M688" i="3"/>
  <c r="J687" i="3"/>
  <c r="K687" i="3" s="1"/>
  <c r="L687" i="3" s="1"/>
  <c r="X688" i="13" l="1"/>
  <c r="T688" i="13"/>
  <c r="S688" i="13"/>
  <c r="U688" i="13" s="1"/>
  <c r="AA688" i="13" s="1"/>
  <c r="R687" i="13"/>
  <c r="Z687" i="13" s="1"/>
  <c r="M687" i="13"/>
  <c r="N686" i="13" s="1"/>
  <c r="I685" i="13"/>
  <c r="J686" i="13"/>
  <c r="K686" i="13" s="1"/>
  <c r="L686" i="13" s="1"/>
  <c r="AA689" i="13"/>
  <c r="Y689" i="13"/>
  <c r="Z688" i="13"/>
  <c r="W689" i="13"/>
  <c r="V689" i="13"/>
  <c r="Y690" i="3"/>
  <c r="S689" i="3"/>
  <c r="U689" i="3" s="1"/>
  <c r="AA689" i="3" s="1"/>
  <c r="V690" i="3"/>
  <c r="T689" i="3"/>
  <c r="W689" i="3" s="1"/>
  <c r="R688" i="3"/>
  <c r="Z688" i="3" s="1"/>
  <c r="N687" i="3"/>
  <c r="S688" i="3"/>
  <c r="U688" i="3" s="1"/>
  <c r="AA688" i="3" s="1"/>
  <c r="M687" i="3"/>
  <c r="J686" i="3"/>
  <c r="K686" i="3" s="1"/>
  <c r="L686" i="3" s="1"/>
  <c r="W688" i="13" l="1"/>
  <c r="V688" i="13"/>
  <c r="R686" i="13"/>
  <c r="Z686" i="13" s="1"/>
  <c r="M686" i="13"/>
  <c r="N685" i="13" s="1"/>
  <c r="X687" i="13"/>
  <c r="T687" i="13"/>
  <c r="S687" i="13"/>
  <c r="U687" i="13" s="1"/>
  <c r="Y688" i="13"/>
  <c r="I684" i="13"/>
  <c r="J685" i="13"/>
  <c r="K685" i="13" s="1"/>
  <c r="L685" i="13" s="1"/>
  <c r="T688" i="3"/>
  <c r="Y689" i="3"/>
  <c r="V689" i="3"/>
  <c r="X688" i="3"/>
  <c r="R687" i="3"/>
  <c r="Z687" i="3" s="1"/>
  <c r="N686" i="3"/>
  <c r="Y688" i="3"/>
  <c r="W688" i="3"/>
  <c r="V688" i="3"/>
  <c r="M686" i="3"/>
  <c r="J685" i="3"/>
  <c r="K685" i="3" s="1"/>
  <c r="L685" i="3" s="1"/>
  <c r="I683" i="13" l="1"/>
  <c r="J684" i="13"/>
  <c r="K684" i="13" s="1"/>
  <c r="L684" i="13" s="1"/>
  <c r="AA687" i="13"/>
  <c r="Y687" i="13"/>
  <c r="R685" i="13"/>
  <c r="M685" i="13"/>
  <c r="N684" i="13" s="1"/>
  <c r="W687" i="13"/>
  <c r="V687" i="13"/>
  <c r="X686" i="13"/>
  <c r="T686" i="13"/>
  <c r="S686" i="13"/>
  <c r="U686" i="13" s="1"/>
  <c r="T687" i="3"/>
  <c r="S687" i="3"/>
  <c r="U687" i="3" s="1"/>
  <c r="AA687" i="3" s="1"/>
  <c r="X687" i="3"/>
  <c r="R686" i="3"/>
  <c r="X686" i="3" s="1"/>
  <c r="N685" i="3"/>
  <c r="M685" i="3"/>
  <c r="W687" i="3"/>
  <c r="J684" i="3"/>
  <c r="K684" i="3" s="1"/>
  <c r="L684" i="3" s="1"/>
  <c r="X685" i="13" l="1"/>
  <c r="T685" i="13"/>
  <c r="S685" i="13"/>
  <c r="U685" i="13" s="1"/>
  <c r="AA685" i="13" s="1"/>
  <c r="Z684" i="13"/>
  <c r="R684" i="13"/>
  <c r="M684" i="13"/>
  <c r="N683" i="13" s="1"/>
  <c r="AA686" i="13"/>
  <c r="Y686" i="13"/>
  <c r="W686" i="13"/>
  <c r="V686" i="13"/>
  <c r="Z685" i="13"/>
  <c r="I682" i="13"/>
  <c r="J683" i="13"/>
  <c r="K683" i="13" s="1"/>
  <c r="L683" i="13" s="1"/>
  <c r="Y687" i="3"/>
  <c r="V687" i="3"/>
  <c r="Z686" i="3"/>
  <c r="S686" i="3"/>
  <c r="U686" i="3" s="1"/>
  <c r="AA686" i="3" s="1"/>
  <c r="T686" i="3"/>
  <c r="R685" i="3"/>
  <c r="X685" i="3" s="1"/>
  <c r="N684" i="3"/>
  <c r="M684" i="3"/>
  <c r="W686" i="3"/>
  <c r="J683" i="3"/>
  <c r="K683" i="3" s="1"/>
  <c r="L683" i="3" s="1"/>
  <c r="R683" i="13" l="1"/>
  <c r="M683" i="13"/>
  <c r="N682" i="13" s="1"/>
  <c r="W685" i="13"/>
  <c r="V685" i="13"/>
  <c r="I681" i="13"/>
  <c r="J682" i="13"/>
  <c r="K682" i="13" s="1"/>
  <c r="L682" i="13" s="1"/>
  <c r="X684" i="13"/>
  <c r="T684" i="13"/>
  <c r="S684" i="13"/>
  <c r="U684" i="13" s="1"/>
  <c r="Y685" i="13"/>
  <c r="Y686" i="3"/>
  <c r="Z685" i="3"/>
  <c r="S685" i="3"/>
  <c r="U685" i="3" s="1"/>
  <c r="AA685" i="3" s="1"/>
  <c r="T685" i="3"/>
  <c r="W685" i="3" s="1"/>
  <c r="V686" i="3"/>
  <c r="R684" i="3"/>
  <c r="X684" i="3" s="1"/>
  <c r="N683" i="3"/>
  <c r="Y685" i="3"/>
  <c r="M683" i="3"/>
  <c r="J682" i="3"/>
  <c r="K682" i="3" s="1"/>
  <c r="L682" i="3" s="1"/>
  <c r="AA684" i="13" l="1"/>
  <c r="Y684" i="13"/>
  <c r="W684" i="13"/>
  <c r="V684" i="13"/>
  <c r="I680" i="13"/>
  <c r="J681" i="13"/>
  <c r="K681" i="13" s="1"/>
  <c r="L681" i="13" s="1"/>
  <c r="X683" i="13"/>
  <c r="T683" i="13"/>
  <c r="S683" i="13"/>
  <c r="U683" i="13" s="1"/>
  <c r="AA683" i="13" s="1"/>
  <c r="Z682" i="13"/>
  <c r="R682" i="13"/>
  <c r="M682" i="13"/>
  <c r="N681" i="13" s="1"/>
  <c r="Y683" i="13"/>
  <c r="Z683" i="13"/>
  <c r="V685" i="3"/>
  <c r="Z684" i="3"/>
  <c r="T684" i="3"/>
  <c r="W684" i="3" s="1"/>
  <c r="S684" i="3"/>
  <c r="U684" i="3" s="1"/>
  <c r="AA684" i="3" s="1"/>
  <c r="R683" i="3"/>
  <c r="Z683" i="3" s="1"/>
  <c r="N682" i="3"/>
  <c r="M682" i="3"/>
  <c r="J681" i="3"/>
  <c r="K681" i="3" s="1"/>
  <c r="L681" i="3" s="1"/>
  <c r="X682" i="13" l="1"/>
  <c r="T682" i="13"/>
  <c r="S682" i="13"/>
  <c r="U682" i="13" s="1"/>
  <c r="W683" i="13"/>
  <c r="V683" i="13"/>
  <c r="R681" i="13"/>
  <c r="Z681" i="13" s="1"/>
  <c r="M681" i="13"/>
  <c r="N680" i="13" s="1"/>
  <c r="I679" i="13"/>
  <c r="J680" i="13"/>
  <c r="K680" i="13" s="1"/>
  <c r="L680" i="13" s="1"/>
  <c r="S683" i="3"/>
  <c r="U683" i="3" s="1"/>
  <c r="AA683" i="3" s="1"/>
  <c r="T683" i="3"/>
  <c r="W683" i="3" s="1"/>
  <c r="X683" i="3"/>
  <c r="V684" i="3"/>
  <c r="Y684" i="3"/>
  <c r="R682" i="3"/>
  <c r="S682" i="3" s="1"/>
  <c r="U682" i="3" s="1"/>
  <c r="AA682" i="3" s="1"/>
  <c r="N681" i="3"/>
  <c r="Y683" i="3"/>
  <c r="M681" i="3"/>
  <c r="J680" i="3"/>
  <c r="K680" i="3" s="1"/>
  <c r="L680" i="3" s="1"/>
  <c r="R680" i="13" l="1"/>
  <c r="M680" i="13"/>
  <c r="N679" i="13" s="1"/>
  <c r="X681" i="13"/>
  <c r="T681" i="13"/>
  <c r="S681" i="13"/>
  <c r="U681" i="13" s="1"/>
  <c r="I678" i="13"/>
  <c r="J679" i="13"/>
  <c r="K679" i="13" s="1"/>
  <c r="L679" i="13" s="1"/>
  <c r="AA682" i="13"/>
  <c r="Y682" i="13"/>
  <c r="W682" i="13"/>
  <c r="V682" i="13"/>
  <c r="V683" i="3"/>
  <c r="T682" i="3"/>
  <c r="W682" i="3" s="1"/>
  <c r="X682" i="3"/>
  <c r="Z682" i="3"/>
  <c r="R681" i="3"/>
  <c r="Z681" i="3" s="1"/>
  <c r="N680" i="3"/>
  <c r="Y682" i="3"/>
  <c r="M680" i="3"/>
  <c r="J679" i="3"/>
  <c r="K679" i="3" s="1"/>
  <c r="L679" i="3" s="1"/>
  <c r="AA681" i="13" l="1"/>
  <c r="Y681" i="13"/>
  <c r="W681" i="13"/>
  <c r="V681" i="13"/>
  <c r="X680" i="13"/>
  <c r="T680" i="13"/>
  <c r="S680" i="13"/>
  <c r="U680" i="13" s="1"/>
  <c r="AA680" i="13" s="1"/>
  <c r="R679" i="13"/>
  <c r="Z679" i="13" s="1"/>
  <c r="M679" i="13"/>
  <c r="N678" i="13" s="1"/>
  <c r="I677" i="13"/>
  <c r="J678" i="13"/>
  <c r="K678" i="13" s="1"/>
  <c r="L678" i="13" s="1"/>
  <c r="Y680" i="13"/>
  <c r="Z680" i="13"/>
  <c r="S681" i="3"/>
  <c r="U681" i="3" s="1"/>
  <c r="AA681" i="3" s="1"/>
  <c r="T681" i="3"/>
  <c r="V681" i="3" s="1"/>
  <c r="V682" i="3"/>
  <c r="X681" i="3"/>
  <c r="R680" i="3"/>
  <c r="Z680" i="3" s="1"/>
  <c r="N679" i="3"/>
  <c r="Y681" i="3"/>
  <c r="T680" i="3"/>
  <c r="M679" i="3"/>
  <c r="J678" i="3"/>
  <c r="K678" i="3" s="1"/>
  <c r="L678" i="3" s="1"/>
  <c r="R678" i="13" l="1"/>
  <c r="M678" i="13"/>
  <c r="N677" i="13" s="1"/>
  <c r="X679" i="13"/>
  <c r="T679" i="13"/>
  <c r="S679" i="13"/>
  <c r="U679" i="13" s="1"/>
  <c r="W680" i="13"/>
  <c r="V680" i="13"/>
  <c r="I676" i="13"/>
  <c r="J677" i="13"/>
  <c r="K677" i="13" s="1"/>
  <c r="L677" i="13" s="1"/>
  <c r="W681" i="3"/>
  <c r="S680" i="3"/>
  <c r="U680" i="3" s="1"/>
  <c r="AA680" i="3" s="1"/>
  <c r="X680" i="3"/>
  <c r="R679" i="3"/>
  <c r="Z679" i="3" s="1"/>
  <c r="N678" i="3"/>
  <c r="M678" i="3"/>
  <c r="W680" i="3"/>
  <c r="J677" i="3"/>
  <c r="K677" i="3" s="1"/>
  <c r="L677" i="3" s="1"/>
  <c r="I675" i="13" l="1"/>
  <c r="J676" i="13"/>
  <c r="K676" i="13" s="1"/>
  <c r="L676" i="13" s="1"/>
  <c r="X678" i="13"/>
  <c r="T678" i="13"/>
  <c r="S678" i="13"/>
  <c r="U678" i="13" s="1"/>
  <c r="AA678" i="13" s="1"/>
  <c r="Z677" i="13"/>
  <c r="R677" i="13"/>
  <c r="M677" i="13"/>
  <c r="N676" i="13" s="1"/>
  <c r="AA679" i="13"/>
  <c r="Y679" i="13"/>
  <c r="W679" i="13"/>
  <c r="V679" i="13"/>
  <c r="Y678" i="13"/>
  <c r="Z678" i="13"/>
  <c r="V680" i="3"/>
  <c r="S679" i="3"/>
  <c r="U679" i="3" s="1"/>
  <c r="AA679" i="3" s="1"/>
  <c r="Y680" i="3"/>
  <c r="T679" i="3"/>
  <c r="W679" i="3" s="1"/>
  <c r="X679" i="3"/>
  <c r="R678" i="3"/>
  <c r="Z678" i="3" s="1"/>
  <c r="N677" i="3"/>
  <c r="M677" i="3"/>
  <c r="J676" i="3"/>
  <c r="K676" i="3" s="1"/>
  <c r="L676" i="3" s="1"/>
  <c r="X677" i="13" l="1"/>
  <c r="T677" i="13"/>
  <c r="S677" i="13"/>
  <c r="U677" i="13" s="1"/>
  <c r="W678" i="13"/>
  <c r="V678" i="13"/>
  <c r="R676" i="13"/>
  <c r="M676" i="13"/>
  <c r="N675" i="13" s="1"/>
  <c r="I674" i="13"/>
  <c r="J675" i="13"/>
  <c r="K675" i="13" s="1"/>
  <c r="L675" i="13" s="1"/>
  <c r="Y679" i="3"/>
  <c r="V679" i="3"/>
  <c r="T678" i="3"/>
  <c r="S678" i="3"/>
  <c r="U678" i="3" s="1"/>
  <c r="AA678" i="3" s="1"/>
  <c r="X678" i="3"/>
  <c r="R677" i="3"/>
  <c r="Z677" i="3" s="1"/>
  <c r="N676" i="3"/>
  <c r="W678" i="3"/>
  <c r="M676" i="3"/>
  <c r="J675" i="3"/>
  <c r="K675" i="3" s="1"/>
  <c r="L675" i="3" s="1"/>
  <c r="R675" i="13" l="1"/>
  <c r="M675" i="13"/>
  <c r="N674" i="13" s="1"/>
  <c r="X676" i="13"/>
  <c r="T676" i="13"/>
  <c r="S676" i="13"/>
  <c r="U676" i="13" s="1"/>
  <c r="AA676" i="13" s="1"/>
  <c r="I673" i="13"/>
  <c r="J674" i="13"/>
  <c r="K674" i="13" s="1"/>
  <c r="L674" i="13" s="1"/>
  <c r="AA677" i="13"/>
  <c r="Y677" i="13"/>
  <c r="Z676" i="13"/>
  <c r="W677" i="13"/>
  <c r="V677" i="13"/>
  <c r="Y678" i="3"/>
  <c r="V678" i="3"/>
  <c r="S677" i="3"/>
  <c r="U677" i="3" s="1"/>
  <c r="AA677" i="3" s="1"/>
  <c r="T677" i="3"/>
  <c r="W677" i="3" s="1"/>
  <c r="X677" i="3"/>
  <c r="R676" i="3"/>
  <c r="X676" i="3" s="1"/>
  <c r="N675" i="3"/>
  <c r="Y677" i="3"/>
  <c r="M675" i="3"/>
  <c r="J674" i="3"/>
  <c r="K674" i="3" s="1"/>
  <c r="L674" i="3" s="1"/>
  <c r="W676" i="13" l="1"/>
  <c r="V676" i="13"/>
  <c r="X675" i="13"/>
  <c r="T675" i="13"/>
  <c r="S675" i="13"/>
  <c r="U675" i="13" s="1"/>
  <c r="AA675" i="13" s="1"/>
  <c r="Z674" i="13"/>
  <c r="R674" i="13"/>
  <c r="M674" i="13"/>
  <c r="N673" i="13" s="1"/>
  <c r="Y676" i="13"/>
  <c r="I672" i="13"/>
  <c r="J673" i="13"/>
  <c r="K673" i="13" s="1"/>
  <c r="L673" i="13" s="1"/>
  <c r="Y675" i="13"/>
  <c r="Z675" i="13"/>
  <c r="Z676" i="3"/>
  <c r="V677" i="3"/>
  <c r="T676" i="3"/>
  <c r="W676" i="3" s="1"/>
  <c r="S676" i="3"/>
  <c r="U676" i="3" s="1"/>
  <c r="AA676" i="3" s="1"/>
  <c r="R675" i="3"/>
  <c r="Z675" i="3" s="1"/>
  <c r="N674" i="3"/>
  <c r="T675" i="3"/>
  <c r="S675" i="3"/>
  <c r="U675" i="3" s="1"/>
  <c r="AA675" i="3" s="1"/>
  <c r="M674" i="3"/>
  <c r="J673" i="3"/>
  <c r="K673" i="3" s="1"/>
  <c r="L673" i="3" s="1"/>
  <c r="R673" i="13" l="1"/>
  <c r="M673" i="13"/>
  <c r="N672" i="13" s="1"/>
  <c r="X674" i="13"/>
  <c r="T674" i="13"/>
  <c r="S674" i="13"/>
  <c r="U674" i="13" s="1"/>
  <c r="W675" i="13"/>
  <c r="V675" i="13"/>
  <c r="I671" i="13"/>
  <c r="J672" i="13"/>
  <c r="K672" i="13" s="1"/>
  <c r="L672" i="13" s="1"/>
  <c r="V676" i="3"/>
  <c r="Y676" i="3"/>
  <c r="X675" i="3"/>
  <c r="R674" i="3"/>
  <c r="X674" i="3" s="1"/>
  <c r="N673" i="3"/>
  <c r="Y675" i="3"/>
  <c r="W675" i="3"/>
  <c r="V675" i="3"/>
  <c r="M673" i="3"/>
  <c r="J672" i="3"/>
  <c r="K672" i="3" s="1"/>
  <c r="L672" i="3" s="1"/>
  <c r="AA674" i="13" l="1"/>
  <c r="Y674" i="13"/>
  <c r="R672" i="13"/>
  <c r="Z672" i="13" s="1"/>
  <c r="M672" i="13"/>
  <c r="N671" i="13" s="1"/>
  <c r="I670" i="13"/>
  <c r="J671" i="13"/>
  <c r="K671" i="13" s="1"/>
  <c r="L671" i="13" s="1"/>
  <c r="X673" i="13"/>
  <c r="T673" i="13"/>
  <c r="S673" i="13"/>
  <c r="U673" i="13" s="1"/>
  <c r="AA673" i="13" s="1"/>
  <c r="W674" i="13"/>
  <c r="V674" i="13"/>
  <c r="Z673" i="13"/>
  <c r="Z674" i="3"/>
  <c r="S674" i="3"/>
  <c r="U674" i="3" s="1"/>
  <c r="AA674" i="3" s="1"/>
  <c r="T674" i="3"/>
  <c r="R673" i="3"/>
  <c r="S673" i="3" s="1"/>
  <c r="U673" i="3" s="1"/>
  <c r="AA673" i="3" s="1"/>
  <c r="N672" i="3"/>
  <c r="M672" i="3"/>
  <c r="W674" i="3"/>
  <c r="J671" i="3"/>
  <c r="K671" i="3" s="1"/>
  <c r="L671" i="3" s="1"/>
  <c r="I669" i="13" l="1"/>
  <c r="J670" i="13"/>
  <c r="K670" i="13" s="1"/>
  <c r="L670" i="13" s="1"/>
  <c r="Y673" i="13"/>
  <c r="W673" i="13"/>
  <c r="V673" i="13"/>
  <c r="R671" i="13"/>
  <c r="Z671" i="13" s="1"/>
  <c r="M671" i="13"/>
  <c r="N670" i="13" s="1"/>
  <c r="X672" i="13"/>
  <c r="T672" i="13"/>
  <c r="S672" i="13"/>
  <c r="U672" i="13" s="1"/>
  <c r="Y674" i="3"/>
  <c r="X673" i="3"/>
  <c r="V674" i="3"/>
  <c r="T673" i="3"/>
  <c r="V673" i="3" s="1"/>
  <c r="Z673" i="3"/>
  <c r="R672" i="3"/>
  <c r="X672" i="3" s="1"/>
  <c r="N671" i="3"/>
  <c r="Y673" i="3"/>
  <c r="M671" i="3"/>
  <c r="J670" i="3"/>
  <c r="K670" i="3" s="1"/>
  <c r="L670" i="3" s="1"/>
  <c r="AA672" i="13" l="1"/>
  <c r="Y672" i="13"/>
  <c r="X671" i="13"/>
  <c r="T671" i="13"/>
  <c r="S671" i="13"/>
  <c r="U671" i="13" s="1"/>
  <c r="W672" i="13"/>
  <c r="V672" i="13"/>
  <c r="R670" i="13"/>
  <c r="Z670" i="13" s="1"/>
  <c r="M670" i="13"/>
  <c r="N669" i="13" s="1"/>
  <c r="I668" i="13"/>
  <c r="J669" i="13"/>
  <c r="K669" i="13" s="1"/>
  <c r="L669" i="13" s="1"/>
  <c r="Z672" i="3"/>
  <c r="S672" i="3"/>
  <c r="U672" i="3" s="1"/>
  <c r="AA672" i="3" s="1"/>
  <c r="T672" i="3"/>
  <c r="W672" i="3" s="1"/>
  <c r="W673" i="3"/>
  <c r="R671" i="3"/>
  <c r="X671" i="3" s="1"/>
  <c r="N670" i="3"/>
  <c r="M670" i="3"/>
  <c r="J669" i="3"/>
  <c r="K669" i="3" s="1"/>
  <c r="L669" i="3" s="1"/>
  <c r="W671" i="13" l="1"/>
  <c r="V671" i="13"/>
  <c r="R669" i="13"/>
  <c r="Z669" i="13" s="1"/>
  <c r="M669" i="13"/>
  <c r="N668" i="13" s="1"/>
  <c r="X670" i="13"/>
  <c r="T670" i="13"/>
  <c r="S670" i="13"/>
  <c r="U670" i="13" s="1"/>
  <c r="I667" i="13"/>
  <c r="J668" i="13"/>
  <c r="K668" i="13" s="1"/>
  <c r="L668" i="13" s="1"/>
  <c r="AA671" i="13"/>
  <c r="Y671" i="13"/>
  <c r="Y672" i="3"/>
  <c r="V672" i="3"/>
  <c r="Z671" i="3"/>
  <c r="T671" i="3"/>
  <c r="W671" i="3" s="1"/>
  <c r="S671" i="3"/>
  <c r="U671" i="3" s="1"/>
  <c r="AA671" i="3" s="1"/>
  <c r="R670" i="3"/>
  <c r="T670" i="3" s="1"/>
  <c r="N669" i="3"/>
  <c r="M669" i="3"/>
  <c r="J668" i="3"/>
  <c r="K668" i="3" s="1"/>
  <c r="L668" i="3" s="1"/>
  <c r="R668" i="13" l="1"/>
  <c r="M668" i="13"/>
  <c r="N667" i="13" s="1"/>
  <c r="I666" i="13"/>
  <c r="J667" i="13"/>
  <c r="K667" i="13" s="1"/>
  <c r="L667" i="13" s="1"/>
  <c r="AA670" i="13"/>
  <c r="Y670" i="13"/>
  <c r="W670" i="13"/>
  <c r="V670" i="13"/>
  <c r="X669" i="13"/>
  <c r="T669" i="13"/>
  <c r="S669" i="13"/>
  <c r="U669" i="13" s="1"/>
  <c r="Y671" i="3"/>
  <c r="V671" i="3"/>
  <c r="S670" i="3"/>
  <c r="U670" i="3" s="1"/>
  <c r="AA670" i="3" s="1"/>
  <c r="Y670" i="3"/>
  <c r="X670" i="3"/>
  <c r="Z670" i="3"/>
  <c r="R669" i="3"/>
  <c r="X669" i="3" s="1"/>
  <c r="N668" i="3"/>
  <c r="M668" i="3"/>
  <c r="W670" i="3"/>
  <c r="V670" i="3"/>
  <c r="J667" i="3"/>
  <c r="K667" i="3" s="1"/>
  <c r="L667" i="3" s="1"/>
  <c r="R667" i="13" l="1"/>
  <c r="M667" i="13"/>
  <c r="N666" i="13" s="1"/>
  <c r="X668" i="13"/>
  <c r="T668" i="13"/>
  <c r="S668" i="13"/>
  <c r="U668" i="13" s="1"/>
  <c r="AA668" i="13" s="1"/>
  <c r="AA669" i="13"/>
  <c r="Y669" i="13"/>
  <c r="I665" i="13"/>
  <c r="J666" i="13"/>
  <c r="K666" i="13" s="1"/>
  <c r="L666" i="13" s="1"/>
  <c r="W669" i="13"/>
  <c r="V669" i="13"/>
  <c r="Z668" i="13"/>
  <c r="Z669" i="3"/>
  <c r="T669" i="3"/>
  <c r="W669" i="3" s="1"/>
  <c r="S669" i="3"/>
  <c r="U669" i="3" s="1"/>
  <c r="AA669" i="3" s="1"/>
  <c r="R668" i="3"/>
  <c r="X668" i="3" s="1"/>
  <c r="N667" i="3"/>
  <c r="M667" i="3"/>
  <c r="J666" i="3"/>
  <c r="K666" i="3" s="1"/>
  <c r="L666" i="3" s="1"/>
  <c r="R666" i="13" l="1"/>
  <c r="M666" i="13"/>
  <c r="N665" i="13" s="1"/>
  <c r="Y668" i="13"/>
  <c r="I664" i="13"/>
  <c r="J665" i="13"/>
  <c r="K665" i="13" s="1"/>
  <c r="L665" i="13" s="1"/>
  <c r="W668" i="13"/>
  <c r="V668" i="13"/>
  <c r="X667" i="13"/>
  <c r="T667" i="13"/>
  <c r="S667" i="13"/>
  <c r="U667" i="13" s="1"/>
  <c r="AA667" i="13" s="1"/>
  <c r="Z667" i="13"/>
  <c r="V669" i="3"/>
  <c r="Y669" i="3"/>
  <c r="T668" i="3"/>
  <c r="W668" i="3" s="1"/>
  <c r="S668" i="3"/>
  <c r="U668" i="3" s="1"/>
  <c r="AA668" i="3" s="1"/>
  <c r="Z668" i="3"/>
  <c r="R667" i="3"/>
  <c r="Z667" i="3" s="1"/>
  <c r="N666" i="3"/>
  <c r="X667" i="3"/>
  <c r="M666" i="3"/>
  <c r="J665" i="3"/>
  <c r="K665" i="3" s="1"/>
  <c r="L665" i="3" s="1"/>
  <c r="Y667" i="13" l="1"/>
  <c r="W667" i="13"/>
  <c r="V667" i="13"/>
  <c r="I663" i="13"/>
  <c r="J664" i="13"/>
  <c r="K664" i="13" s="1"/>
  <c r="L664" i="13" s="1"/>
  <c r="X666" i="13"/>
  <c r="T666" i="13"/>
  <c r="S666" i="13"/>
  <c r="U666" i="13" s="1"/>
  <c r="AA666" i="13" s="1"/>
  <c r="R665" i="13"/>
  <c r="Z665" i="13" s="1"/>
  <c r="M665" i="13"/>
  <c r="N664" i="13" s="1"/>
  <c r="Z666" i="13"/>
  <c r="V668" i="3"/>
  <c r="S667" i="3"/>
  <c r="U667" i="3" s="1"/>
  <c r="AA667" i="3" s="1"/>
  <c r="Y668" i="3"/>
  <c r="T667" i="3"/>
  <c r="W667" i="3" s="1"/>
  <c r="R666" i="3"/>
  <c r="X666" i="3" s="1"/>
  <c r="N665" i="3"/>
  <c r="S666" i="3"/>
  <c r="U666" i="3" s="1"/>
  <c r="AA666" i="3" s="1"/>
  <c r="T666" i="3"/>
  <c r="Z666" i="3"/>
  <c r="M665" i="3"/>
  <c r="J664" i="3"/>
  <c r="K664" i="3" s="1"/>
  <c r="L664" i="3" s="1"/>
  <c r="R664" i="13" l="1"/>
  <c r="M664" i="13"/>
  <c r="N663" i="13" s="1"/>
  <c r="I662" i="13"/>
  <c r="J663" i="13"/>
  <c r="K663" i="13" s="1"/>
  <c r="L663" i="13" s="1"/>
  <c r="X665" i="13"/>
  <c r="T665" i="13"/>
  <c r="S665" i="13"/>
  <c r="U665" i="13" s="1"/>
  <c r="W666" i="13"/>
  <c r="V666" i="13"/>
  <c r="Y666" i="13"/>
  <c r="V667" i="3"/>
  <c r="Y667" i="3"/>
  <c r="R665" i="3"/>
  <c r="X665" i="3" s="1"/>
  <c r="N664" i="3"/>
  <c r="Y666" i="3"/>
  <c r="W666" i="3"/>
  <c r="V666" i="3"/>
  <c r="M664" i="3"/>
  <c r="J663" i="3"/>
  <c r="K663" i="3" s="1"/>
  <c r="L663" i="3" s="1"/>
  <c r="R663" i="13" l="1"/>
  <c r="M663" i="13"/>
  <c r="N662" i="13" s="1"/>
  <c r="X664" i="13"/>
  <c r="T664" i="13"/>
  <c r="S664" i="13"/>
  <c r="U664" i="13" s="1"/>
  <c r="AA664" i="13" s="1"/>
  <c r="AA665" i="13"/>
  <c r="Y665" i="13"/>
  <c r="I661" i="13"/>
  <c r="J662" i="13"/>
  <c r="K662" i="13" s="1"/>
  <c r="L662" i="13" s="1"/>
  <c r="W665" i="13"/>
  <c r="V665" i="13"/>
  <c r="Z664" i="13"/>
  <c r="Z665" i="3"/>
  <c r="S665" i="3"/>
  <c r="U665" i="3" s="1"/>
  <c r="AA665" i="3" s="1"/>
  <c r="T665" i="3"/>
  <c r="R664" i="3"/>
  <c r="X664" i="3" s="1"/>
  <c r="N663" i="3"/>
  <c r="Z664" i="3"/>
  <c r="M663" i="3"/>
  <c r="J662" i="3"/>
  <c r="K662" i="3" s="1"/>
  <c r="L662" i="3" s="1"/>
  <c r="R662" i="13" l="1"/>
  <c r="M662" i="13"/>
  <c r="N661" i="13" s="1"/>
  <c r="Y664" i="13"/>
  <c r="I660" i="13"/>
  <c r="J661" i="13"/>
  <c r="K661" i="13" s="1"/>
  <c r="L661" i="13" s="1"/>
  <c r="W664" i="13"/>
  <c r="V664" i="13"/>
  <c r="X663" i="13"/>
  <c r="T663" i="13"/>
  <c r="S663" i="13"/>
  <c r="U663" i="13" s="1"/>
  <c r="AA663" i="13" s="1"/>
  <c r="Z663" i="13"/>
  <c r="Y665" i="3"/>
  <c r="V665" i="3"/>
  <c r="W665" i="3"/>
  <c r="S664" i="3"/>
  <c r="U664" i="3" s="1"/>
  <c r="AA664" i="3" s="1"/>
  <c r="T664" i="3"/>
  <c r="W664" i="3" s="1"/>
  <c r="R663" i="3"/>
  <c r="X663" i="3" s="1"/>
  <c r="N662" i="3"/>
  <c r="Z663" i="3"/>
  <c r="M662" i="3"/>
  <c r="J661" i="3"/>
  <c r="K661" i="3" s="1"/>
  <c r="L661" i="3" s="1"/>
  <c r="Y663" i="13" l="1"/>
  <c r="R661" i="13"/>
  <c r="M661" i="13"/>
  <c r="N660" i="13" s="1"/>
  <c r="I659" i="13"/>
  <c r="J660" i="13"/>
  <c r="K660" i="13" s="1"/>
  <c r="L660" i="13" s="1"/>
  <c r="X662" i="13"/>
  <c r="T662" i="13"/>
  <c r="S662" i="13"/>
  <c r="U662" i="13" s="1"/>
  <c r="AA662" i="13" s="1"/>
  <c r="W663" i="13"/>
  <c r="V663" i="13"/>
  <c r="Z662" i="13"/>
  <c r="S663" i="3"/>
  <c r="U663" i="3" s="1"/>
  <c r="AA663" i="3" s="1"/>
  <c r="Y664" i="3"/>
  <c r="V664" i="3"/>
  <c r="T663" i="3"/>
  <c r="V663" i="3" s="1"/>
  <c r="R662" i="3"/>
  <c r="Z662" i="3" s="1"/>
  <c r="N661" i="3"/>
  <c r="M661" i="3"/>
  <c r="J660" i="3"/>
  <c r="K660" i="3" s="1"/>
  <c r="L660" i="3" s="1"/>
  <c r="R660" i="13" l="1"/>
  <c r="M660" i="13"/>
  <c r="N659" i="13" s="1"/>
  <c r="X661" i="13"/>
  <c r="T661" i="13"/>
  <c r="S661" i="13"/>
  <c r="U661" i="13" s="1"/>
  <c r="AA661" i="13" s="1"/>
  <c r="I658" i="13"/>
  <c r="J659" i="13"/>
  <c r="K659" i="13" s="1"/>
  <c r="L659" i="13" s="1"/>
  <c r="Y662" i="13"/>
  <c r="W662" i="13"/>
  <c r="V662" i="13"/>
  <c r="Z661" i="13"/>
  <c r="W663" i="3"/>
  <c r="S662" i="3"/>
  <c r="U662" i="3" s="1"/>
  <c r="AA662" i="3" s="1"/>
  <c r="Y663" i="3"/>
  <c r="T662" i="3"/>
  <c r="W662" i="3" s="1"/>
  <c r="X662" i="3"/>
  <c r="R661" i="3"/>
  <c r="X661" i="3" s="1"/>
  <c r="N660" i="3"/>
  <c r="M660" i="3"/>
  <c r="J659" i="3"/>
  <c r="K659" i="3" s="1"/>
  <c r="L659" i="3" s="1"/>
  <c r="W661" i="13" l="1"/>
  <c r="V661" i="13"/>
  <c r="X660" i="13"/>
  <c r="T660" i="13"/>
  <c r="S660" i="13"/>
  <c r="U660" i="13" s="1"/>
  <c r="AA660" i="13" s="1"/>
  <c r="Y661" i="13"/>
  <c r="R659" i="13"/>
  <c r="Z659" i="13" s="1"/>
  <c r="M659" i="13"/>
  <c r="N658" i="13" s="1"/>
  <c r="I657" i="13"/>
  <c r="J658" i="13"/>
  <c r="K658" i="13" s="1"/>
  <c r="L658" i="13" s="1"/>
  <c r="Y660" i="13"/>
  <c r="Z660" i="13"/>
  <c r="V662" i="3"/>
  <c r="Y662" i="3"/>
  <c r="Z661" i="3"/>
  <c r="S661" i="3"/>
  <c r="U661" i="3" s="1"/>
  <c r="AA661" i="3" s="1"/>
  <c r="T661" i="3"/>
  <c r="W661" i="3" s="1"/>
  <c r="R660" i="3"/>
  <c r="Z660" i="3" s="1"/>
  <c r="N659" i="3"/>
  <c r="M659" i="3"/>
  <c r="J658" i="3"/>
  <c r="K658" i="3" s="1"/>
  <c r="L658" i="3" s="1"/>
  <c r="I656" i="13" l="1"/>
  <c r="J657" i="13"/>
  <c r="K657" i="13" s="1"/>
  <c r="L657" i="13" s="1"/>
  <c r="W660" i="13"/>
  <c r="V660" i="13"/>
  <c r="R658" i="13"/>
  <c r="M658" i="13"/>
  <c r="N657" i="13" s="1"/>
  <c r="X659" i="13"/>
  <c r="T659" i="13"/>
  <c r="S659" i="13"/>
  <c r="U659" i="13" s="1"/>
  <c r="Y661" i="3"/>
  <c r="T660" i="3"/>
  <c r="W660" i="3" s="1"/>
  <c r="S660" i="3"/>
  <c r="U660" i="3" s="1"/>
  <c r="AA660" i="3" s="1"/>
  <c r="X660" i="3"/>
  <c r="V661" i="3"/>
  <c r="R659" i="3"/>
  <c r="X659" i="3" s="1"/>
  <c r="N658" i="3"/>
  <c r="Z659" i="3"/>
  <c r="M658" i="3"/>
  <c r="J657" i="3"/>
  <c r="K657" i="3" s="1"/>
  <c r="L657" i="3" s="1"/>
  <c r="AA659" i="13" l="1"/>
  <c r="Y659" i="13"/>
  <c r="W659" i="13"/>
  <c r="V659" i="13"/>
  <c r="R657" i="13"/>
  <c r="M657" i="13"/>
  <c r="N656" i="13" s="1"/>
  <c r="X658" i="13"/>
  <c r="T658" i="13"/>
  <c r="S658" i="13"/>
  <c r="U658" i="13" s="1"/>
  <c r="AA658" i="13" s="1"/>
  <c r="Z658" i="13"/>
  <c r="I655" i="13"/>
  <c r="J656" i="13"/>
  <c r="K656" i="13" s="1"/>
  <c r="L656" i="13" s="1"/>
  <c r="S659" i="3"/>
  <c r="U659" i="3" s="1"/>
  <c r="AA659" i="3" s="1"/>
  <c r="V660" i="3"/>
  <c r="Y660" i="3"/>
  <c r="T659" i="3"/>
  <c r="W659" i="3" s="1"/>
  <c r="R658" i="3"/>
  <c r="X658" i="3" s="1"/>
  <c r="N657" i="3"/>
  <c r="Y659" i="3"/>
  <c r="Z658" i="3"/>
  <c r="M657" i="3"/>
  <c r="J656" i="3"/>
  <c r="K656" i="3" s="1"/>
  <c r="L656" i="3" s="1"/>
  <c r="W658" i="13" l="1"/>
  <c r="V658" i="13"/>
  <c r="X657" i="13"/>
  <c r="T657" i="13"/>
  <c r="S657" i="13"/>
  <c r="U657" i="13" s="1"/>
  <c r="AA657" i="13" s="1"/>
  <c r="R656" i="13"/>
  <c r="Z656" i="13" s="1"/>
  <c r="M656" i="13"/>
  <c r="N655" i="13" s="1"/>
  <c r="I654" i="13"/>
  <c r="J655" i="13"/>
  <c r="K655" i="13" s="1"/>
  <c r="L655" i="13" s="1"/>
  <c r="Y658" i="13"/>
  <c r="Y657" i="13"/>
  <c r="Z657" i="13"/>
  <c r="V659" i="3"/>
  <c r="S658" i="3"/>
  <c r="U658" i="3" s="1"/>
  <c r="AA658" i="3" s="1"/>
  <c r="T658" i="3"/>
  <c r="R657" i="3"/>
  <c r="Z657" i="3" s="1"/>
  <c r="N656" i="3"/>
  <c r="M656" i="3"/>
  <c r="J655" i="3"/>
  <c r="K655" i="3" s="1"/>
  <c r="L655" i="3" s="1"/>
  <c r="R655" i="13" l="1"/>
  <c r="M655" i="13"/>
  <c r="N654" i="13" s="1"/>
  <c r="X656" i="13"/>
  <c r="T656" i="13"/>
  <c r="S656" i="13"/>
  <c r="U656" i="13" s="1"/>
  <c r="W657" i="13"/>
  <c r="V657" i="13"/>
  <c r="I653" i="13"/>
  <c r="J654" i="13"/>
  <c r="K654" i="13" s="1"/>
  <c r="L654" i="13" s="1"/>
  <c r="Y658" i="3"/>
  <c r="S657" i="3"/>
  <c r="U657" i="3" s="1"/>
  <c r="AA657" i="3" s="1"/>
  <c r="T657" i="3"/>
  <c r="W657" i="3" s="1"/>
  <c r="V658" i="3"/>
  <c r="X657" i="3"/>
  <c r="W658" i="3"/>
  <c r="R656" i="3"/>
  <c r="X656" i="3" s="1"/>
  <c r="N655" i="3"/>
  <c r="M655" i="3"/>
  <c r="J654" i="3"/>
  <c r="K654" i="3" s="1"/>
  <c r="L654" i="3" s="1"/>
  <c r="AA656" i="13" l="1"/>
  <c r="Y656" i="13"/>
  <c r="X655" i="13"/>
  <c r="T655" i="13"/>
  <c r="S655" i="13"/>
  <c r="U655" i="13" s="1"/>
  <c r="AA655" i="13" s="1"/>
  <c r="R654" i="13"/>
  <c r="Z654" i="13" s="1"/>
  <c r="M654" i="13"/>
  <c r="N653" i="13" s="1"/>
  <c r="I652" i="13"/>
  <c r="J653" i="13"/>
  <c r="K653" i="13" s="1"/>
  <c r="L653" i="13" s="1"/>
  <c r="W656" i="13"/>
  <c r="V656" i="13"/>
  <c r="Y655" i="13"/>
  <c r="Z655" i="13"/>
  <c r="V657" i="3"/>
  <c r="Y657" i="3"/>
  <c r="Z656" i="3"/>
  <c r="S656" i="3"/>
  <c r="U656" i="3" s="1"/>
  <c r="AA656" i="3" s="1"/>
  <c r="T656" i="3"/>
  <c r="R655" i="3"/>
  <c r="X655" i="3" s="1"/>
  <c r="N654" i="3"/>
  <c r="S655" i="3"/>
  <c r="U655" i="3" s="1"/>
  <c r="AA655" i="3" s="1"/>
  <c r="M654" i="3"/>
  <c r="W656" i="3"/>
  <c r="J653" i="3"/>
  <c r="K653" i="3" s="1"/>
  <c r="L653" i="3" s="1"/>
  <c r="R653" i="13" l="1"/>
  <c r="M653" i="13"/>
  <c r="N652" i="13" s="1"/>
  <c r="Z653" i="13"/>
  <c r="W655" i="13"/>
  <c r="V655" i="13"/>
  <c r="I651" i="13"/>
  <c r="J652" i="13"/>
  <c r="K652" i="13" s="1"/>
  <c r="L652" i="13" s="1"/>
  <c r="X654" i="13"/>
  <c r="T654" i="13"/>
  <c r="S654" i="13"/>
  <c r="U654" i="13" s="1"/>
  <c r="Z655" i="3"/>
  <c r="Y656" i="3"/>
  <c r="V656" i="3"/>
  <c r="T655" i="3"/>
  <c r="V655" i="3" s="1"/>
  <c r="R654" i="3"/>
  <c r="X654" i="3" s="1"/>
  <c r="N653" i="3"/>
  <c r="Y655" i="3"/>
  <c r="T654" i="3"/>
  <c r="S654" i="3"/>
  <c r="U654" i="3" s="1"/>
  <c r="AA654" i="3" s="1"/>
  <c r="Z654" i="3"/>
  <c r="M653" i="3"/>
  <c r="W655" i="3"/>
  <c r="J652" i="3"/>
  <c r="K652" i="3" s="1"/>
  <c r="L652" i="3" s="1"/>
  <c r="I650" i="13" l="1"/>
  <c r="J651" i="13"/>
  <c r="K651" i="13" s="1"/>
  <c r="L651" i="13" s="1"/>
  <c r="AA654" i="13"/>
  <c r="Y654" i="13"/>
  <c r="W654" i="13"/>
  <c r="V654" i="13"/>
  <c r="R652" i="13"/>
  <c r="M652" i="13"/>
  <c r="N651" i="13" s="1"/>
  <c r="X653" i="13"/>
  <c r="T653" i="13"/>
  <c r="S653" i="13"/>
  <c r="U653" i="13" s="1"/>
  <c r="R653" i="3"/>
  <c r="Z653" i="3" s="1"/>
  <c r="N652" i="3"/>
  <c r="Y654" i="3"/>
  <c r="X653" i="3"/>
  <c r="T653" i="3"/>
  <c r="S653" i="3"/>
  <c r="U653" i="3" s="1"/>
  <c r="AA653" i="3" s="1"/>
  <c r="W654" i="3"/>
  <c r="V654" i="3"/>
  <c r="M652" i="3"/>
  <c r="J651" i="3"/>
  <c r="K651" i="3" s="1"/>
  <c r="L651" i="3" s="1"/>
  <c r="X652" i="13" l="1"/>
  <c r="T652" i="13"/>
  <c r="S652" i="13"/>
  <c r="U652" i="13" s="1"/>
  <c r="R651" i="13"/>
  <c r="Z651" i="13" s="1"/>
  <c r="M651" i="13"/>
  <c r="N650" i="13" s="1"/>
  <c r="AA653" i="13"/>
  <c r="Y653" i="13"/>
  <c r="W653" i="13"/>
  <c r="V653" i="13"/>
  <c r="Z652" i="13"/>
  <c r="I649" i="13"/>
  <c r="J650" i="13"/>
  <c r="K650" i="13" s="1"/>
  <c r="L650" i="13" s="1"/>
  <c r="R652" i="3"/>
  <c r="Z652" i="3" s="1"/>
  <c r="N651" i="3"/>
  <c r="Y653" i="3"/>
  <c r="S652" i="3"/>
  <c r="U652" i="3" s="1"/>
  <c r="AA652" i="3" s="1"/>
  <c r="T652" i="3"/>
  <c r="W653" i="3"/>
  <c r="V653" i="3"/>
  <c r="M651" i="3"/>
  <c r="J650" i="3"/>
  <c r="K650" i="3" s="1"/>
  <c r="L650" i="3" s="1"/>
  <c r="X651" i="13" l="1"/>
  <c r="T651" i="13"/>
  <c r="S651" i="13"/>
  <c r="U651" i="13" s="1"/>
  <c r="I648" i="13"/>
  <c r="J649" i="13"/>
  <c r="K649" i="13" s="1"/>
  <c r="L649" i="13" s="1"/>
  <c r="R650" i="13"/>
  <c r="M650" i="13"/>
  <c r="N649" i="13" s="1"/>
  <c r="Z650" i="13"/>
  <c r="AA652" i="13"/>
  <c r="Y652" i="13"/>
  <c r="W652" i="13"/>
  <c r="V652" i="13"/>
  <c r="X652" i="3"/>
  <c r="R651" i="3"/>
  <c r="X651" i="3" s="1"/>
  <c r="N650" i="3"/>
  <c r="Y652" i="3"/>
  <c r="W652" i="3"/>
  <c r="V652" i="3"/>
  <c r="M650" i="3"/>
  <c r="J649" i="3"/>
  <c r="K649" i="3" s="1"/>
  <c r="L649" i="3" s="1"/>
  <c r="I647" i="13" l="1"/>
  <c r="J648" i="13"/>
  <c r="K648" i="13" s="1"/>
  <c r="L648" i="13" s="1"/>
  <c r="AA651" i="13"/>
  <c r="Y651" i="13"/>
  <c r="X650" i="13"/>
  <c r="T650" i="13"/>
  <c r="S650" i="13"/>
  <c r="U650" i="13" s="1"/>
  <c r="W651" i="13"/>
  <c r="V651" i="13"/>
  <c r="R649" i="13"/>
  <c r="M649" i="13"/>
  <c r="N648" i="13" s="1"/>
  <c r="Z649" i="13"/>
  <c r="Z651" i="3"/>
  <c r="S651" i="3"/>
  <c r="U651" i="3" s="1"/>
  <c r="AA651" i="3" s="1"/>
  <c r="T651" i="3"/>
  <c r="R650" i="3"/>
  <c r="X650" i="3" s="1"/>
  <c r="N649" i="3"/>
  <c r="T650" i="3"/>
  <c r="W651" i="3"/>
  <c r="M649" i="3"/>
  <c r="J648" i="3"/>
  <c r="K648" i="3" s="1"/>
  <c r="L648" i="3" s="1"/>
  <c r="AA650" i="13" l="1"/>
  <c r="Y650" i="13"/>
  <c r="W650" i="13"/>
  <c r="V650" i="13"/>
  <c r="X649" i="13"/>
  <c r="T649" i="13"/>
  <c r="S649" i="13"/>
  <c r="U649" i="13" s="1"/>
  <c r="R648" i="13"/>
  <c r="M648" i="13"/>
  <c r="N647" i="13" s="1"/>
  <c r="J647" i="13"/>
  <c r="K647" i="13" s="1"/>
  <c r="L647" i="13" s="1"/>
  <c r="I646" i="13"/>
  <c r="V651" i="3"/>
  <c r="Y651" i="3"/>
  <c r="Z650" i="3"/>
  <c r="S650" i="3"/>
  <c r="U650" i="3" s="1"/>
  <c r="AA650" i="3" s="1"/>
  <c r="R649" i="3"/>
  <c r="T649" i="3" s="1"/>
  <c r="N648" i="3"/>
  <c r="M648" i="3"/>
  <c r="W650" i="3"/>
  <c r="J647" i="3"/>
  <c r="K647" i="3" s="1"/>
  <c r="L647" i="3" s="1"/>
  <c r="X648" i="13" l="1"/>
  <c r="T648" i="13"/>
  <c r="S648" i="13"/>
  <c r="U648" i="13" s="1"/>
  <c r="AA648" i="13" s="1"/>
  <c r="AA649" i="13"/>
  <c r="Y649" i="13"/>
  <c r="Y648" i="13"/>
  <c r="J646" i="13"/>
  <c r="K646" i="13" s="1"/>
  <c r="L646" i="13" s="1"/>
  <c r="I645" i="13"/>
  <c r="Z648" i="13"/>
  <c r="W649" i="13"/>
  <c r="V649" i="13"/>
  <c r="R647" i="13"/>
  <c r="M647" i="13"/>
  <c r="N646" i="13" s="1"/>
  <c r="V650" i="3"/>
  <c r="Y650" i="3"/>
  <c r="Z649" i="3"/>
  <c r="S649" i="3"/>
  <c r="U649" i="3" s="1"/>
  <c r="AA649" i="3" s="1"/>
  <c r="X649" i="3"/>
  <c r="R648" i="3"/>
  <c r="T648" i="3" s="1"/>
  <c r="N647" i="3"/>
  <c r="M647" i="3"/>
  <c r="W649" i="3"/>
  <c r="J646" i="3"/>
  <c r="K646" i="3" s="1"/>
  <c r="L646" i="3" s="1"/>
  <c r="J645" i="13" l="1"/>
  <c r="K645" i="13" s="1"/>
  <c r="L645" i="13" s="1"/>
  <c r="I644" i="13"/>
  <c r="R646" i="13"/>
  <c r="Z646" i="13"/>
  <c r="M646" i="13"/>
  <c r="N645" i="13" s="1"/>
  <c r="X647" i="13"/>
  <c r="T647" i="13"/>
  <c r="S647" i="13"/>
  <c r="U647" i="13" s="1"/>
  <c r="AA647" i="13" s="1"/>
  <c r="Z647" i="13"/>
  <c r="W648" i="13"/>
  <c r="V648" i="13"/>
  <c r="Y647" i="13"/>
  <c r="V649" i="3"/>
  <c r="Y649" i="3"/>
  <c r="X648" i="3"/>
  <c r="S648" i="3"/>
  <c r="U648" i="3" s="1"/>
  <c r="AA648" i="3" s="1"/>
  <c r="Z648" i="3"/>
  <c r="R647" i="3"/>
  <c r="Z647" i="3" s="1"/>
  <c r="N646" i="3"/>
  <c r="M646" i="3"/>
  <c r="W648" i="3"/>
  <c r="J645" i="3"/>
  <c r="K645" i="3" s="1"/>
  <c r="L645" i="3" s="1"/>
  <c r="J644" i="13" l="1"/>
  <c r="K644" i="13" s="1"/>
  <c r="L644" i="13" s="1"/>
  <c r="I643" i="13"/>
  <c r="W647" i="13"/>
  <c r="V647" i="13"/>
  <c r="S646" i="13"/>
  <c r="U646" i="13" s="1"/>
  <c r="AA646" i="13" s="1"/>
  <c r="X646" i="13"/>
  <c r="T646" i="13"/>
  <c r="R645" i="13"/>
  <c r="Z645" i="13" s="1"/>
  <c r="M645" i="13"/>
  <c r="N644" i="13" s="1"/>
  <c r="V648" i="3"/>
  <c r="Y648" i="3"/>
  <c r="S647" i="3"/>
  <c r="U647" i="3" s="1"/>
  <c r="AA647" i="3" s="1"/>
  <c r="T647" i="3"/>
  <c r="W647" i="3" s="1"/>
  <c r="X647" i="3"/>
  <c r="R646" i="3"/>
  <c r="X646" i="3" s="1"/>
  <c r="N645" i="3"/>
  <c r="Y647" i="3"/>
  <c r="M645" i="3"/>
  <c r="J644" i="3"/>
  <c r="K644" i="3" s="1"/>
  <c r="L644" i="3" s="1"/>
  <c r="W646" i="13" l="1"/>
  <c r="V646" i="13"/>
  <c r="S645" i="13"/>
  <c r="U645" i="13" s="1"/>
  <c r="AA645" i="13" s="1"/>
  <c r="X645" i="13"/>
  <c r="T645" i="13"/>
  <c r="J643" i="13"/>
  <c r="K643" i="13" s="1"/>
  <c r="L643" i="13" s="1"/>
  <c r="I642" i="13"/>
  <c r="Y645" i="13"/>
  <c r="R644" i="13"/>
  <c r="Z644" i="13"/>
  <c r="M644" i="13"/>
  <c r="N643" i="13" s="1"/>
  <c r="Y646" i="13"/>
  <c r="V647" i="3"/>
  <c r="Z646" i="3"/>
  <c r="S646" i="3"/>
  <c r="U646" i="3" s="1"/>
  <c r="AA646" i="3" s="1"/>
  <c r="T646" i="3"/>
  <c r="W646" i="3" s="1"/>
  <c r="R645" i="3"/>
  <c r="X645" i="3" s="1"/>
  <c r="N644" i="3"/>
  <c r="Y646" i="3"/>
  <c r="M644" i="3"/>
  <c r="J643" i="3"/>
  <c r="K643" i="3" s="1"/>
  <c r="L643" i="3" s="1"/>
  <c r="S644" i="13" l="1"/>
  <c r="U644" i="13" s="1"/>
  <c r="AA644" i="13" s="1"/>
  <c r="X644" i="13"/>
  <c r="T644" i="13"/>
  <c r="J642" i="13"/>
  <c r="K642" i="13" s="1"/>
  <c r="L642" i="13" s="1"/>
  <c r="I641" i="13"/>
  <c r="R643" i="13"/>
  <c r="M643" i="13"/>
  <c r="N642" i="13" s="1"/>
  <c r="Y644" i="13"/>
  <c r="W645" i="13"/>
  <c r="V645" i="13"/>
  <c r="Z645" i="3"/>
  <c r="V646" i="3"/>
  <c r="S645" i="3"/>
  <c r="U645" i="3" s="1"/>
  <c r="AA645" i="3" s="1"/>
  <c r="T645" i="3"/>
  <c r="W645" i="3" s="1"/>
  <c r="R644" i="3"/>
  <c r="X644" i="3" s="1"/>
  <c r="N643" i="3"/>
  <c r="M643" i="3"/>
  <c r="J642" i="3"/>
  <c r="K642" i="3" s="1"/>
  <c r="L642" i="3" s="1"/>
  <c r="S643" i="13" l="1"/>
  <c r="U643" i="13" s="1"/>
  <c r="AA643" i="13" s="1"/>
  <c r="X643" i="13"/>
  <c r="T643" i="13"/>
  <c r="R642" i="13"/>
  <c r="Z642" i="13" s="1"/>
  <c r="M642" i="13"/>
  <c r="N641" i="13" s="1"/>
  <c r="Y643" i="13"/>
  <c r="W644" i="13"/>
  <c r="V644" i="13"/>
  <c r="Z643" i="13"/>
  <c r="J641" i="13"/>
  <c r="K641" i="13" s="1"/>
  <c r="L641" i="13" s="1"/>
  <c r="I640" i="13"/>
  <c r="Y645" i="3"/>
  <c r="V645" i="3"/>
  <c r="Z644" i="3"/>
  <c r="T644" i="3"/>
  <c r="W644" i="3" s="1"/>
  <c r="S644" i="3"/>
  <c r="U644" i="3" s="1"/>
  <c r="AA644" i="3" s="1"/>
  <c r="R643" i="3"/>
  <c r="X643" i="3" s="1"/>
  <c r="N642" i="3"/>
  <c r="Z643" i="3"/>
  <c r="M642" i="3"/>
  <c r="J641" i="3"/>
  <c r="K641" i="3" s="1"/>
  <c r="L641" i="3" s="1"/>
  <c r="J640" i="13" l="1"/>
  <c r="K640" i="13" s="1"/>
  <c r="L640" i="13" s="1"/>
  <c r="I639" i="13"/>
  <c r="W643" i="13"/>
  <c r="V643" i="13"/>
  <c r="S642" i="13"/>
  <c r="U642" i="13" s="1"/>
  <c r="AA642" i="13" s="1"/>
  <c r="X642" i="13"/>
  <c r="T642" i="13"/>
  <c r="R641" i="13"/>
  <c r="Z641" i="13" s="1"/>
  <c r="M641" i="13"/>
  <c r="N640" i="13" s="1"/>
  <c r="Y644" i="3"/>
  <c r="S643" i="3"/>
  <c r="U643" i="3" s="1"/>
  <c r="AA643" i="3" s="1"/>
  <c r="V644" i="3"/>
  <c r="T643" i="3"/>
  <c r="W643" i="3" s="1"/>
  <c r="R642" i="3"/>
  <c r="X642" i="3" s="1"/>
  <c r="N641" i="3"/>
  <c r="M641" i="3"/>
  <c r="J640" i="3"/>
  <c r="K640" i="3" s="1"/>
  <c r="L640" i="3" s="1"/>
  <c r="W642" i="13" l="1"/>
  <c r="V642" i="13"/>
  <c r="S641" i="13"/>
  <c r="U641" i="13" s="1"/>
  <c r="AA641" i="13" s="1"/>
  <c r="X641" i="13"/>
  <c r="T641" i="13"/>
  <c r="J639" i="13"/>
  <c r="K639" i="13" s="1"/>
  <c r="L639" i="13" s="1"/>
  <c r="I638" i="13"/>
  <c r="R640" i="13"/>
  <c r="Z640" i="13" s="1"/>
  <c r="M640" i="13"/>
  <c r="N639" i="13" s="1"/>
  <c r="Y642" i="13"/>
  <c r="V643" i="3"/>
  <c r="Y643" i="3"/>
  <c r="Z642" i="3"/>
  <c r="S642" i="3"/>
  <c r="U642" i="3" s="1"/>
  <c r="AA642" i="3" s="1"/>
  <c r="T642" i="3"/>
  <c r="R641" i="3"/>
  <c r="S641" i="3" s="1"/>
  <c r="U641" i="3" s="1"/>
  <c r="AA641" i="3" s="1"/>
  <c r="N640" i="3"/>
  <c r="W642" i="3"/>
  <c r="M640" i="3"/>
  <c r="J639" i="3"/>
  <c r="K639" i="3" s="1"/>
  <c r="L639" i="3" s="1"/>
  <c r="J638" i="13" l="1"/>
  <c r="K638" i="13" s="1"/>
  <c r="L638" i="13" s="1"/>
  <c r="I637" i="13"/>
  <c r="S640" i="13"/>
  <c r="U640" i="13" s="1"/>
  <c r="AA640" i="13" s="1"/>
  <c r="X640" i="13"/>
  <c r="T640" i="13"/>
  <c r="R639" i="13"/>
  <c r="Z639" i="13"/>
  <c r="M639" i="13"/>
  <c r="N638" i="13" s="1"/>
  <c r="Y641" i="13"/>
  <c r="W641" i="13"/>
  <c r="V641" i="13"/>
  <c r="Y642" i="3"/>
  <c r="V642" i="3"/>
  <c r="T641" i="3"/>
  <c r="X641" i="3"/>
  <c r="Z641" i="3"/>
  <c r="R640" i="3"/>
  <c r="S640" i="3" s="1"/>
  <c r="U640" i="3" s="1"/>
  <c r="AA640" i="3" s="1"/>
  <c r="N639" i="3"/>
  <c r="Y641" i="3"/>
  <c r="M639" i="3"/>
  <c r="W641" i="3"/>
  <c r="V641" i="3"/>
  <c r="J638" i="3"/>
  <c r="K638" i="3" s="1"/>
  <c r="L638" i="3" s="1"/>
  <c r="J637" i="13" l="1"/>
  <c r="K637" i="13" s="1"/>
  <c r="L637" i="13" s="1"/>
  <c r="I636" i="13"/>
  <c r="R638" i="13"/>
  <c r="Z638" i="13"/>
  <c r="M638" i="13"/>
  <c r="N637" i="13" s="1"/>
  <c r="W640" i="13"/>
  <c r="V640" i="13"/>
  <c r="S639" i="13"/>
  <c r="U639" i="13" s="1"/>
  <c r="X639" i="13"/>
  <c r="T639" i="13"/>
  <c r="Y640" i="13"/>
  <c r="T640" i="3"/>
  <c r="X640" i="3"/>
  <c r="Z640" i="3"/>
  <c r="R639" i="3"/>
  <c r="S639" i="3" s="1"/>
  <c r="U639" i="3" s="1"/>
  <c r="AA639" i="3" s="1"/>
  <c r="N638" i="3"/>
  <c r="Y640" i="3"/>
  <c r="M638" i="3"/>
  <c r="W640" i="3"/>
  <c r="V640" i="3"/>
  <c r="J637" i="3"/>
  <c r="K637" i="3" s="1"/>
  <c r="L637" i="3" s="1"/>
  <c r="AA639" i="13" l="1"/>
  <c r="Y639" i="13"/>
  <c r="W639" i="13"/>
  <c r="V639" i="13"/>
  <c r="J636" i="13"/>
  <c r="K636" i="13" s="1"/>
  <c r="L636" i="13" s="1"/>
  <c r="I635" i="13"/>
  <c r="S638" i="13"/>
  <c r="U638" i="13" s="1"/>
  <c r="AA638" i="13" s="1"/>
  <c r="X638" i="13"/>
  <c r="T638" i="13"/>
  <c r="R637" i="13"/>
  <c r="Z637" i="13" s="1"/>
  <c r="M637" i="13"/>
  <c r="N636" i="13" s="1"/>
  <c r="X639" i="3"/>
  <c r="Z639" i="3"/>
  <c r="T639" i="3"/>
  <c r="V639" i="3" s="1"/>
  <c r="R638" i="3"/>
  <c r="T638" i="3" s="1"/>
  <c r="N637" i="3"/>
  <c r="Y639" i="3"/>
  <c r="W639" i="3"/>
  <c r="M637" i="3"/>
  <c r="J636" i="3"/>
  <c r="K636" i="3" s="1"/>
  <c r="L636" i="3" s="1"/>
  <c r="J635" i="13" l="1"/>
  <c r="K635" i="13" s="1"/>
  <c r="L635" i="13" s="1"/>
  <c r="I634" i="13"/>
  <c r="R636" i="13"/>
  <c r="Z636" i="13"/>
  <c r="M636" i="13"/>
  <c r="N635" i="13" s="1"/>
  <c r="W638" i="13"/>
  <c r="V638" i="13"/>
  <c r="S637" i="13"/>
  <c r="U637" i="13" s="1"/>
  <c r="X637" i="13"/>
  <c r="T637" i="13"/>
  <c r="Y638" i="13"/>
  <c r="S638" i="3"/>
  <c r="U638" i="3" s="1"/>
  <c r="AA638" i="3" s="1"/>
  <c r="Z638" i="3"/>
  <c r="X638" i="3"/>
  <c r="R637" i="3"/>
  <c r="Z637" i="3" s="1"/>
  <c r="N636" i="3"/>
  <c r="W638" i="3"/>
  <c r="M636" i="3"/>
  <c r="J635" i="3"/>
  <c r="K635" i="3" s="1"/>
  <c r="L635" i="3" s="1"/>
  <c r="W637" i="13" l="1"/>
  <c r="V637" i="13"/>
  <c r="J634" i="13"/>
  <c r="K634" i="13" s="1"/>
  <c r="L634" i="13" s="1"/>
  <c r="I633" i="13"/>
  <c r="AA637" i="13"/>
  <c r="Y637" i="13"/>
  <c r="S636" i="13"/>
  <c r="U636" i="13" s="1"/>
  <c r="X636" i="13"/>
  <c r="T636" i="13"/>
  <c r="R635" i="13"/>
  <c r="M635" i="13"/>
  <c r="N634" i="13" s="1"/>
  <c r="V638" i="3"/>
  <c r="Y638" i="3"/>
  <c r="T637" i="3"/>
  <c r="V637" i="3" s="1"/>
  <c r="X637" i="3"/>
  <c r="S637" i="3"/>
  <c r="U637" i="3" s="1"/>
  <c r="AA637" i="3" s="1"/>
  <c r="R636" i="3"/>
  <c r="T636" i="3" s="1"/>
  <c r="N635" i="3"/>
  <c r="W637" i="3"/>
  <c r="M635" i="3"/>
  <c r="J634" i="3"/>
  <c r="K634" i="3" s="1"/>
  <c r="L634" i="3" s="1"/>
  <c r="J633" i="13" l="1"/>
  <c r="K633" i="13" s="1"/>
  <c r="L633" i="13" s="1"/>
  <c r="I632" i="13"/>
  <c r="S635" i="13"/>
  <c r="U635" i="13" s="1"/>
  <c r="AA635" i="13" s="1"/>
  <c r="X635" i="13"/>
  <c r="T635" i="13"/>
  <c r="AA636" i="13"/>
  <c r="Y636" i="13"/>
  <c r="R634" i="13"/>
  <c r="Z634" i="13" s="1"/>
  <c r="M634" i="13"/>
  <c r="N633" i="13" s="1"/>
  <c r="Z635" i="13"/>
  <c r="W636" i="13"/>
  <c r="V636" i="13"/>
  <c r="S636" i="3"/>
  <c r="U636" i="3" s="1"/>
  <c r="AA636" i="3" s="1"/>
  <c r="Z636" i="3"/>
  <c r="Y637" i="3"/>
  <c r="X636" i="3"/>
  <c r="R635" i="3"/>
  <c r="S635" i="3" s="1"/>
  <c r="U635" i="3" s="1"/>
  <c r="AA635" i="3" s="1"/>
  <c r="N634" i="3"/>
  <c r="W636" i="3"/>
  <c r="V636" i="3"/>
  <c r="M634" i="3"/>
  <c r="J633" i="3"/>
  <c r="K633" i="3" s="1"/>
  <c r="L633" i="3" s="1"/>
  <c r="J632" i="13" l="1"/>
  <c r="K632" i="13" s="1"/>
  <c r="L632" i="13" s="1"/>
  <c r="I631" i="13"/>
  <c r="S634" i="13"/>
  <c r="U634" i="13" s="1"/>
  <c r="AA634" i="13" s="1"/>
  <c r="X634" i="13"/>
  <c r="T634" i="13"/>
  <c r="Y635" i="13"/>
  <c r="W635" i="13"/>
  <c r="V635" i="13"/>
  <c r="R633" i="13"/>
  <c r="M633" i="13"/>
  <c r="N632" i="13" s="1"/>
  <c r="Y636" i="3"/>
  <c r="T635" i="3"/>
  <c r="W635" i="3" s="1"/>
  <c r="X635" i="3"/>
  <c r="Z635" i="3"/>
  <c r="R634" i="3"/>
  <c r="S634" i="3" s="1"/>
  <c r="U634" i="3" s="1"/>
  <c r="AA634" i="3" s="1"/>
  <c r="N633" i="3"/>
  <c r="Y635" i="3"/>
  <c r="M633" i="3"/>
  <c r="J632" i="3"/>
  <c r="K632" i="3" s="1"/>
  <c r="L632" i="3" s="1"/>
  <c r="S633" i="13" l="1"/>
  <c r="U633" i="13" s="1"/>
  <c r="AA633" i="13" s="1"/>
  <c r="X633" i="13"/>
  <c r="T633" i="13"/>
  <c r="J631" i="13"/>
  <c r="K631" i="13" s="1"/>
  <c r="L631" i="13" s="1"/>
  <c r="I630" i="13"/>
  <c r="R632" i="13"/>
  <c r="M632" i="13"/>
  <c r="N631" i="13" s="1"/>
  <c r="Y633" i="13"/>
  <c r="W634" i="13"/>
  <c r="V634" i="13"/>
  <c r="Z633" i="13"/>
  <c r="Y634" i="13"/>
  <c r="V635" i="3"/>
  <c r="T634" i="3"/>
  <c r="W634" i="3" s="1"/>
  <c r="X634" i="3"/>
  <c r="Z634" i="3"/>
  <c r="R633" i="3"/>
  <c r="Z633" i="3" s="1"/>
  <c r="N632" i="3"/>
  <c r="Y634" i="3"/>
  <c r="M632" i="3"/>
  <c r="J631" i="3"/>
  <c r="K631" i="3" s="1"/>
  <c r="L631" i="3" s="1"/>
  <c r="S632" i="13" l="1"/>
  <c r="U632" i="13" s="1"/>
  <c r="AA632" i="13" s="1"/>
  <c r="X632" i="13"/>
  <c r="T632" i="13"/>
  <c r="R631" i="13"/>
  <c r="Z631" i="13" s="1"/>
  <c r="M631" i="13"/>
  <c r="N630" i="13" s="1"/>
  <c r="W633" i="13"/>
  <c r="V633" i="13"/>
  <c r="Y632" i="13"/>
  <c r="Z632" i="13"/>
  <c r="J630" i="13"/>
  <c r="K630" i="13" s="1"/>
  <c r="L630" i="13" s="1"/>
  <c r="I629" i="13"/>
  <c r="V634" i="3"/>
  <c r="S633" i="3"/>
  <c r="U633" i="3" s="1"/>
  <c r="AA633" i="3" s="1"/>
  <c r="T633" i="3"/>
  <c r="W633" i="3" s="1"/>
  <c r="X633" i="3"/>
  <c r="R632" i="3"/>
  <c r="X632" i="3" s="1"/>
  <c r="N631" i="3"/>
  <c r="M631" i="3"/>
  <c r="J630" i="3"/>
  <c r="K630" i="3" s="1"/>
  <c r="L630" i="3" s="1"/>
  <c r="W632" i="13" l="1"/>
  <c r="V632" i="13"/>
  <c r="J629" i="13"/>
  <c r="K629" i="13" s="1"/>
  <c r="L629" i="13" s="1"/>
  <c r="I628" i="13"/>
  <c r="S631" i="13"/>
  <c r="U631" i="13" s="1"/>
  <c r="AA631" i="13" s="1"/>
  <c r="X631" i="13"/>
  <c r="T631" i="13"/>
  <c r="R630" i="13"/>
  <c r="Z630" i="13" s="1"/>
  <c r="M630" i="13"/>
  <c r="N629" i="13" s="1"/>
  <c r="Y633" i="3"/>
  <c r="Z632" i="3"/>
  <c r="V633" i="3"/>
  <c r="S632" i="3"/>
  <c r="U632" i="3" s="1"/>
  <c r="AA632" i="3" s="1"/>
  <c r="T632" i="3"/>
  <c r="W632" i="3" s="1"/>
  <c r="R631" i="3"/>
  <c r="Z631" i="3" s="1"/>
  <c r="N630" i="3"/>
  <c r="Y632" i="3"/>
  <c r="M630" i="3"/>
  <c r="J629" i="3"/>
  <c r="K629" i="3" s="1"/>
  <c r="L629" i="3" s="1"/>
  <c r="W631" i="13" l="1"/>
  <c r="V631" i="13"/>
  <c r="R629" i="13"/>
  <c r="Z629" i="13"/>
  <c r="M629" i="13"/>
  <c r="N628" i="13" s="1"/>
  <c r="S630" i="13"/>
  <c r="U630" i="13" s="1"/>
  <c r="AA630" i="13" s="1"/>
  <c r="X630" i="13"/>
  <c r="T630" i="13"/>
  <c r="J628" i="13"/>
  <c r="K628" i="13" s="1"/>
  <c r="L628" i="13" s="1"/>
  <c r="I627" i="13"/>
  <c r="Y631" i="13"/>
  <c r="S631" i="3"/>
  <c r="U631" i="3" s="1"/>
  <c r="AA631" i="3" s="1"/>
  <c r="T631" i="3"/>
  <c r="V631" i="3" s="1"/>
  <c r="X631" i="3"/>
  <c r="V632" i="3"/>
  <c r="R630" i="3"/>
  <c r="X630" i="3" s="1"/>
  <c r="N629" i="3"/>
  <c r="Y631" i="3"/>
  <c r="M629" i="3"/>
  <c r="J628" i="3"/>
  <c r="K628" i="3" s="1"/>
  <c r="L628" i="3" s="1"/>
  <c r="Y630" i="13" l="1"/>
  <c r="R628" i="13"/>
  <c r="Z628" i="13" s="1"/>
  <c r="M628" i="13"/>
  <c r="N627" i="13" s="1"/>
  <c r="W630" i="13"/>
  <c r="V630" i="13"/>
  <c r="J627" i="13"/>
  <c r="K627" i="13" s="1"/>
  <c r="L627" i="13" s="1"/>
  <c r="I626" i="13"/>
  <c r="S629" i="13"/>
  <c r="U629" i="13" s="1"/>
  <c r="X629" i="13"/>
  <c r="T629" i="13"/>
  <c r="W631" i="3"/>
  <c r="Z630" i="3"/>
  <c r="S630" i="3"/>
  <c r="U630" i="3" s="1"/>
  <c r="AA630" i="3" s="1"/>
  <c r="T630" i="3"/>
  <c r="W630" i="3" s="1"/>
  <c r="R629" i="3"/>
  <c r="Z629" i="3" s="1"/>
  <c r="N628" i="3"/>
  <c r="M628" i="3"/>
  <c r="J627" i="3"/>
  <c r="K627" i="3" s="1"/>
  <c r="L627" i="3" s="1"/>
  <c r="R627" i="13" l="1"/>
  <c r="Z627" i="13"/>
  <c r="M627" i="13"/>
  <c r="N626" i="13" s="1"/>
  <c r="W629" i="13"/>
  <c r="V629" i="13"/>
  <c r="S628" i="13"/>
  <c r="U628" i="13" s="1"/>
  <c r="AA628" i="13" s="1"/>
  <c r="X628" i="13"/>
  <c r="T628" i="13"/>
  <c r="AA629" i="13"/>
  <c r="Y629" i="13"/>
  <c r="J626" i="13"/>
  <c r="K626" i="13" s="1"/>
  <c r="L626" i="13" s="1"/>
  <c r="I625" i="13"/>
  <c r="Y630" i="3"/>
  <c r="V630" i="3"/>
  <c r="S629" i="3"/>
  <c r="U629" i="3" s="1"/>
  <c r="AA629" i="3" s="1"/>
  <c r="T629" i="3"/>
  <c r="W629" i="3" s="1"/>
  <c r="X629" i="3"/>
  <c r="R628" i="3"/>
  <c r="X628" i="3" s="1"/>
  <c r="N627" i="3"/>
  <c r="M627" i="3"/>
  <c r="J626" i="3"/>
  <c r="K626" i="3" s="1"/>
  <c r="L626" i="3" s="1"/>
  <c r="Y628" i="13" l="1"/>
  <c r="S627" i="13"/>
  <c r="U627" i="13" s="1"/>
  <c r="AA627" i="13" s="1"/>
  <c r="X627" i="13"/>
  <c r="T627" i="13"/>
  <c r="J625" i="13"/>
  <c r="K625" i="13" s="1"/>
  <c r="L625" i="13" s="1"/>
  <c r="I624" i="13"/>
  <c r="W628" i="13"/>
  <c r="V628" i="13"/>
  <c r="R626" i="13"/>
  <c r="Z626" i="13"/>
  <c r="M626" i="13"/>
  <c r="N625" i="13" s="1"/>
  <c r="Y629" i="3"/>
  <c r="V629" i="3"/>
  <c r="Z628" i="3"/>
  <c r="T628" i="3"/>
  <c r="W628" i="3" s="1"/>
  <c r="S628" i="3"/>
  <c r="U628" i="3" s="1"/>
  <c r="AA628" i="3" s="1"/>
  <c r="R627" i="3"/>
  <c r="X627" i="3" s="1"/>
  <c r="N626" i="3"/>
  <c r="Z627" i="3"/>
  <c r="M626" i="3"/>
  <c r="J625" i="3"/>
  <c r="K625" i="3" s="1"/>
  <c r="L625" i="3" s="1"/>
  <c r="Y627" i="13" l="1"/>
  <c r="W627" i="13"/>
  <c r="V627" i="13"/>
  <c r="J624" i="13"/>
  <c r="K624" i="13" s="1"/>
  <c r="L624" i="13" s="1"/>
  <c r="I623" i="13"/>
  <c r="S626" i="13"/>
  <c r="U626" i="13" s="1"/>
  <c r="AA626" i="13" s="1"/>
  <c r="X626" i="13"/>
  <c r="T626" i="13"/>
  <c r="R625" i="13"/>
  <c r="Z625" i="13" s="1"/>
  <c r="M625" i="13"/>
  <c r="N624" i="13" s="1"/>
  <c r="V628" i="3"/>
  <c r="T627" i="3"/>
  <c r="W627" i="3" s="1"/>
  <c r="S627" i="3"/>
  <c r="U627" i="3" s="1"/>
  <c r="AA627" i="3" s="1"/>
  <c r="Y628" i="3"/>
  <c r="R626" i="3"/>
  <c r="X626" i="3" s="1"/>
  <c r="N625" i="3"/>
  <c r="M625" i="3"/>
  <c r="J624" i="3"/>
  <c r="K624" i="3" s="1"/>
  <c r="L624" i="3" s="1"/>
  <c r="Y626" i="13" l="1"/>
  <c r="J623" i="13"/>
  <c r="K623" i="13" s="1"/>
  <c r="L623" i="13" s="1"/>
  <c r="I622" i="13"/>
  <c r="S625" i="13"/>
  <c r="U625" i="13" s="1"/>
  <c r="AA625" i="13" s="1"/>
  <c r="X625" i="13"/>
  <c r="T625" i="13"/>
  <c r="W626" i="13"/>
  <c r="V626" i="13"/>
  <c r="R624" i="13"/>
  <c r="Z624" i="13" s="1"/>
  <c r="M624" i="13"/>
  <c r="N623" i="13" s="1"/>
  <c r="Y627" i="3"/>
  <c r="Z626" i="3"/>
  <c r="V627" i="3"/>
  <c r="S626" i="3"/>
  <c r="U626" i="3" s="1"/>
  <c r="AA626" i="3" s="1"/>
  <c r="T626" i="3"/>
  <c r="R625" i="3"/>
  <c r="T625" i="3" s="1"/>
  <c r="N624" i="3"/>
  <c r="X625" i="3"/>
  <c r="M624" i="3"/>
  <c r="W626" i="3"/>
  <c r="J623" i="3"/>
  <c r="K623" i="3" s="1"/>
  <c r="L623" i="3" s="1"/>
  <c r="J622" i="13" l="1"/>
  <c r="K622" i="13" s="1"/>
  <c r="L622" i="13" s="1"/>
  <c r="I621" i="13"/>
  <c r="S624" i="13"/>
  <c r="U624" i="13" s="1"/>
  <c r="X624" i="13"/>
  <c r="T624" i="13"/>
  <c r="Y625" i="13"/>
  <c r="W625" i="13"/>
  <c r="V625" i="13"/>
  <c r="R623" i="13"/>
  <c r="Z623" i="13"/>
  <c r="M623" i="13"/>
  <c r="N622" i="13" s="1"/>
  <c r="V626" i="3"/>
  <c r="Y626" i="3"/>
  <c r="Z625" i="3"/>
  <c r="S625" i="3"/>
  <c r="U625" i="3" s="1"/>
  <c r="AA625" i="3" s="1"/>
  <c r="R624" i="3"/>
  <c r="Z624" i="3" s="1"/>
  <c r="N623" i="3"/>
  <c r="M623" i="3"/>
  <c r="W625" i="3"/>
  <c r="J622" i="3"/>
  <c r="K622" i="3" s="1"/>
  <c r="L622" i="3" s="1"/>
  <c r="S623" i="13" l="1"/>
  <c r="U623" i="13" s="1"/>
  <c r="AA623" i="13" s="1"/>
  <c r="X623" i="13"/>
  <c r="T623" i="13"/>
  <c r="AA624" i="13"/>
  <c r="Y624" i="13"/>
  <c r="J621" i="13"/>
  <c r="K621" i="13" s="1"/>
  <c r="L621" i="13" s="1"/>
  <c r="I620" i="13"/>
  <c r="Y623" i="13"/>
  <c r="W624" i="13"/>
  <c r="V624" i="13"/>
  <c r="R622" i="13"/>
  <c r="Z622" i="13"/>
  <c r="M622" i="13"/>
  <c r="N621" i="13" s="1"/>
  <c r="V625" i="3"/>
  <c r="Y625" i="3"/>
  <c r="S624" i="3"/>
  <c r="U624" i="3" s="1"/>
  <c r="AA624" i="3" s="1"/>
  <c r="X624" i="3"/>
  <c r="T624" i="3"/>
  <c r="W624" i="3" s="1"/>
  <c r="R623" i="3"/>
  <c r="X623" i="3" s="1"/>
  <c r="N622" i="3"/>
  <c r="Z623" i="3"/>
  <c r="M622" i="3"/>
  <c r="J621" i="3"/>
  <c r="K621" i="3" s="1"/>
  <c r="L621" i="3" s="1"/>
  <c r="J620" i="13" l="1"/>
  <c r="K620" i="13" s="1"/>
  <c r="L620" i="13" s="1"/>
  <c r="I619" i="13"/>
  <c r="W623" i="13"/>
  <c r="V623" i="13"/>
  <c r="R621" i="13"/>
  <c r="M621" i="13"/>
  <c r="N620" i="13" s="1"/>
  <c r="S622" i="13"/>
  <c r="U622" i="13" s="1"/>
  <c r="AA622" i="13" s="1"/>
  <c r="X622" i="13"/>
  <c r="T622" i="13"/>
  <c r="V624" i="3"/>
  <c r="S623" i="3"/>
  <c r="U623" i="3" s="1"/>
  <c r="AA623" i="3" s="1"/>
  <c r="Y624" i="3"/>
  <c r="T623" i="3"/>
  <c r="R622" i="3"/>
  <c r="X622" i="3" s="1"/>
  <c r="N621" i="3"/>
  <c r="M621" i="3"/>
  <c r="J620" i="3"/>
  <c r="K620" i="3" s="1"/>
  <c r="L620" i="3" s="1"/>
  <c r="S621" i="13" l="1"/>
  <c r="U621" i="13" s="1"/>
  <c r="AA621" i="13" s="1"/>
  <c r="X621" i="13"/>
  <c r="T621" i="13"/>
  <c r="J619" i="13"/>
  <c r="K619" i="13" s="1"/>
  <c r="L619" i="13" s="1"/>
  <c r="I618" i="13"/>
  <c r="Y621" i="13"/>
  <c r="R620" i="13"/>
  <c r="Z620" i="13"/>
  <c r="M620" i="13"/>
  <c r="N619" i="13" s="1"/>
  <c r="W622" i="13"/>
  <c r="V622" i="13"/>
  <c r="Z621" i="13"/>
  <c r="Y622" i="13"/>
  <c r="V623" i="3"/>
  <c r="W623" i="3"/>
  <c r="Y623" i="3"/>
  <c r="Z622" i="3"/>
  <c r="S622" i="3"/>
  <c r="U622" i="3" s="1"/>
  <c r="AA622" i="3" s="1"/>
  <c r="T622" i="3"/>
  <c r="W622" i="3" s="1"/>
  <c r="R621" i="3"/>
  <c r="X621" i="3" s="1"/>
  <c r="N620" i="3"/>
  <c r="Y622" i="3"/>
  <c r="M620" i="3"/>
  <c r="J619" i="3"/>
  <c r="K619" i="3" s="1"/>
  <c r="L619" i="3" s="1"/>
  <c r="R619" i="13" l="1"/>
  <c r="M619" i="13"/>
  <c r="N618" i="13" s="1"/>
  <c r="W621" i="13"/>
  <c r="V621" i="13"/>
  <c r="S620" i="13"/>
  <c r="U620" i="13" s="1"/>
  <c r="AA620" i="13" s="1"/>
  <c r="X620" i="13"/>
  <c r="T620" i="13"/>
  <c r="J618" i="13"/>
  <c r="K618" i="13" s="1"/>
  <c r="L618" i="13" s="1"/>
  <c r="I617" i="13"/>
  <c r="V622" i="3"/>
  <c r="S621" i="3"/>
  <c r="U621" i="3" s="1"/>
  <c r="AA621" i="3" s="1"/>
  <c r="T621" i="3"/>
  <c r="W621" i="3" s="1"/>
  <c r="Z621" i="3"/>
  <c r="R620" i="3"/>
  <c r="T620" i="3" s="1"/>
  <c r="N619" i="3"/>
  <c r="M619" i="3"/>
  <c r="J618" i="3"/>
  <c r="K618" i="3" s="1"/>
  <c r="L618" i="3" s="1"/>
  <c r="S619" i="13" l="1"/>
  <c r="U619" i="13" s="1"/>
  <c r="AA619" i="13" s="1"/>
  <c r="X619" i="13"/>
  <c r="T619" i="13"/>
  <c r="R618" i="13"/>
  <c r="Z618" i="13" s="1"/>
  <c r="M618" i="13"/>
  <c r="N617" i="13" s="1"/>
  <c r="W620" i="13"/>
  <c r="V620" i="13"/>
  <c r="Y619" i="13"/>
  <c r="J617" i="13"/>
  <c r="K617" i="13" s="1"/>
  <c r="L617" i="13" s="1"/>
  <c r="I616" i="13"/>
  <c r="Z619" i="13"/>
  <c r="Y620" i="13"/>
  <c r="Y621" i="3"/>
  <c r="V621" i="3"/>
  <c r="X620" i="3"/>
  <c r="S620" i="3"/>
  <c r="U620" i="3" s="1"/>
  <c r="AA620" i="3" s="1"/>
  <c r="Z620" i="3"/>
  <c r="R619" i="3"/>
  <c r="X619" i="3" s="1"/>
  <c r="N618" i="3"/>
  <c r="Z619" i="3"/>
  <c r="W620" i="3"/>
  <c r="M618" i="3"/>
  <c r="J617" i="3"/>
  <c r="K617" i="3" s="1"/>
  <c r="L617" i="3" s="1"/>
  <c r="W619" i="13" l="1"/>
  <c r="V619" i="13"/>
  <c r="R617" i="13"/>
  <c r="Z617" i="13" s="1"/>
  <c r="M617" i="13"/>
  <c r="N616" i="13" s="1"/>
  <c r="S618" i="13"/>
  <c r="U618" i="13" s="1"/>
  <c r="X618" i="13"/>
  <c r="T618" i="13"/>
  <c r="J616" i="13"/>
  <c r="K616" i="13" s="1"/>
  <c r="L616" i="13" s="1"/>
  <c r="I615" i="13"/>
  <c r="V620" i="3"/>
  <c r="S619" i="3"/>
  <c r="U619" i="3" s="1"/>
  <c r="AA619" i="3" s="1"/>
  <c r="T619" i="3"/>
  <c r="W619" i="3" s="1"/>
  <c r="Y620" i="3"/>
  <c r="R618" i="3"/>
  <c r="X618" i="3" s="1"/>
  <c r="N617" i="3"/>
  <c r="M617" i="3"/>
  <c r="J616" i="3"/>
  <c r="K616" i="3" s="1"/>
  <c r="L616" i="3" s="1"/>
  <c r="J615" i="13" l="1"/>
  <c r="K615" i="13" s="1"/>
  <c r="L615" i="13" s="1"/>
  <c r="I614" i="13"/>
  <c r="AA618" i="13"/>
  <c r="Y618" i="13"/>
  <c r="R616" i="13"/>
  <c r="Z616" i="13"/>
  <c r="M616" i="13"/>
  <c r="N615" i="13" s="1"/>
  <c r="W618" i="13"/>
  <c r="V618" i="13"/>
  <c r="S617" i="13"/>
  <c r="U617" i="13" s="1"/>
  <c r="X617" i="13"/>
  <c r="T617" i="13"/>
  <c r="Y619" i="3"/>
  <c r="V619" i="3"/>
  <c r="S618" i="3"/>
  <c r="U618" i="3" s="1"/>
  <c r="AA618" i="3" s="1"/>
  <c r="T618" i="3"/>
  <c r="W618" i="3" s="1"/>
  <c r="Z618" i="3"/>
  <c r="R617" i="3"/>
  <c r="Z617" i="3" s="1"/>
  <c r="N616" i="3"/>
  <c r="S617" i="3"/>
  <c r="U617" i="3" s="1"/>
  <c r="AA617" i="3" s="1"/>
  <c r="M616" i="3"/>
  <c r="J615" i="3"/>
  <c r="K615" i="3" s="1"/>
  <c r="L615" i="3" s="1"/>
  <c r="AA617" i="13" l="1"/>
  <c r="Y617" i="13"/>
  <c r="S616" i="13"/>
  <c r="U616" i="13" s="1"/>
  <c r="AA616" i="13" s="1"/>
  <c r="X616" i="13"/>
  <c r="T616" i="13"/>
  <c r="W617" i="13"/>
  <c r="V617" i="13"/>
  <c r="J614" i="13"/>
  <c r="K614" i="13" s="1"/>
  <c r="L614" i="13" s="1"/>
  <c r="I613" i="13"/>
  <c r="Y616" i="13"/>
  <c r="R615" i="13"/>
  <c r="Z615" i="13"/>
  <c r="M615" i="13"/>
  <c r="N614" i="13" s="1"/>
  <c r="V618" i="3"/>
  <c r="Y618" i="3"/>
  <c r="T617" i="3"/>
  <c r="W617" i="3" s="1"/>
  <c r="X617" i="3"/>
  <c r="R616" i="3"/>
  <c r="X616" i="3" s="1"/>
  <c r="N615" i="3"/>
  <c r="Y617" i="3"/>
  <c r="M615" i="3"/>
  <c r="J614" i="3"/>
  <c r="K614" i="3" s="1"/>
  <c r="L614" i="3" s="1"/>
  <c r="R614" i="13" l="1"/>
  <c r="Z614" i="13"/>
  <c r="M614" i="13"/>
  <c r="N613" i="13" s="1"/>
  <c r="S615" i="13"/>
  <c r="U615" i="13" s="1"/>
  <c r="X615" i="13"/>
  <c r="T615" i="13"/>
  <c r="J613" i="13"/>
  <c r="K613" i="13" s="1"/>
  <c r="L613" i="13" s="1"/>
  <c r="I612" i="13"/>
  <c r="W616" i="13"/>
  <c r="V616" i="13"/>
  <c r="V617" i="3"/>
  <c r="Z616" i="3"/>
  <c r="T616" i="3"/>
  <c r="S616" i="3"/>
  <c r="U616" i="3" s="1"/>
  <c r="AA616" i="3" s="1"/>
  <c r="R615" i="3"/>
  <c r="S615" i="3" s="1"/>
  <c r="U615" i="3" s="1"/>
  <c r="AA615" i="3" s="1"/>
  <c r="N614" i="3"/>
  <c r="M614" i="3"/>
  <c r="W616" i="3"/>
  <c r="J613" i="3"/>
  <c r="K613" i="3" s="1"/>
  <c r="L613" i="3" s="1"/>
  <c r="J612" i="13" l="1"/>
  <c r="K612" i="13" s="1"/>
  <c r="L612" i="13" s="1"/>
  <c r="I611" i="13"/>
  <c r="W615" i="13"/>
  <c r="V615" i="13"/>
  <c r="S614" i="13"/>
  <c r="U614" i="13" s="1"/>
  <c r="AA614" i="13" s="1"/>
  <c r="X614" i="13"/>
  <c r="T614" i="13"/>
  <c r="AA615" i="13"/>
  <c r="Y615" i="13"/>
  <c r="R613" i="13"/>
  <c r="M613" i="13"/>
  <c r="N612" i="13" s="1"/>
  <c r="Y614" i="13"/>
  <c r="T615" i="3"/>
  <c r="Z615" i="3"/>
  <c r="Y616" i="3"/>
  <c r="X615" i="3"/>
  <c r="V616" i="3"/>
  <c r="R614" i="3"/>
  <c r="X614" i="3" s="1"/>
  <c r="N613" i="3"/>
  <c r="Y615" i="3"/>
  <c r="M613" i="3"/>
  <c r="W615" i="3"/>
  <c r="V615" i="3"/>
  <c r="J612" i="3"/>
  <c r="K612" i="3" s="1"/>
  <c r="L612" i="3" s="1"/>
  <c r="S613" i="13" l="1"/>
  <c r="U613" i="13" s="1"/>
  <c r="AA613" i="13" s="1"/>
  <c r="X613" i="13"/>
  <c r="T613" i="13"/>
  <c r="W614" i="13"/>
  <c r="V614" i="13"/>
  <c r="J611" i="13"/>
  <c r="K611" i="13" s="1"/>
  <c r="L611" i="13" s="1"/>
  <c r="I610" i="13"/>
  <c r="Y613" i="13"/>
  <c r="Z613" i="13"/>
  <c r="R612" i="13"/>
  <c r="M612" i="13"/>
  <c r="N611" i="13" s="1"/>
  <c r="Z614" i="3"/>
  <c r="T614" i="3"/>
  <c r="V614" i="3" s="1"/>
  <c r="S614" i="3"/>
  <c r="U614" i="3" s="1"/>
  <c r="AA614" i="3" s="1"/>
  <c r="R613" i="3"/>
  <c r="Z613" i="3" s="1"/>
  <c r="N612" i="3"/>
  <c r="M612" i="3"/>
  <c r="J611" i="3"/>
  <c r="K611" i="3" s="1"/>
  <c r="L611" i="3" s="1"/>
  <c r="S612" i="13" l="1"/>
  <c r="U612" i="13" s="1"/>
  <c r="AA612" i="13" s="1"/>
  <c r="X612" i="13"/>
  <c r="T612" i="13"/>
  <c r="J610" i="13"/>
  <c r="K610" i="13" s="1"/>
  <c r="L610" i="13" s="1"/>
  <c r="I609" i="13"/>
  <c r="W613" i="13"/>
  <c r="V613" i="13"/>
  <c r="Y612" i="13"/>
  <c r="R611" i="13"/>
  <c r="Z611" i="13"/>
  <c r="M611" i="13"/>
  <c r="N610" i="13" s="1"/>
  <c r="Z612" i="13"/>
  <c r="T613" i="3"/>
  <c r="W614" i="3"/>
  <c r="S613" i="3"/>
  <c r="U613" i="3" s="1"/>
  <c r="AA613" i="3" s="1"/>
  <c r="Y614" i="3"/>
  <c r="X613" i="3"/>
  <c r="R612" i="3"/>
  <c r="X612" i="3" s="1"/>
  <c r="N611" i="3"/>
  <c r="Z612" i="3"/>
  <c r="M611" i="3"/>
  <c r="W613" i="3"/>
  <c r="J610" i="3"/>
  <c r="K610" i="3" s="1"/>
  <c r="L610" i="3" s="1"/>
  <c r="R610" i="13" l="1"/>
  <c r="Z610" i="13"/>
  <c r="M610" i="13"/>
  <c r="N609" i="13" s="1"/>
  <c r="S611" i="13"/>
  <c r="U611" i="13" s="1"/>
  <c r="AA611" i="13" s="1"/>
  <c r="X611" i="13"/>
  <c r="T611" i="13"/>
  <c r="W612" i="13"/>
  <c r="V612" i="13"/>
  <c r="J609" i="13"/>
  <c r="K609" i="13" s="1"/>
  <c r="L609" i="13" s="1"/>
  <c r="I608" i="13"/>
  <c r="V613" i="3"/>
  <c r="Y613" i="3"/>
  <c r="T612" i="3"/>
  <c r="S612" i="3"/>
  <c r="U612" i="3" s="1"/>
  <c r="AA612" i="3" s="1"/>
  <c r="R611" i="3"/>
  <c r="Z611" i="3" s="1"/>
  <c r="N610" i="3"/>
  <c r="M610" i="3"/>
  <c r="W612" i="3"/>
  <c r="J609" i="3"/>
  <c r="K609" i="3" s="1"/>
  <c r="L609" i="3" s="1"/>
  <c r="R609" i="13" l="1"/>
  <c r="Z609" i="13" s="1"/>
  <c r="M609" i="13"/>
  <c r="N608" i="13" s="1"/>
  <c r="J608" i="13"/>
  <c r="K608" i="13" s="1"/>
  <c r="L608" i="13" s="1"/>
  <c r="I607" i="13"/>
  <c r="W611" i="13"/>
  <c r="V611" i="13"/>
  <c r="Y611" i="13"/>
  <c r="S610" i="13"/>
  <c r="U610" i="13" s="1"/>
  <c r="AA610" i="13" s="1"/>
  <c r="X610" i="13"/>
  <c r="T610" i="13"/>
  <c r="S611" i="3"/>
  <c r="U611" i="3" s="1"/>
  <c r="AA611" i="3" s="1"/>
  <c r="V612" i="3"/>
  <c r="T611" i="3"/>
  <c r="V611" i="3" s="1"/>
  <c r="Y612" i="3"/>
  <c r="X611" i="3"/>
  <c r="R610" i="3"/>
  <c r="X610" i="3" s="1"/>
  <c r="N609" i="3"/>
  <c r="Y611" i="3"/>
  <c r="M609" i="3"/>
  <c r="J608" i="3"/>
  <c r="K608" i="3" s="1"/>
  <c r="L608" i="3" s="1"/>
  <c r="Y610" i="13" l="1"/>
  <c r="W610" i="13"/>
  <c r="V610" i="13"/>
  <c r="J607" i="13"/>
  <c r="K607" i="13" s="1"/>
  <c r="L607" i="13" s="1"/>
  <c r="I606" i="13"/>
  <c r="S609" i="13"/>
  <c r="U609" i="13" s="1"/>
  <c r="AA609" i="13" s="1"/>
  <c r="X609" i="13"/>
  <c r="T609" i="13"/>
  <c r="R608" i="13"/>
  <c r="Z608" i="13" s="1"/>
  <c r="M608" i="13"/>
  <c r="N607" i="13" s="1"/>
  <c r="W611" i="3"/>
  <c r="Z610" i="3"/>
  <c r="S610" i="3"/>
  <c r="U610" i="3" s="1"/>
  <c r="AA610" i="3" s="1"/>
  <c r="T610" i="3"/>
  <c r="W610" i="3" s="1"/>
  <c r="R609" i="3"/>
  <c r="Z609" i="3" s="1"/>
  <c r="N608" i="3"/>
  <c r="M608" i="3"/>
  <c r="J607" i="3"/>
  <c r="K607" i="3" s="1"/>
  <c r="L607" i="3" s="1"/>
  <c r="Y609" i="13" l="1"/>
  <c r="J606" i="13"/>
  <c r="K606" i="13" s="1"/>
  <c r="L606" i="13" s="1"/>
  <c r="I605" i="13"/>
  <c r="W609" i="13"/>
  <c r="V609" i="13"/>
  <c r="R607" i="13"/>
  <c r="M607" i="13"/>
  <c r="N606" i="13" s="1"/>
  <c r="S608" i="13"/>
  <c r="U608" i="13" s="1"/>
  <c r="AA608" i="13" s="1"/>
  <c r="X608" i="13"/>
  <c r="T608" i="13"/>
  <c r="Y610" i="3"/>
  <c r="V610" i="3"/>
  <c r="S609" i="3"/>
  <c r="U609" i="3" s="1"/>
  <c r="AA609" i="3" s="1"/>
  <c r="T609" i="3"/>
  <c r="X609" i="3"/>
  <c r="R608" i="3"/>
  <c r="Z608" i="3" s="1"/>
  <c r="N607" i="3"/>
  <c r="S608" i="3"/>
  <c r="U608" i="3" s="1"/>
  <c r="AA608" i="3" s="1"/>
  <c r="M607" i="3"/>
  <c r="J606" i="3"/>
  <c r="K606" i="3" s="1"/>
  <c r="L606" i="3" s="1"/>
  <c r="S607" i="13" l="1"/>
  <c r="U607" i="13" s="1"/>
  <c r="AA607" i="13" s="1"/>
  <c r="X607" i="13"/>
  <c r="T607" i="13"/>
  <c r="Y608" i="13"/>
  <c r="J605" i="13"/>
  <c r="K605" i="13" s="1"/>
  <c r="L605" i="13" s="1"/>
  <c r="I604" i="13"/>
  <c r="Y607" i="13"/>
  <c r="W608" i="13"/>
  <c r="V608" i="13"/>
  <c r="Z607" i="13"/>
  <c r="R606" i="13"/>
  <c r="Z606" i="13"/>
  <c r="M606" i="13"/>
  <c r="N605" i="13" s="1"/>
  <c r="Y609" i="3"/>
  <c r="V609" i="3"/>
  <c r="W609" i="3"/>
  <c r="T608" i="3"/>
  <c r="V608" i="3" s="1"/>
  <c r="X608" i="3"/>
  <c r="R607" i="3"/>
  <c r="X607" i="3" s="1"/>
  <c r="N606" i="3"/>
  <c r="M606" i="3"/>
  <c r="Y608" i="3"/>
  <c r="J605" i="3"/>
  <c r="K605" i="3" s="1"/>
  <c r="L605" i="3" s="1"/>
  <c r="W607" i="13" l="1"/>
  <c r="V607" i="13"/>
  <c r="J604" i="13"/>
  <c r="K604" i="13" s="1"/>
  <c r="L604" i="13" s="1"/>
  <c r="I603" i="13"/>
  <c r="S606" i="13"/>
  <c r="U606" i="13" s="1"/>
  <c r="X606" i="13"/>
  <c r="T606" i="13"/>
  <c r="R605" i="13"/>
  <c r="Z605" i="13" s="1"/>
  <c r="M605" i="13"/>
  <c r="N604" i="13" s="1"/>
  <c r="W608" i="3"/>
  <c r="Z607" i="3"/>
  <c r="T607" i="3"/>
  <c r="W607" i="3" s="1"/>
  <c r="S607" i="3"/>
  <c r="U607" i="3" s="1"/>
  <c r="AA607" i="3" s="1"/>
  <c r="R606" i="3"/>
  <c r="S606" i="3" s="1"/>
  <c r="U606" i="3" s="1"/>
  <c r="AA606" i="3" s="1"/>
  <c r="N605" i="3"/>
  <c r="X606" i="3"/>
  <c r="M605" i="3"/>
  <c r="J604" i="3"/>
  <c r="K604" i="3" s="1"/>
  <c r="L604" i="3" s="1"/>
  <c r="I602" i="13" l="1"/>
  <c r="J603" i="13"/>
  <c r="K603" i="13" s="1"/>
  <c r="L603" i="13" s="1"/>
  <c r="W606" i="13"/>
  <c r="V606" i="13"/>
  <c r="R604" i="13"/>
  <c r="Z604" i="13"/>
  <c r="M604" i="13"/>
  <c r="N603" i="13" s="1"/>
  <c r="S605" i="13"/>
  <c r="U605" i="13" s="1"/>
  <c r="X605" i="13"/>
  <c r="T605" i="13"/>
  <c r="AA606" i="13"/>
  <c r="Y606" i="13"/>
  <c r="Z606" i="3"/>
  <c r="T606" i="3"/>
  <c r="V606" i="3" s="1"/>
  <c r="V607" i="3"/>
  <c r="Y607" i="3"/>
  <c r="R605" i="3"/>
  <c r="N604" i="3"/>
  <c r="Y606" i="3"/>
  <c r="X605" i="3"/>
  <c r="T605" i="3"/>
  <c r="S605" i="3"/>
  <c r="U605" i="3" s="1"/>
  <c r="AA605" i="3" s="1"/>
  <c r="Z605" i="3"/>
  <c r="M604" i="3"/>
  <c r="J603" i="3"/>
  <c r="K603" i="3" s="1"/>
  <c r="L603" i="3" s="1"/>
  <c r="W605" i="13" l="1"/>
  <c r="V605" i="13"/>
  <c r="S604" i="13"/>
  <c r="U604" i="13" s="1"/>
  <c r="AA604" i="13" s="1"/>
  <c r="X604" i="13"/>
  <c r="T604" i="13"/>
  <c r="R603" i="13"/>
  <c r="Z603" i="13" s="1"/>
  <c r="M603" i="13"/>
  <c r="N602" i="13" s="1"/>
  <c r="AA605" i="13"/>
  <c r="Y605" i="13"/>
  <c r="Y604" i="13"/>
  <c r="I601" i="13"/>
  <c r="J602" i="13"/>
  <c r="K602" i="13" s="1"/>
  <c r="L602" i="13" s="1"/>
  <c r="W606" i="3"/>
  <c r="R604" i="3"/>
  <c r="Z604" i="3" s="1"/>
  <c r="N603" i="3"/>
  <c r="Y605" i="3"/>
  <c r="M603" i="3"/>
  <c r="W605" i="3"/>
  <c r="V605" i="3"/>
  <c r="J602" i="3"/>
  <c r="K602" i="3" s="1"/>
  <c r="L602" i="3" s="1"/>
  <c r="X603" i="13" l="1"/>
  <c r="T603" i="13"/>
  <c r="S603" i="13"/>
  <c r="U603" i="13" s="1"/>
  <c r="Z602" i="13"/>
  <c r="R602" i="13"/>
  <c r="M602" i="13"/>
  <c r="N601" i="13" s="1"/>
  <c r="I600" i="13"/>
  <c r="J601" i="13"/>
  <c r="K601" i="13" s="1"/>
  <c r="L601" i="13" s="1"/>
  <c r="W604" i="13"/>
  <c r="V604" i="13"/>
  <c r="T604" i="3"/>
  <c r="S604" i="3"/>
  <c r="U604" i="3" s="1"/>
  <c r="V604" i="3" s="1"/>
  <c r="X604" i="3"/>
  <c r="R603" i="3"/>
  <c r="X603" i="3" s="1"/>
  <c r="N602" i="3"/>
  <c r="M602" i="3"/>
  <c r="W604" i="3"/>
  <c r="J601" i="3"/>
  <c r="K601" i="3" s="1"/>
  <c r="L601" i="3" s="1"/>
  <c r="AA603" i="13" l="1"/>
  <c r="Y603" i="13"/>
  <c r="W603" i="13"/>
  <c r="V603" i="13"/>
  <c r="R601" i="13"/>
  <c r="M601" i="13"/>
  <c r="N600" i="13" s="1"/>
  <c r="X602" i="13"/>
  <c r="T602" i="13"/>
  <c r="S602" i="13"/>
  <c r="U602" i="13" s="1"/>
  <c r="I599" i="13"/>
  <c r="J600" i="13"/>
  <c r="K600" i="13" s="1"/>
  <c r="L600" i="13" s="1"/>
  <c r="Z603" i="3"/>
  <c r="AA604" i="3"/>
  <c r="Y604" i="3"/>
  <c r="S603" i="3"/>
  <c r="U603" i="3" s="1"/>
  <c r="AA603" i="3" s="1"/>
  <c r="T603" i="3"/>
  <c r="R602" i="3"/>
  <c r="X602" i="3" s="1"/>
  <c r="N601" i="3"/>
  <c r="M601" i="3"/>
  <c r="W603" i="3"/>
  <c r="J600" i="3"/>
  <c r="K600" i="3" s="1"/>
  <c r="L600" i="3" s="1"/>
  <c r="AA602" i="13" l="1"/>
  <c r="Y602" i="13"/>
  <c r="W602" i="13"/>
  <c r="V602" i="13"/>
  <c r="X601" i="13"/>
  <c r="T601" i="13"/>
  <c r="S601" i="13"/>
  <c r="U601" i="13" s="1"/>
  <c r="AA601" i="13" s="1"/>
  <c r="Z600" i="13"/>
  <c r="R600" i="13"/>
  <c r="M600" i="13"/>
  <c r="N599" i="13" s="1"/>
  <c r="I598" i="13"/>
  <c r="J599" i="13"/>
  <c r="K599" i="13" s="1"/>
  <c r="L599" i="13" s="1"/>
  <c r="Z601" i="13"/>
  <c r="V603" i="3"/>
  <c r="Z602" i="3"/>
  <c r="Y603" i="3"/>
  <c r="S602" i="3"/>
  <c r="U602" i="3" s="1"/>
  <c r="AA602" i="3" s="1"/>
  <c r="T602" i="3"/>
  <c r="R601" i="3"/>
  <c r="X601" i="3" s="1"/>
  <c r="N600" i="3"/>
  <c r="Y602" i="3"/>
  <c r="W602" i="3"/>
  <c r="M600" i="3"/>
  <c r="J599" i="3"/>
  <c r="K599" i="3" s="1"/>
  <c r="L599" i="3" s="1"/>
  <c r="Y601" i="13" l="1"/>
  <c r="R599" i="13"/>
  <c r="M599" i="13"/>
  <c r="N598" i="13" s="1"/>
  <c r="X600" i="13"/>
  <c r="T600" i="13"/>
  <c r="S600" i="13"/>
  <c r="U600" i="13" s="1"/>
  <c r="W601" i="13"/>
  <c r="V601" i="13"/>
  <c r="I597" i="13"/>
  <c r="J598" i="13"/>
  <c r="K598" i="13" s="1"/>
  <c r="L598" i="13" s="1"/>
  <c r="Z601" i="3"/>
  <c r="S601" i="3"/>
  <c r="U601" i="3" s="1"/>
  <c r="AA601" i="3" s="1"/>
  <c r="V602" i="3"/>
  <c r="T601" i="3"/>
  <c r="R600" i="3"/>
  <c r="Z600" i="3" s="1"/>
  <c r="N599" i="3"/>
  <c r="M599" i="3"/>
  <c r="J598" i="3"/>
  <c r="K598" i="3" s="1"/>
  <c r="L598" i="3" s="1"/>
  <c r="AA600" i="13" l="1"/>
  <c r="Y600" i="13"/>
  <c r="R598" i="13"/>
  <c r="Z598" i="13" s="1"/>
  <c r="M598" i="13"/>
  <c r="N597" i="13" s="1"/>
  <c r="I596" i="13"/>
  <c r="J597" i="13"/>
  <c r="K597" i="13" s="1"/>
  <c r="L597" i="13" s="1"/>
  <c r="X599" i="13"/>
  <c r="T599" i="13"/>
  <c r="S599" i="13"/>
  <c r="U599" i="13" s="1"/>
  <c r="AA599" i="13" s="1"/>
  <c r="W600" i="13"/>
  <c r="V600" i="13"/>
  <c r="Z599" i="13"/>
  <c r="V601" i="3"/>
  <c r="Y601" i="3"/>
  <c r="S600" i="3"/>
  <c r="U600" i="3" s="1"/>
  <c r="AA600" i="3" s="1"/>
  <c r="W601" i="3"/>
  <c r="T600" i="3"/>
  <c r="X600" i="3"/>
  <c r="R599" i="3"/>
  <c r="X599" i="3" s="1"/>
  <c r="N598" i="3"/>
  <c r="M598" i="3"/>
  <c r="W600" i="3"/>
  <c r="J597" i="3"/>
  <c r="K597" i="3" s="1"/>
  <c r="L597" i="3" s="1"/>
  <c r="I595" i="13" l="1"/>
  <c r="J596" i="13"/>
  <c r="K596" i="13" s="1"/>
  <c r="L596" i="13" s="1"/>
  <c r="Y599" i="13"/>
  <c r="W599" i="13"/>
  <c r="V599" i="13"/>
  <c r="R597" i="13"/>
  <c r="Z597" i="13" s="1"/>
  <c r="M597" i="13"/>
  <c r="N596" i="13" s="1"/>
  <c r="X598" i="13"/>
  <c r="T598" i="13"/>
  <c r="S598" i="13"/>
  <c r="U598" i="13" s="1"/>
  <c r="S599" i="3"/>
  <c r="U599" i="3" s="1"/>
  <c r="AA599" i="3" s="1"/>
  <c r="V600" i="3"/>
  <c r="Y600" i="3"/>
  <c r="T599" i="3"/>
  <c r="W599" i="3" s="1"/>
  <c r="Z599" i="3"/>
  <c r="R598" i="3"/>
  <c r="X598" i="3" s="1"/>
  <c r="N597" i="3"/>
  <c r="Y599" i="3"/>
  <c r="M597" i="3"/>
  <c r="J596" i="3"/>
  <c r="K596" i="3" s="1"/>
  <c r="L596" i="3" s="1"/>
  <c r="AA598" i="13" l="1"/>
  <c r="Y598" i="13"/>
  <c r="X597" i="13"/>
  <c r="T597" i="13"/>
  <c r="S597" i="13"/>
  <c r="U597" i="13" s="1"/>
  <c r="W598" i="13"/>
  <c r="V598" i="13"/>
  <c r="Z596" i="13"/>
  <c r="R596" i="13"/>
  <c r="M596" i="13"/>
  <c r="N595" i="13" s="1"/>
  <c r="I594" i="13"/>
  <c r="J595" i="13"/>
  <c r="K595" i="13" s="1"/>
  <c r="L595" i="13" s="1"/>
  <c r="V599" i="3"/>
  <c r="S598" i="3"/>
  <c r="U598" i="3" s="1"/>
  <c r="AA598" i="3" s="1"/>
  <c r="T598" i="3"/>
  <c r="W598" i="3" s="1"/>
  <c r="Z598" i="3"/>
  <c r="R597" i="3"/>
  <c r="Z597" i="3" s="1"/>
  <c r="N596" i="3"/>
  <c r="M596" i="3"/>
  <c r="J595" i="3"/>
  <c r="K595" i="3" s="1"/>
  <c r="L595" i="3" s="1"/>
  <c r="W597" i="13" l="1"/>
  <c r="V597" i="13"/>
  <c r="R595" i="13"/>
  <c r="M595" i="13"/>
  <c r="N594" i="13" s="1"/>
  <c r="X596" i="13"/>
  <c r="T596" i="13"/>
  <c r="S596" i="13"/>
  <c r="U596" i="13" s="1"/>
  <c r="I593" i="13"/>
  <c r="J594" i="13"/>
  <c r="K594" i="13" s="1"/>
  <c r="L594" i="13" s="1"/>
  <c r="AA597" i="13"/>
  <c r="Y597" i="13"/>
  <c r="Y598" i="3"/>
  <c r="V598" i="3"/>
  <c r="S597" i="3"/>
  <c r="U597" i="3" s="1"/>
  <c r="AA597" i="3" s="1"/>
  <c r="T597" i="3"/>
  <c r="W597" i="3" s="1"/>
  <c r="X597" i="3"/>
  <c r="R596" i="3"/>
  <c r="S596" i="3" s="1"/>
  <c r="U596" i="3" s="1"/>
  <c r="AA596" i="3" s="1"/>
  <c r="N595" i="3"/>
  <c r="M595" i="3"/>
  <c r="J594" i="3"/>
  <c r="K594" i="3" s="1"/>
  <c r="L594" i="3" s="1"/>
  <c r="W596" i="13" l="1"/>
  <c r="V596" i="13"/>
  <c r="R594" i="13"/>
  <c r="Z594" i="13" s="1"/>
  <c r="M594" i="13"/>
  <c r="N593" i="13" s="1"/>
  <c r="AA596" i="13"/>
  <c r="Y596" i="13"/>
  <c r="X595" i="13"/>
  <c r="T595" i="13"/>
  <c r="S595" i="13"/>
  <c r="U595" i="13" s="1"/>
  <c r="AA595" i="13" s="1"/>
  <c r="I592" i="13"/>
  <c r="J593" i="13"/>
  <c r="K593" i="13" s="1"/>
  <c r="L593" i="13" s="1"/>
  <c r="Z595" i="13"/>
  <c r="Y597" i="3"/>
  <c r="V597" i="3"/>
  <c r="Z596" i="3"/>
  <c r="T596" i="3"/>
  <c r="W596" i="3" s="1"/>
  <c r="X596" i="3"/>
  <c r="Y596" i="3"/>
  <c r="R595" i="3"/>
  <c r="T595" i="3" s="1"/>
  <c r="N594" i="3"/>
  <c r="M594" i="3"/>
  <c r="J593" i="3"/>
  <c r="K593" i="3" s="1"/>
  <c r="L593" i="3" s="1"/>
  <c r="Y595" i="13" l="1"/>
  <c r="W595" i="13"/>
  <c r="V595" i="13"/>
  <c r="Z593" i="13"/>
  <c r="R593" i="13"/>
  <c r="M593" i="13"/>
  <c r="N592" i="13" s="1"/>
  <c r="I591" i="13"/>
  <c r="J592" i="13"/>
  <c r="K592" i="13" s="1"/>
  <c r="L592" i="13" s="1"/>
  <c r="X594" i="13"/>
  <c r="T594" i="13"/>
  <c r="S594" i="13"/>
  <c r="U594" i="13" s="1"/>
  <c r="X595" i="3"/>
  <c r="V596" i="3"/>
  <c r="Z595" i="3"/>
  <c r="S595" i="3"/>
  <c r="U595" i="3" s="1"/>
  <c r="AA595" i="3" s="1"/>
  <c r="R594" i="3"/>
  <c r="Z594" i="3" s="1"/>
  <c r="N593" i="3"/>
  <c r="M593" i="3"/>
  <c r="W595" i="3"/>
  <c r="J592" i="3"/>
  <c r="K592" i="3" s="1"/>
  <c r="L592" i="3" s="1"/>
  <c r="W594" i="13" l="1"/>
  <c r="V594" i="13"/>
  <c r="R592" i="13"/>
  <c r="Z592" i="13" s="1"/>
  <c r="M592" i="13"/>
  <c r="N591" i="13" s="1"/>
  <c r="X593" i="13"/>
  <c r="T593" i="13"/>
  <c r="S593" i="13"/>
  <c r="U593" i="13" s="1"/>
  <c r="AA594" i="13"/>
  <c r="Y594" i="13"/>
  <c r="I590" i="13"/>
  <c r="J591" i="13"/>
  <c r="K591" i="13" s="1"/>
  <c r="L591" i="13" s="1"/>
  <c r="S594" i="3"/>
  <c r="U594" i="3" s="1"/>
  <c r="AA594" i="3" s="1"/>
  <c r="V595" i="3"/>
  <c r="T594" i="3"/>
  <c r="W594" i="3" s="1"/>
  <c r="X594" i="3"/>
  <c r="Y595" i="3"/>
  <c r="R593" i="3"/>
  <c r="S593" i="3" s="1"/>
  <c r="U593" i="3" s="1"/>
  <c r="AA593" i="3" s="1"/>
  <c r="N592" i="3"/>
  <c r="Y594" i="3"/>
  <c r="M592" i="3"/>
  <c r="J591" i="3"/>
  <c r="K591" i="3" s="1"/>
  <c r="L591" i="3" s="1"/>
  <c r="I589" i="13" l="1"/>
  <c r="J590" i="13"/>
  <c r="K590" i="13" s="1"/>
  <c r="L590" i="13" s="1"/>
  <c r="W593" i="13"/>
  <c r="V593" i="13"/>
  <c r="R591" i="13"/>
  <c r="M591" i="13"/>
  <c r="N590" i="13" s="1"/>
  <c r="AA593" i="13"/>
  <c r="Y593" i="13"/>
  <c r="X592" i="13"/>
  <c r="T592" i="13"/>
  <c r="S592" i="13"/>
  <c r="U592" i="13" s="1"/>
  <c r="AA592" i="13" s="1"/>
  <c r="T593" i="3"/>
  <c r="V594" i="3"/>
  <c r="X593" i="3"/>
  <c r="Z593" i="3"/>
  <c r="R592" i="3"/>
  <c r="S592" i="3" s="1"/>
  <c r="U592" i="3" s="1"/>
  <c r="AA592" i="3" s="1"/>
  <c r="N591" i="3"/>
  <c r="Y593" i="3"/>
  <c r="M591" i="3"/>
  <c r="W593" i="3"/>
  <c r="V593" i="3"/>
  <c r="J590" i="3"/>
  <c r="K590" i="3" s="1"/>
  <c r="L590" i="3" s="1"/>
  <c r="X591" i="13" l="1"/>
  <c r="T591" i="13"/>
  <c r="S591" i="13"/>
  <c r="U591" i="13" s="1"/>
  <c r="AA591" i="13" s="1"/>
  <c r="W592" i="13"/>
  <c r="V592" i="13"/>
  <c r="Z591" i="13"/>
  <c r="R590" i="13"/>
  <c r="Z590" i="13" s="1"/>
  <c r="M590" i="13"/>
  <c r="N589" i="13" s="1"/>
  <c r="Y592" i="13"/>
  <c r="I588" i="13"/>
  <c r="J589" i="13"/>
  <c r="K589" i="13" s="1"/>
  <c r="L589" i="13" s="1"/>
  <c r="T592" i="3"/>
  <c r="W592" i="3" s="1"/>
  <c r="X592" i="3"/>
  <c r="Z592" i="3"/>
  <c r="R591" i="3"/>
  <c r="Z591" i="3" s="1"/>
  <c r="N590" i="3"/>
  <c r="Y592" i="3"/>
  <c r="M590" i="3"/>
  <c r="V592" i="3"/>
  <c r="J589" i="3"/>
  <c r="K589" i="3" s="1"/>
  <c r="L589" i="3" s="1"/>
  <c r="Y591" i="13" l="1"/>
  <c r="I587" i="13"/>
  <c r="J588" i="13"/>
  <c r="K588" i="13" s="1"/>
  <c r="L588" i="13" s="1"/>
  <c r="X590" i="13"/>
  <c r="T590" i="13"/>
  <c r="S590" i="13"/>
  <c r="U590" i="13" s="1"/>
  <c r="W591" i="13"/>
  <c r="V591" i="13"/>
  <c r="R589" i="13"/>
  <c r="Z589" i="13" s="1"/>
  <c r="M589" i="13"/>
  <c r="N588" i="13" s="1"/>
  <c r="S591" i="3"/>
  <c r="U591" i="3" s="1"/>
  <c r="AA591" i="3" s="1"/>
  <c r="T591" i="3"/>
  <c r="W591" i="3" s="1"/>
  <c r="X591" i="3"/>
  <c r="R590" i="3"/>
  <c r="Z590" i="3" s="1"/>
  <c r="N589" i="3"/>
  <c r="M589" i="3"/>
  <c r="J588" i="3"/>
  <c r="K588" i="3" s="1"/>
  <c r="L588" i="3" s="1"/>
  <c r="W590" i="13" l="1"/>
  <c r="V590" i="13"/>
  <c r="X589" i="13"/>
  <c r="T589" i="13"/>
  <c r="S589" i="13"/>
  <c r="U589" i="13" s="1"/>
  <c r="R588" i="13"/>
  <c r="Z588" i="13" s="1"/>
  <c r="M588" i="13"/>
  <c r="N587" i="13" s="1"/>
  <c r="AA590" i="13"/>
  <c r="Y590" i="13"/>
  <c r="I586" i="13"/>
  <c r="J587" i="13"/>
  <c r="K587" i="13" s="1"/>
  <c r="L587" i="13" s="1"/>
  <c r="V591" i="3"/>
  <c r="Y591" i="3"/>
  <c r="S590" i="3"/>
  <c r="U590" i="3" s="1"/>
  <c r="AA590" i="3" s="1"/>
  <c r="T590" i="3"/>
  <c r="W590" i="3" s="1"/>
  <c r="X590" i="3"/>
  <c r="R589" i="3"/>
  <c r="Z589" i="3" s="1"/>
  <c r="N588" i="3"/>
  <c r="S589" i="3"/>
  <c r="U589" i="3" s="1"/>
  <c r="AA589" i="3" s="1"/>
  <c r="M588" i="3"/>
  <c r="J587" i="3"/>
  <c r="K587" i="3" s="1"/>
  <c r="L587" i="3" s="1"/>
  <c r="I585" i="13" l="1"/>
  <c r="J586" i="13"/>
  <c r="K586" i="13" s="1"/>
  <c r="L586" i="13" s="1"/>
  <c r="X588" i="13"/>
  <c r="T588" i="13"/>
  <c r="S588" i="13"/>
  <c r="U588" i="13" s="1"/>
  <c r="W589" i="13"/>
  <c r="V589" i="13"/>
  <c r="AA589" i="13"/>
  <c r="Y589" i="13"/>
  <c r="R587" i="13"/>
  <c r="M587" i="13"/>
  <c r="N586" i="13" s="1"/>
  <c r="V590" i="3"/>
  <c r="T589" i="3"/>
  <c r="W589" i="3" s="1"/>
  <c r="Y590" i="3"/>
  <c r="X589" i="3"/>
  <c r="R588" i="3"/>
  <c r="X588" i="3" s="1"/>
  <c r="N587" i="3"/>
  <c r="Y589" i="3"/>
  <c r="T588" i="3"/>
  <c r="Z588" i="3"/>
  <c r="M587" i="3"/>
  <c r="J586" i="3"/>
  <c r="K586" i="3" s="1"/>
  <c r="L586" i="3" s="1"/>
  <c r="W588" i="13" l="1"/>
  <c r="V588" i="13"/>
  <c r="X587" i="13"/>
  <c r="T587" i="13"/>
  <c r="S587" i="13"/>
  <c r="U587" i="13" s="1"/>
  <c r="AA587" i="13" s="1"/>
  <c r="Y587" i="13"/>
  <c r="Z587" i="13"/>
  <c r="Z586" i="13"/>
  <c r="R586" i="13"/>
  <c r="M586" i="13"/>
  <c r="N585" i="13" s="1"/>
  <c r="AA588" i="13"/>
  <c r="Y588" i="13"/>
  <c r="I584" i="13"/>
  <c r="J585" i="13"/>
  <c r="K585" i="13" s="1"/>
  <c r="L585" i="13" s="1"/>
  <c r="V589" i="3"/>
  <c r="S588" i="3"/>
  <c r="U588" i="3" s="1"/>
  <c r="AA588" i="3" s="1"/>
  <c r="R587" i="3"/>
  <c r="T587" i="3" s="1"/>
  <c r="N586" i="3"/>
  <c r="W588" i="3"/>
  <c r="M586" i="3"/>
  <c r="J585" i="3"/>
  <c r="K585" i="3" s="1"/>
  <c r="L585" i="3" s="1"/>
  <c r="R585" i="13" l="1"/>
  <c r="M585" i="13"/>
  <c r="N584" i="13" s="1"/>
  <c r="W587" i="13"/>
  <c r="V587" i="13"/>
  <c r="I583" i="13"/>
  <c r="J584" i="13"/>
  <c r="K584" i="13" s="1"/>
  <c r="L584" i="13" s="1"/>
  <c r="X586" i="13"/>
  <c r="T586" i="13"/>
  <c r="S586" i="13"/>
  <c r="U586" i="13" s="1"/>
  <c r="V588" i="3"/>
  <c r="Y588" i="3"/>
  <c r="Z587" i="3"/>
  <c r="S587" i="3"/>
  <c r="U587" i="3" s="1"/>
  <c r="AA587" i="3" s="1"/>
  <c r="X587" i="3"/>
  <c r="R586" i="3"/>
  <c r="X586" i="3" s="1"/>
  <c r="N585" i="3"/>
  <c r="M585" i="3"/>
  <c r="W587" i="3"/>
  <c r="J584" i="3"/>
  <c r="K584" i="3" s="1"/>
  <c r="L584" i="3" s="1"/>
  <c r="AA586" i="13" l="1"/>
  <c r="Y586" i="13"/>
  <c r="X585" i="13"/>
  <c r="T585" i="13"/>
  <c r="S585" i="13"/>
  <c r="U585" i="13" s="1"/>
  <c r="AA585" i="13" s="1"/>
  <c r="I582" i="13"/>
  <c r="J583" i="13"/>
  <c r="K583" i="13" s="1"/>
  <c r="L583" i="13" s="1"/>
  <c r="W586" i="13"/>
  <c r="V586" i="13"/>
  <c r="Z584" i="13"/>
  <c r="R584" i="13"/>
  <c r="M584" i="13"/>
  <c r="N583" i="13" s="1"/>
  <c r="Y585" i="13"/>
  <c r="Z585" i="13"/>
  <c r="Y587" i="3"/>
  <c r="V587" i="3"/>
  <c r="T586" i="3"/>
  <c r="S586" i="3"/>
  <c r="U586" i="3" s="1"/>
  <c r="AA586" i="3" s="1"/>
  <c r="Z586" i="3"/>
  <c r="R585" i="3"/>
  <c r="Z585" i="3" s="1"/>
  <c r="N584" i="3"/>
  <c r="Y586" i="3"/>
  <c r="M584" i="3"/>
  <c r="W586" i="3"/>
  <c r="J583" i="3"/>
  <c r="K583" i="3" s="1"/>
  <c r="L583" i="3" s="1"/>
  <c r="X584" i="13" l="1"/>
  <c r="T584" i="13"/>
  <c r="S584" i="13"/>
  <c r="U584" i="13" s="1"/>
  <c r="W585" i="13"/>
  <c r="V585" i="13"/>
  <c r="R583" i="13"/>
  <c r="Z583" i="13" s="1"/>
  <c r="M583" i="13"/>
  <c r="N582" i="13" s="1"/>
  <c r="I581" i="13"/>
  <c r="J582" i="13"/>
  <c r="K582" i="13" s="1"/>
  <c r="L582" i="13" s="1"/>
  <c r="V586" i="3"/>
  <c r="S585" i="3"/>
  <c r="U585" i="3" s="1"/>
  <c r="AA585" i="3" s="1"/>
  <c r="T585" i="3"/>
  <c r="X585" i="3"/>
  <c r="R584" i="3"/>
  <c r="X584" i="3" s="1"/>
  <c r="N583" i="3"/>
  <c r="M583" i="3"/>
  <c r="J582" i="3"/>
  <c r="K582" i="3" s="1"/>
  <c r="L582" i="3" s="1"/>
  <c r="R582" i="13" l="1"/>
  <c r="M582" i="13"/>
  <c r="N581" i="13" s="1"/>
  <c r="X583" i="13"/>
  <c r="T583" i="13"/>
  <c r="S583" i="13"/>
  <c r="U583" i="13" s="1"/>
  <c r="I580" i="13"/>
  <c r="J581" i="13"/>
  <c r="K581" i="13" s="1"/>
  <c r="L581" i="13" s="1"/>
  <c r="AA584" i="13"/>
  <c r="Y584" i="13"/>
  <c r="W584" i="13"/>
  <c r="V584" i="13"/>
  <c r="Y585" i="3"/>
  <c r="V585" i="3"/>
  <c r="W585" i="3"/>
  <c r="Z584" i="3"/>
  <c r="T584" i="3"/>
  <c r="S584" i="3"/>
  <c r="U584" i="3" s="1"/>
  <c r="AA584" i="3" s="1"/>
  <c r="R583" i="3"/>
  <c r="X583" i="3" s="1"/>
  <c r="N582" i="3"/>
  <c r="Z583" i="3"/>
  <c r="M582" i="3"/>
  <c r="W584" i="3"/>
  <c r="J581" i="3"/>
  <c r="K581" i="3" s="1"/>
  <c r="L581" i="3" s="1"/>
  <c r="AA583" i="13" l="1"/>
  <c r="Y583" i="13"/>
  <c r="W583" i="13"/>
  <c r="V583" i="13"/>
  <c r="X582" i="13"/>
  <c r="T582" i="13"/>
  <c r="S582" i="13"/>
  <c r="U582" i="13" s="1"/>
  <c r="AA582" i="13" s="1"/>
  <c r="R581" i="13"/>
  <c r="Z581" i="13" s="1"/>
  <c r="M581" i="13"/>
  <c r="N580" i="13" s="1"/>
  <c r="I579" i="13"/>
  <c r="J580" i="13"/>
  <c r="K580" i="13" s="1"/>
  <c r="L580" i="13" s="1"/>
  <c r="Y582" i="13"/>
  <c r="Z582" i="13"/>
  <c r="S583" i="3"/>
  <c r="U583" i="3" s="1"/>
  <c r="AA583" i="3" s="1"/>
  <c r="T583" i="3"/>
  <c r="W583" i="3" s="1"/>
  <c r="V584" i="3"/>
  <c r="Y584" i="3"/>
  <c r="R582" i="3"/>
  <c r="X582" i="3" s="1"/>
  <c r="N581" i="3"/>
  <c r="Y583" i="3"/>
  <c r="M581" i="3"/>
  <c r="J580" i="3"/>
  <c r="K580" i="3" s="1"/>
  <c r="L580" i="3" s="1"/>
  <c r="R580" i="13" l="1"/>
  <c r="M580" i="13"/>
  <c r="N579" i="13" s="1"/>
  <c r="X581" i="13"/>
  <c r="T581" i="13"/>
  <c r="S581" i="13"/>
  <c r="U581" i="13" s="1"/>
  <c r="AA581" i="13" s="1"/>
  <c r="W582" i="13"/>
  <c r="V582" i="13"/>
  <c r="I578" i="13"/>
  <c r="J579" i="13"/>
  <c r="K579" i="13" s="1"/>
  <c r="L579" i="13" s="1"/>
  <c r="V583" i="3"/>
  <c r="Z582" i="3"/>
  <c r="T582" i="3"/>
  <c r="W582" i="3" s="1"/>
  <c r="S582" i="3"/>
  <c r="U582" i="3" s="1"/>
  <c r="AA582" i="3" s="1"/>
  <c r="R581" i="3"/>
  <c r="X581" i="3" s="1"/>
  <c r="N580" i="3"/>
  <c r="M580" i="3"/>
  <c r="J579" i="3"/>
  <c r="K579" i="3" s="1"/>
  <c r="L579" i="3" s="1"/>
  <c r="I577" i="13" l="1"/>
  <c r="J578" i="13"/>
  <c r="K578" i="13" s="1"/>
  <c r="L578" i="13" s="1"/>
  <c r="X580" i="13"/>
  <c r="T580" i="13"/>
  <c r="S580" i="13"/>
  <c r="U580" i="13" s="1"/>
  <c r="W581" i="13"/>
  <c r="V581" i="13"/>
  <c r="Z580" i="13"/>
  <c r="R579" i="13"/>
  <c r="M579" i="13"/>
  <c r="N578" i="13" s="1"/>
  <c r="Y581" i="13"/>
  <c r="S581" i="3"/>
  <c r="U581" i="3" s="1"/>
  <c r="AA581" i="3" s="1"/>
  <c r="Z581" i="3"/>
  <c r="V582" i="3"/>
  <c r="T581" i="3"/>
  <c r="W581" i="3" s="1"/>
  <c r="Y582" i="3"/>
  <c r="R580" i="3"/>
  <c r="X580" i="3" s="1"/>
  <c r="N579" i="3"/>
  <c r="Y581" i="3"/>
  <c r="M579" i="3"/>
  <c r="J578" i="3"/>
  <c r="K578" i="3" s="1"/>
  <c r="L578" i="3" s="1"/>
  <c r="W580" i="13" l="1"/>
  <c r="V580" i="13"/>
  <c r="X579" i="13"/>
  <c r="T579" i="13"/>
  <c r="S579" i="13"/>
  <c r="U579" i="13" s="1"/>
  <c r="AA579" i="13" s="1"/>
  <c r="Z578" i="13"/>
  <c r="R578" i="13"/>
  <c r="M578" i="13"/>
  <c r="N577" i="13" s="1"/>
  <c r="Y579" i="13"/>
  <c r="Z579" i="13"/>
  <c r="AA580" i="13"/>
  <c r="Y580" i="13"/>
  <c r="I576" i="13"/>
  <c r="J577" i="13"/>
  <c r="K577" i="13" s="1"/>
  <c r="L577" i="13" s="1"/>
  <c r="Z580" i="3"/>
  <c r="V581" i="3"/>
  <c r="T580" i="3"/>
  <c r="W580" i="3" s="1"/>
  <c r="S580" i="3"/>
  <c r="U580" i="3" s="1"/>
  <c r="AA580" i="3" s="1"/>
  <c r="R579" i="3"/>
  <c r="X579" i="3" s="1"/>
  <c r="N578" i="3"/>
  <c r="S579" i="3"/>
  <c r="U579" i="3" s="1"/>
  <c r="AA579" i="3" s="1"/>
  <c r="Z579" i="3"/>
  <c r="M578" i="3"/>
  <c r="J577" i="3"/>
  <c r="K577" i="3" s="1"/>
  <c r="L577" i="3" s="1"/>
  <c r="X578" i="13" l="1"/>
  <c r="T578" i="13"/>
  <c r="S578" i="13"/>
  <c r="U578" i="13" s="1"/>
  <c r="W579" i="13"/>
  <c r="V579" i="13"/>
  <c r="R577" i="13"/>
  <c r="Z577" i="13" s="1"/>
  <c r="M577" i="13"/>
  <c r="N576" i="13" s="1"/>
  <c r="I575" i="13"/>
  <c r="J576" i="13"/>
  <c r="K576" i="13" s="1"/>
  <c r="L576" i="13" s="1"/>
  <c r="V580" i="3"/>
  <c r="Y580" i="3"/>
  <c r="T579" i="3"/>
  <c r="R578" i="3"/>
  <c r="X578" i="3" s="1"/>
  <c r="N577" i="3"/>
  <c r="Y579" i="3"/>
  <c r="M577" i="3"/>
  <c r="W579" i="3"/>
  <c r="V579" i="3"/>
  <c r="J576" i="3"/>
  <c r="K576" i="3" s="1"/>
  <c r="L576" i="3" s="1"/>
  <c r="X577" i="13" l="1"/>
  <c r="T577" i="13"/>
  <c r="S577" i="13"/>
  <c r="U577" i="13" s="1"/>
  <c r="R576" i="13"/>
  <c r="Z576" i="13" s="1"/>
  <c r="M576" i="13"/>
  <c r="N575" i="13" s="1"/>
  <c r="I574" i="13"/>
  <c r="J575" i="13"/>
  <c r="K575" i="13" s="1"/>
  <c r="L575" i="13" s="1"/>
  <c r="AA578" i="13"/>
  <c r="Y578" i="13"/>
  <c r="W578" i="13"/>
  <c r="V578" i="13"/>
  <c r="Z578" i="3"/>
  <c r="S578" i="3"/>
  <c r="U578" i="3" s="1"/>
  <c r="AA578" i="3" s="1"/>
  <c r="T578" i="3"/>
  <c r="R577" i="3"/>
  <c r="Z577" i="3" s="1"/>
  <c r="N576" i="3"/>
  <c r="W578" i="3"/>
  <c r="M576" i="3"/>
  <c r="J575" i="3"/>
  <c r="K575" i="3" s="1"/>
  <c r="L575" i="3" s="1"/>
  <c r="AA577" i="13" l="1"/>
  <c r="Y577" i="13"/>
  <c r="W577" i="13"/>
  <c r="V577" i="13"/>
  <c r="R575" i="13"/>
  <c r="M575" i="13"/>
  <c r="N574" i="13" s="1"/>
  <c r="X576" i="13"/>
  <c r="T576" i="13"/>
  <c r="S576" i="13"/>
  <c r="U576" i="13" s="1"/>
  <c r="I573" i="13"/>
  <c r="J574" i="13"/>
  <c r="K574" i="13" s="1"/>
  <c r="L574" i="13" s="1"/>
  <c r="V578" i="3"/>
  <c r="Y578" i="3"/>
  <c r="S577" i="3"/>
  <c r="U577" i="3" s="1"/>
  <c r="AA577" i="3" s="1"/>
  <c r="T577" i="3"/>
  <c r="V577" i="3" s="1"/>
  <c r="X577" i="3"/>
  <c r="R576" i="3"/>
  <c r="Z576" i="3" s="1"/>
  <c r="N575" i="3"/>
  <c r="Y577" i="3"/>
  <c r="M575" i="3"/>
  <c r="J574" i="3"/>
  <c r="K574" i="3" s="1"/>
  <c r="L574" i="3" s="1"/>
  <c r="AA576" i="13" l="1"/>
  <c r="Y576" i="13"/>
  <c r="W576" i="13"/>
  <c r="V576" i="13"/>
  <c r="X575" i="13"/>
  <c r="T575" i="13"/>
  <c r="S575" i="13"/>
  <c r="U575" i="13" s="1"/>
  <c r="AA575" i="13" s="1"/>
  <c r="R574" i="13"/>
  <c r="Z574" i="13" s="1"/>
  <c r="M574" i="13"/>
  <c r="N573" i="13" s="1"/>
  <c r="I572" i="13"/>
  <c r="J573" i="13"/>
  <c r="K573" i="13" s="1"/>
  <c r="L573" i="13" s="1"/>
  <c r="Y575" i="13"/>
  <c r="Z575" i="13"/>
  <c r="W577" i="3"/>
  <c r="S576" i="3"/>
  <c r="U576" i="3" s="1"/>
  <c r="AA576" i="3" s="1"/>
  <c r="T576" i="3"/>
  <c r="W576" i="3" s="1"/>
  <c r="X576" i="3"/>
  <c r="R575" i="3"/>
  <c r="X575" i="3" s="1"/>
  <c r="N574" i="3"/>
  <c r="M574" i="3"/>
  <c r="J573" i="3"/>
  <c r="K573" i="3" s="1"/>
  <c r="L573" i="3" s="1"/>
  <c r="R573" i="13" l="1"/>
  <c r="M573" i="13"/>
  <c r="N572" i="13" s="1"/>
  <c r="X574" i="13"/>
  <c r="T574" i="13"/>
  <c r="S574" i="13"/>
  <c r="U574" i="13" s="1"/>
  <c r="W575" i="13"/>
  <c r="V575" i="13"/>
  <c r="I571" i="13"/>
  <c r="J572" i="13"/>
  <c r="K572" i="13" s="1"/>
  <c r="L572" i="13" s="1"/>
  <c r="V576" i="3"/>
  <c r="Y576" i="3"/>
  <c r="Z575" i="3"/>
  <c r="S575" i="3"/>
  <c r="U575" i="3" s="1"/>
  <c r="AA575" i="3" s="1"/>
  <c r="T575" i="3"/>
  <c r="R574" i="3"/>
  <c r="Z574" i="3" s="1"/>
  <c r="N573" i="3"/>
  <c r="M573" i="3"/>
  <c r="W575" i="3"/>
  <c r="J572" i="3"/>
  <c r="K572" i="3" s="1"/>
  <c r="L572" i="3" s="1"/>
  <c r="I570" i="13" l="1"/>
  <c r="J571" i="13"/>
  <c r="K571" i="13" s="1"/>
  <c r="L571" i="13" s="1"/>
  <c r="X573" i="13"/>
  <c r="T573" i="13"/>
  <c r="S573" i="13"/>
  <c r="U573" i="13" s="1"/>
  <c r="AA573" i="13" s="1"/>
  <c r="Z572" i="13"/>
  <c r="R572" i="13"/>
  <c r="M572" i="13"/>
  <c r="N571" i="13" s="1"/>
  <c r="AA574" i="13"/>
  <c r="Y574" i="13"/>
  <c r="W574" i="13"/>
  <c r="V574" i="13"/>
  <c r="Y573" i="13"/>
  <c r="Z573" i="13"/>
  <c r="Y575" i="3"/>
  <c r="S574" i="3"/>
  <c r="U574" i="3" s="1"/>
  <c r="AA574" i="3" s="1"/>
  <c r="V575" i="3"/>
  <c r="X574" i="3"/>
  <c r="T574" i="3"/>
  <c r="W574" i="3" s="1"/>
  <c r="R573" i="3"/>
  <c r="X573" i="3" s="1"/>
  <c r="N572" i="3"/>
  <c r="M572" i="3"/>
  <c r="J571" i="3"/>
  <c r="K571" i="3" s="1"/>
  <c r="L571" i="3" s="1"/>
  <c r="X572" i="13" l="1"/>
  <c r="T572" i="13"/>
  <c r="S572" i="13"/>
  <c r="U572" i="13" s="1"/>
  <c r="W573" i="13"/>
  <c r="V573" i="13"/>
  <c r="R571" i="13"/>
  <c r="Z571" i="13" s="1"/>
  <c r="M571" i="13"/>
  <c r="N570" i="13" s="1"/>
  <c r="I569" i="13"/>
  <c r="J570" i="13"/>
  <c r="K570" i="13" s="1"/>
  <c r="L570" i="13" s="1"/>
  <c r="Y574" i="3"/>
  <c r="V574" i="3"/>
  <c r="Z573" i="3"/>
  <c r="S573" i="3"/>
  <c r="U573" i="3" s="1"/>
  <c r="AA573" i="3" s="1"/>
  <c r="T573" i="3"/>
  <c r="W573" i="3" s="1"/>
  <c r="R572" i="3"/>
  <c r="X572" i="3" s="1"/>
  <c r="N571" i="3"/>
  <c r="Z572" i="3"/>
  <c r="M571" i="3"/>
  <c r="J570" i="3"/>
  <c r="K570" i="3" s="1"/>
  <c r="L570" i="3" s="1"/>
  <c r="X571" i="13" l="1"/>
  <c r="T571" i="13"/>
  <c r="S571" i="13"/>
  <c r="U571" i="13" s="1"/>
  <c r="R570" i="13"/>
  <c r="Z570" i="13" s="1"/>
  <c r="M570" i="13"/>
  <c r="N569" i="13" s="1"/>
  <c r="I568" i="13"/>
  <c r="J569" i="13"/>
  <c r="K569" i="13" s="1"/>
  <c r="L569" i="13" s="1"/>
  <c r="AA572" i="13"/>
  <c r="Y572" i="13"/>
  <c r="W572" i="13"/>
  <c r="V572" i="13"/>
  <c r="V573" i="3"/>
  <c r="Y573" i="3"/>
  <c r="S572" i="3"/>
  <c r="U572" i="3" s="1"/>
  <c r="AA572" i="3" s="1"/>
  <c r="T572" i="3"/>
  <c r="W572" i="3" s="1"/>
  <c r="R571" i="3"/>
  <c r="N570" i="3"/>
  <c r="Y572" i="3"/>
  <c r="X571" i="3"/>
  <c r="T571" i="3"/>
  <c r="S571" i="3"/>
  <c r="U571" i="3" s="1"/>
  <c r="AA571" i="3" s="1"/>
  <c r="Z571" i="3"/>
  <c r="M570" i="3"/>
  <c r="J569" i="3"/>
  <c r="K569" i="3" s="1"/>
  <c r="L569" i="3" s="1"/>
  <c r="AA571" i="13" l="1"/>
  <c r="Y571" i="13"/>
  <c r="W571" i="13"/>
  <c r="V571" i="13"/>
  <c r="R569" i="13"/>
  <c r="M569" i="13"/>
  <c r="N568" i="13" s="1"/>
  <c r="X570" i="13"/>
  <c r="T570" i="13"/>
  <c r="S570" i="13"/>
  <c r="U570" i="13" s="1"/>
  <c r="I567" i="13"/>
  <c r="J568" i="13"/>
  <c r="K568" i="13" s="1"/>
  <c r="L568" i="13" s="1"/>
  <c r="V572" i="3"/>
  <c r="R570" i="3"/>
  <c r="Z570" i="3" s="1"/>
  <c r="N569" i="3"/>
  <c r="Y571" i="3"/>
  <c r="W571" i="3"/>
  <c r="V571" i="3"/>
  <c r="M569" i="3"/>
  <c r="J568" i="3"/>
  <c r="K568" i="3" s="1"/>
  <c r="L568" i="3" s="1"/>
  <c r="AA570" i="13" l="1"/>
  <c r="Y570" i="13"/>
  <c r="W570" i="13"/>
  <c r="V570" i="13"/>
  <c r="X569" i="13"/>
  <c r="T569" i="13"/>
  <c r="S569" i="13"/>
  <c r="U569" i="13" s="1"/>
  <c r="AA569" i="13" s="1"/>
  <c r="Z568" i="13"/>
  <c r="R568" i="13"/>
  <c r="M568" i="13"/>
  <c r="N567" i="13" s="1"/>
  <c r="I566" i="13"/>
  <c r="J567" i="13"/>
  <c r="K567" i="13" s="1"/>
  <c r="L567" i="13" s="1"/>
  <c r="Z569" i="13"/>
  <c r="S570" i="3"/>
  <c r="U570" i="3" s="1"/>
  <c r="AA570" i="3" s="1"/>
  <c r="T570" i="3"/>
  <c r="W570" i="3" s="1"/>
  <c r="X570" i="3"/>
  <c r="R569" i="3"/>
  <c r="X569" i="3" s="1"/>
  <c r="N568" i="3"/>
  <c r="M568" i="3"/>
  <c r="Y570" i="3"/>
  <c r="J567" i="3"/>
  <c r="K567" i="3" s="1"/>
  <c r="L567" i="3" s="1"/>
  <c r="Y569" i="13" l="1"/>
  <c r="R567" i="13"/>
  <c r="M567" i="13"/>
  <c r="N566" i="13" s="1"/>
  <c r="X568" i="13"/>
  <c r="T568" i="13"/>
  <c r="S568" i="13"/>
  <c r="U568" i="13" s="1"/>
  <c r="W569" i="13"/>
  <c r="V569" i="13"/>
  <c r="I565" i="13"/>
  <c r="J566" i="13"/>
  <c r="K566" i="13" s="1"/>
  <c r="L566" i="13" s="1"/>
  <c r="V570" i="3"/>
  <c r="Z569" i="3"/>
  <c r="S569" i="3"/>
  <c r="U569" i="3" s="1"/>
  <c r="AA569" i="3" s="1"/>
  <c r="T569" i="3"/>
  <c r="W569" i="3" s="1"/>
  <c r="R568" i="3"/>
  <c r="X568" i="3" s="1"/>
  <c r="N567" i="3"/>
  <c r="Y569" i="3"/>
  <c r="Z568" i="3"/>
  <c r="M567" i="3"/>
  <c r="V569" i="3"/>
  <c r="J566" i="3"/>
  <c r="K566" i="3" s="1"/>
  <c r="L566" i="3" s="1"/>
  <c r="AA568" i="13" l="1"/>
  <c r="Y568" i="13"/>
  <c r="X567" i="13"/>
  <c r="T567" i="13"/>
  <c r="S567" i="13"/>
  <c r="U567" i="13" s="1"/>
  <c r="AA567" i="13" s="1"/>
  <c r="Z566" i="13"/>
  <c r="R566" i="13"/>
  <c r="M566" i="13"/>
  <c r="N565" i="13" s="1"/>
  <c r="I564" i="13"/>
  <c r="J565" i="13"/>
  <c r="K565" i="13" s="1"/>
  <c r="L565" i="13" s="1"/>
  <c r="W568" i="13"/>
  <c r="V568" i="13"/>
  <c r="Y567" i="13"/>
  <c r="Z567" i="13"/>
  <c r="S568" i="3"/>
  <c r="U568" i="3" s="1"/>
  <c r="AA568" i="3" s="1"/>
  <c r="T568" i="3"/>
  <c r="V568" i="3" s="1"/>
  <c r="R567" i="3"/>
  <c r="X567" i="3" s="1"/>
  <c r="N566" i="3"/>
  <c r="Y568" i="3"/>
  <c r="M566" i="3"/>
  <c r="J565" i="3"/>
  <c r="K565" i="3" s="1"/>
  <c r="L565" i="3" s="1"/>
  <c r="R565" i="13" l="1"/>
  <c r="M565" i="13"/>
  <c r="N564" i="13" s="1"/>
  <c r="X566" i="13"/>
  <c r="T566" i="13"/>
  <c r="S566" i="13"/>
  <c r="U566" i="13" s="1"/>
  <c r="W567" i="13"/>
  <c r="V567" i="13"/>
  <c r="I563" i="13"/>
  <c r="J564" i="13"/>
  <c r="K564" i="13" s="1"/>
  <c r="L564" i="13" s="1"/>
  <c r="Z567" i="3"/>
  <c r="S567" i="3"/>
  <c r="U567" i="3" s="1"/>
  <c r="AA567" i="3" s="1"/>
  <c r="T567" i="3"/>
  <c r="W568" i="3"/>
  <c r="R566" i="3"/>
  <c r="X566" i="3" s="1"/>
  <c r="N565" i="3"/>
  <c r="M565" i="3"/>
  <c r="J564" i="3"/>
  <c r="K564" i="3" s="1"/>
  <c r="L564" i="3" s="1"/>
  <c r="AA566" i="13" l="1"/>
  <c r="Y566" i="13"/>
  <c r="R564" i="13"/>
  <c r="Z564" i="13" s="1"/>
  <c r="M564" i="13"/>
  <c r="N563" i="13" s="1"/>
  <c r="I562" i="13"/>
  <c r="J563" i="13"/>
  <c r="K563" i="13" s="1"/>
  <c r="L563" i="13" s="1"/>
  <c r="X565" i="13"/>
  <c r="T565" i="13"/>
  <c r="S565" i="13"/>
  <c r="U565" i="13" s="1"/>
  <c r="AA565" i="13" s="1"/>
  <c r="W566" i="13"/>
  <c r="V566" i="13"/>
  <c r="Z565" i="13"/>
  <c r="Y567" i="3"/>
  <c r="V567" i="3"/>
  <c r="W567" i="3"/>
  <c r="Z566" i="3"/>
  <c r="S566" i="3"/>
  <c r="U566" i="3" s="1"/>
  <c r="AA566" i="3" s="1"/>
  <c r="T566" i="3"/>
  <c r="W566" i="3" s="1"/>
  <c r="R565" i="3"/>
  <c r="X565" i="3" s="1"/>
  <c r="N564" i="3"/>
  <c r="M564" i="3"/>
  <c r="J563" i="3"/>
  <c r="K563" i="3" s="1"/>
  <c r="L563" i="3" s="1"/>
  <c r="I561" i="13" l="1"/>
  <c r="J562" i="13"/>
  <c r="K562" i="13" s="1"/>
  <c r="L562" i="13" s="1"/>
  <c r="Y565" i="13"/>
  <c r="W565" i="13"/>
  <c r="V565" i="13"/>
  <c r="R563" i="13"/>
  <c r="Z563" i="13" s="1"/>
  <c r="M563" i="13"/>
  <c r="N562" i="13" s="1"/>
  <c r="X564" i="13"/>
  <c r="T564" i="13"/>
  <c r="S564" i="13"/>
  <c r="U564" i="13" s="1"/>
  <c r="Y566" i="3"/>
  <c r="Z565" i="3"/>
  <c r="S565" i="3"/>
  <c r="U565" i="3" s="1"/>
  <c r="AA565" i="3" s="1"/>
  <c r="V566" i="3"/>
  <c r="T565" i="3"/>
  <c r="R564" i="3"/>
  <c r="S564" i="3" s="1"/>
  <c r="U564" i="3" s="1"/>
  <c r="AA564" i="3" s="1"/>
  <c r="N563" i="3"/>
  <c r="Y565" i="3"/>
  <c r="M563" i="3"/>
  <c r="J562" i="3"/>
  <c r="K562" i="3" s="1"/>
  <c r="L562" i="3" s="1"/>
  <c r="AA564" i="13" l="1"/>
  <c r="Y564" i="13"/>
  <c r="X563" i="13"/>
  <c r="T563" i="13"/>
  <c r="S563" i="13"/>
  <c r="U563" i="13" s="1"/>
  <c r="W564" i="13"/>
  <c r="V564" i="13"/>
  <c r="R562" i="13"/>
  <c r="Z562" i="13" s="1"/>
  <c r="M562" i="13"/>
  <c r="N561" i="13" s="1"/>
  <c r="I560" i="13"/>
  <c r="J561" i="13"/>
  <c r="K561" i="13" s="1"/>
  <c r="L561" i="13" s="1"/>
  <c r="V565" i="3"/>
  <c r="W565" i="3"/>
  <c r="Z564" i="3"/>
  <c r="X564" i="3"/>
  <c r="T564" i="3"/>
  <c r="W564" i="3" s="1"/>
  <c r="Y564" i="3"/>
  <c r="R563" i="3"/>
  <c r="S563" i="3" s="1"/>
  <c r="U563" i="3" s="1"/>
  <c r="N562" i="3"/>
  <c r="M562" i="3"/>
  <c r="V564" i="3"/>
  <c r="J561" i="3"/>
  <c r="K561" i="3" s="1"/>
  <c r="L561" i="3" s="1"/>
  <c r="W563" i="13" l="1"/>
  <c r="V563" i="13"/>
  <c r="R561" i="13"/>
  <c r="Z561" i="13" s="1"/>
  <c r="M561" i="13"/>
  <c r="N560" i="13" s="1"/>
  <c r="X562" i="13"/>
  <c r="T562" i="13"/>
  <c r="S562" i="13"/>
  <c r="U562" i="13" s="1"/>
  <c r="I559" i="13"/>
  <c r="J560" i="13"/>
  <c r="K560" i="13" s="1"/>
  <c r="L560" i="13" s="1"/>
  <c r="AA563" i="13"/>
  <c r="Y563" i="13"/>
  <c r="X563" i="3"/>
  <c r="Z563" i="3"/>
  <c r="T563" i="3"/>
  <c r="W563" i="3" s="1"/>
  <c r="AA563" i="3"/>
  <c r="Y563" i="3"/>
  <c r="R562" i="3"/>
  <c r="X562" i="3" s="1"/>
  <c r="N561" i="3"/>
  <c r="M561" i="3"/>
  <c r="J560" i="3"/>
  <c r="K560" i="3" s="1"/>
  <c r="L560" i="3" s="1"/>
  <c r="R560" i="13" l="1"/>
  <c r="M560" i="13"/>
  <c r="N559" i="13" s="1"/>
  <c r="I558" i="13"/>
  <c r="J559" i="13"/>
  <c r="K559" i="13" s="1"/>
  <c r="L559" i="13" s="1"/>
  <c r="AA562" i="13"/>
  <c r="Y562" i="13"/>
  <c r="W562" i="13"/>
  <c r="V562" i="13"/>
  <c r="X561" i="13"/>
  <c r="T561" i="13"/>
  <c r="S561" i="13"/>
  <c r="U561" i="13" s="1"/>
  <c r="V563" i="3"/>
  <c r="Z562" i="3"/>
  <c r="S562" i="3"/>
  <c r="U562" i="3" s="1"/>
  <c r="AA562" i="3" s="1"/>
  <c r="T562" i="3"/>
  <c r="R561" i="3"/>
  <c r="X561" i="3" s="1"/>
  <c r="N560" i="3"/>
  <c r="Y562" i="3"/>
  <c r="W562" i="3"/>
  <c r="M560" i="3"/>
  <c r="J559" i="3"/>
  <c r="K559" i="3" s="1"/>
  <c r="L559" i="3" s="1"/>
  <c r="R559" i="13" l="1"/>
  <c r="M559" i="13"/>
  <c r="N558" i="13" s="1"/>
  <c r="X560" i="13"/>
  <c r="T560" i="13"/>
  <c r="S560" i="13"/>
  <c r="U560" i="13" s="1"/>
  <c r="AA560" i="13" s="1"/>
  <c r="AA561" i="13"/>
  <c r="Y561" i="13"/>
  <c r="I557" i="13"/>
  <c r="J558" i="13"/>
  <c r="K558" i="13" s="1"/>
  <c r="L558" i="13" s="1"/>
  <c r="W561" i="13"/>
  <c r="V561" i="13"/>
  <c r="Z560" i="13"/>
  <c r="V562" i="3"/>
  <c r="Z561" i="3"/>
  <c r="T561" i="3"/>
  <c r="S561" i="3"/>
  <c r="U561" i="3" s="1"/>
  <c r="AA561" i="3" s="1"/>
  <c r="R560" i="3"/>
  <c r="X560" i="3" s="1"/>
  <c r="N559" i="3"/>
  <c r="T560" i="3"/>
  <c r="S560" i="3"/>
  <c r="U560" i="3" s="1"/>
  <c r="AA560" i="3" s="1"/>
  <c r="Z560" i="3"/>
  <c r="M559" i="3"/>
  <c r="W561" i="3"/>
  <c r="J558" i="3"/>
  <c r="K558" i="3" s="1"/>
  <c r="L558" i="3" s="1"/>
  <c r="R558" i="13" l="1"/>
  <c r="M558" i="13"/>
  <c r="N557" i="13" s="1"/>
  <c r="I556" i="13"/>
  <c r="J557" i="13"/>
  <c r="K557" i="13" s="1"/>
  <c r="L557" i="13" s="1"/>
  <c r="W560" i="13"/>
  <c r="V560" i="13"/>
  <c r="Y560" i="13"/>
  <c r="X559" i="13"/>
  <c r="T559" i="13"/>
  <c r="S559" i="13"/>
  <c r="U559" i="13" s="1"/>
  <c r="AA559" i="13" s="1"/>
  <c r="Y559" i="13"/>
  <c r="Z559" i="13"/>
  <c r="V561" i="3"/>
  <c r="Y561" i="3"/>
  <c r="R559" i="3"/>
  <c r="Z559" i="3" s="1"/>
  <c r="N558" i="3"/>
  <c r="Y560" i="3"/>
  <c r="W560" i="3"/>
  <c r="V560" i="3"/>
  <c r="M558" i="3"/>
  <c r="J557" i="3"/>
  <c r="K557" i="3" s="1"/>
  <c r="L557" i="3" s="1"/>
  <c r="W559" i="13" l="1"/>
  <c r="V559" i="13"/>
  <c r="R557" i="13"/>
  <c r="Z557" i="13" s="1"/>
  <c r="M557" i="13"/>
  <c r="N556" i="13" s="1"/>
  <c r="X558" i="13"/>
  <c r="T558" i="13"/>
  <c r="S558" i="13"/>
  <c r="U558" i="13" s="1"/>
  <c r="AA558" i="13" s="1"/>
  <c r="I555" i="13"/>
  <c r="J556" i="13"/>
  <c r="K556" i="13" s="1"/>
  <c r="L556" i="13" s="1"/>
  <c r="Z558" i="13"/>
  <c r="T559" i="3"/>
  <c r="S559" i="3"/>
  <c r="U559" i="3" s="1"/>
  <c r="AA559" i="3" s="1"/>
  <c r="X559" i="3"/>
  <c r="R558" i="3"/>
  <c r="X558" i="3" s="1"/>
  <c r="N557" i="3"/>
  <c r="M557" i="3"/>
  <c r="W559" i="3"/>
  <c r="J556" i="3"/>
  <c r="K556" i="3" s="1"/>
  <c r="L556" i="3" s="1"/>
  <c r="R556" i="13" l="1"/>
  <c r="M556" i="13"/>
  <c r="N555" i="13" s="1"/>
  <c r="I554" i="13"/>
  <c r="J555" i="13"/>
  <c r="K555" i="13" s="1"/>
  <c r="L555" i="13" s="1"/>
  <c r="Y558" i="13"/>
  <c r="W558" i="13"/>
  <c r="V558" i="13"/>
  <c r="X557" i="13"/>
  <c r="T557" i="13"/>
  <c r="S557" i="13"/>
  <c r="U557" i="13" s="1"/>
  <c r="V559" i="3"/>
  <c r="Y559" i="3"/>
  <c r="Z558" i="3"/>
  <c r="T558" i="3"/>
  <c r="W558" i="3" s="1"/>
  <c r="S558" i="3"/>
  <c r="U558" i="3" s="1"/>
  <c r="AA558" i="3" s="1"/>
  <c r="R557" i="3"/>
  <c r="X557" i="3" s="1"/>
  <c r="N556" i="3"/>
  <c r="M556" i="3"/>
  <c r="J555" i="3"/>
  <c r="K555" i="3" s="1"/>
  <c r="L555" i="3" s="1"/>
  <c r="W557" i="13" l="1"/>
  <c r="V557" i="13"/>
  <c r="R555" i="13"/>
  <c r="Z555" i="13" s="1"/>
  <c r="M555" i="13"/>
  <c r="N554" i="13" s="1"/>
  <c r="X556" i="13"/>
  <c r="T556" i="13"/>
  <c r="S556" i="13"/>
  <c r="U556" i="13" s="1"/>
  <c r="AA556" i="13" s="1"/>
  <c r="I553" i="13"/>
  <c r="J554" i="13"/>
  <c r="K554" i="13" s="1"/>
  <c r="L554" i="13" s="1"/>
  <c r="AA557" i="13"/>
  <c r="Y557" i="13"/>
  <c r="Z556" i="13"/>
  <c r="Z557" i="3"/>
  <c r="S557" i="3"/>
  <c r="U557" i="3" s="1"/>
  <c r="AA557" i="3" s="1"/>
  <c r="T557" i="3"/>
  <c r="W557" i="3" s="1"/>
  <c r="Y558" i="3"/>
  <c r="V558" i="3"/>
  <c r="R556" i="3"/>
  <c r="Z556" i="3" s="1"/>
  <c r="N555" i="3"/>
  <c r="M555" i="3"/>
  <c r="J554" i="3"/>
  <c r="K554" i="3" s="1"/>
  <c r="L554" i="3" s="1"/>
  <c r="R554" i="13" l="1"/>
  <c r="M554" i="13"/>
  <c r="N553" i="13" s="1"/>
  <c r="Y556" i="13"/>
  <c r="I552" i="13"/>
  <c r="J553" i="13"/>
  <c r="K553" i="13" s="1"/>
  <c r="L553" i="13" s="1"/>
  <c r="W556" i="13"/>
  <c r="V556" i="13"/>
  <c r="X555" i="13"/>
  <c r="T555" i="13"/>
  <c r="S555" i="13"/>
  <c r="U555" i="13" s="1"/>
  <c r="Y557" i="3"/>
  <c r="V557" i="3"/>
  <c r="T556" i="3"/>
  <c r="W556" i="3" s="1"/>
  <c r="S556" i="3"/>
  <c r="U556" i="3" s="1"/>
  <c r="AA556" i="3" s="1"/>
  <c r="X556" i="3"/>
  <c r="R555" i="3"/>
  <c r="X555" i="3" s="1"/>
  <c r="N554" i="3"/>
  <c r="M554" i="3"/>
  <c r="J553" i="3"/>
  <c r="K553" i="3" s="1"/>
  <c r="L553" i="3" s="1"/>
  <c r="W555" i="13" l="1"/>
  <c r="V555" i="13"/>
  <c r="I551" i="13"/>
  <c r="J552" i="13"/>
  <c r="K552" i="13" s="1"/>
  <c r="L552" i="13" s="1"/>
  <c r="X554" i="13"/>
  <c r="T554" i="13"/>
  <c r="S554" i="13"/>
  <c r="U554" i="13" s="1"/>
  <c r="AA554" i="13" s="1"/>
  <c r="Z553" i="13"/>
  <c r="R553" i="13"/>
  <c r="M553" i="13"/>
  <c r="N552" i="13" s="1"/>
  <c r="AA555" i="13"/>
  <c r="Y555" i="13"/>
  <c r="Z554" i="13"/>
  <c r="Y556" i="3"/>
  <c r="Z555" i="3"/>
  <c r="V556" i="3"/>
  <c r="S555" i="3"/>
  <c r="U555" i="3" s="1"/>
  <c r="AA555" i="3" s="1"/>
  <c r="T555" i="3"/>
  <c r="W555" i="3" s="1"/>
  <c r="R554" i="3"/>
  <c r="X554" i="3" s="1"/>
  <c r="N553" i="3"/>
  <c r="M553" i="3"/>
  <c r="J552" i="3"/>
  <c r="K552" i="3" s="1"/>
  <c r="L552" i="3" s="1"/>
  <c r="Y554" i="13" l="1"/>
  <c r="R552" i="13"/>
  <c r="M552" i="13"/>
  <c r="N551" i="13" s="1"/>
  <c r="I550" i="13"/>
  <c r="J551" i="13"/>
  <c r="K551" i="13" s="1"/>
  <c r="L551" i="13" s="1"/>
  <c r="X553" i="13"/>
  <c r="T553" i="13"/>
  <c r="S553" i="13"/>
  <c r="U553" i="13" s="1"/>
  <c r="W554" i="13"/>
  <c r="V554" i="13"/>
  <c r="Y555" i="3"/>
  <c r="Z554" i="3"/>
  <c r="S554" i="3"/>
  <c r="U554" i="3" s="1"/>
  <c r="AA554" i="3" s="1"/>
  <c r="T554" i="3"/>
  <c r="W554" i="3" s="1"/>
  <c r="V555" i="3"/>
  <c r="R553" i="3"/>
  <c r="X553" i="3" s="1"/>
  <c r="N552" i="3"/>
  <c r="Y554" i="3"/>
  <c r="M552" i="3"/>
  <c r="J551" i="3"/>
  <c r="K551" i="3" s="1"/>
  <c r="L551" i="3" s="1"/>
  <c r="R551" i="13" l="1"/>
  <c r="M551" i="13"/>
  <c r="N550" i="13" s="1"/>
  <c r="X552" i="13"/>
  <c r="T552" i="13"/>
  <c r="S552" i="13"/>
  <c r="U552" i="13" s="1"/>
  <c r="AA552" i="13" s="1"/>
  <c r="AA553" i="13"/>
  <c r="Y553" i="13"/>
  <c r="I549" i="13"/>
  <c r="J550" i="13"/>
  <c r="K550" i="13" s="1"/>
  <c r="L550" i="13" s="1"/>
  <c r="W553" i="13"/>
  <c r="V553" i="13"/>
  <c r="Z552" i="13"/>
  <c r="V554" i="3"/>
  <c r="Z553" i="3"/>
  <c r="S553" i="3"/>
  <c r="U553" i="3" s="1"/>
  <c r="AA553" i="3" s="1"/>
  <c r="T553" i="3"/>
  <c r="V553" i="3" s="1"/>
  <c r="R552" i="3"/>
  <c r="X552" i="3" s="1"/>
  <c r="N551" i="3"/>
  <c r="Y553" i="3"/>
  <c r="T552" i="3"/>
  <c r="Z552" i="3"/>
  <c r="M551" i="3"/>
  <c r="J550" i="3"/>
  <c r="K550" i="3" s="1"/>
  <c r="L550" i="3" s="1"/>
  <c r="R550" i="13" l="1"/>
  <c r="M550" i="13"/>
  <c r="N549" i="13" s="1"/>
  <c r="I548" i="13"/>
  <c r="J549" i="13"/>
  <c r="K549" i="13" s="1"/>
  <c r="L549" i="13" s="1"/>
  <c r="W552" i="13"/>
  <c r="V552" i="13"/>
  <c r="X551" i="13"/>
  <c r="T551" i="13"/>
  <c r="S551" i="13"/>
  <c r="U551" i="13" s="1"/>
  <c r="AA551" i="13" s="1"/>
  <c r="Y552" i="13"/>
  <c r="Z551" i="13"/>
  <c r="W553" i="3"/>
  <c r="S552" i="3"/>
  <c r="U552" i="3" s="1"/>
  <c r="AA552" i="3" s="1"/>
  <c r="R551" i="3"/>
  <c r="X551" i="3" s="1"/>
  <c r="N550" i="3"/>
  <c r="W552" i="3"/>
  <c r="M550" i="3"/>
  <c r="J549" i="3"/>
  <c r="K549" i="3" s="1"/>
  <c r="L549" i="3" s="1"/>
  <c r="W551" i="13" l="1"/>
  <c r="V551" i="13"/>
  <c r="R549" i="13"/>
  <c r="Z549" i="13" s="1"/>
  <c r="M549" i="13"/>
  <c r="N548" i="13" s="1"/>
  <c r="X550" i="13"/>
  <c r="T550" i="13"/>
  <c r="S550" i="13"/>
  <c r="U550" i="13" s="1"/>
  <c r="AA550" i="13" s="1"/>
  <c r="Y551" i="13"/>
  <c r="I547" i="13"/>
  <c r="J548" i="13"/>
  <c r="K548" i="13" s="1"/>
  <c r="L548" i="13" s="1"/>
  <c r="Y550" i="13"/>
  <c r="Z550" i="13"/>
  <c r="Z551" i="3"/>
  <c r="S551" i="3"/>
  <c r="U551" i="3" s="1"/>
  <c r="AA551" i="3" s="1"/>
  <c r="V552" i="3"/>
  <c r="Y552" i="3"/>
  <c r="T551" i="3"/>
  <c r="R550" i="3"/>
  <c r="X550" i="3" s="1"/>
  <c r="N549" i="3"/>
  <c r="Z550" i="3"/>
  <c r="M549" i="3"/>
  <c r="W551" i="3"/>
  <c r="J548" i="3"/>
  <c r="K548" i="3" s="1"/>
  <c r="L548" i="3" s="1"/>
  <c r="I546" i="13" l="1"/>
  <c r="J547" i="13"/>
  <c r="K547" i="13" s="1"/>
  <c r="L547" i="13" s="1"/>
  <c r="R548" i="13"/>
  <c r="Z548" i="13" s="1"/>
  <c r="M548" i="13"/>
  <c r="N547" i="13" s="1"/>
  <c r="W550" i="13"/>
  <c r="V550" i="13"/>
  <c r="X549" i="13"/>
  <c r="T549" i="13"/>
  <c r="S549" i="13"/>
  <c r="U549" i="13" s="1"/>
  <c r="Y551" i="3"/>
  <c r="T550" i="3"/>
  <c r="V550" i="3" s="1"/>
  <c r="S550" i="3"/>
  <c r="U550" i="3" s="1"/>
  <c r="AA550" i="3" s="1"/>
  <c r="V551" i="3"/>
  <c r="R549" i="3"/>
  <c r="Z549" i="3" s="1"/>
  <c r="N548" i="3"/>
  <c r="Y550" i="3"/>
  <c r="S549" i="3"/>
  <c r="U549" i="3" s="1"/>
  <c r="AA549" i="3" s="1"/>
  <c r="M548" i="3"/>
  <c r="W550" i="3"/>
  <c r="J547" i="3"/>
  <c r="K547" i="3" s="1"/>
  <c r="L547" i="3" s="1"/>
  <c r="AA549" i="13" l="1"/>
  <c r="Y549" i="13"/>
  <c r="W549" i="13"/>
  <c r="V549" i="13"/>
  <c r="R547" i="13"/>
  <c r="M547" i="13"/>
  <c r="N546" i="13" s="1"/>
  <c r="X548" i="13"/>
  <c r="T548" i="13"/>
  <c r="S548" i="13"/>
  <c r="U548" i="13" s="1"/>
  <c r="I545" i="13"/>
  <c r="J546" i="13"/>
  <c r="K546" i="13" s="1"/>
  <c r="L546" i="13" s="1"/>
  <c r="T549" i="3"/>
  <c r="X549" i="3"/>
  <c r="R548" i="3"/>
  <c r="X548" i="3" s="1"/>
  <c r="N547" i="3"/>
  <c r="M547" i="3"/>
  <c r="W549" i="3"/>
  <c r="V549" i="3"/>
  <c r="Y549" i="3"/>
  <c r="J546" i="3"/>
  <c r="K546" i="3" s="1"/>
  <c r="L546" i="3" s="1"/>
  <c r="AA548" i="13" l="1"/>
  <c r="Y548" i="13"/>
  <c r="W548" i="13"/>
  <c r="V548" i="13"/>
  <c r="X547" i="13"/>
  <c r="T547" i="13"/>
  <c r="S547" i="13"/>
  <c r="U547" i="13" s="1"/>
  <c r="AA547" i="13" s="1"/>
  <c r="R546" i="13"/>
  <c r="Z546" i="13" s="1"/>
  <c r="M546" i="13"/>
  <c r="N545" i="13" s="1"/>
  <c r="I544" i="13"/>
  <c r="J545" i="13"/>
  <c r="K545" i="13" s="1"/>
  <c r="L545" i="13" s="1"/>
  <c r="Y547" i="13"/>
  <c r="Z547" i="13"/>
  <c r="Z548" i="3"/>
  <c r="T548" i="3"/>
  <c r="W548" i="3" s="1"/>
  <c r="S548" i="3"/>
  <c r="U548" i="3" s="1"/>
  <c r="R547" i="3"/>
  <c r="X547" i="3" s="1"/>
  <c r="N546" i="3"/>
  <c r="M546" i="3"/>
  <c r="J545" i="3"/>
  <c r="K545" i="3" s="1"/>
  <c r="L545" i="3" s="1"/>
  <c r="R545" i="13" l="1"/>
  <c r="M545" i="13"/>
  <c r="N544" i="13" s="1"/>
  <c r="W547" i="13"/>
  <c r="V547" i="13"/>
  <c r="X546" i="13"/>
  <c r="T546" i="13"/>
  <c r="S546" i="13"/>
  <c r="U546" i="13" s="1"/>
  <c r="AA546" i="13" s="1"/>
  <c r="I543" i="13"/>
  <c r="J544" i="13"/>
  <c r="K544" i="13" s="1"/>
  <c r="L544" i="13" s="1"/>
  <c r="Z547" i="3"/>
  <c r="V548" i="3"/>
  <c r="S547" i="3"/>
  <c r="U547" i="3" s="1"/>
  <c r="AA547" i="3" s="1"/>
  <c r="T547" i="3"/>
  <c r="W547" i="3" s="1"/>
  <c r="AA548" i="3"/>
  <c r="Y548" i="3"/>
  <c r="R546" i="3"/>
  <c r="Z546" i="3" s="1"/>
  <c r="N545" i="3"/>
  <c r="M545" i="3"/>
  <c r="J544" i="3"/>
  <c r="K544" i="3" s="1"/>
  <c r="L544" i="3" s="1"/>
  <c r="R544" i="13" l="1"/>
  <c r="M544" i="13"/>
  <c r="N543" i="13" s="1"/>
  <c r="X545" i="13"/>
  <c r="T545" i="13"/>
  <c r="S545" i="13"/>
  <c r="U545" i="13" s="1"/>
  <c r="I542" i="13"/>
  <c r="J543" i="13"/>
  <c r="K543" i="13" s="1"/>
  <c r="L543" i="13" s="1"/>
  <c r="W546" i="13"/>
  <c r="V546" i="13"/>
  <c r="Z545" i="13"/>
  <c r="Y546" i="13"/>
  <c r="V547" i="3"/>
  <c r="S546" i="3"/>
  <c r="U546" i="3" s="1"/>
  <c r="AA546" i="3" s="1"/>
  <c r="X546" i="3"/>
  <c r="T546" i="3"/>
  <c r="W546" i="3" s="1"/>
  <c r="Y547" i="3"/>
  <c r="R545" i="3"/>
  <c r="Z545" i="3" s="1"/>
  <c r="N544" i="3"/>
  <c r="M544" i="3"/>
  <c r="J543" i="3"/>
  <c r="K543" i="3" s="1"/>
  <c r="L543" i="3" s="1"/>
  <c r="AA545" i="13" l="1"/>
  <c r="Y545" i="13"/>
  <c r="W545" i="13"/>
  <c r="V545" i="13"/>
  <c r="X544" i="13"/>
  <c r="T544" i="13"/>
  <c r="S544" i="13"/>
  <c r="U544" i="13" s="1"/>
  <c r="AA544" i="13" s="1"/>
  <c r="R543" i="13"/>
  <c r="Z543" i="13" s="1"/>
  <c r="M543" i="13"/>
  <c r="N542" i="13" s="1"/>
  <c r="I541" i="13"/>
  <c r="J542" i="13"/>
  <c r="K542" i="13" s="1"/>
  <c r="L542" i="13" s="1"/>
  <c r="Y544" i="13"/>
  <c r="Z544" i="13"/>
  <c r="Y546" i="3"/>
  <c r="V546" i="3"/>
  <c r="S545" i="3"/>
  <c r="U545" i="3" s="1"/>
  <c r="AA545" i="3" s="1"/>
  <c r="T545" i="3"/>
  <c r="W545" i="3" s="1"/>
  <c r="X545" i="3"/>
  <c r="R544" i="3"/>
  <c r="Z544" i="3" s="1"/>
  <c r="N543" i="3"/>
  <c r="M543" i="3"/>
  <c r="J542" i="3"/>
  <c r="K542" i="3" s="1"/>
  <c r="L542" i="3" s="1"/>
  <c r="R542" i="13" l="1"/>
  <c r="M542" i="13"/>
  <c r="N541" i="13" s="1"/>
  <c r="X543" i="13"/>
  <c r="T543" i="13"/>
  <c r="S543" i="13"/>
  <c r="U543" i="13" s="1"/>
  <c r="AA543" i="13" s="1"/>
  <c r="W544" i="13"/>
  <c r="V544" i="13"/>
  <c r="I540" i="13"/>
  <c r="J541" i="13"/>
  <c r="K541" i="13" s="1"/>
  <c r="L541" i="13" s="1"/>
  <c r="V545" i="3"/>
  <c r="Y545" i="3"/>
  <c r="S544" i="3"/>
  <c r="U544" i="3" s="1"/>
  <c r="AA544" i="3" s="1"/>
  <c r="X544" i="3"/>
  <c r="T544" i="3"/>
  <c r="W544" i="3" s="1"/>
  <c r="R543" i="3"/>
  <c r="Z543" i="3" s="1"/>
  <c r="N542" i="3"/>
  <c r="Y544" i="3"/>
  <c r="M542" i="3"/>
  <c r="J541" i="3"/>
  <c r="K541" i="3" s="1"/>
  <c r="L541" i="3" s="1"/>
  <c r="I539" i="13" l="1"/>
  <c r="J540" i="13"/>
  <c r="K540" i="13" s="1"/>
  <c r="L540" i="13" s="1"/>
  <c r="X542" i="13"/>
  <c r="T542" i="13"/>
  <c r="S542" i="13"/>
  <c r="U542" i="13" s="1"/>
  <c r="W543" i="13"/>
  <c r="V543" i="13"/>
  <c r="Z542" i="13"/>
  <c r="R541" i="13"/>
  <c r="M541" i="13"/>
  <c r="N540" i="13" s="1"/>
  <c r="Y543" i="13"/>
  <c r="V544" i="3"/>
  <c r="S543" i="3"/>
  <c r="U543" i="3" s="1"/>
  <c r="AA543" i="3" s="1"/>
  <c r="T543" i="3"/>
  <c r="W543" i="3" s="1"/>
  <c r="X543" i="3"/>
  <c r="R542" i="3"/>
  <c r="X542" i="3" s="1"/>
  <c r="N541" i="3"/>
  <c r="M541" i="3"/>
  <c r="J540" i="3"/>
  <c r="K540" i="3" s="1"/>
  <c r="L540" i="3" s="1"/>
  <c r="W542" i="13" l="1"/>
  <c r="V542" i="13"/>
  <c r="X541" i="13"/>
  <c r="T541" i="13"/>
  <c r="S541" i="13"/>
  <c r="U541" i="13" s="1"/>
  <c r="AA541" i="13" s="1"/>
  <c r="R540" i="13"/>
  <c r="M540" i="13"/>
  <c r="N539" i="13" s="1"/>
  <c r="Y541" i="13"/>
  <c r="Z541" i="13"/>
  <c r="AA542" i="13"/>
  <c r="Y542" i="13"/>
  <c r="I538" i="13"/>
  <c r="J539" i="13"/>
  <c r="K539" i="13" s="1"/>
  <c r="L539" i="13" s="1"/>
  <c r="Y543" i="3"/>
  <c r="V543" i="3"/>
  <c r="Z542" i="3"/>
  <c r="T542" i="3"/>
  <c r="W542" i="3" s="1"/>
  <c r="S542" i="3"/>
  <c r="U542" i="3" s="1"/>
  <c r="AA542" i="3" s="1"/>
  <c r="R541" i="3"/>
  <c r="X541" i="3" s="1"/>
  <c r="N540" i="3"/>
  <c r="M540" i="3"/>
  <c r="J539" i="3"/>
  <c r="K539" i="3" s="1"/>
  <c r="L539" i="3" s="1"/>
  <c r="X540" i="13" l="1"/>
  <c r="T540" i="13"/>
  <c r="S540" i="13"/>
  <c r="U540" i="13" s="1"/>
  <c r="AA540" i="13" s="1"/>
  <c r="W541" i="13"/>
  <c r="V541" i="13"/>
  <c r="I537" i="13"/>
  <c r="J538" i="13"/>
  <c r="K538" i="13" s="1"/>
  <c r="L538" i="13" s="1"/>
  <c r="Z539" i="13"/>
  <c r="R539" i="13"/>
  <c r="M539" i="13"/>
  <c r="N538" i="13" s="1"/>
  <c r="Z540" i="13"/>
  <c r="Y542" i="3"/>
  <c r="V542" i="3"/>
  <c r="Z541" i="3"/>
  <c r="S541" i="3"/>
  <c r="U541" i="3" s="1"/>
  <c r="AA541" i="3" s="1"/>
  <c r="T541" i="3"/>
  <c r="W541" i="3" s="1"/>
  <c r="R540" i="3"/>
  <c r="Z540" i="3" s="1"/>
  <c r="N539" i="3"/>
  <c r="Y541" i="3"/>
  <c r="M539" i="3"/>
  <c r="J538" i="3"/>
  <c r="K538" i="3" s="1"/>
  <c r="L538" i="3" s="1"/>
  <c r="R538" i="13" l="1"/>
  <c r="M538" i="13"/>
  <c r="N537" i="13" s="1"/>
  <c r="W540" i="13"/>
  <c r="V540" i="13"/>
  <c r="X539" i="13"/>
  <c r="T539" i="13"/>
  <c r="S539" i="13"/>
  <c r="U539" i="13" s="1"/>
  <c r="I536" i="13"/>
  <c r="J537" i="13"/>
  <c r="K537" i="13" s="1"/>
  <c r="L537" i="13" s="1"/>
  <c r="Y540" i="13"/>
  <c r="T540" i="3"/>
  <c r="V541" i="3"/>
  <c r="S540" i="3"/>
  <c r="U540" i="3" s="1"/>
  <c r="AA540" i="3" s="1"/>
  <c r="X540" i="3"/>
  <c r="R539" i="3"/>
  <c r="X539" i="3" s="1"/>
  <c r="N538" i="3"/>
  <c r="M538" i="3"/>
  <c r="W540" i="3"/>
  <c r="J537" i="3"/>
  <c r="K537" i="3" s="1"/>
  <c r="L537" i="3" s="1"/>
  <c r="I535" i="13" l="1"/>
  <c r="J536" i="13"/>
  <c r="K536" i="13" s="1"/>
  <c r="L536" i="13" s="1"/>
  <c r="X538" i="13"/>
  <c r="T538" i="13"/>
  <c r="S538" i="13"/>
  <c r="U538" i="13" s="1"/>
  <c r="AA538" i="13" s="1"/>
  <c r="Z537" i="13"/>
  <c r="R537" i="13"/>
  <c r="M537" i="13"/>
  <c r="N536" i="13" s="1"/>
  <c r="AA539" i="13"/>
  <c r="Y539" i="13"/>
  <c r="W539" i="13"/>
  <c r="V539" i="13"/>
  <c r="Y538" i="13"/>
  <c r="Z538" i="13"/>
  <c r="V540" i="3"/>
  <c r="Y540" i="3"/>
  <c r="S539" i="3"/>
  <c r="U539" i="3" s="1"/>
  <c r="AA539" i="3" s="1"/>
  <c r="Z539" i="3"/>
  <c r="T539" i="3"/>
  <c r="R538" i="3"/>
  <c r="X538" i="3" s="1"/>
  <c r="N537" i="3"/>
  <c r="Y539" i="3"/>
  <c r="M537" i="3"/>
  <c r="J536" i="3"/>
  <c r="K536" i="3" s="1"/>
  <c r="L536" i="3" s="1"/>
  <c r="X537" i="13" l="1"/>
  <c r="T537" i="13"/>
  <c r="S537" i="13"/>
  <c r="U537" i="13" s="1"/>
  <c r="W538" i="13"/>
  <c r="V538" i="13"/>
  <c r="R536" i="13"/>
  <c r="Z536" i="13" s="1"/>
  <c r="M536" i="13"/>
  <c r="N535" i="13" s="1"/>
  <c r="I534" i="13"/>
  <c r="J535" i="13"/>
  <c r="K535" i="13" s="1"/>
  <c r="L535" i="13" s="1"/>
  <c r="V539" i="3"/>
  <c r="W539" i="3"/>
  <c r="S538" i="3"/>
  <c r="U538" i="3" s="1"/>
  <c r="AA538" i="3" s="1"/>
  <c r="Z538" i="3"/>
  <c r="T538" i="3"/>
  <c r="W538" i="3" s="1"/>
  <c r="R537" i="3"/>
  <c r="X537" i="3" s="1"/>
  <c r="N536" i="3"/>
  <c r="M536" i="3"/>
  <c r="J535" i="3"/>
  <c r="K535" i="3" s="1"/>
  <c r="L535" i="3" s="1"/>
  <c r="R535" i="13" l="1"/>
  <c r="M535" i="13"/>
  <c r="N534" i="13" s="1"/>
  <c r="X536" i="13"/>
  <c r="T536" i="13"/>
  <c r="S536" i="13"/>
  <c r="U536" i="13" s="1"/>
  <c r="I533" i="13"/>
  <c r="J534" i="13"/>
  <c r="K534" i="13" s="1"/>
  <c r="L534" i="13" s="1"/>
  <c r="AA537" i="13"/>
  <c r="Y537" i="13"/>
  <c r="W537" i="13"/>
  <c r="V537" i="13"/>
  <c r="V538" i="3"/>
  <c r="Z537" i="3"/>
  <c r="S537" i="3"/>
  <c r="U537" i="3" s="1"/>
  <c r="AA537" i="3" s="1"/>
  <c r="Y538" i="3"/>
  <c r="T537" i="3"/>
  <c r="W537" i="3" s="1"/>
  <c r="R536" i="3"/>
  <c r="X536" i="3" s="1"/>
  <c r="N535" i="3"/>
  <c r="Y537" i="3"/>
  <c r="M535" i="3"/>
  <c r="J534" i="3"/>
  <c r="K534" i="3" s="1"/>
  <c r="L534" i="3" s="1"/>
  <c r="AA536" i="13" l="1"/>
  <c r="Y536" i="13"/>
  <c r="W536" i="13"/>
  <c r="V536" i="13"/>
  <c r="X535" i="13"/>
  <c r="T535" i="13"/>
  <c r="S535" i="13"/>
  <c r="U535" i="13" s="1"/>
  <c r="AA535" i="13" s="1"/>
  <c r="Z534" i="13"/>
  <c r="R534" i="13"/>
  <c r="M534" i="13"/>
  <c r="N533" i="13" s="1"/>
  <c r="I532" i="13"/>
  <c r="J533" i="13"/>
  <c r="K533" i="13" s="1"/>
  <c r="L533" i="13" s="1"/>
  <c r="Z535" i="13"/>
  <c r="V537" i="3"/>
  <c r="Z536" i="3"/>
  <c r="S536" i="3"/>
  <c r="U536" i="3" s="1"/>
  <c r="AA536" i="3" s="1"/>
  <c r="T536" i="3"/>
  <c r="W536" i="3" s="1"/>
  <c r="R535" i="3"/>
  <c r="X535" i="3" s="1"/>
  <c r="N534" i="3"/>
  <c r="M534" i="3"/>
  <c r="J533" i="3"/>
  <c r="K533" i="3" s="1"/>
  <c r="L533" i="3" s="1"/>
  <c r="Y535" i="13" l="1"/>
  <c r="R533" i="13"/>
  <c r="M533" i="13"/>
  <c r="N532" i="13" s="1"/>
  <c r="X534" i="13"/>
  <c r="T534" i="13"/>
  <c r="S534" i="13"/>
  <c r="U534" i="13" s="1"/>
  <c r="W535" i="13"/>
  <c r="V535" i="13"/>
  <c r="I531" i="13"/>
  <c r="J532" i="13"/>
  <c r="K532" i="13" s="1"/>
  <c r="L532" i="13" s="1"/>
  <c r="Y536" i="3"/>
  <c r="Z535" i="3"/>
  <c r="V536" i="3"/>
  <c r="S535" i="3"/>
  <c r="U535" i="3" s="1"/>
  <c r="AA535" i="3" s="1"/>
  <c r="T535" i="3"/>
  <c r="R534" i="3"/>
  <c r="X534" i="3" s="1"/>
  <c r="N533" i="3"/>
  <c r="Y535" i="3"/>
  <c r="Z534" i="3"/>
  <c r="M533" i="3"/>
  <c r="W535" i="3"/>
  <c r="J532" i="3"/>
  <c r="K532" i="3" s="1"/>
  <c r="L532" i="3" s="1"/>
  <c r="AA534" i="13" l="1"/>
  <c r="Y534" i="13"/>
  <c r="X533" i="13"/>
  <c r="T533" i="13"/>
  <c r="S533" i="13"/>
  <c r="U533" i="13" s="1"/>
  <c r="AA533" i="13" s="1"/>
  <c r="Z532" i="13"/>
  <c r="R532" i="13"/>
  <c r="M532" i="13"/>
  <c r="N531" i="13" s="1"/>
  <c r="I530" i="13"/>
  <c r="J531" i="13"/>
  <c r="K531" i="13" s="1"/>
  <c r="L531" i="13" s="1"/>
  <c r="W534" i="13"/>
  <c r="V534" i="13"/>
  <c r="Y533" i="13"/>
  <c r="Z533" i="13"/>
  <c r="S534" i="3"/>
  <c r="U534" i="3" s="1"/>
  <c r="AA534" i="3" s="1"/>
  <c r="T534" i="3"/>
  <c r="W534" i="3" s="1"/>
  <c r="V535" i="3"/>
  <c r="R533" i="3"/>
  <c r="X533" i="3" s="1"/>
  <c r="N532" i="3"/>
  <c r="Y534" i="3"/>
  <c r="M532" i="3"/>
  <c r="J531" i="3"/>
  <c r="K531" i="3" s="1"/>
  <c r="L531" i="3" s="1"/>
  <c r="R531" i="13" l="1"/>
  <c r="M531" i="13"/>
  <c r="N530" i="13" s="1"/>
  <c r="X532" i="13"/>
  <c r="T532" i="13"/>
  <c r="S532" i="13"/>
  <c r="U532" i="13" s="1"/>
  <c r="W533" i="13"/>
  <c r="V533" i="13"/>
  <c r="I529" i="13"/>
  <c r="J530" i="13"/>
  <c r="K530" i="13" s="1"/>
  <c r="L530" i="13" s="1"/>
  <c r="V534" i="3"/>
  <c r="Z533" i="3"/>
  <c r="S533" i="3"/>
  <c r="U533" i="3" s="1"/>
  <c r="AA533" i="3" s="1"/>
  <c r="T533" i="3"/>
  <c r="W533" i="3" s="1"/>
  <c r="R532" i="3"/>
  <c r="X532" i="3" s="1"/>
  <c r="N531" i="3"/>
  <c r="M531" i="3"/>
  <c r="J530" i="3"/>
  <c r="K530" i="3" s="1"/>
  <c r="L530" i="3" s="1"/>
  <c r="I528" i="13" l="1"/>
  <c r="J529" i="13"/>
  <c r="K529" i="13" s="1"/>
  <c r="L529" i="13" s="1"/>
  <c r="X531" i="13"/>
  <c r="T531" i="13"/>
  <c r="S531" i="13"/>
  <c r="U531" i="13" s="1"/>
  <c r="AA531" i="13" s="1"/>
  <c r="Z530" i="13"/>
  <c r="R530" i="13"/>
  <c r="M530" i="13"/>
  <c r="N529" i="13" s="1"/>
  <c r="AA532" i="13"/>
  <c r="Y532" i="13"/>
  <c r="W532" i="13"/>
  <c r="V532" i="13"/>
  <c r="Y531" i="13"/>
  <c r="Z531" i="13"/>
  <c r="Y533" i="3"/>
  <c r="V533" i="3"/>
  <c r="Z532" i="3"/>
  <c r="T532" i="3"/>
  <c r="V532" i="3" s="1"/>
  <c r="S532" i="3"/>
  <c r="U532" i="3" s="1"/>
  <c r="AA532" i="3" s="1"/>
  <c r="Y532" i="3"/>
  <c r="R531" i="3"/>
  <c r="T531" i="3" s="1"/>
  <c r="N530" i="3"/>
  <c r="M530" i="3"/>
  <c r="J529" i="3"/>
  <c r="K529" i="3" s="1"/>
  <c r="L529" i="3" s="1"/>
  <c r="X530" i="13" l="1"/>
  <c r="T530" i="13"/>
  <c r="S530" i="13"/>
  <c r="U530" i="13" s="1"/>
  <c r="W531" i="13"/>
  <c r="V531" i="13"/>
  <c r="R529" i="13"/>
  <c r="Z529" i="13" s="1"/>
  <c r="M529" i="13"/>
  <c r="N528" i="13" s="1"/>
  <c r="I527" i="13"/>
  <c r="J528" i="13"/>
  <c r="K528" i="13" s="1"/>
  <c r="L528" i="13" s="1"/>
  <c r="W532" i="3"/>
  <c r="Z531" i="3"/>
  <c r="X531" i="3"/>
  <c r="S531" i="3"/>
  <c r="U531" i="3" s="1"/>
  <c r="AA531" i="3" s="1"/>
  <c r="R530" i="3"/>
  <c r="T530" i="3" s="1"/>
  <c r="N529" i="3"/>
  <c r="M529" i="3"/>
  <c r="W531" i="3"/>
  <c r="J528" i="3"/>
  <c r="K528" i="3" s="1"/>
  <c r="L528" i="3" s="1"/>
  <c r="X529" i="13" l="1"/>
  <c r="T529" i="13"/>
  <c r="S529" i="13"/>
  <c r="U529" i="13" s="1"/>
  <c r="R528" i="13"/>
  <c r="Z528" i="13" s="1"/>
  <c r="M528" i="13"/>
  <c r="N527" i="13" s="1"/>
  <c r="I526" i="13"/>
  <c r="J527" i="13"/>
  <c r="K527" i="13" s="1"/>
  <c r="L527" i="13" s="1"/>
  <c r="AA530" i="13"/>
  <c r="Y530" i="13"/>
  <c r="W530" i="13"/>
  <c r="V530" i="13"/>
  <c r="Y531" i="3"/>
  <c r="V531" i="3"/>
  <c r="Z530" i="3"/>
  <c r="S530" i="3"/>
  <c r="U530" i="3" s="1"/>
  <c r="AA530" i="3" s="1"/>
  <c r="X530" i="3"/>
  <c r="R529" i="3"/>
  <c r="X529" i="3" s="1"/>
  <c r="N528" i="3"/>
  <c r="T529" i="3"/>
  <c r="M528" i="3"/>
  <c r="W530" i="3"/>
  <c r="J527" i="3"/>
  <c r="K527" i="3" s="1"/>
  <c r="L527" i="3" s="1"/>
  <c r="AA529" i="13" l="1"/>
  <c r="Y529" i="13"/>
  <c r="W529" i="13"/>
  <c r="V529" i="13"/>
  <c r="R527" i="13"/>
  <c r="Z527" i="13" s="1"/>
  <c r="M527" i="13"/>
  <c r="N526" i="13" s="1"/>
  <c r="X528" i="13"/>
  <c r="T528" i="13"/>
  <c r="S528" i="13"/>
  <c r="U528" i="13" s="1"/>
  <c r="AA528" i="13" s="1"/>
  <c r="I525" i="13"/>
  <c r="J526" i="13"/>
  <c r="K526" i="13" s="1"/>
  <c r="L526" i="13" s="1"/>
  <c r="Z529" i="3"/>
  <c r="S529" i="3"/>
  <c r="U529" i="3" s="1"/>
  <c r="AA529" i="3" s="1"/>
  <c r="V530" i="3"/>
  <c r="Y530" i="3"/>
  <c r="R528" i="3"/>
  <c r="Z528" i="3" s="1"/>
  <c r="N527" i="3"/>
  <c r="W529" i="3"/>
  <c r="M527" i="3"/>
  <c r="J526" i="3"/>
  <c r="K526" i="3" s="1"/>
  <c r="L526" i="3" s="1"/>
  <c r="W528" i="13" l="1"/>
  <c r="V528" i="13"/>
  <c r="X527" i="13"/>
  <c r="T527" i="13"/>
  <c r="S527" i="13"/>
  <c r="U527" i="13" s="1"/>
  <c r="I524" i="13"/>
  <c r="J525" i="13"/>
  <c r="K525" i="13" s="1"/>
  <c r="L525" i="13" s="1"/>
  <c r="Z526" i="13"/>
  <c r="R526" i="13"/>
  <c r="M526" i="13"/>
  <c r="N525" i="13" s="1"/>
  <c r="Y528" i="13"/>
  <c r="Y529" i="3"/>
  <c r="V529" i="3"/>
  <c r="T528" i="3"/>
  <c r="W528" i="3" s="1"/>
  <c r="S528" i="3"/>
  <c r="U528" i="3" s="1"/>
  <c r="AA528" i="3" s="1"/>
  <c r="X528" i="3"/>
  <c r="R527" i="3"/>
  <c r="X527" i="3" s="1"/>
  <c r="N526" i="3"/>
  <c r="M526" i="3"/>
  <c r="J525" i="3"/>
  <c r="K525" i="3" s="1"/>
  <c r="L525" i="3" s="1"/>
  <c r="W527" i="13" l="1"/>
  <c r="V527" i="13"/>
  <c r="R525" i="13"/>
  <c r="Z525" i="13" s="1"/>
  <c r="M525" i="13"/>
  <c r="N524" i="13" s="1"/>
  <c r="X526" i="13"/>
  <c r="T526" i="13"/>
  <c r="S526" i="13"/>
  <c r="U526" i="13" s="1"/>
  <c r="I523" i="13"/>
  <c r="J524" i="13"/>
  <c r="K524" i="13" s="1"/>
  <c r="L524" i="13" s="1"/>
  <c r="AA527" i="13"/>
  <c r="Y527" i="13"/>
  <c r="T527" i="3"/>
  <c r="Z527" i="3"/>
  <c r="S527" i="3"/>
  <c r="U527" i="3" s="1"/>
  <c r="AA527" i="3" s="1"/>
  <c r="Y528" i="3"/>
  <c r="V528" i="3"/>
  <c r="R526" i="3"/>
  <c r="X526" i="3" s="1"/>
  <c r="N525" i="3"/>
  <c r="Y527" i="3"/>
  <c r="M525" i="3"/>
  <c r="W527" i="3"/>
  <c r="V527" i="3"/>
  <c r="J524" i="3"/>
  <c r="K524" i="3" s="1"/>
  <c r="L524" i="3" s="1"/>
  <c r="R524" i="13" l="1"/>
  <c r="M524" i="13"/>
  <c r="N523" i="13" s="1"/>
  <c r="I522" i="13"/>
  <c r="J523" i="13"/>
  <c r="K523" i="13" s="1"/>
  <c r="L523" i="13" s="1"/>
  <c r="AA526" i="13"/>
  <c r="Y526" i="13"/>
  <c r="W526" i="13"/>
  <c r="V526" i="13"/>
  <c r="X525" i="13"/>
  <c r="T525" i="13"/>
  <c r="S525" i="13"/>
  <c r="U525" i="13" s="1"/>
  <c r="Z526" i="3"/>
  <c r="T526" i="3"/>
  <c r="W526" i="3" s="1"/>
  <c r="S526" i="3"/>
  <c r="U526" i="3" s="1"/>
  <c r="AA526" i="3" s="1"/>
  <c r="R525" i="3"/>
  <c r="Z525" i="3" s="1"/>
  <c r="N524" i="3"/>
  <c r="M524" i="3"/>
  <c r="J523" i="3"/>
  <c r="K523" i="3" s="1"/>
  <c r="L523" i="3" s="1"/>
  <c r="R523" i="13" l="1"/>
  <c r="M523" i="13"/>
  <c r="N522" i="13" s="1"/>
  <c r="X524" i="13"/>
  <c r="T524" i="13"/>
  <c r="S524" i="13"/>
  <c r="U524" i="13" s="1"/>
  <c r="AA524" i="13" s="1"/>
  <c r="AA525" i="13"/>
  <c r="Y525" i="13"/>
  <c r="I521" i="13"/>
  <c r="J522" i="13"/>
  <c r="K522" i="13" s="1"/>
  <c r="L522" i="13" s="1"/>
  <c r="W525" i="13"/>
  <c r="V525" i="13"/>
  <c r="Z524" i="13"/>
  <c r="T525" i="3"/>
  <c r="X525" i="3"/>
  <c r="Y526" i="3"/>
  <c r="S525" i="3"/>
  <c r="U525" i="3" s="1"/>
  <c r="AA525" i="3" s="1"/>
  <c r="V526" i="3"/>
  <c r="R524" i="3"/>
  <c r="X524" i="3" s="1"/>
  <c r="N523" i="3"/>
  <c r="Y525" i="3"/>
  <c r="M523" i="3"/>
  <c r="W525" i="3"/>
  <c r="J522" i="3"/>
  <c r="K522" i="3" s="1"/>
  <c r="L522" i="3" s="1"/>
  <c r="Y524" i="13" l="1"/>
  <c r="I520" i="13"/>
  <c r="J521" i="13"/>
  <c r="K521" i="13" s="1"/>
  <c r="L521" i="13" s="1"/>
  <c r="W524" i="13"/>
  <c r="V524" i="13"/>
  <c r="X523" i="13"/>
  <c r="T523" i="13"/>
  <c r="S523" i="13"/>
  <c r="U523" i="13" s="1"/>
  <c r="AA523" i="13" s="1"/>
  <c r="R522" i="13"/>
  <c r="M522" i="13"/>
  <c r="N521" i="13" s="1"/>
  <c r="Z523" i="13"/>
  <c r="Z524" i="3"/>
  <c r="T524" i="3"/>
  <c r="W524" i="3" s="1"/>
  <c r="S524" i="3"/>
  <c r="U524" i="3" s="1"/>
  <c r="AA524" i="3" s="1"/>
  <c r="V525" i="3"/>
  <c r="R523" i="3"/>
  <c r="X523" i="3" s="1"/>
  <c r="N522" i="3"/>
  <c r="M522" i="3"/>
  <c r="J521" i="3"/>
  <c r="K521" i="3" s="1"/>
  <c r="L521" i="3" s="1"/>
  <c r="W523" i="13" l="1"/>
  <c r="V523" i="13"/>
  <c r="I519" i="13"/>
  <c r="J520" i="13"/>
  <c r="K520" i="13" s="1"/>
  <c r="L520" i="13" s="1"/>
  <c r="X522" i="13"/>
  <c r="T522" i="13"/>
  <c r="S522" i="13"/>
  <c r="U522" i="13" s="1"/>
  <c r="AA522" i="13" s="1"/>
  <c r="Z521" i="13"/>
  <c r="R521" i="13"/>
  <c r="M521" i="13"/>
  <c r="N520" i="13" s="1"/>
  <c r="Y523" i="13"/>
  <c r="Z522" i="13"/>
  <c r="V524" i="3"/>
  <c r="Z523" i="3"/>
  <c r="Y524" i="3"/>
  <c r="S523" i="3"/>
  <c r="U523" i="3" s="1"/>
  <c r="AA523" i="3" s="1"/>
  <c r="T523" i="3"/>
  <c r="W523" i="3" s="1"/>
  <c r="R522" i="3"/>
  <c r="Z522" i="3" s="1"/>
  <c r="N521" i="3"/>
  <c r="Y523" i="3"/>
  <c r="M521" i="3"/>
  <c r="J520" i="3"/>
  <c r="K520" i="3" s="1"/>
  <c r="L520" i="3" s="1"/>
  <c r="R520" i="13" l="1"/>
  <c r="M520" i="13"/>
  <c r="N519" i="13" s="1"/>
  <c r="I518" i="13"/>
  <c r="J519" i="13"/>
  <c r="K519" i="13" s="1"/>
  <c r="L519" i="13" s="1"/>
  <c r="Y522" i="13"/>
  <c r="X521" i="13"/>
  <c r="T521" i="13"/>
  <c r="S521" i="13"/>
  <c r="U521" i="13" s="1"/>
  <c r="W522" i="13"/>
  <c r="V522" i="13"/>
  <c r="S522" i="3"/>
  <c r="U522" i="3" s="1"/>
  <c r="AA522" i="3" s="1"/>
  <c r="T522" i="3"/>
  <c r="W522" i="3" s="1"/>
  <c r="V523" i="3"/>
  <c r="X522" i="3"/>
  <c r="R521" i="3"/>
  <c r="X521" i="3" s="1"/>
  <c r="N520" i="3"/>
  <c r="Y522" i="3"/>
  <c r="M520" i="3"/>
  <c r="V522" i="3"/>
  <c r="J519" i="3"/>
  <c r="K519" i="3" s="1"/>
  <c r="L519" i="3" s="1"/>
  <c r="AA521" i="13" l="1"/>
  <c r="Y521" i="13"/>
  <c r="R519" i="13"/>
  <c r="Z519" i="13" s="1"/>
  <c r="M519" i="13"/>
  <c r="N518" i="13" s="1"/>
  <c r="X520" i="13"/>
  <c r="T520" i="13"/>
  <c r="S520" i="13"/>
  <c r="U520" i="13" s="1"/>
  <c r="AA520" i="13" s="1"/>
  <c r="W521" i="13"/>
  <c r="V521" i="13"/>
  <c r="I517" i="13"/>
  <c r="J518" i="13"/>
  <c r="K518" i="13" s="1"/>
  <c r="L518" i="13" s="1"/>
  <c r="Z520" i="13"/>
  <c r="Z521" i="3"/>
  <c r="S521" i="3"/>
  <c r="U521" i="3" s="1"/>
  <c r="AA521" i="3" s="1"/>
  <c r="T521" i="3"/>
  <c r="R520" i="3"/>
  <c r="X520" i="3" s="1"/>
  <c r="N519" i="3"/>
  <c r="M519" i="3"/>
  <c r="W521" i="3"/>
  <c r="J518" i="3"/>
  <c r="K518" i="3" s="1"/>
  <c r="L518" i="3" s="1"/>
  <c r="R518" i="13" l="1"/>
  <c r="M518" i="13"/>
  <c r="N517" i="13" s="1"/>
  <c r="Y520" i="13"/>
  <c r="I516" i="13"/>
  <c r="J517" i="13"/>
  <c r="K517" i="13" s="1"/>
  <c r="L517" i="13" s="1"/>
  <c r="W520" i="13"/>
  <c r="V520" i="13"/>
  <c r="X519" i="13"/>
  <c r="T519" i="13"/>
  <c r="S519" i="13"/>
  <c r="U519" i="13" s="1"/>
  <c r="S520" i="3"/>
  <c r="U520" i="3" s="1"/>
  <c r="AA520" i="3" s="1"/>
  <c r="Z520" i="3"/>
  <c r="T520" i="3"/>
  <c r="Y521" i="3"/>
  <c r="V521" i="3"/>
  <c r="R519" i="3"/>
  <c r="X519" i="3" s="1"/>
  <c r="N518" i="3"/>
  <c r="Y520" i="3"/>
  <c r="M518" i="3"/>
  <c r="W520" i="3"/>
  <c r="V520" i="3"/>
  <c r="J517" i="3"/>
  <c r="K517" i="3" s="1"/>
  <c r="L517" i="3" s="1"/>
  <c r="I515" i="13" l="1"/>
  <c r="J516" i="13"/>
  <c r="K516" i="13" s="1"/>
  <c r="L516" i="13" s="1"/>
  <c r="X518" i="13"/>
  <c r="T518" i="13"/>
  <c r="S518" i="13"/>
  <c r="U518" i="13" s="1"/>
  <c r="AA518" i="13" s="1"/>
  <c r="W519" i="13"/>
  <c r="V519" i="13"/>
  <c r="R517" i="13"/>
  <c r="Z517" i="13" s="1"/>
  <c r="M517" i="13"/>
  <c r="N516" i="13" s="1"/>
  <c r="AA519" i="13"/>
  <c r="Y519" i="13"/>
  <c r="Y518" i="13"/>
  <c r="Z518" i="13"/>
  <c r="Z519" i="3"/>
  <c r="T519" i="3"/>
  <c r="W519" i="3" s="1"/>
  <c r="S519" i="3"/>
  <c r="U519" i="3" s="1"/>
  <c r="AA519" i="3" s="1"/>
  <c r="R518" i="3"/>
  <c r="Z518" i="3" s="1"/>
  <c r="N517" i="3"/>
  <c r="M517" i="3"/>
  <c r="J516" i="3"/>
  <c r="K516" i="3" s="1"/>
  <c r="L516" i="3" s="1"/>
  <c r="W518" i="13" l="1"/>
  <c r="V518" i="13"/>
  <c r="X517" i="13"/>
  <c r="T517" i="13"/>
  <c r="S517" i="13"/>
  <c r="U517" i="13" s="1"/>
  <c r="AA517" i="13" s="1"/>
  <c r="R516" i="13"/>
  <c r="Z516" i="13" s="1"/>
  <c r="M516" i="13"/>
  <c r="N515" i="13" s="1"/>
  <c r="I514" i="13"/>
  <c r="J515" i="13"/>
  <c r="K515" i="13" s="1"/>
  <c r="L515" i="13" s="1"/>
  <c r="T518" i="3"/>
  <c r="S518" i="3"/>
  <c r="U518" i="3" s="1"/>
  <c r="AA518" i="3" s="1"/>
  <c r="Y519" i="3"/>
  <c r="X518" i="3"/>
  <c r="V519" i="3"/>
  <c r="R517" i="3"/>
  <c r="Z517" i="3" s="1"/>
  <c r="N516" i="3"/>
  <c r="W518" i="3"/>
  <c r="M516" i="3"/>
  <c r="J515" i="3"/>
  <c r="K515" i="3" s="1"/>
  <c r="L515" i="3" s="1"/>
  <c r="I513" i="13" l="1"/>
  <c r="J514" i="13"/>
  <c r="K514" i="13" s="1"/>
  <c r="L514" i="13" s="1"/>
  <c r="R515" i="13"/>
  <c r="Z515" i="13" s="1"/>
  <c r="M515" i="13"/>
  <c r="N514" i="13" s="1"/>
  <c r="X516" i="13"/>
  <c r="T516" i="13"/>
  <c r="S516" i="13"/>
  <c r="U516" i="13" s="1"/>
  <c r="W517" i="13"/>
  <c r="V517" i="13"/>
  <c r="Y517" i="13"/>
  <c r="Y518" i="3"/>
  <c r="V518" i="3"/>
  <c r="S517" i="3"/>
  <c r="U517" i="3" s="1"/>
  <c r="AA517" i="3" s="1"/>
  <c r="T517" i="3"/>
  <c r="W517" i="3" s="1"/>
  <c r="X517" i="3"/>
  <c r="R516" i="3"/>
  <c r="S516" i="3" s="1"/>
  <c r="U516" i="3" s="1"/>
  <c r="AA516" i="3" s="1"/>
  <c r="N515" i="3"/>
  <c r="Y517" i="3"/>
  <c r="M515" i="3"/>
  <c r="J514" i="3"/>
  <c r="K514" i="3" s="1"/>
  <c r="L514" i="3" s="1"/>
  <c r="AA516" i="13" l="1"/>
  <c r="Y516" i="13"/>
  <c r="R514" i="13"/>
  <c r="Z514" i="13" s="1"/>
  <c r="M514" i="13"/>
  <c r="N513" i="13" s="1"/>
  <c r="W516" i="13"/>
  <c r="V516" i="13"/>
  <c r="X515" i="13"/>
  <c r="T515" i="13"/>
  <c r="S515" i="13"/>
  <c r="U515" i="13" s="1"/>
  <c r="I512" i="13"/>
  <c r="J513" i="13"/>
  <c r="K513" i="13" s="1"/>
  <c r="L513" i="13" s="1"/>
  <c r="V517" i="3"/>
  <c r="Z516" i="3"/>
  <c r="X516" i="3"/>
  <c r="T516" i="3"/>
  <c r="W516" i="3" s="1"/>
  <c r="R515" i="3"/>
  <c r="Z515" i="3" s="1"/>
  <c r="N514" i="3"/>
  <c r="Y516" i="3"/>
  <c r="M514" i="3"/>
  <c r="J513" i="3"/>
  <c r="K513" i="3" s="1"/>
  <c r="L513" i="3" s="1"/>
  <c r="AA515" i="13" l="1"/>
  <c r="Y515" i="13"/>
  <c r="R513" i="13"/>
  <c r="Z513" i="13" s="1"/>
  <c r="M513" i="13"/>
  <c r="N512" i="13" s="1"/>
  <c r="W515" i="13"/>
  <c r="V515" i="13"/>
  <c r="J512" i="13"/>
  <c r="K512" i="13" s="1"/>
  <c r="L512" i="13" s="1"/>
  <c r="I511" i="13"/>
  <c r="X514" i="13"/>
  <c r="T514" i="13"/>
  <c r="S514" i="13"/>
  <c r="U514" i="13" s="1"/>
  <c r="S515" i="3"/>
  <c r="U515" i="3" s="1"/>
  <c r="AA515" i="3" s="1"/>
  <c r="V516" i="3"/>
  <c r="T515" i="3"/>
  <c r="W515" i="3" s="1"/>
  <c r="X515" i="3"/>
  <c r="R514" i="3"/>
  <c r="X514" i="3" s="1"/>
  <c r="N513" i="3"/>
  <c r="Y515" i="3"/>
  <c r="M513" i="3"/>
  <c r="J512" i="3"/>
  <c r="K512" i="3" s="1"/>
  <c r="L512" i="3" s="1"/>
  <c r="AA514" i="13" l="1"/>
  <c r="Y514" i="13"/>
  <c r="R512" i="13"/>
  <c r="M512" i="13"/>
  <c r="N511" i="13" s="1"/>
  <c r="J511" i="13"/>
  <c r="K511" i="13" s="1"/>
  <c r="L511" i="13" s="1"/>
  <c r="I510" i="13"/>
  <c r="W514" i="13"/>
  <c r="V514" i="13"/>
  <c r="X513" i="13"/>
  <c r="T513" i="13"/>
  <c r="S513" i="13"/>
  <c r="U513" i="13" s="1"/>
  <c r="V515" i="3"/>
  <c r="Z514" i="3"/>
  <c r="S514" i="3"/>
  <c r="U514" i="3" s="1"/>
  <c r="AA514" i="3" s="1"/>
  <c r="T514" i="3"/>
  <c r="W514" i="3" s="1"/>
  <c r="R513" i="3"/>
  <c r="S513" i="3" s="1"/>
  <c r="U513" i="3" s="1"/>
  <c r="AA513" i="3" s="1"/>
  <c r="N512" i="3"/>
  <c r="Y514" i="3"/>
  <c r="M512" i="3"/>
  <c r="J511" i="3"/>
  <c r="K511" i="3" s="1"/>
  <c r="L511" i="3" s="1"/>
  <c r="R511" i="13" l="1"/>
  <c r="M511" i="13"/>
  <c r="N510" i="13" s="1"/>
  <c r="Z512" i="13"/>
  <c r="AA513" i="13"/>
  <c r="Y513" i="13"/>
  <c r="S512" i="13"/>
  <c r="U512" i="13" s="1"/>
  <c r="AA512" i="13" s="1"/>
  <c r="X512" i="13"/>
  <c r="T512" i="13"/>
  <c r="W513" i="13"/>
  <c r="V513" i="13"/>
  <c r="J510" i="13"/>
  <c r="K510" i="13" s="1"/>
  <c r="L510" i="13" s="1"/>
  <c r="I509" i="13"/>
  <c r="X513" i="3"/>
  <c r="T513" i="3"/>
  <c r="V513" i="3" s="1"/>
  <c r="V514" i="3"/>
  <c r="Z513" i="3"/>
  <c r="R512" i="3"/>
  <c r="X512" i="3" s="1"/>
  <c r="N511" i="3"/>
  <c r="Y513" i="3"/>
  <c r="M511" i="3"/>
  <c r="J510" i="3"/>
  <c r="K510" i="3" s="1"/>
  <c r="L510" i="3" s="1"/>
  <c r="W512" i="13" l="1"/>
  <c r="V512" i="13"/>
  <c r="S511" i="13"/>
  <c r="U511" i="13" s="1"/>
  <c r="AA511" i="13" s="1"/>
  <c r="T511" i="13"/>
  <c r="X511" i="13"/>
  <c r="J509" i="13"/>
  <c r="K509" i="13" s="1"/>
  <c r="L509" i="13" s="1"/>
  <c r="I508" i="13"/>
  <c r="R510" i="13"/>
  <c r="M510" i="13"/>
  <c r="N509" i="13" s="1"/>
  <c r="Z511" i="13"/>
  <c r="Y511" i="13"/>
  <c r="Y512" i="13"/>
  <c r="W513" i="3"/>
  <c r="Z512" i="3"/>
  <c r="T512" i="3"/>
  <c r="W512" i="3" s="1"/>
  <c r="S512" i="3"/>
  <c r="U512" i="3" s="1"/>
  <c r="AA512" i="3" s="1"/>
  <c r="R511" i="3"/>
  <c r="S511" i="3" s="1"/>
  <c r="U511" i="3" s="1"/>
  <c r="AA511" i="3" s="1"/>
  <c r="N510" i="3"/>
  <c r="M510" i="3"/>
  <c r="J509" i="3"/>
  <c r="K509" i="3" s="1"/>
  <c r="L509" i="3" s="1"/>
  <c r="W511" i="13" l="1"/>
  <c r="V511" i="13"/>
  <c r="J508" i="13"/>
  <c r="K508" i="13" s="1"/>
  <c r="L508" i="13" s="1"/>
  <c r="I507" i="13"/>
  <c r="S510" i="13"/>
  <c r="U510" i="13" s="1"/>
  <c r="T510" i="13"/>
  <c r="X510" i="13"/>
  <c r="R509" i="13"/>
  <c r="M509" i="13"/>
  <c r="N508" i="13" s="1"/>
  <c r="Z510" i="13"/>
  <c r="Y512" i="3"/>
  <c r="T511" i="3"/>
  <c r="W511" i="3" s="1"/>
  <c r="X511" i="3"/>
  <c r="V512" i="3"/>
  <c r="Z511" i="3"/>
  <c r="R510" i="3"/>
  <c r="Z510" i="3" s="1"/>
  <c r="N509" i="3"/>
  <c r="Y511" i="3"/>
  <c r="M509" i="3"/>
  <c r="J508" i="3"/>
  <c r="K508" i="3" s="1"/>
  <c r="L508" i="3" s="1"/>
  <c r="J507" i="13" l="1"/>
  <c r="K507" i="13" s="1"/>
  <c r="L507" i="13" s="1"/>
  <c r="I506" i="13"/>
  <c r="R508" i="13"/>
  <c r="Z508" i="13" s="1"/>
  <c r="M508" i="13"/>
  <c r="N507" i="13" s="1"/>
  <c r="S509" i="13"/>
  <c r="U509" i="13" s="1"/>
  <c r="T509" i="13"/>
  <c r="X509" i="13"/>
  <c r="W510" i="13"/>
  <c r="V510" i="13"/>
  <c r="Z509" i="13"/>
  <c r="AA510" i="13"/>
  <c r="Y510" i="13"/>
  <c r="V511" i="3"/>
  <c r="X510" i="3"/>
  <c r="S510" i="3"/>
  <c r="U510" i="3" s="1"/>
  <c r="AA510" i="3" s="1"/>
  <c r="T510" i="3"/>
  <c r="W510" i="3" s="1"/>
  <c r="R509" i="3"/>
  <c r="Z509" i="3" s="1"/>
  <c r="N508" i="3"/>
  <c r="M508" i="3"/>
  <c r="J507" i="3"/>
  <c r="K507" i="3" s="1"/>
  <c r="L507" i="3" s="1"/>
  <c r="AA509" i="13" l="1"/>
  <c r="Y509" i="13"/>
  <c r="I505" i="13"/>
  <c r="J506" i="13"/>
  <c r="K506" i="13" s="1"/>
  <c r="L506" i="13" s="1"/>
  <c r="W509" i="13"/>
  <c r="V509" i="13"/>
  <c r="S508" i="13"/>
  <c r="U508" i="13" s="1"/>
  <c r="AA508" i="13" s="1"/>
  <c r="T508" i="13"/>
  <c r="X508" i="13"/>
  <c r="R507" i="13"/>
  <c r="Z507" i="13" s="1"/>
  <c r="M507" i="13"/>
  <c r="N506" i="13" s="1"/>
  <c r="Y510" i="3"/>
  <c r="T509" i="3"/>
  <c r="W509" i="3" s="1"/>
  <c r="X509" i="3"/>
  <c r="S509" i="3"/>
  <c r="U509" i="3" s="1"/>
  <c r="AA509" i="3" s="1"/>
  <c r="V510" i="3"/>
  <c r="R508" i="3"/>
  <c r="Z508" i="3" s="1"/>
  <c r="N507" i="3"/>
  <c r="Y509" i="3"/>
  <c r="M507" i="3"/>
  <c r="J506" i="3"/>
  <c r="K506" i="3" s="1"/>
  <c r="L506" i="3" s="1"/>
  <c r="I504" i="13" l="1"/>
  <c r="J505" i="13"/>
  <c r="K505" i="13" s="1"/>
  <c r="L505" i="13" s="1"/>
  <c r="S507" i="13"/>
  <c r="U507" i="13" s="1"/>
  <c r="T507" i="13"/>
  <c r="X507" i="13"/>
  <c r="W508" i="13"/>
  <c r="V508" i="13"/>
  <c r="R506" i="13"/>
  <c r="M506" i="13"/>
  <c r="N505" i="13" s="1"/>
  <c r="Y508" i="13"/>
  <c r="X508" i="3"/>
  <c r="V509" i="3"/>
  <c r="S508" i="3"/>
  <c r="U508" i="3" s="1"/>
  <c r="AA508" i="3" s="1"/>
  <c r="T508" i="3"/>
  <c r="W508" i="3" s="1"/>
  <c r="R507" i="3"/>
  <c r="X507" i="3" s="1"/>
  <c r="N506" i="3"/>
  <c r="T507" i="3"/>
  <c r="M506" i="3"/>
  <c r="J505" i="3"/>
  <c r="K505" i="3" s="1"/>
  <c r="L505" i="3" s="1"/>
  <c r="W507" i="13" l="1"/>
  <c r="V507" i="13"/>
  <c r="AA507" i="13"/>
  <c r="Y507" i="13"/>
  <c r="R505" i="13"/>
  <c r="M505" i="13"/>
  <c r="N504" i="13" s="1"/>
  <c r="S506" i="13"/>
  <c r="U506" i="13" s="1"/>
  <c r="AA506" i="13" s="1"/>
  <c r="T506" i="13"/>
  <c r="X506" i="13"/>
  <c r="Z506" i="13"/>
  <c r="I503" i="13"/>
  <c r="J504" i="13"/>
  <c r="K504" i="13" s="1"/>
  <c r="L504" i="13" s="1"/>
  <c r="S507" i="3"/>
  <c r="U507" i="3" s="1"/>
  <c r="AA507" i="3" s="1"/>
  <c r="Y508" i="3"/>
  <c r="Z507" i="3"/>
  <c r="V508" i="3"/>
  <c r="R506" i="3"/>
  <c r="S506" i="3" s="1"/>
  <c r="U506" i="3" s="1"/>
  <c r="AA506" i="3" s="1"/>
  <c r="N505" i="3"/>
  <c r="Y507" i="3"/>
  <c r="X506" i="3"/>
  <c r="T506" i="3"/>
  <c r="M505" i="3"/>
  <c r="W507" i="3"/>
  <c r="V507" i="3"/>
  <c r="J504" i="3"/>
  <c r="K504" i="3" s="1"/>
  <c r="L504" i="3" s="1"/>
  <c r="R504" i="13" l="1"/>
  <c r="M504" i="13"/>
  <c r="N503" i="13" s="1"/>
  <c r="W506" i="13"/>
  <c r="V506" i="13"/>
  <c r="X505" i="13"/>
  <c r="T505" i="13"/>
  <c r="S505" i="13"/>
  <c r="U505" i="13" s="1"/>
  <c r="AA505" i="13" s="1"/>
  <c r="I502" i="13"/>
  <c r="J503" i="13"/>
  <c r="K503" i="13" s="1"/>
  <c r="L503" i="13" s="1"/>
  <c r="Z505" i="13"/>
  <c r="Y506" i="13"/>
  <c r="Z506" i="3"/>
  <c r="R505" i="3"/>
  <c r="X505" i="3" s="1"/>
  <c r="N504" i="3"/>
  <c r="Y506" i="3"/>
  <c r="M504" i="3"/>
  <c r="W506" i="3"/>
  <c r="V506" i="3"/>
  <c r="J503" i="3"/>
  <c r="K503" i="3" s="1"/>
  <c r="L503" i="3" s="1"/>
  <c r="I501" i="13" l="1"/>
  <c r="J502" i="13"/>
  <c r="K502" i="13" s="1"/>
  <c r="L502" i="13" s="1"/>
  <c r="X504" i="13"/>
  <c r="T504" i="13"/>
  <c r="S504" i="13"/>
  <c r="U504" i="13" s="1"/>
  <c r="AA504" i="13" s="1"/>
  <c r="Z503" i="13"/>
  <c r="R503" i="13"/>
  <c r="M503" i="13"/>
  <c r="N502" i="13" s="1"/>
  <c r="Y505" i="13"/>
  <c r="W505" i="13"/>
  <c r="V505" i="13"/>
  <c r="Y504" i="13"/>
  <c r="Z504" i="13"/>
  <c r="Z505" i="3"/>
  <c r="S505" i="3"/>
  <c r="U505" i="3" s="1"/>
  <c r="AA505" i="3" s="1"/>
  <c r="T505" i="3"/>
  <c r="W505" i="3" s="1"/>
  <c r="R504" i="3"/>
  <c r="T504" i="3" s="1"/>
  <c r="N503" i="3"/>
  <c r="M503" i="3"/>
  <c r="J502" i="3"/>
  <c r="K502" i="3" s="1"/>
  <c r="L502" i="3" s="1"/>
  <c r="X503" i="13" l="1"/>
  <c r="T503" i="13"/>
  <c r="S503" i="13"/>
  <c r="U503" i="13" s="1"/>
  <c r="W504" i="13"/>
  <c r="V504" i="13"/>
  <c r="R502" i="13"/>
  <c r="M502" i="13"/>
  <c r="N501" i="13" s="1"/>
  <c r="I500" i="13"/>
  <c r="J501" i="13"/>
  <c r="K501" i="13" s="1"/>
  <c r="L501" i="13" s="1"/>
  <c r="Y505" i="3"/>
  <c r="S504" i="3"/>
  <c r="U504" i="3" s="1"/>
  <c r="AA504" i="3" s="1"/>
  <c r="X504" i="3"/>
  <c r="V505" i="3"/>
  <c r="Z504" i="3"/>
  <c r="R503" i="3"/>
  <c r="Z503" i="3" s="1"/>
  <c r="N502" i="3"/>
  <c r="M502" i="3"/>
  <c r="W504" i="3"/>
  <c r="J501" i="3"/>
  <c r="K501" i="3" s="1"/>
  <c r="L501" i="3" s="1"/>
  <c r="R501" i="13" l="1"/>
  <c r="M501" i="13"/>
  <c r="N500" i="13" s="1"/>
  <c r="X502" i="13"/>
  <c r="T502" i="13"/>
  <c r="S502" i="13"/>
  <c r="U502" i="13" s="1"/>
  <c r="AA502" i="13" s="1"/>
  <c r="I499" i="13"/>
  <c r="J500" i="13"/>
  <c r="K500" i="13" s="1"/>
  <c r="L500" i="13" s="1"/>
  <c r="AA503" i="13"/>
  <c r="Y503" i="13"/>
  <c r="Z502" i="13"/>
  <c r="W503" i="13"/>
  <c r="V503" i="13"/>
  <c r="V504" i="3"/>
  <c r="Y504" i="3"/>
  <c r="X503" i="3"/>
  <c r="T503" i="3"/>
  <c r="W503" i="3" s="1"/>
  <c r="S503" i="3"/>
  <c r="U503" i="3" s="1"/>
  <c r="AA503" i="3" s="1"/>
  <c r="R502" i="3"/>
  <c r="T502" i="3" s="1"/>
  <c r="N501" i="3"/>
  <c r="M501" i="3"/>
  <c r="J500" i="3"/>
  <c r="K500" i="3" s="1"/>
  <c r="L500" i="3" s="1"/>
  <c r="W502" i="13" l="1"/>
  <c r="V502" i="13"/>
  <c r="X501" i="13"/>
  <c r="T501" i="13"/>
  <c r="S501" i="13"/>
  <c r="U501" i="13" s="1"/>
  <c r="AA501" i="13" s="1"/>
  <c r="Z500" i="13"/>
  <c r="R500" i="13"/>
  <c r="M500" i="13"/>
  <c r="N499" i="13" s="1"/>
  <c r="Y502" i="13"/>
  <c r="I498" i="13"/>
  <c r="J499" i="13"/>
  <c r="K499" i="13" s="1"/>
  <c r="L499" i="13" s="1"/>
  <c r="Y501" i="13"/>
  <c r="Z501" i="13"/>
  <c r="Y503" i="3"/>
  <c r="S502" i="3"/>
  <c r="U502" i="3" s="1"/>
  <c r="AA502" i="3" s="1"/>
  <c r="X502" i="3"/>
  <c r="V503" i="3"/>
  <c r="Z502" i="3"/>
  <c r="R501" i="3"/>
  <c r="Z501" i="3" s="1"/>
  <c r="N500" i="3"/>
  <c r="M500" i="3"/>
  <c r="W502" i="3"/>
  <c r="J499" i="3"/>
  <c r="K499" i="3" s="1"/>
  <c r="L499" i="3" s="1"/>
  <c r="I497" i="13" l="1"/>
  <c r="J498" i="13"/>
  <c r="K498" i="13" s="1"/>
  <c r="L498" i="13" s="1"/>
  <c r="X500" i="13"/>
  <c r="T500" i="13"/>
  <c r="S500" i="13"/>
  <c r="U500" i="13" s="1"/>
  <c r="W501" i="13"/>
  <c r="V501" i="13"/>
  <c r="Z499" i="13"/>
  <c r="R499" i="13"/>
  <c r="M499" i="13"/>
  <c r="N498" i="13" s="1"/>
  <c r="V502" i="3"/>
  <c r="Y502" i="3"/>
  <c r="S501" i="3"/>
  <c r="U501" i="3" s="1"/>
  <c r="AA501" i="3" s="1"/>
  <c r="X501" i="3"/>
  <c r="T501" i="3"/>
  <c r="W501" i="3" s="1"/>
  <c r="R500" i="3"/>
  <c r="Z500" i="3" s="1"/>
  <c r="N499" i="3"/>
  <c r="M499" i="3"/>
  <c r="J498" i="3"/>
  <c r="K498" i="3" s="1"/>
  <c r="L498" i="3" s="1"/>
  <c r="W500" i="13" l="1"/>
  <c r="V500" i="13"/>
  <c r="R498" i="13"/>
  <c r="Z498" i="13" s="1"/>
  <c r="M498" i="13"/>
  <c r="N497" i="13" s="1"/>
  <c r="X499" i="13"/>
  <c r="T499" i="13"/>
  <c r="S499" i="13"/>
  <c r="U499" i="13" s="1"/>
  <c r="AA500" i="13"/>
  <c r="Y500" i="13"/>
  <c r="I496" i="13"/>
  <c r="J497" i="13"/>
  <c r="K497" i="13" s="1"/>
  <c r="L497" i="13" s="1"/>
  <c r="Y501" i="3"/>
  <c r="S500" i="3"/>
  <c r="U500" i="3" s="1"/>
  <c r="AA500" i="3" s="1"/>
  <c r="X500" i="3"/>
  <c r="V501" i="3"/>
  <c r="T500" i="3"/>
  <c r="W500" i="3" s="1"/>
  <c r="R499" i="3"/>
  <c r="Z499" i="3" s="1"/>
  <c r="N498" i="3"/>
  <c r="M498" i="3"/>
  <c r="J497" i="3"/>
  <c r="K497" i="3" s="1"/>
  <c r="L497" i="3" s="1"/>
  <c r="AA499" i="13" l="1"/>
  <c r="Y499" i="13"/>
  <c r="R497" i="13"/>
  <c r="Z497" i="13" s="1"/>
  <c r="M497" i="13"/>
  <c r="N496" i="13" s="1"/>
  <c r="I495" i="13"/>
  <c r="J496" i="13"/>
  <c r="K496" i="13" s="1"/>
  <c r="L496" i="13" s="1"/>
  <c r="W499" i="13"/>
  <c r="V499" i="13"/>
  <c r="X498" i="13"/>
  <c r="T498" i="13"/>
  <c r="S498" i="13"/>
  <c r="U498" i="13" s="1"/>
  <c r="Y500" i="3"/>
  <c r="T499" i="3"/>
  <c r="W499" i="3" s="1"/>
  <c r="V500" i="3"/>
  <c r="X499" i="3"/>
  <c r="S499" i="3"/>
  <c r="U499" i="3" s="1"/>
  <c r="AA499" i="3" s="1"/>
  <c r="R498" i="3"/>
  <c r="Z498" i="3" s="1"/>
  <c r="N497" i="3"/>
  <c r="M497" i="3"/>
  <c r="J496" i="3"/>
  <c r="K496" i="3" s="1"/>
  <c r="L496" i="3" s="1"/>
  <c r="I494" i="13" l="1"/>
  <c r="J495" i="13"/>
  <c r="K495" i="13" s="1"/>
  <c r="L495" i="13" s="1"/>
  <c r="AA498" i="13"/>
  <c r="Y498" i="13"/>
  <c r="W498" i="13"/>
  <c r="V498" i="13"/>
  <c r="R496" i="13"/>
  <c r="Z496" i="13" s="1"/>
  <c r="M496" i="13"/>
  <c r="N495" i="13" s="1"/>
  <c r="X497" i="13"/>
  <c r="T497" i="13"/>
  <c r="S497" i="13"/>
  <c r="U497" i="13" s="1"/>
  <c r="T498" i="3"/>
  <c r="W498" i="3" s="1"/>
  <c r="X498" i="3"/>
  <c r="Y499" i="3"/>
  <c r="V499" i="3"/>
  <c r="S498" i="3"/>
  <c r="U498" i="3" s="1"/>
  <c r="AA498" i="3" s="1"/>
  <c r="R497" i="3"/>
  <c r="T497" i="3" s="1"/>
  <c r="N496" i="3"/>
  <c r="M496" i="3"/>
  <c r="Y498" i="3"/>
  <c r="J495" i="3"/>
  <c r="K495" i="3" s="1"/>
  <c r="L495" i="3" s="1"/>
  <c r="AA497" i="13" l="1"/>
  <c r="Y497" i="13"/>
  <c r="R495" i="13"/>
  <c r="Z495" i="13" s="1"/>
  <c r="M495" i="13"/>
  <c r="N494" i="13" s="1"/>
  <c r="W497" i="13"/>
  <c r="V497" i="13"/>
  <c r="X496" i="13"/>
  <c r="T496" i="13"/>
  <c r="S496" i="13"/>
  <c r="U496" i="13" s="1"/>
  <c r="I493" i="13"/>
  <c r="J494" i="13"/>
  <c r="K494" i="13" s="1"/>
  <c r="L494" i="13" s="1"/>
  <c r="Z497" i="3"/>
  <c r="X497" i="3"/>
  <c r="S497" i="3"/>
  <c r="U497" i="3" s="1"/>
  <c r="AA497" i="3" s="1"/>
  <c r="V498" i="3"/>
  <c r="R496" i="3"/>
  <c r="X496" i="3" s="1"/>
  <c r="N495" i="3"/>
  <c r="Y497" i="3"/>
  <c r="M495" i="3"/>
  <c r="W497" i="3"/>
  <c r="V497" i="3"/>
  <c r="J494" i="3"/>
  <c r="K494" i="3" s="1"/>
  <c r="L494" i="3" s="1"/>
  <c r="R494" i="13" l="1"/>
  <c r="M494" i="13"/>
  <c r="N493" i="13" s="1"/>
  <c r="AA496" i="13"/>
  <c r="Y496" i="13"/>
  <c r="W496" i="13"/>
  <c r="V496" i="13"/>
  <c r="I492" i="13"/>
  <c r="J493" i="13"/>
  <c r="K493" i="13" s="1"/>
  <c r="L493" i="13" s="1"/>
  <c r="X495" i="13"/>
  <c r="T495" i="13"/>
  <c r="S495" i="13"/>
  <c r="U495" i="13" s="1"/>
  <c r="Z496" i="3"/>
  <c r="S496" i="3"/>
  <c r="U496" i="3" s="1"/>
  <c r="AA496" i="3" s="1"/>
  <c r="T496" i="3"/>
  <c r="R495" i="3"/>
  <c r="S495" i="3" s="1"/>
  <c r="U495" i="3" s="1"/>
  <c r="AA495" i="3" s="1"/>
  <c r="N494" i="3"/>
  <c r="W496" i="3"/>
  <c r="M494" i="3"/>
  <c r="J493" i="3"/>
  <c r="K493" i="3" s="1"/>
  <c r="L493" i="3" s="1"/>
  <c r="X494" i="13" l="1"/>
  <c r="T494" i="13"/>
  <c r="S494" i="13"/>
  <c r="U494" i="13" s="1"/>
  <c r="AA494" i="13" s="1"/>
  <c r="Z493" i="13"/>
  <c r="R493" i="13"/>
  <c r="M493" i="13"/>
  <c r="N492" i="13" s="1"/>
  <c r="AA495" i="13"/>
  <c r="Y495" i="13"/>
  <c r="I491" i="13"/>
  <c r="J492" i="13"/>
  <c r="K492" i="13" s="1"/>
  <c r="L492" i="13" s="1"/>
  <c r="W495" i="13"/>
  <c r="V495" i="13"/>
  <c r="Z494" i="13"/>
  <c r="Y496" i="3"/>
  <c r="V496" i="3"/>
  <c r="T495" i="3"/>
  <c r="W495" i="3" s="1"/>
  <c r="X495" i="3"/>
  <c r="Z495" i="3"/>
  <c r="R494" i="3"/>
  <c r="Z494" i="3" s="1"/>
  <c r="N493" i="3"/>
  <c r="Y495" i="3"/>
  <c r="M493" i="3"/>
  <c r="J492" i="3"/>
  <c r="K492" i="3" s="1"/>
  <c r="L492" i="3" s="1"/>
  <c r="Y494" i="13" l="1"/>
  <c r="R492" i="13"/>
  <c r="M492" i="13"/>
  <c r="N491" i="13" s="1"/>
  <c r="W494" i="13"/>
  <c r="V494" i="13"/>
  <c r="I490" i="13"/>
  <c r="J491" i="13"/>
  <c r="K491" i="13" s="1"/>
  <c r="L491" i="13" s="1"/>
  <c r="X493" i="13"/>
  <c r="T493" i="13"/>
  <c r="S493" i="13"/>
  <c r="U493" i="13" s="1"/>
  <c r="V495" i="3"/>
  <c r="T494" i="3"/>
  <c r="W494" i="3" s="1"/>
  <c r="S494" i="3"/>
  <c r="U494" i="3" s="1"/>
  <c r="AA494" i="3" s="1"/>
  <c r="X494" i="3"/>
  <c r="R493" i="3"/>
  <c r="X493" i="3" s="1"/>
  <c r="N492" i="3"/>
  <c r="M492" i="3"/>
  <c r="J491" i="3"/>
  <c r="K491" i="3" s="1"/>
  <c r="L491" i="3" s="1"/>
  <c r="I489" i="13" l="1"/>
  <c r="J490" i="13"/>
  <c r="K490" i="13" s="1"/>
  <c r="L490" i="13" s="1"/>
  <c r="X492" i="13"/>
  <c r="T492" i="13"/>
  <c r="S492" i="13"/>
  <c r="U492" i="13" s="1"/>
  <c r="AA492" i="13" s="1"/>
  <c r="AA493" i="13"/>
  <c r="Y493" i="13"/>
  <c r="W493" i="13"/>
  <c r="V493" i="13"/>
  <c r="Z491" i="13"/>
  <c r="R491" i="13"/>
  <c r="M491" i="13"/>
  <c r="N490" i="13" s="1"/>
  <c r="Y492" i="13"/>
  <c r="Z492" i="13"/>
  <c r="Y494" i="3"/>
  <c r="V494" i="3"/>
  <c r="S493" i="3"/>
  <c r="U493" i="3" s="1"/>
  <c r="AA493" i="3" s="1"/>
  <c r="T493" i="3"/>
  <c r="W493" i="3" s="1"/>
  <c r="Z493" i="3"/>
  <c r="R492" i="3"/>
  <c r="Z492" i="3" s="1"/>
  <c r="N491" i="3"/>
  <c r="Y493" i="3"/>
  <c r="M491" i="3"/>
  <c r="J490" i="3"/>
  <c r="K490" i="3" s="1"/>
  <c r="L490" i="3" s="1"/>
  <c r="X491" i="13" l="1"/>
  <c r="T491" i="13"/>
  <c r="S491" i="13"/>
  <c r="U491" i="13" s="1"/>
  <c r="W492" i="13"/>
  <c r="V492" i="13"/>
  <c r="R490" i="13"/>
  <c r="Z490" i="13" s="1"/>
  <c r="M490" i="13"/>
  <c r="N489" i="13" s="1"/>
  <c r="I488" i="13"/>
  <c r="J489" i="13"/>
  <c r="K489" i="13" s="1"/>
  <c r="L489" i="13" s="1"/>
  <c r="V493" i="3"/>
  <c r="T492" i="3"/>
  <c r="W492" i="3" s="1"/>
  <c r="S492" i="3"/>
  <c r="U492" i="3" s="1"/>
  <c r="AA492" i="3" s="1"/>
  <c r="Y492" i="3"/>
  <c r="X492" i="3"/>
  <c r="R491" i="3"/>
  <c r="X491" i="3" s="1"/>
  <c r="N490" i="3"/>
  <c r="M490" i="3"/>
  <c r="J489" i="3"/>
  <c r="K489" i="3" s="1"/>
  <c r="L489" i="3" s="1"/>
  <c r="R489" i="13" l="1"/>
  <c r="M489" i="13"/>
  <c r="N488" i="13" s="1"/>
  <c r="X490" i="13"/>
  <c r="T490" i="13"/>
  <c r="S490" i="13"/>
  <c r="U490" i="13" s="1"/>
  <c r="I487" i="13"/>
  <c r="J488" i="13"/>
  <c r="K488" i="13" s="1"/>
  <c r="L488" i="13" s="1"/>
  <c r="AA491" i="13"/>
  <c r="Y491" i="13"/>
  <c r="W491" i="13"/>
  <c r="V491" i="13"/>
  <c r="V492" i="3"/>
  <c r="Z491" i="3"/>
  <c r="S491" i="3"/>
  <c r="U491" i="3" s="1"/>
  <c r="AA491" i="3" s="1"/>
  <c r="T491" i="3"/>
  <c r="W491" i="3" s="1"/>
  <c r="R490" i="3"/>
  <c r="X490" i="3" s="1"/>
  <c r="N489" i="3"/>
  <c r="Y491" i="3"/>
  <c r="M489" i="3"/>
  <c r="J488" i="3"/>
  <c r="K488" i="3" s="1"/>
  <c r="L488" i="3" s="1"/>
  <c r="W490" i="13" l="1"/>
  <c r="V490" i="13"/>
  <c r="X489" i="13"/>
  <c r="T489" i="13"/>
  <c r="S489" i="13"/>
  <c r="U489" i="13" s="1"/>
  <c r="AA489" i="13" s="1"/>
  <c r="AA490" i="13"/>
  <c r="Y490" i="13"/>
  <c r="R488" i="13"/>
  <c r="Z488" i="13" s="1"/>
  <c r="M488" i="13"/>
  <c r="N487" i="13" s="1"/>
  <c r="I486" i="13"/>
  <c r="J487" i="13"/>
  <c r="K487" i="13" s="1"/>
  <c r="L487" i="13" s="1"/>
  <c r="Y489" i="13"/>
  <c r="Z489" i="13"/>
  <c r="S490" i="3"/>
  <c r="U490" i="3" s="1"/>
  <c r="AA490" i="3" s="1"/>
  <c r="V491" i="3"/>
  <c r="T490" i="3"/>
  <c r="V490" i="3" s="1"/>
  <c r="Z490" i="3"/>
  <c r="R489" i="3"/>
  <c r="S489" i="3" s="1"/>
  <c r="U489" i="3" s="1"/>
  <c r="AA489" i="3" s="1"/>
  <c r="N488" i="3"/>
  <c r="Y490" i="3"/>
  <c r="M488" i="3"/>
  <c r="W490" i="3"/>
  <c r="J487" i="3"/>
  <c r="K487" i="3" s="1"/>
  <c r="L487" i="3" s="1"/>
  <c r="W489" i="13" l="1"/>
  <c r="V489" i="13"/>
  <c r="R487" i="13"/>
  <c r="Z487" i="13" s="1"/>
  <c r="M487" i="13"/>
  <c r="N486" i="13" s="1"/>
  <c r="X488" i="13"/>
  <c r="T488" i="13"/>
  <c r="S488" i="13"/>
  <c r="U488" i="13" s="1"/>
  <c r="AA488" i="13" s="1"/>
  <c r="I485" i="13"/>
  <c r="J486" i="13"/>
  <c r="K486" i="13" s="1"/>
  <c r="L486" i="13" s="1"/>
  <c r="T489" i="3"/>
  <c r="V489" i="3" s="1"/>
  <c r="X489" i="3"/>
  <c r="Z489" i="3"/>
  <c r="R488" i="3"/>
  <c r="Z488" i="3" s="1"/>
  <c r="N487" i="3"/>
  <c r="M487" i="3"/>
  <c r="W489" i="3"/>
  <c r="Y489" i="3"/>
  <c r="J486" i="3"/>
  <c r="K486" i="3" s="1"/>
  <c r="L486" i="3" s="1"/>
  <c r="I484" i="13" l="1"/>
  <c r="J485" i="13"/>
  <c r="K485" i="13" s="1"/>
  <c r="L485" i="13" s="1"/>
  <c r="W488" i="13"/>
  <c r="V488" i="13"/>
  <c r="X487" i="13"/>
  <c r="T487" i="13"/>
  <c r="S487" i="13"/>
  <c r="U487" i="13" s="1"/>
  <c r="R486" i="13"/>
  <c r="Z486" i="13" s="1"/>
  <c r="M486" i="13"/>
  <c r="N485" i="13" s="1"/>
  <c r="Y488" i="13"/>
  <c r="S488" i="3"/>
  <c r="U488" i="3" s="1"/>
  <c r="AA488" i="3" s="1"/>
  <c r="T488" i="3"/>
  <c r="W488" i="3" s="1"/>
  <c r="X488" i="3"/>
  <c r="R487" i="3"/>
  <c r="Z487" i="3" s="1"/>
  <c r="N486" i="3"/>
  <c r="Y488" i="3"/>
  <c r="M486" i="3"/>
  <c r="J485" i="3"/>
  <c r="K485" i="3" s="1"/>
  <c r="L485" i="3" s="1"/>
  <c r="AA487" i="13" l="1"/>
  <c r="Y487" i="13"/>
  <c r="R485" i="13"/>
  <c r="Z485" i="13" s="1"/>
  <c r="M485" i="13"/>
  <c r="N484" i="13" s="1"/>
  <c r="X486" i="13"/>
  <c r="T486" i="13"/>
  <c r="S486" i="13"/>
  <c r="U486" i="13" s="1"/>
  <c r="AA486" i="13" s="1"/>
  <c r="W487" i="13"/>
  <c r="V487" i="13"/>
  <c r="I483" i="13"/>
  <c r="J484" i="13"/>
  <c r="K484" i="13" s="1"/>
  <c r="L484" i="13" s="1"/>
  <c r="V488" i="3"/>
  <c r="S487" i="3"/>
  <c r="U487" i="3" s="1"/>
  <c r="AA487" i="3" s="1"/>
  <c r="T487" i="3"/>
  <c r="X487" i="3"/>
  <c r="R486" i="3"/>
  <c r="X486" i="3" s="1"/>
  <c r="N485" i="3"/>
  <c r="M485" i="3"/>
  <c r="W487" i="3"/>
  <c r="J484" i="3"/>
  <c r="K484" i="3" s="1"/>
  <c r="L484" i="3" s="1"/>
  <c r="R484" i="13" l="1"/>
  <c r="M484" i="13"/>
  <c r="N483" i="13" s="1"/>
  <c r="I482" i="13"/>
  <c r="J483" i="13"/>
  <c r="K483" i="13" s="1"/>
  <c r="L483" i="13" s="1"/>
  <c r="W486" i="13"/>
  <c r="V486" i="13"/>
  <c r="X485" i="13"/>
  <c r="T485" i="13"/>
  <c r="S485" i="13"/>
  <c r="U485" i="13" s="1"/>
  <c r="Y486" i="13"/>
  <c r="Z486" i="3"/>
  <c r="V487" i="3"/>
  <c r="S486" i="3"/>
  <c r="U486" i="3" s="1"/>
  <c r="AA486" i="3" s="1"/>
  <c r="Y487" i="3"/>
  <c r="T486" i="3"/>
  <c r="R485" i="3"/>
  <c r="X485" i="3" s="1"/>
  <c r="N484" i="3"/>
  <c r="Y486" i="3"/>
  <c r="M484" i="3"/>
  <c r="W486" i="3"/>
  <c r="V486" i="3"/>
  <c r="J483" i="3"/>
  <c r="K483" i="3" s="1"/>
  <c r="L483" i="3" s="1"/>
  <c r="AA485" i="13" l="1"/>
  <c r="Y485" i="13"/>
  <c r="W485" i="13"/>
  <c r="V485" i="13"/>
  <c r="R483" i="13"/>
  <c r="M483" i="13"/>
  <c r="N482" i="13" s="1"/>
  <c r="X484" i="13"/>
  <c r="T484" i="13"/>
  <c r="S484" i="13"/>
  <c r="U484" i="13" s="1"/>
  <c r="AA484" i="13" s="1"/>
  <c r="I481" i="13"/>
  <c r="J482" i="13"/>
  <c r="K482" i="13" s="1"/>
  <c r="L482" i="13" s="1"/>
  <c r="Z484" i="13"/>
  <c r="Z485" i="3"/>
  <c r="S485" i="3"/>
  <c r="U485" i="3" s="1"/>
  <c r="AA485" i="3" s="1"/>
  <c r="T485" i="3"/>
  <c r="R484" i="3"/>
  <c r="Z484" i="3" s="1"/>
  <c r="N483" i="3"/>
  <c r="M483" i="3"/>
  <c r="W485" i="3"/>
  <c r="J482" i="3"/>
  <c r="K482" i="3" s="1"/>
  <c r="L482" i="3" s="1"/>
  <c r="Y484" i="13" l="1"/>
  <c r="W484" i="13"/>
  <c r="V484" i="13"/>
  <c r="X483" i="13"/>
  <c r="T483" i="13"/>
  <c r="S483" i="13"/>
  <c r="U483" i="13" s="1"/>
  <c r="AA483" i="13" s="1"/>
  <c r="R482" i="13"/>
  <c r="Z482" i="13" s="1"/>
  <c r="M482" i="13"/>
  <c r="N481" i="13" s="1"/>
  <c r="I480" i="13"/>
  <c r="J481" i="13"/>
  <c r="K481" i="13" s="1"/>
  <c r="L481" i="13" s="1"/>
  <c r="Y483" i="13"/>
  <c r="Z483" i="13"/>
  <c r="T484" i="3"/>
  <c r="V485" i="3"/>
  <c r="S484" i="3"/>
  <c r="U484" i="3" s="1"/>
  <c r="AA484" i="3" s="1"/>
  <c r="Y485" i="3"/>
  <c r="X484" i="3"/>
  <c r="R483" i="3"/>
  <c r="X483" i="3" s="1"/>
  <c r="N482" i="3"/>
  <c r="Y484" i="3"/>
  <c r="W484" i="3"/>
  <c r="M482" i="3"/>
  <c r="J481" i="3"/>
  <c r="K481" i="3" s="1"/>
  <c r="L481" i="3" s="1"/>
  <c r="I479" i="13" l="1"/>
  <c r="J480" i="13"/>
  <c r="K480" i="13" s="1"/>
  <c r="L480" i="13" s="1"/>
  <c r="R481" i="13"/>
  <c r="Z481" i="13" s="1"/>
  <c r="M481" i="13"/>
  <c r="N480" i="13" s="1"/>
  <c r="X482" i="13"/>
  <c r="T482" i="13"/>
  <c r="S482" i="13"/>
  <c r="U482" i="13" s="1"/>
  <c r="W483" i="13"/>
  <c r="V483" i="13"/>
  <c r="V484" i="3"/>
  <c r="Z483" i="3"/>
  <c r="S483" i="3"/>
  <c r="U483" i="3" s="1"/>
  <c r="AA483" i="3" s="1"/>
  <c r="T483" i="3"/>
  <c r="W483" i="3" s="1"/>
  <c r="R482" i="3"/>
  <c r="X482" i="3" s="1"/>
  <c r="N481" i="3"/>
  <c r="Y483" i="3"/>
  <c r="M481" i="3"/>
  <c r="J480" i="3"/>
  <c r="K480" i="3" s="1"/>
  <c r="L480" i="3" s="1"/>
  <c r="AA482" i="13" l="1"/>
  <c r="Y482" i="13"/>
  <c r="R480" i="13"/>
  <c r="Z480" i="13" s="1"/>
  <c r="M480" i="13"/>
  <c r="N479" i="13" s="1"/>
  <c r="W482" i="13"/>
  <c r="V482" i="13"/>
  <c r="X481" i="13"/>
  <c r="T481" i="13"/>
  <c r="S481" i="13"/>
  <c r="U481" i="13" s="1"/>
  <c r="I478" i="13"/>
  <c r="J479" i="13"/>
  <c r="K479" i="13" s="1"/>
  <c r="L479" i="13" s="1"/>
  <c r="V483" i="3"/>
  <c r="Z482" i="3"/>
  <c r="S482" i="3"/>
  <c r="U482" i="3" s="1"/>
  <c r="AA482" i="3" s="1"/>
  <c r="T482" i="3"/>
  <c r="W482" i="3" s="1"/>
  <c r="R481" i="3"/>
  <c r="S481" i="3" s="1"/>
  <c r="U481" i="3" s="1"/>
  <c r="AA481" i="3" s="1"/>
  <c r="N480" i="3"/>
  <c r="Y482" i="3"/>
  <c r="M480" i="3"/>
  <c r="J479" i="3"/>
  <c r="K479" i="3" s="1"/>
  <c r="L479" i="3" s="1"/>
  <c r="R479" i="13" l="1"/>
  <c r="M479" i="13"/>
  <c r="N478" i="13" s="1"/>
  <c r="AA481" i="13"/>
  <c r="Y481" i="13"/>
  <c r="W481" i="13"/>
  <c r="V481" i="13"/>
  <c r="I477" i="13"/>
  <c r="J478" i="13"/>
  <c r="K478" i="13" s="1"/>
  <c r="L478" i="13" s="1"/>
  <c r="X480" i="13"/>
  <c r="T480" i="13"/>
  <c r="S480" i="13"/>
  <c r="U480" i="13" s="1"/>
  <c r="T481" i="3"/>
  <c r="V481" i="3" s="1"/>
  <c r="X481" i="3"/>
  <c r="V482" i="3"/>
  <c r="Z481" i="3"/>
  <c r="R480" i="3"/>
  <c r="Z480" i="3" s="1"/>
  <c r="N479" i="3"/>
  <c r="Y481" i="3"/>
  <c r="M479" i="3"/>
  <c r="W481" i="3"/>
  <c r="J478" i="3"/>
  <c r="K478" i="3" s="1"/>
  <c r="L478" i="3" s="1"/>
  <c r="R478" i="13" l="1"/>
  <c r="M478" i="13"/>
  <c r="N477" i="13" s="1"/>
  <c r="X479" i="13"/>
  <c r="T479" i="13"/>
  <c r="S479" i="13"/>
  <c r="U479" i="13" s="1"/>
  <c r="AA479" i="13" s="1"/>
  <c r="AA480" i="13"/>
  <c r="Y480" i="13"/>
  <c r="J477" i="13"/>
  <c r="K477" i="13" s="1"/>
  <c r="L477" i="13" s="1"/>
  <c r="I476" i="13"/>
  <c r="W480" i="13"/>
  <c r="V480" i="13"/>
  <c r="Z479" i="13"/>
  <c r="X480" i="3"/>
  <c r="S480" i="3"/>
  <c r="U480" i="3" s="1"/>
  <c r="AA480" i="3" s="1"/>
  <c r="T480" i="3"/>
  <c r="R479" i="3"/>
  <c r="X479" i="3" s="1"/>
  <c r="N478" i="3"/>
  <c r="M478" i="3"/>
  <c r="J477" i="3"/>
  <c r="K477" i="3" s="1"/>
  <c r="L477" i="3" s="1"/>
  <c r="Y479" i="13" l="1"/>
  <c r="M477" i="13"/>
  <c r="N476" i="13" s="1"/>
  <c r="R477" i="13"/>
  <c r="W479" i="13"/>
  <c r="V479" i="13"/>
  <c r="X478" i="13"/>
  <c r="T478" i="13"/>
  <c r="S478" i="13"/>
  <c r="U478" i="13" s="1"/>
  <c r="AA478" i="13" s="1"/>
  <c r="J476" i="13"/>
  <c r="K476" i="13" s="1"/>
  <c r="L476" i="13" s="1"/>
  <c r="I475" i="13"/>
  <c r="Z478" i="13"/>
  <c r="V480" i="3"/>
  <c r="W480" i="3"/>
  <c r="Y480" i="3"/>
  <c r="Z479" i="3"/>
  <c r="S479" i="3"/>
  <c r="U479" i="3" s="1"/>
  <c r="AA479" i="3" s="1"/>
  <c r="T479" i="3"/>
  <c r="W479" i="3" s="1"/>
  <c r="R478" i="3"/>
  <c r="X478" i="3" s="1"/>
  <c r="N477" i="3"/>
  <c r="Y479" i="3"/>
  <c r="M477" i="3"/>
  <c r="V479" i="3"/>
  <c r="J476" i="3"/>
  <c r="K476" i="3" s="1"/>
  <c r="L476" i="3" s="1"/>
  <c r="Y478" i="13" l="1"/>
  <c r="M476" i="13"/>
  <c r="N475" i="13" s="1"/>
  <c r="R476" i="13"/>
  <c r="W478" i="13"/>
  <c r="V478" i="13"/>
  <c r="S477" i="13"/>
  <c r="U477" i="13" s="1"/>
  <c r="AA477" i="13" s="1"/>
  <c r="X477" i="13"/>
  <c r="T477" i="13"/>
  <c r="J475" i="13"/>
  <c r="K475" i="13" s="1"/>
  <c r="L475" i="13" s="1"/>
  <c r="I474" i="13"/>
  <c r="Z477" i="13"/>
  <c r="Z478" i="3"/>
  <c r="T478" i="3"/>
  <c r="V478" i="3" s="1"/>
  <c r="S478" i="3"/>
  <c r="U478" i="3" s="1"/>
  <c r="AA478" i="3" s="1"/>
  <c r="R477" i="3"/>
  <c r="Z477" i="3" s="1"/>
  <c r="N476" i="3"/>
  <c r="M476" i="3"/>
  <c r="J475" i="3"/>
  <c r="K475" i="3" s="1"/>
  <c r="L475" i="3" s="1"/>
  <c r="M475" i="13" l="1"/>
  <c r="N474" i="13" s="1"/>
  <c r="R475" i="13"/>
  <c r="W477" i="13"/>
  <c r="V477" i="13"/>
  <c r="S476" i="13"/>
  <c r="U476" i="13" s="1"/>
  <c r="AA476" i="13" s="1"/>
  <c r="X476" i="13"/>
  <c r="T476" i="13"/>
  <c r="J474" i="13"/>
  <c r="K474" i="13" s="1"/>
  <c r="L474" i="13" s="1"/>
  <c r="I473" i="13"/>
  <c r="Z476" i="13"/>
  <c r="Y477" i="13"/>
  <c r="W478" i="3"/>
  <c r="S477" i="3"/>
  <c r="U477" i="3" s="1"/>
  <c r="AA477" i="3" s="1"/>
  <c r="Y478" i="3"/>
  <c r="T477" i="3"/>
  <c r="W477" i="3" s="1"/>
  <c r="X477" i="3"/>
  <c r="R476" i="3"/>
  <c r="X476" i="3" s="1"/>
  <c r="N475" i="3"/>
  <c r="Z476" i="3"/>
  <c r="M475" i="3"/>
  <c r="J474" i="3"/>
  <c r="K474" i="3" s="1"/>
  <c r="L474" i="3" s="1"/>
  <c r="W476" i="13" l="1"/>
  <c r="V476" i="13"/>
  <c r="M474" i="13"/>
  <c r="N473" i="13" s="1"/>
  <c r="R474" i="13"/>
  <c r="S475" i="13"/>
  <c r="U475" i="13" s="1"/>
  <c r="AA475" i="13" s="1"/>
  <c r="X475" i="13"/>
  <c r="T475" i="13"/>
  <c r="J473" i="13"/>
  <c r="K473" i="13" s="1"/>
  <c r="L473" i="13" s="1"/>
  <c r="I472" i="13"/>
  <c r="Z475" i="13"/>
  <c r="Y476" i="13"/>
  <c r="V477" i="3"/>
  <c r="Y477" i="3"/>
  <c r="T476" i="3"/>
  <c r="S476" i="3"/>
  <c r="U476" i="3" s="1"/>
  <c r="AA476" i="3" s="1"/>
  <c r="R475" i="3"/>
  <c r="X475" i="3" s="1"/>
  <c r="N474" i="3"/>
  <c r="S475" i="3"/>
  <c r="U475" i="3" s="1"/>
  <c r="AA475" i="3" s="1"/>
  <c r="Z475" i="3"/>
  <c r="M474" i="3"/>
  <c r="W476" i="3"/>
  <c r="J473" i="3"/>
  <c r="K473" i="3" s="1"/>
  <c r="L473" i="3" s="1"/>
  <c r="M473" i="13" l="1"/>
  <c r="N472" i="13" s="1"/>
  <c r="Z473" i="13"/>
  <c r="R473" i="13"/>
  <c r="S474" i="13"/>
  <c r="U474" i="13" s="1"/>
  <c r="AA474" i="13" s="1"/>
  <c r="X474" i="13"/>
  <c r="T474" i="13"/>
  <c r="W475" i="13"/>
  <c r="V475" i="13"/>
  <c r="Z474" i="13"/>
  <c r="J472" i="13"/>
  <c r="K472" i="13" s="1"/>
  <c r="L472" i="13" s="1"/>
  <c r="I471" i="13"/>
  <c r="Y475" i="13"/>
  <c r="V476" i="3"/>
  <c r="Y476" i="3"/>
  <c r="T475" i="3"/>
  <c r="R474" i="3"/>
  <c r="X474" i="3" s="1"/>
  <c r="N473" i="3"/>
  <c r="Y475" i="3"/>
  <c r="W475" i="3"/>
  <c r="V475" i="3"/>
  <c r="M473" i="3"/>
  <c r="J472" i="3"/>
  <c r="K472" i="3" s="1"/>
  <c r="L472" i="3" s="1"/>
  <c r="W474" i="13" l="1"/>
  <c r="V474" i="13"/>
  <c r="J471" i="13"/>
  <c r="K471" i="13" s="1"/>
  <c r="L471" i="13" s="1"/>
  <c r="I470" i="13"/>
  <c r="M472" i="13"/>
  <c r="N471" i="13" s="1"/>
  <c r="Z472" i="13"/>
  <c r="R472" i="13"/>
  <c r="Y474" i="13"/>
  <c r="S473" i="13"/>
  <c r="U473" i="13" s="1"/>
  <c r="AA473" i="13" s="1"/>
  <c r="X473" i="13"/>
  <c r="T473" i="13"/>
  <c r="Z474" i="3"/>
  <c r="S474" i="3"/>
  <c r="U474" i="3" s="1"/>
  <c r="AA474" i="3" s="1"/>
  <c r="T474" i="3"/>
  <c r="R473" i="3"/>
  <c r="X473" i="3" s="1"/>
  <c r="N472" i="3"/>
  <c r="W474" i="3"/>
  <c r="M472" i="3"/>
  <c r="J471" i="3"/>
  <c r="K471" i="3" s="1"/>
  <c r="L471" i="3" s="1"/>
  <c r="J470" i="13" l="1"/>
  <c r="K470" i="13" s="1"/>
  <c r="L470" i="13" s="1"/>
  <c r="I469" i="13"/>
  <c r="M471" i="13"/>
  <c r="N470" i="13" s="1"/>
  <c r="R471" i="13"/>
  <c r="Y473" i="13"/>
  <c r="W473" i="13"/>
  <c r="V473" i="13"/>
  <c r="S472" i="13"/>
  <c r="U472" i="13" s="1"/>
  <c r="AA472" i="13" s="1"/>
  <c r="X472" i="13"/>
  <c r="T472" i="13"/>
  <c r="Y474" i="3"/>
  <c r="Z473" i="3"/>
  <c r="S473" i="3"/>
  <c r="U473" i="3" s="1"/>
  <c r="AA473" i="3" s="1"/>
  <c r="V474" i="3"/>
  <c r="T473" i="3"/>
  <c r="R472" i="3"/>
  <c r="X472" i="3" s="1"/>
  <c r="N471" i="3"/>
  <c r="Y473" i="3"/>
  <c r="W473" i="3"/>
  <c r="M471" i="3"/>
  <c r="J470" i="3"/>
  <c r="K470" i="3" s="1"/>
  <c r="L470" i="3" s="1"/>
  <c r="S471" i="13" l="1"/>
  <c r="U471" i="13" s="1"/>
  <c r="AA471" i="13" s="1"/>
  <c r="X471" i="13"/>
  <c r="T471" i="13"/>
  <c r="Y471" i="13"/>
  <c r="Y472" i="13"/>
  <c r="Z471" i="13"/>
  <c r="J469" i="13"/>
  <c r="K469" i="13" s="1"/>
  <c r="L469" i="13" s="1"/>
  <c r="I468" i="13"/>
  <c r="W472" i="13"/>
  <c r="V472" i="13"/>
  <c r="M470" i="13"/>
  <c r="N469" i="13" s="1"/>
  <c r="Z470" i="13"/>
  <c r="R470" i="13"/>
  <c r="V473" i="3"/>
  <c r="Z472" i="3"/>
  <c r="S472" i="3"/>
  <c r="U472" i="3" s="1"/>
  <c r="AA472" i="3" s="1"/>
  <c r="T472" i="3"/>
  <c r="W472" i="3" s="1"/>
  <c r="R471" i="3"/>
  <c r="S471" i="3" s="1"/>
  <c r="U471" i="3" s="1"/>
  <c r="AA471" i="3" s="1"/>
  <c r="N470" i="3"/>
  <c r="M470" i="3"/>
  <c r="J469" i="3"/>
  <c r="K469" i="3" s="1"/>
  <c r="L469" i="3" s="1"/>
  <c r="J468" i="13" l="1"/>
  <c r="K468" i="13" s="1"/>
  <c r="L468" i="13" s="1"/>
  <c r="I467" i="13"/>
  <c r="S470" i="13"/>
  <c r="U470" i="13" s="1"/>
  <c r="AA470" i="13" s="1"/>
  <c r="X470" i="13"/>
  <c r="T470" i="13"/>
  <c r="M469" i="13"/>
  <c r="N468" i="13" s="1"/>
  <c r="R469" i="13"/>
  <c r="Z469" i="13" s="1"/>
  <c r="W471" i="13"/>
  <c r="V471" i="13"/>
  <c r="Y472" i="3"/>
  <c r="V472" i="3"/>
  <c r="Z471" i="3"/>
  <c r="T471" i="3"/>
  <c r="W471" i="3" s="1"/>
  <c r="X471" i="3"/>
  <c r="R470" i="3"/>
  <c r="Z470" i="3" s="1"/>
  <c r="N469" i="3"/>
  <c r="Y471" i="3"/>
  <c r="M469" i="3"/>
  <c r="J468" i="3"/>
  <c r="K468" i="3" s="1"/>
  <c r="L468" i="3" s="1"/>
  <c r="Y470" i="13" l="1"/>
  <c r="S469" i="13"/>
  <c r="U469" i="13" s="1"/>
  <c r="AA469" i="13" s="1"/>
  <c r="X469" i="13"/>
  <c r="T469" i="13"/>
  <c r="I466" i="13"/>
  <c r="J467" i="13"/>
  <c r="K467" i="13" s="1"/>
  <c r="L467" i="13" s="1"/>
  <c r="W470" i="13"/>
  <c r="V470" i="13"/>
  <c r="M468" i="13"/>
  <c r="N467" i="13" s="1"/>
  <c r="R468" i="13"/>
  <c r="Z468" i="13" s="1"/>
  <c r="V471" i="3"/>
  <c r="S470" i="3"/>
  <c r="U470" i="3" s="1"/>
  <c r="AA470" i="3" s="1"/>
  <c r="T470" i="3"/>
  <c r="X470" i="3"/>
  <c r="R469" i="3"/>
  <c r="Z469" i="3" s="1"/>
  <c r="N468" i="3"/>
  <c r="W470" i="3"/>
  <c r="M468" i="3"/>
  <c r="J467" i="3"/>
  <c r="K467" i="3" s="1"/>
  <c r="L467" i="3" s="1"/>
  <c r="Y469" i="13" l="1"/>
  <c r="W469" i="13"/>
  <c r="V469" i="13"/>
  <c r="Z467" i="13"/>
  <c r="R467" i="13"/>
  <c r="M467" i="13"/>
  <c r="N466" i="13" s="1"/>
  <c r="S468" i="13"/>
  <c r="U468" i="13" s="1"/>
  <c r="AA468" i="13" s="1"/>
  <c r="X468" i="13"/>
  <c r="T468" i="13"/>
  <c r="I465" i="13"/>
  <c r="J466" i="13"/>
  <c r="K466" i="13" s="1"/>
  <c r="L466" i="13" s="1"/>
  <c r="V470" i="3"/>
  <c r="Y470" i="3"/>
  <c r="S469" i="3"/>
  <c r="U469" i="3" s="1"/>
  <c r="AA469" i="3" s="1"/>
  <c r="T469" i="3"/>
  <c r="X469" i="3"/>
  <c r="R468" i="3"/>
  <c r="Z468" i="3" s="1"/>
  <c r="N467" i="3"/>
  <c r="M467" i="3"/>
  <c r="J466" i="3"/>
  <c r="K466" i="3" s="1"/>
  <c r="L466" i="3" s="1"/>
  <c r="W468" i="13" l="1"/>
  <c r="V468" i="13"/>
  <c r="I464" i="13"/>
  <c r="J465" i="13"/>
  <c r="K465" i="13" s="1"/>
  <c r="L465" i="13" s="1"/>
  <c r="Y468" i="13"/>
  <c r="R466" i="13"/>
  <c r="M466" i="13"/>
  <c r="N465" i="13" s="1"/>
  <c r="T467" i="13"/>
  <c r="X467" i="13"/>
  <c r="S467" i="13"/>
  <c r="U467" i="13" s="1"/>
  <c r="Y469" i="3"/>
  <c r="V469" i="3"/>
  <c r="W469" i="3"/>
  <c r="T468" i="3"/>
  <c r="W468" i="3" s="1"/>
  <c r="S468" i="3"/>
  <c r="U468" i="3" s="1"/>
  <c r="AA468" i="3" s="1"/>
  <c r="X468" i="3"/>
  <c r="R467" i="3"/>
  <c r="X467" i="3" s="1"/>
  <c r="N466" i="3"/>
  <c r="Y468" i="3"/>
  <c r="M466" i="3"/>
  <c r="J465" i="3"/>
  <c r="K465" i="3" s="1"/>
  <c r="L465" i="3" s="1"/>
  <c r="X466" i="13" l="1"/>
  <c r="T466" i="13"/>
  <c r="S466" i="13"/>
  <c r="U466" i="13" s="1"/>
  <c r="AA466" i="13" s="1"/>
  <c r="Z465" i="13"/>
  <c r="R465" i="13"/>
  <c r="M465" i="13"/>
  <c r="N464" i="13" s="1"/>
  <c r="W467" i="13"/>
  <c r="V467" i="13"/>
  <c r="I463" i="13"/>
  <c r="J464" i="13"/>
  <c r="K464" i="13" s="1"/>
  <c r="L464" i="13" s="1"/>
  <c r="AA467" i="13"/>
  <c r="Y467" i="13"/>
  <c r="Z466" i="13"/>
  <c r="V468" i="3"/>
  <c r="Z467" i="3"/>
  <c r="S467" i="3"/>
  <c r="U467" i="3" s="1"/>
  <c r="AA467" i="3" s="1"/>
  <c r="T467" i="3"/>
  <c r="W467" i="3" s="1"/>
  <c r="R466" i="3"/>
  <c r="X466" i="3" s="1"/>
  <c r="N465" i="3"/>
  <c r="S466" i="3"/>
  <c r="U466" i="3" s="1"/>
  <c r="AA466" i="3" s="1"/>
  <c r="Z466" i="3"/>
  <c r="M465" i="3"/>
  <c r="J464" i="3"/>
  <c r="K464" i="3" s="1"/>
  <c r="L464" i="3" s="1"/>
  <c r="Y466" i="13" l="1"/>
  <c r="R464" i="13"/>
  <c r="M464" i="13"/>
  <c r="N463" i="13" s="1"/>
  <c r="W466" i="13"/>
  <c r="V466" i="13"/>
  <c r="I462" i="13"/>
  <c r="J463" i="13"/>
  <c r="K463" i="13" s="1"/>
  <c r="L463" i="13" s="1"/>
  <c r="X465" i="13"/>
  <c r="T465" i="13"/>
  <c r="S465" i="13"/>
  <c r="U465" i="13" s="1"/>
  <c r="Y467" i="3"/>
  <c r="T466" i="3"/>
  <c r="V466" i="3" s="1"/>
  <c r="V467" i="3"/>
  <c r="R465" i="3"/>
  <c r="X465" i="3" s="1"/>
  <c r="N464" i="3"/>
  <c r="Y466" i="3"/>
  <c r="M464" i="3"/>
  <c r="J463" i="3"/>
  <c r="K463" i="3" s="1"/>
  <c r="L463" i="3" s="1"/>
  <c r="I461" i="13" l="1"/>
  <c r="J462" i="13"/>
  <c r="K462" i="13" s="1"/>
  <c r="L462" i="13" s="1"/>
  <c r="AA465" i="13"/>
  <c r="Y465" i="13"/>
  <c r="W465" i="13"/>
  <c r="V465" i="13"/>
  <c r="X464" i="13"/>
  <c r="T464" i="13"/>
  <c r="S464" i="13"/>
  <c r="U464" i="13" s="1"/>
  <c r="AA464" i="13" s="1"/>
  <c r="R463" i="13"/>
  <c r="M463" i="13"/>
  <c r="N462" i="13" s="1"/>
  <c r="Y464" i="13"/>
  <c r="Z464" i="13"/>
  <c r="W466" i="3"/>
  <c r="S465" i="3"/>
  <c r="U465" i="3" s="1"/>
  <c r="AA465" i="3" s="1"/>
  <c r="T465" i="3"/>
  <c r="W465" i="3" s="1"/>
  <c r="Z465" i="3"/>
  <c r="R464" i="3"/>
  <c r="X464" i="3" s="1"/>
  <c r="N463" i="3"/>
  <c r="M463" i="3"/>
  <c r="J462" i="3"/>
  <c r="K462" i="3" s="1"/>
  <c r="L462" i="3" s="1"/>
  <c r="W464" i="13" l="1"/>
  <c r="V464" i="13"/>
  <c r="X463" i="13"/>
  <c r="T463" i="13"/>
  <c r="S463" i="13"/>
  <c r="U463" i="13" s="1"/>
  <c r="Z463" i="13"/>
  <c r="R462" i="13"/>
  <c r="Z462" i="13" s="1"/>
  <c r="M462" i="13"/>
  <c r="N461" i="13" s="1"/>
  <c r="I460" i="13"/>
  <c r="J461" i="13"/>
  <c r="K461" i="13" s="1"/>
  <c r="L461" i="13" s="1"/>
  <c r="V465" i="3"/>
  <c r="Y465" i="3"/>
  <c r="Z464" i="3"/>
  <c r="T464" i="3"/>
  <c r="W464" i="3" s="1"/>
  <c r="S464" i="3"/>
  <c r="U464" i="3" s="1"/>
  <c r="AA464" i="3" s="1"/>
  <c r="Y464" i="3"/>
  <c r="R463" i="3"/>
  <c r="X463" i="3" s="1"/>
  <c r="N462" i="3"/>
  <c r="M462" i="3"/>
  <c r="J461" i="3"/>
  <c r="K461" i="3" s="1"/>
  <c r="L461" i="3" s="1"/>
  <c r="I459" i="13" l="1"/>
  <c r="J460" i="13"/>
  <c r="K460" i="13" s="1"/>
  <c r="L460" i="13" s="1"/>
  <c r="W463" i="13"/>
  <c r="V463" i="13"/>
  <c r="R461" i="13"/>
  <c r="M461" i="13"/>
  <c r="N460" i="13" s="1"/>
  <c r="X462" i="13"/>
  <c r="T462" i="13"/>
  <c r="S462" i="13"/>
  <c r="U462" i="13" s="1"/>
  <c r="AA463" i="13"/>
  <c r="Y463" i="13"/>
  <c r="Z463" i="3"/>
  <c r="V464" i="3"/>
  <c r="S463" i="3"/>
  <c r="U463" i="3" s="1"/>
  <c r="AA463" i="3" s="1"/>
  <c r="T463" i="3"/>
  <c r="W463" i="3" s="1"/>
  <c r="R462" i="3"/>
  <c r="X462" i="3" s="1"/>
  <c r="N461" i="3"/>
  <c r="Y463" i="3"/>
  <c r="Z462" i="3"/>
  <c r="M461" i="3"/>
  <c r="J460" i="3"/>
  <c r="K460" i="3" s="1"/>
  <c r="L460" i="3" s="1"/>
  <c r="AA462" i="13" l="1"/>
  <c r="Y462" i="13"/>
  <c r="W462" i="13"/>
  <c r="V462" i="13"/>
  <c r="X461" i="13"/>
  <c r="T461" i="13"/>
  <c r="S461" i="13"/>
  <c r="U461" i="13" s="1"/>
  <c r="AA461" i="13" s="1"/>
  <c r="Z460" i="13"/>
  <c r="R460" i="13"/>
  <c r="M460" i="13"/>
  <c r="N459" i="13" s="1"/>
  <c r="Z461" i="13"/>
  <c r="I458" i="13"/>
  <c r="J459" i="13"/>
  <c r="K459" i="13" s="1"/>
  <c r="L459" i="13" s="1"/>
  <c r="T462" i="3"/>
  <c r="V463" i="3"/>
  <c r="S462" i="3"/>
  <c r="U462" i="3" s="1"/>
  <c r="AA462" i="3" s="1"/>
  <c r="R461" i="3"/>
  <c r="X461" i="3" s="1"/>
  <c r="N460" i="3"/>
  <c r="W462" i="3"/>
  <c r="M460" i="3"/>
  <c r="J459" i="3"/>
  <c r="K459" i="3" s="1"/>
  <c r="L459" i="3" s="1"/>
  <c r="R459" i="13" l="1"/>
  <c r="M459" i="13"/>
  <c r="N458" i="13" s="1"/>
  <c r="I457" i="13"/>
  <c r="J458" i="13"/>
  <c r="K458" i="13" s="1"/>
  <c r="L458" i="13" s="1"/>
  <c r="X460" i="13"/>
  <c r="T460" i="13"/>
  <c r="S460" i="13"/>
  <c r="U460" i="13" s="1"/>
  <c r="W461" i="13"/>
  <c r="V461" i="13"/>
  <c r="Y461" i="13"/>
  <c r="V462" i="3"/>
  <c r="S461" i="3"/>
  <c r="U461" i="3" s="1"/>
  <c r="AA461" i="3" s="1"/>
  <c r="T461" i="3"/>
  <c r="W461" i="3" s="1"/>
  <c r="Z461" i="3"/>
  <c r="Y462" i="3"/>
  <c r="R460" i="3"/>
  <c r="X460" i="3" s="1"/>
  <c r="N459" i="3"/>
  <c r="M459" i="3"/>
  <c r="J458" i="3"/>
  <c r="K458" i="3" s="1"/>
  <c r="L458" i="3" s="1"/>
  <c r="R458" i="13" l="1"/>
  <c r="M458" i="13"/>
  <c r="N457" i="13" s="1"/>
  <c r="X459" i="13"/>
  <c r="T459" i="13"/>
  <c r="S459" i="13"/>
  <c r="U459" i="13" s="1"/>
  <c r="AA459" i="13" s="1"/>
  <c r="AA460" i="13"/>
  <c r="Y460" i="13"/>
  <c r="I456" i="13"/>
  <c r="J457" i="13"/>
  <c r="K457" i="13" s="1"/>
  <c r="L457" i="13" s="1"/>
  <c r="W460" i="13"/>
  <c r="V460" i="13"/>
  <c r="Z459" i="13"/>
  <c r="Y461" i="3"/>
  <c r="Z460" i="3"/>
  <c r="V461" i="3"/>
  <c r="T460" i="3"/>
  <c r="W460" i="3" s="1"/>
  <c r="S460" i="3"/>
  <c r="U460" i="3" s="1"/>
  <c r="AA460" i="3" s="1"/>
  <c r="R459" i="3"/>
  <c r="Z459" i="3" s="1"/>
  <c r="N458" i="3"/>
  <c r="Y460" i="3"/>
  <c r="M458" i="3"/>
  <c r="J457" i="3"/>
  <c r="K457" i="3" s="1"/>
  <c r="L457" i="3" s="1"/>
  <c r="I455" i="13" l="1"/>
  <c r="J456" i="13"/>
  <c r="K456" i="13" s="1"/>
  <c r="L456" i="13" s="1"/>
  <c r="W459" i="13"/>
  <c r="V459" i="13"/>
  <c r="X458" i="13"/>
  <c r="T458" i="13"/>
  <c r="S458" i="13"/>
  <c r="U458" i="13" s="1"/>
  <c r="AA458" i="13" s="1"/>
  <c r="R457" i="13"/>
  <c r="M457" i="13"/>
  <c r="N456" i="13" s="1"/>
  <c r="Z457" i="13"/>
  <c r="Y459" i="13"/>
  <c r="Y458" i="13"/>
  <c r="Z458" i="13"/>
  <c r="V460" i="3"/>
  <c r="S459" i="3"/>
  <c r="U459" i="3" s="1"/>
  <c r="AA459" i="3" s="1"/>
  <c r="T459" i="3"/>
  <c r="X459" i="3"/>
  <c r="R458" i="3"/>
  <c r="S458" i="3" s="1"/>
  <c r="U458" i="3" s="1"/>
  <c r="AA458" i="3" s="1"/>
  <c r="N457" i="3"/>
  <c r="M457" i="3"/>
  <c r="W459" i="3"/>
  <c r="J456" i="3"/>
  <c r="K456" i="3" s="1"/>
  <c r="L456" i="3" s="1"/>
  <c r="R456" i="13" l="1"/>
  <c r="M456" i="13"/>
  <c r="N455" i="13" s="1"/>
  <c r="W458" i="13"/>
  <c r="V458" i="13"/>
  <c r="X457" i="13"/>
  <c r="T457" i="13"/>
  <c r="S457" i="13"/>
  <c r="U457" i="13" s="1"/>
  <c r="I454" i="13"/>
  <c r="J455" i="13"/>
  <c r="K455" i="13" s="1"/>
  <c r="L455" i="13" s="1"/>
  <c r="V459" i="3"/>
  <c r="Y459" i="3"/>
  <c r="T458" i="3"/>
  <c r="V458" i="3" s="1"/>
  <c r="X458" i="3"/>
  <c r="Z458" i="3"/>
  <c r="R457" i="3"/>
  <c r="X457" i="3" s="1"/>
  <c r="N456" i="3"/>
  <c r="Y458" i="3"/>
  <c r="M456" i="3"/>
  <c r="J455" i="3"/>
  <c r="K455" i="3" s="1"/>
  <c r="L455" i="3" s="1"/>
  <c r="R455" i="13" l="1"/>
  <c r="M455" i="13"/>
  <c r="N454" i="13" s="1"/>
  <c r="X456" i="13"/>
  <c r="T456" i="13"/>
  <c r="S456" i="13"/>
  <c r="U456" i="13" s="1"/>
  <c r="AA456" i="13" s="1"/>
  <c r="I453" i="13"/>
  <c r="J454" i="13"/>
  <c r="K454" i="13" s="1"/>
  <c r="L454" i="13" s="1"/>
  <c r="AA457" i="13"/>
  <c r="Y457" i="13"/>
  <c r="W457" i="13"/>
  <c r="V457" i="13"/>
  <c r="Z456" i="13"/>
  <c r="Y456" i="13"/>
  <c r="Z457" i="3"/>
  <c r="W458" i="3"/>
  <c r="S457" i="3"/>
  <c r="U457" i="3" s="1"/>
  <c r="AA457" i="3" s="1"/>
  <c r="T457" i="3"/>
  <c r="W457" i="3" s="1"/>
  <c r="R456" i="3"/>
  <c r="X456" i="3" s="1"/>
  <c r="N455" i="3"/>
  <c r="Y457" i="3"/>
  <c r="M455" i="3"/>
  <c r="J454" i="3"/>
  <c r="K454" i="3" s="1"/>
  <c r="L454" i="3" s="1"/>
  <c r="X455" i="13" l="1"/>
  <c r="T455" i="13"/>
  <c r="S455" i="13"/>
  <c r="U455" i="13" s="1"/>
  <c r="AA455" i="13" s="1"/>
  <c r="W456" i="13"/>
  <c r="V456" i="13"/>
  <c r="R454" i="13"/>
  <c r="M454" i="13"/>
  <c r="N453" i="13" s="1"/>
  <c r="I452" i="13"/>
  <c r="J453" i="13"/>
  <c r="K453" i="13" s="1"/>
  <c r="L453" i="13" s="1"/>
  <c r="Z455" i="13"/>
  <c r="Y455" i="13"/>
  <c r="Z456" i="3"/>
  <c r="S456" i="3"/>
  <c r="U456" i="3" s="1"/>
  <c r="AA456" i="3" s="1"/>
  <c r="T456" i="3"/>
  <c r="W456" i="3" s="1"/>
  <c r="V457" i="3"/>
  <c r="R455" i="3"/>
  <c r="X455" i="3" s="1"/>
  <c r="N454" i="3"/>
  <c r="M454" i="3"/>
  <c r="J453" i="3"/>
  <c r="K453" i="3" s="1"/>
  <c r="L453" i="3" s="1"/>
  <c r="R453" i="13" l="1"/>
  <c r="M453" i="13"/>
  <c r="N452" i="13" s="1"/>
  <c r="X454" i="13"/>
  <c r="T454" i="13"/>
  <c r="S454" i="13"/>
  <c r="U454" i="13" s="1"/>
  <c r="AA454" i="13" s="1"/>
  <c r="W455" i="13"/>
  <c r="V455" i="13"/>
  <c r="I451" i="13"/>
  <c r="J452" i="13"/>
  <c r="K452" i="13" s="1"/>
  <c r="L452" i="13" s="1"/>
  <c r="Z454" i="13"/>
  <c r="Y456" i="3"/>
  <c r="Z455" i="3"/>
  <c r="V456" i="3"/>
  <c r="T455" i="3"/>
  <c r="W455" i="3" s="1"/>
  <c r="S455" i="3"/>
  <c r="U455" i="3" s="1"/>
  <c r="AA455" i="3" s="1"/>
  <c r="R454" i="3"/>
  <c r="X454" i="3" s="1"/>
  <c r="N453" i="3"/>
  <c r="T454" i="3"/>
  <c r="M453" i="3"/>
  <c r="J452" i="3"/>
  <c r="K452" i="3" s="1"/>
  <c r="L452" i="3" s="1"/>
  <c r="R452" i="13" l="1"/>
  <c r="M452" i="13"/>
  <c r="N451" i="13" s="1"/>
  <c r="X453" i="13"/>
  <c r="T453" i="13"/>
  <c r="S453" i="13"/>
  <c r="U453" i="13" s="1"/>
  <c r="AA453" i="13" s="1"/>
  <c r="I450" i="13"/>
  <c r="J451" i="13"/>
  <c r="K451" i="13" s="1"/>
  <c r="L451" i="13" s="1"/>
  <c r="W454" i="13"/>
  <c r="V454" i="13"/>
  <c r="Y454" i="13"/>
  <c r="Z453" i="13"/>
  <c r="Y453" i="13"/>
  <c r="Z454" i="3"/>
  <c r="Y455" i="3"/>
  <c r="V455" i="3"/>
  <c r="S454" i="3"/>
  <c r="U454" i="3" s="1"/>
  <c r="AA454" i="3" s="1"/>
  <c r="R453" i="3"/>
  <c r="X453" i="3" s="1"/>
  <c r="N452" i="3"/>
  <c r="M452" i="3"/>
  <c r="W454" i="3"/>
  <c r="V454" i="3"/>
  <c r="J451" i="3"/>
  <c r="K451" i="3" s="1"/>
  <c r="L451" i="3" s="1"/>
  <c r="X452" i="13" l="1"/>
  <c r="T452" i="13"/>
  <c r="S452" i="13"/>
  <c r="U452" i="13" s="1"/>
  <c r="AA452" i="13" s="1"/>
  <c r="W453" i="13"/>
  <c r="V453" i="13"/>
  <c r="R451" i="13"/>
  <c r="M451" i="13"/>
  <c r="N450" i="13" s="1"/>
  <c r="I449" i="13"/>
  <c r="J450" i="13"/>
  <c r="K450" i="13" s="1"/>
  <c r="L450" i="13" s="1"/>
  <c r="Z452" i="13"/>
  <c r="Y452" i="13"/>
  <c r="Y454" i="3"/>
  <c r="Z453" i="3"/>
  <c r="S453" i="3"/>
  <c r="U453" i="3" s="1"/>
  <c r="AA453" i="3" s="1"/>
  <c r="T453" i="3"/>
  <c r="W453" i="3" s="1"/>
  <c r="R452" i="3"/>
  <c r="X452" i="3" s="1"/>
  <c r="N451" i="3"/>
  <c r="M451" i="3"/>
  <c r="J450" i="3"/>
  <c r="K450" i="3" s="1"/>
  <c r="L450" i="3" s="1"/>
  <c r="I448" i="13" l="1"/>
  <c r="J449" i="13"/>
  <c r="K449" i="13" s="1"/>
  <c r="L449" i="13" s="1"/>
  <c r="X451" i="13"/>
  <c r="T451" i="13"/>
  <c r="S451" i="13"/>
  <c r="U451" i="13" s="1"/>
  <c r="AA451" i="13" s="1"/>
  <c r="W452" i="13"/>
  <c r="V452" i="13"/>
  <c r="R450" i="13"/>
  <c r="M450" i="13"/>
  <c r="N449" i="13" s="1"/>
  <c r="Z450" i="13"/>
  <c r="Z451" i="13"/>
  <c r="Y451" i="13"/>
  <c r="V453" i="3"/>
  <c r="Y453" i="3"/>
  <c r="Z452" i="3"/>
  <c r="T452" i="3"/>
  <c r="W452" i="3" s="1"/>
  <c r="S452" i="3"/>
  <c r="U452" i="3" s="1"/>
  <c r="R451" i="3"/>
  <c r="T451" i="3" s="1"/>
  <c r="N450" i="3"/>
  <c r="Z451" i="3"/>
  <c r="M450" i="3"/>
  <c r="J449" i="3"/>
  <c r="K449" i="3" s="1"/>
  <c r="L449" i="3" s="1"/>
  <c r="W451" i="13" l="1"/>
  <c r="V451" i="13"/>
  <c r="R449" i="13"/>
  <c r="M449" i="13"/>
  <c r="N448" i="13" s="1"/>
  <c r="X450" i="13"/>
  <c r="T450" i="13"/>
  <c r="S450" i="13"/>
  <c r="U450" i="13" s="1"/>
  <c r="I447" i="13"/>
  <c r="J448" i="13"/>
  <c r="K448" i="13" s="1"/>
  <c r="L448" i="13" s="1"/>
  <c r="X451" i="3"/>
  <c r="V452" i="3"/>
  <c r="S451" i="3"/>
  <c r="U451" i="3" s="1"/>
  <c r="AA451" i="3" s="1"/>
  <c r="AA452" i="3"/>
  <c r="Y452" i="3"/>
  <c r="R450" i="3"/>
  <c r="X450" i="3" s="1"/>
  <c r="N449" i="3"/>
  <c r="Y451" i="3"/>
  <c r="M449" i="3"/>
  <c r="W451" i="3"/>
  <c r="V451" i="3"/>
  <c r="J448" i="3"/>
  <c r="K448" i="3" s="1"/>
  <c r="L448" i="3" s="1"/>
  <c r="R448" i="13" l="1"/>
  <c r="M448" i="13"/>
  <c r="N447" i="13" s="1"/>
  <c r="X449" i="13"/>
  <c r="T449" i="13"/>
  <c r="S449" i="13"/>
  <c r="U449" i="13" s="1"/>
  <c r="AA449" i="13" s="1"/>
  <c r="AA450" i="13"/>
  <c r="Y450" i="13"/>
  <c r="I446" i="13"/>
  <c r="J447" i="13"/>
  <c r="K447" i="13" s="1"/>
  <c r="L447" i="13" s="1"/>
  <c r="Z449" i="13"/>
  <c r="Y449" i="13"/>
  <c r="W450" i="13"/>
  <c r="V450" i="13"/>
  <c r="Z450" i="3"/>
  <c r="S450" i="3"/>
  <c r="U450" i="3" s="1"/>
  <c r="AA450" i="3" s="1"/>
  <c r="T450" i="3"/>
  <c r="W450" i="3" s="1"/>
  <c r="R449" i="3"/>
  <c r="Z449" i="3" s="1"/>
  <c r="N448" i="3"/>
  <c r="M448" i="3"/>
  <c r="J447" i="3"/>
  <c r="K447" i="3" s="1"/>
  <c r="L447" i="3" s="1"/>
  <c r="R447" i="13" l="1"/>
  <c r="M447" i="13"/>
  <c r="N446" i="13" s="1"/>
  <c r="I445" i="13"/>
  <c r="J446" i="13"/>
  <c r="K446" i="13" s="1"/>
  <c r="L446" i="13" s="1"/>
  <c r="X448" i="13"/>
  <c r="T448" i="13"/>
  <c r="S448" i="13"/>
  <c r="U448" i="13" s="1"/>
  <c r="AA448" i="13" s="1"/>
  <c r="W449" i="13"/>
  <c r="V449" i="13"/>
  <c r="Z448" i="13"/>
  <c r="Y448" i="13"/>
  <c r="Y450" i="3"/>
  <c r="S449" i="3"/>
  <c r="U449" i="3" s="1"/>
  <c r="AA449" i="3" s="1"/>
  <c r="T449" i="3"/>
  <c r="V450" i="3"/>
  <c r="X449" i="3"/>
  <c r="R448" i="3"/>
  <c r="X448" i="3" s="1"/>
  <c r="N447" i="3"/>
  <c r="M447" i="3"/>
  <c r="J446" i="3"/>
  <c r="K446" i="3" s="1"/>
  <c r="L446" i="3" s="1"/>
  <c r="X447" i="13" l="1"/>
  <c r="T447" i="13"/>
  <c r="S447" i="13"/>
  <c r="U447" i="13" s="1"/>
  <c r="AA447" i="13" s="1"/>
  <c r="R446" i="13"/>
  <c r="Z446" i="13" s="1"/>
  <c r="M446" i="13"/>
  <c r="N445" i="13" s="1"/>
  <c r="I444" i="13"/>
  <c r="J445" i="13"/>
  <c r="K445" i="13" s="1"/>
  <c r="L445" i="13" s="1"/>
  <c r="W448" i="13"/>
  <c r="V448" i="13"/>
  <c r="Z447" i="13"/>
  <c r="Y447" i="13"/>
  <c r="T448" i="3"/>
  <c r="Z448" i="3"/>
  <c r="Y449" i="3"/>
  <c r="V449" i="3"/>
  <c r="S448" i="3"/>
  <c r="U448" i="3" s="1"/>
  <c r="AA448" i="3" s="1"/>
  <c r="W449" i="3"/>
  <c r="R447" i="3"/>
  <c r="S447" i="3" s="1"/>
  <c r="U447" i="3" s="1"/>
  <c r="AA447" i="3" s="1"/>
  <c r="N446" i="3"/>
  <c r="Y448" i="3"/>
  <c r="M446" i="3"/>
  <c r="W448" i="3"/>
  <c r="J445" i="3"/>
  <c r="K445" i="3" s="1"/>
  <c r="L445" i="3" s="1"/>
  <c r="R445" i="13" l="1"/>
  <c r="M445" i="13"/>
  <c r="N444" i="13" s="1"/>
  <c r="W447" i="13"/>
  <c r="V447" i="13"/>
  <c r="I443" i="13"/>
  <c r="J444" i="13"/>
  <c r="K444" i="13" s="1"/>
  <c r="L444" i="13" s="1"/>
  <c r="X446" i="13"/>
  <c r="T446" i="13"/>
  <c r="S446" i="13"/>
  <c r="U446" i="13" s="1"/>
  <c r="V448" i="3"/>
  <c r="T447" i="3"/>
  <c r="W447" i="3" s="1"/>
  <c r="X447" i="3"/>
  <c r="Z447" i="3"/>
  <c r="R446" i="3"/>
  <c r="T446" i="3" s="1"/>
  <c r="N445" i="3"/>
  <c r="Y447" i="3"/>
  <c r="M445" i="3"/>
  <c r="J444" i="3"/>
  <c r="K444" i="3" s="1"/>
  <c r="L444" i="3" s="1"/>
  <c r="I442" i="13" l="1"/>
  <c r="J443" i="13"/>
  <c r="K443" i="13" s="1"/>
  <c r="L443" i="13" s="1"/>
  <c r="X445" i="13"/>
  <c r="T445" i="13"/>
  <c r="S445" i="13"/>
  <c r="U445" i="13" s="1"/>
  <c r="AA445" i="13" s="1"/>
  <c r="AA446" i="13"/>
  <c r="Y446" i="13"/>
  <c r="W446" i="13"/>
  <c r="V446" i="13"/>
  <c r="R444" i="13"/>
  <c r="Z444" i="13" s="1"/>
  <c r="M444" i="13"/>
  <c r="N443" i="13" s="1"/>
  <c r="Z445" i="13"/>
  <c r="Y445" i="13"/>
  <c r="V447" i="3"/>
  <c r="Z446" i="3"/>
  <c r="S446" i="3"/>
  <c r="U446" i="3" s="1"/>
  <c r="AA446" i="3" s="1"/>
  <c r="X446" i="3"/>
  <c r="R445" i="3"/>
  <c r="Z445" i="3" s="1"/>
  <c r="N444" i="3"/>
  <c r="M444" i="3"/>
  <c r="W446" i="3"/>
  <c r="J443" i="3"/>
  <c r="K443" i="3" s="1"/>
  <c r="L443" i="3" s="1"/>
  <c r="W445" i="13" l="1"/>
  <c r="V445" i="13"/>
  <c r="X444" i="13"/>
  <c r="T444" i="13"/>
  <c r="S444" i="13"/>
  <c r="U444" i="13" s="1"/>
  <c r="AA444" i="13" s="1"/>
  <c r="R443" i="13"/>
  <c r="M443" i="13"/>
  <c r="N442" i="13" s="1"/>
  <c r="Z443" i="13"/>
  <c r="Y444" i="13"/>
  <c r="I441" i="13"/>
  <c r="J442" i="13"/>
  <c r="K442" i="13" s="1"/>
  <c r="L442" i="13" s="1"/>
  <c r="Y446" i="3"/>
  <c r="V446" i="3"/>
  <c r="T445" i="3"/>
  <c r="W445" i="3" s="1"/>
  <c r="S445" i="3"/>
  <c r="U445" i="3" s="1"/>
  <c r="AA445" i="3" s="1"/>
  <c r="X445" i="3"/>
  <c r="R444" i="3"/>
  <c r="T444" i="3" s="1"/>
  <c r="N443" i="3"/>
  <c r="M443" i="3"/>
  <c r="J442" i="3"/>
  <c r="K442" i="3" s="1"/>
  <c r="L442" i="3" s="1"/>
  <c r="W444" i="13" l="1"/>
  <c r="V444" i="13"/>
  <c r="X443" i="13"/>
  <c r="T443" i="13"/>
  <c r="S443" i="13"/>
  <c r="U443" i="13" s="1"/>
  <c r="AA443" i="13" s="1"/>
  <c r="J441" i="13"/>
  <c r="K441" i="13" s="1"/>
  <c r="L441" i="13" s="1"/>
  <c r="I440" i="13"/>
  <c r="Y443" i="13"/>
  <c r="R442" i="13"/>
  <c r="M442" i="13"/>
  <c r="N441" i="13" s="1"/>
  <c r="Y445" i="3"/>
  <c r="V445" i="3"/>
  <c r="S444" i="3"/>
  <c r="U444" i="3" s="1"/>
  <c r="AA444" i="3" s="1"/>
  <c r="Z444" i="3"/>
  <c r="X444" i="3"/>
  <c r="R443" i="3"/>
  <c r="Z443" i="3" s="1"/>
  <c r="N442" i="3"/>
  <c r="M442" i="3"/>
  <c r="W444" i="3"/>
  <c r="J441" i="3"/>
  <c r="K441" i="3" s="1"/>
  <c r="L441" i="3" s="1"/>
  <c r="W443" i="13" l="1"/>
  <c r="V443" i="13"/>
  <c r="I439" i="13"/>
  <c r="J440" i="13"/>
  <c r="K440" i="13" s="1"/>
  <c r="L440" i="13" s="1"/>
  <c r="X442" i="13"/>
  <c r="T442" i="13"/>
  <c r="S442" i="13"/>
  <c r="U442" i="13" s="1"/>
  <c r="AA442" i="13" s="1"/>
  <c r="R441" i="13"/>
  <c r="Z441" i="13" s="1"/>
  <c r="M441" i="13"/>
  <c r="N440" i="13" s="1"/>
  <c r="Z442" i="13"/>
  <c r="Y442" i="13"/>
  <c r="V444" i="3"/>
  <c r="S443" i="3"/>
  <c r="U443" i="3" s="1"/>
  <c r="AA443" i="3" s="1"/>
  <c r="T443" i="3"/>
  <c r="W443" i="3" s="1"/>
  <c r="X443" i="3"/>
  <c r="Y444" i="3"/>
  <c r="R442" i="3"/>
  <c r="S442" i="3" s="1"/>
  <c r="U442" i="3" s="1"/>
  <c r="AA442" i="3" s="1"/>
  <c r="N441" i="3"/>
  <c r="M441" i="3"/>
  <c r="J440" i="3"/>
  <c r="K440" i="3" s="1"/>
  <c r="L440" i="3" s="1"/>
  <c r="M440" i="13" l="1"/>
  <c r="N439" i="13" s="1"/>
  <c r="R440" i="13"/>
  <c r="J439" i="13"/>
  <c r="K439" i="13" s="1"/>
  <c r="L439" i="13" s="1"/>
  <c r="I438" i="13"/>
  <c r="W442" i="13"/>
  <c r="V442" i="13"/>
  <c r="X441" i="13"/>
  <c r="T441" i="13"/>
  <c r="S441" i="13"/>
  <c r="U441" i="13" s="1"/>
  <c r="Y443" i="3"/>
  <c r="V443" i="3"/>
  <c r="X442" i="3"/>
  <c r="T442" i="3"/>
  <c r="W442" i="3" s="1"/>
  <c r="Z442" i="3"/>
  <c r="R441" i="3"/>
  <c r="Z441" i="3" s="1"/>
  <c r="N440" i="3"/>
  <c r="Y442" i="3"/>
  <c r="M440" i="3"/>
  <c r="J439" i="3"/>
  <c r="K439" i="3" s="1"/>
  <c r="L439" i="3" s="1"/>
  <c r="I437" i="13" l="1"/>
  <c r="J438" i="13"/>
  <c r="K438" i="13" s="1"/>
  <c r="L438" i="13" s="1"/>
  <c r="X440" i="13"/>
  <c r="S440" i="13"/>
  <c r="U440" i="13" s="1"/>
  <c r="AA440" i="13" s="1"/>
  <c r="T440" i="13"/>
  <c r="AA441" i="13"/>
  <c r="Y441" i="13"/>
  <c r="W441" i="13"/>
  <c r="V441" i="13"/>
  <c r="M439" i="13"/>
  <c r="N438" i="13" s="1"/>
  <c r="R439" i="13"/>
  <c r="Z439" i="13" s="1"/>
  <c r="Z440" i="13"/>
  <c r="V442" i="3"/>
  <c r="S441" i="3"/>
  <c r="U441" i="3" s="1"/>
  <c r="AA441" i="3" s="1"/>
  <c r="T441" i="3"/>
  <c r="X441" i="3"/>
  <c r="R440" i="3"/>
  <c r="X440" i="3" s="1"/>
  <c r="N439" i="3"/>
  <c r="M439" i="3"/>
  <c r="W441" i="3"/>
  <c r="J438" i="3"/>
  <c r="K438" i="3" s="1"/>
  <c r="L438" i="3" s="1"/>
  <c r="Y440" i="13" l="1"/>
  <c r="T439" i="13"/>
  <c r="X439" i="13"/>
  <c r="S439" i="13"/>
  <c r="U439" i="13" s="1"/>
  <c r="AA439" i="13" s="1"/>
  <c r="M438" i="13"/>
  <c r="N437" i="13" s="1"/>
  <c r="R438" i="13"/>
  <c r="W440" i="13"/>
  <c r="V440" i="13"/>
  <c r="J437" i="13"/>
  <c r="K437" i="13" s="1"/>
  <c r="L437" i="13" s="1"/>
  <c r="I436" i="13"/>
  <c r="V441" i="3"/>
  <c r="Y441" i="3"/>
  <c r="T440" i="3"/>
  <c r="W440" i="3" s="1"/>
  <c r="S440" i="3"/>
  <c r="U440" i="3" s="1"/>
  <c r="V440" i="3" s="1"/>
  <c r="Z440" i="3"/>
  <c r="R439" i="3"/>
  <c r="T439" i="3" s="1"/>
  <c r="N438" i="3"/>
  <c r="Z439" i="3"/>
  <c r="M438" i="3"/>
  <c r="J437" i="3"/>
  <c r="K437" i="3" s="1"/>
  <c r="L437" i="3" s="1"/>
  <c r="M437" i="13" l="1"/>
  <c r="N436" i="13" s="1"/>
  <c r="R437" i="13"/>
  <c r="Z437" i="13" s="1"/>
  <c r="Y439" i="13"/>
  <c r="X438" i="13"/>
  <c r="S438" i="13"/>
  <c r="U438" i="13" s="1"/>
  <c r="AA438" i="13" s="1"/>
  <c r="T438" i="13"/>
  <c r="I435" i="13"/>
  <c r="J436" i="13"/>
  <c r="K436" i="13" s="1"/>
  <c r="L436" i="13" s="1"/>
  <c r="Z438" i="13"/>
  <c r="W439" i="13"/>
  <c r="V439" i="13"/>
  <c r="S439" i="3"/>
  <c r="U439" i="3" s="1"/>
  <c r="AA439" i="3" s="1"/>
  <c r="X439" i="3"/>
  <c r="AA440" i="3"/>
  <c r="Y440" i="3"/>
  <c r="R438" i="3"/>
  <c r="N437" i="3"/>
  <c r="X438" i="3"/>
  <c r="S438" i="3"/>
  <c r="U438" i="3" s="1"/>
  <c r="AA438" i="3" s="1"/>
  <c r="T438" i="3"/>
  <c r="Z438" i="3"/>
  <c r="M437" i="3"/>
  <c r="W439" i="3"/>
  <c r="V439" i="3"/>
  <c r="Y439" i="3"/>
  <c r="J436" i="3"/>
  <c r="K436" i="3" s="1"/>
  <c r="L436" i="3" s="1"/>
  <c r="M436" i="13" l="1"/>
  <c r="N435" i="13" s="1"/>
  <c r="R436" i="13"/>
  <c r="J435" i="13"/>
  <c r="K435" i="13" s="1"/>
  <c r="L435" i="13" s="1"/>
  <c r="I434" i="13"/>
  <c r="Y438" i="13"/>
  <c r="W438" i="13"/>
  <c r="V438" i="13"/>
  <c r="T437" i="13"/>
  <c r="X437" i="13"/>
  <c r="S437" i="13"/>
  <c r="U437" i="13" s="1"/>
  <c r="AA437" i="13" s="1"/>
  <c r="Y438" i="3"/>
  <c r="R437" i="3"/>
  <c r="T437" i="3" s="1"/>
  <c r="N436" i="3"/>
  <c r="W438" i="3"/>
  <c r="V438" i="3"/>
  <c r="M436" i="3"/>
  <c r="J435" i="3"/>
  <c r="K435" i="3" s="1"/>
  <c r="L435" i="3" s="1"/>
  <c r="Y437" i="13" l="1"/>
  <c r="W437" i="13"/>
  <c r="V437" i="13"/>
  <c r="I433" i="13"/>
  <c r="J434" i="13"/>
  <c r="K434" i="13" s="1"/>
  <c r="L434" i="13" s="1"/>
  <c r="X436" i="13"/>
  <c r="S436" i="13"/>
  <c r="U436" i="13" s="1"/>
  <c r="AA436" i="13" s="1"/>
  <c r="T436" i="13"/>
  <c r="M435" i="13"/>
  <c r="N434" i="13" s="1"/>
  <c r="R435" i="13"/>
  <c r="Z436" i="13"/>
  <c r="Y436" i="13"/>
  <c r="S437" i="3"/>
  <c r="U437" i="3" s="1"/>
  <c r="AA437" i="3" s="1"/>
  <c r="X437" i="3"/>
  <c r="Z437" i="3"/>
  <c r="R436" i="3"/>
  <c r="X436" i="3" s="1"/>
  <c r="N435" i="3"/>
  <c r="Y437" i="3"/>
  <c r="W437" i="3"/>
  <c r="M435" i="3"/>
  <c r="J434" i="3"/>
  <c r="K434" i="3" s="1"/>
  <c r="L434" i="3" s="1"/>
  <c r="T435" i="13" l="1"/>
  <c r="X435" i="13"/>
  <c r="S435" i="13"/>
  <c r="U435" i="13" s="1"/>
  <c r="AA435" i="13" s="1"/>
  <c r="Y435" i="13"/>
  <c r="M434" i="13"/>
  <c r="N433" i="13" s="1"/>
  <c r="R434" i="13"/>
  <c r="W436" i="13"/>
  <c r="V436" i="13"/>
  <c r="J433" i="13"/>
  <c r="K433" i="13" s="1"/>
  <c r="L433" i="13" s="1"/>
  <c r="I432" i="13"/>
  <c r="Z435" i="13"/>
  <c r="V437" i="3"/>
  <c r="Z436" i="3"/>
  <c r="T436" i="3"/>
  <c r="W436" i="3" s="1"/>
  <c r="S436" i="3"/>
  <c r="U436" i="3" s="1"/>
  <c r="AA436" i="3" s="1"/>
  <c r="R435" i="3"/>
  <c r="T435" i="3" s="1"/>
  <c r="N434" i="3"/>
  <c r="M434" i="3"/>
  <c r="J433" i="3"/>
  <c r="K433" i="3" s="1"/>
  <c r="L433" i="3" s="1"/>
  <c r="M433" i="13" l="1"/>
  <c r="N432" i="13" s="1"/>
  <c r="R433" i="13"/>
  <c r="Z433" i="13" s="1"/>
  <c r="X434" i="13"/>
  <c r="S434" i="13"/>
  <c r="U434" i="13" s="1"/>
  <c r="AA434" i="13" s="1"/>
  <c r="T434" i="13"/>
  <c r="I431" i="13"/>
  <c r="J432" i="13"/>
  <c r="K432" i="13" s="1"/>
  <c r="L432" i="13" s="1"/>
  <c r="Z434" i="13"/>
  <c r="Y434" i="13"/>
  <c r="W435" i="13"/>
  <c r="V435" i="13"/>
  <c r="Z435" i="3"/>
  <c r="S435" i="3"/>
  <c r="U435" i="3" s="1"/>
  <c r="AA435" i="3" s="1"/>
  <c r="X435" i="3"/>
  <c r="V436" i="3"/>
  <c r="Y436" i="3"/>
  <c r="R434" i="3"/>
  <c r="X434" i="3" s="1"/>
  <c r="N433" i="3"/>
  <c r="Z434" i="3"/>
  <c r="M433" i="3"/>
  <c r="W435" i="3"/>
  <c r="J432" i="3"/>
  <c r="K432" i="3" s="1"/>
  <c r="L432" i="3" s="1"/>
  <c r="W434" i="13" l="1"/>
  <c r="V434" i="13"/>
  <c r="M432" i="13"/>
  <c r="N431" i="13" s="1"/>
  <c r="R432" i="13"/>
  <c r="Z432" i="13" s="1"/>
  <c r="J431" i="13"/>
  <c r="K431" i="13" s="1"/>
  <c r="L431" i="13" s="1"/>
  <c r="I430" i="13"/>
  <c r="T433" i="13"/>
  <c r="X433" i="13"/>
  <c r="S433" i="13"/>
  <c r="U433" i="13" s="1"/>
  <c r="AA433" i="13" s="1"/>
  <c r="Y435" i="3"/>
  <c r="V435" i="3"/>
  <c r="S434" i="3"/>
  <c r="U434" i="3" s="1"/>
  <c r="AA434" i="3" s="1"/>
  <c r="T434" i="3"/>
  <c r="W434" i="3" s="1"/>
  <c r="R433" i="3"/>
  <c r="S433" i="3" s="1"/>
  <c r="U433" i="3" s="1"/>
  <c r="AA433" i="3" s="1"/>
  <c r="N432" i="3"/>
  <c r="Y434" i="3"/>
  <c r="M432" i="3"/>
  <c r="J431" i="3"/>
  <c r="K431" i="3" s="1"/>
  <c r="L431" i="3" s="1"/>
  <c r="M431" i="13" l="1"/>
  <c r="N430" i="13" s="1"/>
  <c r="R431" i="13"/>
  <c r="Z431" i="13" s="1"/>
  <c r="W433" i="13"/>
  <c r="V433" i="13"/>
  <c r="Y433" i="13"/>
  <c r="I429" i="13"/>
  <c r="J430" i="13"/>
  <c r="K430" i="13" s="1"/>
  <c r="L430" i="13" s="1"/>
  <c r="X432" i="13"/>
  <c r="S432" i="13"/>
  <c r="U432" i="13" s="1"/>
  <c r="T432" i="13"/>
  <c r="V434" i="3"/>
  <c r="T433" i="3"/>
  <c r="W433" i="3" s="1"/>
  <c r="X433" i="3"/>
  <c r="Z433" i="3"/>
  <c r="R432" i="3"/>
  <c r="X432" i="3" s="1"/>
  <c r="N431" i="3"/>
  <c r="M431" i="3"/>
  <c r="Y433" i="3"/>
  <c r="J430" i="3"/>
  <c r="K430" i="3" s="1"/>
  <c r="L430" i="3" s="1"/>
  <c r="AA432" i="13" l="1"/>
  <c r="Y432" i="13"/>
  <c r="M430" i="13"/>
  <c r="N429" i="13" s="1"/>
  <c r="R430" i="13"/>
  <c r="Z430" i="13" s="1"/>
  <c r="W432" i="13"/>
  <c r="V432" i="13"/>
  <c r="J429" i="13"/>
  <c r="K429" i="13" s="1"/>
  <c r="L429" i="13" s="1"/>
  <c r="I428" i="13"/>
  <c r="T431" i="13"/>
  <c r="X431" i="13"/>
  <c r="S431" i="13"/>
  <c r="U431" i="13" s="1"/>
  <c r="AA431" i="13" s="1"/>
  <c r="V433" i="3"/>
  <c r="Z432" i="3"/>
  <c r="S432" i="3"/>
  <c r="U432" i="3" s="1"/>
  <c r="AA432" i="3" s="1"/>
  <c r="T432" i="3"/>
  <c r="W432" i="3" s="1"/>
  <c r="R431" i="3"/>
  <c r="Z431" i="3" s="1"/>
  <c r="N430" i="3"/>
  <c r="Y432" i="3"/>
  <c r="S431" i="3"/>
  <c r="U431" i="3" s="1"/>
  <c r="AA431" i="3" s="1"/>
  <c r="M430" i="3"/>
  <c r="V432" i="3"/>
  <c r="J429" i="3"/>
  <c r="K429" i="3" s="1"/>
  <c r="L429" i="3" s="1"/>
  <c r="W431" i="13" l="1"/>
  <c r="V431" i="13"/>
  <c r="Y431" i="13"/>
  <c r="I427" i="13"/>
  <c r="J428" i="13"/>
  <c r="K428" i="13" s="1"/>
  <c r="L428" i="13" s="1"/>
  <c r="M429" i="13"/>
  <c r="N428" i="13" s="1"/>
  <c r="R429" i="13"/>
  <c r="X430" i="13"/>
  <c r="S430" i="13"/>
  <c r="U430" i="13" s="1"/>
  <c r="AA430" i="13" s="1"/>
  <c r="T430" i="13"/>
  <c r="T431" i="3"/>
  <c r="X431" i="3"/>
  <c r="R430" i="3"/>
  <c r="X430" i="3" s="1"/>
  <c r="N429" i="3"/>
  <c r="Y431" i="3"/>
  <c r="W431" i="3"/>
  <c r="V431" i="3"/>
  <c r="M429" i="3"/>
  <c r="J428" i="3"/>
  <c r="K428" i="3" s="1"/>
  <c r="L428" i="3" s="1"/>
  <c r="T429" i="13" l="1"/>
  <c r="X429" i="13"/>
  <c r="S429" i="13"/>
  <c r="U429" i="13" s="1"/>
  <c r="AA429" i="13" s="1"/>
  <c r="Y429" i="13"/>
  <c r="W430" i="13"/>
  <c r="V430" i="13"/>
  <c r="M428" i="13"/>
  <c r="N427" i="13" s="1"/>
  <c r="R428" i="13"/>
  <c r="Z428" i="13" s="1"/>
  <c r="Z429" i="13"/>
  <c r="J427" i="13"/>
  <c r="K427" i="13" s="1"/>
  <c r="L427" i="13" s="1"/>
  <c r="I426" i="13"/>
  <c r="Y430" i="13"/>
  <c r="Z430" i="3"/>
  <c r="T430" i="3"/>
  <c r="W430" i="3" s="1"/>
  <c r="S430" i="3"/>
  <c r="U430" i="3" s="1"/>
  <c r="AA430" i="3" s="1"/>
  <c r="R429" i="3"/>
  <c r="X429" i="3" s="1"/>
  <c r="N428" i="3"/>
  <c r="M428" i="3"/>
  <c r="J427" i="3"/>
  <c r="K427" i="3" s="1"/>
  <c r="L427" i="3" s="1"/>
  <c r="I425" i="13" l="1"/>
  <c r="J426" i="13"/>
  <c r="K426" i="13" s="1"/>
  <c r="L426" i="13" s="1"/>
  <c r="M427" i="13"/>
  <c r="N426" i="13" s="1"/>
  <c r="R427" i="13"/>
  <c r="X428" i="13"/>
  <c r="S428" i="13"/>
  <c r="U428" i="13" s="1"/>
  <c r="T428" i="13"/>
  <c r="W429" i="13"/>
  <c r="V429" i="13"/>
  <c r="V430" i="3"/>
  <c r="Y430" i="3"/>
  <c r="Z429" i="3"/>
  <c r="S429" i="3"/>
  <c r="U429" i="3" s="1"/>
  <c r="T429" i="3"/>
  <c r="W429" i="3" s="1"/>
  <c r="R428" i="3"/>
  <c r="X428" i="3" s="1"/>
  <c r="N427" i="3"/>
  <c r="M427" i="3"/>
  <c r="J426" i="3"/>
  <c r="K426" i="3" s="1"/>
  <c r="L426" i="3" s="1"/>
  <c r="W428" i="13" l="1"/>
  <c r="V428" i="13"/>
  <c r="T427" i="13"/>
  <c r="X427" i="13"/>
  <c r="S427" i="13"/>
  <c r="U427" i="13" s="1"/>
  <c r="AA427" i="13" s="1"/>
  <c r="Y427" i="13"/>
  <c r="M426" i="13"/>
  <c r="N425" i="13" s="1"/>
  <c r="R426" i="13"/>
  <c r="Z426" i="13" s="1"/>
  <c r="AA428" i="13"/>
  <c r="Y428" i="13"/>
  <c r="Z427" i="13"/>
  <c r="J425" i="13"/>
  <c r="K425" i="13" s="1"/>
  <c r="L425" i="13" s="1"/>
  <c r="I424" i="13"/>
  <c r="Z428" i="3"/>
  <c r="T428" i="3"/>
  <c r="W428" i="3" s="1"/>
  <c r="S428" i="3"/>
  <c r="U428" i="3" s="1"/>
  <c r="AA428" i="3" s="1"/>
  <c r="V429" i="3"/>
  <c r="AA429" i="3"/>
  <c r="Y429" i="3"/>
  <c r="R427" i="3"/>
  <c r="Z427" i="3" s="1"/>
  <c r="N426" i="3"/>
  <c r="M426" i="3"/>
  <c r="J425" i="3"/>
  <c r="K425" i="3" s="1"/>
  <c r="L425" i="3" s="1"/>
  <c r="I423" i="13" l="1"/>
  <c r="J424" i="13"/>
  <c r="K424" i="13" s="1"/>
  <c r="L424" i="13" s="1"/>
  <c r="M425" i="13"/>
  <c r="N424" i="13" s="1"/>
  <c r="R425" i="13"/>
  <c r="W427" i="13"/>
  <c r="V427" i="13"/>
  <c r="X426" i="13"/>
  <c r="S426" i="13"/>
  <c r="U426" i="13" s="1"/>
  <c r="T426" i="13"/>
  <c r="Y428" i="3"/>
  <c r="V428" i="3"/>
  <c r="T427" i="3"/>
  <c r="X427" i="3"/>
  <c r="S427" i="3"/>
  <c r="U427" i="3" s="1"/>
  <c r="AA427" i="3" s="1"/>
  <c r="R426" i="3"/>
  <c r="Z426" i="3" s="1"/>
  <c r="N425" i="3"/>
  <c r="W427" i="3"/>
  <c r="M425" i="3"/>
  <c r="J424" i="3"/>
  <c r="K424" i="3" s="1"/>
  <c r="L424" i="3" s="1"/>
  <c r="W426" i="13" l="1"/>
  <c r="V426" i="13"/>
  <c r="AA426" i="13"/>
  <c r="Y426" i="13"/>
  <c r="T425" i="13"/>
  <c r="X425" i="13"/>
  <c r="S425" i="13"/>
  <c r="U425" i="13" s="1"/>
  <c r="AA425" i="13" s="1"/>
  <c r="Y425" i="13"/>
  <c r="M424" i="13"/>
  <c r="N423" i="13" s="1"/>
  <c r="R424" i="13"/>
  <c r="Z425" i="13"/>
  <c r="J423" i="13"/>
  <c r="K423" i="13" s="1"/>
  <c r="L423" i="13" s="1"/>
  <c r="I422" i="13"/>
  <c r="S426" i="3"/>
  <c r="U426" i="3" s="1"/>
  <c r="AA426" i="3" s="1"/>
  <c r="T426" i="3"/>
  <c r="W426" i="3" s="1"/>
  <c r="V427" i="3"/>
  <c r="X426" i="3"/>
  <c r="Y427" i="3"/>
  <c r="R425" i="3"/>
  <c r="X425" i="3" s="1"/>
  <c r="N424" i="3"/>
  <c r="M424" i="3"/>
  <c r="J423" i="3"/>
  <c r="K423" i="3" s="1"/>
  <c r="L423" i="3" s="1"/>
  <c r="M423" i="13" l="1"/>
  <c r="N422" i="13" s="1"/>
  <c r="R423" i="13"/>
  <c r="Z423" i="13" s="1"/>
  <c r="X424" i="13"/>
  <c r="S424" i="13"/>
  <c r="U424" i="13" s="1"/>
  <c r="AA424" i="13" s="1"/>
  <c r="T424" i="13"/>
  <c r="I421" i="13"/>
  <c r="J422" i="13"/>
  <c r="K422" i="13" s="1"/>
  <c r="L422" i="13" s="1"/>
  <c r="Z424" i="13"/>
  <c r="Y424" i="13"/>
  <c r="W425" i="13"/>
  <c r="V425" i="13"/>
  <c r="V426" i="3"/>
  <c r="Y426" i="3"/>
  <c r="S425" i="3"/>
  <c r="U425" i="3" s="1"/>
  <c r="AA425" i="3" s="1"/>
  <c r="T425" i="3"/>
  <c r="W425" i="3" s="1"/>
  <c r="Z425" i="3"/>
  <c r="R424" i="3"/>
  <c r="S424" i="3" s="1"/>
  <c r="U424" i="3" s="1"/>
  <c r="AA424" i="3" s="1"/>
  <c r="N423" i="3"/>
  <c r="Y425" i="3"/>
  <c r="M423" i="3"/>
  <c r="J422" i="3"/>
  <c r="K422" i="3" s="1"/>
  <c r="L422" i="3" s="1"/>
  <c r="W424" i="13" l="1"/>
  <c r="V424" i="13"/>
  <c r="M422" i="13"/>
  <c r="N421" i="13" s="1"/>
  <c r="R422" i="13"/>
  <c r="Z422" i="13" s="1"/>
  <c r="J421" i="13"/>
  <c r="K421" i="13" s="1"/>
  <c r="L421" i="13" s="1"/>
  <c r="I420" i="13"/>
  <c r="T423" i="13"/>
  <c r="X423" i="13"/>
  <c r="S423" i="13"/>
  <c r="U423" i="13" s="1"/>
  <c r="AA423" i="13" s="1"/>
  <c r="T424" i="3"/>
  <c r="V425" i="3"/>
  <c r="X424" i="3"/>
  <c r="Z424" i="3"/>
  <c r="R423" i="3"/>
  <c r="X423" i="3" s="1"/>
  <c r="N422" i="3"/>
  <c r="W424" i="3"/>
  <c r="V424" i="3"/>
  <c r="M422" i="3"/>
  <c r="Y424" i="3"/>
  <c r="J421" i="3"/>
  <c r="K421" i="3" s="1"/>
  <c r="L421" i="3" s="1"/>
  <c r="M421" i="13" l="1"/>
  <c r="N420" i="13" s="1"/>
  <c r="R421" i="13"/>
  <c r="Z421" i="13" s="1"/>
  <c r="W423" i="13"/>
  <c r="V423" i="13"/>
  <c r="Y423" i="13"/>
  <c r="I419" i="13"/>
  <c r="J420" i="13"/>
  <c r="K420" i="13" s="1"/>
  <c r="L420" i="13" s="1"/>
  <c r="X422" i="13"/>
  <c r="S422" i="13"/>
  <c r="U422" i="13" s="1"/>
  <c r="T422" i="13"/>
  <c r="S423" i="3"/>
  <c r="U423" i="3" s="1"/>
  <c r="AA423" i="3" s="1"/>
  <c r="T423" i="3"/>
  <c r="W423" i="3" s="1"/>
  <c r="Z423" i="3"/>
  <c r="R422" i="3"/>
  <c r="Z422" i="3" s="1"/>
  <c r="N421" i="3"/>
  <c r="Y423" i="3"/>
  <c r="M421" i="3"/>
  <c r="J420" i="3"/>
  <c r="K420" i="3" s="1"/>
  <c r="L420" i="3" s="1"/>
  <c r="AA422" i="13" l="1"/>
  <c r="Y422" i="13"/>
  <c r="M420" i="13"/>
  <c r="N419" i="13" s="1"/>
  <c r="R420" i="13"/>
  <c r="Z420" i="13" s="1"/>
  <c r="W422" i="13"/>
  <c r="V422" i="13"/>
  <c r="J419" i="13"/>
  <c r="K419" i="13" s="1"/>
  <c r="L419" i="13" s="1"/>
  <c r="I418" i="13"/>
  <c r="T421" i="13"/>
  <c r="X421" i="13"/>
  <c r="S421" i="13"/>
  <c r="U421" i="13" s="1"/>
  <c r="AA421" i="13" s="1"/>
  <c r="T422" i="3"/>
  <c r="V423" i="3"/>
  <c r="X422" i="3"/>
  <c r="S422" i="3"/>
  <c r="U422" i="3" s="1"/>
  <c r="AA422" i="3" s="1"/>
  <c r="R421" i="3"/>
  <c r="N420" i="3"/>
  <c r="X421" i="3"/>
  <c r="T421" i="3"/>
  <c r="S421" i="3"/>
  <c r="U421" i="3" s="1"/>
  <c r="AA421" i="3" s="1"/>
  <c r="Z421" i="3"/>
  <c r="W422" i="3"/>
  <c r="M420" i="3"/>
  <c r="J419" i="3"/>
  <c r="K419" i="3" s="1"/>
  <c r="L419" i="3" s="1"/>
  <c r="W421" i="13" l="1"/>
  <c r="V421" i="13"/>
  <c r="Y421" i="13"/>
  <c r="I417" i="13"/>
  <c r="J418" i="13"/>
  <c r="K418" i="13" s="1"/>
  <c r="L418" i="13" s="1"/>
  <c r="M419" i="13"/>
  <c r="N418" i="13" s="1"/>
  <c r="R419" i="13"/>
  <c r="Z419" i="13" s="1"/>
  <c r="X420" i="13"/>
  <c r="S420" i="13"/>
  <c r="U420" i="13" s="1"/>
  <c r="T420" i="13"/>
  <c r="Y422" i="3"/>
  <c r="V422" i="3"/>
  <c r="R420" i="3"/>
  <c r="X420" i="3" s="1"/>
  <c r="N419" i="3"/>
  <c r="M419" i="3"/>
  <c r="Y421" i="3"/>
  <c r="W421" i="3"/>
  <c r="V421" i="3"/>
  <c r="J418" i="3"/>
  <c r="K418" i="3" s="1"/>
  <c r="L418" i="3" s="1"/>
  <c r="W420" i="13" l="1"/>
  <c r="V420" i="13"/>
  <c r="AA420" i="13"/>
  <c r="Y420" i="13"/>
  <c r="J417" i="13"/>
  <c r="K417" i="13" s="1"/>
  <c r="L417" i="13" s="1"/>
  <c r="I416" i="13"/>
  <c r="T419" i="13"/>
  <c r="X419" i="13"/>
  <c r="S419" i="13"/>
  <c r="U419" i="13" s="1"/>
  <c r="AA419" i="13" s="1"/>
  <c r="M418" i="13"/>
  <c r="N417" i="13" s="1"/>
  <c r="R418" i="13"/>
  <c r="Z418" i="13" s="1"/>
  <c r="Z420" i="3"/>
  <c r="T420" i="3"/>
  <c r="S420" i="3"/>
  <c r="U420" i="3" s="1"/>
  <c r="AA420" i="3" s="1"/>
  <c r="Y420" i="3"/>
  <c r="R419" i="3"/>
  <c r="X419" i="3" s="1"/>
  <c r="N418" i="3"/>
  <c r="M418" i="3"/>
  <c r="J417" i="3"/>
  <c r="K417" i="3" s="1"/>
  <c r="L417" i="3" s="1"/>
  <c r="W419" i="13" l="1"/>
  <c r="V419" i="13"/>
  <c r="Y419" i="13"/>
  <c r="I415" i="13"/>
  <c r="J416" i="13"/>
  <c r="K416" i="13" s="1"/>
  <c r="L416" i="13" s="1"/>
  <c r="X418" i="13"/>
  <c r="S418" i="13"/>
  <c r="U418" i="13" s="1"/>
  <c r="AA418" i="13" s="1"/>
  <c r="T418" i="13"/>
  <c r="M417" i="13"/>
  <c r="N416" i="13" s="1"/>
  <c r="R417" i="13"/>
  <c r="Z417" i="13" s="1"/>
  <c r="V420" i="3"/>
  <c r="W420" i="3"/>
  <c r="Z419" i="3"/>
  <c r="S419" i="3"/>
  <c r="U419" i="3" s="1"/>
  <c r="AA419" i="3" s="1"/>
  <c r="T419" i="3"/>
  <c r="R418" i="3"/>
  <c r="X418" i="3" s="1"/>
  <c r="N417" i="3"/>
  <c r="M417" i="3"/>
  <c r="J416" i="3"/>
  <c r="K416" i="3" s="1"/>
  <c r="L416" i="3" s="1"/>
  <c r="T417" i="13" l="1"/>
  <c r="X417" i="13"/>
  <c r="S417" i="13"/>
  <c r="U417" i="13" s="1"/>
  <c r="AA417" i="13" s="1"/>
  <c r="Y417" i="13"/>
  <c r="M416" i="13"/>
  <c r="N415" i="13" s="1"/>
  <c r="R416" i="13"/>
  <c r="W418" i="13"/>
  <c r="V418" i="13"/>
  <c r="J415" i="13"/>
  <c r="K415" i="13" s="1"/>
  <c r="L415" i="13" s="1"/>
  <c r="I414" i="13"/>
  <c r="Y418" i="13"/>
  <c r="V419" i="3"/>
  <c r="W419" i="3"/>
  <c r="Z418" i="3"/>
  <c r="S418" i="3"/>
  <c r="U418" i="3" s="1"/>
  <c r="AA418" i="3" s="1"/>
  <c r="T418" i="3"/>
  <c r="W418" i="3" s="1"/>
  <c r="Y419" i="3"/>
  <c r="R417" i="3"/>
  <c r="X417" i="3" s="1"/>
  <c r="N416" i="3"/>
  <c r="M416" i="3"/>
  <c r="J415" i="3"/>
  <c r="K415" i="3" s="1"/>
  <c r="L415" i="3" s="1"/>
  <c r="M415" i="13" l="1"/>
  <c r="N414" i="13" s="1"/>
  <c r="R415" i="13"/>
  <c r="Z415" i="13" s="1"/>
  <c r="X416" i="13"/>
  <c r="S416" i="13"/>
  <c r="U416" i="13" s="1"/>
  <c r="AA416" i="13" s="1"/>
  <c r="T416" i="13"/>
  <c r="I413" i="13"/>
  <c r="J414" i="13"/>
  <c r="K414" i="13" s="1"/>
  <c r="L414" i="13" s="1"/>
  <c r="Z416" i="13"/>
  <c r="Y416" i="13"/>
  <c r="W417" i="13"/>
  <c r="V417" i="13"/>
  <c r="Y418" i="3"/>
  <c r="V418" i="3"/>
  <c r="Z417" i="3"/>
  <c r="S417" i="3"/>
  <c r="U417" i="3" s="1"/>
  <c r="AA417" i="3" s="1"/>
  <c r="T417" i="3"/>
  <c r="R416" i="3"/>
  <c r="X416" i="3" s="1"/>
  <c r="N415" i="3"/>
  <c r="M415" i="3"/>
  <c r="W417" i="3"/>
  <c r="J414" i="3"/>
  <c r="K414" i="3" s="1"/>
  <c r="L414" i="3" s="1"/>
  <c r="W416" i="13" l="1"/>
  <c r="V416" i="13"/>
  <c r="M414" i="13"/>
  <c r="N413" i="13" s="1"/>
  <c r="R414" i="13"/>
  <c r="Z414" i="13" s="1"/>
  <c r="J413" i="13"/>
  <c r="K413" i="13" s="1"/>
  <c r="L413" i="13" s="1"/>
  <c r="I412" i="13"/>
  <c r="T415" i="13"/>
  <c r="X415" i="13"/>
  <c r="S415" i="13"/>
  <c r="U415" i="13" s="1"/>
  <c r="AA415" i="13" s="1"/>
  <c r="Y417" i="3"/>
  <c r="V417" i="3"/>
  <c r="Z416" i="3"/>
  <c r="T416" i="3"/>
  <c r="W416" i="3" s="1"/>
  <c r="S416" i="3"/>
  <c r="U416" i="3" s="1"/>
  <c r="AA416" i="3" s="1"/>
  <c r="R415" i="3"/>
  <c r="X415" i="3" s="1"/>
  <c r="N414" i="3"/>
  <c r="M414" i="3"/>
  <c r="J413" i="3"/>
  <c r="K413" i="3" s="1"/>
  <c r="L413" i="3" s="1"/>
  <c r="M413" i="13" l="1"/>
  <c r="N412" i="13" s="1"/>
  <c r="R413" i="13"/>
  <c r="Z413" i="13" s="1"/>
  <c r="W415" i="13"/>
  <c r="V415" i="13"/>
  <c r="Y415" i="13"/>
  <c r="I411" i="13"/>
  <c r="J412" i="13"/>
  <c r="K412" i="13" s="1"/>
  <c r="L412" i="13" s="1"/>
  <c r="X414" i="13"/>
  <c r="S414" i="13"/>
  <c r="U414" i="13" s="1"/>
  <c r="T414" i="13"/>
  <c r="Z415" i="3"/>
  <c r="V416" i="3"/>
  <c r="S415" i="3"/>
  <c r="U415" i="3" s="1"/>
  <c r="AA415" i="3" s="1"/>
  <c r="Y416" i="3"/>
  <c r="T415" i="3"/>
  <c r="W415" i="3" s="1"/>
  <c r="R414" i="3"/>
  <c r="X414" i="3" s="1"/>
  <c r="N413" i="3"/>
  <c r="S414" i="3"/>
  <c r="U414" i="3" s="1"/>
  <c r="AA414" i="3" s="1"/>
  <c r="M413" i="3"/>
  <c r="J412" i="3"/>
  <c r="K412" i="3" s="1"/>
  <c r="L412" i="3" s="1"/>
  <c r="AA414" i="13" l="1"/>
  <c r="Y414" i="13"/>
  <c r="M412" i="13"/>
  <c r="N411" i="13" s="1"/>
  <c r="R412" i="13"/>
  <c r="Z412" i="13" s="1"/>
  <c r="W414" i="13"/>
  <c r="V414" i="13"/>
  <c r="J411" i="13"/>
  <c r="K411" i="13" s="1"/>
  <c r="L411" i="13" s="1"/>
  <c r="I410" i="13"/>
  <c r="T413" i="13"/>
  <c r="X413" i="13"/>
  <c r="S413" i="13"/>
  <c r="U413" i="13" s="1"/>
  <c r="AA413" i="13" s="1"/>
  <c r="Y413" i="13"/>
  <c r="Z414" i="3"/>
  <c r="T414" i="3"/>
  <c r="V414" i="3" s="1"/>
  <c r="Y415" i="3"/>
  <c r="V415" i="3"/>
  <c r="R413" i="3"/>
  <c r="X413" i="3" s="1"/>
  <c r="N412" i="3"/>
  <c r="Y414" i="3"/>
  <c r="M412" i="3"/>
  <c r="J411" i="3"/>
  <c r="K411" i="3" s="1"/>
  <c r="L411" i="3" s="1"/>
  <c r="I409" i="13" l="1"/>
  <c r="J410" i="13"/>
  <c r="K410" i="13" s="1"/>
  <c r="L410" i="13" s="1"/>
  <c r="W413" i="13"/>
  <c r="V413" i="13"/>
  <c r="M411" i="13"/>
  <c r="N410" i="13" s="1"/>
  <c r="R411" i="13"/>
  <c r="Z411" i="13" s="1"/>
  <c r="X412" i="13"/>
  <c r="S412" i="13"/>
  <c r="U412" i="13" s="1"/>
  <c r="T412" i="13"/>
  <c r="W414" i="3"/>
  <c r="Z413" i="3"/>
  <c r="S413" i="3"/>
  <c r="U413" i="3" s="1"/>
  <c r="AA413" i="3" s="1"/>
  <c r="T413" i="3"/>
  <c r="W413" i="3" s="1"/>
  <c r="R412" i="3"/>
  <c r="X412" i="3" s="1"/>
  <c r="N411" i="3"/>
  <c r="Z412" i="3"/>
  <c r="M411" i="3"/>
  <c r="J410" i="3"/>
  <c r="K410" i="3" s="1"/>
  <c r="L410" i="3" s="1"/>
  <c r="W412" i="13" l="1"/>
  <c r="V412" i="13"/>
  <c r="AA412" i="13"/>
  <c r="Y412" i="13"/>
  <c r="M410" i="13"/>
  <c r="N409" i="13" s="1"/>
  <c r="R410" i="13"/>
  <c r="T411" i="13"/>
  <c r="X411" i="13"/>
  <c r="S411" i="13"/>
  <c r="U411" i="13" s="1"/>
  <c r="AA411" i="13" s="1"/>
  <c r="J409" i="13"/>
  <c r="K409" i="13" s="1"/>
  <c r="L409" i="13" s="1"/>
  <c r="I408" i="13"/>
  <c r="Y413" i="3"/>
  <c r="V413" i="3"/>
  <c r="T412" i="3"/>
  <c r="W412" i="3" s="1"/>
  <c r="S412" i="3"/>
  <c r="U412" i="3" s="1"/>
  <c r="AA412" i="3" s="1"/>
  <c r="R411" i="3"/>
  <c r="X411" i="3" s="1"/>
  <c r="N410" i="3"/>
  <c r="M410" i="3"/>
  <c r="J409" i="3"/>
  <c r="K409" i="3" s="1"/>
  <c r="L409" i="3" s="1"/>
  <c r="I407" i="13" l="1"/>
  <c r="J408" i="13"/>
  <c r="K408" i="13" s="1"/>
  <c r="L408" i="13" s="1"/>
  <c r="X410" i="13"/>
  <c r="S410" i="13"/>
  <c r="U410" i="13" s="1"/>
  <c r="AA410" i="13" s="1"/>
  <c r="T410" i="13"/>
  <c r="M409" i="13"/>
  <c r="N408" i="13" s="1"/>
  <c r="R409" i="13"/>
  <c r="Z409" i="13" s="1"/>
  <c r="W411" i="13"/>
  <c r="V411" i="13"/>
  <c r="Y411" i="13"/>
  <c r="Z410" i="13"/>
  <c r="V412" i="3"/>
  <c r="Y412" i="3"/>
  <c r="Z411" i="3"/>
  <c r="S411" i="3"/>
  <c r="U411" i="3" s="1"/>
  <c r="AA411" i="3" s="1"/>
  <c r="T411" i="3"/>
  <c r="W411" i="3" s="1"/>
  <c r="R410" i="3"/>
  <c r="Z410" i="3" s="1"/>
  <c r="N409" i="3"/>
  <c r="M409" i="3"/>
  <c r="J408" i="3"/>
  <c r="K408" i="3" s="1"/>
  <c r="L408" i="3" s="1"/>
  <c r="Y410" i="13" l="1"/>
  <c r="T409" i="13"/>
  <c r="X409" i="13"/>
  <c r="S409" i="13"/>
  <c r="U409" i="13" s="1"/>
  <c r="AA409" i="13" s="1"/>
  <c r="M408" i="13"/>
  <c r="N407" i="13" s="1"/>
  <c r="R408" i="13"/>
  <c r="W410" i="13"/>
  <c r="V410" i="13"/>
  <c r="J407" i="13"/>
  <c r="K407" i="13" s="1"/>
  <c r="L407" i="13" s="1"/>
  <c r="I406" i="13"/>
  <c r="Y411" i="3"/>
  <c r="T410" i="3"/>
  <c r="W410" i="3" s="1"/>
  <c r="S410" i="3"/>
  <c r="U410" i="3" s="1"/>
  <c r="AA410" i="3" s="1"/>
  <c r="X410" i="3"/>
  <c r="V411" i="3"/>
  <c r="R409" i="3"/>
  <c r="Z409" i="3" s="1"/>
  <c r="N408" i="3"/>
  <c r="M408" i="3"/>
  <c r="J407" i="3"/>
  <c r="K407" i="3" s="1"/>
  <c r="L407" i="3" s="1"/>
  <c r="X408" i="13" l="1"/>
  <c r="S408" i="13"/>
  <c r="U408" i="13" s="1"/>
  <c r="AA408" i="13" s="1"/>
  <c r="T408" i="13"/>
  <c r="W409" i="13"/>
  <c r="V409" i="13"/>
  <c r="I405" i="13"/>
  <c r="J406" i="13"/>
  <c r="K406" i="13" s="1"/>
  <c r="L406" i="13" s="1"/>
  <c r="Z408" i="13"/>
  <c r="M407" i="13"/>
  <c r="N406" i="13" s="1"/>
  <c r="R407" i="13"/>
  <c r="Z407" i="13" s="1"/>
  <c r="Y409" i="13"/>
  <c r="V410" i="3"/>
  <c r="Y410" i="3"/>
  <c r="T409" i="3"/>
  <c r="W409" i="3" s="1"/>
  <c r="X409" i="3"/>
  <c r="S409" i="3"/>
  <c r="U409" i="3" s="1"/>
  <c r="AA409" i="3" s="1"/>
  <c r="R408" i="3"/>
  <c r="Z408" i="3" s="1"/>
  <c r="N407" i="3"/>
  <c r="M407" i="3"/>
  <c r="J406" i="3"/>
  <c r="K406" i="3" s="1"/>
  <c r="L406" i="3" s="1"/>
  <c r="J405" i="13" l="1"/>
  <c r="K405" i="13" s="1"/>
  <c r="L405" i="13" s="1"/>
  <c r="I404" i="13"/>
  <c r="T407" i="13"/>
  <c r="X407" i="13"/>
  <c r="S407" i="13"/>
  <c r="U407" i="13" s="1"/>
  <c r="AA407" i="13" s="1"/>
  <c r="M406" i="13"/>
  <c r="N405" i="13" s="1"/>
  <c r="R406" i="13"/>
  <c r="W408" i="13"/>
  <c r="V408" i="13"/>
  <c r="Y407" i="13"/>
  <c r="Y408" i="13"/>
  <c r="V409" i="3"/>
  <c r="S408" i="3"/>
  <c r="U408" i="3" s="1"/>
  <c r="AA408" i="3" s="1"/>
  <c r="X408" i="3"/>
  <c r="T408" i="3"/>
  <c r="Y409" i="3"/>
  <c r="R407" i="3"/>
  <c r="Z407" i="3" s="1"/>
  <c r="N406" i="3"/>
  <c r="M406" i="3"/>
  <c r="J405" i="3"/>
  <c r="K405" i="3" s="1"/>
  <c r="L405" i="3" s="1"/>
  <c r="X406" i="13" l="1"/>
  <c r="S406" i="13"/>
  <c r="U406" i="13" s="1"/>
  <c r="AA406" i="13" s="1"/>
  <c r="T406" i="13"/>
  <c r="W407" i="13"/>
  <c r="V407" i="13"/>
  <c r="I403" i="13"/>
  <c r="J404" i="13"/>
  <c r="K404" i="13" s="1"/>
  <c r="L404" i="13" s="1"/>
  <c r="Z406" i="13"/>
  <c r="M405" i="13"/>
  <c r="N404" i="13" s="1"/>
  <c r="R405" i="13"/>
  <c r="V408" i="3"/>
  <c r="Y408" i="3"/>
  <c r="W408" i="3"/>
  <c r="T407" i="3"/>
  <c r="W407" i="3" s="1"/>
  <c r="S407" i="3"/>
  <c r="U407" i="3" s="1"/>
  <c r="AA407" i="3" s="1"/>
  <c r="X407" i="3"/>
  <c r="R406" i="3"/>
  <c r="S406" i="3" s="1"/>
  <c r="U406" i="3" s="1"/>
  <c r="AA406" i="3" s="1"/>
  <c r="N405" i="3"/>
  <c r="Y407" i="3"/>
  <c r="M405" i="3"/>
  <c r="V407" i="3"/>
  <c r="J404" i="3"/>
  <c r="K404" i="3" s="1"/>
  <c r="L404" i="3" s="1"/>
  <c r="T405" i="13" l="1"/>
  <c r="X405" i="13"/>
  <c r="S405" i="13"/>
  <c r="U405" i="13" s="1"/>
  <c r="AA405" i="13" s="1"/>
  <c r="Y405" i="13"/>
  <c r="J403" i="13"/>
  <c r="K403" i="13" s="1"/>
  <c r="L403" i="13" s="1"/>
  <c r="I402" i="13"/>
  <c r="Z405" i="13"/>
  <c r="M404" i="13"/>
  <c r="N403" i="13" s="1"/>
  <c r="R404" i="13"/>
  <c r="W406" i="13"/>
  <c r="V406" i="13"/>
  <c r="Y406" i="13"/>
  <c r="T406" i="3"/>
  <c r="W406" i="3" s="1"/>
  <c r="X406" i="3"/>
  <c r="Z406" i="3"/>
  <c r="R405" i="3"/>
  <c r="X405" i="3" s="1"/>
  <c r="N404" i="3"/>
  <c r="Y406" i="3"/>
  <c r="M404" i="3"/>
  <c r="V406" i="3"/>
  <c r="J403" i="3"/>
  <c r="K403" i="3" s="1"/>
  <c r="L403" i="3" s="1"/>
  <c r="Z404" i="13" l="1"/>
  <c r="I401" i="13"/>
  <c r="J402" i="13"/>
  <c r="K402" i="13" s="1"/>
  <c r="L402" i="13" s="1"/>
  <c r="X404" i="13"/>
  <c r="S404" i="13"/>
  <c r="U404" i="13" s="1"/>
  <c r="AA404" i="13" s="1"/>
  <c r="T404" i="13"/>
  <c r="M403" i="13"/>
  <c r="N402" i="13" s="1"/>
  <c r="R403" i="13"/>
  <c r="W405" i="13"/>
  <c r="V405" i="13"/>
  <c r="Z405" i="3"/>
  <c r="T405" i="3"/>
  <c r="W405" i="3" s="1"/>
  <c r="S405" i="3"/>
  <c r="U405" i="3" s="1"/>
  <c r="AA405" i="3" s="1"/>
  <c r="R404" i="3"/>
  <c r="X404" i="3" s="1"/>
  <c r="N403" i="3"/>
  <c r="M403" i="3"/>
  <c r="J402" i="3"/>
  <c r="K402" i="3" s="1"/>
  <c r="L402" i="3" s="1"/>
  <c r="T403" i="13" l="1"/>
  <c r="X403" i="13"/>
  <c r="S403" i="13"/>
  <c r="U403" i="13" s="1"/>
  <c r="AA403" i="13" s="1"/>
  <c r="Y403" i="13"/>
  <c r="M402" i="13"/>
  <c r="N401" i="13" s="1"/>
  <c r="R402" i="13"/>
  <c r="W404" i="13"/>
  <c r="V404" i="13"/>
  <c r="J401" i="13"/>
  <c r="K401" i="13" s="1"/>
  <c r="L401" i="13" s="1"/>
  <c r="I400" i="13"/>
  <c r="Z403" i="13"/>
  <c r="Y404" i="13"/>
  <c r="V405" i="3"/>
  <c r="Z404" i="3"/>
  <c r="T404" i="3"/>
  <c r="S404" i="3"/>
  <c r="U404" i="3" s="1"/>
  <c r="AA404" i="3" s="1"/>
  <c r="Y405" i="3"/>
  <c r="R403" i="3"/>
  <c r="X403" i="3" s="1"/>
  <c r="N402" i="3"/>
  <c r="Y404" i="3"/>
  <c r="M402" i="3"/>
  <c r="W404" i="3"/>
  <c r="J401" i="3"/>
  <c r="K401" i="3" s="1"/>
  <c r="L401" i="3" s="1"/>
  <c r="M401" i="13" l="1"/>
  <c r="N400" i="13" s="1"/>
  <c r="R401" i="13"/>
  <c r="Z401" i="13" s="1"/>
  <c r="X402" i="13"/>
  <c r="S402" i="13"/>
  <c r="U402" i="13" s="1"/>
  <c r="AA402" i="13" s="1"/>
  <c r="T402" i="13"/>
  <c r="I399" i="13"/>
  <c r="J400" i="13"/>
  <c r="K400" i="13" s="1"/>
  <c r="L400" i="13" s="1"/>
  <c r="Z402" i="13"/>
  <c r="Y402" i="13"/>
  <c r="W403" i="13"/>
  <c r="V403" i="13"/>
  <c r="S403" i="3"/>
  <c r="U403" i="3" s="1"/>
  <c r="AA403" i="3" s="1"/>
  <c r="T403" i="3"/>
  <c r="V403" i="3" s="1"/>
  <c r="Z403" i="3"/>
  <c r="V404" i="3"/>
  <c r="R402" i="3"/>
  <c r="X402" i="3" s="1"/>
  <c r="N401" i="3"/>
  <c r="Y403" i="3"/>
  <c r="M401" i="3"/>
  <c r="J400" i="3"/>
  <c r="K400" i="3" s="1"/>
  <c r="L400" i="3" s="1"/>
  <c r="W402" i="13" l="1"/>
  <c r="V402" i="13"/>
  <c r="M400" i="13"/>
  <c r="N399" i="13" s="1"/>
  <c r="R400" i="13"/>
  <c r="Z400" i="13" s="1"/>
  <c r="J399" i="13"/>
  <c r="K399" i="13" s="1"/>
  <c r="L399" i="13" s="1"/>
  <c r="I398" i="13"/>
  <c r="T401" i="13"/>
  <c r="X401" i="13"/>
  <c r="S401" i="13"/>
  <c r="U401" i="13" s="1"/>
  <c r="AA401" i="13" s="1"/>
  <c r="W403" i="3"/>
  <c r="Z402" i="3"/>
  <c r="S402" i="3"/>
  <c r="U402" i="3" s="1"/>
  <c r="AA402" i="3" s="1"/>
  <c r="T402" i="3"/>
  <c r="V402" i="3" s="1"/>
  <c r="R401" i="3"/>
  <c r="X401" i="3" s="1"/>
  <c r="N400" i="3"/>
  <c r="Y402" i="3"/>
  <c r="S401" i="3"/>
  <c r="U401" i="3" s="1"/>
  <c r="AA401" i="3" s="1"/>
  <c r="M400" i="3"/>
  <c r="W402" i="3"/>
  <c r="J399" i="3"/>
  <c r="K399" i="3" s="1"/>
  <c r="L399" i="3" s="1"/>
  <c r="M399" i="13" l="1"/>
  <c r="N398" i="13" s="1"/>
  <c r="R399" i="13"/>
  <c r="Z399" i="13" s="1"/>
  <c r="W401" i="13"/>
  <c r="V401" i="13"/>
  <c r="Y401" i="13"/>
  <c r="I397" i="13"/>
  <c r="J398" i="13"/>
  <c r="K398" i="13" s="1"/>
  <c r="L398" i="13" s="1"/>
  <c r="X400" i="13"/>
  <c r="S400" i="13"/>
  <c r="U400" i="13" s="1"/>
  <c r="T400" i="13"/>
  <c r="T401" i="3"/>
  <c r="Z401" i="3"/>
  <c r="R400" i="3"/>
  <c r="Z400" i="3" s="1"/>
  <c r="N399" i="3"/>
  <c r="Y401" i="3"/>
  <c r="M399" i="3"/>
  <c r="W401" i="3"/>
  <c r="V401" i="3"/>
  <c r="J398" i="3"/>
  <c r="K398" i="3" s="1"/>
  <c r="L398" i="3" s="1"/>
  <c r="AA400" i="13" l="1"/>
  <c r="Y400" i="13"/>
  <c r="M398" i="13"/>
  <c r="N397" i="13" s="1"/>
  <c r="R398" i="13"/>
  <c r="Z398" i="13" s="1"/>
  <c r="W400" i="13"/>
  <c r="V400" i="13"/>
  <c r="J397" i="13"/>
  <c r="K397" i="13" s="1"/>
  <c r="L397" i="13" s="1"/>
  <c r="I396" i="13"/>
  <c r="T399" i="13"/>
  <c r="X399" i="13"/>
  <c r="S399" i="13"/>
  <c r="U399" i="13" s="1"/>
  <c r="AA399" i="13" s="1"/>
  <c r="T400" i="3"/>
  <c r="S400" i="3"/>
  <c r="U400" i="3" s="1"/>
  <c r="AA400" i="3" s="1"/>
  <c r="X400" i="3"/>
  <c r="R399" i="3"/>
  <c r="X399" i="3" s="1"/>
  <c r="N398" i="3"/>
  <c r="M398" i="3"/>
  <c r="W400" i="3"/>
  <c r="J397" i="3"/>
  <c r="K397" i="3" s="1"/>
  <c r="L397" i="3" s="1"/>
  <c r="W399" i="13" l="1"/>
  <c r="V399" i="13"/>
  <c r="Y399" i="13"/>
  <c r="I395" i="13"/>
  <c r="J396" i="13"/>
  <c r="K396" i="13" s="1"/>
  <c r="L396" i="13" s="1"/>
  <c r="M397" i="13"/>
  <c r="N396" i="13" s="1"/>
  <c r="R397" i="13"/>
  <c r="X398" i="13"/>
  <c r="S398" i="13"/>
  <c r="U398" i="13" s="1"/>
  <c r="AA398" i="13" s="1"/>
  <c r="T398" i="13"/>
  <c r="Y400" i="3"/>
  <c r="Z399" i="3"/>
  <c r="V400" i="3"/>
  <c r="S399" i="3"/>
  <c r="U399" i="3" s="1"/>
  <c r="AA399" i="3" s="1"/>
  <c r="T399" i="3"/>
  <c r="R398" i="3"/>
  <c r="X398" i="3" s="1"/>
  <c r="N397" i="3"/>
  <c r="M397" i="3"/>
  <c r="W399" i="3"/>
  <c r="J396" i="3"/>
  <c r="K396" i="3" s="1"/>
  <c r="L396" i="3" s="1"/>
  <c r="T397" i="13" l="1"/>
  <c r="X397" i="13"/>
  <c r="S397" i="13"/>
  <c r="U397" i="13" s="1"/>
  <c r="AA397" i="13" s="1"/>
  <c r="Y397" i="13"/>
  <c r="W398" i="13"/>
  <c r="V398" i="13"/>
  <c r="M396" i="13"/>
  <c r="N395" i="13" s="1"/>
  <c r="R396" i="13"/>
  <c r="Z396" i="13" s="1"/>
  <c r="Z397" i="13"/>
  <c r="J395" i="13"/>
  <c r="K395" i="13" s="1"/>
  <c r="L395" i="13" s="1"/>
  <c r="I394" i="13"/>
  <c r="Y398" i="13"/>
  <c r="Y399" i="3"/>
  <c r="Z398" i="3"/>
  <c r="T398" i="3"/>
  <c r="W398" i="3" s="1"/>
  <c r="S398" i="3"/>
  <c r="U398" i="3" s="1"/>
  <c r="AA398" i="3" s="1"/>
  <c r="V399" i="3"/>
  <c r="R397" i="3"/>
  <c r="X397" i="3" s="1"/>
  <c r="N396" i="3"/>
  <c r="Y398" i="3"/>
  <c r="M396" i="3"/>
  <c r="J395" i="3"/>
  <c r="K395" i="3" s="1"/>
  <c r="L395" i="3" s="1"/>
  <c r="I393" i="13" l="1"/>
  <c r="J394" i="13"/>
  <c r="K394" i="13" s="1"/>
  <c r="L394" i="13" s="1"/>
  <c r="M395" i="13"/>
  <c r="N394" i="13" s="1"/>
  <c r="R395" i="13"/>
  <c r="X396" i="13"/>
  <c r="S396" i="13"/>
  <c r="U396" i="13" s="1"/>
  <c r="T396" i="13"/>
  <c r="W397" i="13"/>
  <c r="V397" i="13"/>
  <c r="V398" i="3"/>
  <c r="Z397" i="3"/>
  <c r="S397" i="3"/>
  <c r="U397" i="3" s="1"/>
  <c r="AA397" i="3" s="1"/>
  <c r="T397" i="3"/>
  <c r="W397" i="3" s="1"/>
  <c r="R396" i="3"/>
  <c r="Z396" i="3" s="1"/>
  <c r="N395" i="3"/>
  <c r="M395" i="3"/>
  <c r="J394" i="3"/>
  <c r="K394" i="3" s="1"/>
  <c r="L394" i="3" s="1"/>
  <c r="W396" i="13" l="1"/>
  <c r="V396" i="13"/>
  <c r="T395" i="13"/>
  <c r="X395" i="13"/>
  <c r="S395" i="13"/>
  <c r="U395" i="13" s="1"/>
  <c r="AA395" i="13" s="1"/>
  <c r="Y395" i="13"/>
  <c r="M394" i="13"/>
  <c r="N393" i="13" s="1"/>
  <c r="R394" i="13"/>
  <c r="Z394" i="13" s="1"/>
  <c r="AA396" i="13"/>
  <c r="Y396" i="13"/>
  <c r="Z395" i="13"/>
  <c r="J393" i="13"/>
  <c r="K393" i="13" s="1"/>
  <c r="L393" i="13" s="1"/>
  <c r="I392" i="13"/>
  <c r="Y397" i="3"/>
  <c r="V397" i="3"/>
  <c r="T396" i="3"/>
  <c r="W396" i="3" s="1"/>
  <c r="S396" i="3"/>
  <c r="U396" i="3" s="1"/>
  <c r="AA396" i="3" s="1"/>
  <c r="X396" i="3"/>
  <c r="R395" i="3"/>
  <c r="X395" i="3" s="1"/>
  <c r="N394" i="3"/>
  <c r="Y396" i="3"/>
  <c r="M394" i="3"/>
  <c r="J393" i="3"/>
  <c r="K393" i="3" s="1"/>
  <c r="L393" i="3" s="1"/>
  <c r="I391" i="13" l="1"/>
  <c r="J392" i="13"/>
  <c r="K392" i="13" s="1"/>
  <c r="L392" i="13" s="1"/>
  <c r="M393" i="13"/>
  <c r="N392" i="13" s="1"/>
  <c r="R393" i="13"/>
  <c r="W395" i="13"/>
  <c r="V395" i="13"/>
  <c r="X394" i="13"/>
  <c r="S394" i="13"/>
  <c r="U394" i="13" s="1"/>
  <c r="T394" i="13"/>
  <c r="Z395" i="3"/>
  <c r="S395" i="3"/>
  <c r="U395" i="3" s="1"/>
  <c r="AA395" i="3" s="1"/>
  <c r="V396" i="3"/>
  <c r="T395" i="3"/>
  <c r="W395" i="3" s="1"/>
  <c r="R394" i="3"/>
  <c r="Z394" i="3" s="1"/>
  <c r="N393" i="3"/>
  <c r="M393" i="3"/>
  <c r="J392" i="3"/>
  <c r="K392" i="3" s="1"/>
  <c r="L392" i="3" s="1"/>
  <c r="W394" i="13" l="1"/>
  <c r="V394" i="13"/>
  <c r="AA394" i="13"/>
  <c r="Y394" i="13"/>
  <c r="T393" i="13"/>
  <c r="X393" i="13"/>
  <c r="S393" i="13"/>
  <c r="U393" i="13" s="1"/>
  <c r="AA393" i="13" s="1"/>
  <c r="M392" i="13"/>
  <c r="N391" i="13" s="1"/>
  <c r="R392" i="13"/>
  <c r="Z393" i="13"/>
  <c r="J391" i="13"/>
  <c r="K391" i="13" s="1"/>
  <c r="L391" i="13" s="1"/>
  <c r="I390" i="13"/>
  <c r="Y395" i="3"/>
  <c r="S394" i="3"/>
  <c r="U394" i="3" s="1"/>
  <c r="AA394" i="3" s="1"/>
  <c r="V395" i="3"/>
  <c r="T394" i="3"/>
  <c r="W394" i="3" s="1"/>
  <c r="X394" i="3"/>
  <c r="R393" i="3"/>
  <c r="X393" i="3" s="1"/>
  <c r="N392" i="3"/>
  <c r="M392" i="3"/>
  <c r="J391" i="3"/>
  <c r="K391" i="3" s="1"/>
  <c r="L391" i="3" s="1"/>
  <c r="Y393" i="13" l="1"/>
  <c r="M391" i="13"/>
  <c r="N390" i="13" s="1"/>
  <c r="R391" i="13"/>
  <c r="Z391" i="13" s="1"/>
  <c r="X392" i="13"/>
  <c r="S392" i="13"/>
  <c r="U392" i="13" s="1"/>
  <c r="AA392" i="13" s="1"/>
  <c r="T392" i="13"/>
  <c r="I389" i="13"/>
  <c r="J390" i="13"/>
  <c r="K390" i="13" s="1"/>
  <c r="L390" i="13" s="1"/>
  <c r="Z392" i="13"/>
  <c r="Y392" i="13"/>
  <c r="W393" i="13"/>
  <c r="V393" i="13"/>
  <c r="Y394" i="3"/>
  <c r="V394" i="3"/>
  <c r="Z393" i="3"/>
  <c r="S393" i="3"/>
  <c r="U393" i="3" s="1"/>
  <c r="AA393" i="3" s="1"/>
  <c r="T393" i="3"/>
  <c r="W393" i="3" s="1"/>
  <c r="R392" i="3"/>
  <c r="X392" i="3" s="1"/>
  <c r="N391" i="3"/>
  <c r="Y393" i="3"/>
  <c r="M391" i="3"/>
  <c r="J390" i="3"/>
  <c r="K390" i="3" s="1"/>
  <c r="L390" i="3" s="1"/>
  <c r="W392" i="13" l="1"/>
  <c r="V392" i="13"/>
  <c r="M390" i="13"/>
  <c r="N389" i="13" s="1"/>
  <c r="R390" i="13"/>
  <c r="Z390" i="13" s="1"/>
  <c r="J389" i="13"/>
  <c r="K389" i="13" s="1"/>
  <c r="L389" i="13" s="1"/>
  <c r="I388" i="13"/>
  <c r="T391" i="13"/>
  <c r="X391" i="13"/>
  <c r="S391" i="13"/>
  <c r="U391" i="13" s="1"/>
  <c r="AA391" i="13" s="1"/>
  <c r="Z392" i="3"/>
  <c r="V393" i="3"/>
  <c r="S392" i="3"/>
  <c r="U392" i="3" s="1"/>
  <c r="AA392" i="3" s="1"/>
  <c r="T392" i="3"/>
  <c r="W392" i="3" s="1"/>
  <c r="R391" i="3"/>
  <c r="T391" i="3" s="1"/>
  <c r="N390" i="3"/>
  <c r="Y392" i="3"/>
  <c r="M390" i="3"/>
  <c r="J389" i="3"/>
  <c r="K389" i="3" s="1"/>
  <c r="L389" i="3" s="1"/>
  <c r="M389" i="13" l="1"/>
  <c r="N388" i="13" s="1"/>
  <c r="R389" i="13"/>
  <c r="Z389" i="13" s="1"/>
  <c r="W391" i="13"/>
  <c r="V391" i="13"/>
  <c r="Y391" i="13"/>
  <c r="I387" i="13"/>
  <c r="J388" i="13"/>
  <c r="K388" i="13" s="1"/>
  <c r="L388" i="13" s="1"/>
  <c r="X390" i="13"/>
  <c r="S390" i="13"/>
  <c r="U390" i="13" s="1"/>
  <c r="T390" i="13"/>
  <c r="V392" i="3"/>
  <c r="S391" i="3"/>
  <c r="U391" i="3" s="1"/>
  <c r="AA391" i="3" s="1"/>
  <c r="Z391" i="3"/>
  <c r="X391" i="3"/>
  <c r="R390" i="3"/>
  <c r="Z390" i="3" s="1"/>
  <c r="N389" i="3"/>
  <c r="W391" i="3"/>
  <c r="M389" i="3"/>
  <c r="J388" i="3"/>
  <c r="K388" i="3" s="1"/>
  <c r="L388" i="3" s="1"/>
  <c r="AA390" i="13" l="1"/>
  <c r="Y390" i="13"/>
  <c r="M388" i="13"/>
  <c r="N387" i="13" s="1"/>
  <c r="R388" i="13"/>
  <c r="Z388" i="13" s="1"/>
  <c r="W390" i="13"/>
  <c r="V390" i="13"/>
  <c r="J387" i="13"/>
  <c r="K387" i="13" s="1"/>
  <c r="L387" i="13" s="1"/>
  <c r="I386" i="13"/>
  <c r="T389" i="13"/>
  <c r="X389" i="13"/>
  <c r="S389" i="13"/>
  <c r="U389" i="13" s="1"/>
  <c r="AA389" i="13" s="1"/>
  <c r="Y391" i="3"/>
  <c r="V391" i="3"/>
  <c r="T390" i="3"/>
  <c r="W390" i="3" s="1"/>
  <c r="S390" i="3"/>
  <c r="U390" i="3" s="1"/>
  <c r="AA390" i="3" s="1"/>
  <c r="X390" i="3"/>
  <c r="R389" i="3"/>
  <c r="X389" i="3" s="1"/>
  <c r="N388" i="3"/>
  <c r="M388" i="3"/>
  <c r="J387" i="3"/>
  <c r="K387" i="3" s="1"/>
  <c r="L387" i="3" s="1"/>
  <c r="W389" i="13" l="1"/>
  <c r="V389" i="13"/>
  <c r="Y389" i="13"/>
  <c r="I385" i="13"/>
  <c r="J386" i="13"/>
  <c r="K386" i="13" s="1"/>
  <c r="L386" i="13" s="1"/>
  <c r="M387" i="13"/>
  <c r="N386" i="13" s="1"/>
  <c r="R387" i="13"/>
  <c r="X388" i="13"/>
  <c r="S388" i="13"/>
  <c r="U388" i="13" s="1"/>
  <c r="AA388" i="13" s="1"/>
  <c r="T388" i="13"/>
  <c r="V390" i="3"/>
  <c r="Z389" i="3"/>
  <c r="S389" i="3"/>
  <c r="U389" i="3" s="1"/>
  <c r="AA389" i="3" s="1"/>
  <c r="T389" i="3"/>
  <c r="W389" i="3" s="1"/>
  <c r="Y390" i="3"/>
  <c r="R388" i="3"/>
  <c r="X388" i="3" s="1"/>
  <c r="N387" i="3"/>
  <c r="Y389" i="3"/>
  <c r="M387" i="3"/>
  <c r="J386" i="3"/>
  <c r="K386" i="3" s="1"/>
  <c r="L386" i="3" s="1"/>
  <c r="W388" i="13" l="1"/>
  <c r="V388" i="13"/>
  <c r="T387" i="13"/>
  <c r="X387" i="13"/>
  <c r="S387" i="13"/>
  <c r="U387" i="13" s="1"/>
  <c r="AA387" i="13" s="1"/>
  <c r="Y387" i="13"/>
  <c r="M386" i="13"/>
  <c r="N385" i="13" s="1"/>
  <c r="R386" i="13"/>
  <c r="Z386" i="13" s="1"/>
  <c r="Z387" i="13"/>
  <c r="I384" i="13"/>
  <c r="J385" i="13"/>
  <c r="K385" i="13" s="1"/>
  <c r="L385" i="13" s="1"/>
  <c r="Y388" i="13"/>
  <c r="Z388" i="3"/>
  <c r="T388" i="3"/>
  <c r="V388" i="3" s="1"/>
  <c r="S388" i="3"/>
  <c r="U388" i="3" s="1"/>
  <c r="AA388" i="3" s="1"/>
  <c r="Y388" i="3"/>
  <c r="V389" i="3"/>
  <c r="R387" i="3"/>
  <c r="X387" i="3" s="1"/>
  <c r="N386" i="3"/>
  <c r="W388" i="3"/>
  <c r="M386" i="3"/>
  <c r="J385" i="3"/>
  <c r="K385" i="3" s="1"/>
  <c r="L385" i="3" s="1"/>
  <c r="W387" i="13" l="1"/>
  <c r="V387" i="13"/>
  <c r="M385" i="13"/>
  <c r="N384" i="13" s="1"/>
  <c r="R385" i="13"/>
  <c r="I383" i="13"/>
  <c r="J384" i="13"/>
  <c r="K384" i="13" s="1"/>
  <c r="L384" i="13" s="1"/>
  <c r="X386" i="13"/>
  <c r="S386" i="13"/>
  <c r="U386" i="13" s="1"/>
  <c r="T386" i="13"/>
  <c r="T387" i="3"/>
  <c r="Z387" i="3"/>
  <c r="S387" i="3"/>
  <c r="U387" i="3" s="1"/>
  <c r="AA387" i="3" s="1"/>
  <c r="R386" i="3"/>
  <c r="Z386" i="3" s="1"/>
  <c r="N385" i="3"/>
  <c r="M385" i="3"/>
  <c r="J384" i="3"/>
  <c r="K384" i="3" s="1"/>
  <c r="L384" i="3" s="1"/>
  <c r="I382" i="13" l="1"/>
  <c r="J383" i="13"/>
  <c r="K383" i="13" s="1"/>
  <c r="L383" i="13" s="1"/>
  <c r="W386" i="13"/>
  <c r="V386" i="13"/>
  <c r="AA386" i="13"/>
  <c r="Y386" i="13"/>
  <c r="T385" i="13"/>
  <c r="X385" i="13"/>
  <c r="S385" i="13"/>
  <c r="U385" i="13" s="1"/>
  <c r="AA385" i="13" s="1"/>
  <c r="Y385" i="13"/>
  <c r="R384" i="13"/>
  <c r="Z384" i="13" s="1"/>
  <c r="M384" i="13"/>
  <c r="N383" i="13" s="1"/>
  <c r="Z385" i="13"/>
  <c r="V387" i="3"/>
  <c r="S386" i="3"/>
  <c r="U386" i="3" s="1"/>
  <c r="AA386" i="3" s="1"/>
  <c r="T386" i="3"/>
  <c r="W386" i="3" s="1"/>
  <c r="W387" i="3"/>
  <c r="X386" i="3"/>
  <c r="Y387" i="3"/>
  <c r="R385" i="3"/>
  <c r="X385" i="3" s="1"/>
  <c r="N384" i="3"/>
  <c r="M384" i="3"/>
  <c r="J383" i="3"/>
  <c r="K383" i="3" s="1"/>
  <c r="L383" i="3" s="1"/>
  <c r="W385" i="13" l="1"/>
  <c r="V385" i="13"/>
  <c r="R383" i="13"/>
  <c r="Z383" i="13" s="1"/>
  <c r="M383" i="13"/>
  <c r="N382" i="13" s="1"/>
  <c r="T384" i="13"/>
  <c r="X384" i="13"/>
  <c r="S384" i="13"/>
  <c r="U384" i="13" s="1"/>
  <c r="AA384" i="13" s="1"/>
  <c r="I381" i="13"/>
  <c r="J382" i="13"/>
  <c r="K382" i="13" s="1"/>
  <c r="L382" i="13" s="1"/>
  <c r="V386" i="3"/>
  <c r="Z385" i="3"/>
  <c r="Y386" i="3"/>
  <c r="S385" i="3"/>
  <c r="U385" i="3" s="1"/>
  <c r="AA385" i="3" s="1"/>
  <c r="T385" i="3"/>
  <c r="W385" i="3" s="1"/>
  <c r="R384" i="3"/>
  <c r="Z384" i="3" s="1"/>
  <c r="N383" i="3"/>
  <c r="M383" i="3"/>
  <c r="J382" i="3"/>
  <c r="K382" i="3" s="1"/>
  <c r="L382" i="3" s="1"/>
  <c r="I380" i="13" l="1"/>
  <c r="J381" i="13"/>
  <c r="K381" i="13" s="1"/>
  <c r="L381" i="13" s="1"/>
  <c r="T383" i="13"/>
  <c r="X383" i="13"/>
  <c r="S383" i="13"/>
  <c r="U383" i="13" s="1"/>
  <c r="R382" i="13"/>
  <c r="Z382" i="13" s="1"/>
  <c r="M382" i="13"/>
  <c r="N381" i="13" s="1"/>
  <c r="W384" i="13"/>
  <c r="V384" i="13"/>
  <c r="Y384" i="13"/>
  <c r="Y385" i="3"/>
  <c r="T384" i="3"/>
  <c r="W384" i="3" s="1"/>
  <c r="S384" i="3"/>
  <c r="U384" i="3" s="1"/>
  <c r="AA384" i="3" s="1"/>
  <c r="X384" i="3"/>
  <c r="V385" i="3"/>
  <c r="R383" i="3"/>
  <c r="X383" i="3" s="1"/>
  <c r="N382" i="3"/>
  <c r="M382" i="3"/>
  <c r="J381" i="3"/>
  <c r="K381" i="3" s="1"/>
  <c r="L381" i="3" s="1"/>
  <c r="T382" i="13" l="1"/>
  <c r="X382" i="13"/>
  <c r="S382" i="13"/>
  <c r="U382" i="13" s="1"/>
  <c r="W383" i="13"/>
  <c r="V383" i="13"/>
  <c r="R381" i="13"/>
  <c r="Z381" i="13" s="1"/>
  <c r="M381" i="13"/>
  <c r="N380" i="13" s="1"/>
  <c r="AA383" i="13"/>
  <c r="Y383" i="13"/>
  <c r="I379" i="13"/>
  <c r="J380" i="13"/>
  <c r="K380" i="13" s="1"/>
  <c r="L380" i="13" s="1"/>
  <c r="V384" i="3"/>
  <c r="Y384" i="3"/>
  <c r="Z383" i="3"/>
  <c r="S383" i="3"/>
  <c r="U383" i="3" s="1"/>
  <c r="AA383" i="3" s="1"/>
  <c r="T383" i="3"/>
  <c r="W383" i="3" s="1"/>
  <c r="R382" i="3"/>
  <c r="S382" i="3" s="1"/>
  <c r="U382" i="3" s="1"/>
  <c r="AA382" i="3" s="1"/>
  <c r="N381" i="3"/>
  <c r="Y383" i="3"/>
  <c r="M381" i="3"/>
  <c r="J380" i="3"/>
  <c r="K380" i="3" s="1"/>
  <c r="L380" i="3" s="1"/>
  <c r="I378" i="13" l="1"/>
  <c r="J379" i="13"/>
  <c r="K379" i="13" s="1"/>
  <c r="L379" i="13" s="1"/>
  <c r="T381" i="13"/>
  <c r="X381" i="13"/>
  <c r="S381" i="13"/>
  <c r="U381" i="13" s="1"/>
  <c r="AA382" i="13"/>
  <c r="Y382" i="13"/>
  <c r="R380" i="13"/>
  <c r="Z380" i="13" s="1"/>
  <c r="M380" i="13"/>
  <c r="N379" i="13" s="1"/>
  <c r="W382" i="13"/>
  <c r="V382" i="13"/>
  <c r="T382" i="3"/>
  <c r="X382" i="3"/>
  <c r="V383" i="3"/>
  <c r="Z382" i="3"/>
  <c r="R381" i="3"/>
  <c r="Z381" i="3" s="1"/>
  <c r="N380" i="3"/>
  <c r="Y382" i="3"/>
  <c r="M380" i="3"/>
  <c r="W382" i="3"/>
  <c r="V382" i="3"/>
  <c r="J379" i="3"/>
  <c r="K379" i="3" s="1"/>
  <c r="L379" i="3" s="1"/>
  <c r="W381" i="13" l="1"/>
  <c r="V381" i="13"/>
  <c r="R379" i="13"/>
  <c r="Z379" i="13" s="1"/>
  <c r="M379" i="13"/>
  <c r="N378" i="13" s="1"/>
  <c r="T380" i="13"/>
  <c r="X380" i="13"/>
  <c r="S380" i="13"/>
  <c r="U380" i="13" s="1"/>
  <c r="AA381" i="13"/>
  <c r="Y381" i="13"/>
  <c r="I377" i="13"/>
  <c r="J378" i="13"/>
  <c r="K378" i="13" s="1"/>
  <c r="L378" i="13" s="1"/>
  <c r="T381" i="3"/>
  <c r="X381" i="3"/>
  <c r="S381" i="3"/>
  <c r="U381" i="3" s="1"/>
  <c r="AA381" i="3" s="1"/>
  <c r="R380" i="3"/>
  <c r="S380" i="3" s="1"/>
  <c r="U380" i="3" s="1"/>
  <c r="AA380" i="3" s="1"/>
  <c r="N379" i="3"/>
  <c r="M379" i="3"/>
  <c r="W381" i="3"/>
  <c r="J378" i="3"/>
  <c r="K378" i="3" s="1"/>
  <c r="L378" i="3" s="1"/>
  <c r="W380" i="13" l="1"/>
  <c r="V380" i="13"/>
  <c r="AA380" i="13"/>
  <c r="Y380" i="13"/>
  <c r="R378" i="13"/>
  <c r="M378" i="13"/>
  <c r="N377" i="13" s="1"/>
  <c r="I376" i="13"/>
  <c r="J377" i="13"/>
  <c r="K377" i="13" s="1"/>
  <c r="L377" i="13" s="1"/>
  <c r="T379" i="13"/>
  <c r="S379" i="13"/>
  <c r="U379" i="13" s="1"/>
  <c r="X379" i="13"/>
  <c r="Y381" i="3"/>
  <c r="T380" i="3"/>
  <c r="W380" i="3" s="1"/>
  <c r="V381" i="3"/>
  <c r="X380" i="3"/>
  <c r="Z380" i="3"/>
  <c r="R379" i="3"/>
  <c r="S379" i="3" s="1"/>
  <c r="U379" i="3" s="1"/>
  <c r="AA379" i="3" s="1"/>
  <c r="N378" i="3"/>
  <c r="Y380" i="3"/>
  <c r="M378" i="3"/>
  <c r="J377" i="3"/>
  <c r="K377" i="3" s="1"/>
  <c r="L377" i="3" s="1"/>
  <c r="W379" i="13" l="1"/>
  <c r="V379" i="13"/>
  <c r="R377" i="13"/>
  <c r="Z377" i="13" s="1"/>
  <c r="M377" i="13"/>
  <c r="N376" i="13" s="1"/>
  <c r="T378" i="13"/>
  <c r="X378" i="13"/>
  <c r="S378" i="13"/>
  <c r="U378" i="13" s="1"/>
  <c r="AA378" i="13" s="1"/>
  <c r="I375" i="13"/>
  <c r="J376" i="13"/>
  <c r="K376" i="13" s="1"/>
  <c r="L376" i="13" s="1"/>
  <c r="AA379" i="13"/>
  <c r="Y379" i="13"/>
  <c r="Y378" i="13"/>
  <c r="Z378" i="13"/>
  <c r="V380" i="3"/>
  <c r="X379" i="3"/>
  <c r="T379" i="3"/>
  <c r="W379" i="3" s="1"/>
  <c r="Z379" i="3"/>
  <c r="R378" i="3"/>
  <c r="T378" i="3" s="1"/>
  <c r="N377" i="3"/>
  <c r="M377" i="3"/>
  <c r="Y379" i="3"/>
  <c r="J376" i="3"/>
  <c r="K376" i="3" s="1"/>
  <c r="L376" i="3" s="1"/>
  <c r="R376" i="13" l="1"/>
  <c r="M376" i="13"/>
  <c r="N375" i="13" s="1"/>
  <c r="W378" i="13"/>
  <c r="V378" i="13"/>
  <c r="I374" i="13"/>
  <c r="J375" i="13"/>
  <c r="K375" i="13" s="1"/>
  <c r="L375" i="13" s="1"/>
  <c r="T377" i="13"/>
  <c r="S377" i="13"/>
  <c r="U377" i="13" s="1"/>
  <c r="X377" i="13"/>
  <c r="V379" i="3"/>
  <c r="Z378" i="3"/>
  <c r="S378" i="3"/>
  <c r="U378" i="3" s="1"/>
  <c r="AA378" i="3" s="1"/>
  <c r="X378" i="3"/>
  <c r="R377" i="3"/>
  <c r="Z377" i="3" s="1"/>
  <c r="N376" i="3"/>
  <c r="M376" i="3"/>
  <c r="W378" i="3"/>
  <c r="J375" i="3"/>
  <c r="K375" i="3" s="1"/>
  <c r="L375" i="3" s="1"/>
  <c r="I373" i="13" l="1"/>
  <c r="J374" i="13"/>
  <c r="K374" i="13" s="1"/>
  <c r="L374" i="13" s="1"/>
  <c r="AA377" i="13"/>
  <c r="Y377" i="13"/>
  <c r="T376" i="13"/>
  <c r="X376" i="13"/>
  <c r="S376" i="13"/>
  <c r="U376" i="13" s="1"/>
  <c r="AA376" i="13" s="1"/>
  <c r="W377" i="13"/>
  <c r="V377" i="13"/>
  <c r="R375" i="13"/>
  <c r="Z375" i="13" s="1"/>
  <c r="M375" i="13"/>
  <c r="N374" i="13" s="1"/>
  <c r="Y376" i="13"/>
  <c r="Z376" i="13"/>
  <c r="Y378" i="3"/>
  <c r="S377" i="3"/>
  <c r="U377" i="3" s="1"/>
  <c r="AA377" i="3" s="1"/>
  <c r="T377" i="3"/>
  <c r="W377" i="3" s="1"/>
  <c r="X377" i="3"/>
  <c r="V378" i="3"/>
  <c r="R376" i="3"/>
  <c r="X376" i="3" s="1"/>
  <c r="N375" i="3"/>
  <c r="M375" i="3"/>
  <c r="J374" i="3"/>
  <c r="K374" i="3" s="1"/>
  <c r="L374" i="3" s="1"/>
  <c r="T375" i="13" l="1"/>
  <c r="X375" i="13"/>
  <c r="S375" i="13"/>
  <c r="U375" i="13" s="1"/>
  <c r="Z374" i="13"/>
  <c r="R374" i="13"/>
  <c r="M374" i="13"/>
  <c r="N373" i="13" s="1"/>
  <c r="W376" i="13"/>
  <c r="V376" i="13"/>
  <c r="I372" i="13"/>
  <c r="J373" i="13"/>
  <c r="K373" i="13" s="1"/>
  <c r="L373" i="13" s="1"/>
  <c r="Y377" i="3"/>
  <c r="V377" i="3"/>
  <c r="Z376" i="3"/>
  <c r="T376" i="3"/>
  <c r="W376" i="3" s="1"/>
  <c r="S376" i="3"/>
  <c r="U376" i="3" s="1"/>
  <c r="AA376" i="3" s="1"/>
  <c r="R375" i="3"/>
  <c r="Z375" i="3" s="1"/>
  <c r="N374" i="3"/>
  <c r="M374" i="3"/>
  <c r="J373" i="3"/>
  <c r="K373" i="3" s="1"/>
  <c r="L373" i="3" s="1"/>
  <c r="R373" i="13" l="1"/>
  <c r="M373" i="13"/>
  <c r="N372" i="13" s="1"/>
  <c r="I371" i="13"/>
  <c r="J372" i="13"/>
  <c r="K372" i="13" s="1"/>
  <c r="L372" i="13" s="1"/>
  <c r="AA375" i="13"/>
  <c r="Y375" i="13"/>
  <c r="T374" i="13"/>
  <c r="X374" i="13"/>
  <c r="S374" i="13"/>
  <c r="U374" i="13" s="1"/>
  <c r="W375" i="13"/>
  <c r="V375" i="13"/>
  <c r="S375" i="3"/>
  <c r="U375" i="3" s="1"/>
  <c r="AA375" i="3" s="1"/>
  <c r="V376" i="3"/>
  <c r="T375" i="3"/>
  <c r="W375" i="3" s="1"/>
  <c r="X375" i="3"/>
  <c r="Y376" i="3"/>
  <c r="R374" i="3"/>
  <c r="X374" i="3" s="1"/>
  <c r="N373" i="3"/>
  <c r="Y375" i="3"/>
  <c r="M373" i="3"/>
  <c r="J372" i="3"/>
  <c r="K372" i="3" s="1"/>
  <c r="L372" i="3" s="1"/>
  <c r="R372" i="13" l="1"/>
  <c r="M372" i="13"/>
  <c r="N371" i="13" s="1"/>
  <c r="T373" i="13"/>
  <c r="X373" i="13"/>
  <c r="S373" i="13"/>
  <c r="U373" i="13" s="1"/>
  <c r="AA373" i="13" s="1"/>
  <c r="AA374" i="13"/>
  <c r="Y374" i="13"/>
  <c r="W374" i="13"/>
  <c r="V374" i="13"/>
  <c r="I370" i="13"/>
  <c r="J371" i="13"/>
  <c r="K371" i="13" s="1"/>
  <c r="L371" i="13" s="1"/>
  <c r="Z373" i="13"/>
  <c r="Z374" i="3"/>
  <c r="T374" i="3"/>
  <c r="W374" i="3" s="1"/>
  <c r="S374" i="3"/>
  <c r="U374" i="3" s="1"/>
  <c r="AA374" i="3" s="1"/>
  <c r="V375" i="3"/>
  <c r="R373" i="3"/>
  <c r="X373" i="3" s="1"/>
  <c r="N372" i="3"/>
  <c r="Y374" i="3"/>
  <c r="M372" i="3"/>
  <c r="J371" i="3"/>
  <c r="K371" i="3" s="1"/>
  <c r="L371" i="3" s="1"/>
  <c r="Y373" i="13" l="1"/>
  <c r="T372" i="13"/>
  <c r="X372" i="13"/>
  <c r="S372" i="13"/>
  <c r="U372" i="13" s="1"/>
  <c r="AA372" i="13" s="1"/>
  <c r="R371" i="13"/>
  <c r="M371" i="13"/>
  <c r="N370" i="13" s="1"/>
  <c r="W373" i="13"/>
  <c r="V373" i="13"/>
  <c r="I369" i="13"/>
  <c r="J370" i="13"/>
  <c r="K370" i="13" s="1"/>
  <c r="L370" i="13" s="1"/>
  <c r="Z372" i="13"/>
  <c r="V374" i="3"/>
  <c r="Z373" i="3"/>
  <c r="S373" i="3"/>
  <c r="U373" i="3" s="1"/>
  <c r="AA373" i="3" s="1"/>
  <c r="T373" i="3"/>
  <c r="W373" i="3" s="1"/>
  <c r="R372" i="3"/>
  <c r="X372" i="3" s="1"/>
  <c r="N371" i="3"/>
  <c r="Y373" i="3"/>
  <c r="M371" i="3"/>
  <c r="J370" i="3"/>
  <c r="K370" i="3" s="1"/>
  <c r="L370" i="3" s="1"/>
  <c r="I368" i="13" l="1"/>
  <c r="J369" i="13"/>
  <c r="K369" i="13" s="1"/>
  <c r="L369" i="13" s="1"/>
  <c r="T371" i="13"/>
  <c r="X371" i="13"/>
  <c r="S371" i="13"/>
  <c r="U371" i="13" s="1"/>
  <c r="AA371" i="13" s="1"/>
  <c r="Y372" i="13"/>
  <c r="W372" i="13"/>
  <c r="V372" i="13"/>
  <c r="R370" i="13"/>
  <c r="M370" i="13"/>
  <c r="N369" i="13" s="1"/>
  <c r="Z371" i="13"/>
  <c r="V373" i="3"/>
  <c r="Z372" i="3"/>
  <c r="T372" i="3"/>
  <c r="W372" i="3" s="1"/>
  <c r="S372" i="3"/>
  <c r="U372" i="3" s="1"/>
  <c r="AA372" i="3" s="1"/>
  <c r="R371" i="3"/>
  <c r="X371" i="3" s="1"/>
  <c r="N370" i="3"/>
  <c r="M370" i="3"/>
  <c r="J369" i="3"/>
  <c r="K369" i="3" s="1"/>
  <c r="L369" i="3" s="1"/>
  <c r="Y371" i="13" l="1"/>
  <c r="T370" i="13"/>
  <c r="X370" i="13"/>
  <c r="S370" i="13"/>
  <c r="U370" i="13" s="1"/>
  <c r="AA370" i="13" s="1"/>
  <c r="W371" i="13"/>
  <c r="V371" i="13"/>
  <c r="R369" i="13"/>
  <c r="Z369" i="13" s="1"/>
  <c r="M369" i="13"/>
  <c r="N368" i="13" s="1"/>
  <c r="Z370" i="13"/>
  <c r="I367" i="13"/>
  <c r="J368" i="13"/>
  <c r="K368" i="13" s="1"/>
  <c r="L368" i="13" s="1"/>
  <c r="V372" i="3"/>
  <c r="Z371" i="3"/>
  <c r="T371" i="3"/>
  <c r="S371" i="3"/>
  <c r="U371" i="3" s="1"/>
  <c r="AA371" i="3" s="1"/>
  <c r="Y372" i="3"/>
  <c r="R370" i="3"/>
  <c r="X370" i="3" s="1"/>
  <c r="N369" i="3"/>
  <c r="Y371" i="3"/>
  <c r="M369" i="3"/>
  <c r="W371" i="3"/>
  <c r="J368" i="3"/>
  <c r="K368" i="3" s="1"/>
  <c r="L368" i="3" s="1"/>
  <c r="Y370" i="13" l="1"/>
  <c r="I366" i="13"/>
  <c r="J367" i="13"/>
  <c r="K367" i="13" s="1"/>
  <c r="L367" i="13" s="1"/>
  <c r="T369" i="13"/>
  <c r="S369" i="13"/>
  <c r="U369" i="13" s="1"/>
  <c r="X369" i="13"/>
  <c r="R368" i="13"/>
  <c r="M368" i="13"/>
  <c r="N367" i="13" s="1"/>
  <c r="W370" i="13"/>
  <c r="V370" i="13"/>
  <c r="V371" i="3"/>
  <c r="Z370" i="3"/>
  <c r="S370" i="3"/>
  <c r="U370" i="3" s="1"/>
  <c r="AA370" i="3" s="1"/>
  <c r="T370" i="3"/>
  <c r="V370" i="3" s="1"/>
  <c r="R369" i="3"/>
  <c r="S369" i="3" s="1"/>
  <c r="U369" i="3" s="1"/>
  <c r="AA369" i="3" s="1"/>
  <c r="N368" i="3"/>
  <c r="Y370" i="3"/>
  <c r="M368" i="3"/>
  <c r="J367" i="3"/>
  <c r="K367" i="3" s="1"/>
  <c r="L367" i="3" s="1"/>
  <c r="T368" i="13" l="1"/>
  <c r="X368" i="13"/>
  <c r="S368" i="13"/>
  <c r="U368" i="13" s="1"/>
  <c r="AA368" i="13" s="1"/>
  <c r="AA369" i="13"/>
  <c r="Y369" i="13"/>
  <c r="W369" i="13"/>
  <c r="V369" i="13"/>
  <c r="Z368" i="13"/>
  <c r="R367" i="13"/>
  <c r="M367" i="13"/>
  <c r="N366" i="13" s="1"/>
  <c r="I365" i="13"/>
  <c r="J366" i="13"/>
  <c r="K366" i="13" s="1"/>
  <c r="L366" i="13" s="1"/>
  <c r="W370" i="3"/>
  <c r="T369" i="3"/>
  <c r="W369" i="3" s="1"/>
  <c r="X369" i="3"/>
  <c r="Z369" i="3"/>
  <c r="R368" i="3"/>
  <c r="X368" i="3" s="1"/>
  <c r="N367" i="3"/>
  <c r="M367" i="3"/>
  <c r="Y369" i="3"/>
  <c r="J366" i="3"/>
  <c r="K366" i="3" s="1"/>
  <c r="L366" i="3" s="1"/>
  <c r="Y368" i="13" l="1"/>
  <c r="T367" i="13"/>
  <c r="X367" i="13"/>
  <c r="S367" i="13"/>
  <c r="U367" i="13" s="1"/>
  <c r="AA367" i="13" s="1"/>
  <c r="R366" i="13"/>
  <c r="Z366" i="13" s="1"/>
  <c r="M366" i="13"/>
  <c r="N365" i="13" s="1"/>
  <c r="I364" i="13"/>
  <c r="J365" i="13"/>
  <c r="K365" i="13" s="1"/>
  <c r="L365" i="13" s="1"/>
  <c r="Z367" i="13"/>
  <c r="W368" i="13"/>
  <c r="V368" i="13"/>
  <c r="V369" i="3"/>
  <c r="Z368" i="3"/>
  <c r="S368" i="3"/>
  <c r="U368" i="3" s="1"/>
  <c r="AA368" i="3" s="1"/>
  <c r="T368" i="3"/>
  <c r="W368" i="3" s="1"/>
  <c r="R367" i="3"/>
  <c r="Z367" i="3" s="1"/>
  <c r="N366" i="3"/>
  <c r="Y368" i="3"/>
  <c r="T367" i="3"/>
  <c r="S367" i="3"/>
  <c r="U367" i="3" s="1"/>
  <c r="AA367" i="3" s="1"/>
  <c r="M366" i="3"/>
  <c r="J365" i="3"/>
  <c r="K365" i="3" s="1"/>
  <c r="L365" i="3" s="1"/>
  <c r="Y367" i="13" l="1"/>
  <c r="R365" i="13"/>
  <c r="M365" i="13"/>
  <c r="N364" i="13" s="1"/>
  <c r="T366" i="13"/>
  <c r="X366" i="13"/>
  <c r="S366" i="13"/>
  <c r="U366" i="13" s="1"/>
  <c r="I363" i="13"/>
  <c r="J364" i="13"/>
  <c r="K364" i="13" s="1"/>
  <c r="L364" i="13" s="1"/>
  <c r="W367" i="13"/>
  <c r="V367" i="13"/>
  <c r="V368" i="3"/>
  <c r="X367" i="3"/>
  <c r="R366" i="3"/>
  <c r="X366" i="3" s="1"/>
  <c r="N365" i="3"/>
  <c r="Y367" i="3"/>
  <c r="W367" i="3"/>
  <c r="V367" i="3"/>
  <c r="M365" i="3"/>
  <c r="J364" i="3"/>
  <c r="K364" i="3" s="1"/>
  <c r="L364" i="3" s="1"/>
  <c r="T365" i="13" l="1"/>
  <c r="X365" i="13"/>
  <c r="S365" i="13"/>
  <c r="U365" i="13" s="1"/>
  <c r="AA365" i="13" s="1"/>
  <c r="AA366" i="13"/>
  <c r="Y366" i="13"/>
  <c r="R364" i="13"/>
  <c r="Z364" i="13" s="1"/>
  <c r="M364" i="13"/>
  <c r="N363" i="13" s="1"/>
  <c r="W366" i="13"/>
  <c r="V366" i="13"/>
  <c r="I362" i="13"/>
  <c r="J363" i="13"/>
  <c r="K363" i="13" s="1"/>
  <c r="L363" i="13" s="1"/>
  <c r="Y365" i="13"/>
  <c r="Z365" i="13"/>
  <c r="Z366" i="3"/>
  <c r="T366" i="3"/>
  <c r="S366" i="3"/>
  <c r="U366" i="3" s="1"/>
  <c r="AA366" i="3" s="1"/>
  <c r="R365" i="3"/>
  <c r="X365" i="3" s="1"/>
  <c r="N364" i="3"/>
  <c r="M364" i="3"/>
  <c r="J363" i="3"/>
  <c r="K363" i="3" s="1"/>
  <c r="L363" i="3" s="1"/>
  <c r="I361" i="13" l="1"/>
  <c r="J362" i="13"/>
  <c r="K362" i="13" s="1"/>
  <c r="L362" i="13" s="1"/>
  <c r="T364" i="13"/>
  <c r="X364" i="13"/>
  <c r="S364" i="13"/>
  <c r="U364" i="13" s="1"/>
  <c r="R363" i="13"/>
  <c r="Z363" i="13" s="1"/>
  <c r="M363" i="13"/>
  <c r="N362" i="13" s="1"/>
  <c r="W365" i="13"/>
  <c r="V365" i="13"/>
  <c r="V366" i="3"/>
  <c r="Z365" i="3"/>
  <c r="S365" i="3"/>
  <c r="U365" i="3" s="1"/>
  <c r="AA365" i="3" s="1"/>
  <c r="Y366" i="3"/>
  <c r="W366" i="3"/>
  <c r="T365" i="3"/>
  <c r="R364" i="3"/>
  <c r="Z364" i="3" s="1"/>
  <c r="N363" i="3"/>
  <c r="M363" i="3"/>
  <c r="W365" i="3"/>
  <c r="V365" i="3"/>
  <c r="J362" i="3"/>
  <c r="K362" i="3" s="1"/>
  <c r="L362" i="3" s="1"/>
  <c r="T363" i="13" l="1"/>
  <c r="S363" i="13"/>
  <c r="U363" i="13" s="1"/>
  <c r="X363" i="13"/>
  <c r="W364" i="13"/>
  <c r="V364" i="13"/>
  <c r="R362" i="13"/>
  <c r="Z362" i="13" s="1"/>
  <c r="M362" i="13"/>
  <c r="N361" i="13" s="1"/>
  <c r="AA364" i="13"/>
  <c r="Y364" i="13"/>
  <c r="I360" i="13"/>
  <c r="J361" i="13"/>
  <c r="K361" i="13" s="1"/>
  <c r="L361" i="13" s="1"/>
  <c r="Y365" i="3"/>
  <c r="T364" i="3"/>
  <c r="W364" i="3" s="1"/>
  <c r="S364" i="3"/>
  <c r="U364" i="3" s="1"/>
  <c r="AA364" i="3" s="1"/>
  <c r="X364" i="3"/>
  <c r="R363" i="3"/>
  <c r="S363" i="3" s="1"/>
  <c r="U363" i="3" s="1"/>
  <c r="AA363" i="3" s="1"/>
  <c r="N362" i="3"/>
  <c r="T363" i="3"/>
  <c r="Z363" i="3"/>
  <c r="M362" i="3"/>
  <c r="J361" i="3"/>
  <c r="K361" i="3" s="1"/>
  <c r="L361" i="3" s="1"/>
  <c r="R361" i="13" l="1"/>
  <c r="M361" i="13"/>
  <c r="N360" i="13" s="1"/>
  <c r="I359" i="13"/>
  <c r="J360" i="13"/>
  <c r="K360" i="13" s="1"/>
  <c r="L360" i="13" s="1"/>
  <c r="T362" i="13"/>
  <c r="X362" i="13"/>
  <c r="S362" i="13"/>
  <c r="U362" i="13" s="1"/>
  <c r="AA363" i="13"/>
  <c r="Y363" i="13"/>
  <c r="W363" i="13"/>
  <c r="V363" i="13"/>
  <c r="X363" i="3"/>
  <c r="Y364" i="3"/>
  <c r="V364" i="3"/>
  <c r="R362" i="3"/>
  <c r="X362" i="3" s="1"/>
  <c r="N361" i="3"/>
  <c r="Y363" i="3"/>
  <c r="W363" i="3"/>
  <c r="V363" i="3"/>
  <c r="M361" i="3"/>
  <c r="J360" i="3"/>
  <c r="K360" i="3" s="1"/>
  <c r="L360" i="3" s="1"/>
  <c r="R360" i="13" l="1"/>
  <c r="M360" i="13"/>
  <c r="N359" i="13" s="1"/>
  <c r="I358" i="13"/>
  <c r="J359" i="13"/>
  <c r="K359" i="13" s="1"/>
  <c r="L359" i="13" s="1"/>
  <c r="W362" i="13"/>
  <c r="V362" i="13"/>
  <c r="T361" i="13"/>
  <c r="S361" i="13"/>
  <c r="U361" i="13" s="1"/>
  <c r="AA361" i="13" s="1"/>
  <c r="X361" i="13"/>
  <c r="AA362" i="13"/>
  <c r="Y362" i="13"/>
  <c r="Y361" i="13"/>
  <c r="Z361" i="13"/>
  <c r="Z362" i="3"/>
  <c r="S362" i="3"/>
  <c r="U362" i="3" s="1"/>
  <c r="AA362" i="3" s="1"/>
  <c r="T362" i="3"/>
  <c r="W362" i="3" s="1"/>
  <c r="R361" i="3"/>
  <c r="Z361" i="3" s="1"/>
  <c r="N360" i="3"/>
  <c r="M360" i="3"/>
  <c r="J359" i="3"/>
  <c r="K359" i="3" s="1"/>
  <c r="L359" i="3" s="1"/>
  <c r="R359" i="13" l="1"/>
  <c r="M359" i="13"/>
  <c r="N358" i="13" s="1"/>
  <c r="T360" i="13"/>
  <c r="X360" i="13"/>
  <c r="S360" i="13"/>
  <c r="U360" i="13" s="1"/>
  <c r="AA360" i="13" s="1"/>
  <c r="W361" i="13"/>
  <c r="V361" i="13"/>
  <c r="I357" i="13"/>
  <c r="J358" i="13"/>
  <c r="K358" i="13" s="1"/>
  <c r="L358" i="13" s="1"/>
  <c r="Z360" i="13"/>
  <c r="Y362" i="3"/>
  <c r="T361" i="3"/>
  <c r="W361" i="3" s="1"/>
  <c r="V362" i="3"/>
  <c r="S361" i="3"/>
  <c r="U361" i="3" s="1"/>
  <c r="AA361" i="3" s="1"/>
  <c r="X361" i="3"/>
  <c r="R360" i="3"/>
  <c r="X360" i="3" s="1"/>
  <c r="N359" i="3"/>
  <c r="Y361" i="3"/>
  <c r="M359" i="3"/>
  <c r="J358" i="3"/>
  <c r="K358" i="3" s="1"/>
  <c r="L358" i="3" s="1"/>
  <c r="T359" i="13" l="1"/>
  <c r="X359" i="13"/>
  <c r="S359" i="13"/>
  <c r="U359" i="13" s="1"/>
  <c r="AA359" i="13" s="1"/>
  <c r="R358" i="13"/>
  <c r="Z358" i="13" s="1"/>
  <c r="M358" i="13"/>
  <c r="N357" i="13" s="1"/>
  <c r="I356" i="13"/>
  <c r="J357" i="13"/>
  <c r="K357" i="13" s="1"/>
  <c r="L357" i="13" s="1"/>
  <c r="W360" i="13"/>
  <c r="V360" i="13"/>
  <c r="Y360" i="13"/>
  <c r="Y359" i="13"/>
  <c r="Z359" i="13"/>
  <c r="Z360" i="3"/>
  <c r="S360" i="3"/>
  <c r="U360" i="3" s="1"/>
  <c r="AA360" i="3" s="1"/>
  <c r="T360" i="3"/>
  <c r="W360" i="3" s="1"/>
  <c r="V361" i="3"/>
  <c r="R359" i="3"/>
  <c r="X359" i="3" s="1"/>
  <c r="N358" i="3"/>
  <c r="M358" i="3"/>
  <c r="J357" i="3"/>
  <c r="K357" i="3" s="1"/>
  <c r="L357" i="3" s="1"/>
  <c r="R357" i="13" l="1"/>
  <c r="M357" i="13"/>
  <c r="N356" i="13" s="1"/>
  <c r="T358" i="13"/>
  <c r="X358" i="13"/>
  <c r="S358" i="13"/>
  <c r="U358" i="13" s="1"/>
  <c r="AA358" i="13" s="1"/>
  <c r="I355" i="13"/>
  <c r="J356" i="13"/>
  <c r="K356" i="13" s="1"/>
  <c r="L356" i="13" s="1"/>
  <c r="W359" i="13"/>
  <c r="V359" i="13"/>
  <c r="Y360" i="3"/>
  <c r="V360" i="3"/>
  <c r="Z359" i="3"/>
  <c r="S359" i="3"/>
  <c r="U359" i="3" s="1"/>
  <c r="AA359" i="3" s="1"/>
  <c r="T359" i="3"/>
  <c r="W359" i="3" s="1"/>
  <c r="R358" i="3"/>
  <c r="X358" i="3" s="1"/>
  <c r="N357" i="3"/>
  <c r="M357" i="3"/>
  <c r="J356" i="3"/>
  <c r="K356" i="3" s="1"/>
  <c r="L356" i="3" s="1"/>
  <c r="T357" i="13" l="1"/>
  <c r="S357" i="13"/>
  <c r="U357" i="13" s="1"/>
  <c r="AA357" i="13" s="1"/>
  <c r="X357" i="13"/>
  <c r="R356" i="13"/>
  <c r="Z356" i="13" s="1"/>
  <c r="M356" i="13"/>
  <c r="N355" i="13" s="1"/>
  <c r="W358" i="13"/>
  <c r="V358" i="13"/>
  <c r="I354" i="13"/>
  <c r="J355" i="13"/>
  <c r="K355" i="13" s="1"/>
  <c r="L355" i="13" s="1"/>
  <c r="Z357" i="13"/>
  <c r="Y358" i="13"/>
  <c r="Y359" i="3"/>
  <c r="Z358" i="3"/>
  <c r="S358" i="3"/>
  <c r="U358" i="3" s="1"/>
  <c r="AA358" i="3" s="1"/>
  <c r="V359" i="3"/>
  <c r="T358" i="3"/>
  <c r="W358" i="3" s="1"/>
  <c r="R357" i="3"/>
  <c r="Z357" i="3" s="1"/>
  <c r="N356" i="3"/>
  <c r="Y358" i="3"/>
  <c r="M356" i="3"/>
  <c r="J355" i="3"/>
  <c r="K355" i="3" s="1"/>
  <c r="L355" i="3" s="1"/>
  <c r="R355" i="13" l="1"/>
  <c r="M355" i="13"/>
  <c r="N354" i="13" s="1"/>
  <c r="I353" i="13"/>
  <c r="J354" i="13"/>
  <c r="K354" i="13" s="1"/>
  <c r="L354" i="13" s="1"/>
  <c r="T356" i="13"/>
  <c r="X356" i="13"/>
  <c r="S356" i="13"/>
  <c r="U356" i="13" s="1"/>
  <c r="Y357" i="13"/>
  <c r="W357" i="13"/>
  <c r="V357" i="13"/>
  <c r="S357" i="3"/>
  <c r="U357" i="3" s="1"/>
  <c r="AA357" i="3" s="1"/>
  <c r="T357" i="3"/>
  <c r="W357" i="3" s="1"/>
  <c r="V358" i="3"/>
  <c r="X357" i="3"/>
  <c r="R356" i="3"/>
  <c r="Z356" i="3" s="1"/>
  <c r="N355" i="3"/>
  <c r="Y357" i="3"/>
  <c r="M355" i="3"/>
  <c r="J354" i="3"/>
  <c r="K354" i="3" s="1"/>
  <c r="L354" i="3" s="1"/>
  <c r="R354" i="13" l="1"/>
  <c r="M354" i="13"/>
  <c r="N353" i="13" s="1"/>
  <c r="T355" i="13"/>
  <c r="X355" i="13"/>
  <c r="S355" i="13"/>
  <c r="U355" i="13" s="1"/>
  <c r="AA355" i="13" s="1"/>
  <c r="W356" i="13"/>
  <c r="V356" i="13"/>
  <c r="AA356" i="13"/>
  <c r="Y356" i="13"/>
  <c r="I352" i="13"/>
  <c r="J353" i="13"/>
  <c r="K353" i="13" s="1"/>
  <c r="L353" i="13" s="1"/>
  <c r="Z355" i="13"/>
  <c r="V357" i="3"/>
  <c r="T356" i="3"/>
  <c r="W356" i="3" s="1"/>
  <c r="S356" i="3"/>
  <c r="U356" i="3" s="1"/>
  <c r="AA356" i="3" s="1"/>
  <c r="X356" i="3"/>
  <c r="R355" i="3"/>
  <c r="X355" i="3" s="1"/>
  <c r="N354" i="3"/>
  <c r="Z355" i="3"/>
  <c r="M354" i="3"/>
  <c r="J353" i="3"/>
  <c r="K353" i="3" s="1"/>
  <c r="L353" i="3" s="1"/>
  <c r="Y355" i="13" l="1"/>
  <c r="T354" i="13"/>
  <c r="X354" i="13"/>
  <c r="S354" i="13"/>
  <c r="U354" i="13" s="1"/>
  <c r="AA354" i="13" s="1"/>
  <c r="R353" i="13"/>
  <c r="M353" i="13"/>
  <c r="N352" i="13" s="1"/>
  <c r="W355" i="13"/>
  <c r="V355" i="13"/>
  <c r="I351" i="13"/>
  <c r="J352" i="13"/>
  <c r="K352" i="13" s="1"/>
  <c r="L352" i="13" s="1"/>
  <c r="Z354" i="13"/>
  <c r="V356" i="3"/>
  <c r="Y356" i="3"/>
  <c r="S355" i="3"/>
  <c r="U355" i="3" s="1"/>
  <c r="AA355" i="3" s="1"/>
  <c r="T355" i="3"/>
  <c r="W355" i="3" s="1"/>
  <c r="R354" i="3"/>
  <c r="X354" i="3" s="1"/>
  <c r="N353" i="3"/>
  <c r="Y355" i="3"/>
  <c r="T354" i="3"/>
  <c r="S354" i="3"/>
  <c r="U354" i="3" s="1"/>
  <c r="AA354" i="3" s="1"/>
  <c r="Z354" i="3"/>
  <c r="M353" i="3"/>
  <c r="J352" i="3"/>
  <c r="K352" i="3" s="1"/>
  <c r="L352" i="3" s="1"/>
  <c r="T353" i="13" l="1"/>
  <c r="S353" i="13"/>
  <c r="U353" i="13" s="1"/>
  <c r="AA353" i="13" s="1"/>
  <c r="X353" i="13"/>
  <c r="W354" i="13"/>
  <c r="V354" i="13"/>
  <c r="I350" i="13"/>
  <c r="J351" i="13"/>
  <c r="K351" i="13" s="1"/>
  <c r="L351" i="13" s="1"/>
  <c r="Y354" i="13"/>
  <c r="R352" i="13"/>
  <c r="M352" i="13"/>
  <c r="N351" i="13" s="1"/>
  <c r="Z353" i="13"/>
  <c r="V355" i="3"/>
  <c r="R353" i="3"/>
  <c r="Z353" i="3" s="1"/>
  <c r="N352" i="3"/>
  <c r="Y354" i="3"/>
  <c r="W354" i="3"/>
  <c r="V354" i="3"/>
  <c r="M352" i="3"/>
  <c r="J351" i="3"/>
  <c r="K351" i="3" s="1"/>
  <c r="L351" i="3" s="1"/>
  <c r="R351" i="13" l="1"/>
  <c r="M351" i="13"/>
  <c r="N350" i="13" s="1"/>
  <c r="T352" i="13"/>
  <c r="X352" i="13"/>
  <c r="S352" i="13"/>
  <c r="U352" i="13" s="1"/>
  <c r="AA352" i="13" s="1"/>
  <c r="Y353" i="13"/>
  <c r="I349" i="13"/>
  <c r="J350" i="13"/>
  <c r="K350" i="13" s="1"/>
  <c r="L350" i="13" s="1"/>
  <c r="Z352" i="13"/>
  <c r="W353" i="13"/>
  <c r="V353" i="13"/>
  <c r="S353" i="3"/>
  <c r="U353" i="3" s="1"/>
  <c r="AA353" i="3" s="1"/>
  <c r="T353" i="3"/>
  <c r="W353" i="3" s="1"/>
  <c r="X353" i="3"/>
  <c r="R352" i="3"/>
  <c r="X352" i="3" s="1"/>
  <c r="N351" i="3"/>
  <c r="Y353" i="3"/>
  <c r="M351" i="3"/>
  <c r="J350" i="3"/>
  <c r="K350" i="3" s="1"/>
  <c r="L350" i="3" s="1"/>
  <c r="R350" i="13" l="1"/>
  <c r="M350" i="13"/>
  <c r="N349" i="13" s="1"/>
  <c r="T351" i="13"/>
  <c r="X351" i="13"/>
  <c r="S351" i="13"/>
  <c r="U351" i="13" s="1"/>
  <c r="AA351" i="13" s="1"/>
  <c r="Y352" i="13"/>
  <c r="I348" i="13"/>
  <c r="J349" i="13"/>
  <c r="K349" i="13" s="1"/>
  <c r="L349" i="13" s="1"/>
  <c r="W352" i="13"/>
  <c r="V352" i="13"/>
  <c r="Z351" i="13"/>
  <c r="Z352" i="3"/>
  <c r="V353" i="3"/>
  <c r="T352" i="3"/>
  <c r="W352" i="3" s="1"/>
  <c r="S352" i="3"/>
  <c r="U352" i="3" s="1"/>
  <c r="AA352" i="3" s="1"/>
  <c r="R351" i="3"/>
  <c r="X351" i="3" s="1"/>
  <c r="N350" i="3"/>
  <c r="S351" i="3"/>
  <c r="U351" i="3" s="1"/>
  <c r="AA351" i="3" s="1"/>
  <c r="T351" i="3"/>
  <c r="Z351" i="3"/>
  <c r="M350" i="3"/>
  <c r="J349" i="3"/>
  <c r="K349" i="3" s="1"/>
  <c r="L349" i="3" s="1"/>
  <c r="R349" i="13" l="1"/>
  <c r="M349" i="13"/>
  <c r="N348" i="13" s="1"/>
  <c r="T350" i="13"/>
  <c r="X350" i="13"/>
  <c r="S350" i="13"/>
  <c r="U350" i="13" s="1"/>
  <c r="AA350" i="13" s="1"/>
  <c r="Y351" i="13"/>
  <c r="I347" i="13"/>
  <c r="J348" i="13"/>
  <c r="K348" i="13" s="1"/>
  <c r="L348" i="13" s="1"/>
  <c r="W351" i="13"/>
  <c r="V351" i="13"/>
  <c r="Z350" i="13"/>
  <c r="Y352" i="3"/>
  <c r="V352" i="3"/>
  <c r="R350" i="3"/>
  <c r="X350" i="3" s="1"/>
  <c r="N349" i="3"/>
  <c r="Y351" i="3"/>
  <c r="W351" i="3"/>
  <c r="V351" i="3"/>
  <c r="M349" i="3"/>
  <c r="J348" i="3"/>
  <c r="K348" i="3" s="1"/>
  <c r="L348" i="3" s="1"/>
  <c r="R348" i="13" l="1"/>
  <c r="M348" i="13"/>
  <c r="N347" i="13" s="1"/>
  <c r="T349" i="13"/>
  <c r="S349" i="13"/>
  <c r="U349" i="13" s="1"/>
  <c r="AA349" i="13" s="1"/>
  <c r="X349" i="13"/>
  <c r="Y350" i="13"/>
  <c r="I346" i="13"/>
  <c r="J347" i="13"/>
  <c r="K347" i="13" s="1"/>
  <c r="L347" i="13" s="1"/>
  <c r="W350" i="13"/>
  <c r="V350" i="13"/>
  <c r="Z349" i="13"/>
  <c r="Z350" i="3"/>
  <c r="T350" i="3"/>
  <c r="W350" i="3" s="1"/>
  <c r="S350" i="3"/>
  <c r="U350" i="3" s="1"/>
  <c r="AA350" i="3" s="1"/>
  <c r="R349" i="3"/>
  <c r="X349" i="3" s="1"/>
  <c r="N348" i="3"/>
  <c r="Y350" i="3"/>
  <c r="M348" i="3"/>
  <c r="J347" i="3"/>
  <c r="K347" i="3" s="1"/>
  <c r="L347" i="3" s="1"/>
  <c r="Y349" i="13" l="1"/>
  <c r="R347" i="13"/>
  <c r="M347" i="13"/>
  <c r="N346" i="13" s="1"/>
  <c r="T348" i="13"/>
  <c r="X348" i="13"/>
  <c r="S348" i="13"/>
  <c r="U348" i="13" s="1"/>
  <c r="AA348" i="13" s="1"/>
  <c r="I345" i="13"/>
  <c r="J346" i="13"/>
  <c r="K346" i="13" s="1"/>
  <c r="L346" i="13" s="1"/>
  <c r="W349" i="13"/>
  <c r="V349" i="13"/>
  <c r="Z348" i="13"/>
  <c r="Z349" i="3"/>
  <c r="S349" i="3"/>
  <c r="U349" i="3" s="1"/>
  <c r="AA349" i="3" s="1"/>
  <c r="V350" i="3"/>
  <c r="T349" i="3"/>
  <c r="W349" i="3" s="1"/>
  <c r="R348" i="3"/>
  <c r="Z348" i="3" s="1"/>
  <c r="N347" i="3"/>
  <c r="T348" i="3"/>
  <c r="M347" i="3"/>
  <c r="J346" i="3"/>
  <c r="K346" i="3" s="1"/>
  <c r="L346" i="3" s="1"/>
  <c r="T347" i="13" l="1"/>
  <c r="X347" i="13"/>
  <c r="S347" i="13"/>
  <c r="U347" i="13" s="1"/>
  <c r="AA347" i="13" s="1"/>
  <c r="R346" i="13"/>
  <c r="Z346" i="13" s="1"/>
  <c r="M346" i="13"/>
  <c r="N345" i="13" s="1"/>
  <c r="W348" i="13"/>
  <c r="V348" i="13"/>
  <c r="Y348" i="13"/>
  <c r="I344" i="13"/>
  <c r="J345" i="13"/>
  <c r="K345" i="13" s="1"/>
  <c r="L345" i="13" s="1"/>
  <c r="Z347" i="13"/>
  <c r="Y349" i="3"/>
  <c r="V349" i="3"/>
  <c r="S348" i="3"/>
  <c r="U348" i="3" s="1"/>
  <c r="AA348" i="3" s="1"/>
  <c r="X348" i="3"/>
  <c r="R347" i="3"/>
  <c r="Z347" i="3" s="1"/>
  <c r="N346" i="3"/>
  <c r="W348" i="3"/>
  <c r="M346" i="3"/>
  <c r="J345" i="3"/>
  <c r="K345" i="3" s="1"/>
  <c r="L345" i="3" s="1"/>
  <c r="Y347" i="13" l="1"/>
  <c r="I343" i="13"/>
  <c r="J344" i="13"/>
  <c r="K344" i="13" s="1"/>
  <c r="L344" i="13" s="1"/>
  <c r="T346" i="13"/>
  <c r="X346" i="13"/>
  <c r="S346" i="13"/>
  <c r="U346" i="13" s="1"/>
  <c r="R345" i="13"/>
  <c r="Z345" i="13" s="1"/>
  <c r="M345" i="13"/>
  <c r="N344" i="13" s="1"/>
  <c r="W347" i="13"/>
  <c r="V347" i="13"/>
  <c r="S347" i="3"/>
  <c r="U347" i="3" s="1"/>
  <c r="AA347" i="3" s="1"/>
  <c r="T347" i="3"/>
  <c r="W347" i="3" s="1"/>
  <c r="V348" i="3"/>
  <c r="X347" i="3"/>
  <c r="Y348" i="3"/>
  <c r="R346" i="3"/>
  <c r="X346" i="3" s="1"/>
  <c r="N345" i="3"/>
  <c r="Y347" i="3"/>
  <c r="M345" i="3"/>
  <c r="J344" i="3"/>
  <c r="K344" i="3" s="1"/>
  <c r="L344" i="3" s="1"/>
  <c r="T345" i="13" l="1"/>
  <c r="S345" i="13"/>
  <c r="U345" i="13" s="1"/>
  <c r="X345" i="13"/>
  <c r="W346" i="13"/>
  <c r="V346" i="13"/>
  <c r="R344" i="13"/>
  <c r="Z344" i="13" s="1"/>
  <c r="M344" i="13"/>
  <c r="N343" i="13" s="1"/>
  <c r="AA346" i="13"/>
  <c r="Y346" i="13"/>
  <c r="I342" i="13"/>
  <c r="J343" i="13"/>
  <c r="K343" i="13" s="1"/>
  <c r="L343" i="13" s="1"/>
  <c r="Z346" i="3"/>
  <c r="T346" i="3"/>
  <c r="W346" i="3" s="1"/>
  <c r="S346" i="3"/>
  <c r="U346" i="3" s="1"/>
  <c r="AA346" i="3" s="1"/>
  <c r="V347" i="3"/>
  <c r="R345" i="3"/>
  <c r="X345" i="3" s="1"/>
  <c r="N344" i="3"/>
  <c r="Y346" i="3"/>
  <c r="M344" i="3"/>
  <c r="J343" i="3"/>
  <c r="K343" i="3" s="1"/>
  <c r="L343" i="3" s="1"/>
  <c r="I341" i="13" l="1"/>
  <c r="J342" i="13"/>
  <c r="K342" i="13" s="1"/>
  <c r="L342" i="13" s="1"/>
  <c r="T344" i="13"/>
  <c r="X344" i="13"/>
  <c r="S344" i="13"/>
  <c r="U344" i="13" s="1"/>
  <c r="AA345" i="13"/>
  <c r="Y345" i="13"/>
  <c r="R343" i="13"/>
  <c r="Z343" i="13" s="1"/>
  <c r="M343" i="13"/>
  <c r="N342" i="13" s="1"/>
  <c r="W345" i="13"/>
  <c r="V345" i="13"/>
  <c r="V346" i="3"/>
  <c r="Z345" i="3"/>
  <c r="S345" i="3"/>
  <c r="U345" i="3" s="1"/>
  <c r="AA345" i="3" s="1"/>
  <c r="T345" i="3"/>
  <c r="W345" i="3" s="1"/>
  <c r="R344" i="3"/>
  <c r="X344" i="3" s="1"/>
  <c r="N343" i="3"/>
  <c r="Y345" i="3"/>
  <c r="Z344" i="3"/>
  <c r="M343" i="3"/>
  <c r="J342" i="3"/>
  <c r="K342" i="3" s="1"/>
  <c r="L342" i="3" s="1"/>
  <c r="W344" i="13" l="1"/>
  <c r="V344" i="13"/>
  <c r="R342" i="13"/>
  <c r="Z342" i="13" s="1"/>
  <c r="M342" i="13"/>
  <c r="N341" i="13" s="1"/>
  <c r="T343" i="13"/>
  <c r="S343" i="13"/>
  <c r="U343" i="13" s="1"/>
  <c r="X343" i="13"/>
  <c r="AA344" i="13"/>
  <c r="Y344" i="13"/>
  <c r="I340" i="13"/>
  <c r="J341" i="13"/>
  <c r="K341" i="13" s="1"/>
  <c r="L341" i="13" s="1"/>
  <c r="S344" i="3"/>
  <c r="U344" i="3" s="1"/>
  <c r="AA344" i="3" s="1"/>
  <c r="V345" i="3"/>
  <c r="T344" i="3"/>
  <c r="R343" i="3"/>
  <c r="X343" i="3" s="1"/>
  <c r="N342" i="3"/>
  <c r="Y344" i="3"/>
  <c r="M342" i="3"/>
  <c r="W344" i="3"/>
  <c r="V344" i="3"/>
  <c r="J341" i="3"/>
  <c r="K341" i="3" s="1"/>
  <c r="L341" i="3" s="1"/>
  <c r="W343" i="13" l="1"/>
  <c r="V343" i="13"/>
  <c r="R341" i="13"/>
  <c r="Z341" i="13" s="1"/>
  <c r="M341" i="13"/>
  <c r="N340" i="13" s="1"/>
  <c r="I339" i="13"/>
  <c r="J340" i="13"/>
  <c r="K340" i="13" s="1"/>
  <c r="L340" i="13" s="1"/>
  <c r="AA343" i="13"/>
  <c r="Y343" i="13"/>
  <c r="T342" i="13"/>
  <c r="X342" i="13"/>
  <c r="S342" i="13"/>
  <c r="U342" i="13" s="1"/>
  <c r="Z343" i="3"/>
  <c r="S343" i="3"/>
  <c r="U343" i="3" s="1"/>
  <c r="AA343" i="3" s="1"/>
  <c r="T343" i="3"/>
  <c r="R342" i="3"/>
  <c r="Z342" i="3" s="1"/>
  <c r="N341" i="3"/>
  <c r="W343" i="3"/>
  <c r="M341" i="3"/>
  <c r="J340" i="3"/>
  <c r="K340" i="3" s="1"/>
  <c r="L340" i="3" s="1"/>
  <c r="AA342" i="13" l="1"/>
  <c r="Y342" i="13"/>
  <c r="I338" i="13"/>
  <c r="J339" i="13"/>
  <c r="K339" i="13" s="1"/>
  <c r="L339" i="13" s="1"/>
  <c r="W342" i="13"/>
  <c r="V342" i="13"/>
  <c r="R340" i="13"/>
  <c r="Z340" i="13" s="1"/>
  <c r="M340" i="13"/>
  <c r="N339" i="13" s="1"/>
  <c r="T341" i="13"/>
  <c r="X341" i="13"/>
  <c r="S341" i="13"/>
  <c r="U341" i="13" s="1"/>
  <c r="Y343" i="3"/>
  <c r="S342" i="3"/>
  <c r="U342" i="3" s="1"/>
  <c r="AA342" i="3" s="1"/>
  <c r="T342" i="3"/>
  <c r="W342" i="3" s="1"/>
  <c r="X342" i="3"/>
  <c r="V343" i="3"/>
  <c r="R341" i="3"/>
  <c r="X341" i="3" s="1"/>
  <c r="N340" i="3"/>
  <c r="M340" i="3"/>
  <c r="J339" i="3"/>
  <c r="K339" i="3" s="1"/>
  <c r="L339" i="3" s="1"/>
  <c r="W341" i="13" l="1"/>
  <c r="V341" i="13"/>
  <c r="R339" i="13"/>
  <c r="Z339" i="13" s="1"/>
  <c r="M339" i="13"/>
  <c r="N338" i="13" s="1"/>
  <c r="AA341" i="13"/>
  <c r="Y341" i="13"/>
  <c r="I337" i="13"/>
  <c r="J338" i="13"/>
  <c r="K338" i="13" s="1"/>
  <c r="L338" i="13" s="1"/>
  <c r="T340" i="13"/>
  <c r="X340" i="13"/>
  <c r="S340" i="13"/>
  <c r="U340" i="13" s="1"/>
  <c r="Y342" i="3"/>
  <c r="V342" i="3"/>
  <c r="Z341" i="3"/>
  <c r="S341" i="3"/>
  <c r="U341" i="3" s="1"/>
  <c r="AA341" i="3" s="1"/>
  <c r="T341" i="3"/>
  <c r="R340" i="3"/>
  <c r="X340" i="3" s="1"/>
  <c r="N339" i="3"/>
  <c r="Y341" i="3"/>
  <c r="M339" i="3"/>
  <c r="W341" i="3"/>
  <c r="J338" i="3"/>
  <c r="K338" i="3" s="1"/>
  <c r="L338" i="3" s="1"/>
  <c r="AA340" i="13" l="1"/>
  <c r="Y340" i="13"/>
  <c r="W340" i="13"/>
  <c r="V340" i="13"/>
  <c r="R338" i="13"/>
  <c r="M338" i="13"/>
  <c r="N337" i="13" s="1"/>
  <c r="I336" i="13"/>
  <c r="J337" i="13"/>
  <c r="K337" i="13" s="1"/>
  <c r="L337" i="13" s="1"/>
  <c r="T339" i="13"/>
  <c r="X339" i="13"/>
  <c r="S339" i="13"/>
  <c r="U339" i="13" s="1"/>
  <c r="Z340" i="3"/>
  <c r="V341" i="3"/>
  <c r="T340" i="3"/>
  <c r="S340" i="3"/>
  <c r="U340" i="3" s="1"/>
  <c r="AA340" i="3" s="1"/>
  <c r="R339" i="3"/>
  <c r="X339" i="3" s="1"/>
  <c r="N338" i="3"/>
  <c r="M338" i="3"/>
  <c r="J337" i="3"/>
  <c r="K337" i="3" s="1"/>
  <c r="L337" i="3" s="1"/>
  <c r="W339" i="13" l="1"/>
  <c r="V339" i="13"/>
  <c r="R337" i="13"/>
  <c r="Z337" i="13" s="1"/>
  <c r="M337" i="13"/>
  <c r="N336" i="13" s="1"/>
  <c r="T338" i="13"/>
  <c r="X338" i="13"/>
  <c r="S338" i="13"/>
  <c r="U338" i="13" s="1"/>
  <c r="AA338" i="13" s="1"/>
  <c r="AA339" i="13"/>
  <c r="Y339" i="13"/>
  <c r="I335" i="13"/>
  <c r="J336" i="13"/>
  <c r="K336" i="13" s="1"/>
  <c r="L336" i="13" s="1"/>
  <c r="Z338" i="13"/>
  <c r="Y340" i="3"/>
  <c r="V340" i="3"/>
  <c r="W340" i="3"/>
  <c r="Z339" i="3"/>
  <c r="S339" i="3"/>
  <c r="U339" i="3" s="1"/>
  <c r="AA339" i="3" s="1"/>
  <c r="T339" i="3"/>
  <c r="W339" i="3" s="1"/>
  <c r="R338" i="3"/>
  <c r="S338" i="3" s="1"/>
  <c r="U338" i="3" s="1"/>
  <c r="AA338" i="3" s="1"/>
  <c r="N337" i="3"/>
  <c r="M337" i="3"/>
  <c r="J336" i="3"/>
  <c r="K336" i="3" s="1"/>
  <c r="L336" i="3" s="1"/>
  <c r="W338" i="13" l="1"/>
  <c r="V338" i="13"/>
  <c r="R336" i="13"/>
  <c r="Z336" i="13" s="1"/>
  <c r="M336" i="13"/>
  <c r="N335" i="13" s="1"/>
  <c r="Y338" i="13"/>
  <c r="I334" i="13"/>
  <c r="J335" i="13"/>
  <c r="K335" i="13" s="1"/>
  <c r="L335" i="13" s="1"/>
  <c r="T337" i="13"/>
  <c r="S337" i="13"/>
  <c r="U337" i="13" s="1"/>
  <c r="X337" i="13"/>
  <c r="Y339" i="3"/>
  <c r="T338" i="3"/>
  <c r="W338" i="3" s="1"/>
  <c r="X338" i="3"/>
  <c r="V339" i="3"/>
  <c r="Z338" i="3"/>
  <c r="R337" i="3"/>
  <c r="Z337" i="3" s="1"/>
  <c r="N336" i="3"/>
  <c r="Y338" i="3"/>
  <c r="M336" i="3"/>
  <c r="J335" i="3"/>
  <c r="K335" i="3" s="1"/>
  <c r="L335" i="3" s="1"/>
  <c r="R335" i="13" l="1"/>
  <c r="M335" i="13"/>
  <c r="N334" i="13" s="1"/>
  <c r="AA337" i="13"/>
  <c r="Y337" i="13"/>
  <c r="W337" i="13"/>
  <c r="V337" i="13"/>
  <c r="I333" i="13"/>
  <c r="J334" i="13"/>
  <c r="K334" i="13" s="1"/>
  <c r="L334" i="13" s="1"/>
  <c r="T336" i="13"/>
  <c r="X336" i="13"/>
  <c r="S336" i="13"/>
  <c r="U336" i="13" s="1"/>
  <c r="V338" i="3"/>
  <c r="T337" i="3"/>
  <c r="W337" i="3" s="1"/>
  <c r="X337" i="3"/>
  <c r="S337" i="3"/>
  <c r="U337" i="3" s="1"/>
  <c r="AA337" i="3" s="1"/>
  <c r="R336" i="3"/>
  <c r="T336" i="3" s="1"/>
  <c r="N335" i="3"/>
  <c r="S336" i="3"/>
  <c r="U336" i="3" s="1"/>
  <c r="AA336" i="3" s="1"/>
  <c r="M335" i="3"/>
  <c r="J334" i="3"/>
  <c r="K334" i="3" s="1"/>
  <c r="L334" i="3" s="1"/>
  <c r="W336" i="13" l="1"/>
  <c r="V336" i="13"/>
  <c r="R334" i="13"/>
  <c r="Z334" i="13" s="1"/>
  <c r="M334" i="13"/>
  <c r="N333" i="13" s="1"/>
  <c r="T335" i="13"/>
  <c r="X335" i="13"/>
  <c r="S335" i="13"/>
  <c r="U335" i="13" s="1"/>
  <c r="AA335" i="13" s="1"/>
  <c r="AA336" i="13"/>
  <c r="Y336" i="13"/>
  <c r="I332" i="13"/>
  <c r="J333" i="13"/>
  <c r="K333" i="13" s="1"/>
  <c r="L333" i="13" s="1"/>
  <c r="Z335" i="13"/>
  <c r="Y337" i="3"/>
  <c r="X336" i="3"/>
  <c r="V337" i="3"/>
  <c r="Z336" i="3"/>
  <c r="R335" i="3"/>
  <c r="Z335" i="3" s="1"/>
  <c r="N334" i="3"/>
  <c r="Y336" i="3"/>
  <c r="T335" i="3"/>
  <c r="W336" i="3"/>
  <c r="V336" i="3"/>
  <c r="M334" i="3"/>
  <c r="J333" i="3"/>
  <c r="K333" i="3" s="1"/>
  <c r="L333" i="3" s="1"/>
  <c r="W335" i="13" l="1"/>
  <c r="V335" i="13"/>
  <c r="R333" i="13"/>
  <c r="Z333" i="13" s="1"/>
  <c r="M333" i="13"/>
  <c r="N332" i="13" s="1"/>
  <c r="Y335" i="13"/>
  <c r="I331" i="13"/>
  <c r="J332" i="13"/>
  <c r="K332" i="13" s="1"/>
  <c r="L332" i="13" s="1"/>
  <c r="T334" i="13"/>
  <c r="X334" i="13"/>
  <c r="S334" i="13"/>
  <c r="U334" i="13" s="1"/>
  <c r="X335" i="3"/>
  <c r="S335" i="3"/>
  <c r="U335" i="3" s="1"/>
  <c r="AA335" i="3" s="1"/>
  <c r="R334" i="3"/>
  <c r="X334" i="3" s="1"/>
  <c r="N333" i="3"/>
  <c r="M333" i="3"/>
  <c r="W335" i="3"/>
  <c r="J332" i="3"/>
  <c r="K332" i="3" s="1"/>
  <c r="L332" i="3" s="1"/>
  <c r="R332" i="13" l="1"/>
  <c r="M332" i="13"/>
  <c r="N331" i="13" s="1"/>
  <c r="W334" i="13"/>
  <c r="V334" i="13"/>
  <c r="AA334" i="13"/>
  <c r="Y334" i="13"/>
  <c r="I330" i="13"/>
  <c r="J331" i="13"/>
  <c r="K331" i="13" s="1"/>
  <c r="L331" i="13" s="1"/>
  <c r="T333" i="13"/>
  <c r="X333" i="13"/>
  <c r="S333" i="13"/>
  <c r="U333" i="13" s="1"/>
  <c r="V335" i="3"/>
  <c r="Y335" i="3"/>
  <c r="Z334" i="3"/>
  <c r="T334" i="3"/>
  <c r="W334" i="3" s="1"/>
  <c r="S334" i="3"/>
  <c r="U334" i="3" s="1"/>
  <c r="AA334" i="3" s="1"/>
  <c r="R333" i="3"/>
  <c r="S333" i="3" s="1"/>
  <c r="U333" i="3" s="1"/>
  <c r="AA333" i="3" s="1"/>
  <c r="N332" i="3"/>
  <c r="M332" i="3"/>
  <c r="J331" i="3"/>
  <c r="K331" i="3" s="1"/>
  <c r="L331" i="3" s="1"/>
  <c r="R331" i="13" l="1"/>
  <c r="M331" i="13"/>
  <c r="N330" i="13" s="1"/>
  <c r="T332" i="13"/>
  <c r="X332" i="13"/>
  <c r="S332" i="13"/>
  <c r="U332" i="13" s="1"/>
  <c r="AA332" i="13" s="1"/>
  <c r="W333" i="13"/>
  <c r="V333" i="13"/>
  <c r="AA333" i="13"/>
  <c r="Y333" i="13"/>
  <c r="I329" i="13"/>
  <c r="J330" i="13"/>
  <c r="K330" i="13" s="1"/>
  <c r="L330" i="13" s="1"/>
  <c r="Z332" i="13"/>
  <c r="Y334" i="3"/>
  <c r="T333" i="3"/>
  <c r="W333" i="3" s="1"/>
  <c r="X333" i="3"/>
  <c r="V334" i="3"/>
  <c r="Z333" i="3"/>
  <c r="R332" i="3"/>
  <c r="Z332" i="3" s="1"/>
  <c r="N331" i="3"/>
  <c r="Y333" i="3"/>
  <c r="M331" i="3"/>
  <c r="J330" i="3"/>
  <c r="K330" i="3" s="1"/>
  <c r="L330" i="3" s="1"/>
  <c r="Y332" i="13" l="1"/>
  <c r="T331" i="13"/>
  <c r="X331" i="13"/>
  <c r="S331" i="13"/>
  <c r="U331" i="13" s="1"/>
  <c r="AA331" i="13" s="1"/>
  <c r="R330" i="13"/>
  <c r="M330" i="13"/>
  <c r="N329" i="13" s="1"/>
  <c r="W332" i="13"/>
  <c r="V332" i="13"/>
  <c r="I328" i="13"/>
  <c r="J329" i="13"/>
  <c r="K329" i="13" s="1"/>
  <c r="L329" i="13" s="1"/>
  <c r="Z331" i="13"/>
  <c r="V333" i="3"/>
  <c r="X332" i="3"/>
  <c r="T332" i="3"/>
  <c r="W332" i="3" s="1"/>
  <c r="S332" i="3"/>
  <c r="U332" i="3" s="1"/>
  <c r="AA332" i="3" s="1"/>
  <c r="R331" i="3"/>
  <c r="Z331" i="3" s="1"/>
  <c r="N330" i="3"/>
  <c r="M330" i="3"/>
  <c r="J329" i="3"/>
  <c r="K329" i="3" s="1"/>
  <c r="L329" i="3" s="1"/>
  <c r="T330" i="13" l="1"/>
  <c r="X330" i="13"/>
  <c r="S330" i="13"/>
  <c r="U330" i="13" s="1"/>
  <c r="AA330" i="13" s="1"/>
  <c r="W331" i="13"/>
  <c r="V331" i="13"/>
  <c r="I327" i="13"/>
  <c r="J328" i="13"/>
  <c r="K328" i="13" s="1"/>
  <c r="L328" i="13" s="1"/>
  <c r="Y331" i="13"/>
  <c r="R329" i="13"/>
  <c r="M329" i="13"/>
  <c r="N328" i="13" s="1"/>
  <c r="Y330" i="13"/>
  <c r="Z330" i="13"/>
  <c r="Y332" i="3"/>
  <c r="T331" i="3"/>
  <c r="W331" i="3" s="1"/>
  <c r="X331" i="3"/>
  <c r="V332" i="3"/>
  <c r="S331" i="3"/>
  <c r="U331" i="3" s="1"/>
  <c r="AA331" i="3" s="1"/>
  <c r="R330" i="3"/>
  <c r="Z330" i="3" s="1"/>
  <c r="N329" i="3"/>
  <c r="Y331" i="3"/>
  <c r="M329" i="3"/>
  <c r="J328" i="3"/>
  <c r="K328" i="3" s="1"/>
  <c r="L328" i="3" s="1"/>
  <c r="T329" i="13" l="1"/>
  <c r="S329" i="13"/>
  <c r="U329" i="13" s="1"/>
  <c r="AA329" i="13" s="1"/>
  <c r="X329" i="13"/>
  <c r="R328" i="13"/>
  <c r="Z328" i="13" s="1"/>
  <c r="M328" i="13"/>
  <c r="N327" i="13" s="1"/>
  <c r="I326" i="13"/>
  <c r="J327" i="13"/>
  <c r="K327" i="13" s="1"/>
  <c r="L327" i="13" s="1"/>
  <c r="Z329" i="13"/>
  <c r="W330" i="13"/>
  <c r="V330" i="13"/>
  <c r="X330" i="3"/>
  <c r="S330" i="3"/>
  <c r="U330" i="3" s="1"/>
  <c r="AA330" i="3" s="1"/>
  <c r="T330" i="3"/>
  <c r="V331" i="3"/>
  <c r="R329" i="3"/>
  <c r="Z329" i="3" s="1"/>
  <c r="N328" i="3"/>
  <c r="T329" i="3"/>
  <c r="S329" i="3"/>
  <c r="U329" i="3" s="1"/>
  <c r="AA329" i="3" s="1"/>
  <c r="M328" i="3"/>
  <c r="W330" i="3"/>
  <c r="J327" i="3"/>
  <c r="K327" i="3" s="1"/>
  <c r="L327" i="3" s="1"/>
  <c r="Y329" i="13" l="1"/>
  <c r="R327" i="13"/>
  <c r="M327" i="13"/>
  <c r="N326" i="13" s="1"/>
  <c r="T328" i="13"/>
  <c r="X328" i="13"/>
  <c r="S328" i="13"/>
  <c r="U328" i="13" s="1"/>
  <c r="I325" i="13"/>
  <c r="J326" i="13"/>
  <c r="K326" i="13" s="1"/>
  <c r="L326" i="13" s="1"/>
  <c r="W329" i="13"/>
  <c r="V329" i="13"/>
  <c r="Y330" i="3"/>
  <c r="V330" i="3"/>
  <c r="X329" i="3"/>
  <c r="R328" i="3"/>
  <c r="Z328" i="3" s="1"/>
  <c r="N327" i="3"/>
  <c r="Y329" i="3"/>
  <c r="M327" i="3"/>
  <c r="W329" i="3"/>
  <c r="V329" i="3"/>
  <c r="J326" i="3"/>
  <c r="K326" i="3" s="1"/>
  <c r="L326" i="3" s="1"/>
  <c r="AA328" i="13" l="1"/>
  <c r="Y328" i="13"/>
  <c r="T327" i="13"/>
  <c r="X327" i="13"/>
  <c r="S327" i="13"/>
  <c r="U327" i="13" s="1"/>
  <c r="R326" i="13"/>
  <c r="Z326" i="13" s="1"/>
  <c r="M326" i="13"/>
  <c r="N325" i="13" s="1"/>
  <c r="W328" i="13"/>
  <c r="V328" i="13"/>
  <c r="I324" i="13"/>
  <c r="J325" i="13"/>
  <c r="K325" i="13" s="1"/>
  <c r="L325" i="13" s="1"/>
  <c r="Z327" i="13"/>
  <c r="S328" i="3"/>
  <c r="U328" i="3" s="1"/>
  <c r="AA328" i="3" s="1"/>
  <c r="T328" i="3"/>
  <c r="W328" i="3" s="1"/>
  <c r="X328" i="3"/>
  <c r="R327" i="3"/>
  <c r="Z327" i="3" s="1"/>
  <c r="N326" i="3"/>
  <c r="M326" i="3"/>
  <c r="J325" i="3"/>
  <c r="K325" i="3" s="1"/>
  <c r="L325" i="3" s="1"/>
  <c r="I323" i="13" l="1"/>
  <c r="J324" i="13"/>
  <c r="K324" i="13" s="1"/>
  <c r="L324" i="13" s="1"/>
  <c r="T326" i="13"/>
  <c r="X326" i="13"/>
  <c r="S326" i="13"/>
  <c r="U326" i="13" s="1"/>
  <c r="W327" i="13"/>
  <c r="V327" i="13"/>
  <c r="R325" i="13"/>
  <c r="Z325" i="13" s="1"/>
  <c r="M325" i="13"/>
  <c r="N324" i="13" s="1"/>
  <c r="AA327" i="13"/>
  <c r="Y327" i="13"/>
  <c r="S327" i="3"/>
  <c r="U327" i="3" s="1"/>
  <c r="AA327" i="3" s="1"/>
  <c r="V328" i="3"/>
  <c r="Y328" i="3"/>
  <c r="T327" i="3"/>
  <c r="W327" i="3" s="1"/>
  <c r="X327" i="3"/>
  <c r="R326" i="3"/>
  <c r="Z326" i="3" s="1"/>
  <c r="N325" i="3"/>
  <c r="Y327" i="3"/>
  <c r="M325" i="3"/>
  <c r="J324" i="3"/>
  <c r="K324" i="3" s="1"/>
  <c r="L324" i="3" s="1"/>
  <c r="W326" i="13" l="1"/>
  <c r="V326" i="13"/>
  <c r="R324" i="13"/>
  <c r="Z324" i="13" s="1"/>
  <c r="M324" i="13"/>
  <c r="N323" i="13" s="1"/>
  <c r="T325" i="13"/>
  <c r="X325" i="13"/>
  <c r="S325" i="13"/>
  <c r="U325" i="13" s="1"/>
  <c r="AA325" i="13" s="1"/>
  <c r="AA326" i="13"/>
  <c r="Y326" i="13"/>
  <c r="I322" i="13"/>
  <c r="J323" i="13"/>
  <c r="K323" i="13" s="1"/>
  <c r="L323" i="13" s="1"/>
  <c r="V327" i="3"/>
  <c r="T326" i="3"/>
  <c r="V326" i="3" s="1"/>
  <c r="S326" i="3"/>
  <c r="U326" i="3" s="1"/>
  <c r="AA326" i="3" s="1"/>
  <c r="X326" i="3"/>
  <c r="R325" i="3"/>
  <c r="X325" i="3" s="1"/>
  <c r="N324" i="3"/>
  <c r="Y326" i="3"/>
  <c r="Z325" i="3"/>
  <c r="M324" i="3"/>
  <c r="J323" i="3"/>
  <c r="K323" i="3" s="1"/>
  <c r="L323" i="3" s="1"/>
  <c r="R323" i="13" l="1"/>
  <c r="M323" i="13"/>
  <c r="N322" i="13" s="1"/>
  <c r="I321" i="13"/>
  <c r="J322" i="13"/>
  <c r="K322" i="13" s="1"/>
  <c r="L322" i="13" s="1"/>
  <c r="T324" i="13"/>
  <c r="X324" i="13"/>
  <c r="S324" i="13"/>
  <c r="U324" i="13" s="1"/>
  <c r="W325" i="13"/>
  <c r="V325" i="13"/>
  <c r="Y325" i="13"/>
  <c r="W326" i="3"/>
  <c r="S325" i="3"/>
  <c r="U325" i="3" s="1"/>
  <c r="AA325" i="3" s="1"/>
  <c r="T325" i="3"/>
  <c r="W325" i="3" s="1"/>
  <c r="R324" i="3"/>
  <c r="X324" i="3" s="1"/>
  <c r="N323" i="3"/>
  <c r="M323" i="3"/>
  <c r="J322" i="3"/>
  <c r="K322" i="3" s="1"/>
  <c r="L322" i="3" s="1"/>
  <c r="W324" i="13" l="1"/>
  <c r="V324" i="13"/>
  <c r="R322" i="13"/>
  <c r="Z322" i="13" s="1"/>
  <c r="M322" i="13"/>
  <c r="N321" i="13" s="1"/>
  <c r="T323" i="13"/>
  <c r="S323" i="13"/>
  <c r="U323" i="13" s="1"/>
  <c r="AA323" i="13" s="1"/>
  <c r="X323" i="13"/>
  <c r="AA324" i="13"/>
  <c r="Y324" i="13"/>
  <c r="I320" i="13"/>
  <c r="J321" i="13"/>
  <c r="K321" i="13" s="1"/>
  <c r="L321" i="13" s="1"/>
  <c r="Y323" i="13"/>
  <c r="Z323" i="13"/>
  <c r="Y325" i="3"/>
  <c r="Z324" i="3"/>
  <c r="V325" i="3"/>
  <c r="T324" i="3"/>
  <c r="W324" i="3" s="1"/>
  <c r="S324" i="3"/>
  <c r="U324" i="3" s="1"/>
  <c r="AA324" i="3" s="1"/>
  <c r="R323" i="3"/>
  <c r="Z323" i="3" s="1"/>
  <c r="N322" i="3"/>
  <c r="T323" i="3"/>
  <c r="M322" i="3"/>
  <c r="J321" i="3"/>
  <c r="K321" i="3" s="1"/>
  <c r="L321" i="3" s="1"/>
  <c r="W323" i="13" l="1"/>
  <c r="V323" i="13"/>
  <c r="R321" i="13"/>
  <c r="Z321" i="13" s="1"/>
  <c r="M321" i="13"/>
  <c r="N320" i="13" s="1"/>
  <c r="I319" i="13"/>
  <c r="J320" i="13"/>
  <c r="K320" i="13" s="1"/>
  <c r="L320" i="13" s="1"/>
  <c r="T322" i="13"/>
  <c r="X322" i="13"/>
  <c r="S322" i="13"/>
  <c r="U322" i="13" s="1"/>
  <c r="S323" i="3"/>
  <c r="U323" i="3" s="1"/>
  <c r="AA323" i="3" s="1"/>
  <c r="V324" i="3"/>
  <c r="X323" i="3"/>
  <c r="Y324" i="3"/>
  <c r="R322" i="3"/>
  <c r="Z322" i="3" s="1"/>
  <c r="N321" i="3"/>
  <c r="Y323" i="3"/>
  <c r="M321" i="3"/>
  <c r="W323" i="3"/>
  <c r="V323" i="3"/>
  <c r="J320" i="3"/>
  <c r="K320" i="3" s="1"/>
  <c r="L320" i="3" s="1"/>
  <c r="I318" i="13" l="1"/>
  <c r="J319" i="13"/>
  <c r="K319" i="13" s="1"/>
  <c r="L319" i="13" s="1"/>
  <c r="AA322" i="13"/>
  <c r="Y322" i="13"/>
  <c r="W322" i="13"/>
  <c r="V322" i="13"/>
  <c r="R320" i="13"/>
  <c r="Z320" i="13" s="1"/>
  <c r="M320" i="13"/>
  <c r="N319" i="13" s="1"/>
  <c r="T321" i="13"/>
  <c r="X321" i="13"/>
  <c r="S321" i="13"/>
  <c r="U321" i="13" s="1"/>
  <c r="S322" i="3"/>
  <c r="U322" i="3" s="1"/>
  <c r="AA322" i="3" s="1"/>
  <c r="T322" i="3"/>
  <c r="V322" i="3" s="1"/>
  <c r="X322" i="3"/>
  <c r="R321" i="3"/>
  <c r="T321" i="3" s="1"/>
  <c r="N320" i="3"/>
  <c r="Z321" i="3"/>
  <c r="Y322" i="3"/>
  <c r="M320" i="3"/>
  <c r="J319" i="3"/>
  <c r="K319" i="3" s="1"/>
  <c r="L319" i="3" s="1"/>
  <c r="AA321" i="13" l="1"/>
  <c r="Y321" i="13"/>
  <c r="W321" i="13"/>
  <c r="V321" i="13"/>
  <c r="R319" i="13"/>
  <c r="M319" i="13"/>
  <c r="N318" i="13" s="1"/>
  <c r="T320" i="13"/>
  <c r="X320" i="13"/>
  <c r="S320" i="13"/>
  <c r="U320" i="13" s="1"/>
  <c r="I317" i="13"/>
  <c r="J318" i="13"/>
  <c r="K318" i="13" s="1"/>
  <c r="L318" i="13" s="1"/>
  <c r="W322" i="3"/>
  <c r="S321" i="3"/>
  <c r="U321" i="3" s="1"/>
  <c r="AA321" i="3" s="1"/>
  <c r="X321" i="3"/>
  <c r="R320" i="3"/>
  <c r="X320" i="3" s="1"/>
  <c r="N319" i="3"/>
  <c r="M319" i="3"/>
  <c r="W321" i="3"/>
  <c r="J318" i="3"/>
  <c r="K318" i="3" s="1"/>
  <c r="L318" i="3" s="1"/>
  <c r="AA320" i="13" l="1"/>
  <c r="Y320" i="13"/>
  <c r="T319" i="13"/>
  <c r="S319" i="13"/>
  <c r="U319" i="13" s="1"/>
  <c r="AA319" i="13" s="1"/>
  <c r="X319" i="13"/>
  <c r="R318" i="13"/>
  <c r="Z318" i="13" s="1"/>
  <c r="M318" i="13"/>
  <c r="N317" i="13" s="1"/>
  <c r="W320" i="13"/>
  <c r="V320" i="13"/>
  <c r="I316" i="13"/>
  <c r="J317" i="13"/>
  <c r="K317" i="13" s="1"/>
  <c r="L317" i="13" s="1"/>
  <c r="Z319" i="13"/>
  <c r="Y321" i="3"/>
  <c r="Z320" i="3"/>
  <c r="V321" i="3"/>
  <c r="T320" i="3"/>
  <c r="W320" i="3" s="1"/>
  <c r="S320" i="3"/>
  <c r="U320" i="3" s="1"/>
  <c r="AA320" i="3" s="1"/>
  <c r="R319" i="3"/>
  <c r="X319" i="3" s="1"/>
  <c r="N318" i="3"/>
  <c r="Y320" i="3"/>
  <c r="M318" i="3"/>
  <c r="J317" i="3"/>
  <c r="K317" i="3" s="1"/>
  <c r="L317" i="3" s="1"/>
  <c r="I315" i="13" l="1"/>
  <c r="J316" i="13"/>
  <c r="K316" i="13" s="1"/>
  <c r="L316" i="13" s="1"/>
  <c r="T318" i="13"/>
  <c r="X318" i="13"/>
  <c r="S318" i="13"/>
  <c r="U318" i="13" s="1"/>
  <c r="Y319" i="13"/>
  <c r="W319" i="13"/>
  <c r="V319" i="13"/>
  <c r="R317" i="13"/>
  <c r="M317" i="13"/>
  <c r="N316" i="13" s="1"/>
  <c r="V320" i="3"/>
  <c r="Z319" i="3"/>
  <c r="S319" i="3"/>
  <c r="U319" i="3" s="1"/>
  <c r="AA319" i="3" s="1"/>
  <c r="T319" i="3"/>
  <c r="W319" i="3" s="1"/>
  <c r="R318" i="3"/>
  <c r="X318" i="3" s="1"/>
  <c r="N317" i="3"/>
  <c r="M317" i="3"/>
  <c r="J316" i="3"/>
  <c r="K316" i="3" s="1"/>
  <c r="L316" i="3" s="1"/>
  <c r="T317" i="13" l="1"/>
  <c r="X317" i="13"/>
  <c r="S317" i="13"/>
  <c r="U317" i="13" s="1"/>
  <c r="AA317" i="13" s="1"/>
  <c r="W318" i="13"/>
  <c r="V318" i="13"/>
  <c r="R316" i="13"/>
  <c r="Z316" i="13" s="1"/>
  <c r="M316" i="13"/>
  <c r="N315" i="13" s="1"/>
  <c r="Z317" i="13"/>
  <c r="AA318" i="13"/>
  <c r="Y318" i="13"/>
  <c r="I314" i="13"/>
  <c r="J315" i="13"/>
  <c r="K315" i="13" s="1"/>
  <c r="L315" i="13" s="1"/>
  <c r="Y319" i="3"/>
  <c r="V319" i="3"/>
  <c r="Z318" i="3"/>
  <c r="S318" i="3"/>
  <c r="U318" i="3" s="1"/>
  <c r="AA318" i="3" s="1"/>
  <c r="T318" i="3"/>
  <c r="R317" i="3"/>
  <c r="X317" i="3" s="1"/>
  <c r="N316" i="3"/>
  <c r="Y318" i="3"/>
  <c r="W318" i="3"/>
  <c r="M316" i="3"/>
  <c r="J315" i="3"/>
  <c r="K315" i="3" s="1"/>
  <c r="L315" i="3" s="1"/>
  <c r="Y317" i="13" l="1"/>
  <c r="R315" i="13"/>
  <c r="M315" i="13"/>
  <c r="N314" i="13" s="1"/>
  <c r="T316" i="13"/>
  <c r="X316" i="13"/>
  <c r="S316" i="13"/>
  <c r="U316" i="13" s="1"/>
  <c r="I313" i="13"/>
  <c r="J314" i="13"/>
  <c r="K314" i="13" s="1"/>
  <c r="L314" i="13" s="1"/>
  <c r="W317" i="13"/>
  <c r="V317" i="13"/>
  <c r="V318" i="3"/>
  <c r="Z317" i="3"/>
  <c r="S317" i="3"/>
  <c r="U317" i="3" s="1"/>
  <c r="AA317" i="3" s="1"/>
  <c r="T317" i="3"/>
  <c r="W317" i="3" s="1"/>
  <c r="R316" i="3"/>
  <c r="S316" i="3" s="1"/>
  <c r="U316" i="3" s="1"/>
  <c r="AA316" i="3" s="1"/>
  <c r="N315" i="3"/>
  <c r="M315" i="3"/>
  <c r="J314" i="3"/>
  <c r="K314" i="3" s="1"/>
  <c r="L314" i="3" s="1"/>
  <c r="T315" i="13" l="1"/>
  <c r="S315" i="13"/>
  <c r="U315" i="13" s="1"/>
  <c r="AA315" i="13" s="1"/>
  <c r="X315" i="13"/>
  <c r="AA316" i="13"/>
  <c r="Y316" i="13"/>
  <c r="R314" i="13"/>
  <c r="Z314" i="13" s="1"/>
  <c r="M314" i="13"/>
  <c r="N313" i="13" s="1"/>
  <c r="W316" i="13"/>
  <c r="V316" i="13"/>
  <c r="I312" i="13"/>
  <c r="J313" i="13"/>
  <c r="K313" i="13" s="1"/>
  <c r="L313" i="13" s="1"/>
  <c r="Z315" i="13"/>
  <c r="Y317" i="3"/>
  <c r="T316" i="3"/>
  <c r="W316" i="3" s="1"/>
  <c r="X316" i="3"/>
  <c r="Z316" i="3"/>
  <c r="V317" i="3"/>
  <c r="R315" i="3"/>
  <c r="X315" i="3" s="1"/>
  <c r="N314" i="3"/>
  <c r="Y316" i="3"/>
  <c r="V316" i="3"/>
  <c r="M314" i="3"/>
  <c r="J313" i="3"/>
  <c r="K313" i="3" s="1"/>
  <c r="L313" i="3" s="1"/>
  <c r="I311" i="13" l="1"/>
  <c r="J312" i="13"/>
  <c r="K312" i="13" s="1"/>
  <c r="L312" i="13" s="1"/>
  <c r="T314" i="13"/>
  <c r="X314" i="13"/>
  <c r="S314" i="13"/>
  <c r="U314" i="13" s="1"/>
  <c r="Y315" i="13"/>
  <c r="R313" i="13"/>
  <c r="Z313" i="13" s="1"/>
  <c r="M313" i="13"/>
  <c r="N312" i="13" s="1"/>
  <c r="W315" i="13"/>
  <c r="V315" i="13"/>
  <c r="Z315" i="3"/>
  <c r="S315" i="3"/>
  <c r="U315" i="3" s="1"/>
  <c r="AA315" i="3" s="1"/>
  <c r="T315" i="3"/>
  <c r="R314" i="3"/>
  <c r="X314" i="3" s="1"/>
  <c r="N313" i="3"/>
  <c r="M313" i="3"/>
  <c r="W315" i="3"/>
  <c r="J312" i="3"/>
  <c r="K312" i="3" s="1"/>
  <c r="L312" i="3" s="1"/>
  <c r="R312" i="13" l="1"/>
  <c r="M312" i="13"/>
  <c r="N311" i="13" s="1"/>
  <c r="W314" i="13"/>
  <c r="V314" i="13"/>
  <c r="T313" i="13"/>
  <c r="X313" i="13"/>
  <c r="S313" i="13"/>
  <c r="U313" i="13" s="1"/>
  <c r="AA314" i="13"/>
  <c r="Y314" i="13"/>
  <c r="I310" i="13"/>
  <c r="J311" i="13"/>
  <c r="K311" i="13" s="1"/>
  <c r="L311" i="13" s="1"/>
  <c r="Y315" i="3"/>
  <c r="V315" i="3"/>
  <c r="Z314" i="3"/>
  <c r="S314" i="3"/>
  <c r="U314" i="3" s="1"/>
  <c r="AA314" i="3" s="1"/>
  <c r="T314" i="3"/>
  <c r="R313" i="3"/>
  <c r="Z313" i="3" s="1"/>
  <c r="N312" i="3"/>
  <c r="M312" i="3"/>
  <c r="W314" i="3"/>
  <c r="J311" i="3"/>
  <c r="K311" i="3" s="1"/>
  <c r="L311" i="3" s="1"/>
  <c r="W313" i="13" l="1"/>
  <c r="V313" i="13"/>
  <c r="T312" i="13"/>
  <c r="X312" i="13"/>
  <c r="S312" i="13"/>
  <c r="U312" i="13" s="1"/>
  <c r="AA312" i="13" s="1"/>
  <c r="R311" i="13"/>
  <c r="Z311" i="13" s="1"/>
  <c r="M311" i="13"/>
  <c r="N310" i="13" s="1"/>
  <c r="AA313" i="13"/>
  <c r="Y313" i="13"/>
  <c r="I309" i="13"/>
  <c r="J310" i="13"/>
  <c r="K310" i="13" s="1"/>
  <c r="L310" i="13" s="1"/>
  <c r="Y312" i="13"/>
  <c r="Z312" i="13"/>
  <c r="Y314" i="3"/>
  <c r="S313" i="3"/>
  <c r="U313" i="3" s="1"/>
  <c r="AA313" i="3" s="1"/>
  <c r="V314" i="3"/>
  <c r="T313" i="3"/>
  <c r="W313" i="3" s="1"/>
  <c r="X313" i="3"/>
  <c r="R312" i="3"/>
  <c r="Z312" i="3" s="1"/>
  <c r="N311" i="3"/>
  <c r="M311" i="3"/>
  <c r="J310" i="3"/>
  <c r="K310" i="3" s="1"/>
  <c r="L310" i="3" s="1"/>
  <c r="R310" i="13" l="1"/>
  <c r="M310" i="13"/>
  <c r="N309" i="13" s="1"/>
  <c r="T311" i="13"/>
  <c r="S311" i="13"/>
  <c r="U311" i="13" s="1"/>
  <c r="X311" i="13"/>
  <c r="W312" i="13"/>
  <c r="V312" i="13"/>
  <c r="I308" i="13"/>
  <c r="J309" i="13"/>
  <c r="K309" i="13" s="1"/>
  <c r="L309" i="13" s="1"/>
  <c r="Y313" i="3"/>
  <c r="V313" i="3"/>
  <c r="T312" i="3"/>
  <c r="W312" i="3" s="1"/>
  <c r="S312" i="3"/>
  <c r="U312" i="3" s="1"/>
  <c r="AA312" i="3" s="1"/>
  <c r="X312" i="3"/>
  <c r="R311" i="3"/>
  <c r="T311" i="3" s="1"/>
  <c r="N310" i="3"/>
  <c r="Y312" i="3"/>
  <c r="M310" i="3"/>
  <c r="J309" i="3"/>
  <c r="K309" i="3" s="1"/>
  <c r="L309" i="3" s="1"/>
  <c r="R309" i="13" l="1"/>
  <c r="M309" i="13"/>
  <c r="N308" i="13" s="1"/>
  <c r="I307" i="13"/>
  <c r="J308" i="13"/>
  <c r="K308" i="13" s="1"/>
  <c r="L308" i="13" s="1"/>
  <c r="T310" i="13"/>
  <c r="X310" i="13"/>
  <c r="S310" i="13"/>
  <c r="U310" i="13" s="1"/>
  <c r="AA310" i="13" s="1"/>
  <c r="AA311" i="13"/>
  <c r="Y311" i="13"/>
  <c r="W311" i="13"/>
  <c r="V311" i="13"/>
  <c r="Y310" i="13"/>
  <c r="Z310" i="13"/>
  <c r="V312" i="3"/>
  <c r="Z311" i="3"/>
  <c r="S311" i="3"/>
  <c r="U311" i="3" s="1"/>
  <c r="AA311" i="3" s="1"/>
  <c r="X311" i="3"/>
  <c r="R310" i="3"/>
  <c r="Z310" i="3" s="1"/>
  <c r="N309" i="3"/>
  <c r="S310" i="3"/>
  <c r="U310" i="3" s="1"/>
  <c r="AA310" i="3" s="1"/>
  <c r="T310" i="3"/>
  <c r="M309" i="3"/>
  <c r="W311" i="3"/>
  <c r="J308" i="3"/>
  <c r="K308" i="3" s="1"/>
  <c r="L308" i="3" s="1"/>
  <c r="R308" i="13" l="1"/>
  <c r="M308" i="13"/>
  <c r="N307" i="13" s="1"/>
  <c r="T309" i="13"/>
  <c r="X309" i="13"/>
  <c r="S309" i="13"/>
  <c r="U309" i="13" s="1"/>
  <c r="AA309" i="13" s="1"/>
  <c r="W310" i="13"/>
  <c r="V310" i="13"/>
  <c r="I306" i="13"/>
  <c r="J307" i="13"/>
  <c r="K307" i="13" s="1"/>
  <c r="L307" i="13" s="1"/>
  <c r="Z309" i="13"/>
  <c r="V311" i="3"/>
  <c r="X310" i="3"/>
  <c r="Y311" i="3"/>
  <c r="R309" i="3"/>
  <c r="X309" i="3" s="1"/>
  <c r="N308" i="3"/>
  <c r="Y310" i="3"/>
  <c r="M308" i="3"/>
  <c r="W310" i="3"/>
  <c r="V310" i="3"/>
  <c r="J307" i="3"/>
  <c r="K307" i="3" s="1"/>
  <c r="L307" i="3" s="1"/>
  <c r="T308" i="13" l="1"/>
  <c r="X308" i="13"/>
  <c r="S308" i="13"/>
  <c r="U308" i="13" s="1"/>
  <c r="AA308" i="13" s="1"/>
  <c r="R307" i="13"/>
  <c r="Z307" i="13" s="1"/>
  <c r="M307" i="13"/>
  <c r="N306" i="13" s="1"/>
  <c r="I305" i="13"/>
  <c r="J306" i="13"/>
  <c r="K306" i="13" s="1"/>
  <c r="L306" i="13" s="1"/>
  <c r="W309" i="13"/>
  <c r="V309" i="13"/>
  <c r="Y309" i="13"/>
  <c r="Y308" i="13"/>
  <c r="Z308" i="13"/>
  <c r="Z309" i="3"/>
  <c r="S309" i="3"/>
  <c r="U309" i="3" s="1"/>
  <c r="AA309" i="3" s="1"/>
  <c r="T309" i="3"/>
  <c r="R308" i="3"/>
  <c r="S308" i="3" s="1"/>
  <c r="U308" i="3" s="1"/>
  <c r="N307" i="3"/>
  <c r="X308" i="3"/>
  <c r="M307" i="3"/>
  <c r="W309" i="3"/>
  <c r="J306" i="3"/>
  <c r="K306" i="3" s="1"/>
  <c r="L306" i="3" s="1"/>
  <c r="R306" i="13" l="1"/>
  <c r="M306" i="13"/>
  <c r="N305" i="13" s="1"/>
  <c r="T307" i="13"/>
  <c r="S307" i="13"/>
  <c r="U307" i="13" s="1"/>
  <c r="AA307" i="13" s="1"/>
  <c r="X307" i="13"/>
  <c r="I304" i="13"/>
  <c r="J305" i="13"/>
  <c r="K305" i="13" s="1"/>
  <c r="L305" i="13" s="1"/>
  <c r="W308" i="13"/>
  <c r="V308" i="13"/>
  <c r="Y309" i="3"/>
  <c r="Z308" i="3"/>
  <c r="V309" i="3"/>
  <c r="T308" i="3"/>
  <c r="W308" i="3" s="1"/>
  <c r="AA308" i="3"/>
  <c r="Y308" i="3"/>
  <c r="R307" i="3"/>
  <c r="T307" i="3" s="1"/>
  <c r="N306" i="3"/>
  <c r="M306" i="3"/>
  <c r="J305" i="3"/>
  <c r="K305" i="3" s="1"/>
  <c r="L305" i="3" s="1"/>
  <c r="T306" i="13" l="1"/>
  <c r="X306" i="13"/>
  <c r="S306" i="13"/>
  <c r="U306" i="13" s="1"/>
  <c r="R305" i="13"/>
  <c r="Z305" i="13" s="1"/>
  <c r="M305" i="13"/>
  <c r="N304" i="13" s="1"/>
  <c r="W307" i="13"/>
  <c r="V307" i="13"/>
  <c r="I303" i="13"/>
  <c r="J304" i="13"/>
  <c r="K304" i="13" s="1"/>
  <c r="L304" i="13" s="1"/>
  <c r="Z306" i="13"/>
  <c r="Y307" i="13"/>
  <c r="V308" i="3"/>
  <c r="Z307" i="3"/>
  <c r="X307" i="3"/>
  <c r="S307" i="3"/>
  <c r="U307" i="3" s="1"/>
  <c r="AA307" i="3" s="1"/>
  <c r="R306" i="3"/>
  <c r="Z306" i="3" s="1"/>
  <c r="N305" i="3"/>
  <c r="M305" i="3"/>
  <c r="W307" i="3"/>
  <c r="J304" i="3"/>
  <c r="K304" i="3" s="1"/>
  <c r="L304" i="3" s="1"/>
  <c r="R304" i="13" l="1"/>
  <c r="M304" i="13"/>
  <c r="N303" i="13" s="1"/>
  <c r="AA306" i="13"/>
  <c r="Y306" i="13"/>
  <c r="I302" i="13"/>
  <c r="J303" i="13"/>
  <c r="K303" i="13" s="1"/>
  <c r="L303" i="13" s="1"/>
  <c r="T305" i="13"/>
  <c r="X305" i="13"/>
  <c r="S305" i="13"/>
  <c r="U305" i="13" s="1"/>
  <c r="W306" i="13"/>
  <c r="V306" i="13"/>
  <c r="S306" i="3"/>
  <c r="U306" i="3" s="1"/>
  <c r="AA306" i="3" s="1"/>
  <c r="V307" i="3"/>
  <c r="X306" i="3"/>
  <c r="T306" i="3"/>
  <c r="W306" i="3" s="1"/>
  <c r="Y307" i="3"/>
  <c r="R305" i="3"/>
  <c r="S305" i="3" s="1"/>
  <c r="U305" i="3" s="1"/>
  <c r="AA305" i="3" s="1"/>
  <c r="N304" i="3"/>
  <c r="M304" i="3"/>
  <c r="J303" i="3"/>
  <c r="K303" i="3" s="1"/>
  <c r="L303" i="3" s="1"/>
  <c r="T304" i="13" l="1"/>
  <c r="X304" i="13"/>
  <c r="S304" i="13"/>
  <c r="U304" i="13" s="1"/>
  <c r="AA304" i="13" s="1"/>
  <c r="AA305" i="13"/>
  <c r="Y305" i="13"/>
  <c r="I301" i="13"/>
  <c r="J302" i="13"/>
  <c r="K302" i="13" s="1"/>
  <c r="L302" i="13" s="1"/>
  <c r="W305" i="13"/>
  <c r="V305" i="13"/>
  <c r="R303" i="13"/>
  <c r="Z303" i="13" s="1"/>
  <c r="M303" i="13"/>
  <c r="N302" i="13" s="1"/>
  <c r="Y304" i="13"/>
  <c r="Z304" i="13"/>
  <c r="Y306" i="3"/>
  <c r="V306" i="3"/>
  <c r="X305" i="3"/>
  <c r="Z305" i="3"/>
  <c r="T305" i="3"/>
  <c r="W305" i="3" s="1"/>
  <c r="R304" i="3"/>
  <c r="X304" i="3" s="1"/>
  <c r="N303" i="3"/>
  <c r="Y305" i="3"/>
  <c r="M303" i="3"/>
  <c r="J302" i="3"/>
  <c r="K302" i="3" s="1"/>
  <c r="L302" i="3" s="1"/>
  <c r="T303" i="13" l="1"/>
  <c r="S303" i="13"/>
  <c r="U303" i="13" s="1"/>
  <c r="X303" i="13"/>
  <c r="R302" i="13"/>
  <c r="Z302" i="13" s="1"/>
  <c r="M302" i="13"/>
  <c r="N301" i="13" s="1"/>
  <c r="I300" i="13"/>
  <c r="J301" i="13"/>
  <c r="K301" i="13" s="1"/>
  <c r="L301" i="13" s="1"/>
  <c r="W304" i="13"/>
  <c r="V304" i="13"/>
  <c r="Z304" i="3"/>
  <c r="V305" i="3"/>
  <c r="S304" i="3"/>
  <c r="U304" i="3" s="1"/>
  <c r="AA304" i="3" s="1"/>
  <c r="T304" i="3"/>
  <c r="W304" i="3" s="1"/>
  <c r="R303" i="3"/>
  <c r="X303" i="3" s="1"/>
  <c r="N302" i="3"/>
  <c r="M302" i="3"/>
  <c r="J301" i="3"/>
  <c r="K301" i="3" s="1"/>
  <c r="L301" i="3" s="1"/>
  <c r="AA303" i="13" l="1"/>
  <c r="Y303" i="13"/>
  <c r="R301" i="13"/>
  <c r="Z301" i="13" s="1"/>
  <c r="M301" i="13"/>
  <c r="N300" i="13" s="1"/>
  <c r="T302" i="13"/>
  <c r="X302" i="13"/>
  <c r="S302" i="13"/>
  <c r="U302" i="13" s="1"/>
  <c r="I299" i="13"/>
  <c r="J300" i="13"/>
  <c r="K300" i="13" s="1"/>
  <c r="L300" i="13" s="1"/>
  <c r="W303" i="13"/>
  <c r="V303" i="13"/>
  <c r="S303" i="3"/>
  <c r="U303" i="3" s="1"/>
  <c r="AA303" i="3" s="1"/>
  <c r="Z303" i="3"/>
  <c r="Y304" i="3"/>
  <c r="V304" i="3"/>
  <c r="T303" i="3"/>
  <c r="W303" i="3" s="1"/>
  <c r="R302" i="3"/>
  <c r="X302" i="3" s="1"/>
  <c r="N301" i="3"/>
  <c r="M301" i="3"/>
  <c r="J300" i="3"/>
  <c r="K300" i="3" s="1"/>
  <c r="L300" i="3" s="1"/>
  <c r="R300" i="13" l="1"/>
  <c r="M300" i="13"/>
  <c r="N299" i="13" s="1"/>
  <c r="W302" i="13"/>
  <c r="V302" i="13"/>
  <c r="AA302" i="13"/>
  <c r="Y302" i="13"/>
  <c r="I298" i="13"/>
  <c r="J299" i="13"/>
  <c r="K299" i="13" s="1"/>
  <c r="L299" i="13" s="1"/>
  <c r="T301" i="13"/>
  <c r="X301" i="13"/>
  <c r="S301" i="13"/>
  <c r="U301" i="13" s="1"/>
  <c r="Y303" i="3"/>
  <c r="V303" i="3"/>
  <c r="Z302" i="3"/>
  <c r="T302" i="3"/>
  <c r="W302" i="3" s="1"/>
  <c r="S302" i="3"/>
  <c r="U302" i="3" s="1"/>
  <c r="AA302" i="3" s="1"/>
  <c r="R301" i="3"/>
  <c r="Z301" i="3" s="1"/>
  <c r="N300" i="3"/>
  <c r="M300" i="3"/>
  <c r="J299" i="3"/>
  <c r="K299" i="3" s="1"/>
  <c r="L299" i="3" s="1"/>
  <c r="R299" i="13" l="1"/>
  <c r="M299" i="13"/>
  <c r="N298" i="13" s="1"/>
  <c r="T300" i="13"/>
  <c r="X300" i="13"/>
  <c r="S300" i="13"/>
  <c r="U300" i="13" s="1"/>
  <c r="AA300" i="13" s="1"/>
  <c r="I297" i="13"/>
  <c r="J298" i="13"/>
  <c r="K298" i="13" s="1"/>
  <c r="L298" i="13" s="1"/>
  <c r="W301" i="13"/>
  <c r="V301" i="13"/>
  <c r="AA301" i="13"/>
  <c r="Y301" i="13"/>
  <c r="Z300" i="13"/>
  <c r="S301" i="3"/>
  <c r="U301" i="3" s="1"/>
  <c r="AA301" i="3" s="1"/>
  <c r="T301" i="3"/>
  <c r="W301" i="3" s="1"/>
  <c r="X301" i="3"/>
  <c r="Y302" i="3"/>
  <c r="V302" i="3"/>
  <c r="R300" i="3"/>
  <c r="T300" i="3" s="1"/>
  <c r="N299" i="3"/>
  <c r="Y301" i="3"/>
  <c r="M299" i="3"/>
  <c r="J298" i="3"/>
  <c r="K298" i="3" s="1"/>
  <c r="L298" i="3" s="1"/>
  <c r="Y300" i="13" l="1"/>
  <c r="T299" i="13"/>
  <c r="S299" i="13"/>
  <c r="U299" i="13" s="1"/>
  <c r="AA299" i="13" s="1"/>
  <c r="X299" i="13"/>
  <c r="R298" i="13"/>
  <c r="M298" i="13"/>
  <c r="N297" i="13" s="1"/>
  <c r="W300" i="13"/>
  <c r="V300" i="13"/>
  <c r="J297" i="13"/>
  <c r="K297" i="13" s="1"/>
  <c r="L297" i="13" s="1"/>
  <c r="I296" i="13"/>
  <c r="Y299" i="13"/>
  <c r="Z299" i="13"/>
  <c r="V301" i="3"/>
  <c r="Z300" i="3"/>
  <c r="X300" i="3"/>
  <c r="S300" i="3"/>
  <c r="U300" i="3" s="1"/>
  <c r="AA300" i="3" s="1"/>
  <c r="R299" i="3"/>
  <c r="X299" i="3" s="1"/>
  <c r="N298" i="3"/>
  <c r="M298" i="3"/>
  <c r="W300" i="3"/>
  <c r="J297" i="3"/>
  <c r="K297" i="3" s="1"/>
  <c r="L297" i="3" s="1"/>
  <c r="T298" i="13" l="1"/>
  <c r="X298" i="13"/>
  <c r="S298" i="13"/>
  <c r="U298" i="13" s="1"/>
  <c r="AA298" i="13" s="1"/>
  <c r="R297" i="13"/>
  <c r="Z297" i="13" s="1"/>
  <c r="M297" i="13"/>
  <c r="N296" i="13" s="1"/>
  <c r="W299" i="13"/>
  <c r="V299" i="13"/>
  <c r="J296" i="13"/>
  <c r="K296" i="13" s="1"/>
  <c r="L296" i="13" s="1"/>
  <c r="I295" i="13"/>
  <c r="Z298" i="13"/>
  <c r="V300" i="3"/>
  <c r="Y300" i="3"/>
  <c r="Z299" i="3"/>
  <c r="S299" i="3"/>
  <c r="U299" i="3" s="1"/>
  <c r="AA299" i="3" s="1"/>
  <c r="T299" i="3"/>
  <c r="R298" i="3"/>
  <c r="X298" i="3" s="1"/>
  <c r="N297" i="3"/>
  <c r="Y299" i="3"/>
  <c r="W299" i="3"/>
  <c r="M297" i="3"/>
  <c r="J296" i="3"/>
  <c r="K296" i="3" s="1"/>
  <c r="L296" i="3" s="1"/>
  <c r="J295" i="13" l="1"/>
  <c r="K295" i="13" s="1"/>
  <c r="L295" i="13" s="1"/>
  <c r="I294" i="13"/>
  <c r="R296" i="13"/>
  <c r="Z296" i="13" s="1"/>
  <c r="M296" i="13"/>
  <c r="N295" i="13" s="1"/>
  <c r="T297" i="13"/>
  <c r="X297" i="13"/>
  <c r="S297" i="13"/>
  <c r="U297" i="13" s="1"/>
  <c r="Y298" i="13"/>
  <c r="W298" i="13"/>
  <c r="V298" i="13"/>
  <c r="S298" i="3"/>
  <c r="U298" i="3" s="1"/>
  <c r="AA298" i="3" s="1"/>
  <c r="Z298" i="3"/>
  <c r="T298" i="3"/>
  <c r="W298" i="3" s="1"/>
  <c r="V299" i="3"/>
  <c r="R297" i="3"/>
  <c r="X297" i="3" s="1"/>
  <c r="N296" i="3"/>
  <c r="Y298" i="3"/>
  <c r="Z297" i="3"/>
  <c r="M296" i="3"/>
  <c r="J295" i="3"/>
  <c r="K295" i="3" s="1"/>
  <c r="L295" i="3" s="1"/>
  <c r="W297" i="13" l="1"/>
  <c r="V297" i="13"/>
  <c r="J294" i="13"/>
  <c r="K294" i="13" s="1"/>
  <c r="L294" i="13" s="1"/>
  <c r="I293" i="13"/>
  <c r="AA297" i="13"/>
  <c r="Y297" i="13"/>
  <c r="T296" i="13"/>
  <c r="X296" i="13"/>
  <c r="S296" i="13"/>
  <c r="U296" i="13" s="1"/>
  <c r="AA296" i="13" s="1"/>
  <c r="Y296" i="13"/>
  <c r="R295" i="13"/>
  <c r="Z295" i="13" s="1"/>
  <c r="M295" i="13"/>
  <c r="N294" i="13" s="1"/>
  <c r="S297" i="3"/>
  <c r="U297" i="3" s="1"/>
  <c r="AA297" i="3" s="1"/>
  <c r="V298" i="3"/>
  <c r="T297" i="3"/>
  <c r="W297" i="3" s="1"/>
  <c r="R296" i="3"/>
  <c r="Z296" i="3" s="1"/>
  <c r="N295" i="3"/>
  <c r="Y297" i="3"/>
  <c r="M295" i="3"/>
  <c r="J294" i="3"/>
  <c r="K294" i="3" s="1"/>
  <c r="L294" i="3" s="1"/>
  <c r="J293" i="13" l="1"/>
  <c r="K293" i="13" s="1"/>
  <c r="L293" i="13" s="1"/>
  <c r="I292" i="13"/>
  <c r="W296" i="13"/>
  <c r="V296" i="13"/>
  <c r="R294" i="13"/>
  <c r="M294" i="13"/>
  <c r="N293" i="13" s="1"/>
  <c r="X295" i="13"/>
  <c r="T295" i="13"/>
  <c r="S295" i="13"/>
  <c r="U295" i="13" s="1"/>
  <c r="V297" i="3"/>
  <c r="T296" i="3"/>
  <c r="W296" i="3" s="1"/>
  <c r="X296" i="3"/>
  <c r="S296" i="3"/>
  <c r="U296" i="3" s="1"/>
  <c r="AA296" i="3" s="1"/>
  <c r="R295" i="3"/>
  <c r="X295" i="3" s="1"/>
  <c r="N294" i="3"/>
  <c r="Z295" i="3"/>
  <c r="M294" i="3"/>
  <c r="J293" i="3"/>
  <c r="K293" i="3" s="1"/>
  <c r="L293" i="3" s="1"/>
  <c r="AA295" i="13" l="1"/>
  <c r="Y295" i="13"/>
  <c r="X294" i="13"/>
  <c r="T294" i="13"/>
  <c r="S294" i="13"/>
  <c r="U294" i="13" s="1"/>
  <c r="AA294" i="13" s="1"/>
  <c r="J292" i="13"/>
  <c r="K292" i="13" s="1"/>
  <c r="L292" i="13" s="1"/>
  <c r="I291" i="13"/>
  <c r="W295" i="13"/>
  <c r="V295" i="13"/>
  <c r="Z294" i="13"/>
  <c r="R293" i="13"/>
  <c r="M293" i="13"/>
  <c r="N292" i="13" s="1"/>
  <c r="V296" i="3"/>
  <c r="S295" i="3"/>
  <c r="U295" i="3" s="1"/>
  <c r="AA295" i="3" s="1"/>
  <c r="T295" i="3"/>
  <c r="W295" i="3" s="1"/>
  <c r="Y296" i="3"/>
  <c r="R294" i="3"/>
  <c r="Z294" i="3" s="1"/>
  <c r="N293" i="3"/>
  <c r="S294" i="3"/>
  <c r="U294" i="3" s="1"/>
  <c r="AA294" i="3" s="1"/>
  <c r="T294" i="3"/>
  <c r="M293" i="3"/>
  <c r="J292" i="3"/>
  <c r="K292" i="3" s="1"/>
  <c r="L292" i="3" s="1"/>
  <c r="Y294" i="13" l="1"/>
  <c r="X293" i="13"/>
  <c r="T293" i="13"/>
  <c r="S293" i="13"/>
  <c r="U293" i="13" s="1"/>
  <c r="AA293" i="13" s="1"/>
  <c r="Z293" i="13"/>
  <c r="W294" i="13"/>
  <c r="V294" i="13"/>
  <c r="J291" i="13"/>
  <c r="K291" i="13" s="1"/>
  <c r="L291" i="13" s="1"/>
  <c r="I290" i="13"/>
  <c r="R292" i="13"/>
  <c r="M292" i="13"/>
  <c r="N291" i="13" s="1"/>
  <c r="V295" i="3"/>
  <c r="Y295" i="3"/>
  <c r="X294" i="3"/>
  <c r="R293" i="3"/>
  <c r="X293" i="3" s="1"/>
  <c r="N292" i="3"/>
  <c r="Y294" i="3"/>
  <c r="W294" i="3"/>
  <c r="V294" i="3"/>
  <c r="M292" i="3"/>
  <c r="J291" i="3"/>
  <c r="K291" i="3" s="1"/>
  <c r="L291" i="3" s="1"/>
  <c r="X292" i="13" l="1"/>
  <c r="T292" i="13"/>
  <c r="S292" i="13"/>
  <c r="U292" i="13" s="1"/>
  <c r="AA292" i="13" s="1"/>
  <c r="R291" i="13"/>
  <c r="Z291" i="13" s="1"/>
  <c r="M291" i="13"/>
  <c r="N290" i="13" s="1"/>
  <c r="Y293" i="13"/>
  <c r="Y292" i="13"/>
  <c r="Z292" i="13"/>
  <c r="W293" i="13"/>
  <c r="V293" i="13"/>
  <c r="J290" i="13"/>
  <c r="K290" i="13" s="1"/>
  <c r="L290" i="13" s="1"/>
  <c r="I289" i="13"/>
  <c r="Z293" i="3"/>
  <c r="S293" i="3"/>
  <c r="U293" i="3" s="1"/>
  <c r="AA293" i="3" s="1"/>
  <c r="T293" i="3"/>
  <c r="R292" i="3"/>
  <c r="T292" i="3" s="1"/>
  <c r="N291" i="3"/>
  <c r="W293" i="3"/>
  <c r="M291" i="3"/>
  <c r="J290" i="3"/>
  <c r="K290" i="3" s="1"/>
  <c r="L290" i="3" s="1"/>
  <c r="J289" i="13" l="1"/>
  <c r="K289" i="13" s="1"/>
  <c r="L289" i="13" s="1"/>
  <c r="I288" i="13"/>
  <c r="R290" i="13"/>
  <c r="Z290" i="13" s="1"/>
  <c r="M290" i="13"/>
  <c r="N289" i="13" s="1"/>
  <c r="W292" i="13"/>
  <c r="V292" i="13"/>
  <c r="X291" i="13"/>
  <c r="T291" i="13"/>
  <c r="S291" i="13"/>
  <c r="U291" i="13" s="1"/>
  <c r="AA291" i="13" s="1"/>
  <c r="X292" i="3"/>
  <c r="Y293" i="3"/>
  <c r="Z292" i="3"/>
  <c r="V293" i="3"/>
  <c r="S292" i="3"/>
  <c r="U292" i="3" s="1"/>
  <c r="AA292" i="3" s="1"/>
  <c r="R291" i="3"/>
  <c r="T291" i="3" s="1"/>
  <c r="N290" i="3"/>
  <c r="M290" i="3"/>
  <c r="W292" i="3"/>
  <c r="V292" i="3"/>
  <c r="J289" i="3"/>
  <c r="K289" i="3" s="1"/>
  <c r="L289" i="3" s="1"/>
  <c r="Y291" i="13" l="1"/>
  <c r="W291" i="13"/>
  <c r="V291" i="13"/>
  <c r="J288" i="13"/>
  <c r="K288" i="13" s="1"/>
  <c r="L288" i="13" s="1"/>
  <c r="I287" i="13"/>
  <c r="X290" i="13"/>
  <c r="T290" i="13"/>
  <c r="S290" i="13"/>
  <c r="U290" i="13" s="1"/>
  <c r="R289" i="13"/>
  <c r="Z289" i="13" s="1"/>
  <c r="M289" i="13"/>
  <c r="N288" i="13" s="1"/>
  <c r="X291" i="3"/>
  <c r="Z291" i="3"/>
  <c r="S291" i="3"/>
  <c r="U291" i="3" s="1"/>
  <c r="AA291" i="3" s="1"/>
  <c r="Y292" i="3"/>
  <c r="R290" i="3"/>
  <c r="X290" i="3" s="1"/>
  <c r="N289" i="3"/>
  <c r="Y291" i="3"/>
  <c r="M289" i="3"/>
  <c r="W291" i="3"/>
  <c r="V291" i="3"/>
  <c r="J288" i="3"/>
  <c r="K288" i="3" s="1"/>
  <c r="L288" i="3" s="1"/>
  <c r="J287" i="13" l="1"/>
  <c r="K287" i="13" s="1"/>
  <c r="L287" i="13" s="1"/>
  <c r="I286" i="13"/>
  <c r="AA290" i="13"/>
  <c r="Y290" i="13"/>
  <c r="R288" i="13"/>
  <c r="M288" i="13"/>
  <c r="N287" i="13" s="1"/>
  <c r="X289" i="13"/>
  <c r="T289" i="13"/>
  <c r="S289" i="13"/>
  <c r="U289" i="13" s="1"/>
  <c r="W290" i="13"/>
  <c r="V290" i="13"/>
  <c r="Z290" i="3"/>
  <c r="S290" i="3"/>
  <c r="U290" i="3" s="1"/>
  <c r="AA290" i="3" s="1"/>
  <c r="T290" i="3"/>
  <c r="R289" i="3"/>
  <c r="X289" i="3" s="1"/>
  <c r="N288" i="3"/>
  <c r="Z289" i="3"/>
  <c r="M288" i="3"/>
  <c r="W290" i="3"/>
  <c r="J287" i="3"/>
  <c r="K287" i="3" s="1"/>
  <c r="L287" i="3" s="1"/>
  <c r="AA289" i="13" l="1"/>
  <c r="Y289" i="13"/>
  <c r="X288" i="13"/>
  <c r="T288" i="13"/>
  <c r="S288" i="13"/>
  <c r="U288" i="13" s="1"/>
  <c r="AA288" i="13" s="1"/>
  <c r="J286" i="13"/>
  <c r="K286" i="13" s="1"/>
  <c r="L286" i="13" s="1"/>
  <c r="I285" i="13"/>
  <c r="W289" i="13"/>
  <c r="V289" i="13"/>
  <c r="Y288" i="13"/>
  <c r="Z288" i="13"/>
  <c r="R287" i="13"/>
  <c r="M287" i="13"/>
  <c r="N286" i="13" s="1"/>
  <c r="V290" i="3"/>
  <c r="Y290" i="3"/>
  <c r="S289" i="3"/>
  <c r="U289" i="3" s="1"/>
  <c r="AA289" i="3" s="1"/>
  <c r="T289" i="3"/>
  <c r="W289" i="3" s="1"/>
  <c r="R288" i="3"/>
  <c r="Z288" i="3" s="1"/>
  <c r="N287" i="3"/>
  <c r="M287" i="3"/>
  <c r="J286" i="3"/>
  <c r="K286" i="3" s="1"/>
  <c r="L286" i="3" s="1"/>
  <c r="X287" i="13" l="1"/>
  <c r="T287" i="13"/>
  <c r="S287" i="13"/>
  <c r="U287" i="13" s="1"/>
  <c r="AA287" i="13" s="1"/>
  <c r="Z287" i="13"/>
  <c r="W288" i="13"/>
  <c r="V288" i="13"/>
  <c r="J285" i="13"/>
  <c r="K285" i="13" s="1"/>
  <c r="L285" i="13" s="1"/>
  <c r="I284" i="13"/>
  <c r="R286" i="13"/>
  <c r="M286" i="13"/>
  <c r="N285" i="13" s="1"/>
  <c r="Y289" i="3"/>
  <c r="V289" i="3"/>
  <c r="S288" i="3"/>
  <c r="U288" i="3" s="1"/>
  <c r="AA288" i="3" s="1"/>
  <c r="X288" i="3"/>
  <c r="T288" i="3"/>
  <c r="W288" i="3" s="1"/>
  <c r="R287" i="3"/>
  <c r="Z287" i="3" s="1"/>
  <c r="N286" i="3"/>
  <c r="M286" i="3"/>
  <c r="J285" i="3"/>
  <c r="K285" i="3" s="1"/>
  <c r="L285" i="3" s="1"/>
  <c r="Y287" i="13" l="1"/>
  <c r="X286" i="13"/>
  <c r="T286" i="13"/>
  <c r="S286" i="13"/>
  <c r="U286" i="13" s="1"/>
  <c r="AA286" i="13" s="1"/>
  <c r="R285" i="13"/>
  <c r="Z285" i="13" s="1"/>
  <c r="M285" i="13"/>
  <c r="N284" i="13" s="1"/>
  <c r="Z286" i="13"/>
  <c r="W287" i="13"/>
  <c r="V287" i="13"/>
  <c r="J284" i="13"/>
  <c r="K284" i="13" s="1"/>
  <c r="L284" i="13" s="1"/>
  <c r="I283" i="13"/>
  <c r="Y288" i="3"/>
  <c r="X287" i="3"/>
  <c r="T287" i="3"/>
  <c r="W287" i="3" s="1"/>
  <c r="S287" i="3"/>
  <c r="U287" i="3" s="1"/>
  <c r="AA287" i="3" s="1"/>
  <c r="V288" i="3"/>
  <c r="R286" i="3"/>
  <c r="X286" i="3" s="1"/>
  <c r="N285" i="3"/>
  <c r="M285" i="3"/>
  <c r="J284" i="3"/>
  <c r="K284" i="3" s="1"/>
  <c r="L284" i="3" s="1"/>
  <c r="J283" i="13" l="1"/>
  <c r="K283" i="13" s="1"/>
  <c r="L283" i="13" s="1"/>
  <c r="I282" i="13"/>
  <c r="X285" i="13"/>
  <c r="T285" i="13"/>
  <c r="S285" i="13"/>
  <c r="U285" i="13" s="1"/>
  <c r="AA285" i="13" s="1"/>
  <c r="W286" i="13"/>
  <c r="V286" i="13"/>
  <c r="R284" i="13"/>
  <c r="M284" i="13"/>
  <c r="N283" i="13" s="1"/>
  <c r="Y286" i="13"/>
  <c r="Y287" i="3"/>
  <c r="V287" i="3"/>
  <c r="Z286" i="3"/>
  <c r="T286" i="3"/>
  <c r="W286" i="3" s="1"/>
  <c r="S286" i="3"/>
  <c r="U286" i="3" s="1"/>
  <c r="AA286" i="3" s="1"/>
  <c r="R285" i="3"/>
  <c r="Z285" i="3" s="1"/>
  <c r="N284" i="3"/>
  <c r="M284" i="3"/>
  <c r="J283" i="3"/>
  <c r="K283" i="3" s="1"/>
  <c r="L283" i="3" s="1"/>
  <c r="X284" i="13" l="1"/>
  <c r="T284" i="13"/>
  <c r="S284" i="13"/>
  <c r="U284" i="13" s="1"/>
  <c r="AA284" i="13" s="1"/>
  <c r="J282" i="13"/>
  <c r="K282" i="13" s="1"/>
  <c r="L282" i="13" s="1"/>
  <c r="I281" i="13"/>
  <c r="R283" i="13"/>
  <c r="M283" i="13"/>
  <c r="N282" i="13" s="1"/>
  <c r="Y284" i="13"/>
  <c r="Z284" i="13"/>
  <c r="W285" i="13"/>
  <c r="V285" i="13"/>
  <c r="Y285" i="13"/>
  <c r="S285" i="3"/>
  <c r="U285" i="3" s="1"/>
  <c r="AA285" i="3" s="1"/>
  <c r="T285" i="3"/>
  <c r="W285" i="3" s="1"/>
  <c r="X285" i="3"/>
  <c r="Y286" i="3"/>
  <c r="V286" i="3"/>
  <c r="R284" i="3"/>
  <c r="X284" i="3" s="1"/>
  <c r="N283" i="3"/>
  <c r="M283" i="3"/>
  <c r="Y285" i="3"/>
  <c r="J282" i="3"/>
  <c r="K282" i="3" s="1"/>
  <c r="L282" i="3" s="1"/>
  <c r="X283" i="13" l="1"/>
  <c r="T283" i="13"/>
  <c r="S283" i="13"/>
  <c r="U283" i="13" s="1"/>
  <c r="AA283" i="13" s="1"/>
  <c r="R282" i="13"/>
  <c r="Z282" i="13" s="1"/>
  <c r="M282" i="13"/>
  <c r="N281" i="13" s="1"/>
  <c r="Z283" i="13"/>
  <c r="W284" i="13"/>
  <c r="V284" i="13"/>
  <c r="J281" i="13"/>
  <c r="K281" i="13" s="1"/>
  <c r="L281" i="13" s="1"/>
  <c r="I280" i="13"/>
  <c r="V285" i="3"/>
  <c r="T284" i="3"/>
  <c r="W284" i="3" s="1"/>
  <c r="Z284" i="3"/>
  <c r="S284" i="3"/>
  <c r="U284" i="3" s="1"/>
  <c r="AA284" i="3" s="1"/>
  <c r="R283" i="3"/>
  <c r="Z283" i="3" s="1"/>
  <c r="N282" i="3"/>
  <c r="M282" i="3"/>
  <c r="J281" i="3"/>
  <c r="K281" i="3" s="1"/>
  <c r="L281" i="3" s="1"/>
  <c r="W283" i="13" l="1"/>
  <c r="V283" i="13"/>
  <c r="J280" i="13"/>
  <c r="K280" i="13" s="1"/>
  <c r="L280" i="13" s="1"/>
  <c r="I279" i="13"/>
  <c r="X282" i="13"/>
  <c r="T282" i="13"/>
  <c r="S282" i="13"/>
  <c r="U282" i="13" s="1"/>
  <c r="Z281" i="13"/>
  <c r="R281" i="13"/>
  <c r="M281" i="13"/>
  <c r="N280" i="13" s="1"/>
  <c r="Y283" i="13"/>
  <c r="Y284" i="3"/>
  <c r="X283" i="3"/>
  <c r="T283" i="3"/>
  <c r="W283" i="3" s="1"/>
  <c r="S283" i="3"/>
  <c r="U283" i="3" s="1"/>
  <c r="AA283" i="3" s="1"/>
  <c r="V284" i="3"/>
  <c r="R282" i="3"/>
  <c r="Z282" i="3" s="1"/>
  <c r="N281" i="3"/>
  <c r="M281" i="3"/>
  <c r="J280" i="3"/>
  <c r="K280" i="3" s="1"/>
  <c r="L280" i="3" s="1"/>
  <c r="J279" i="13" l="1"/>
  <c r="K279" i="13" s="1"/>
  <c r="L279" i="13" s="1"/>
  <c r="I278" i="13"/>
  <c r="AA282" i="13"/>
  <c r="Y282" i="13"/>
  <c r="R280" i="13"/>
  <c r="M280" i="13"/>
  <c r="N279" i="13" s="1"/>
  <c r="X281" i="13"/>
  <c r="T281" i="13"/>
  <c r="S281" i="13"/>
  <c r="U281" i="13" s="1"/>
  <c r="W282" i="13"/>
  <c r="V282" i="13"/>
  <c r="Y283" i="3"/>
  <c r="X282" i="3"/>
  <c r="V283" i="3"/>
  <c r="S282" i="3"/>
  <c r="U282" i="3" s="1"/>
  <c r="AA282" i="3" s="1"/>
  <c r="T282" i="3"/>
  <c r="W282" i="3" s="1"/>
  <c r="R281" i="3"/>
  <c r="Z281" i="3" s="1"/>
  <c r="N280" i="3"/>
  <c r="M280" i="3"/>
  <c r="J279" i="3"/>
  <c r="K279" i="3" s="1"/>
  <c r="L279" i="3" s="1"/>
  <c r="W281" i="13" l="1"/>
  <c r="V281" i="13"/>
  <c r="X280" i="13"/>
  <c r="T280" i="13"/>
  <c r="S280" i="13"/>
  <c r="U280" i="13" s="1"/>
  <c r="AA280" i="13" s="1"/>
  <c r="AA281" i="13"/>
  <c r="Y281" i="13"/>
  <c r="J278" i="13"/>
  <c r="K278" i="13" s="1"/>
  <c r="L278" i="13" s="1"/>
  <c r="I277" i="13"/>
  <c r="Y280" i="13"/>
  <c r="Z280" i="13"/>
  <c r="R279" i="13"/>
  <c r="Z279" i="13" s="1"/>
  <c r="M279" i="13"/>
  <c r="N278" i="13" s="1"/>
  <c r="Y282" i="3"/>
  <c r="X281" i="3"/>
  <c r="T281" i="3"/>
  <c r="W281" i="3" s="1"/>
  <c r="V282" i="3"/>
  <c r="S281" i="3"/>
  <c r="U281" i="3" s="1"/>
  <c r="AA281" i="3" s="1"/>
  <c r="R280" i="3"/>
  <c r="Z280" i="3" s="1"/>
  <c r="N279" i="3"/>
  <c r="M279" i="3"/>
  <c r="J278" i="3"/>
  <c r="K278" i="3" s="1"/>
  <c r="L278" i="3" s="1"/>
  <c r="R278" i="13" l="1"/>
  <c r="M278" i="13"/>
  <c r="N277" i="13" s="1"/>
  <c r="W280" i="13"/>
  <c r="V280" i="13"/>
  <c r="X279" i="13"/>
  <c r="T279" i="13"/>
  <c r="S279" i="13"/>
  <c r="U279" i="13" s="1"/>
  <c r="AA279" i="13" s="1"/>
  <c r="J277" i="13"/>
  <c r="K277" i="13" s="1"/>
  <c r="L277" i="13" s="1"/>
  <c r="I276" i="13"/>
  <c r="X280" i="3"/>
  <c r="Y281" i="3"/>
  <c r="T280" i="3"/>
  <c r="S280" i="3"/>
  <c r="U280" i="3" s="1"/>
  <c r="AA280" i="3" s="1"/>
  <c r="V281" i="3"/>
  <c r="R279" i="3"/>
  <c r="S279" i="3" s="1"/>
  <c r="U279" i="3" s="1"/>
  <c r="AA279" i="3" s="1"/>
  <c r="N278" i="3"/>
  <c r="X279" i="3"/>
  <c r="M278" i="3"/>
  <c r="W280" i="3"/>
  <c r="J277" i="3"/>
  <c r="K277" i="3" s="1"/>
  <c r="L277" i="3" s="1"/>
  <c r="R277" i="13" l="1"/>
  <c r="M277" i="13"/>
  <c r="N276" i="13" s="1"/>
  <c r="X278" i="13"/>
  <c r="T278" i="13"/>
  <c r="S278" i="13"/>
  <c r="U278" i="13" s="1"/>
  <c r="J276" i="13"/>
  <c r="K276" i="13" s="1"/>
  <c r="L276" i="13" s="1"/>
  <c r="I275" i="13"/>
  <c r="Z278" i="13"/>
  <c r="W279" i="13"/>
  <c r="V279" i="13"/>
  <c r="Y279" i="13"/>
  <c r="V280" i="3"/>
  <c r="T279" i="3"/>
  <c r="V279" i="3" s="1"/>
  <c r="Y280" i="3"/>
  <c r="Z279" i="3"/>
  <c r="R278" i="3"/>
  <c r="X278" i="3" s="1"/>
  <c r="N277" i="3"/>
  <c r="Y279" i="3"/>
  <c r="Z278" i="3"/>
  <c r="M277" i="3"/>
  <c r="J276" i="3"/>
  <c r="K276" i="3" s="1"/>
  <c r="L276" i="3" s="1"/>
  <c r="AA278" i="13" l="1"/>
  <c r="Y278" i="13"/>
  <c r="W278" i="13"/>
  <c r="V278" i="13"/>
  <c r="X277" i="13"/>
  <c r="T277" i="13"/>
  <c r="S277" i="13"/>
  <c r="U277" i="13" s="1"/>
  <c r="AA277" i="13" s="1"/>
  <c r="J275" i="13"/>
  <c r="K275" i="13" s="1"/>
  <c r="L275" i="13" s="1"/>
  <c r="I274" i="13"/>
  <c r="R276" i="13"/>
  <c r="Z276" i="13" s="1"/>
  <c r="M276" i="13"/>
  <c r="N275" i="13" s="1"/>
  <c r="Y277" i="13"/>
  <c r="Z277" i="13"/>
  <c r="W279" i="3"/>
  <c r="T278" i="3"/>
  <c r="W278" i="3" s="1"/>
  <c r="S278" i="3"/>
  <c r="U278" i="3" s="1"/>
  <c r="AA278" i="3" s="1"/>
  <c r="R277" i="3"/>
  <c r="T277" i="3" s="1"/>
  <c r="N276" i="3"/>
  <c r="M276" i="3"/>
  <c r="J275" i="3"/>
  <c r="K275" i="3" s="1"/>
  <c r="L275" i="3" s="1"/>
  <c r="X276" i="13" l="1"/>
  <c r="T276" i="13"/>
  <c r="S276" i="13"/>
  <c r="U276" i="13" s="1"/>
  <c r="Z275" i="13"/>
  <c r="R275" i="13"/>
  <c r="M275" i="13"/>
  <c r="N274" i="13" s="1"/>
  <c r="W277" i="13"/>
  <c r="V277" i="13"/>
  <c r="J274" i="13"/>
  <c r="K274" i="13" s="1"/>
  <c r="L274" i="13" s="1"/>
  <c r="I273" i="13"/>
  <c r="X277" i="3"/>
  <c r="Z277" i="3"/>
  <c r="V278" i="3"/>
  <c r="S277" i="3"/>
  <c r="U277" i="3" s="1"/>
  <c r="AA277" i="3" s="1"/>
  <c r="Y278" i="3"/>
  <c r="R276" i="3"/>
  <c r="X276" i="3" s="1"/>
  <c r="N275" i="3"/>
  <c r="Y277" i="3"/>
  <c r="W277" i="3"/>
  <c r="M275" i="3"/>
  <c r="J274" i="3"/>
  <c r="K274" i="3" s="1"/>
  <c r="L274" i="3" s="1"/>
  <c r="AA276" i="13" l="1"/>
  <c r="Y276" i="13"/>
  <c r="W276" i="13"/>
  <c r="V276" i="13"/>
  <c r="J273" i="13"/>
  <c r="K273" i="13" s="1"/>
  <c r="L273" i="13" s="1"/>
  <c r="I272" i="13"/>
  <c r="R274" i="13"/>
  <c r="Z274" i="13" s="1"/>
  <c r="M274" i="13"/>
  <c r="N273" i="13" s="1"/>
  <c r="X275" i="13"/>
  <c r="T275" i="13"/>
  <c r="S275" i="13"/>
  <c r="U275" i="13" s="1"/>
  <c r="S276" i="3"/>
  <c r="U276" i="3" s="1"/>
  <c r="AA276" i="3" s="1"/>
  <c r="V277" i="3"/>
  <c r="T276" i="3"/>
  <c r="W276" i="3" s="1"/>
  <c r="Z276" i="3"/>
  <c r="R275" i="3"/>
  <c r="X275" i="3" s="1"/>
  <c r="N274" i="3"/>
  <c r="Y276" i="3"/>
  <c r="M274" i="3"/>
  <c r="J273" i="3"/>
  <c r="K273" i="3" s="1"/>
  <c r="L273" i="3" s="1"/>
  <c r="AA275" i="13" l="1"/>
  <c r="Y275" i="13"/>
  <c r="J272" i="13"/>
  <c r="K272" i="13" s="1"/>
  <c r="L272" i="13" s="1"/>
  <c r="I271" i="13"/>
  <c r="W275" i="13"/>
  <c r="V275" i="13"/>
  <c r="X274" i="13"/>
  <c r="T274" i="13"/>
  <c r="S274" i="13"/>
  <c r="U274" i="13" s="1"/>
  <c r="R273" i="13"/>
  <c r="Z273" i="13" s="1"/>
  <c r="M273" i="13"/>
  <c r="N272" i="13" s="1"/>
  <c r="Z275" i="3"/>
  <c r="V276" i="3"/>
  <c r="S275" i="3"/>
  <c r="U275" i="3" s="1"/>
  <c r="AA275" i="3" s="1"/>
  <c r="T275" i="3"/>
  <c r="W275" i="3" s="1"/>
  <c r="R274" i="3"/>
  <c r="Z274" i="3" s="1"/>
  <c r="N273" i="3"/>
  <c r="M273" i="3"/>
  <c r="J272" i="3"/>
  <c r="K272" i="3" s="1"/>
  <c r="L272" i="3" s="1"/>
  <c r="X273" i="13" l="1"/>
  <c r="T273" i="13"/>
  <c r="S273" i="13"/>
  <c r="U273" i="13" s="1"/>
  <c r="J271" i="13"/>
  <c r="K271" i="13" s="1"/>
  <c r="L271" i="13" s="1"/>
  <c r="I270" i="13"/>
  <c r="W274" i="13"/>
  <c r="V274" i="13"/>
  <c r="R272" i="13"/>
  <c r="Z272" i="13" s="1"/>
  <c r="M272" i="13"/>
  <c r="N271" i="13" s="1"/>
  <c r="AA274" i="13"/>
  <c r="Y274" i="13"/>
  <c r="Y275" i="3"/>
  <c r="S274" i="3"/>
  <c r="U274" i="3" s="1"/>
  <c r="AA274" i="3" s="1"/>
  <c r="T274" i="3"/>
  <c r="W274" i="3" s="1"/>
  <c r="V275" i="3"/>
  <c r="X274" i="3"/>
  <c r="R273" i="3"/>
  <c r="X273" i="3" s="1"/>
  <c r="N272" i="3"/>
  <c r="M272" i="3"/>
  <c r="J271" i="3"/>
  <c r="K271" i="3" s="1"/>
  <c r="L271" i="3" s="1"/>
  <c r="R271" i="13" l="1"/>
  <c r="M271" i="13"/>
  <c r="N270" i="13" s="1"/>
  <c r="AA273" i="13"/>
  <c r="Y273" i="13"/>
  <c r="W273" i="13"/>
  <c r="V273" i="13"/>
  <c r="X272" i="13"/>
  <c r="T272" i="13"/>
  <c r="S272" i="13"/>
  <c r="U272" i="13" s="1"/>
  <c r="J270" i="13"/>
  <c r="K270" i="13" s="1"/>
  <c r="L270" i="13" s="1"/>
  <c r="I269" i="13"/>
  <c r="S273" i="3"/>
  <c r="U273" i="3" s="1"/>
  <c r="AA273" i="3" s="1"/>
  <c r="Z273" i="3"/>
  <c r="Y274" i="3"/>
  <c r="V274" i="3"/>
  <c r="T273" i="3"/>
  <c r="V273" i="3" s="1"/>
  <c r="R272" i="3"/>
  <c r="S272" i="3" s="1"/>
  <c r="U272" i="3" s="1"/>
  <c r="AA272" i="3" s="1"/>
  <c r="N271" i="3"/>
  <c r="Y273" i="3"/>
  <c r="W273" i="3"/>
  <c r="M271" i="3"/>
  <c r="J270" i="3"/>
  <c r="K270" i="3" s="1"/>
  <c r="L270" i="3" s="1"/>
  <c r="AA272" i="13" l="1"/>
  <c r="Y272" i="13"/>
  <c r="W272" i="13"/>
  <c r="V272" i="13"/>
  <c r="X271" i="13"/>
  <c r="T271" i="13"/>
  <c r="S271" i="13"/>
  <c r="U271" i="13" s="1"/>
  <c r="AA271" i="13" s="1"/>
  <c r="J269" i="13"/>
  <c r="K269" i="13" s="1"/>
  <c r="L269" i="13" s="1"/>
  <c r="I268" i="13"/>
  <c r="R270" i="13"/>
  <c r="Z270" i="13" s="1"/>
  <c r="M270" i="13"/>
  <c r="N269" i="13" s="1"/>
  <c r="Y271" i="13"/>
  <c r="Z271" i="13"/>
  <c r="T272" i="3"/>
  <c r="X272" i="3"/>
  <c r="Z272" i="3"/>
  <c r="R271" i="3"/>
  <c r="Z271" i="3" s="1"/>
  <c r="N270" i="3"/>
  <c r="Y272" i="3"/>
  <c r="M270" i="3"/>
  <c r="W272" i="3"/>
  <c r="V272" i="3"/>
  <c r="J269" i="3"/>
  <c r="K269" i="3" s="1"/>
  <c r="L269" i="3" s="1"/>
  <c r="X270" i="13" l="1"/>
  <c r="T270" i="13"/>
  <c r="S270" i="13"/>
  <c r="U270" i="13" s="1"/>
  <c r="R269" i="13"/>
  <c r="Z269" i="13" s="1"/>
  <c r="M269" i="13"/>
  <c r="N268" i="13" s="1"/>
  <c r="W271" i="13"/>
  <c r="V271" i="13"/>
  <c r="J268" i="13"/>
  <c r="K268" i="13" s="1"/>
  <c r="L268" i="13" s="1"/>
  <c r="I267" i="13"/>
  <c r="T271" i="3"/>
  <c r="S271" i="3"/>
  <c r="U271" i="3" s="1"/>
  <c r="AA271" i="3" s="1"/>
  <c r="X271" i="3"/>
  <c r="R270" i="3"/>
  <c r="X270" i="3" s="1"/>
  <c r="N269" i="3"/>
  <c r="M269" i="3"/>
  <c r="W271" i="3"/>
  <c r="J268" i="3"/>
  <c r="K268" i="3" s="1"/>
  <c r="L268" i="3" s="1"/>
  <c r="AA270" i="13" l="1"/>
  <c r="Y270" i="13"/>
  <c r="W270" i="13"/>
  <c r="V270" i="13"/>
  <c r="J267" i="13"/>
  <c r="K267" i="13" s="1"/>
  <c r="L267" i="13" s="1"/>
  <c r="I266" i="13"/>
  <c r="R268" i="13"/>
  <c r="Z268" i="13" s="1"/>
  <c r="M268" i="13"/>
  <c r="N267" i="13" s="1"/>
  <c r="X269" i="13"/>
  <c r="T269" i="13"/>
  <c r="S269" i="13"/>
  <c r="U269" i="13" s="1"/>
  <c r="V271" i="3"/>
  <c r="Z270" i="3"/>
  <c r="Y271" i="3"/>
  <c r="T270" i="3"/>
  <c r="W270" i="3" s="1"/>
  <c r="S270" i="3"/>
  <c r="U270" i="3" s="1"/>
  <c r="AA270" i="3" s="1"/>
  <c r="R269" i="3"/>
  <c r="Z269" i="3" s="1"/>
  <c r="N268" i="3"/>
  <c r="Y270" i="3"/>
  <c r="M268" i="3"/>
  <c r="J267" i="3"/>
  <c r="K267" i="3" s="1"/>
  <c r="L267" i="3" s="1"/>
  <c r="AA269" i="13" l="1"/>
  <c r="Y269" i="13"/>
  <c r="J266" i="13"/>
  <c r="K266" i="13" s="1"/>
  <c r="L266" i="13" s="1"/>
  <c r="I265" i="13"/>
  <c r="W269" i="13"/>
  <c r="V269" i="13"/>
  <c r="X268" i="13"/>
  <c r="T268" i="13"/>
  <c r="S268" i="13"/>
  <c r="U268" i="13" s="1"/>
  <c r="R267" i="13"/>
  <c r="M267" i="13"/>
  <c r="N266" i="13" s="1"/>
  <c r="S269" i="3"/>
  <c r="U269" i="3" s="1"/>
  <c r="AA269" i="3" s="1"/>
  <c r="X269" i="3"/>
  <c r="T269" i="3"/>
  <c r="W269" i="3" s="1"/>
  <c r="V270" i="3"/>
  <c r="R268" i="3"/>
  <c r="X268" i="3" s="1"/>
  <c r="N267" i="3"/>
  <c r="Y269" i="3"/>
  <c r="M267" i="3"/>
  <c r="J266" i="3"/>
  <c r="K266" i="3" s="1"/>
  <c r="L266" i="3" s="1"/>
  <c r="X267" i="13" l="1"/>
  <c r="T267" i="13"/>
  <c r="S267" i="13"/>
  <c r="U267" i="13" s="1"/>
  <c r="J265" i="13"/>
  <c r="K265" i="13" s="1"/>
  <c r="L265" i="13" s="1"/>
  <c r="I264" i="13"/>
  <c r="W268" i="13"/>
  <c r="V268" i="13"/>
  <c r="Z266" i="13"/>
  <c r="R266" i="13"/>
  <c r="M266" i="13"/>
  <c r="N265" i="13" s="1"/>
  <c r="Z267" i="13"/>
  <c r="AA268" i="13"/>
  <c r="Y268" i="13"/>
  <c r="V269" i="3"/>
  <c r="T268" i="3"/>
  <c r="W268" i="3" s="1"/>
  <c r="S268" i="3"/>
  <c r="U268" i="3" s="1"/>
  <c r="AA268" i="3" s="1"/>
  <c r="Z268" i="3"/>
  <c r="R267" i="3"/>
  <c r="X267" i="3" s="1"/>
  <c r="N266" i="3"/>
  <c r="S267" i="3"/>
  <c r="U267" i="3" s="1"/>
  <c r="AA267" i="3" s="1"/>
  <c r="M266" i="3"/>
  <c r="J265" i="3"/>
  <c r="K265" i="3" s="1"/>
  <c r="L265" i="3" s="1"/>
  <c r="R265" i="13" l="1"/>
  <c r="M265" i="13"/>
  <c r="N264" i="13" s="1"/>
  <c r="AA267" i="13"/>
  <c r="Y267" i="13"/>
  <c r="X266" i="13"/>
  <c r="T266" i="13"/>
  <c r="S266" i="13"/>
  <c r="U266" i="13" s="1"/>
  <c r="W267" i="13"/>
  <c r="V267" i="13"/>
  <c r="J264" i="13"/>
  <c r="K264" i="13" s="1"/>
  <c r="L264" i="13" s="1"/>
  <c r="I263" i="13"/>
  <c r="V268" i="3"/>
  <c r="Y268" i="3"/>
  <c r="Z267" i="3"/>
  <c r="T267" i="3"/>
  <c r="W267" i="3" s="1"/>
  <c r="R266" i="3"/>
  <c r="Z266" i="3" s="1"/>
  <c r="N265" i="3"/>
  <c r="Y267" i="3"/>
  <c r="M265" i="3"/>
  <c r="J264" i="3"/>
  <c r="K264" i="3" s="1"/>
  <c r="L264" i="3" s="1"/>
  <c r="X265" i="13" l="1"/>
  <c r="T265" i="13"/>
  <c r="S265" i="13"/>
  <c r="U265" i="13" s="1"/>
  <c r="AA265" i="13" s="1"/>
  <c r="J263" i="13"/>
  <c r="K263" i="13" s="1"/>
  <c r="L263" i="13" s="1"/>
  <c r="I262" i="13"/>
  <c r="AA266" i="13"/>
  <c r="Y266" i="13"/>
  <c r="R264" i="13"/>
  <c r="Z264" i="13" s="1"/>
  <c r="M264" i="13"/>
  <c r="N263" i="13" s="1"/>
  <c r="W266" i="13"/>
  <c r="V266" i="13"/>
  <c r="Y265" i="13"/>
  <c r="Z265" i="13"/>
  <c r="V267" i="3"/>
  <c r="S266" i="3"/>
  <c r="U266" i="3" s="1"/>
  <c r="AA266" i="3" s="1"/>
  <c r="T266" i="3"/>
  <c r="W266" i="3" s="1"/>
  <c r="X266" i="3"/>
  <c r="R265" i="3"/>
  <c r="X265" i="3" s="1"/>
  <c r="N264" i="3"/>
  <c r="M264" i="3"/>
  <c r="J263" i="3"/>
  <c r="K263" i="3" s="1"/>
  <c r="L263" i="3" s="1"/>
  <c r="R263" i="13" l="1"/>
  <c r="M263" i="13"/>
  <c r="N262" i="13" s="1"/>
  <c r="W265" i="13"/>
  <c r="V265" i="13"/>
  <c r="X264" i="13"/>
  <c r="T264" i="13"/>
  <c r="S264" i="13"/>
  <c r="U264" i="13" s="1"/>
  <c r="J262" i="13"/>
  <c r="K262" i="13" s="1"/>
  <c r="L262" i="13" s="1"/>
  <c r="I261" i="13"/>
  <c r="Y266" i="3"/>
  <c r="Z265" i="3"/>
  <c r="S265" i="3"/>
  <c r="U265" i="3" s="1"/>
  <c r="AA265" i="3" s="1"/>
  <c r="V266" i="3"/>
  <c r="T265" i="3"/>
  <c r="W265" i="3" s="1"/>
  <c r="R264" i="3"/>
  <c r="X264" i="3" s="1"/>
  <c r="N263" i="3"/>
  <c r="M263" i="3"/>
  <c r="J262" i="3"/>
  <c r="K262" i="3" s="1"/>
  <c r="L262" i="3" s="1"/>
  <c r="J261" i="13" l="1"/>
  <c r="K261" i="13" s="1"/>
  <c r="L261" i="13" s="1"/>
  <c r="I260" i="13"/>
  <c r="R262" i="13"/>
  <c r="Z262" i="13" s="1"/>
  <c r="M262" i="13"/>
  <c r="N261" i="13" s="1"/>
  <c r="X263" i="13"/>
  <c r="T263" i="13"/>
  <c r="S263" i="13"/>
  <c r="U263" i="13" s="1"/>
  <c r="AA263" i="13" s="1"/>
  <c r="AA264" i="13"/>
  <c r="Y264" i="13"/>
  <c r="W264" i="13"/>
  <c r="V264" i="13"/>
  <c r="Z263" i="13"/>
  <c r="V265" i="3"/>
  <c r="Y265" i="3"/>
  <c r="Z264" i="3"/>
  <c r="T264" i="3"/>
  <c r="W264" i="3" s="1"/>
  <c r="S264" i="3"/>
  <c r="U264" i="3" s="1"/>
  <c r="AA264" i="3" s="1"/>
  <c r="Y264" i="3"/>
  <c r="R263" i="3"/>
  <c r="X263" i="3" s="1"/>
  <c r="N262" i="3"/>
  <c r="M262" i="3"/>
  <c r="J261" i="3"/>
  <c r="K261" i="3" s="1"/>
  <c r="L261" i="3" s="1"/>
  <c r="Y263" i="13" l="1"/>
  <c r="J260" i="13"/>
  <c r="K260" i="13" s="1"/>
  <c r="L260" i="13" s="1"/>
  <c r="I259" i="13"/>
  <c r="W263" i="13"/>
  <c r="V263" i="13"/>
  <c r="X262" i="13"/>
  <c r="T262" i="13"/>
  <c r="S262" i="13"/>
  <c r="U262" i="13" s="1"/>
  <c r="R261" i="13"/>
  <c r="M261" i="13"/>
  <c r="N260" i="13" s="1"/>
  <c r="V264" i="3"/>
  <c r="S263" i="3"/>
  <c r="U263" i="3" s="1"/>
  <c r="AA263" i="3" s="1"/>
  <c r="Z263" i="3"/>
  <c r="T263" i="3"/>
  <c r="W263" i="3" s="1"/>
  <c r="R262" i="3"/>
  <c r="X262" i="3" s="1"/>
  <c r="N261" i="3"/>
  <c r="T262" i="3"/>
  <c r="M261" i="3"/>
  <c r="J260" i="3"/>
  <c r="K260" i="3" s="1"/>
  <c r="L260" i="3" s="1"/>
  <c r="AA262" i="13" l="1"/>
  <c r="Y262" i="13"/>
  <c r="W262" i="13"/>
  <c r="V262" i="13"/>
  <c r="J259" i="13"/>
  <c r="K259" i="13" s="1"/>
  <c r="L259" i="13" s="1"/>
  <c r="I258" i="13"/>
  <c r="R260" i="13"/>
  <c r="Z260" i="13" s="1"/>
  <c r="M260" i="13"/>
  <c r="N259" i="13" s="1"/>
  <c r="X261" i="13"/>
  <c r="T261" i="13"/>
  <c r="S261" i="13"/>
  <c r="U261" i="13" s="1"/>
  <c r="AA261" i="13" s="1"/>
  <c r="Z261" i="13"/>
  <c r="Y263" i="3"/>
  <c r="V263" i="3"/>
  <c r="S262" i="3"/>
  <c r="U262" i="3" s="1"/>
  <c r="AA262" i="3" s="1"/>
  <c r="Z262" i="3"/>
  <c r="R261" i="3"/>
  <c r="T261" i="3" s="1"/>
  <c r="N260" i="3"/>
  <c r="Z261" i="3"/>
  <c r="W262" i="3"/>
  <c r="M260" i="3"/>
  <c r="J259" i="3"/>
  <c r="K259" i="3" s="1"/>
  <c r="L259" i="3" s="1"/>
  <c r="Y261" i="13" l="1"/>
  <c r="J258" i="13"/>
  <c r="K258" i="13" s="1"/>
  <c r="L258" i="13" s="1"/>
  <c r="I257" i="13"/>
  <c r="W261" i="13"/>
  <c r="V261" i="13"/>
  <c r="X260" i="13"/>
  <c r="T260" i="13"/>
  <c r="S260" i="13"/>
  <c r="U260" i="13" s="1"/>
  <c r="AA260" i="13" s="1"/>
  <c r="R259" i="13"/>
  <c r="M259" i="13"/>
  <c r="N258" i="13" s="1"/>
  <c r="Y262" i="3"/>
  <c r="V262" i="3"/>
  <c r="S261" i="3"/>
  <c r="U261" i="3" s="1"/>
  <c r="AA261" i="3" s="1"/>
  <c r="X261" i="3"/>
  <c r="R260" i="3"/>
  <c r="X260" i="3" s="1"/>
  <c r="N259" i="3"/>
  <c r="Y261" i="3"/>
  <c r="Z260" i="3"/>
  <c r="M259" i="3"/>
  <c r="W261" i="3"/>
  <c r="V261" i="3"/>
  <c r="J258" i="3"/>
  <c r="K258" i="3" s="1"/>
  <c r="L258" i="3" s="1"/>
  <c r="Y260" i="13" l="1"/>
  <c r="W260" i="13"/>
  <c r="V260" i="13"/>
  <c r="J257" i="13"/>
  <c r="K257" i="13" s="1"/>
  <c r="L257" i="13" s="1"/>
  <c r="I256" i="13"/>
  <c r="R258" i="13"/>
  <c r="M258" i="13"/>
  <c r="N257" i="13" s="1"/>
  <c r="X259" i="13"/>
  <c r="T259" i="13"/>
  <c r="S259" i="13"/>
  <c r="U259" i="13" s="1"/>
  <c r="AA259" i="13" s="1"/>
  <c r="Z259" i="13"/>
  <c r="S260" i="3"/>
  <c r="U260" i="3" s="1"/>
  <c r="AA260" i="3" s="1"/>
  <c r="T260" i="3"/>
  <c r="W260" i="3" s="1"/>
  <c r="R259" i="3"/>
  <c r="X259" i="3" s="1"/>
  <c r="N258" i="3"/>
  <c r="Y260" i="3"/>
  <c r="S259" i="3"/>
  <c r="U259" i="3" s="1"/>
  <c r="AA259" i="3" s="1"/>
  <c r="Z259" i="3"/>
  <c r="M258" i="3"/>
  <c r="J257" i="3"/>
  <c r="K257" i="3" s="1"/>
  <c r="L257" i="3" s="1"/>
  <c r="R257" i="13" l="1"/>
  <c r="M257" i="13"/>
  <c r="N256" i="13" s="1"/>
  <c r="J256" i="13"/>
  <c r="K256" i="13" s="1"/>
  <c r="L256" i="13" s="1"/>
  <c r="I255" i="13"/>
  <c r="W259" i="13"/>
  <c r="V259" i="13"/>
  <c r="X258" i="13"/>
  <c r="T258" i="13"/>
  <c r="S258" i="13"/>
  <c r="U258" i="13" s="1"/>
  <c r="AA258" i="13" s="1"/>
  <c r="Y259" i="13"/>
  <c r="Z258" i="13"/>
  <c r="T259" i="3"/>
  <c r="V260" i="3"/>
  <c r="R258" i="3"/>
  <c r="X258" i="3" s="1"/>
  <c r="N257" i="3"/>
  <c r="Y259" i="3"/>
  <c r="M257" i="3"/>
  <c r="W259" i="3"/>
  <c r="V259" i="3"/>
  <c r="J256" i="3"/>
  <c r="K256" i="3" s="1"/>
  <c r="L256" i="3" s="1"/>
  <c r="J255" i="13" l="1"/>
  <c r="K255" i="13" s="1"/>
  <c r="L255" i="13" s="1"/>
  <c r="I254" i="13"/>
  <c r="X257" i="13"/>
  <c r="T257" i="13"/>
  <c r="S257" i="13"/>
  <c r="U257" i="13" s="1"/>
  <c r="AA257" i="13" s="1"/>
  <c r="W258" i="13"/>
  <c r="V258" i="13"/>
  <c r="Y258" i="13"/>
  <c r="R256" i="13"/>
  <c r="M256" i="13"/>
  <c r="N255" i="13" s="1"/>
  <c r="Y257" i="13"/>
  <c r="Z257" i="13"/>
  <c r="Z258" i="3"/>
  <c r="S258" i="3"/>
  <c r="U258" i="3" s="1"/>
  <c r="AA258" i="3" s="1"/>
  <c r="T258" i="3"/>
  <c r="R257" i="3"/>
  <c r="S257" i="3" s="1"/>
  <c r="U257" i="3" s="1"/>
  <c r="AA257" i="3" s="1"/>
  <c r="N256" i="3"/>
  <c r="M256" i="3"/>
  <c r="W258" i="3"/>
  <c r="J255" i="3"/>
  <c r="K255" i="3" s="1"/>
  <c r="L255" i="3" s="1"/>
  <c r="X256" i="13" l="1"/>
  <c r="T256" i="13"/>
  <c r="S256" i="13"/>
  <c r="U256" i="13" s="1"/>
  <c r="AA256" i="13" s="1"/>
  <c r="W257" i="13"/>
  <c r="V257" i="13"/>
  <c r="J254" i="13"/>
  <c r="K254" i="13" s="1"/>
  <c r="L254" i="13" s="1"/>
  <c r="I253" i="13"/>
  <c r="Z256" i="13"/>
  <c r="R255" i="13"/>
  <c r="M255" i="13"/>
  <c r="N254" i="13" s="1"/>
  <c r="V258" i="3"/>
  <c r="Y258" i="3"/>
  <c r="X257" i="3"/>
  <c r="Z257" i="3"/>
  <c r="T257" i="3"/>
  <c r="V257" i="3" s="1"/>
  <c r="R256" i="3"/>
  <c r="Z256" i="3" s="1"/>
  <c r="N255" i="3"/>
  <c r="Y257" i="3"/>
  <c r="W257" i="3"/>
  <c r="M255" i="3"/>
  <c r="J254" i="3"/>
  <c r="K254" i="3" s="1"/>
  <c r="L254" i="3" s="1"/>
  <c r="Y256" i="13" l="1"/>
  <c r="X255" i="13"/>
  <c r="T255" i="13"/>
  <c r="S255" i="13"/>
  <c r="U255" i="13" s="1"/>
  <c r="AA255" i="13" s="1"/>
  <c r="J253" i="13"/>
  <c r="K253" i="13" s="1"/>
  <c r="L253" i="13" s="1"/>
  <c r="I252" i="13"/>
  <c r="Z255" i="13"/>
  <c r="R254" i="13"/>
  <c r="Z254" i="13" s="1"/>
  <c r="M254" i="13"/>
  <c r="N253" i="13" s="1"/>
  <c r="W256" i="13"/>
  <c r="V256" i="13"/>
  <c r="S256" i="3"/>
  <c r="U256" i="3" s="1"/>
  <c r="AA256" i="3" s="1"/>
  <c r="T256" i="3"/>
  <c r="V256" i="3" s="1"/>
  <c r="X256" i="3"/>
  <c r="R255" i="3"/>
  <c r="Z255" i="3" s="1"/>
  <c r="N254" i="3"/>
  <c r="Y256" i="3"/>
  <c r="M254" i="3"/>
  <c r="J253" i="3"/>
  <c r="K253" i="3" s="1"/>
  <c r="L253" i="3" s="1"/>
  <c r="Y255" i="13" l="1"/>
  <c r="R253" i="13"/>
  <c r="M253" i="13"/>
  <c r="N252" i="13" s="1"/>
  <c r="X254" i="13"/>
  <c r="T254" i="13"/>
  <c r="S254" i="13"/>
  <c r="U254" i="13" s="1"/>
  <c r="AA254" i="13" s="1"/>
  <c r="W255" i="13"/>
  <c r="V255" i="13"/>
  <c r="J252" i="13"/>
  <c r="K252" i="13" s="1"/>
  <c r="L252" i="13" s="1"/>
  <c r="I251" i="13"/>
  <c r="W256" i="3"/>
  <c r="S255" i="3"/>
  <c r="U255" i="3" s="1"/>
  <c r="AA255" i="3" s="1"/>
  <c r="T255" i="3"/>
  <c r="X255" i="3"/>
  <c r="R254" i="3"/>
  <c r="X254" i="3" s="1"/>
  <c r="N253" i="3"/>
  <c r="Z254" i="3"/>
  <c r="M253" i="3"/>
  <c r="J252" i="3"/>
  <c r="K252" i="3" s="1"/>
  <c r="L252" i="3" s="1"/>
  <c r="X253" i="13" l="1"/>
  <c r="T253" i="13"/>
  <c r="S253" i="13"/>
  <c r="U253" i="13" s="1"/>
  <c r="AA253" i="13" s="1"/>
  <c r="R252" i="13"/>
  <c r="Z252" i="13" s="1"/>
  <c r="M252" i="13"/>
  <c r="N251" i="13" s="1"/>
  <c r="W254" i="13"/>
  <c r="V254" i="13"/>
  <c r="Y253" i="13"/>
  <c r="Z253" i="13"/>
  <c r="J251" i="13"/>
  <c r="K251" i="13" s="1"/>
  <c r="L251" i="13" s="1"/>
  <c r="I250" i="13"/>
  <c r="Y254" i="13"/>
  <c r="Y255" i="3"/>
  <c r="V255" i="3"/>
  <c r="W255" i="3"/>
  <c r="T254" i="3"/>
  <c r="W254" i="3" s="1"/>
  <c r="S254" i="3"/>
  <c r="U254" i="3" s="1"/>
  <c r="AA254" i="3" s="1"/>
  <c r="R253" i="3"/>
  <c r="X253" i="3" s="1"/>
  <c r="N252" i="3"/>
  <c r="Y254" i="3"/>
  <c r="M252" i="3"/>
  <c r="J251" i="3"/>
  <c r="K251" i="3" s="1"/>
  <c r="L251" i="3" s="1"/>
  <c r="W253" i="13" l="1"/>
  <c r="V253" i="13"/>
  <c r="J250" i="13"/>
  <c r="K250" i="13" s="1"/>
  <c r="L250" i="13" s="1"/>
  <c r="I249" i="13"/>
  <c r="X252" i="13"/>
  <c r="T252" i="13"/>
  <c r="S252" i="13"/>
  <c r="U252" i="13" s="1"/>
  <c r="Z251" i="13"/>
  <c r="R251" i="13"/>
  <c r="M251" i="13"/>
  <c r="N250" i="13" s="1"/>
  <c r="V254" i="3"/>
  <c r="Z253" i="3"/>
  <c r="S253" i="3"/>
  <c r="U253" i="3" s="1"/>
  <c r="AA253" i="3" s="1"/>
  <c r="T253" i="3"/>
  <c r="W253" i="3" s="1"/>
  <c r="R252" i="3"/>
  <c r="Z252" i="3" s="1"/>
  <c r="N251" i="3"/>
  <c r="Y253" i="3"/>
  <c r="T252" i="3"/>
  <c r="S252" i="3"/>
  <c r="U252" i="3" s="1"/>
  <c r="AA252" i="3" s="1"/>
  <c r="M251" i="3"/>
  <c r="J250" i="3"/>
  <c r="K250" i="3" s="1"/>
  <c r="L250" i="3" s="1"/>
  <c r="J249" i="13" l="1"/>
  <c r="K249" i="13" s="1"/>
  <c r="L249" i="13" s="1"/>
  <c r="I248" i="13"/>
  <c r="AA252" i="13"/>
  <c r="Y252" i="13"/>
  <c r="R250" i="13"/>
  <c r="M250" i="13"/>
  <c r="N249" i="13" s="1"/>
  <c r="X251" i="13"/>
  <c r="T251" i="13"/>
  <c r="S251" i="13"/>
  <c r="U251" i="13" s="1"/>
  <c r="W252" i="13"/>
  <c r="V252" i="13"/>
  <c r="V253" i="3"/>
  <c r="X252" i="3"/>
  <c r="R251" i="3"/>
  <c r="X251" i="3" s="1"/>
  <c r="N250" i="3"/>
  <c r="Y252" i="3"/>
  <c r="M250" i="3"/>
  <c r="W252" i="3"/>
  <c r="V252" i="3"/>
  <c r="J249" i="3"/>
  <c r="K249" i="3" s="1"/>
  <c r="L249" i="3" s="1"/>
  <c r="X250" i="13" l="1"/>
  <c r="T250" i="13"/>
  <c r="S250" i="13"/>
  <c r="U250" i="13" s="1"/>
  <c r="AA250" i="13" s="1"/>
  <c r="J248" i="13"/>
  <c r="K248" i="13" s="1"/>
  <c r="L248" i="13" s="1"/>
  <c r="I247" i="13"/>
  <c r="AA251" i="13"/>
  <c r="Y251" i="13"/>
  <c r="W251" i="13"/>
  <c r="V251" i="13"/>
  <c r="Y250" i="13"/>
  <c r="Z250" i="13"/>
  <c r="R249" i="13"/>
  <c r="Z249" i="13" s="1"/>
  <c r="M249" i="13"/>
  <c r="N248" i="13" s="1"/>
  <c r="Z251" i="3"/>
  <c r="S251" i="3"/>
  <c r="U251" i="3" s="1"/>
  <c r="AA251" i="3" s="1"/>
  <c r="T251" i="3"/>
  <c r="R250" i="3"/>
  <c r="T250" i="3" s="1"/>
  <c r="N249" i="3"/>
  <c r="M249" i="3"/>
  <c r="W251" i="3"/>
  <c r="J248" i="3"/>
  <c r="K248" i="3" s="1"/>
  <c r="L248" i="3" s="1"/>
  <c r="R248" i="13" l="1"/>
  <c r="M248" i="13"/>
  <c r="N247" i="13" s="1"/>
  <c r="W250" i="13"/>
  <c r="V250" i="13"/>
  <c r="X249" i="13"/>
  <c r="T249" i="13"/>
  <c r="S249" i="13"/>
  <c r="U249" i="13" s="1"/>
  <c r="J247" i="13"/>
  <c r="K247" i="13" s="1"/>
  <c r="L247" i="13" s="1"/>
  <c r="I246" i="13"/>
  <c r="Y251" i="3"/>
  <c r="V251" i="3"/>
  <c r="X250" i="3"/>
  <c r="Z250" i="3"/>
  <c r="S250" i="3"/>
  <c r="U250" i="3" s="1"/>
  <c r="AA250" i="3" s="1"/>
  <c r="R249" i="3"/>
  <c r="S249" i="3" s="1"/>
  <c r="U249" i="3" s="1"/>
  <c r="AA249" i="3" s="1"/>
  <c r="N248" i="3"/>
  <c r="M248" i="3"/>
  <c r="W250" i="3"/>
  <c r="J247" i="3"/>
  <c r="K247" i="3" s="1"/>
  <c r="L247" i="3" s="1"/>
  <c r="R247" i="13" l="1"/>
  <c r="M247" i="13"/>
  <c r="N246" i="13" s="1"/>
  <c r="X248" i="13"/>
  <c r="T248" i="13"/>
  <c r="S248" i="13"/>
  <c r="U248" i="13" s="1"/>
  <c r="AA248" i="13" s="1"/>
  <c r="J246" i="13"/>
  <c r="K246" i="13" s="1"/>
  <c r="L246" i="13" s="1"/>
  <c r="I245" i="13"/>
  <c r="AA249" i="13"/>
  <c r="Y249" i="13"/>
  <c r="W249" i="13"/>
  <c r="V249" i="13"/>
  <c r="Z248" i="13"/>
  <c r="T249" i="3"/>
  <c r="V249" i="3" s="1"/>
  <c r="Z249" i="3"/>
  <c r="Y250" i="3"/>
  <c r="X249" i="3"/>
  <c r="V250" i="3"/>
  <c r="R248" i="3"/>
  <c r="X248" i="3" s="1"/>
  <c r="N247" i="3"/>
  <c r="Y249" i="3"/>
  <c r="M247" i="3"/>
  <c r="W249" i="3"/>
  <c r="J246" i="3"/>
  <c r="K246" i="3" s="1"/>
  <c r="L246" i="3" s="1"/>
  <c r="Y248" i="13" l="1"/>
  <c r="W248" i="13"/>
  <c r="V248" i="13"/>
  <c r="X247" i="13"/>
  <c r="T247" i="13"/>
  <c r="S247" i="13"/>
  <c r="U247" i="13" s="1"/>
  <c r="AA247" i="13" s="1"/>
  <c r="J245" i="13"/>
  <c r="K245" i="13" s="1"/>
  <c r="L245" i="13" s="1"/>
  <c r="I244" i="13"/>
  <c r="R246" i="13"/>
  <c r="M246" i="13"/>
  <c r="N245" i="13" s="1"/>
  <c r="Y247" i="13"/>
  <c r="Z247" i="13"/>
  <c r="Z248" i="3"/>
  <c r="T248" i="3"/>
  <c r="W248" i="3" s="1"/>
  <c r="S248" i="3"/>
  <c r="U248" i="3" s="1"/>
  <c r="AA248" i="3" s="1"/>
  <c r="R247" i="3"/>
  <c r="T247" i="3" s="1"/>
  <c r="N246" i="3"/>
  <c r="X247" i="3"/>
  <c r="M246" i="3"/>
  <c r="J245" i="3"/>
  <c r="K245" i="3" s="1"/>
  <c r="L245" i="3" s="1"/>
  <c r="R245" i="13" l="1"/>
  <c r="M245" i="13"/>
  <c r="N244" i="13" s="1"/>
  <c r="J244" i="13"/>
  <c r="K244" i="13" s="1"/>
  <c r="L244" i="13" s="1"/>
  <c r="I243" i="13"/>
  <c r="X246" i="13"/>
  <c r="T246" i="13"/>
  <c r="S246" i="13"/>
  <c r="U246" i="13" s="1"/>
  <c r="AA246" i="13" s="1"/>
  <c r="Z246" i="13"/>
  <c r="W247" i="13"/>
  <c r="V247" i="13"/>
  <c r="Z247" i="3"/>
  <c r="V248" i="3"/>
  <c r="S247" i="3"/>
  <c r="U247" i="3" s="1"/>
  <c r="AA247" i="3" s="1"/>
  <c r="Y248" i="3"/>
  <c r="R246" i="3"/>
  <c r="X246" i="3" s="1"/>
  <c r="N245" i="3"/>
  <c r="Y247" i="3"/>
  <c r="M245" i="3"/>
  <c r="W247" i="3"/>
  <c r="J244" i="3"/>
  <c r="K244" i="3" s="1"/>
  <c r="L244" i="3" s="1"/>
  <c r="Y246" i="13" l="1"/>
  <c r="J243" i="13"/>
  <c r="K243" i="13" s="1"/>
  <c r="L243" i="13" s="1"/>
  <c r="I242" i="13"/>
  <c r="X245" i="13"/>
  <c r="T245" i="13"/>
  <c r="S245" i="13"/>
  <c r="U245" i="13" s="1"/>
  <c r="AA245" i="13" s="1"/>
  <c r="R244" i="13"/>
  <c r="Z244" i="13" s="1"/>
  <c r="M244" i="13"/>
  <c r="N243" i="13" s="1"/>
  <c r="W246" i="13"/>
  <c r="V246" i="13"/>
  <c r="Z245" i="13"/>
  <c r="V247" i="3"/>
  <c r="Z246" i="3"/>
  <c r="T246" i="3"/>
  <c r="W246" i="3" s="1"/>
  <c r="S246" i="3"/>
  <c r="U246" i="3" s="1"/>
  <c r="AA246" i="3" s="1"/>
  <c r="R245" i="3"/>
  <c r="X245" i="3" s="1"/>
  <c r="N244" i="3"/>
  <c r="Z245" i="3"/>
  <c r="M244" i="3"/>
  <c r="J243" i="3"/>
  <c r="K243" i="3" s="1"/>
  <c r="L243" i="3" s="1"/>
  <c r="Y245" i="13" l="1"/>
  <c r="W245" i="13"/>
  <c r="V245" i="13"/>
  <c r="X244" i="13"/>
  <c r="T244" i="13"/>
  <c r="S244" i="13"/>
  <c r="U244" i="13" s="1"/>
  <c r="J242" i="13"/>
  <c r="K242" i="13" s="1"/>
  <c r="L242" i="13" s="1"/>
  <c r="I241" i="13"/>
  <c r="R243" i="13"/>
  <c r="Z243" i="13" s="1"/>
  <c r="M243" i="13"/>
  <c r="N242" i="13" s="1"/>
  <c r="Y246" i="3"/>
  <c r="S245" i="3"/>
  <c r="U245" i="3" s="1"/>
  <c r="AA245" i="3" s="1"/>
  <c r="V246" i="3"/>
  <c r="T245" i="3"/>
  <c r="R244" i="3"/>
  <c r="X244" i="3" s="1"/>
  <c r="N243" i="3"/>
  <c r="Z244" i="3"/>
  <c r="M243" i="3"/>
  <c r="J242" i="3"/>
  <c r="K242" i="3" s="1"/>
  <c r="L242" i="3" s="1"/>
  <c r="W244" i="13" l="1"/>
  <c r="V244" i="13"/>
  <c r="J241" i="13"/>
  <c r="K241" i="13" s="1"/>
  <c r="L241" i="13" s="1"/>
  <c r="I240" i="13"/>
  <c r="X243" i="13"/>
  <c r="T243" i="13"/>
  <c r="S243" i="13"/>
  <c r="U243" i="13" s="1"/>
  <c r="Z242" i="13"/>
  <c r="R242" i="13"/>
  <c r="M242" i="13"/>
  <c r="N241" i="13" s="1"/>
  <c r="AA244" i="13"/>
  <c r="Y244" i="13"/>
  <c r="V245" i="3"/>
  <c r="W245" i="3"/>
  <c r="Y245" i="3"/>
  <c r="S244" i="3"/>
  <c r="U244" i="3" s="1"/>
  <c r="AA244" i="3" s="1"/>
  <c r="T244" i="3"/>
  <c r="W244" i="3" s="1"/>
  <c r="R243" i="3"/>
  <c r="X243" i="3" s="1"/>
  <c r="N242" i="3"/>
  <c r="Y244" i="3"/>
  <c r="M242" i="3"/>
  <c r="J241" i="3"/>
  <c r="K241" i="3" s="1"/>
  <c r="L241" i="3" s="1"/>
  <c r="J240" i="13" l="1"/>
  <c r="K240" i="13" s="1"/>
  <c r="L240" i="13" s="1"/>
  <c r="I239" i="13"/>
  <c r="AA243" i="13"/>
  <c r="Y243" i="13"/>
  <c r="R241" i="13"/>
  <c r="M241" i="13"/>
  <c r="N240" i="13" s="1"/>
  <c r="X242" i="13"/>
  <c r="T242" i="13"/>
  <c r="S242" i="13"/>
  <c r="U242" i="13" s="1"/>
  <c r="W243" i="13"/>
  <c r="V243" i="13"/>
  <c r="V244" i="3"/>
  <c r="Z243" i="3"/>
  <c r="S243" i="3"/>
  <c r="U243" i="3" s="1"/>
  <c r="AA243" i="3" s="1"/>
  <c r="T243" i="3"/>
  <c r="W243" i="3" s="1"/>
  <c r="R242" i="3"/>
  <c r="X242" i="3" s="1"/>
  <c r="N241" i="3"/>
  <c r="M241" i="3"/>
  <c r="J240" i="3"/>
  <c r="K240" i="3" s="1"/>
  <c r="L240" i="3" s="1"/>
  <c r="AA242" i="13" l="1"/>
  <c r="Y242" i="13"/>
  <c r="W242" i="13"/>
  <c r="V242" i="13"/>
  <c r="J239" i="13"/>
  <c r="K239" i="13" s="1"/>
  <c r="L239" i="13" s="1"/>
  <c r="I238" i="13"/>
  <c r="X241" i="13"/>
  <c r="T241" i="13"/>
  <c r="S241" i="13"/>
  <c r="U241" i="13" s="1"/>
  <c r="AA241" i="13" s="1"/>
  <c r="Z241" i="13"/>
  <c r="Y241" i="13"/>
  <c r="M240" i="13"/>
  <c r="N239" i="13" s="1"/>
  <c r="R240" i="13"/>
  <c r="V243" i="3"/>
  <c r="Y243" i="3"/>
  <c r="Z242" i="3"/>
  <c r="S242" i="3"/>
  <c r="U242" i="3" s="1"/>
  <c r="AA242" i="3" s="1"/>
  <c r="T242" i="3"/>
  <c r="R241" i="3"/>
  <c r="X241" i="3" s="1"/>
  <c r="N240" i="3"/>
  <c r="W242" i="3"/>
  <c r="M240" i="3"/>
  <c r="J239" i="3"/>
  <c r="K239" i="3" s="1"/>
  <c r="L239" i="3" s="1"/>
  <c r="X240" i="13" l="1"/>
  <c r="T240" i="13"/>
  <c r="S240" i="13"/>
  <c r="U240" i="13" s="1"/>
  <c r="AA240" i="13" s="1"/>
  <c r="W241" i="13"/>
  <c r="V241" i="13"/>
  <c r="J238" i="13"/>
  <c r="K238" i="13" s="1"/>
  <c r="L238" i="13" s="1"/>
  <c r="I237" i="13"/>
  <c r="Z240" i="13"/>
  <c r="R239" i="13"/>
  <c r="M239" i="13"/>
  <c r="N238" i="13" s="1"/>
  <c r="V242" i="3"/>
  <c r="Y242" i="3"/>
  <c r="Z241" i="3"/>
  <c r="S241" i="3"/>
  <c r="U241" i="3" s="1"/>
  <c r="AA241" i="3" s="1"/>
  <c r="T241" i="3"/>
  <c r="W241" i="3" s="1"/>
  <c r="R240" i="3"/>
  <c r="X240" i="3" s="1"/>
  <c r="N239" i="3"/>
  <c r="M239" i="3"/>
  <c r="J238" i="3"/>
  <c r="K238" i="3" s="1"/>
  <c r="L238" i="3" s="1"/>
  <c r="Y240" i="13" l="1"/>
  <c r="J237" i="13"/>
  <c r="K237" i="13" s="1"/>
  <c r="L237" i="13" s="1"/>
  <c r="I236" i="13"/>
  <c r="M238" i="13"/>
  <c r="N237" i="13" s="1"/>
  <c r="R238" i="13"/>
  <c r="Z238" i="13" s="1"/>
  <c r="W240" i="13"/>
  <c r="V240" i="13"/>
  <c r="X239" i="13"/>
  <c r="T239" i="13"/>
  <c r="S239" i="13"/>
  <c r="U239" i="13" s="1"/>
  <c r="AA239" i="13" s="1"/>
  <c r="Z239" i="13"/>
  <c r="Y241" i="3"/>
  <c r="Z240" i="3"/>
  <c r="V241" i="3"/>
  <c r="S240" i="3"/>
  <c r="U240" i="3" s="1"/>
  <c r="AA240" i="3" s="1"/>
  <c r="T240" i="3"/>
  <c r="W240" i="3" s="1"/>
  <c r="R239" i="3"/>
  <c r="X239" i="3" s="1"/>
  <c r="N238" i="3"/>
  <c r="Y240" i="3"/>
  <c r="M238" i="3"/>
  <c r="J237" i="3"/>
  <c r="K237" i="3" s="1"/>
  <c r="L237" i="3" s="1"/>
  <c r="W239" i="13" l="1"/>
  <c r="V239" i="13"/>
  <c r="X238" i="13"/>
  <c r="T238" i="13"/>
  <c r="S238" i="13"/>
  <c r="U238" i="13" s="1"/>
  <c r="AA238" i="13" s="1"/>
  <c r="Y238" i="13"/>
  <c r="J236" i="13"/>
  <c r="K236" i="13" s="1"/>
  <c r="L236" i="13" s="1"/>
  <c r="I235" i="13"/>
  <c r="Y239" i="13"/>
  <c r="R237" i="13"/>
  <c r="Z237" i="13" s="1"/>
  <c r="M237" i="13"/>
  <c r="N236" i="13" s="1"/>
  <c r="V240" i="3"/>
  <c r="Z239" i="3"/>
  <c r="S239" i="3"/>
  <c r="U239" i="3" s="1"/>
  <c r="AA239" i="3" s="1"/>
  <c r="T239" i="3"/>
  <c r="W239" i="3" s="1"/>
  <c r="R238" i="3"/>
  <c r="Z238" i="3" s="1"/>
  <c r="N237" i="3"/>
  <c r="Y239" i="3"/>
  <c r="T238" i="3"/>
  <c r="M237" i="3"/>
  <c r="V239" i="3"/>
  <c r="J236" i="3"/>
  <c r="K236" i="3" s="1"/>
  <c r="L236" i="3" s="1"/>
  <c r="I234" i="13" l="1"/>
  <c r="J235" i="13"/>
  <c r="K235" i="13" s="1"/>
  <c r="L235" i="13" s="1"/>
  <c r="W238" i="13"/>
  <c r="V238" i="13"/>
  <c r="X237" i="13"/>
  <c r="T237" i="13"/>
  <c r="S237" i="13"/>
  <c r="U237" i="13" s="1"/>
  <c r="M236" i="13"/>
  <c r="N235" i="13" s="1"/>
  <c r="R236" i="13"/>
  <c r="S238" i="3"/>
  <c r="U238" i="3" s="1"/>
  <c r="AA238" i="3" s="1"/>
  <c r="X238" i="3"/>
  <c r="R237" i="3"/>
  <c r="X237" i="3" s="1"/>
  <c r="N236" i="3"/>
  <c r="Y238" i="3"/>
  <c r="W238" i="3"/>
  <c r="V238" i="3"/>
  <c r="M236" i="3"/>
  <c r="J235" i="3"/>
  <c r="K235" i="3" s="1"/>
  <c r="L235" i="3" s="1"/>
  <c r="X236" i="13" l="1"/>
  <c r="T236" i="13"/>
  <c r="S236" i="13"/>
  <c r="U236" i="13" s="1"/>
  <c r="AA236" i="13" s="1"/>
  <c r="AA237" i="13"/>
  <c r="Y237" i="13"/>
  <c r="W237" i="13"/>
  <c r="V237" i="13"/>
  <c r="R235" i="13"/>
  <c r="M235" i="13"/>
  <c r="N234" i="13" s="1"/>
  <c r="Z236" i="13"/>
  <c r="I233" i="13"/>
  <c r="J234" i="13"/>
  <c r="K234" i="13" s="1"/>
  <c r="L234" i="13" s="1"/>
  <c r="Z237" i="3"/>
  <c r="S237" i="3"/>
  <c r="U237" i="3" s="1"/>
  <c r="AA237" i="3" s="1"/>
  <c r="T237" i="3"/>
  <c r="R236" i="3"/>
  <c r="X236" i="3" s="1"/>
  <c r="N235" i="3"/>
  <c r="M235" i="3"/>
  <c r="W237" i="3"/>
  <c r="J234" i="3"/>
  <c r="K234" i="3" s="1"/>
  <c r="L234" i="3" s="1"/>
  <c r="R234" i="13" l="1"/>
  <c r="M234" i="13"/>
  <c r="N233" i="13" s="1"/>
  <c r="W236" i="13"/>
  <c r="V236" i="13"/>
  <c r="I232" i="13"/>
  <c r="J233" i="13"/>
  <c r="K233" i="13" s="1"/>
  <c r="L233" i="13" s="1"/>
  <c r="X235" i="13"/>
  <c r="T235" i="13"/>
  <c r="S235" i="13"/>
  <c r="U235" i="13" s="1"/>
  <c r="AA235" i="13" s="1"/>
  <c r="Y236" i="13"/>
  <c r="Z235" i="13"/>
  <c r="Y237" i="3"/>
  <c r="V237" i="3"/>
  <c r="Z236" i="3"/>
  <c r="S236" i="3"/>
  <c r="U236" i="3" s="1"/>
  <c r="AA236" i="3" s="1"/>
  <c r="T236" i="3"/>
  <c r="R235" i="3"/>
  <c r="X235" i="3" s="1"/>
  <c r="N234" i="3"/>
  <c r="M234" i="3"/>
  <c r="W236" i="3"/>
  <c r="J233" i="3"/>
  <c r="K233" i="3" s="1"/>
  <c r="L233" i="3" s="1"/>
  <c r="I231" i="13" l="1"/>
  <c r="J232" i="13"/>
  <c r="K232" i="13" s="1"/>
  <c r="L232" i="13" s="1"/>
  <c r="W235" i="13"/>
  <c r="V235" i="13"/>
  <c r="X234" i="13"/>
  <c r="T234" i="13"/>
  <c r="S234" i="13"/>
  <c r="U234" i="13" s="1"/>
  <c r="AA234" i="13" s="1"/>
  <c r="Y235" i="13"/>
  <c r="R233" i="13"/>
  <c r="M233" i="13"/>
  <c r="N232" i="13" s="1"/>
  <c r="Y234" i="13"/>
  <c r="Z234" i="13"/>
  <c r="Y236" i="3"/>
  <c r="V236" i="3"/>
  <c r="Z235" i="3"/>
  <c r="S235" i="3"/>
  <c r="U235" i="3" s="1"/>
  <c r="AA235" i="3" s="1"/>
  <c r="T235" i="3"/>
  <c r="W235" i="3" s="1"/>
  <c r="R234" i="3"/>
  <c r="T234" i="3" s="1"/>
  <c r="N233" i="3"/>
  <c r="M233" i="3"/>
  <c r="J232" i="3"/>
  <c r="K232" i="3" s="1"/>
  <c r="L232" i="3" s="1"/>
  <c r="X233" i="13" l="1"/>
  <c r="T233" i="13"/>
  <c r="S233" i="13"/>
  <c r="U233" i="13" s="1"/>
  <c r="AA233" i="13" s="1"/>
  <c r="Z232" i="13"/>
  <c r="R232" i="13"/>
  <c r="M232" i="13"/>
  <c r="N231" i="13" s="1"/>
  <c r="W234" i="13"/>
  <c r="V234" i="13"/>
  <c r="Z233" i="13"/>
  <c r="I230" i="13"/>
  <c r="J231" i="13"/>
  <c r="K231" i="13" s="1"/>
  <c r="L231" i="13" s="1"/>
  <c r="Y235" i="3"/>
  <c r="S234" i="3"/>
  <c r="U234" i="3" s="1"/>
  <c r="AA234" i="3" s="1"/>
  <c r="X234" i="3"/>
  <c r="V235" i="3"/>
  <c r="Z234" i="3"/>
  <c r="R233" i="3"/>
  <c r="T233" i="3" s="1"/>
  <c r="N232" i="3"/>
  <c r="M232" i="3"/>
  <c r="W234" i="3"/>
  <c r="J231" i="3"/>
  <c r="K231" i="3" s="1"/>
  <c r="L231" i="3" s="1"/>
  <c r="Y233" i="13" l="1"/>
  <c r="W233" i="13"/>
  <c r="V233" i="13"/>
  <c r="R231" i="13"/>
  <c r="Z231" i="13" s="1"/>
  <c r="M231" i="13"/>
  <c r="N230" i="13" s="1"/>
  <c r="X232" i="13"/>
  <c r="T232" i="13"/>
  <c r="S232" i="13"/>
  <c r="U232" i="13" s="1"/>
  <c r="I229" i="13"/>
  <c r="J230" i="13"/>
  <c r="K230" i="13" s="1"/>
  <c r="L230" i="13" s="1"/>
  <c r="X233" i="3"/>
  <c r="V234" i="3"/>
  <c r="Y234" i="3"/>
  <c r="S233" i="3"/>
  <c r="U233" i="3" s="1"/>
  <c r="AA233" i="3" s="1"/>
  <c r="Z233" i="3"/>
  <c r="R232" i="3"/>
  <c r="Z232" i="3" s="1"/>
  <c r="N231" i="3"/>
  <c r="Y233" i="3"/>
  <c r="M231" i="3"/>
  <c r="W233" i="3"/>
  <c r="J230" i="3"/>
  <c r="K230" i="3" s="1"/>
  <c r="L230" i="3" s="1"/>
  <c r="R230" i="13" l="1"/>
  <c r="M230" i="13"/>
  <c r="N229" i="13" s="1"/>
  <c r="I228" i="13"/>
  <c r="J229" i="13"/>
  <c r="K229" i="13" s="1"/>
  <c r="L229" i="13" s="1"/>
  <c r="AA232" i="13"/>
  <c r="Y232" i="13"/>
  <c r="W232" i="13"/>
  <c r="V232" i="13"/>
  <c r="X231" i="13"/>
  <c r="T231" i="13"/>
  <c r="S231" i="13"/>
  <c r="U231" i="13" s="1"/>
  <c r="V233" i="3"/>
  <c r="T232" i="3"/>
  <c r="W232" i="3" s="1"/>
  <c r="S232" i="3"/>
  <c r="U232" i="3" s="1"/>
  <c r="AA232" i="3" s="1"/>
  <c r="X232" i="3"/>
  <c r="R231" i="3"/>
  <c r="Z231" i="3" s="1"/>
  <c r="N230" i="3"/>
  <c r="M230" i="3"/>
  <c r="J229" i="3"/>
  <c r="K229" i="3" s="1"/>
  <c r="L229" i="3" s="1"/>
  <c r="R229" i="13" l="1"/>
  <c r="M229" i="13"/>
  <c r="N228" i="13" s="1"/>
  <c r="AA231" i="13"/>
  <c r="Y231" i="13"/>
  <c r="I227" i="13"/>
  <c r="J228" i="13"/>
  <c r="K228" i="13" s="1"/>
  <c r="L228" i="13" s="1"/>
  <c r="X230" i="13"/>
  <c r="T230" i="13"/>
  <c r="S230" i="13"/>
  <c r="U230" i="13" s="1"/>
  <c r="AA230" i="13" s="1"/>
  <c r="W231" i="13"/>
  <c r="V231" i="13"/>
  <c r="Z230" i="13"/>
  <c r="V232" i="3"/>
  <c r="Y232" i="3"/>
  <c r="T231" i="3"/>
  <c r="W231" i="3" s="1"/>
  <c r="X231" i="3"/>
  <c r="S231" i="3"/>
  <c r="U231" i="3" s="1"/>
  <c r="AA231" i="3" s="1"/>
  <c r="R230" i="3"/>
  <c r="X230" i="3" s="1"/>
  <c r="N229" i="3"/>
  <c r="M229" i="3"/>
  <c r="J228" i="3"/>
  <c r="K228" i="3" s="1"/>
  <c r="L228" i="3" s="1"/>
  <c r="Y230" i="13" l="1"/>
  <c r="W230" i="13"/>
  <c r="V230" i="13"/>
  <c r="X229" i="13"/>
  <c r="T229" i="13"/>
  <c r="S229" i="13"/>
  <c r="U229" i="13" s="1"/>
  <c r="AA229" i="13" s="1"/>
  <c r="I226" i="13"/>
  <c r="J227" i="13"/>
  <c r="K227" i="13" s="1"/>
  <c r="L227" i="13" s="1"/>
  <c r="R228" i="13"/>
  <c r="M228" i="13"/>
  <c r="N227" i="13" s="1"/>
  <c r="Y229" i="13"/>
  <c r="Z229" i="13"/>
  <c r="Z230" i="3"/>
  <c r="V231" i="3"/>
  <c r="Y231" i="3"/>
  <c r="T230" i="3"/>
  <c r="W230" i="3" s="1"/>
  <c r="S230" i="3"/>
  <c r="U230" i="3" s="1"/>
  <c r="AA230" i="3" s="1"/>
  <c r="R229" i="3"/>
  <c r="Z229" i="3" s="1"/>
  <c r="N228" i="3"/>
  <c r="T229" i="3"/>
  <c r="M228" i="3"/>
  <c r="J227" i="3"/>
  <c r="K227" i="3" s="1"/>
  <c r="L227" i="3" s="1"/>
  <c r="R227" i="13" l="1"/>
  <c r="M227" i="13"/>
  <c r="N226" i="13" s="1"/>
  <c r="X228" i="13"/>
  <c r="T228" i="13"/>
  <c r="S228" i="13"/>
  <c r="U228" i="13" s="1"/>
  <c r="AA228" i="13" s="1"/>
  <c r="I225" i="13"/>
  <c r="J226" i="13"/>
  <c r="K226" i="13" s="1"/>
  <c r="L226" i="13" s="1"/>
  <c r="Z228" i="13"/>
  <c r="W229" i="13"/>
  <c r="V229" i="13"/>
  <c r="S229" i="3"/>
  <c r="U229" i="3" s="1"/>
  <c r="AA229" i="3" s="1"/>
  <c r="X229" i="3"/>
  <c r="Y230" i="3"/>
  <c r="V230" i="3"/>
  <c r="R228" i="3"/>
  <c r="X228" i="3" s="1"/>
  <c r="N227" i="3"/>
  <c r="Y229" i="3"/>
  <c r="M227" i="3"/>
  <c r="W229" i="3"/>
  <c r="V229" i="3"/>
  <c r="J226" i="3"/>
  <c r="K226" i="3" s="1"/>
  <c r="L226" i="3" s="1"/>
  <c r="Y228" i="13" l="1"/>
  <c r="W228" i="13"/>
  <c r="V228" i="13"/>
  <c r="X227" i="13"/>
  <c r="T227" i="13"/>
  <c r="S227" i="13"/>
  <c r="U227" i="13" s="1"/>
  <c r="AA227" i="13" s="1"/>
  <c r="R226" i="13"/>
  <c r="Z226" i="13" s="1"/>
  <c r="M226" i="13"/>
  <c r="N225" i="13" s="1"/>
  <c r="I224" i="13"/>
  <c r="J225" i="13"/>
  <c r="K225" i="13" s="1"/>
  <c r="L225" i="13" s="1"/>
  <c r="Z227" i="13"/>
  <c r="Z228" i="3"/>
  <c r="S228" i="3"/>
  <c r="U228" i="3" s="1"/>
  <c r="AA228" i="3" s="1"/>
  <c r="T228" i="3"/>
  <c r="R227" i="3"/>
  <c r="S227" i="3" s="1"/>
  <c r="U227" i="3" s="1"/>
  <c r="AA227" i="3" s="1"/>
  <c r="N226" i="3"/>
  <c r="M226" i="3"/>
  <c r="W228" i="3"/>
  <c r="J225" i="3"/>
  <c r="K225" i="3" s="1"/>
  <c r="L225" i="3" s="1"/>
  <c r="Y227" i="13" l="1"/>
  <c r="I223" i="13"/>
  <c r="J224" i="13"/>
  <c r="K224" i="13" s="1"/>
  <c r="L224" i="13" s="1"/>
  <c r="R225" i="13"/>
  <c r="Z225" i="13" s="1"/>
  <c r="M225" i="13"/>
  <c r="N224" i="13" s="1"/>
  <c r="X226" i="13"/>
  <c r="T226" i="13"/>
  <c r="S226" i="13"/>
  <c r="U226" i="13" s="1"/>
  <c r="W227" i="13"/>
  <c r="V227" i="13"/>
  <c r="Z227" i="3"/>
  <c r="T227" i="3"/>
  <c r="W227" i="3" s="1"/>
  <c r="X227" i="3"/>
  <c r="Y228" i="3"/>
  <c r="V228" i="3"/>
  <c r="R226" i="3"/>
  <c r="X226" i="3" s="1"/>
  <c r="N225" i="3"/>
  <c r="Y227" i="3"/>
  <c r="M225" i="3"/>
  <c r="J224" i="3"/>
  <c r="K224" i="3" s="1"/>
  <c r="L224" i="3" s="1"/>
  <c r="AA226" i="13" l="1"/>
  <c r="Y226" i="13"/>
  <c r="R224" i="13"/>
  <c r="Z224" i="13" s="1"/>
  <c r="M224" i="13"/>
  <c r="N223" i="13" s="1"/>
  <c r="W226" i="13"/>
  <c r="V226" i="13"/>
  <c r="X225" i="13"/>
  <c r="T225" i="13"/>
  <c r="S225" i="13"/>
  <c r="U225" i="13" s="1"/>
  <c r="I222" i="13"/>
  <c r="J223" i="13"/>
  <c r="K223" i="13" s="1"/>
  <c r="L223" i="13" s="1"/>
  <c r="Z226" i="3"/>
  <c r="S226" i="3"/>
  <c r="U226" i="3" s="1"/>
  <c r="AA226" i="3" s="1"/>
  <c r="V227" i="3"/>
  <c r="T226" i="3"/>
  <c r="W226" i="3" s="1"/>
  <c r="R225" i="3"/>
  <c r="Z225" i="3" s="1"/>
  <c r="N224" i="3"/>
  <c r="X225" i="3"/>
  <c r="S225" i="3"/>
  <c r="U225" i="3" s="1"/>
  <c r="AA225" i="3" s="1"/>
  <c r="M224" i="3"/>
  <c r="J223" i="3"/>
  <c r="K223" i="3" s="1"/>
  <c r="L223" i="3" s="1"/>
  <c r="R223" i="13" l="1"/>
  <c r="M223" i="13"/>
  <c r="N222" i="13" s="1"/>
  <c r="AA225" i="13"/>
  <c r="Y225" i="13"/>
  <c r="W225" i="13"/>
  <c r="V225" i="13"/>
  <c r="I221" i="13"/>
  <c r="J222" i="13"/>
  <c r="K222" i="13" s="1"/>
  <c r="L222" i="13" s="1"/>
  <c r="X224" i="13"/>
  <c r="T224" i="13"/>
  <c r="S224" i="13"/>
  <c r="U224" i="13" s="1"/>
  <c r="Y226" i="3"/>
  <c r="T225" i="3"/>
  <c r="W225" i="3" s="1"/>
  <c r="V226" i="3"/>
  <c r="R224" i="3"/>
  <c r="X224" i="3" s="1"/>
  <c r="N223" i="3"/>
  <c r="Y225" i="3"/>
  <c r="M223" i="3"/>
  <c r="J222" i="3"/>
  <c r="K222" i="3" s="1"/>
  <c r="L222" i="3" s="1"/>
  <c r="R222" i="13" l="1"/>
  <c r="M222" i="13"/>
  <c r="N221" i="13" s="1"/>
  <c r="X223" i="13"/>
  <c r="T223" i="13"/>
  <c r="S223" i="13"/>
  <c r="U223" i="13" s="1"/>
  <c r="AA223" i="13" s="1"/>
  <c r="AA224" i="13"/>
  <c r="Y224" i="13"/>
  <c r="I220" i="13"/>
  <c r="J221" i="13"/>
  <c r="K221" i="13" s="1"/>
  <c r="L221" i="13" s="1"/>
  <c r="W224" i="13"/>
  <c r="V224" i="13"/>
  <c r="Z223" i="13"/>
  <c r="V225" i="3"/>
  <c r="Z224" i="3"/>
  <c r="S224" i="3"/>
  <c r="U224" i="3" s="1"/>
  <c r="AA224" i="3" s="1"/>
  <c r="T224" i="3"/>
  <c r="W224" i="3" s="1"/>
  <c r="R223" i="3"/>
  <c r="X223" i="3" s="1"/>
  <c r="N222" i="3"/>
  <c r="Z223" i="3"/>
  <c r="M222" i="3"/>
  <c r="J221" i="3"/>
  <c r="K221" i="3" s="1"/>
  <c r="L221" i="3" s="1"/>
  <c r="J220" i="13" l="1"/>
  <c r="K220" i="13" s="1"/>
  <c r="L220" i="13" s="1"/>
  <c r="I219" i="13"/>
  <c r="W223" i="13"/>
  <c r="V223" i="13"/>
  <c r="X222" i="13"/>
  <c r="T222" i="13"/>
  <c r="S222" i="13"/>
  <c r="U222" i="13" s="1"/>
  <c r="AA222" i="13" s="1"/>
  <c r="R221" i="13"/>
  <c r="Z221" i="13" s="1"/>
  <c r="M221" i="13"/>
  <c r="N220" i="13" s="1"/>
  <c r="Y223" i="13"/>
  <c r="Y222" i="13"/>
  <c r="Z222" i="13"/>
  <c r="V224" i="3"/>
  <c r="S223" i="3"/>
  <c r="U223" i="3" s="1"/>
  <c r="AA223" i="3" s="1"/>
  <c r="T223" i="3"/>
  <c r="W223" i="3" s="1"/>
  <c r="Y224" i="3"/>
  <c r="R222" i="3"/>
  <c r="N221" i="3"/>
  <c r="X222" i="3"/>
  <c r="S222" i="3"/>
  <c r="U222" i="3" s="1"/>
  <c r="AA222" i="3" s="1"/>
  <c r="T222" i="3"/>
  <c r="Z222" i="3"/>
  <c r="M221" i="3"/>
  <c r="J220" i="3"/>
  <c r="K220" i="3" s="1"/>
  <c r="L220" i="3" s="1"/>
  <c r="J219" i="13" l="1"/>
  <c r="K219" i="13" s="1"/>
  <c r="L219" i="13" s="1"/>
  <c r="I218" i="13"/>
  <c r="X221" i="13"/>
  <c r="T221" i="13"/>
  <c r="S221" i="13"/>
  <c r="U221" i="13" s="1"/>
  <c r="AA221" i="13" s="1"/>
  <c r="W222" i="13"/>
  <c r="V222" i="13"/>
  <c r="R220" i="13"/>
  <c r="M220" i="13"/>
  <c r="N219" i="13" s="1"/>
  <c r="V223" i="3"/>
  <c r="Y223" i="3"/>
  <c r="R221" i="3"/>
  <c r="X221" i="3" s="1"/>
  <c r="N220" i="3"/>
  <c r="Y222" i="3"/>
  <c r="M220" i="3"/>
  <c r="W222" i="3"/>
  <c r="V222" i="3"/>
  <c r="J219" i="3"/>
  <c r="K219" i="3" s="1"/>
  <c r="L219" i="3" s="1"/>
  <c r="J218" i="13" l="1"/>
  <c r="K218" i="13" s="1"/>
  <c r="L218" i="13" s="1"/>
  <c r="I217" i="13"/>
  <c r="R219" i="13"/>
  <c r="Z219" i="13" s="1"/>
  <c r="M219" i="13"/>
  <c r="N218" i="13" s="1"/>
  <c r="S220" i="13"/>
  <c r="U220" i="13" s="1"/>
  <c r="AA220" i="13" s="1"/>
  <c r="T220" i="13"/>
  <c r="X220" i="13"/>
  <c r="Z220" i="13"/>
  <c r="W221" i="13"/>
  <c r="V221" i="13"/>
  <c r="Y221" i="13"/>
  <c r="Z221" i="3"/>
  <c r="S221" i="3"/>
  <c r="U221" i="3" s="1"/>
  <c r="AA221" i="3" s="1"/>
  <c r="T221" i="3"/>
  <c r="W221" i="3" s="1"/>
  <c r="R220" i="3"/>
  <c r="X220" i="3" s="1"/>
  <c r="N219" i="3"/>
  <c r="Z220" i="3"/>
  <c r="M219" i="3"/>
  <c r="J218" i="3"/>
  <c r="K218" i="3" s="1"/>
  <c r="L218" i="3" s="1"/>
  <c r="Y220" i="13" l="1"/>
  <c r="J217" i="13"/>
  <c r="K217" i="13" s="1"/>
  <c r="L217" i="13" s="1"/>
  <c r="I216" i="13"/>
  <c r="W220" i="13"/>
  <c r="V220" i="13"/>
  <c r="S219" i="13"/>
  <c r="U219" i="13" s="1"/>
  <c r="X219" i="13"/>
  <c r="T219" i="13"/>
  <c r="R218" i="13"/>
  <c r="M218" i="13"/>
  <c r="N217" i="13" s="1"/>
  <c r="Y221" i="3"/>
  <c r="S220" i="3"/>
  <c r="U220" i="3" s="1"/>
  <c r="AA220" i="3" s="1"/>
  <c r="T220" i="3"/>
  <c r="W220" i="3" s="1"/>
  <c r="V221" i="3"/>
  <c r="R219" i="3"/>
  <c r="X219" i="3" s="1"/>
  <c r="N218" i="3"/>
  <c r="M218" i="3"/>
  <c r="J217" i="3"/>
  <c r="K217" i="3" s="1"/>
  <c r="L217" i="3" s="1"/>
  <c r="W219" i="13" l="1"/>
  <c r="V219" i="13"/>
  <c r="J216" i="13"/>
  <c r="K216" i="13" s="1"/>
  <c r="L216" i="13" s="1"/>
  <c r="I215" i="13"/>
  <c r="R217" i="13"/>
  <c r="M217" i="13"/>
  <c r="N216" i="13" s="1"/>
  <c r="S218" i="13"/>
  <c r="U218" i="13" s="1"/>
  <c r="AA218" i="13" s="1"/>
  <c r="T218" i="13"/>
  <c r="X218" i="13"/>
  <c r="AA219" i="13"/>
  <c r="Y219" i="13"/>
  <c r="Y218" i="13"/>
  <c r="Z218" i="13"/>
  <c r="V220" i="3"/>
  <c r="Y220" i="3"/>
  <c r="Z219" i="3"/>
  <c r="S219" i="3"/>
  <c r="U219" i="3" s="1"/>
  <c r="AA219" i="3" s="1"/>
  <c r="T219" i="3"/>
  <c r="R218" i="3"/>
  <c r="X218" i="3" s="1"/>
  <c r="N217" i="3"/>
  <c r="M217" i="3"/>
  <c r="W219" i="3"/>
  <c r="J216" i="3"/>
  <c r="K216" i="3" s="1"/>
  <c r="L216" i="3" s="1"/>
  <c r="J215" i="13" l="1"/>
  <c r="K215" i="13" s="1"/>
  <c r="L215" i="13" s="1"/>
  <c r="I214" i="13"/>
  <c r="S217" i="13"/>
  <c r="U217" i="13" s="1"/>
  <c r="AA217" i="13" s="1"/>
  <c r="X217" i="13"/>
  <c r="T217" i="13"/>
  <c r="W218" i="13"/>
  <c r="V218" i="13"/>
  <c r="R216" i="13"/>
  <c r="Z216" i="13" s="1"/>
  <c r="M216" i="13"/>
  <c r="N215" i="13" s="1"/>
  <c r="Z217" i="13"/>
  <c r="Y219" i="3"/>
  <c r="Z218" i="3"/>
  <c r="V219" i="3"/>
  <c r="T218" i="3"/>
  <c r="W218" i="3" s="1"/>
  <c r="S218" i="3"/>
  <c r="U218" i="3" s="1"/>
  <c r="AA218" i="3" s="1"/>
  <c r="R217" i="3"/>
  <c r="X217" i="3" s="1"/>
  <c r="N216" i="3"/>
  <c r="Y218" i="3"/>
  <c r="M216" i="3"/>
  <c r="J215" i="3"/>
  <c r="K215" i="3" s="1"/>
  <c r="L215" i="3" s="1"/>
  <c r="S216" i="13" l="1"/>
  <c r="U216" i="13" s="1"/>
  <c r="T216" i="13"/>
  <c r="X216" i="13"/>
  <c r="J214" i="13"/>
  <c r="K214" i="13" s="1"/>
  <c r="L214" i="13" s="1"/>
  <c r="I213" i="13"/>
  <c r="Y217" i="13"/>
  <c r="W217" i="13"/>
  <c r="V217" i="13"/>
  <c r="R215" i="13"/>
  <c r="M215" i="13"/>
  <c r="N214" i="13" s="1"/>
  <c r="Z217" i="3"/>
  <c r="S217" i="3"/>
  <c r="U217" i="3" s="1"/>
  <c r="AA217" i="3" s="1"/>
  <c r="V218" i="3"/>
  <c r="T217" i="3"/>
  <c r="W217" i="3" s="1"/>
  <c r="R216" i="3"/>
  <c r="X216" i="3" s="1"/>
  <c r="N215" i="3"/>
  <c r="M215" i="3"/>
  <c r="J214" i="3"/>
  <c r="K214" i="3" s="1"/>
  <c r="L214" i="3" s="1"/>
  <c r="R214" i="13" l="1"/>
  <c r="M214" i="13"/>
  <c r="N213" i="13" s="1"/>
  <c r="S215" i="13"/>
  <c r="U215" i="13" s="1"/>
  <c r="AA215" i="13" s="1"/>
  <c r="X215" i="13"/>
  <c r="T215" i="13"/>
  <c r="W216" i="13"/>
  <c r="V216" i="13"/>
  <c r="Y215" i="13"/>
  <c r="Z215" i="13"/>
  <c r="J213" i="13"/>
  <c r="K213" i="13" s="1"/>
  <c r="L213" i="13" s="1"/>
  <c r="I212" i="13"/>
  <c r="AA216" i="13"/>
  <c r="Y216" i="13"/>
  <c r="Y217" i="3"/>
  <c r="Z216" i="3"/>
  <c r="V217" i="3"/>
  <c r="T216" i="3"/>
  <c r="W216" i="3" s="1"/>
  <c r="S216" i="3"/>
  <c r="U216" i="3" s="1"/>
  <c r="AA216" i="3" s="1"/>
  <c r="R215" i="3"/>
  <c r="X215" i="3" s="1"/>
  <c r="N214" i="3"/>
  <c r="S215" i="3"/>
  <c r="U215" i="3" s="1"/>
  <c r="AA215" i="3" s="1"/>
  <c r="M214" i="3"/>
  <c r="J213" i="3"/>
  <c r="K213" i="3" s="1"/>
  <c r="L213" i="3" s="1"/>
  <c r="W215" i="13" l="1"/>
  <c r="V215" i="13"/>
  <c r="S214" i="13"/>
  <c r="U214" i="13" s="1"/>
  <c r="AA214" i="13" s="1"/>
  <c r="T214" i="13"/>
  <c r="X214" i="13"/>
  <c r="J212" i="13"/>
  <c r="K212" i="13" s="1"/>
  <c r="L212" i="13" s="1"/>
  <c r="I211" i="13"/>
  <c r="Z213" i="13"/>
  <c r="R213" i="13"/>
  <c r="M213" i="13"/>
  <c r="N212" i="13" s="1"/>
  <c r="Z214" i="13"/>
  <c r="Z215" i="3"/>
  <c r="Y216" i="3"/>
  <c r="V216" i="3"/>
  <c r="T215" i="3"/>
  <c r="V215" i="3" s="1"/>
  <c r="R214" i="3"/>
  <c r="Z214" i="3" s="1"/>
  <c r="N213" i="3"/>
  <c r="Y215" i="3"/>
  <c r="M213" i="3"/>
  <c r="J212" i="3"/>
  <c r="K212" i="3" s="1"/>
  <c r="L212" i="3" s="1"/>
  <c r="W214" i="13" l="1"/>
  <c r="V214" i="13"/>
  <c r="J211" i="13"/>
  <c r="K211" i="13" s="1"/>
  <c r="L211" i="13" s="1"/>
  <c r="I210" i="13"/>
  <c r="S213" i="13"/>
  <c r="U213" i="13" s="1"/>
  <c r="X213" i="13"/>
  <c r="T213" i="13"/>
  <c r="R212" i="13"/>
  <c r="Z212" i="13" s="1"/>
  <c r="M212" i="13"/>
  <c r="N211" i="13" s="1"/>
  <c r="Y214" i="13"/>
  <c r="T214" i="3"/>
  <c r="S214" i="3"/>
  <c r="U214" i="3" s="1"/>
  <c r="AA214" i="3" s="1"/>
  <c r="W215" i="3"/>
  <c r="X214" i="3"/>
  <c r="R213" i="3"/>
  <c r="T213" i="3" s="1"/>
  <c r="N212" i="3"/>
  <c r="X213" i="3"/>
  <c r="Z213" i="3"/>
  <c r="M212" i="3"/>
  <c r="W214" i="3"/>
  <c r="J211" i="3"/>
  <c r="K211" i="3" s="1"/>
  <c r="L211" i="3" s="1"/>
  <c r="J210" i="13" l="1"/>
  <c r="K210" i="13" s="1"/>
  <c r="L210" i="13" s="1"/>
  <c r="I209" i="13"/>
  <c r="W213" i="13"/>
  <c r="V213" i="13"/>
  <c r="R211" i="13"/>
  <c r="M211" i="13"/>
  <c r="N210" i="13" s="1"/>
  <c r="S212" i="13"/>
  <c r="U212" i="13" s="1"/>
  <c r="T212" i="13"/>
  <c r="X212" i="13"/>
  <c r="AA213" i="13"/>
  <c r="Y213" i="13"/>
  <c r="Y214" i="3"/>
  <c r="V214" i="3"/>
  <c r="S213" i="3"/>
  <c r="U213" i="3" s="1"/>
  <c r="AA213" i="3" s="1"/>
  <c r="R212" i="3"/>
  <c r="X212" i="3" s="1"/>
  <c r="N211" i="3"/>
  <c r="Y213" i="3"/>
  <c r="M211" i="3"/>
  <c r="W213" i="3"/>
  <c r="V213" i="3"/>
  <c r="J210" i="3"/>
  <c r="K210" i="3" s="1"/>
  <c r="L210" i="3" s="1"/>
  <c r="W212" i="13" l="1"/>
  <c r="V212" i="13"/>
  <c r="S211" i="13"/>
  <c r="U211" i="13" s="1"/>
  <c r="AA211" i="13" s="1"/>
  <c r="X211" i="13"/>
  <c r="T211" i="13"/>
  <c r="AA212" i="13"/>
  <c r="Y212" i="13"/>
  <c r="J209" i="13"/>
  <c r="K209" i="13" s="1"/>
  <c r="L209" i="13" s="1"/>
  <c r="I208" i="13"/>
  <c r="Z211" i="13"/>
  <c r="R210" i="13"/>
  <c r="Z210" i="13" s="1"/>
  <c r="M210" i="13"/>
  <c r="N209" i="13" s="1"/>
  <c r="Z212" i="3"/>
  <c r="S212" i="3"/>
  <c r="U212" i="3" s="1"/>
  <c r="AA212" i="3" s="1"/>
  <c r="T212" i="3"/>
  <c r="W212" i="3" s="1"/>
  <c r="R211" i="3"/>
  <c r="X211" i="3" s="1"/>
  <c r="N210" i="3"/>
  <c r="M210" i="3"/>
  <c r="J209" i="3"/>
  <c r="K209" i="3" s="1"/>
  <c r="L209" i="3" s="1"/>
  <c r="Y211" i="13" l="1"/>
  <c r="R209" i="13"/>
  <c r="M209" i="13"/>
  <c r="N208" i="13" s="1"/>
  <c r="S210" i="13"/>
  <c r="U210" i="13" s="1"/>
  <c r="T210" i="13"/>
  <c r="X210" i="13"/>
  <c r="J208" i="13"/>
  <c r="K208" i="13" s="1"/>
  <c r="L208" i="13" s="1"/>
  <c r="I207" i="13"/>
  <c r="W211" i="13"/>
  <c r="V211" i="13"/>
  <c r="Y212" i="3"/>
  <c r="V212" i="3"/>
  <c r="Z211" i="3"/>
  <c r="S211" i="3"/>
  <c r="U211" i="3" s="1"/>
  <c r="AA211" i="3" s="1"/>
  <c r="T211" i="3"/>
  <c r="W211" i="3" s="1"/>
  <c r="R210" i="3"/>
  <c r="Z210" i="3" s="1"/>
  <c r="N209" i="3"/>
  <c r="M209" i="3"/>
  <c r="J208" i="3"/>
  <c r="K208" i="3" s="1"/>
  <c r="L208" i="3" s="1"/>
  <c r="S209" i="13" l="1"/>
  <c r="U209" i="13" s="1"/>
  <c r="AA209" i="13" s="1"/>
  <c r="X209" i="13"/>
  <c r="T209" i="13"/>
  <c r="AA210" i="13"/>
  <c r="Y210" i="13"/>
  <c r="W210" i="13"/>
  <c r="V210" i="13"/>
  <c r="J207" i="13"/>
  <c r="K207" i="13" s="1"/>
  <c r="L207" i="13" s="1"/>
  <c r="I206" i="13"/>
  <c r="Z208" i="13"/>
  <c r="R208" i="13"/>
  <c r="M208" i="13"/>
  <c r="N207" i="13" s="1"/>
  <c r="Y209" i="13"/>
  <c r="Z209" i="13"/>
  <c r="Y211" i="3"/>
  <c r="V211" i="3"/>
  <c r="S210" i="3"/>
  <c r="U210" i="3" s="1"/>
  <c r="AA210" i="3" s="1"/>
  <c r="T210" i="3"/>
  <c r="W210" i="3" s="1"/>
  <c r="X210" i="3"/>
  <c r="R209" i="3"/>
  <c r="S209" i="3" s="1"/>
  <c r="U209" i="3" s="1"/>
  <c r="AA209" i="3" s="1"/>
  <c r="N208" i="3"/>
  <c r="Y210" i="3"/>
  <c r="M208" i="3"/>
  <c r="J207" i="3"/>
  <c r="K207" i="3" s="1"/>
  <c r="L207" i="3" s="1"/>
  <c r="S208" i="13" l="1"/>
  <c r="U208" i="13" s="1"/>
  <c r="T208" i="13"/>
  <c r="X208" i="13"/>
  <c r="R207" i="13"/>
  <c r="Z207" i="13" s="1"/>
  <c r="M207" i="13"/>
  <c r="N206" i="13" s="1"/>
  <c r="W209" i="13"/>
  <c r="V209" i="13"/>
  <c r="J206" i="13"/>
  <c r="K206" i="13" s="1"/>
  <c r="L206" i="13" s="1"/>
  <c r="I205" i="13"/>
  <c r="V210" i="3"/>
  <c r="T209" i="3"/>
  <c r="W209" i="3" s="1"/>
  <c r="X209" i="3"/>
  <c r="Z209" i="3"/>
  <c r="R208" i="3"/>
  <c r="Z208" i="3" s="1"/>
  <c r="N207" i="3"/>
  <c r="Y209" i="3"/>
  <c r="M207" i="3"/>
  <c r="J206" i="3"/>
  <c r="K206" i="3" s="1"/>
  <c r="L206" i="3" s="1"/>
  <c r="W208" i="13" l="1"/>
  <c r="V208" i="13"/>
  <c r="J205" i="13"/>
  <c r="K205" i="13" s="1"/>
  <c r="L205" i="13" s="1"/>
  <c r="I204" i="13"/>
  <c r="R206" i="13"/>
  <c r="M206" i="13"/>
  <c r="N205" i="13" s="1"/>
  <c r="S207" i="13"/>
  <c r="U207" i="13" s="1"/>
  <c r="X207" i="13"/>
  <c r="T207" i="13"/>
  <c r="AA208" i="13"/>
  <c r="Y208" i="13"/>
  <c r="V209" i="3"/>
  <c r="S208" i="3"/>
  <c r="U208" i="3" s="1"/>
  <c r="AA208" i="3" s="1"/>
  <c r="T208" i="3"/>
  <c r="X208" i="3"/>
  <c r="R207" i="3"/>
  <c r="X207" i="3" s="1"/>
  <c r="N206" i="3"/>
  <c r="M206" i="3"/>
  <c r="W208" i="3"/>
  <c r="J205" i="3"/>
  <c r="K205" i="3" s="1"/>
  <c r="L205" i="3" s="1"/>
  <c r="J204" i="13" l="1"/>
  <c r="K204" i="13" s="1"/>
  <c r="L204" i="13" s="1"/>
  <c r="I203" i="13"/>
  <c r="W207" i="13"/>
  <c r="V207" i="13"/>
  <c r="S206" i="13"/>
  <c r="U206" i="13" s="1"/>
  <c r="AA206" i="13" s="1"/>
  <c r="T206" i="13"/>
  <c r="X206" i="13"/>
  <c r="R205" i="13"/>
  <c r="Z205" i="13" s="1"/>
  <c r="M205" i="13"/>
  <c r="N204" i="13" s="1"/>
  <c r="AA207" i="13"/>
  <c r="Y207" i="13"/>
  <c r="Y206" i="13"/>
  <c r="Z206" i="13"/>
  <c r="Z207" i="3"/>
  <c r="Y208" i="3"/>
  <c r="V208" i="3"/>
  <c r="S207" i="3"/>
  <c r="U207" i="3" s="1"/>
  <c r="AA207" i="3" s="1"/>
  <c r="T207" i="3"/>
  <c r="W207" i="3" s="1"/>
  <c r="R206" i="3"/>
  <c r="X206" i="3" s="1"/>
  <c r="N205" i="3"/>
  <c r="M205" i="3"/>
  <c r="J204" i="3"/>
  <c r="K204" i="3" s="1"/>
  <c r="L204" i="3" s="1"/>
  <c r="J203" i="13" l="1"/>
  <c r="K203" i="13" s="1"/>
  <c r="L203" i="13" s="1"/>
  <c r="I202" i="13"/>
  <c r="S205" i="13"/>
  <c r="U205" i="13" s="1"/>
  <c r="AA205" i="13" s="1"/>
  <c r="X205" i="13"/>
  <c r="T205" i="13"/>
  <c r="W206" i="13"/>
  <c r="V206" i="13"/>
  <c r="R204" i="13"/>
  <c r="M204" i="13"/>
  <c r="N203" i="13" s="1"/>
  <c r="Y207" i="3"/>
  <c r="V207" i="3"/>
  <c r="Z206" i="3"/>
  <c r="T206" i="3"/>
  <c r="W206" i="3" s="1"/>
  <c r="S206" i="3"/>
  <c r="U206" i="3" s="1"/>
  <c r="AA206" i="3" s="1"/>
  <c r="R205" i="3"/>
  <c r="S205" i="3" s="1"/>
  <c r="U205" i="3" s="1"/>
  <c r="AA205" i="3" s="1"/>
  <c r="N204" i="3"/>
  <c r="M204" i="3"/>
  <c r="J203" i="3"/>
  <c r="K203" i="3" s="1"/>
  <c r="L203" i="3" s="1"/>
  <c r="J202" i="13" l="1"/>
  <c r="K202" i="13" s="1"/>
  <c r="L202" i="13" s="1"/>
  <c r="I201" i="13"/>
  <c r="R203" i="13"/>
  <c r="Z203" i="13" s="1"/>
  <c r="M203" i="13"/>
  <c r="N202" i="13" s="1"/>
  <c r="S204" i="13"/>
  <c r="U204" i="13" s="1"/>
  <c r="AA204" i="13" s="1"/>
  <c r="T204" i="13"/>
  <c r="X204" i="13"/>
  <c r="W205" i="13"/>
  <c r="V205" i="13"/>
  <c r="Z204" i="13"/>
  <c r="Y205" i="13"/>
  <c r="T205" i="3"/>
  <c r="W205" i="3" s="1"/>
  <c r="X205" i="3"/>
  <c r="Y206" i="3"/>
  <c r="V206" i="3"/>
  <c r="Z205" i="3"/>
  <c r="R204" i="3"/>
  <c r="Z204" i="3" s="1"/>
  <c r="N203" i="3"/>
  <c r="M203" i="3"/>
  <c r="Y205" i="3"/>
  <c r="J202" i="3"/>
  <c r="K202" i="3" s="1"/>
  <c r="L202" i="3" s="1"/>
  <c r="J201" i="13" l="1"/>
  <c r="K201" i="13" s="1"/>
  <c r="L201" i="13" s="1"/>
  <c r="I200" i="13"/>
  <c r="Y204" i="13"/>
  <c r="W204" i="13"/>
  <c r="V204" i="13"/>
  <c r="S203" i="13"/>
  <c r="U203" i="13" s="1"/>
  <c r="X203" i="13"/>
  <c r="T203" i="13"/>
  <c r="R202" i="13"/>
  <c r="M202" i="13"/>
  <c r="N201" i="13" s="1"/>
  <c r="X204" i="3"/>
  <c r="V205" i="3"/>
  <c r="T204" i="3"/>
  <c r="W204" i="3" s="1"/>
  <c r="S204" i="3"/>
  <c r="U204" i="3" s="1"/>
  <c r="AA204" i="3" s="1"/>
  <c r="R203" i="3"/>
  <c r="Z203" i="3" s="1"/>
  <c r="N202" i="3"/>
  <c r="M202" i="3"/>
  <c r="J201" i="3"/>
  <c r="K201" i="3" s="1"/>
  <c r="L201" i="3" s="1"/>
  <c r="W203" i="13" l="1"/>
  <c r="V203" i="13"/>
  <c r="S202" i="13"/>
  <c r="U202" i="13" s="1"/>
  <c r="AA202" i="13" s="1"/>
  <c r="T202" i="13"/>
  <c r="X202" i="13"/>
  <c r="J200" i="13"/>
  <c r="K200" i="13" s="1"/>
  <c r="L200" i="13" s="1"/>
  <c r="I199" i="13"/>
  <c r="AA203" i="13"/>
  <c r="Y203" i="13"/>
  <c r="Y202" i="13"/>
  <c r="Z202" i="13"/>
  <c r="R201" i="13"/>
  <c r="Z201" i="13" s="1"/>
  <c r="M201" i="13"/>
  <c r="N200" i="13" s="1"/>
  <c r="S203" i="3"/>
  <c r="U203" i="3" s="1"/>
  <c r="AA203" i="3" s="1"/>
  <c r="V204" i="3"/>
  <c r="T203" i="3"/>
  <c r="W203" i="3" s="1"/>
  <c r="X203" i="3"/>
  <c r="Y204" i="3"/>
  <c r="R202" i="3"/>
  <c r="X202" i="3" s="1"/>
  <c r="N201" i="3"/>
  <c r="Y203" i="3"/>
  <c r="M201" i="3"/>
  <c r="J200" i="3"/>
  <c r="K200" i="3" s="1"/>
  <c r="L200" i="3" s="1"/>
  <c r="W202" i="13" l="1"/>
  <c r="V202" i="13"/>
  <c r="J199" i="13"/>
  <c r="K199" i="13" s="1"/>
  <c r="L199" i="13" s="1"/>
  <c r="I198" i="13"/>
  <c r="S201" i="13"/>
  <c r="U201" i="13" s="1"/>
  <c r="AA201" i="13" s="1"/>
  <c r="X201" i="13"/>
  <c r="T201" i="13"/>
  <c r="R200" i="13"/>
  <c r="M200" i="13"/>
  <c r="N199" i="13" s="1"/>
  <c r="Z202" i="3"/>
  <c r="S202" i="3"/>
  <c r="U202" i="3" s="1"/>
  <c r="AA202" i="3" s="1"/>
  <c r="T202" i="3"/>
  <c r="V203" i="3"/>
  <c r="R201" i="3"/>
  <c r="X201" i="3" s="1"/>
  <c r="N200" i="3"/>
  <c r="M200" i="3"/>
  <c r="J199" i="3"/>
  <c r="K199" i="3" s="1"/>
  <c r="L199" i="3" s="1"/>
  <c r="R199" i="13" l="1"/>
  <c r="M199" i="13"/>
  <c r="N198" i="13" s="1"/>
  <c r="S200" i="13"/>
  <c r="U200" i="13" s="1"/>
  <c r="AA200" i="13" s="1"/>
  <c r="T200" i="13"/>
  <c r="X200" i="13"/>
  <c r="W201" i="13"/>
  <c r="V201" i="13"/>
  <c r="Y200" i="13"/>
  <c r="Z200" i="13"/>
  <c r="J198" i="13"/>
  <c r="K198" i="13" s="1"/>
  <c r="L198" i="13" s="1"/>
  <c r="I197" i="13"/>
  <c r="Y201" i="13"/>
  <c r="Y202" i="3"/>
  <c r="V202" i="3"/>
  <c r="W202" i="3"/>
  <c r="Z201" i="3"/>
  <c r="S201" i="3"/>
  <c r="U201" i="3" s="1"/>
  <c r="AA201" i="3" s="1"/>
  <c r="T201" i="3"/>
  <c r="V201" i="3" s="1"/>
  <c r="R200" i="3"/>
  <c r="X200" i="3" s="1"/>
  <c r="N199" i="3"/>
  <c r="Y201" i="3"/>
  <c r="S200" i="3"/>
  <c r="U200" i="3" s="1"/>
  <c r="AA200" i="3" s="1"/>
  <c r="T200" i="3"/>
  <c r="Z200" i="3"/>
  <c r="M199" i="3"/>
  <c r="W201" i="3"/>
  <c r="J198" i="3"/>
  <c r="K198" i="3" s="1"/>
  <c r="L198" i="3" s="1"/>
  <c r="W200" i="13" l="1"/>
  <c r="V200" i="13"/>
  <c r="S199" i="13"/>
  <c r="U199" i="13" s="1"/>
  <c r="AA199" i="13" s="1"/>
  <c r="X199" i="13"/>
  <c r="T199" i="13"/>
  <c r="J197" i="13"/>
  <c r="K197" i="13" s="1"/>
  <c r="L197" i="13" s="1"/>
  <c r="I196" i="13"/>
  <c r="R198" i="13"/>
  <c r="Z198" i="13" s="1"/>
  <c r="M198" i="13"/>
  <c r="N197" i="13" s="1"/>
  <c r="Z199" i="13"/>
  <c r="Y200" i="3"/>
  <c r="R199" i="3"/>
  <c r="X199" i="3" s="1"/>
  <c r="N198" i="3"/>
  <c r="M198" i="3"/>
  <c r="W200" i="3"/>
  <c r="V200" i="3"/>
  <c r="J197" i="3"/>
  <c r="K197" i="3" s="1"/>
  <c r="L197" i="3" s="1"/>
  <c r="J196" i="13" l="1"/>
  <c r="K196" i="13" s="1"/>
  <c r="L196" i="13" s="1"/>
  <c r="I195" i="13"/>
  <c r="S198" i="13"/>
  <c r="U198" i="13" s="1"/>
  <c r="T198" i="13"/>
  <c r="X198" i="13"/>
  <c r="R197" i="13"/>
  <c r="Z197" i="13" s="1"/>
  <c r="M197" i="13"/>
  <c r="N196" i="13" s="1"/>
  <c r="Y199" i="13"/>
  <c r="W199" i="13"/>
  <c r="V199" i="13"/>
  <c r="Z199" i="3"/>
  <c r="T199" i="3"/>
  <c r="W199" i="3" s="1"/>
  <c r="S199" i="3"/>
  <c r="U199" i="3" s="1"/>
  <c r="AA199" i="3" s="1"/>
  <c r="R198" i="3"/>
  <c r="T198" i="3" s="1"/>
  <c r="N197" i="3"/>
  <c r="M197" i="3"/>
  <c r="J196" i="3"/>
  <c r="K196" i="3" s="1"/>
  <c r="L196" i="3" s="1"/>
  <c r="S197" i="13" l="1"/>
  <c r="U197" i="13" s="1"/>
  <c r="X197" i="13"/>
  <c r="T197" i="13"/>
  <c r="W198" i="13"/>
  <c r="V198" i="13"/>
  <c r="AA198" i="13"/>
  <c r="Y198" i="13"/>
  <c r="J195" i="13"/>
  <c r="K195" i="13" s="1"/>
  <c r="L195" i="13" s="1"/>
  <c r="I194" i="13"/>
  <c r="R196" i="13"/>
  <c r="Z196" i="13" s="1"/>
  <c r="M196" i="13"/>
  <c r="N195" i="13" s="1"/>
  <c r="Y199" i="3"/>
  <c r="X198" i="3"/>
  <c r="S198" i="3"/>
  <c r="U198" i="3" s="1"/>
  <c r="AA198" i="3" s="1"/>
  <c r="V199" i="3"/>
  <c r="Z198" i="3"/>
  <c r="R197" i="3"/>
  <c r="Z197" i="3" s="1"/>
  <c r="N196" i="3"/>
  <c r="W198" i="3"/>
  <c r="M196" i="3"/>
  <c r="J195" i="3"/>
  <c r="K195" i="3" s="1"/>
  <c r="L195" i="3" s="1"/>
  <c r="R195" i="13" l="1"/>
  <c r="M195" i="13"/>
  <c r="N194" i="13" s="1"/>
  <c r="S196" i="13"/>
  <c r="U196" i="13" s="1"/>
  <c r="T196" i="13"/>
  <c r="X196" i="13"/>
  <c r="W197" i="13"/>
  <c r="V197" i="13"/>
  <c r="J194" i="13"/>
  <c r="K194" i="13" s="1"/>
  <c r="L194" i="13" s="1"/>
  <c r="I193" i="13"/>
  <c r="AA197" i="13"/>
  <c r="Y197" i="13"/>
  <c r="Y198" i="3"/>
  <c r="X197" i="3"/>
  <c r="V198" i="3"/>
  <c r="S197" i="3"/>
  <c r="U197" i="3" s="1"/>
  <c r="AA197" i="3" s="1"/>
  <c r="T197" i="3"/>
  <c r="W197" i="3" s="1"/>
  <c r="R196" i="3"/>
  <c r="Z196" i="3" s="1"/>
  <c r="N195" i="3"/>
  <c r="Y197" i="3"/>
  <c r="M195" i="3"/>
  <c r="J194" i="3"/>
  <c r="K194" i="3" s="1"/>
  <c r="L194" i="3" s="1"/>
  <c r="R194" i="13" l="1"/>
  <c r="M194" i="13"/>
  <c r="N193" i="13" s="1"/>
  <c r="W196" i="13"/>
  <c r="V196" i="13"/>
  <c r="S195" i="13"/>
  <c r="U195" i="13" s="1"/>
  <c r="AA195" i="13" s="1"/>
  <c r="X195" i="13"/>
  <c r="T195" i="13"/>
  <c r="J193" i="13"/>
  <c r="K193" i="13" s="1"/>
  <c r="L193" i="13" s="1"/>
  <c r="I192" i="13"/>
  <c r="AA196" i="13"/>
  <c r="Y196" i="13"/>
  <c r="Z195" i="13"/>
  <c r="T196" i="3"/>
  <c r="V197" i="3"/>
  <c r="X196" i="3"/>
  <c r="S196" i="3"/>
  <c r="U196" i="3" s="1"/>
  <c r="AA196" i="3" s="1"/>
  <c r="R195" i="3"/>
  <c r="Z195" i="3" s="1"/>
  <c r="N194" i="3"/>
  <c r="M194" i="3"/>
  <c r="W196" i="3"/>
  <c r="J193" i="3"/>
  <c r="K193" i="3" s="1"/>
  <c r="L193" i="3" s="1"/>
  <c r="R193" i="13" l="1"/>
  <c r="M193" i="13"/>
  <c r="N192" i="13" s="1"/>
  <c r="S194" i="13"/>
  <c r="U194" i="13" s="1"/>
  <c r="AA194" i="13" s="1"/>
  <c r="T194" i="13"/>
  <c r="X194" i="13"/>
  <c r="J192" i="13"/>
  <c r="K192" i="13" s="1"/>
  <c r="L192" i="13" s="1"/>
  <c r="I191" i="13"/>
  <c r="Y195" i="13"/>
  <c r="W195" i="13"/>
  <c r="V195" i="13"/>
  <c r="Y194" i="13"/>
  <c r="Z194" i="13"/>
  <c r="Y196" i="3"/>
  <c r="X195" i="3"/>
  <c r="V196" i="3"/>
  <c r="T195" i="3"/>
  <c r="W195" i="3" s="1"/>
  <c r="S195" i="3"/>
  <c r="U195" i="3" s="1"/>
  <c r="AA195" i="3" s="1"/>
  <c r="R194" i="3"/>
  <c r="T194" i="3" s="1"/>
  <c r="N193" i="3"/>
  <c r="Y195" i="3"/>
  <c r="M193" i="3"/>
  <c r="J192" i="3"/>
  <c r="K192" i="3" s="1"/>
  <c r="L192" i="3" s="1"/>
  <c r="W194" i="13" l="1"/>
  <c r="V194" i="13"/>
  <c r="S193" i="13"/>
  <c r="U193" i="13" s="1"/>
  <c r="AA193" i="13" s="1"/>
  <c r="X193" i="13"/>
  <c r="T193" i="13"/>
  <c r="J191" i="13"/>
  <c r="K191" i="13" s="1"/>
  <c r="L191" i="13" s="1"/>
  <c r="I190" i="13"/>
  <c r="R192" i="13"/>
  <c r="Z192" i="13" s="1"/>
  <c r="M192" i="13"/>
  <c r="N191" i="13" s="1"/>
  <c r="Z193" i="13"/>
  <c r="X194" i="3"/>
  <c r="V195" i="3"/>
  <c r="Z194" i="3"/>
  <c r="S194" i="3"/>
  <c r="U194" i="3" s="1"/>
  <c r="AA194" i="3" s="1"/>
  <c r="R193" i="3"/>
  <c r="Z193" i="3" s="1"/>
  <c r="N192" i="3"/>
  <c r="M192" i="3"/>
  <c r="W194" i="3"/>
  <c r="J191" i="3"/>
  <c r="K191" i="3" s="1"/>
  <c r="L191" i="3" s="1"/>
  <c r="J190" i="13" l="1"/>
  <c r="K190" i="13" s="1"/>
  <c r="L190" i="13" s="1"/>
  <c r="I189" i="13"/>
  <c r="S192" i="13"/>
  <c r="U192" i="13" s="1"/>
  <c r="T192" i="13"/>
  <c r="X192" i="13"/>
  <c r="R191" i="13"/>
  <c r="Z191" i="13" s="1"/>
  <c r="M191" i="13"/>
  <c r="N190" i="13" s="1"/>
  <c r="Y193" i="13"/>
  <c r="W193" i="13"/>
  <c r="V193" i="13"/>
  <c r="Y194" i="3"/>
  <c r="X193" i="3"/>
  <c r="T193" i="3"/>
  <c r="W193" i="3" s="1"/>
  <c r="V194" i="3"/>
  <c r="S193" i="3"/>
  <c r="U193" i="3" s="1"/>
  <c r="AA193" i="3" s="1"/>
  <c r="R192" i="3"/>
  <c r="Z192" i="3" s="1"/>
  <c r="N191" i="3"/>
  <c r="Y193" i="3"/>
  <c r="M191" i="3"/>
  <c r="J190" i="3"/>
  <c r="K190" i="3" s="1"/>
  <c r="L190" i="3" s="1"/>
  <c r="S191" i="13" l="1"/>
  <c r="U191" i="13" s="1"/>
  <c r="X191" i="13"/>
  <c r="T191" i="13"/>
  <c r="W192" i="13"/>
  <c r="V192" i="13"/>
  <c r="AA192" i="13"/>
  <c r="Y192" i="13"/>
  <c r="J189" i="13"/>
  <c r="K189" i="13" s="1"/>
  <c r="L189" i="13" s="1"/>
  <c r="I188" i="13"/>
  <c r="R190" i="13"/>
  <c r="M190" i="13"/>
  <c r="N189" i="13" s="1"/>
  <c r="T192" i="3"/>
  <c r="X192" i="3"/>
  <c r="V193" i="3"/>
  <c r="S192" i="3"/>
  <c r="U192" i="3" s="1"/>
  <c r="AA192" i="3" s="1"/>
  <c r="R191" i="3"/>
  <c r="Z191" i="3" s="1"/>
  <c r="N190" i="3"/>
  <c r="M190" i="3"/>
  <c r="W192" i="3"/>
  <c r="J189" i="3"/>
  <c r="K189" i="3" s="1"/>
  <c r="L189" i="3" s="1"/>
  <c r="S190" i="13" l="1"/>
  <c r="U190" i="13" s="1"/>
  <c r="T190" i="13"/>
  <c r="X190" i="13"/>
  <c r="Z189" i="13"/>
  <c r="R189" i="13"/>
  <c r="M189" i="13"/>
  <c r="N188" i="13" s="1"/>
  <c r="Z190" i="13"/>
  <c r="W191" i="13"/>
  <c r="V191" i="13"/>
  <c r="J188" i="13"/>
  <c r="K188" i="13" s="1"/>
  <c r="L188" i="13" s="1"/>
  <c r="I187" i="13"/>
  <c r="AA191" i="13"/>
  <c r="Y191" i="13"/>
  <c r="Y192" i="3"/>
  <c r="X191" i="3"/>
  <c r="S191" i="3"/>
  <c r="U191" i="3" s="1"/>
  <c r="AA191" i="3" s="1"/>
  <c r="T191" i="3"/>
  <c r="W191" i="3" s="1"/>
  <c r="V192" i="3"/>
  <c r="R190" i="3"/>
  <c r="Z190" i="3" s="1"/>
  <c r="N189" i="3"/>
  <c r="M189" i="3"/>
  <c r="J188" i="3"/>
  <c r="K188" i="3" s="1"/>
  <c r="L188" i="3" s="1"/>
  <c r="R188" i="13" l="1"/>
  <c r="M188" i="13"/>
  <c r="N187" i="13" s="1"/>
  <c r="S189" i="13"/>
  <c r="U189" i="13" s="1"/>
  <c r="X189" i="13"/>
  <c r="T189" i="13"/>
  <c r="W190" i="13"/>
  <c r="V190" i="13"/>
  <c r="J187" i="13"/>
  <c r="K187" i="13" s="1"/>
  <c r="L187" i="13" s="1"/>
  <c r="I186" i="13"/>
  <c r="AA190" i="13"/>
  <c r="Y190" i="13"/>
  <c r="V191" i="3"/>
  <c r="S190" i="3"/>
  <c r="U190" i="3" s="1"/>
  <c r="AA190" i="3" s="1"/>
  <c r="Y191" i="3"/>
  <c r="X190" i="3"/>
  <c r="T190" i="3"/>
  <c r="W190" i="3" s="1"/>
  <c r="R189" i="3"/>
  <c r="Z189" i="3" s="1"/>
  <c r="N188" i="3"/>
  <c r="M188" i="3"/>
  <c r="J187" i="3"/>
  <c r="K187" i="3" s="1"/>
  <c r="L187" i="3" s="1"/>
  <c r="R187" i="13" l="1"/>
  <c r="M187" i="13"/>
  <c r="N186" i="13" s="1"/>
  <c r="S188" i="13"/>
  <c r="U188" i="13" s="1"/>
  <c r="AA188" i="13" s="1"/>
  <c r="T188" i="13"/>
  <c r="X188" i="13"/>
  <c r="J186" i="13"/>
  <c r="K186" i="13" s="1"/>
  <c r="L186" i="13" s="1"/>
  <c r="I185" i="13"/>
  <c r="W189" i="13"/>
  <c r="V189" i="13"/>
  <c r="AA189" i="13"/>
  <c r="Y189" i="13"/>
  <c r="Z188" i="13"/>
  <c r="Y190" i="3"/>
  <c r="V190" i="3"/>
  <c r="S189" i="3"/>
  <c r="U189" i="3" s="1"/>
  <c r="AA189" i="3" s="1"/>
  <c r="T189" i="3"/>
  <c r="W189" i="3" s="1"/>
  <c r="X189" i="3"/>
  <c r="R188" i="3"/>
  <c r="T188" i="3" s="1"/>
  <c r="N187" i="3"/>
  <c r="M187" i="3"/>
  <c r="J186" i="3"/>
  <c r="K186" i="3" s="1"/>
  <c r="L186" i="3" s="1"/>
  <c r="Y188" i="13" l="1"/>
  <c r="W188" i="13"/>
  <c r="V188" i="13"/>
  <c r="S187" i="13"/>
  <c r="U187" i="13" s="1"/>
  <c r="AA187" i="13" s="1"/>
  <c r="X187" i="13"/>
  <c r="T187" i="13"/>
  <c r="J185" i="13"/>
  <c r="K185" i="13" s="1"/>
  <c r="L185" i="13" s="1"/>
  <c r="I184" i="13"/>
  <c r="R186" i="13"/>
  <c r="Z186" i="13" s="1"/>
  <c r="M186" i="13"/>
  <c r="N185" i="13" s="1"/>
  <c r="Z187" i="13"/>
  <c r="Y189" i="3"/>
  <c r="X188" i="3"/>
  <c r="V189" i="3"/>
  <c r="Z188" i="3"/>
  <c r="S188" i="3"/>
  <c r="U188" i="3" s="1"/>
  <c r="AA188" i="3" s="1"/>
  <c r="R187" i="3"/>
  <c r="Z187" i="3" s="1"/>
  <c r="N186" i="3"/>
  <c r="M186" i="3"/>
  <c r="W188" i="3"/>
  <c r="J185" i="3"/>
  <c r="K185" i="3" s="1"/>
  <c r="L185" i="3" s="1"/>
  <c r="J184" i="13" l="1"/>
  <c r="K184" i="13" s="1"/>
  <c r="L184" i="13" s="1"/>
  <c r="I183" i="13"/>
  <c r="S186" i="13"/>
  <c r="U186" i="13" s="1"/>
  <c r="T186" i="13"/>
  <c r="X186" i="13"/>
  <c r="R185" i="13"/>
  <c r="Z185" i="13" s="1"/>
  <c r="M185" i="13"/>
  <c r="N184" i="13" s="1"/>
  <c r="Y187" i="13"/>
  <c r="W187" i="13"/>
  <c r="V187" i="13"/>
  <c r="Y188" i="3"/>
  <c r="X187" i="3"/>
  <c r="V188" i="3"/>
  <c r="S187" i="3"/>
  <c r="U187" i="3" s="1"/>
  <c r="AA187" i="3" s="1"/>
  <c r="T187" i="3"/>
  <c r="W187" i="3" s="1"/>
  <c r="R186" i="3"/>
  <c r="Z186" i="3" s="1"/>
  <c r="N185" i="3"/>
  <c r="M185" i="3"/>
  <c r="J184" i="3"/>
  <c r="K184" i="3" s="1"/>
  <c r="L184" i="3" s="1"/>
  <c r="S185" i="13" l="1"/>
  <c r="U185" i="13" s="1"/>
  <c r="X185" i="13"/>
  <c r="T185" i="13"/>
  <c r="W186" i="13"/>
  <c r="V186" i="13"/>
  <c r="AA186" i="13"/>
  <c r="Y186" i="13"/>
  <c r="J183" i="13"/>
  <c r="K183" i="13" s="1"/>
  <c r="L183" i="13" s="1"/>
  <c r="I182" i="13"/>
  <c r="R184" i="13"/>
  <c r="Z184" i="13" s="1"/>
  <c r="M184" i="13"/>
  <c r="N183" i="13" s="1"/>
  <c r="Y187" i="3"/>
  <c r="X186" i="3"/>
  <c r="T186" i="3"/>
  <c r="W186" i="3" s="1"/>
  <c r="V187" i="3"/>
  <c r="S186" i="3"/>
  <c r="U186" i="3" s="1"/>
  <c r="AA186" i="3" s="1"/>
  <c r="R185" i="3"/>
  <c r="Z185" i="3" s="1"/>
  <c r="N184" i="3"/>
  <c r="M184" i="3"/>
  <c r="J183" i="3"/>
  <c r="K183" i="3" s="1"/>
  <c r="L183" i="3" s="1"/>
  <c r="R183" i="13" l="1"/>
  <c r="M183" i="13"/>
  <c r="N182" i="13" s="1"/>
  <c r="S184" i="13"/>
  <c r="U184" i="13" s="1"/>
  <c r="T184" i="13"/>
  <c r="X184" i="13"/>
  <c r="W185" i="13"/>
  <c r="V185" i="13"/>
  <c r="I181" i="13"/>
  <c r="J182" i="13"/>
  <c r="K182" i="13" s="1"/>
  <c r="L182" i="13" s="1"/>
  <c r="AA185" i="13"/>
  <c r="Y185" i="13"/>
  <c r="X185" i="3"/>
  <c r="Y186" i="3"/>
  <c r="T185" i="3"/>
  <c r="W185" i="3" s="1"/>
  <c r="V186" i="3"/>
  <c r="S185" i="3"/>
  <c r="U185" i="3" s="1"/>
  <c r="AA185" i="3" s="1"/>
  <c r="R184" i="3"/>
  <c r="Z184" i="3" s="1"/>
  <c r="N183" i="3"/>
  <c r="M183" i="3"/>
  <c r="J182" i="3"/>
  <c r="K182" i="3" s="1"/>
  <c r="L182" i="3" s="1"/>
  <c r="R182" i="13" l="1"/>
  <c r="M182" i="13"/>
  <c r="N181" i="13" s="1"/>
  <c r="I180" i="13"/>
  <c r="J181" i="13"/>
  <c r="K181" i="13" s="1"/>
  <c r="L181" i="13" s="1"/>
  <c r="W184" i="13"/>
  <c r="V184" i="13"/>
  <c r="X183" i="13"/>
  <c r="T183" i="13"/>
  <c r="S183" i="13"/>
  <c r="U183" i="13" s="1"/>
  <c r="AA183" i="13" s="1"/>
  <c r="AA184" i="13"/>
  <c r="Y184" i="13"/>
  <c r="Z183" i="13"/>
  <c r="Y185" i="3"/>
  <c r="S184" i="3"/>
  <c r="U184" i="3" s="1"/>
  <c r="AA184" i="3" s="1"/>
  <c r="X184" i="3"/>
  <c r="T184" i="3"/>
  <c r="W184" i="3" s="1"/>
  <c r="V185" i="3"/>
  <c r="R183" i="3"/>
  <c r="Z183" i="3" s="1"/>
  <c r="N182" i="3"/>
  <c r="M182" i="3"/>
  <c r="J181" i="3"/>
  <c r="K181" i="3" s="1"/>
  <c r="L181" i="3" s="1"/>
  <c r="Y183" i="13" l="1"/>
  <c r="W183" i="13"/>
  <c r="V183" i="13"/>
  <c r="R181" i="13"/>
  <c r="Z181" i="13" s="1"/>
  <c r="M181" i="13"/>
  <c r="N180" i="13" s="1"/>
  <c r="X182" i="13"/>
  <c r="T182" i="13"/>
  <c r="S182" i="13"/>
  <c r="U182" i="13" s="1"/>
  <c r="AA182" i="13" s="1"/>
  <c r="I179" i="13"/>
  <c r="J180" i="13"/>
  <c r="K180" i="13" s="1"/>
  <c r="L180" i="13" s="1"/>
  <c r="Z182" i="13"/>
  <c r="Y184" i="3"/>
  <c r="T183" i="3"/>
  <c r="W183" i="3" s="1"/>
  <c r="X183" i="3"/>
  <c r="V184" i="3"/>
  <c r="S183" i="3"/>
  <c r="U183" i="3" s="1"/>
  <c r="AA183" i="3" s="1"/>
  <c r="R182" i="3"/>
  <c r="Z182" i="3" s="1"/>
  <c r="N181" i="3"/>
  <c r="Y183" i="3"/>
  <c r="M181" i="3"/>
  <c r="J180" i="3"/>
  <c r="K180" i="3" s="1"/>
  <c r="L180" i="3" s="1"/>
  <c r="I178" i="13" l="1"/>
  <c r="J179" i="13"/>
  <c r="K179" i="13" s="1"/>
  <c r="L179" i="13" s="1"/>
  <c r="Y182" i="13"/>
  <c r="W182" i="13"/>
  <c r="V182" i="13"/>
  <c r="X181" i="13"/>
  <c r="T181" i="13"/>
  <c r="S181" i="13"/>
  <c r="U181" i="13" s="1"/>
  <c r="AA181" i="13" s="1"/>
  <c r="R180" i="13"/>
  <c r="Z180" i="13" s="1"/>
  <c r="M180" i="13"/>
  <c r="N179" i="13" s="1"/>
  <c r="X182" i="3"/>
  <c r="S182" i="3"/>
  <c r="U182" i="3" s="1"/>
  <c r="AA182" i="3" s="1"/>
  <c r="V183" i="3"/>
  <c r="T182" i="3"/>
  <c r="W182" i="3" s="1"/>
  <c r="R181" i="3"/>
  <c r="Z181" i="3" s="1"/>
  <c r="N180" i="3"/>
  <c r="M180" i="3"/>
  <c r="J179" i="3"/>
  <c r="K179" i="3" s="1"/>
  <c r="L179" i="3" s="1"/>
  <c r="X180" i="13" l="1"/>
  <c r="T180" i="13"/>
  <c r="S180" i="13"/>
  <c r="U180" i="13" s="1"/>
  <c r="W181" i="13"/>
  <c r="V181" i="13"/>
  <c r="Y181" i="13"/>
  <c r="R179" i="13"/>
  <c r="Z179" i="13" s="1"/>
  <c r="M179" i="13"/>
  <c r="N178" i="13" s="1"/>
  <c r="I177" i="13"/>
  <c r="J178" i="13"/>
  <c r="K178" i="13" s="1"/>
  <c r="L178" i="13" s="1"/>
  <c r="Y182" i="3"/>
  <c r="X181" i="3"/>
  <c r="V182" i="3"/>
  <c r="S181" i="3"/>
  <c r="U181" i="3" s="1"/>
  <c r="AA181" i="3" s="1"/>
  <c r="T181" i="3"/>
  <c r="W181" i="3" s="1"/>
  <c r="R180" i="3"/>
  <c r="S180" i="3" s="1"/>
  <c r="U180" i="3" s="1"/>
  <c r="AA180" i="3" s="1"/>
  <c r="N179" i="3"/>
  <c r="Y181" i="3"/>
  <c r="M179" i="3"/>
  <c r="J178" i="3"/>
  <c r="K178" i="3" s="1"/>
  <c r="L178" i="3" s="1"/>
  <c r="I176" i="13" l="1"/>
  <c r="J177" i="13"/>
  <c r="K177" i="13" s="1"/>
  <c r="L177" i="13" s="1"/>
  <c r="AA180" i="13"/>
  <c r="Y180" i="13"/>
  <c r="W180" i="13"/>
  <c r="V180" i="13"/>
  <c r="R178" i="13"/>
  <c r="Z178" i="13" s="1"/>
  <c r="M178" i="13"/>
  <c r="N177" i="13" s="1"/>
  <c r="X179" i="13"/>
  <c r="T179" i="13"/>
  <c r="S179" i="13"/>
  <c r="U179" i="13" s="1"/>
  <c r="X180" i="3"/>
  <c r="V181" i="3"/>
  <c r="T180" i="3"/>
  <c r="W180" i="3" s="1"/>
  <c r="Z180" i="3"/>
  <c r="R179" i="3"/>
  <c r="Z179" i="3" s="1"/>
  <c r="N178" i="3"/>
  <c r="Y180" i="3"/>
  <c r="T179" i="3"/>
  <c r="M178" i="3"/>
  <c r="J177" i="3"/>
  <c r="K177" i="3" s="1"/>
  <c r="L177" i="3" s="1"/>
  <c r="AA179" i="13" l="1"/>
  <c r="Y179" i="13"/>
  <c r="R177" i="13"/>
  <c r="Z177" i="13" s="1"/>
  <c r="M177" i="13"/>
  <c r="N176" i="13" s="1"/>
  <c r="W179" i="13"/>
  <c r="V179" i="13"/>
  <c r="T178" i="13"/>
  <c r="X178" i="13"/>
  <c r="S178" i="13"/>
  <c r="U178" i="13" s="1"/>
  <c r="I175" i="13"/>
  <c r="J176" i="13"/>
  <c r="K176" i="13" s="1"/>
  <c r="L176" i="13" s="1"/>
  <c r="X179" i="3"/>
  <c r="V180" i="3"/>
  <c r="S179" i="3"/>
  <c r="U179" i="3" s="1"/>
  <c r="AA179" i="3" s="1"/>
  <c r="R178" i="3"/>
  <c r="X178" i="3" s="1"/>
  <c r="N177" i="3"/>
  <c r="M177" i="3"/>
  <c r="W179" i="3"/>
  <c r="J176" i="3"/>
  <c r="K176" i="3" s="1"/>
  <c r="L176" i="3" s="1"/>
  <c r="AA178" i="13" l="1"/>
  <c r="Y178" i="13"/>
  <c r="R176" i="13"/>
  <c r="Z176" i="13" s="1"/>
  <c r="M176" i="13"/>
  <c r="N175" i="13" s="1"/>
  <c r="W178" i="13"/>
  <c r="V178" i="13"/>
  <c r="I174" i="13"/>
  <c r="J175" i="13"/>
  <c r="K175" i="13" s="1"/>
  <c r="L175" i="13" s="1"/>
  <c r="T177" i="13"/>
  <c r="X177" i="13"/>
  <c r="S177" i="13"/>
  <c r="U177" i="13" s="1"/>
  <c r="Z178" i="3"/>
  <c r="S178" i="3"/>
  <c r="U178" i="3" s="1"/>
  <c r="AA178" i="3" s="1"/>
  <c r="Y179" i="3"/>
  <c r="V179" i="3"/>
  <c r="T178" i="3"/>
  <c r="W178" i="3" s="1"/>
  <c r="R177" i="3"/>
  <c r="Z177" i="3" s="1"/>
  <c r="N176" i="3"/>
  <c r="M176" i="3"/>
  <c r="J175" i="3"/>
  <c r="K175" i="3" s="1"/>
  <c r="L175" i="3" s="1"/>
  <c r="AA177" i="13" l="1"/>
  <c r="Y177" i="13"/>
  <c r="W177" i="13"/>
  <c r="V177" i="13"/>
  <c r="I173" i="13"/>
  <c r="J174" i="13"/>
  <c r="K174" i="13" s="1"/>
  <c r="L174" i="13" s="1"/>
  <c r="R175" i="13"/>
  <c r="Z175" i="13" s="1"/>
  <c r="M175" i="13"/>
  <c r="N174" i="13" s="1"/>
  <c r="T176" i="13"/>
  <c r="X176" i="13"/>
  <c r="S176" i="13"/>
  <c r="U176" i="13" s="1"/>
  <c r="V178" i="3"/>
  <c r="Y178" i="3"/>
  <c r="T177" i="3"/>
  <c r="W177" i="3" s="1"/>
  <c r="X177" i="3"/>
  <c r="S177" i="3"/>
  <c r="U177" i="3" s="1"/>
  <c r="AA177" i="3" s="1"/>
  <c r="R176" i="3"/>
  <c r="X176" i="3" s="1"/>
  <c r="N175" i="3"/>
  <c r="M175" i="3"/>
  <c r="J174" i="3"/>
  <c r="K174" i="3" s="1"/>
  <c r="L174" i="3" s="1"/>
  <c r="AA176" i="13" l="1"/>
  <c r="Y176" i="13"/>
  <c r="W176" i="13"/>
  <c r="V176" i="13"/>
  <c r="R174" i="13"/>
  <c r="M174" i="13"/>
  <c r="N173" i="13" s="1"/>
  <c r="T175" i="13"/>
  <c r="X175" i="13"/>
  <c r="S175" i="13"/>
  <c r="U175" i="13" s="1"/>
  <c r="I172" i="13"/>
  <c r="J173" i="13"/>
  <c r="K173" i="13" s="1"/>
  <c r="L173" i="13" s="1"/>
  <c r="V177" i="3"/>
  <c r="Y177" i="3"/>
  <c r="Z176" i="3"/>
  <c r="S176" i="3"/>
  <c r="U176" i="3" s="1"/>
  <c r="AA176" i="3" s="1"/>
  <c r="T176" i="3"/>
  <c r="W176" i="3" s="1"/>
  <c r="R175" i="3"/>
  <c r="X175" i="3" s="1"/>
  <c r="N174" i="3"/>
  <c r="M174" i="3"/>
  <c r="J173" i="3"/>
  <c r="K173" i="3" s="1"/>
  <c r="L173" i="3" s="1"/>
  <c r="T174" i="13" l="1"/>
  <c r="X174" i="13"/>
  <c r="S174" i="13"/>
  <c r="U174" i="13" s="1"/>
  <c r="AA174" i="13" s="1"/>
  <c r="AA175" i="13"/>
  <c r="Y175" i="13"/>
  <c r="R173" i="13"/>
  <c r="Z173" i="13" s="1"/>
  <c r="M173" i="13"/>
  <c r="N172" i="13" s="1"/>
  <c r="W175" i="13"/>
  <c r="V175" i="13"/>
  <c r="I171" i="13"/>
  <c r="J172" i="13"/>
  <c r="K172" i="13" s="1"/>
  <c r="L172" i="13" s="1"/>
  <c r="Y174" i="13"/>
  <c r="Z174" i="13"/>
  <c r="Z175" i="3"/>
  <c r="Y176" i="3"/>
  <c r="V176" i="3"/>
  <c r="S175" i="3"/>
  <c r="U175" i="3" s="1"/>
  <c r="AA175" i="3" s="1"/>
  <c r="T175" i="3"/>
  <c r="W175" i="3" s="1"/>
  <c r="R174" i="3"/>
  <c r="Z174" i="3" s="1"/>
  <c r="N173" i="3"/>
  <c r="M173" i="3"/>
  <c r="J172" i="3"/>
  <c r="K172" i="3" s="1"/>
  <c r="L172" i="3" s="1"/>
  <c r="I170" i="13" l="1"/>
  <c r="J171" i="13"/>
  <c r="K171" i="13" s="1"/>
  <c r="L171" i="13" s="1"/>
  <c r="X173" i="13"/>
  <c r="T173" i="13"/>
  <c r="S173" i="13"/>
  <c r="U173" i="13" s="1"/>
  <c r="R172" i="13"/>
  <c r="Z172" i="13" s="1"/>
  <c r="M172" i="13"/>
  <c r="N171" i="13" s="1"/>
  <c r="W174" i="13"/>
  <c r="V174" i="13"/>
  <c r="Y175" i="3"/>
  <c r="T174" i="3"/>
  <c r="W174" i="3" s="1"/>
  <c r="S174" i="3"/>
  <c r="U174" i="3" s="1"/>
  <c r="X174" i="3"/>
  <c r="V175" i="3"/>
  <c r="R173" i="3"/>
  <c r="X173" i="3" s="1"/>
  <c r="N172" i="3"/>
  <c r="M172" i="3"/>
  <c r="J171" i="3"/>
  <c r="K171" i="3" s="1"/>
  <c r="L171" i="3" s="1"/>
  <c r="W173" i="13" l="1"/>
  <c r="V173" i="13"/>
  <c r="X172" i="13"/>
  <c r="T172" i="13"/>
  <c r="S172" i="13"/>
  <c r="U172" i="13" s="1"/>
  <c r="R171" i="13"/>
  <c r="Z171" i="13" s="1"/>
  <c r="M171" i="13"/>
  <c r="N170" i="13" s="1"/>
  <c r="AA173" i="13"/>
  <c r="Y173" i="13"/>
  <c r="I169" i="13"/>
  <c r="J170" i="13"/>
  <c r="K170" i="13" s="1"/>
  <c r="L170" i="13" s="1"/>
  <c r="V174" i="3"/>
  <c r="AA174" i="3"/>
  <c r="Y174" i="3"/>
  <c r="Z173" i="3"/>
  <c r="S173" i="3"/>
  <c r="U173" i="3" s="1"/>
  <c r="AA173" i="3" s="1"/>
  <c r="T173" i="3"/>
  <c r="W173" i="3" s="1"/>
  <c r="R172" i="3"/>
  <c r="Z172" i="3" s="1"/>
  <c r="N171" i="3"/>
  <c r="M171" i="3"/>
  <c r="J170" i="3"/>
  <c r="K170" i="3" s="1"/>
  <c r="L170" i="3" s="1"/>
  <c r="I168" i="13" l="1"/>
  <c r="J169" i="13"/>
  <c r="K169" i="13" s="1"/>
  <c r="L169" i="13" s="1"/>
  <c r="X171" i="13"/>
  <c r="T171" i="13"/>
  <c r="S171" i="13"/>
  <c r="U171" i="13" s="1"/>
  <c r="W172" i="13"/>
  <c r="V172" i="13"/>
  <c r="R170" i="13"/>
  <c r="Z170" i="13" s="1"/>
  <c r="M170" i="13"/>
  <c r="N169" i="13" s="1"/>
  <c r="AA172" i="13"/>
  <c r="Y172" i="13"/>
  <c r="Y173" i="3"/>
  <c r="S172" i="3"/>
  <c r="U172" i="3" s="1"/>
  <c r="AA172" i="3" s="1"/>
  <c r="V173" i="3"/>
  <c r="T172" i="3"/>
  <c r="W172" i="3" s="1"/>
  <c r="X172" i="3"/>
  <c r="R171" i="3"/>
  <c r="X171" i="3" s="1"/>
  <c r="N170" i="3"/>
  <c r="M170" i="3"/>
  <c r="J169" i="3"/>
  <c r="K169" i="3" s="1"/>
  <c r="L169" i="3" s="1"/>
  <c r="W171" i="13" l="1"/>
  <c r="V171" i="13"/>
  <c r="R169" i="13"/>
  <c r="Z169" i="13" s="1"/>
  <c r="M169" i="13"/>
  <c r="N168" i="13" s="1"/>
  <c r="X170" i="13"/>
  <c r="T170" i="13"/>
  <c r="S170" i="13"/>
  <c r="U170" i="13" s="1"/>
  <c r="AA171" i="13"/>
  <c r="Y171" i="13"/>
  <c r="I167" i="13"/>
  <c r="J168" i="13"/>
  <c r="K168" i="13" s="1"/>
  <c r="L168" i="13" s="1"/>
  <c r="Y172" i="3"/>
  <c r="V172" i="3"/>
  <c r="Z171" i="3"/>
  <c r="S171" i="3"/>
  <c r="U171" i="3" s="1"/>
  <c r="AA171" i="3" s="1"/>
  <c r="T171" i="3"/>
  <c r="R170" i="3"/>
  <c r="T170" i="3" s="1"/>
  <c r="N169" i="3"/>
  <c r="M169" i="3"/>
  <c r="W171" i="3"/>
  <c r="J168" i="3"/>
  <c r="K168" i="3" s="1"/>
  <c r="L168" i="3" s="1"/>
  <c r="AA170" i="13" l="1"/>
  <c r="Y170" i="13"/>
  <c r="R168" i="13"/>
  <c r="Z168" i="13" s="1"/>
  <c r="M168" i="13"/>
  <c r="N167" i="13" s="1"/>
  <c r="I166" i="13"/>
  <c r="J167" i="13"/>
  <c r="K167" i="13" s="1"/>
  <c r="L167" i="13" s="1"/>
  <c r="W170" i="13"/>
  <c r="V170" i="13"/>
  <c r="X169" i="13"/>
  <c r="T169" i="13"/>
  <c r="S169" i="13"/>
  <c r="U169" i="13" s="1"/>
  <c r="Y171" i="3"/>
  <c r="V171" i="3"/>
  <c r="S170" i="3"/>
  <c r="U170" i="3" s="1"/>
  <c r="AA170" i="3" s="1"/>
  <c r="Z170" i="3"/>
  <c r="X170" i="3"/>
  <c r="R169" i="3"/>
  <c r="X169" i="3" s="1"/>
  <c r="N168" i="3"/>
  <c r="M168" i="3"/>
  <c r="W170" i="3"/>
  <c r="J167" i="3"/>
  <c r="K167" i="3" s="1"/>
  <c r="L167" i="3" s="1"/>
  <c r="AA169" i="13" l="1"/>
  <c r="Y169" i="13"/>
  <c r="I165" i="13"/>
  <c r="J166" i="13"/>
  <c r="K166" i="13" s="1"/>
  <c r="L166" i="13" s="1"/>
  <c r="W169" i="13"/>
  <c r="V169" i="13"/>
  <c r="R167" i="13"/>
  <c r="Z167" i="13" s="1"/>
  <c r="M167" i="13"/>
  <c r="N166" i="13" s="1"/>
  <c r="X168" i="13"/>
  <c r="T168" i="13"/>
  <c r="S168" i="13"/>
  <c r="U168" i="13" s="1"/>
  <c r="Z169" i="3"/>
  <c r="V170" i="3"/>
  <c r="S169" i="3"/>
  <c r="U169" i="3" s="1"/>
  <c r="AA169" i="3" s="1"/>
  <c r="Y170" i="3"/>
  <c r="T169" i="3"/>
  <c r="R168" i="3"/>
  <c r="X168" i="3" s="1"/>
  <c r="N167" i="3"/>
  <c r="T168" i="3"/>
  <c r="W169" i="3"/>
  <c r="M167" i="3"/>
  <c r="J166" i="3"/>
  <c r="K166" i="3" s="1"/>
  <c r="L166" i="3" s="1"/>
  <c r="R166" i="13" l="1"/>
  <c r="M166" i="13"/>
  <c r="N165" i="13" s="1"/>
  <c r="AA168" i="13"/>
  <c r="Y168" i="13"/>
  <c r="I164" i="13"/>
  <c r="J165" i="13"/>
  <c r="K165" i="13" s="1"/>
  <c r="L165" i="13" s="1"/>
  <c r="W168" i="13"/>
  <c r="V168" i="13"/>
  <c r="X167" i="13"/>
  <c r="T167" i="13"/>
  <c r="S167" i="13"/>
  <c r="U167" i="13" s="1"/>
  <c r="V169" i="3"/>
  <c r="Z168" i="3"/>
  <c r="Y169" i="3"/>
  <c r="S168" i="3"/>
  <c r="U168" i="3" s="1"/>
  <c r="AA168" i="3" s="1"/>
  <c r="R167" i="3"/>
  <c r="X167" i="3" s="1"/>
  <c r="N166" i="3"/>
  <c r="S167" i="3"/>
  <c r="U167" i="3" s="1"/>
  <c r="AA167" i="3" s="1"/>
  <c r="Z167" i="3"/>
  <c r="W168" i="3"/>
  <c r="M166" i="3"/>
  <c r="J165" i="3"/>
  <c r="K165" i="3" s="1"/>
  <c r="L165" i="3" s="1"/>
  <c r="I163" i="13" l="1"/>
  <c r="J164" i="13"/>
  <c r="K164" i="13" s="1"/>
  <c r="L164" i="13" s="1"/>
  <c r="X166" i="13"/>
  <c r="T166" i="13"/>
  <c r="S166" i="13"/>
  <c r="U166" i="13" s="1"/>
  <c r="AA166" i="13" s="1"/>
  <c r="AA167" i="13"/>
  <c r="Y167" i="13"/>
  <c r="W167" i="13"/>
  <c r="V167" i="13"/>
  <c r="R165" i="13"/>
  <c r="Z165" i="13" s="1"/>
  <c r="M165" i="13"/>
  <c r="N164" i="13" s="1"/>
  <c r="Y166" i="13"/>
  <c r="Z166" i="13"/>
  <c r="V168" i="3"/>
  <c r="Y168" i="3"/>
  <c r="T167" i="3"/>
  <c r="R166" i="3"/>
  <c r="X166" i="3" s="1"/>
  <c r="N165" i="3"/>
  <c r="Y167" i="3"/>
  <c r="M165" i="3"/>
  <c r="W167" i="3"/>
  <c r="V167" i="3"/>
  <c r="J164" i="3"/>
  <c r="K164" i="3" s="1"/>
  <c r="L164" i="3" s="1"/>
  <c r="X165" i="13" l="1"/>
  <c r="T165" i="13"/>
  <c r="S165" i="13"/>
  <c r="U165" i="13" s="1"/>
  <c r="W166" i="13"/>
  <c r="V166" i="13"/>
  <c r="R164" i="13"/>
  <c r="Z164" i="13" s="1"/>
  <c r="M164" i="13"/>
  <c r="N163" i="13" s="1"/>
  <c r="I162" i="13"/>
  <c r="J163" i="13"/>
  <c r="K163" i="13" s="1"/>
  <c r="L163" i="13" s="1"/>
  <c r="Z166" i="3"/>
  <c r="T166" i="3"/>
  <c r="W166" i="3" s="1"/>
  <c r="S166" i="3"/>
  <c r="U166" i="3" s="1"/>
  <c r="AA166" i="3" s="1"/>
  <c r="R165" i="3"/>
  <c r="Z165" i="3" s="1"/>
  <c r="N164" i="3"/>
  <c r="Y166" i="3"/>
  <c r="M164" i="3"/>
  <c r="J163" i="3"/>
  <c r="K163" i="3" s="1"/>
  <c r="L163" i="3" s="1"/>
  <c r="R163" i="13" l="1"/>
  <c r="M163" i="13"/>
  <c r="N162" i="13" s="1"/>
  <c r="X164" i="13"/>
  <c r="T164" i="13"/>
  <c r="S164" i="13"/>
  <c r="U164" i="13" s="1"/>
  <c r="I161" i="13"/>
  <c r="J162" i="13"/>
  <c r="K162" i="13" s="1"/>
  <c r="L162" i="13" s="1"/>
  <c r="AA165" i="13"/>
  <c r="Y165" i="13"/>
  <c r="W165" i="13"/>
  <c r="V165" i="13"/>
  <c r="S165" i="3"/>
  <c r="U165" i="3" s="1"/>
  <c r="AA165" i="3" s="1"/>
  <c r="V166" i="3"/>
  <c r="T165" i="3"/>
  <c r="W165" i="3" s="1"/>
  <c r="X165" i="3"/>
  <c r="R164" i="3"/>
  <c r="Z164" i="3" s="1"/>
  <c r="N163" i="3"/>
  <c r="Y165" i="3"/>
  <c r="T164" i="3"/>
  <c r="S164" i="3"/>
  <c r="U164" i="3" s="1"/>
  <c r="AA164" i="3" s="1"/>
  <c r="M163" i="3"/>
  <c r="J162" i="3"/>
  <c r="K162" i="3" s="1"/>
  <c r="L162" i="3" s="1"/>
  <c r="AA164" i="13" l="1"/>
  <c r="Y164" i="13"/>
  <c r="W164" i="13"/>
  <c r="V164" i="13"/>
  <c r="X163" i="13"/>
  <c r="T163" i="13"/>
  <c r="S163" i="13"/>
  <c r="U163" i="13" s="1"/>
  <c r="AA163" i="13" s="1"/>
  <c r="R162" i="13"/>
  <c r="Z162" i="13" s="1"/>
  <c r="M162" i="13"/>
  <c r="N161" i="13" s="1"/>
  <c r="I160" i="13"/>
  <c r="J161" i="13"/>
  <c r="K161" i="13" s="1"/>
  <c r="L161" i="13" s="1"/>
  <c r="Y163" i="13"/>
  <c r="Z163" i="13"/>
  <c r="V165" i="3"/>
  <c r="X164" i="3"/>
  <c r="R163" i="3"/>
  <c r="X163" i="3" s="1"/>
  <c r="N162" i="3"/>
  <c r="Y164" i="3"/>
  <c r="M162" i="3"/>
  <c r="W164" i="3"/>
  <c r="V164" i="3"/>
  <c r="J161" i="3"/>
  <c r="K161" i="3" s="1"/>
  <c r="L161" i="3" s="1"/>
  <c r="R161" i="13" l="1"/>
  <c r="M161" i="13"/>
  <c r="N160" i="13" s="1"/>
  <c r="X162" i="13"/>
  <c r="T162" i="13"/>
  <c r="S162" i="13"/>
  <c r="U162" i="13" s="1"/>
  <c r="AA162" i="13" s="1"/>
  <c r="W163" i="13"/>
  <c r="V163" i="13"/>
  <c r="I159" i="13"/>
  <c r="J160" i="13"/>
  <c r="K160" i="13" s="1"/>
  <c r="L160" i="13" s="1"/>
  <c r="Z163" i="3"/>
  <c r="S163" i="3"/>
  <c r="U163" i="3" s="1"/>
  <c r="AA163" i="3" s="1"/>
  <c r="T163" i="3"/>
  <c r="W163" i="3" s="1"/>
  <c r="R162" i="3"/>
  <c r="Z162" i="3" s="1"/>
  <c r="N161" i="3"/>
  <c r="M161" i="3"/>
  <c r="J160" i="3"/>
  <c r="K160" i="3" s="1"/>
  <c r="L160" i="3" s="1"/>
  <c r="I158" i="13" l="1"/>
  <c r="J159" i="13"/>
  <c r="K159" i="13" s="1"/>
  <c r="L159" i="13" s="1"/>
  <c r="X161" i="13"/>
  <c r="T161" i="13"/>
  <c r="S161" i="13"/>
  <c r="U161" i="13" s="1"/>
  <c r="W162" i="13"/>
  <c r="V162" i="13"/>
  <c r="Z161" i="13"/>
  <c r="R160" i="13"/>
  <c r="M160" i="13"/>
  <c r="N159" i="13" s="1"/>
  <c r="Y162" i="13"/>
  <c r="Y163" i="3"/>
  <c r="V163" i="3"/>
  <c r="S162" i="3"/>
  <c r="U162" i="3" s="1"/>
  <c r="AA162" i="3" s="1"/>
  <c r="T162" i="3"/>
  <c r="W162" i="3" s="1"/>
  <c r="X162" i="3"/>
  <c r="R161" i="3"/>
  <c r="X161" i="3" s="1"/>
  <c r="N160" i="3"/>
  <c r="Y162" i="3"/>
  <c r="M160" i="3"/>
  <c r="J159" i="3"/>
  <c r="K159" i="3" s="1"/>
  <c r="L159" i="3" s="1"/>
  <c r="W161" i="13" l="1"/>
  <c r="V161" i="13"/>
  <c r="X160" i="13"/>
  <c r="T160" i="13"/>
  <c r="S160" i="13"/>
  <c r="U160" i="13" s="1"/>
  <c r="AA160" i="13" s="1"/>
  <c r="R159" i="13"/>
  <c r="M159" i="13"/>
  <c r="N158" i="13" s="1"/>
  <c r="Z160" i="13"/>
  <c r="AA161" i="13"/>
  <c r="Y161" i="13"/>
  <c r="I157" i="13"/>
  <c r="J158" i="13"/>
  <c r="K158" i="13" s="1"/>
  <c r="L158" i="13" s="1"/>
  <c r="V162" i="3"/>
  <c r="Z161" i="3"/>
  <c r="S161" i="3"/>
  <c r="U161" i="3" s="1"/>
  <c r="AA161" i="3" s="1"/>
  <c r="T161" i="3"/>
  <c r="W161" i="3" s="1"/>
  <c r="R160" i="3"/>
  <c r="S160" i="3" s="1"/>
  <c r="U160" i="3" s="1"/>
  <c r="AA160" i="3" s="1"/>
  <c r="N159" i="3"/>
  <c r="M159" i="3"/>
  <c r="J158" i="3"/>
  <c r="K158" i="3" s="1"/>
  <c r="L158" i="3" s="1"/>
  <c r="Y160" i="13" l="1"/>
  <c r="X159" i="13"/>
  <c r="T159" i="13"/>
  <c r="S159" i="13"/>
  <c r="U159" i="13" s="1"/>
  <c r="W160" i="13"/>
  <c r="V160" i="13"/>
  <c r="R158" i="13"/>
  <c r="Z158" i="13" s="1"/>
  <c r="M158" i="13"/>
  <c r="N157" i="13" s="1"/>
  <c r="I156" i="13"/>
  <c r="J157" i="13"/>
  <c r="K157" i="13" s="1"/>
  <c r="L157" i="13" s="1"/>
  <c r="Z159" i="13"/>
  <c r="Y161" i="3"/>
  <c r="T160" i="3"/>
  <c r="W160" i="3" s="1"/>
  <c r="X160" i="3"/>
  <c r="V161" i="3"/>
  <c r="Z160" i="3"/>
  <c r="R159" i="3"/>
  <c r="Z159" i="3" s="1"/>
  <c r="N158" i="3"/>
  <c r="Y160" i="3"/>
  <c r="M158" i="3"/>
  <c r="J157" i="3"/>
  <c r="K157" i="3" s="1"/>
  <c r="L157" i="3" s="1"/>
  <c r="X158" i="13" l="1"/>
  <c r="T158" i="13"/>
  <c r="S158" i="13"/>
  <c r="U158" i="13" s="1"/>
  <c r="R157" i="13"/>
  <c r="Z157" i="13" s="1"/>
  <c r="M157" i="13"/>
  <c r="N156" i="13" s="1"/>
  <c r="I155" i="13"/>
  <c r="J156" i="13"/>
  <c r="K156" i="13" s="1"/>
  <c r="L156" i="13" s="1"/>
  <c r="AA159" i="13"/>
  <c r="Y159" i="13"/>
  <c r="W159" i="13"/>
  <c r="V159" i="13"/>
  <c r="V160" i="3"/>
  <c r="S159" i="3"/>
  <c r="U159" i="3" s="1"/>
  <c r="AA159" i="3" s="1"/>
  <c r="T159" i="3"/>
  <c r="W159" i="3" s="1"/>
  <c r="X159" i="3"/>
  <c r="R158" i="3"/>
  <c r="Z158" i="3" s="1"/>
  <c r="N157" i="3"/>
  <c r="M157" i="3"/>
  <c r="J156" i="3"/>
  <c r="K156" i="3" s="1"/>
  <c r="L156" i="3" s="1"/>
  <c r="AA158" i="13" l="1"/>
  <c r="Y158" i="13"/>
  <c r="W158" i="13"/>
  <c r="V158" i="13"/>
  <c r="R156" i="13"/>
  <c r="M156" i="13"/>
  <c r="N155" i="13" s="1"/>
  <c r="X157" i="13"/>
  <c r="T157" i="13"/>
  <c r="S157" i="13"/>
  <c r="U157" i="13" s="1"/>
  <c r="I154" i="13"/>
  <c r="J155" i="13"/>
  <c r="K155" i="13" s="1"/>
  <c r="L155" i="13" s="1"/>
  <c r="V159" i="3"/>
  <c r="S158" i="3"/>
  <c r="U158" i="3" s="1"/>
  <c r="AA158" i="3" s="1"/>
  <c r="X158" i="3"/>
  <c r="Y159" i="3"/>
  <c r="T158" i="3"/>
  <c r="R157" i="3"/>
  <c r="X157" i="3" s="1"/>
  <c r="N156" i="3"/>
  <c r="Z157" i="3"/>
  <c r="M156" i="3"/>
  <c r="W158" i="3"/>
  <c r="J155" i="3"/>
  <c r="K155" i="3" s="1"/>
  <c r="L155" i="3" s="1"/>
  <c r="W157" i="13" l="1"/>
  <c r="V157" i="13"/>
  <c r="X156" i="13"/>
  <c r="T156" i="13"/>
  <c r="S156" i="13"/>
  <c r="U156" i="13" s="1"/>
  <c r="AA156" i="13" s="1"/>
  <c r="AA157" i="13"/>
  <c r="Y157" i="13"/>
  <c r="R155" i="13"/>
  <c r="Z155" i="13" s="1"/>
  <c r="M155" i="13"/>
  <c r="N154" i="13" s="1"/>
  <c r="I153" i="13"/>
  <c r="J154" i="13"/>
  <c r="K154" i="13" s="1"/>
  <c r="L154" i="13" s="1"/>
  <c r="Y156" i="13"/>
  <c r="Z156" i="13"/>
  <c r="Y158" i="3"/>
  <c r="S157" i="3"/>
  <c r="U157" i="3" s="1"/>
  <c r="AA157" i="3" s="1"/>
  <c r="V158" i="3"/>
  <c r="T157" i="3"/>
  <c r="W157" i="3" s="1"/>
  <c r="R156" i="3"/>
  <c r="Z156" i="3" s="1"/>
  <c r="N155" i="3"/>
  <c r="M155" i="3"/>
  <c r="J154" i="3"/>
  <c r="K154" i="3" s="1"/>
  <c r="L154" i="3" s="1"/>
  <c r="W156" i="13" l="1"/>
  <c r="V156" i="13"/>
  <c r="R154" i="13"/>
  <c r="Z154" i="13" s="1"/>
  <c r="M154" i="13"/>
  <c r="N153" i="13" s="1"/>
  <c r="X155" i="13"/>
  <c r="T155" i="13"/>
  <c r="S155" i="13"/>
  <c r="U155" i="13" s="1"/>
  <c r="AA155" i="13" s="1"/>
  <c r="I152" i="13"/>
  <c r="J153" i="13"/>
  <c r="K153" i="13" s="1"/>
  <c r="L153" i="13" s="1"/>
  <c r="Y157" i="3"/>
  <c r="V157" i="3"/>
  <c r="S156" i="3"/>
  <c r="U156" i="3" s="1"/>
  <c r="AA156" i="3" s="1"/>
  <c r="T156" i="3"/>
  <c r="W156" i="3" s="1"/>
  <c r="X156" i="3"/>
  <c r="R155" i="3"/>
  <c r="S155" i="3" s="1"/>
  <c r="U155" i="3" s="1"/>
  <c r="AA155" i="3" s="1"/>
  <c r="N154" i="3"/>
  <c r="M154" i="3"/>
  <c r="J153" i="3"/>
  <c r="K153" i="3" s="1"/>
  <c r="L153" i="3" s="1"/>
  <c r="I151" i="13" l="1"/>
  <c r="J152" i="13"/>
  <c r="K152" i="13" s="1"/>
  <c r="L152" i="13" s="1"/>
  <c r="W155" i="13"/>
  <c r="V155" i="13"/>
  <c r="X154" i="13"/>
  <c r="T154" i="13"/>
  <c r="S154" i="13"/>
  <c r="U154" i="13" s="1"/>
  <c r="R153" i="13"/>
  <c r="Z153" i="13" s="1"/>
  <c r="M153" i="13"/>
  <c r="N152" i="13" s="1"/>
  <c r="Y155" i="13"/>
  <c r="Y156" i="3"/>
  <c r="T155" i="3"/>
  <c r="W155" i="3" s="1"/>
  <c r="X155" i="3"/>
  <c r="V156" i="3"/>
  <c r="Z155" i="3"/>
  <c r="R154" i="3"/>
  <c r="Z154" i="3" s="1"/>
  <c r="N153" i="3"/>
  <c r="Y155" i="3"/>
  <c r="M153" i="3"/>
  <c r="J152" i="3"/>
  <c r="K152" i="3" s="1"/>
  <c r="L152" i="3" s="1"/>
  <c r="AA154" i="13" l="1"/>
  <c r="Y154" i="13"/>
  <c r="R152" i="13"/>
  <c r="Z152" i="13" s="1"/>
  <c r="M152" i="13"/>
  <c r="N151" i="13" s="1"/>
  <c r="X153" i="13"/>
  <c r="T153" i="13"/>
  <c r="S153" i="13"/>
  <c r="U153" i="13" s="1"/>
  <c r="AA153" i="13" s="1"/>
  <c r="W154" i="13"/>
  <c r="V154" i="13"/>
  <c r="I150" i="13"/>
  <c r="J151" i="13"/>
  <c r="K151" i="13" s="1"/>
  <c r="L151" i="13" s="1"/>
  <c r="V155" i="3"/>
  <c r="X154" i="3"/>
  <c r="T154" i="3"/>
  <c r="W154" i="3" s="1"/>
  <c r="S154" i="3"/>
  <c r="U154" i="3" s="1"/>
  <c r="AA154" i="3" s="1"/>
  <c r="R153" i="3"/>
  <c r="X153" i="3" s="1"/>
  <c r="N152" i="3"/>
  <c r="M152" i="3"/>
  <c r="J151" i="3"/>
  <c r="K151" i="3" s="1"/>
  <c r="L151" i="3" s="1"/>
  <c r="R151" i="13" l="1"/>
  <c r="M151" i="13"/>
  <c r="N150" i="13" s="1"/>
  <c r="I149" i="13"/>
  <c r="J150" i="13"/>
  <c r="K150" i="13" s="1"/>
  <c r="L150" i="13" s="1"/>
  <c r="W153" i="13"/>
  <c r="V153" i="13"/>
  <c r="X152" i="13"/>
  <c r="T152" i="13"/>
  <c r="S152" i="13"/>
  <c r="U152" i="13" s="1"/>
  <c r="Y153" i="13"/>
  <c r="S153" i="3"/>
  <c r="U153" i="3" s="1"/>
  <c r="AA153" i="3" s="1"/>
  <c r="Z153" i="3"/>
  <c r="V154" i="3"/>
  <c r="Y154" i="3"/>
  <c r="T153" i="3"/>
  <c r="W153" i="3" s="1"/>
  <c r="R152" i="3"/>
  <c r="Z152" i="3" s="1"/>
  <c r="N151" i="3"/>
  <c r="Y153" i="3"/>
  <c r="M151" i="3"/>
  <c r="J150" i="3"/>
  <c r="K150" i="3" s="1"/>
  <c r="L150" i="3" s="1"/>
  <c r="R150" i="13" l="1"/>
  <c r="M150" i="13"/>
  <c r="N149" i="13" s="1"/>
  <c r="X151" i="13"/>
  <c r="T151" i="13"/>
  <c r="S151" i="13"/>
  <c r="U151" i="13" s="1"/>
  <c r="AA151" i="13" s="1"/>
  <c r="AA152" i="13"/>
  <c r="Y152" i="13"/>
  <c r="W152" i="13"/>
  <c r="V152" i="13"/>
  <c r="I148" i="13"/>
  <c r="J149" i="13"/>
  <c r="K149" i="13" s="1"/>
  <c r="L149" i="13" s="1"/>
  <c r="Z151" i="13"/>
  <c r="S152" i="3"/>
  <c r="U152" i="3" s="1"/>
  <c r="AA152" i="3" s="1"/>
  <c r="T152" i="3"/>
  <c r="W152" i="3" s="1"/>
  <c r="X152" i="3"/>
  <c r="V153" i="3"/>
  <c r="R151" i="3"/>
  <c r="Z151" i="3" s="1"/>
  <c r="N150" i="3"/>
  <c r="M150" i="3"/>
  <c r="J149" i="3"/>
  <c r="K149" i="3" s="1"/>
  <c r="L149" i="3" s="1"/>
  <c r="Y151" i="13" l="1"/>
  <c r="W151" i="13"/>
  <c r="V151" i="13"/>
  <c r="X150" i="13"/>
  <c r="T150" i="13"/>
  <c r="S150" i="13"/>
  <c r="U150" i="13" s="1"/>
  <c r="AA150" i="13" s="1"/>
  <c r="R149" i="13"/>
  <c r="Z149" i="13" s="1"/>
  <c r="M149" i="13"/>
  <c r="N148" i="13" s="1"/>
  <c r="I147" i="13"/>
  <c r="J148" i="13"/>
  <c r="K148" i="13" s="1"/>
  <c r="L148" i="13" s="1"/>
  <c r="Z150" i="13"/>
  <c r="Y152" i="3"/>
  <c r="V152" i="3"/>
  <c r="X151" i="3"/>
  <c r="T151" i="3"/>
  <c r="W151" i="3" s="1"/>
  <c r="S151" i="3"/>
  <c r="U151" i="3" s="1"/>
  <c r="AA151" i="3" s="1"/>
  <c r="R150" i="3"/>
  <c r="Z150" i="3" s="1"/>
  <c r="N149" i="3"/>
  <c r="M149" i="3"/>
  <c r="J148" i="3"/>
  <c r="K148" i="3" s="1"/>
  <c r="L148" i="3" s="1"/>
  <c r="Y150" i="13" l="1"/>
  <c r="I146" i="13"/>
  <c r="J147" i="13"/>
  <c r="K147" i="13" s="1"/>
  <c r="L147" i="13" s="1"/>
  <c r="R148" i="13"/>
  <c r="Z148" i="13" s="1"/>
  <c r="M148" i="13"/>
  <c r="N147" i="13" s="1"/>
  <c r="X149" i="13"/>
  <c r="T149" i="13"/>
  <c r="S149" i="13"/>
  <c r="U149" i="13" s="1"/>
  <c r="W150" i="13"/>
  <c r="V150" i="13"/>
  <c r="Y151" i="3"/>
  <c r="T150" i="3"/>
  <c r="W150" i="3" s="1"/>
  <c r="X150" i="3"/>
  <c r="S150" i="3"/>
  <c r="U150" i="3" s="1"/>
  <c r="AA150" i="3" s="1"/>
  <c r="V151" i="3"/>
  <c r="R149" i="3"/>
  <c r="S149" i="3" s="1"/>
  <c r="U149" i="3" s="1"/>
  <c r="AA149" i="3" s="1"/>
  <c r="N148" i="3"/>
  <c r="Y150" i="3"/>
  <c r="M148" i="3"/>
  <c r="J147" i="3"/>
  <c r="K147" i="3" s="1"/>
  <c r="L147" i="3" s="1"/>
  <c r="AA149" i="13" l="1"/>
  <c r="Y149" i="13"/>
  <c r="R147" i="13"/>
  <c r="Z147" i="13" s="1"/>
  <c r="M147" i="13"/>
  <c r="N146" i="13" s="1"/>
  <c r="W149" i="13"/>
  <c r="V149" i="13"/>
  <c r="X148" i="13"/>
  <c r="T148" i="13"/>
  <c r="S148" i="13"/>
  <c r="U148" i="13" s="1"/>
  <c r="AA148" i="13" s="1"/>
  <c r="I145" i="13"/>
  <c r="J146" i="13"/>
  <c r="K146" i="13" s="1"/>
  <c r="L146" i="13" s="1"/>
  <c r="X149" i="3"/>
  <c r="V150" i="3"/>
  <c r="T149" i="3"/>
  <c r="W149" i="3" s="1"/>
  <c r="Z149" i="3"/>
  <c r="R148" i="3"/>
  <c r="S148" i="3" s="1"/>
  <c r="U148" i="3" s="1"/>
  <c r="AA148" i="3" s="1"/>
  <c r="N147" i="3"/>
  <c r="Y149" i="3"/>
  <c r="M147" i="3"/>
  <c r="J146" i="3"/>
  <c r="K146" i="3" s="1"/>
  <c r="L146" i="3" s="1"/>
  <c r="W148" i="13" l="1"/>
  <c r="V148" i="13"/>
  <c r="Y148" i="13"/>
  <c r="R146" i="13"/>
  <c r="Z146" i="13" s="1"/>
  <c r="M146" i="13"/>
  <c r="N145" i="13" s="1"/>
  <c r="I144" i="13"/>
  <c r="J145" i="13"/>
  <c r="K145" i="13" s="1"/>
  <c r="L145" i="13" s="1"/>
  <c r="X147" i="13"/>
  <c r="T147" i="13"/>
  <c r="S147" i="13"/>
  <c r="U147" i="13" s="1"/>
  <c r="V149" i="3"/>
  <c r="X148" i="3"/>
  <c r="T148" i="3"/>
  <c r="W148" i="3" s="1"/>
  <c r="Z148" i="3"/>
  <c r="R147" i="3"/>
  <c r="S147" i="3" s="1"/>
  <c r="U147" i="3" s="1"/>
  <c r="AA147" i="3" s="1"/>
  <c r="N146" i="3"/>
  <c r="Y148" i="3"/>
  <c r="M146" i="3"/>
  <c r="J145" i="3"/>
  <c r="K145" i="3" s="1"/>
  <c r="L145" i="3" s="1"/>
  <c r="W147" i="13" l="1"/>
  <c r="V147" i="13"/>
  <c r="R145" i="13"/>
  <c r="Z145" i="13" s="1"/>
  <c r="M145" i="13"/>
  <c r="N144" i="13" s="1"/>
  <c r="X146" i="13"/>
  <c r="T146" i="13"/>
  <c r="S146" i="13"/>
  <c r="U146" i="13" s="1"/>
  <c r="AA147" i="13"/>
  <c r="Y147" i="13"/>
  <c r="I143" i="13"/>
  <c r="J144" i="13"/>
  <c r="K144" i="13" s="1"/>
  <c r="L144" i="13" s="1"/>
  <c r="X147" i="3"/>
  <c r="V148" i="3"/>
  <c r="T147" i="3"/>
  <c r="W147" i="3" s="1"/>
  <c r="Z147" i="3"/>
  <c r="R146" i="3"/>
  <c r="X146" i="3" s="1"/>
  <c r="N145" i="3"/>
  <c r="Y147" i="3"/>
  <c r="M145" i="3"/>
  <c r="J144" i="3"/>
  <c r="K144" i="3" s="1"/>
  <c r="L144" i="3" s="1"/>
  <c r="AA146" i="13" l="1"/>
  <c r="Y146" i="13"/>
  <c r="R144" i="13"/>
  <c r="Z144" i="13" s="1"/>
  <c r="M144" i="13"/>
  <c r="N143" i="13" s="1"/>
  <c r="I142" i="13"/>
  <c r="J143" i="13"/>
  <c r="K143" i="13" s="1"/>
  <c r="L143" i="13" s="1"/>
  <c r="W146" i="13"/>
  <c r="V146" i="13"/>
  <c r="X145" i="13"/>
  <c r="T145" i="13"/>
  <c r="S145" i="13"/>
  <c r="U145" i="13" s="1"/>
  <c r="T146" i="3"/>
  <c r="V147" i="3"/>
  <c r="S146" i="3"/>
  <c r="U146" i="3" s="1"/>
  <c r="AA146" i="3" s="1"/>
  <c r="Z146" i="3"/>
  <c r="R145" i="3"/>
  <c r="S145" i="3" s="1"/>
  <c r="U145" i="3" s="1"/>
  <c r="AA145" i="3" s="1"/>
  <c r="N144" i="3"/>
  <c r="Y146" i="3"/>
  <c r="T145" i="3"/>
  <c r="M144" i="3"/>
  <c r="W146" i="3"/>
  <c r="V146" i="3"/>
  <c r="J143" i="3"/>
  <c r="K143" i="3" s="1"/>
  <c r="L143" i="3" s="1"/>
  <c r="I141" i="13" l="1"/>
  <c r="J142" i="13"/>
  <c r="K142" i="13" s="1"/>
  <c r="L142" i="13" s="1"/>
  <c r="AA145" i="13"/>
  <c r="Y145" i="13"/>
  <c r="W145" i="13"/>
  <c r="V145" i="13"/>
  <c r="R143" i="13"/>
  <c r="Z143" i="13" s="1"/>
  <c r="M143" i="13"/>
  <c r="N142" i="13" s="1"/>
  <c r="X144" i="13"/>
  <c r="T144" i="13"/>
  <c r="S144" i="13"/>
  <c r="U144" i="13" s="1"/>
  <c r="X145" i="3"/>
  <c r="Z145" i="3"/>
  <c r="R144" i="3"/>
  <c r="Z144" i="3" s="1"/>
  <c r="N143" i="3"/>
  <c r="Y145" i="3"/>
  <c r="M143" i="3"/>
  <c r="W145" i="3"/>
  <c r="V145" i="3"/>
  <c r="J142" i="3"/>
  <c r="K142" i="3" s="1"/>
  <c r="L142" i="3" s="1"/>
  <c r="AA144" i="13" l="1"/>
  <c r="Y144" i="13"/>
  <c r="R142" i="13"/>
  <c r="Z142" i="13" s="1"/>
  <c r="M142" i="13"/>
  <c r="N141" i="13" s="1"/>
  <c r="W144" i="13"/>
  <c r="V144" i="13"/>
  <c r="X143" i="13"/>
  <c r="T143" i="13"/>
  <c r="S143" i="13"/>
  <c r="U143" i="13" s="1"/>
  <c r="I140" i="13"/>
  <c r="J141" i="13"/>
  <c r="K141" i="13" s="1"/>
  <c r="L141" i="13" s="1"/>
  <c r="S144" i="3"/>
  <c r="U144" i="3" s="1"/>
  <c r="AA144" i="3" s="1"/>
  <c r="T144" i="3"/>
  <c r="V144" i="3" s="1"/>
  <c r="X144" i="3"/>
  <c r="R143" i="3"/>
  <c r="Z143" i="3" s="1"/>
  <c r="N142" i="3"/>
  <c r="Y144" i="3"/>
  <c r="M142" i="3"/>
  <c r="J141" i="3"/>
  <c r="K141" i="3" s="1"/>
  <c r="L141" i="3" s="1"/>
  <c r="R141" i="13" l="1"/>
  <c r="M141" i="13"/>
  <c r="N140" i="13" s="1"/>
  <c r="AA143" i="13"/>
  <c r="Y143" i="13"/>
  <c r="W143" i="13"/>
  <c r="V143" i="13"/>
  <c r="I139" i="13"/>
  <c r="J140" i="13"/>
  <c r="K140" i="13" s="1"/>
  <c r="L140" i="13" s="1"/>
  <c r="X142" i="13"/>
  <c r="T142" i="13"/>
  <c r="S142" i="13"/>
  <c r="U142" i="13" s="1"/>
  <c r="W144" i="3"/>
  <c r="S143" i="3"/>
  <c r="U143" i="3" s="1"/>
  <c r="AA143" i="3" s="1"/>
  <c r="T143" i="3"/>
  <c r="W143" i="3" s="1"/>
  <c r="X143" i="3"/>
  <c r="R142" i="3"/>
  <c r="Z142" i="3" s="1"/>
  <c r="N141" i="3"/>
  <c r="M141" i="3"/>
  <c r="J140" i="3"/>
  <c r="K140" i="3" s="1"/>
  <c r="L140" i="3" s="1"/>
  <c r="R140" i="13" l="1"/>
  <c r="M140" i="13"/>
  <c r="N139" i="13" s="1"/>
  <c r="X141" i="13"/>
  <c r="T141" i="13"/>
  <c r="S141" i="13"/>
  <c r="U141" i="13" s="1"/>
  <c r="AA141" i="13" s="1"/>
  <c r="AA142" i="13"/>
  <c r="Y142" i="13"/>
  <c r="I138" i="13"/>
  <c r="J139" i="13"/>
  <c r="K139" i="13" s="1"/>
  <c r="L139" i="13" s="1"/>
  <c r="W142" i="13"/>
  <c r="V142" i="13"/>
  <c r="Z141" i="13"/>
  <c r="Y143" i="3"/>
  <c r="V143" i="3"/>
  <c r="T142" i="3"/>
  <c r="W142" i="3" s="1"/>
  <c r="S142" i="3"/>
  <c r="U142" i="3" s="1"/>
  <c r="AA142" i="3" s="1"/>
  <c r="X142" i="3"/>
  <c r="R141" i="3"/>
  <c r="X141" i="3" s="1"/>
  <c r="N140" i="3"/>
  <c r="M140" i="3"/>
  <c r="J139" i="3"/>
  <c r="K139" i="3" s="1"/>
  <c r="L139" i="3" s="1"/>
  <c r="Y141" i="13" l="1"/>
  <c r="I137" i="13"/>
  <c r="J138" i="13"/>
  <c r="K138" i="13" s="1"/>
  <c r="L138" i="13" s="1"/>
  <c r="W141" i="13"/>
  <c r="V141" i="13"/>
  <c r="X140" i="13"/>
  <c r="T140" i="13"/>
  <c r="S140" i="13"/>
  <c r="U140" i="13" s="1"/>
  <c r="AA140" i="13" s="1"/>
  <c r="R139" i="13"/>
  <c r="M139" i="13"/>
  <c r="N138" i="13" s="1"/>
  <c r="Z140" i="13"/>
  <c r="Z141" i="3"/>
  <c r="V142" i="3"/>
  <c r="S141" i="3"/>
  <c r="U141" i="3" s="1"/>
  <c r="AA141" i="3" s="1"/>
  <c r="Y142" i="3"/>
  <c r="T141" i="3"/>
  <c r="R140" i="3"/>
  <c r="X140" i="3" s="1"/>
  <c r="N139" i="3"/>
  <c r="Y141" i="3"/>
  <c r="W141" i="3"/>
  <c r="M139" i="3"/>
  <c r="J138" i="3"/>
  <c r="K138" i="3" s="1"/>
  <c r="L138" i="3" s="1"/>
  <c r="X139" i="13" l="1"/>
  <c r="T139" i="13"/>
  <c r="S139" i="13"/>
  <c r="U139" i="13" s="1"/>
  <c r="AA139" i="13" s="1"/>
  <c r="W140" i="13"/>
  <c r="V140" i="13"/>
  <c r="R138" i="13"/>
  <c r="Z138" i="13" s="1"/>
  <c r="M138" i="13"/>
  <c r="N137" i="13" s="1"/>
  <c r="I136" i="13"/>
  <c r="J137" i="13"/>
  <c r="K137" i="13" s="1"/>
  <c r="L137" i="13" s="1"/>
  <c r="Y140" i="13"/>
  <c r="Y139" i="13"/>
  <c r="Z139" i="13"/>
  <c r="V141" i="3"/>
  <c r="Z140" i="3"/>
  <c r="S140" i="3"/>
  <c r="U140" i="3" s="1"/>
  <c r="AA140" i="3" s="1"/>
  <c r="T140" i="3"/>
  <c r="W140" i="3" s="1"/>
  <c r="R139" i="3"/>
  <c r="Z139" i="3" s="1"/>
  <c r="N138" i="3"/>
  <c r="Y140" i="3"/>
  <c r="M138" i="3"/>
  <c r="J137" i="3"/>
  <c r="K137" i="3" s="1"/>
  <c r="L137" i="3" s="1"/>
  <c r="R137" i="13" l="1"/>
  <c r="M137" i="13"/>
  <c r="N136" i="13" s="1"/>
  <c r="X138" i="13"/>
  <c r="T138" i="13"/>
  <c r="S138" i="13"/>
  <c r="U138" i="13" s="1"/>
  <c r="I135" i="13"/>
  <c r="J136" i="13"/>
  <c r="K136" i="13" s="1"/>
  <c r="L136" i="13" s="1"/>
  <c r="W139" i="13"/>
  <c r="V139" i="13"/>
  <c r="V140" i="3"/>
  <c r="T139" i="3"/>
  <c r="W139" i="3" s="1"/>
  <c r="S139" i="3"/>
  <c r="U139" i="3" s="1"/>
  <c r="AA139" i="3" s="1"/>
  <c r="X139" i="3"/>
  <c r="R138" i="3"/>
  <c r="X138" i="3" s="1"/>
  <c r="N137" i="3"/>
  <c r="Y139" i="3"/>
  <c r="M137" i="3"/>
  <c r="J136" i="3"/>
  <c r="K136" i="3" s="1"/>
  <c r="L136" i="3" s="1"/>
  <c r="AA138" i="13" l="1"/>
  <c r="Y138" i="13"/>
  <c r="W138" i="13"/>
  <c r="V138" i="13"/>
  <c r="X137" i="13"/>
  <c r="T137" i="13"/>
  <c r="S137" i="13"/>
  <c r="U137" i="13" s="1"/>
  <c r="AA137" i="13" s="1"/>
  <c r="R136" i="13"/>
  <c r="Z136" i="13" s="1"/>
  <c r="M136" i="13"/>
  <c r="N135" i="13" s="1"/>
  <c r="I134" i="13"/>
  <c r="J135" i="13"/>
  <c r="K135" i="13" s="1"/>
  <c r="L135" i="13" s="1"/>
  <c r="Y137" i="13"/>
  <c r="Z137" i="13"/>
  <c r="V139" i="3"/>
  <c r="Z138" i="3"/>
  <c r="S138" i="3"/>
  <c r="U138" i="3" s="1"/>
  <c r="AA138" i="3" s="1"/>
  <c r="T138" i="3"/>
  <c r="W138" i="3" s="1"/>
  <c r="R137" i="3"/>
  <c r="Z137" i="3" s="1"/>
  <c r="N136" i="3"/>
  <c r="M136" i="3"/>
  <c r="J135" i="3"/>
  <c r="K135" i="3" s="1"/>
  <c r="L135" i="3" s="1"/>
  <c r="R135" i="13" l="1"/>
  <c r="M135" i="13"/>
  <c r="N134" i="13" s="1"/>
  <c r="X136" i="13"/>
  <c r="T136" i="13"/>
  <c r="S136" i="13"/>
  <c r="U136" i="13" s="1"/>
  <c r="W137" i="13"/>
  <c r="V137" i="13"/>
  <c r="I133" i="13"/>
  <c r="J134" i="13"/>
  <c r="K134" i="13" s="1"/>
  <c r="L134" i="13" s="1"/>
  <c r="Y138" i="3"/>
  <c r="S137" i="3"/>
  <c r="U137" i="3" s="1"/>
  <c r="AA137" i="3" s="1"/>
  <c r="T137" i="3"/>
  <c r="V138" i="3"/>
  <c r="X137" i="3"/>
  <c r="R136" i="3"/>
  <c r="X136" i="3" s="1"/>
  <c r="N135" i="3"/>
  <c r="S136" i="3"/>
  <c r="U136" i="3" s="1"/>
  <c r="AA136" i="3" s="1"/>
  <c r="M135" i="3"/>
  <c r="W137" i="3"/>
  <c r="J134" i="3"/>
  <c r="K134" i="3" s="1"/>
  <c r="L134" i="3" s="1"/>
  <c r="I132" i="13" l="1"/>
  <c r="J133" i="13"/>
  <c r="K133" i="13" s="1"/>
  <c r="L133" i="13" s="1"/>
  <c r="X135" i="13"/>
  <c r="T135" i="13"/>
  <c r="S135" i="13"/>
  <c r="U135" i="13" s="1"/>
  <c r="AA135" i="13" s="1"/>
  <c r="R134" i="13"/>
  <c r="Z134" i="13" s="1"/>
  <c r="M134" i="13"/>
  <c r="N133" i="13" s="1"/>
  <c r="AA136" i="13"/>
  <c r="Y136" i="13"/>
  <c r="W136" i="13"/>
  <c r="V136" i="13"/>
  <c r="Y135" i="13"/>
  <c r="Z135" i="13"/>
  <c r="V137" i="3"/>
  <c r="Z136" i="3"/>
  <c r="T136" i="3"/>
  <c r="W136" i="3" s="1"/>
  <c r="Y137" i="3"/>
  <c r="Y136" i="3"/>
  <c r="R135" i="3"/>
  <c r="X135" i="3" s="1"/>
  <c r="N134" i="3"/>
  <c r="M134" i="3"/>
  <c r="J133" i="3"/>
  <c r="K133" i="3" s="1"/>
  <c r="L133" i="3" s="1"/>
  <c r="X134" i="13" l="1"/>
  <c r="T134" i="13"/>
  <c r="S134" i="13"/>
  <c r="U134" i="13" s="1"/>
  <c r="W135" i="13"/>
  <c r="V135" i="13"/>
  <c r="R133" i="13"/>
  <c r="Z133" i="13" s="1"/>
  <c r="M133" i="13"/>
  <c r="N132" i="13" s="1"/>
  <c r="I131" i="13"/>
  <c r="J132" i="13"/>
  <c r="K132" i="13" s="1"/>
  <c r="L132" i="13" s="1"/>
  <c r="V136" i="3"/>
  <c r="Z135" i="3"/>
  <c r="T135" i="3"/>
  <c r="W135" i="3" s="1"/>
  <c r="S135" i="3"/>
  <c r="U135" i="3" s="1"/>
  <c r="AA135" i="3" s="1"/>
  <c r="R134" i="3"/>
  <c r="T134" i="3" s="1"/>
  <c r="N133" i="3"/>
  <c r="M133" i="3"/>
  <c r="J132" i="3"/>
  <c r="K132" i="3" s="1"/>
  <c r="L132" i="3" s="1"/>
  <c r="R132" i="13" l="1"/>
  <c r="M132" i="13"/>
  <c r="N131" i="13" s="1"/>
  <c r="X133" i="13"/>
  <c r="T133" i="13"/>
  <c r="S133" i="13"/>
  <c r="U133" i="13" s="1"/>
  <c r="I130" i="13"/>
  <c r="J131" i="13"/>
  <c r="K131" i="13" s="1"/>
  <c r="L131" i="13" s="1"/>
  <c r="AA134" i="13"/>
  <c r="Y134" i="13"/>
  <c r="W134" i="13"/>
  <c r="V134" i="13"/>
  <c r="S134" i="3"/>
  <c r="U134" i="3" s="1"/>
  <c r="AA134" i="3" s="1"/>
  <c r="Y135" i="3"/>
  <c r="X134" i="3"/>
  <c r="V135" i="3"/>
  <c r="Z134" i="3"/>
  <c r="R133" i="3"/>
  <c r="Z133" i="3" s="1"/>
  <c r="N132" i="3"/>
  <c r="Y134" i="3"/>
  <c r="M132" i="3"/>
  <c r="W134" i="3"/>
  <c r="V134" i="3"/>
  <c r="J131" i="3"/>
  <c r="K131" i="3" s="1"/>
  <c r="L131" i="3" s="1"/>
  <c r="AA133" i="13" l="1"/>
  <c r="Y133" i="13"/>
  <c r="W133" i="13"/>
  <c r="V133" i="13"/>
  <c r="X132" i="13"/>
  <c r="T132" i="13"/>
  <c r="S132" i="13"/>
  <c r="U132" i="13" s="1"/>
  <c r="AA132" i="13" s="1"/>
  <c r="R131" i="13"/>
  <c r="Z131" i="13" s="1"/>
  <c r="M131" i="13"/>
  <c r="N130" i="13" s="1"/>
  <c r="I129" i="13"/>
  <c r="J130" i="13"/>
  <c r="K130" i="13" s="1"/>
  <c r="L130" i="13" s="1"/>
  <c r="Y132" i="13"/>
  <c r="Z132" i="13"/>
  <c r="T133" i="3"/>
  <c r="X133" i="3"/>
  <c r="S133" i="3"/>
  <c r="U133" i="3" s="1"/>
  <c r="AA133" i="3" s="1"/>
  <c r="R132" i="3"/>
  <c r="Z132" i="3" s="1"/>
  <c r="N131" i="3"/>
  <c r="M131" i="3"/>
  <c r="W133" i="3"/>
  <c r="J130" i="3"/>
  <c r="K130" i="3" s="1"/>
  <c r="L130" i="3" s="1"/>
  <c r="X131" i="13" l="1"/>
  <c r="T131" i="13"/>
  <c r="S131" i="13"/>
  <c r="U131" i="13" s="1"/>
  <c r="W132" i="13"/>
  <c r="V132" i="13"/>
  <c r="R130" i="13"/>
  <c r="Z130" i="13" s="1"/>
  <c r="M130" i="13"/>
  <c r="N129" i="13" s="1"/>
  <c r="I128" i="13"/>
  <c r="J129" i="13"/>
  <c r="K129" i="13" s="1"/>
  <c r="L129" i="13" s="1"/>
  <c r="S132" i="3"/>
  <c r="U132" i="3" s="1"/>
  <c r="AA132" i="3" s="1"/>
  <c r="T132" i="3"/>
  <c r="W132" i="3" s="1"/>
  <c r="X132" i="3"/>
  <c r="Y133" i="3"/>
  <c r="V133" i="3"/>
  <c r="R131" i="3"/>
  <c r="Z131" i="3" s="1"/>
  <c r="N130" i="3"/>
  <c r="Y132" i="3"/>
  <c r="M130" i="3"/>
  <c r="J129" i="3"/>
  <c r="K129" i="3" s="1"/>
  <c r="L129" i="3" s="1"/>
  <c r="R129" i="13" l="1"/>
  <c r="M129" i="13"/>
  <c r="N128" i="13" s="1"/>
  <c r="X130" i="13"/>
  <c r="T130" i="13"/>
  <c r="S130" i="13"/>
  <c r="U130" i="13" s="1"/>
  <c r="I127" i="13"/>
  <c r="J128" i="13"/>
  <c r="K128" i="13" s="1"/>
  <c r="L128" i="13" s="1"/>
  <c r="AA131" i="13"/>
  <c r="Y131" i="13"/>
  <c r="W131" i="13"/>
  <c r="V131" i="13"/>
  <c r="V132" i="3"/>
  <c r="S131" i="3"/>
  <c r="U131" i="3" s="1"/>
  <c r="AA131" i="3" s="1"/>
  <c r="T131" i="3"/>
  <c r="W131" i="3" s="1"/>
  <c r="X131" i="3"/>
  <c r="R130" i="3"/>
  <c r="S130" i="3" s="1"/>
  <c r="U130" i="3" s="1"/>
  <c r="AA130" i="3" s="1"/>
  <c r="N129" i="3"/>
  <c r="M129" i="3"/>
  <c r="J128" i="3"/>
  <c r="K128" i="3" s="1"/>
  <c r="L128" i="3" s="1"/>
  <c r="AA130" i="13" l="1"/>
  <c r="Y130" i="13"/>
  <c r="W130" i="13"/>
  <c r="V130" i="13"/>
  <c r="X129" i="13"/>
  <c r="T129" i="13"/>
  <c r="S129" i="13"/>
  <c r="U129" i="13" s="1"/>
  <c r="AA129" i="13" s="1"/>
  <c r="R128" i="13"/>
  <c r="Z128" i="13" s="1"/>
  <c r="M128" i="13"/>
  <c r="N127" i="13" s="1"/>
  <c r="J127" i="13"/>
  <c r="K127" i="13" s="1"/>
  <c r="L127" i="13" s="1"/>
  <c r="I126" i="13"/>
  <c r="Y129" i="13"/>
  <c r="Z129" i="13"/>
  <c r="Y131" i="3"/>
  <c r="X130" i="3"/>
  <c r="V131" i="3"/>
  <c r="T130" i="3"/>
  <c r="W130" i="3" s="1"/>
  <c r="Z130" i="3"/>
  <c r="R129" i="3"/>
  <c r="Z129" i="3" s="1"/>
  <c r="N128" i="3"/>
  <c r="Y130" i="3"/>
  <c r="M128" i="3"/>
  <c r="J127" i="3"/>
  <c r="K127" i="3" s="1"/>
  <c r="L127" i="3" s="1"/>
  <c r="J126" i="13" l="1"/>
  <c r="K126" i="13" s="1"/>
  <c r="L126" i="13" s="1"/>
  <c r="I125" i="13"/>
  <c r="X128" i="13"/>
  <c r="T128" i="13"/>
  <c r="S128" i="13"/>
  <c r="U128" i="13" s="1"/>
  <c r="W129" i="13"/>
  <c r="V129" i="13"/>
  <c r="Z127" i="13"/>
  <c r="R127" i="13"/>
  <c r="M127" i="13"/>
  <c r="N126" i="13" s="1"/>
  <c r="X129" i="3"/>
  <c r="T129" i="3"/>
  <c r="W129" i="3" s="1"/>
  <c r="V130" i="3"/>
  <c r="S129" i="3"/>
  <c r="U129" i="3" s="1"/>
  <c r="AA129" i="3" s="1"/>
  <c r="R128" i="3"/>
  <c r="Z128" i="3" s="1"/>
  <c r="N127" i="3"/>
  <c r="M127" i="3"/>
  <c r="J126" i="3"/>
  <c r="K126" i="3" s="1"/>
  <c r="L126" i="3" s="1"/>
  <c r="J125" i="13" l="1"/>
  <c r="K125" i="13" s="1"/>
  <c r="L125" i="13" s="1"/>
  <c r="I124" i="13"/>
  <c r="W128" i="13"/>
  <c r="V128" i="13"/>
  <c r="S127" i="13"/>
  <c r="U127" i="13" s="1"/>
  <c r="X127" i="13"/>
  <c r="T127" i="13"/>
  <c r="AA128" i="13"/>
  <c r="Y128" i="13"/>
  <c r="R126" i="13"/>
  <c r="Z126" i="13" s="1"/>
  <c r="M126" i="13"/>
  <c r="N125" i="13" s="1"/>
  <c r="Y129" i="3"/>
  <c r="T128" i="3"/>
  <c r="W128" i="3" s="1"/>
  <c r="X128" i="3"/>
  <c r="V129" i="3"/>
  <c r="S128" i="3"/>
  <c r="U128" i="3" s="1"/>
  <c r="AA128" i="3" s="1"/>
  <c r="R127" i="3"/>
  <c r="X127" i="3" s="1"/>
  <c r="N126" i="3"/>
  <c r="Y128" i="3"/>
  <c r="M126" i="3"/>
  <c r="J125" i="3"/>
  <c r="K125" i="3" s="1"/>
  <c r="L125" i="3" s="1"/>
  <c r="S126" i="13" l="1"/>
  <c r="U126" i="13" s="1"/>
  <c r="X126" i="13"/>
  <c r="T126" i="13"/>
  <c r="W127" i="13"/>
  <c r="V127" i="13"/>
  <c r="J124" i="13"/>
  <c r="K124" i="13" s="1"/>
  <c r="L124" i="13" s="1"/>
  <c r="I123" i="13"/>
  <c r="AA127" i="13"/>
  <c r="Y127" i="13"/>
  <c r="R125" i="13"/>
  <c r="M125" i="13"/>
  <c r="N124" i="13" s="1"/>
  <c r="Z127" i="3"/>
  <c r="V128" i="3"/>
  <c r="S127" i="3"/>
  <c r="U127" i="3" s="1"/>
  <c r="AA127" i="3" s="1"/>
  <c r="T127" i="3"/>
  <c r="W127" i="3" s="1"/>
  <c r="R126" i="3"/>
  <c r="Z126" i="3" s="1"/>
  <c r="N125" i="3"/>
  <c r="S126" i="3"/>
  <c r="U126" i="3" s="1"/>
  <c r="AA126" i="3" s="1"/>
  <c r="M125" i="3"/>
  <c r="J124" i="3"/>
  <c r="K124" i="3" s="1"/>
  <c r="L124" i="3" s="1"/>
  <c r="S125" i="13" l="1"/>
  <c r="U125" i="13" s="1"/>
  <c r="AA125" i="13" s="1"/>
  <c r="X125" i="13"/>
  <c r="T125" i="13"/>
  <c r="J123" i="13"/>
  <c r="K123" i="13" s="1"/>
  <c r="L123" i="13" s="1"/>
  <c r="I122" i="13"/>
  <c r="W126" i="13"/>
  <c r="V126" i="13"/>
  <c r="Y125" i="13"/>
  <c r="Z125" i="13"/>
  <c r="R124" i="13"/>
  <c r="M124" i="13"/>
  <c r="N123" i="13" s="1"/>
  <c r="AA126" i="13"/>
  <c r="Y126" i="13"/>
  <c r="Y127" i="3"/>
  <c r="X126" i="3"/>
  <c r="T126" i="3"/>
  <c r="W126" i="3" s="1"/>
  <c r="V127" i="3"/>
  <c r="R125" i="3"/>
  <c r="Z125" i="3" s="1"/>
  <c r="N124" i="3"/>
  <c r="Y126" i="3"/>
  <c r="M124" i="3"/>
  <c r="J123" i="3"/>
  <c r="K123" i="3" s="1"/>
  <c r="L123" i="3" s="1"/>
  <c r="R123" i="13" l="1"/>
  <c r="M123" i="13"/>
  <c r="N122" i="13" s="1"/>
  <c r="S124" i="13"/>
  <c r="U124" i="13" s="1"/>
  <c r="AA124" i="13" s="1"/>
  <c r="X124" i="13"/>
  <c r="T124" i="13"/>
  <c r="W125" i="13"/>
  <c r="V125" i="13"/>
  <c r="Y124" i="13"/>
  <c r="Z124" i="13"/>
  <c r="J122" i="13"/>
  <c r="K122" i="13" s="1"/>
  <c r="L122" i="13" s="1"/>
  <c r="I121" i="13"/>
  <c r="T125" i="3"/>
  <c r="X125" i="3"/>
  <c r="V126" i="3"/>
  <c r="S125" i="3"/>
  <c r="U125" i="3" s="1"/>
  <c r="AA125" i="3" s="1"/>
  <c r="R124" i="3"/>
  <c r="T124" i="3" s="1"/>
  <c r="N123" i="3"/>
  <c r="M123" i="3"/>
  <c r="W125" i="3"/>
  <c r="J122" i="3"/>
  <c r="K122" i="3" s="1"/>
  <c r="L122" i="3" s="1"/>
  <c r="S123" i="13" l="1"/>
  <c r="U123" i="13" s="1"/>
  <c r="AA123" i="13" s="1"/>
  <c r="X123" i="13"/>
  <c r="T123" i="13"/>
  <c r="W124" i="13"/>
  <c r="V124" i="13"/>
  <c r="J121" i="13"/>
  <c r="K121" i="13" s="1"/>
  <c r="L121" i="13" s="1"/>
  <c r="I120" i="13"/>
  <c r="R122" i="13"/>
  <c r="M122" i="13"/>
  <c r="N121" i="13" s="1"/>
  <c r="Y123" i="13"/>
  <c r="Z123" i="13"/>
  <c r="Y125" i="3"/>
  <c r="X124" i="3"/>
  <c r="V125" i="3"/>
  <c r="Z124" i="3"/>
  <c r="S124" i="3"/>
  <c r="U124" i="3" s="1"/>
  <c r="AA124" i="3" s="1"/>
  <c r="R123" i="3"/>
  <c r="S123" i="3" s="1"/>
  <c r="U123" i="3" s="1"/>
  <c r="AA123" i="3" s="1"/>
  <c r="N122" i="3"/>
  <c r="Y124" i="3"/>
  <c r="W124" i="3"/>
  <c r="M122" i="3"/>
  <c r="J121" i="3"/>
  <c r="K121" i="3" s="1"/>
  <c r="L121" i="3" s="1"/>
  <c r="S122" i="13" l="1"/>
  <c r="U122" i="13" s="1"/>
  <c r="AA122" i="13" s="1"/>
  <c r="X122" i="13"/>
  <c r="T122" i="13"/>
  <c r="Y122" i="13"/>
  <c r="Z122" i="13"/>
  <c r="J120" i="13"/>
  <c r="K120" i="13" s="1"/>
  <c r="L120" i="13" s="1"/>
  <c r="I119" i="13"/>
  <c r="W123" i="13"/>
  <c r="V123" i="13"/>
  <c r="R121" i="13"/>
  <c r="Z121" i="13" s="1"/>
  <c r="M121" i="13"/>
  <c r="N120" i="13" s="1"/>
  <c r="T123" i="3"/>
  <c r="X123" i="3"/>
  <c r="V124" i="3"/>
  <c r="Z123" i="3"/>
  <c r="R122" i="3"/>
  <c r="Z122" i="3" s="1"/>
  <c r="N121" i="3"/>
  <c r="Y123" i="3"/>
  <c r="X122" i="3"/>
  <c r="W123" i="3"/>
  <c r="V123" i="3"/>
  <c r="M121" i="3"/>
  <c r="J120" i="3"/>
  <c r="K120" i="3" s="1"/>
  <c r="L120" i="3" s="1"/>
  <c r="S121" i="13" l="1"/>
  <c r="U121" i="13" s="1"/>
  <c r="X121" i="13"/>
  <c r="T121" i="13"/>
  <c r="J119" i="13"/>
  <c r="K119" i="13" s="1"/>
  <c r="L119" i="13" s="1"/>
  <c r="I118" i="13"/>
  <c r="W122" i="13"/>
  <c r="V122" i="13"/>
  <c r="Z120" i="13"/>
  <c r="R120" i="13"/>
  <c r="M120" i="13"/>
  <c r="N119" i="13" s="1"/>
  <c r="T122" i="3"/>
  <c r="W122" i="3" s="1"/>
  <c r="S122" i="3"/>
  <c r="U122" i="3" s="1"/>
  <c r="AA122" i="3" s="1"/>
  <c r="R121" i="3"/>
  <c r="Z121" i="3" s="1"/>
  <c r="N120" i="3"/>
  <c r="M120" i="3"/>
  <c r="J119" i="3"/>
  <c r="K119" i="3" s="1"/>
  <c r="L119" i="3" s="1"/>
  <c r="R119" i="13" l="1"/>
  <c r="M119" i="13"/>
  <c r="N118" i="13" s="1"/>
  <c r="W121" i="13"/>
  <c r="V121" i="13"/>
  <c r="S120" i="13"/>
  <c r="U120" i="13" s="1"/>
  <c r="X120" i="13"/>
  <c r="T120" i="13"/>
  <c r="J118" i="13"/>
  <c r="K118" i="13" s="1"/>
  <c r="L118" i="13" s="1"/>
  <c r="I117" i="13"/>
  <c r="AA121" i="13"/>
  <c r="Y121" i="13"/>
  <c r="S121" i="3"/>
  <c r="U121" i="3" s="1"/>
  <c r="AA121" i="3" s="1"/>
  <c r="V122" i="3"/>
  <c r="T121" i="3"/>
  <c r="W121" i="3" s="1"/>
  <c r="X121" i="3"/>
  <c r="Y122" i="3"/>
  <c r="R120" i="3"/>
  <c r="Z120" i="3" s="1"/>
  <c r="N119" i="3"/>
  <c r="Y121" i="3"/>
  <c r="M119" i="3"/>
  <c r="J118" i="3"/>
  <c r="K118" i="3" s="1"/>
  <c r="L118" i="3" s="1"/>
  <c r="J117" i="13" l="1"/>
  <c r="K117" i="13" s="1"/>
  <c r="L117" i="13" s="1"/>
  <c r="I116" i="13"/>
  <c r="R118" i="13"/>
  <c r="Z118" i="13" s="1"/>
  <c r="M118" i="13"/>
  <c r="N117" i="13" s="1"/>
  <c r="S119" i="13"/>
  <c r="U119" i="13" s="1"/>
  <c r="AA119" i="13" s="1"/>
  <c r="X119" i="13"/>
  <c r="T119" i="13"/>
  <c r="AA120" i="13"/>
  <c r="Y120" i="13"/>
  <c r="W120" i="13"/>
  <c r="V120" i="13"/>
  <c r="Z119" i="13"/>
  <c r="T120" i="3"/>
  <c r="V121" i="3"/>
  <c r="S120" i="3"/>
  <c r="U120" i="3" s="1"/>
  <c r="AA120" i="3" s="1"/>
  <c r="X120" i="3"/>
  <c r="R119" i="3"/>
  <c r="X119" i="3" s="1"/>
  <c r="N118" i="3"/>
  <c r="W120" i="3"/>
  <c r="V120" i="3"/>
  <c r="M118" i="3"/>
  <c r="J117" i="3"/>
  <c r="K117" i="3" s="1"/>
  <c r="L117" i="3" s="1"/>
  <c r="Y119" i="13" l="1"/>
  <c r="W119" i="13"/>
  <c r="V119" i="13"/>
  <c r="J116" i="13"/>
  <c r="K116" i="13" s="1"/>
  <c r="L116" i="13" s="1"/>
  <c r="I115" i="13"/>
  <c r="S118" i="13"/>
  <c r="U118" i="13" s="1"/>
  <c r="X118" i="13"/>
  <c r="T118" i="13"/>
  <c r="R117" i="13"/>
  <c r="M117" i="13"/>
  <c r="N116" i="13" s="1"/>
  <c r="Z119" i="3"/>
  <c r="S119" i="3"/>
  <c r="U119" i="3" s="1"/>
  <c r="AA119" i="3" s="1"/>
  <c r="T119" i="3"/>
  <c r="W119" i="3" s="1"/>
  <c r="Y120" i="3"/>
  <c r="R118" i="3"/>
  <c r="Z118" i="3" s="1"/>
  <c r="N117" i="3"/>
  <c r="T118" i="3"/>
  <c r="M117" i="3"/>
  <c r="J116" i="3"/>
  <c r="K116" i="3" s="1"/>
  <c r="L116" i="3" s="1"/>
  <c r="W118" i="13" l="1"/>
  <c r="V118" i="13"/>
  <c r="R116" i="13"/>
  <c r="Z116" i="13" s="1"/>
  <c r="M116" i="13"/>
  <c r="N115" i="13" s="1"/>
  <c r="S117" i="13"/>
  <c r="U117" i="13" s="1"/>
  <c r="AA117" i="13" s="1"/>
  <c r="X117" i="13"/>
  <c r="T117" i="13"/>
  <c r="AA118" i="13"/>
  <c r="Y118" i="13"/>
  <c r="Z117" i="13"/>
  <c r="J115" i="13"/>
  <c r="K115" i="13" s="1"/>
  <c r="L115" i="13" s="1"/>
  <c r="I114" i="13"/>
  <c r="Y119" i="3"/>
  <c r="V119" i="3"/>
  <c r="S118" i="3"/>
  <c r="U118" i="3" s="1"/>
  <c r="AA118" i="3" s="1"/>
  <c r="X118" i="3"/>
  <c r="R117" i="3"/>
  <c r="X117" i="3" s="1"/>
  <c r="N116" i="3"/>
  <c r="M116" i="3"/>
  <c r="W118" i="3"/>
  <c r="J115" i="3"/>
  <c r="K115" i="3" s="1"/>
  <c r="L115" i="3" s="1"/>
  <c r="J114" i="13" l="1"/>
  <c r="K114" i="13" s="1"/>
  <c r="L114" i="13" s="1"/>
  <c r="I113" i="13"/>
  <c r="R115" i="13"/>
  <c r="Z115" i="13" s="1"/>
  <c r="M115" i="13"/>
  <c r="N114" i="13" s="1"/>
  <c r="W117" i="13"/>
  <c r="V117" i="13"/>
  <c r="Y117" i="13"/>
  <c r="S116" i="13"/>
  <c r="U116" i="13" s="1"/>
  <c r="X116" i="13"/>
  <c r="T116" i="13"/>
  <c r="V118" i="3"/>
  <c r="Z117" i="3"/>
  <c r="S117" i="3"/>
  <c r="U117" i="3" s="1"/>
  <c r="AA117" i="3" s="1"/>
  <c r="T117" i="3"/>
  <c r="V117" i="3" s="1"/>
  <c r="Y118" i="3"/>
  <c r="R116" i="3"/>
  <c r="Z116" i="3" s="1"/>
  <c r="N115" i="3"/>
  <c r="Y117" i="3"/>
  <c r="M115" i="3"/>
  <c r="J114" i="3"/>
  <c r="K114" i="3" s="1"/>
  <c r="L114" i="3" s="1"/>
  <c r="AA116" i="13" l="1"/>
  <c r="Y116" i="13"/>
  <c r="J113" i="13"/>
  <c r="K113" i="13" s="1"/>
  <c r="L113" i="13" s="1"/>
  <c r="I112" i="13"/>
  <c r="W116" i="13"/>
  <c r="V116" i="13"/>
  <c r="S115" i="13"/>
  <c r="U115" i="13" s="1"/>
  <c r="X115" i="13"/>
  <c r="T115" i="13"/>
  <c r="R114" i="13"/>
  <c r="Z114" i="13" s="1"/>
  <c r="M114" i="13"/>
  <c r="N113" i="13" s="1"/>
  <c r="W117" i="3"/>
  <c r="S116" i="3"/>
  <c r="U116" i="3" s="1"/>
  <c r="AA116" i="3" s="1"/>
  <c r="T116" i="3"/>
  <c r="W116" i="3" s="1"/>
  <c r="X116" i="3"/>
  <c r="R115" i="3"/>
  <c r="X115" i="3" s="1"/>
  <c r="N114" i="3"/>
  <c r="M114" i="3"/>
  <c r="J113" i="3"/>
  <c r="K113" i="3" s="1"/>
  <c r="L113" i="3" s="1"/>
  <c r="S114" i="13" l="1"/>
  <c r="U114" i="13" s="1"/>
  <c r="X114" i="13"/>
  <c r="T114" i="13"/>
  <c r="J112" i="13"/>
  <c r="K112" i="13" s="1"/>
  <c r="L112" i="13" s="1"/>
  <c r="I111" i="13"/>
  <c r="AA115" i="13"/>
  <c r="Y115" i="13"/>
  <c r="R113" i="13"/>
  <c r="Z113" i="13" s="1"/>
  <c r="M113" i="13"/>
  <c r="N112" i="13" s="1"/>
  <c r="W115" i="13"/>
  <c r="V115" i="13"/>
  <c r="Y116" i="3"/>
  <c r="V116" i="3"/>
  <c r="Z115" i="3"/>
  <c r="S115" i="3"/>
  <c r="U115" i="3" s="1"/>
  <c r="AA115" i="3" s="1"/>
  <c r="T115" i="3"/>
  <c r="W115" i="3" s="1"/>
  <c r="R114" i="3"/>
  <c r="S114" i="3" s="1"/>
  <c r="U114" i="3" s="1"/>
  <c r="AA114" i="3" s="1"/>
  <c r="N113" i="3"/>
  <c r="M113" i="3"/>
  <c r="J112" i="3"/>
  <c r="K112" i="3" s="1"/>
  <c r="L112" i="3" s="1"/>
  <c r="R112" i="13" l="1"/>
  <c r="M112" i="13"/>
  <c r="N111" i="13" s="1"/>
  <c r="W114" i="13"/>
  <c r="V114" i="13"/>
  <c r="S113" i="13"/>
  <c r="U113" i="13" s="1"/>
  <c r="X113" i="13"/>
  <c r="T113" i="13"/>
  <c r="J111" i="13"/>
  <c r="K111" i="13" s="1"/>
  <c r="L111" i="13" s="1"/>
  <c r="I110" i="13"/>
  <c r="AA114" i="13"/>
  <c r="Y114" i="13"/>
  <c r="Y115" i="3"/>
  <c r="V115" i="3"/>
  <c r="T114" i="3"/>
  <c r="Z114" i="3"/>
  <c r="X114" i="3"/>
  <c r="R113" i="3"/>
  <c r="X113" i="3" s="1"/>
  <c r="N112" i="3"/>
  <c r="Y114" i="3"/>
  <c r="M112" i="3"/>
  <c r="W114" i="3"/>
  <c r="V114" i="3"/>
  <c r="J111" i="3"/>
  <c r="K111" i="3" s="1"/>
  <c r="L111" i="3" s="1"/>
  <c r="AA113" i="13" l="1"/>
  <c r="Y113" i="13"/>
  <c r="R111" i="13"/>
  <c r="Z111" i="13" s="1"/>
  <c r="M111" i="13"/>
  <c r="N110" i="13" s="1"/>
  <c r="S112" i="13"/>
  <c r="U112" i="13" s="1"/>
  <c r="AA112" i="13" s="1"/>
  <c r="X112" i="13"/>
  <c r="T112" i="13"/>
  <c r="J110" i="13"/>
  <c r="K110" i="13" s="1"/>
  <c r="L110" i="13" s="1"/>
  <c r="I109" i="13"/>
  <c r="W113" i="13"/>
  <c r="V113" i="13"/>
  <c r="Z112" i="13"/>
  <c r="Z113" i="3"/>
  <c r="T113" i="3"/>
  <c r="W113" i="3" s="1"/>
  <c r="S113" i="3"/>
  <c r="U113" i="3" s="1"/>
  <c r="AA113" i="3" s="1"/>
  <c r="R112" i="3"/>
  <c r="Z112" i="3" s="1"/>
  <c r="N111" i="3"/>
  <c r="M111" i="3"/>
  <c r="J110" i="3"/>
  <c r="K110" i="3" s="1"/>
  <c r="L110" i="3" s="1"/>
  <c r="W112" i="13" l="1"/>
  <c r="V112" i="13"/>
  <c r="J109" i="13"/>
  <c r="K109" i="13" s="1"/>
  <c r="L109" i="13" s="1"/>
  <c r="I108" i="13"/>
  <c r="Y112" i="13"/>
  <c r="R110" i="13"/>
  <c r="M110" i="13"/>
  <c r="N109" i="13" s="1"/>
  <c r="S111" i="13"/>
  <c r="U111" i="13" s="1"/>
  <c r="X111" i="13"/>
  <c r="T111" i="13"/>
  <c r="S112" i="3"/>
  <c r="U112" i="3" s="1"/>
  <c r="AA112" i="3" s="1"/>
  <c r="V113" i="3"/>
  <c r="T112" i="3"/>
  <c r="W112" i="3" s="1"/>
  <c r="Y113" i="3"/>
  <c r="X112" i="3"/>
  <c r="R111" i="3"/>
  <c r="Z111" i="3" s="1"/>
  <c r="N110" i="3"/>
  <c r="Y112" i="3"/>
  <c r="M110" i="3"/>
  <c r="J109" i="3"/>
  <c r="K109" i="3" s="1"/>
  <c r="L109" i="3" s="1"/>
  <c r="J108" i="13" l="1"/>
  <c r="K108" i="13" s="1"/>
  <c r="L108" i="13" s="1"/>
  <c r="I107" i="13"/>
  <c r="S110" i="13"/>
  <c r="U110" i="13" s="1"/>
  <c r="AA110" i="13" s="1"/>
  <c r="X110" i="13"/>
  <c r="T110" i="13"/>
  <c r="AA111" i="13"/>
  <c r="Y111" i="13"/>
  <c r="Z109" i="13"/>
  <c r="R109" i="13"/>
  <c r="M109" i="13"/>
  <c r="N108" i="13" s="1"/>
  <c r="W111" i="13"/>
  <c r="V111" i="13"/>
  <c r="Z110" i="13"/>
  <c r="S111" i="3"/>
  <c r="U111" i="3" s="1"/>
  <c r="AA111" i="3" s="1"/>
  <c r="T111" i="3"/>
  <c r="W111" i="3" s="1"/>
  <c r="V112" i="3"/>
  <c r="X111" i="3"/>
  <c r="R110" i="3"/>
  <c r="X110" i="3" s="1"/>
  <c r="N109" i="3"/>
  <c r="Y111" i="3"/>
  <c r="M109" i="3"/>
  <c r="J108" i="3"/>
  <c r="K108" i="3" s="1"/>
  <c r="L108" i="3" s="1"/>
  <c r="Y110" i="13" l="1"/>
  <c r="J107" i="13"/>
  <c r="K107" i="13" s="1"/>
  <c r="L107" i="13" s="1"/>
  <c r="I106" i="13"/>
  <c r="S109" i="13"/>
  <c r="U109" i="13" s="1"/>
  <c r="X109" i="13"/>
  <c r="T109" i="13"/>
  <c r="W110" i="13"/>
  <c r="V110" i="13"/>
  <c r="R108" i="13"/>
  <c r="Z108" i="13" s="1"/>
  <c r="M108" i="13"/>
  <c r="N107" i="13" s="1"/>
  <c r="V111" i="3"/>
  <c r="Z110" i="3"/>
  <c r="T110" i="3"/>
  <c r="S110" i="3"/>
  <c r="U110" i="3" s="1"/>
  <c r="AA110" i="3" s="1"/>
  <c r="R109" i="3"/>
  <c r="X109" i="3" s="1"/>
  <c r="N108" i="3"/>
  <c r="M108" i="3"/>
  <c r="J107" i="3"/>
  <c r="AA109" i="13" l="1"/>
  <c r="Y109" i="13"/>
  <c r="J106" i="13"/>
  <c r="K106" i="13" s="1"/>
  <c r="L106" i="13" s="1"/>
  <c r="I105" i="13"/>
  <c r="S108" i="13"/>
  <c r="U108" i="13" s="1"/>
  <c r="X108" i="13"/>
  <c r="T108" i="13"/>
  <c r="W109" i="13"/>
  <c r="V109" i="13"/>
  <c r="R107" i="13"/>
  <c r="Z107" i="13" s="1"/>
  <c r="M107" i="13"/>
  <c r="N106" i="13" s="1"/>
  <c r="Y110" i="3"/>
  <c r="V110" i="3"/>
  <c r="K107" i="3"/>
  <c r="L107" i="3" s="1"/>
  <c r="M107" i="3" s="1"/>
  <c r="Z109" i="3"/>
  <c r="S109" i="3"/>
  <c r="U109" i="3" s="1"/>
  <c r="AA109" i="3" s="1"/>
  <c r="W110" i="3"/>
  <c r="T109" i="3"/>
  <c r="W109" i="3" s="1"/>
  <c r="R108" i="3"/>
  <c r="Z108" i="3" s="1"/>
  <c r="N107" i="3"/>
  <c r="J106" i="3"/>
  <c r="K106" i="3" s="1"/>
  <c r="L106" i="3" s="1"/>
  <c r="J105" i="13" l="1"/>
  <c r="K105" i="13" s="1"/>
  <c r="L105" i="13" s="1"/>
  <c r="I104" i="13"/>
  <c r="S107" i="13"/>
  <c r="U107" i="13" s="1"/>
  <c r="X107" i="13"/>
  <c r="T107" i="13"/>
  <c r="W108" i="13"/>
  <c r="V108" i="13"/>
  <c r="R106" i="13"/>
  <c r="Z106" i="13" s="1"/>
  <c r="M106" i="13"/>
  <c r="N105" i="13" s="1"/>
  <c r="AA108" i="13"/>
  <c r="Y108" i="13"/>
  <c r="S108" i="3"/>
  <c r="U108" i="3" s="1"/>
  <c r="AA108" i="3" s="1"/>
  <c r="T108" i="3"/>
  <c r="W108" i="3" s="1"/>
  <c r="Y109" i="3"/>
  <c r="V109" i="3"/>
  <c r="X108" i="3"/>
  <c r="R107" i="3"/>
  <c r="Z107" i="3" s="1"/>
  <c r="N106" i="3"/>
  <c r="Y108" i="3"/>
  <c r="M106" i="3"/>
  <c r="J105" i="3"/>
  <c r="K105" i="3" s="1"/>
  <c r="L105" i="3" s="1"/>
  <c r="AA107" i="13" l="1"/>
  <c r="Y107" i="13"/>
  <c r="J104" i="13"/>
  <c r="K104" i="13" s="1"/>
  <c r="L104" i="13" s="1"/>
  <c r="I103" i="13"/>
  <c r="S106" i="13"/>
  <c r="U106" i="13" s="1"/>
  <c r="X106" i="13"/>
  <c r="T106" i="13"/>
  <c r="W107" i="13"/>
  <c r="V107" i="13"/>
  <c r="R105" i="13"/>
  <c r="Z105" i="13" s="1"/>
  <c r="M105" i="13"/>
  <c r="N104" i="13" s="1"/>
  <c r="V108" i="3"/>
  <c r="S107" i="3"/>
  <c r="U107" i="3" s="1"/>
  <c r="AA107" i="3" s="1"/>
  <c r="T107" i="3"/>
  <c r="W107" i="3" s="1"/>
  <c r="X107" i="3"/>
  <c r="R106" i="3"/>
  <c r="X106" i="3" s="1"/>
  <c r="N105" i="3"/>
  <c r="M105" i="3"/>
  <c r="J104" i="3"/>
  <c r="K104" i="3" s="1"/>
  <c r="L104" i="3" s="1"/>
  <c r="J103" i="13" l="1"/>
  <c r="K103" i="13" s="1"/>
  <c r="L103" i="13" s="1"/>
  <c r="I102" i="13"/>
  <c r="S105" i="13"/>
  <c r="U105" i="13" s="1"/>
  <c r="X105" i="13"/>
  <c r="T105" i="13"/>
  <c r="W106" i="13"/>
  <c r="V106" i="13"/>
  <c r="R104" i="13"/>
  <c r="Z104" i="13" s="1"/>
  <c r="M104" i="13"/>
  <c r="N103" i="13" s="1"/>
  <c r="AA106" i="13"/>
  <c r="Y106" i="13"/>
  <c r="Z106" i="3"/>
  <c r="T106" i="3"/>
  <c r="W106" i="3" s="1"/>
  <c r="V107" i="3"/>
  <c r="Y107" i="3"/>
  <c r="S106" i="3"/>
  <c r="U106" i="3" s="1"/>
  <c r="AA106" i="3" s="1"/>
  <c r="R105" i="3"/>
  <c r="T105" i="3" s="1"/>
  <c r="N104" i="3"/>
  <c r="Y106" i="3"/>
  <c r="V106" i="3"/>
  <c r="M104" i="3"/>
  <c r="J103" i="3"/>
  <c r="K103" i="3" s="1"/>
  <c r="L103" i="3" s="1"/>
  <c r="AA105" i="13" l="1"/>
  <c r="Y105" i="13"/>
  <c r="J102" i="13"/>
  <c r="K102" i="13" s="1"/>
  <c r="L102" i="13" s="1"/>
  <c r="I101" i="13"/>
  <c r="S104" i="13"/>
  <c r="U104" i="13" s="1"/>
  <c r="X104" i="13"/>
  <c r="T104" i="13"/>
  <c r="W105" i="13"/>
  <c r="V105" i="13"/>
  <c r="R103" i="13"/>
  <c r="Z103" i="13" s="1"/>
  <c r="M103" i="13"/>
  <c r="N102" i="13" s="1"/>
  <c r="Z105" i="3"/>
  <c r="S105" i="3"/>
  <c r="U105" i="3" s="1"/>
  <c r="AA105" i="3" s="1"/>
  <c r="X105" i="3"/>
  <c r="R104" i="3"/>
  <c r="X104" i="3" s="1"/>
  <c r="N103" i="3"/>
  <c r="M103" i="3"/>
  <c r="W105" i="3"/>
  <c r="J102" i="3"/>
  <c r="K102" i="3" s="1"/>
  <c r="L102" i="3" s="1"/>
  <c r="J101" i="13" l="1"/>
  <c r="K101" i="13" s="1"/>
  <c r="L101" i="13" s="1"/>
  <c r="I100" i="13"/>
  <c r="S103" i="13"/>
  <c r="U103" i="13" s="1"/>
  <c r="X103" i="13"/>
  <c r="T103" i="13"/>
  <c r="W104" i="13"/>
  <c r="V104" i="13"/>
  <c r="R102" i="13"/>
  <c r="Z102" i="13" s="1"/>
  <c r="M102" i="13"/>
  <c r="N101" i="13" s="1"/>
  <c r="AA104" i="13"/>
  <c r="Y104" i="13"/>
  <c r="Y105" i="3"/>
  <c r="Z104" i="3"/>
  <c r="V105" i="3"/>
  <c r="T104" i="3"/>
  <c r="W104" i="3" s="1"/>
  <c r="S104" i="3"/>
  <c r="U104" i="3" s="1"/>
  <c r="AA104" i="3" s="1"/>
  <c r="R103" i="3"/>
  <c r="X103" i="3" s="1"/>
  <c r="N102" i="3"/>
  <c r="Y104" i="3"/>
  <c r="M102" i="3"/>
  <c r="J101" i="3"/>
  <c r="K101" i="3" s="1"/>
  <c r="L101" i="3" s="1"/>
  <c r="AA103" i="13" l="1"/>
  <c r="Y103" i="13"/>
  <c r="S102" i="13"/>
  <c r="U102" i="13" s="1"/>
  <c r="AA102" i="13" s="1"/>
  <c r="X102" i="13"/>
  <c r="T102" i="13"/>
  <c r="J100" i="13"/>
  <c r="K100" i="13" s="1"/>
  <c r="L100" i="13" s="1"/>
  <c r="I99" i="13"/>
  <c r="W103" i="13"/>
  <c r="V103" i="13"/>
  <c r="R101" i="13"/>
  <c r="Z101" i="13" s="1"/>
  <c r="M101" i="13"/>
  <c r="N100" i="13" s="1"/>
  <c r="V104" i="3"/>
  <c r="Z103" i="3"/>
  <c r="S103" i="3"/>
  <c r="U103" i="3" s="1"/>
  <c r="AA103" i="3" s="1"/>
  <c r="T103" i="3"/>
  <c r="W103" i="3" s="1"/>
  <c r="R102" i="3"/>
  <c r="X102" i="3" s="1"/>
  <c r="N101" i="3"/>
  <c r="Y103" i="3"/>
  <c r="Z102" i="3"/>
  <c r="M101" i="3"/>
  <c r="J100" i="3"/>
  <c r="K100" i="3" s="1"/>
  <c r="L100" i="3" s="1"/>
  <c r="J99" i="13" l="1"/>
  <c r="K99" i="13" s="1"/>
  <c r="L99" i="13" s="1"/>
  <c r="I98" i="13"/>
  <c r="R100" i="13"/>
  <c r="Z100" i="13" s="1"/>
  <c r="M100" i="13"/>
  <c r="N99" i="13" s="1"/>
  <c r="W102" i="13"/>
  <c r="V102" i="13"/>
  <c r="S101" i="13"/>
  <c r="U101" i="13" s="1"/>
  <c r="X101" i="13"/>
  <c r="T101" i="13"/>
  <c r="Y102" i="13"/>
  <c r="V103" i="3"/>
  <c r="T102" i="3"/>
  <c r="W102" i="3" s="1"/>
  <c r="S102" i="3"/>
  <c r="U102" i="3" s="1"/>
  <c r="AA102" i="3" s="1"/>
  <c r="R101" i="3"/>
  <c r="S101" i="3" s="1"/>
  <c r="U101" i="3" s="1"/>
  <c r="AA101" i="3" s="1"/>
  <c r="N100" i="3"/>
  <c r="Y102" i="3"/>
  <c r="M100" i="3"/>
  <c r="J99" i="3"/>
  <c r="K99" i="3" s="1"/>
  <c r="L99" i="3" s="1"/>
  <c r="AA101" i="13" l="1"/>
  <c r="Y101" i="13"/>
  <c r="W101" i="13"/>
  <c r="V101" i="13"/>
  <c r="J98" i="13"/>
  <c r="K98" i="13" s="1"/>
  <c r="L98" i="13" s="1"/>
  <c r="I97" i="13"/>
  <c r="S100" i="13"/>
  <c r="U100" i="13" s="1"/>
  <c r="X100" i="13"/>
  <c r="T100" i="13"/>
  <c r="R99" i="13"/>
  <c r="M99" i="13"/>
  <c r="N98" i="13" s="1"/>
  <c r="Z101" i="3"/>
  <c r="V102" i="3"/>
  <c r="T101" i="3"/>
  <c r="W101" i="3" s="1"/>
  <c r="X101" i="3"/>
  <c r="R100" i="3"/>
  <c r="X100" i="3" s="1"/>
  <c r="N99" i="3"/>
  <c r="Y101" i="3"/>
  <c r="M99" i="3"/>
  <c r="J98" i="3"/>
  <c r="K98" i="3" s="1"/>
  <c r="L98" i="3" s="1"/>
  <c r="S99" i="13" l="1"/>
  <c r="U99" i="13" s="1"/>
  <c r="AA99" i="13" s="1"/>
  <c r="X99" i="13"/>
  <c r="T99" i="13"/>
  <c r="AA100" i="13"/>
  <c r="Y100" i="13"/>
  <c r="Y99" i="13"/>
  <c r="Z99" i="13"/>
  <c r="J97" i="13"/>
  <c r="K97" i="13" s="1"/>
  <c r="L97" i="13" s="1"/>
  <c r="I96" i="13"/>
  <c r="W100" i="13"/>
  <c r="V100" i="13"/>
  <c r="R98" i="13"/>
  <c r="Z98" i="13" s="1"/>
  <c r="M98" i="13"/>
  <c r="N97" i="13" s="1"/>
  <c r="Z100" i="3"/>
  <c r="V101" i="3"/>
  <c r="S100" i="3"/>
  <c r="U100" i="3" s="1"/>
  <c r="AA100" i="3" s="1"/>
  <c r="T100" i="3"/>
  <c r="W100" i="3" s="1"/>
  <c r="R99" i="3"/>
  <c r="X99" i="3" s="1"/>
  <c r="N98" i="3"/>
  <c r="Y100" i="3"/>
  <c r="M98" i="3"/>
  <c r="J97" i="3"/>
  <c r="K97" i="3" s="1"/>
  <c r="L97" i="3" s="1"/>
  <c r="R97" i="13" l="1"/>
  <c r="M97" i="13"/>
  <c r="N96" i="13" s="1"/>
  <c r="W99" i="13"/>
  <c r="V99" i="13"/>
  <c r="S98" i="13"/>
  <c r="U98" i="13" s="1"/>
  <c r="AA98" i="13" s="1"/>
  <c r="X98" i="13"/>
  <c r="T98" i="13"/>
  <c r="J96" i="13"/>
  <c r="K96" i="13" s="1"/>
  <c r="L96" i="13" s="1"/>
  <c r="I95" i="13"/>
  <c r="V100" i="3"/>
  <c r="Z99" i="3"/>
  <c r="S99" i="3"/>
  <c r="U99" i="3" s="1"/>
  <c r="AA99" i="3" s="1"/>
  <c r="T99" i="3"/>
  <c r="W99" i="3" s="1"/>
  <c r="R98" i="3"/>
  <c r="S98" i="3" s="1"/>
  <c r="U98" i="3" s="1"/>
  <c r="AA98" i="3" s="1"/>
  <c r="N97" i="3"/>
  <c r="M97" i="3"/>
  <c r="J96" i="3"/>
  <c r="K96" i="3" s="1"/>
  <c r="L96" i="3" s="1"/>
  <c r="S97" i="13" l="1"/>
  <c r="U97" i="13" s="1"/>
  <c r="X97" i="13"/>
  <c r="T97" i="13"/>
  <c r="J95" i="13"/>
  <c r="K95" i="13" s="1"/>
  <c r="L95" i="13" s="1"/>
  <c r="I94" i="13"/>
  <c r="R96" i="13"/>
  <c r="Z96" i="13" s="1"/>
  <c r="M96" i="13"/>
  <c r="N95" i="13" s="1"/>
  <c r="W98" i="13"/>
  <c r="V98" i="13"/>
  <c r="Z97" i="13"/>
  <c r="Y98" i="13"/>
  <c r="Y99" i="3"/>
  <c r="T98" i="3"/>
  <c r="W98" i="3" s="1"/>
  <c r="X98" i="3"/>
  <c r="V99" i="3"/>
  <c r="Z98" i="3"/>
  <c r="R97" i="3"/>
  <c r="X97" i="3" s="1"/>
  <c r="N96" i="3"/>
  <c r="Y98" i="3"/>
  <c r="M96" i="3"/>
  <c r="J95" i="3"/>
  <c r="K95" i="3" s="1"/>
  <c r="L95" i="3" s="1"/>
  <c r="S96" i="13" l="1"/>
  <c r="U96" i="13" s="1"/>
  <c r="X96" i="13"/>
  <c r="T96" i="13"/>
  <c r="R95" i="13"/>
  <c r="Z95" i="13" s="1"/>
  <c r="M95" i="13"/>
  <c r="N94" i="13" s="1"/>
  <c r="W97" i="13"/>
  <c r="V97" i="13"/>
  <c r="J94" i="13"/>
  <c r="K94" i="13" s="1"/>
  <c r="L94" i="13" s="1"/>
  <c r="I93" i="13"/>
  <c r="AA97" i="13"/>
  <c r="Y97" i="13"/>
  <c r="V98" i="3"/>
  <c r="Z97" i="3"/>
  <c r="S97" i="3"/>
  <c r="U97" i="3" s="1"/>
  <c r="AA97" i="3" s="1"/>
  <c r="T97" i="3"/>
  <c r="W97" i="3" s="1"/>
  <c r="R96" i="3"/>
  <c r="S96" i="3" s="1"/>
  <c r="U96" i="3" s="1"/>
  <c r="AA96" i="3" s="1"/>
  <c r="N95" i="3"/>
  <c r="Y97" i="3"/>
  <c r="M95" i="3"/>
  <c r="J94" i="3"/>
  <c r="K94" i="3" s="1"/>
  <c r="L94" i="3" s="1"/>
  <c r="J93" i="13" l="1"/>
  <c r="K93" i="13" s="1"/>
  <c r="L93" i="13" s="1"/>
  <c r="I92" i="13"/>
  <c r="W96" i="13"/>
  <c r="V96" i="13"/>
  <c r="S95" i="13"/>
  <c r="U95" i="13" s="1"/>
  <c r="X95" i="13"/>
  <c r="T95" i="13"/>
  <c r="R94" i="13"/>
  <c r="Z94" i="13" s="1"/>
  <c r="M94" i="13"/>
  <c r="N93" i="13" s="1"/>
  <c r="AA96" i="13"/>
  <c r="Y96" i="13"/>
  <c r="T96" i="3"/>
  <c r="X96" i="3"/>
  <c r="V97" i="3"/>
  <c r="Z96" i="3"/>
  <c r="R95" i="3"/>
  <c r="Z95" i="3" s="1"/>
  <c r="N94" i="3"/>
  <c r="Y96" i="3"/>
  <c r="W96" i="3"/>
  <c r="V96" i="3"/>
  <c r="M94" i="3"/>
  <c r="J93" i="3"/>
  <c r="K93" i="3" s="1"/>
  <c r="L93" i="3" s="1"/>
  <c r="W95" i="13" l="1"/>
  <c r="V95" i="13"/>
  <c r="J92" i="13"/>
  <c r="K92" i="13" s="1"/>
  <c r="L92" i="13" s="1"/>
  <c r="I91" i="13"/>
  <c r="S94" i="13"/>
  <c r="U94" i="13" s="1"/>
  <c r="AA94" i="13" s="1"/>
  <c r="X94" i="13"/>
  <c r="T94" i="13"/>
  <c r="AA95" i="13"/>
  <c r="Y95" i="13"/>
  <c r="R93" i="13"/>
  <c r="Z93" i="13" s="1"/>
  <c r="M93" i="13"/>
  <c r="N92" i="13" s="1"/>
  <c r="X95" i="3"/>
  <c r="T95" i="3"/>
  <c r="W95" i="3" s="1"/>
  <c r="S95" i="3"/>
  <c r="U95" i="3" s="1"/>
  <c r="AA95" i="3" s="1"/>
  <c r="R94" i="3"/>
  <c r="Z94" i="3" s="1"/>
  <c r="N93" i="3"/>
  <c r="M93" i="3"/>
  <c r="J92" i="3"/>
  <c r="K92" i="3" s="1"/>
  <c r="L92" i="3" s="1"/>
  <c r="W94" i="13" l="1"/>
  <c r="V94" i="13"/>
  <c r="R92" i="13"/>
  <c r="Z92" i="13" s="1"/>
  <c r="M92" i="13"/>
  <c r="N91" i="13" s="1"/>
  <c r="S93" i="13"/>
  <c r="U93" i="13" s="1"/>
  <c r="X93" i="13"/>
  <c r="T93" i="13"/>
  <c r="J91" i="13"/>
  <c r="K91" i="13" s="1"/>
  <c r="L91" i="13" s="1"/>
  <c r="I90" i="13"/>
  <c r="Y94" i="13"/>
  <c r="Y95" i="3"/>
  <c r="S94" i="3"/>
  <c r="U94" i="3" s="1"/>
  <c r="AA94" i="3" s="1"/>
  <c r="X94" i="3"/>
  <c r="V95" i="3"/>
  <c r="T94" i="3"/>
  <c r="R93" i="3"/>
  <c r="X93" i="3" s="1"/>
  <c r="N92" i="3"/>
  <c r="M92" i="3"/>
  <c r="J91" i="3"/>
  <c r="K91" i="3" s="1"/>
  <c r="L91" i="3" s="1"/>
  <c r="AA93" i="13" l="1"/>
  <c r="Y93" i="13"/>
  <c r="J90" i="13"/>
  <c r="K90" i="13" s="1"/>
  <c r="L90" i="13" s="1"/>
  <c r="I89" i="13"/>
  <c r="R91" i="13"/>
  <c r="M91" i="13"/>
  <c r="N90" i="13" s="1"/>
  <c r="W93" i="13"/>
  <c r="V93" i="13"/>
  <c r="S92" i="13"/>
  <c r="U92" i="13" s="1"/>
  <c r="X92" i="13"/>
  <c r="T92" i="13"/>
  <c r="Y94" i="3"/>
  <c r="V94" i="3"/>
  <c r="W94" i="3"/>
  <c r="Z93" i="3"/>
  <c r="S93" i="3"/>
  <c r="U93" i="3" s="1"/>
  <c r="AA93" i="3" s="1"/>
  <c r="T93" i="3"/>
  <c r="W93" i="3" s="1"/>
  <c r="R92" i="3"/>
  <c r="Z92" i="3" s="1"/>
  <c r="N91" i="3"/>
  <c r="Y93" i="3"/>
  <c r="M91" i="3"/>
  <c r="J90" i="3"/>
  <c r="K90" i="3" s="1"/>
  <c r="L90" i="3" s="1"/>
  <c r="J89" i="13" l="1"/>
  <c r="K89" i="13" s="1"/>
  <c r="L89" i="13" s="1"/>
  <c r="I88" i="13"/>
  <c r="AA92" i="13"/>
  <c r="Y92" i="13"/>
  <c r="S91" i="13"/>
  <c r="U91" i="13" s="1"/>
  <c r="AA91" i="13" s="1"/>
  <c r="X91" i="13"/>
  <c r="T91" i="13"/>
  <c r="R90" i="13"/>
  <c r="Z90" i="13" s="1"/>
  <c r="M90" i="13"/>
  <c r="N89" i="13" s="1"/>
  <c r="W92" i="13"/>
  <c r="V92" i="13"/>
  <c r="Y91" i="13"/>
  <c r="Z91" i="13"/>
  <c r="T92" i="3"/>
  <c r="X92" i="3"/>
  <c r="V93" i="3"/>
  <c r="S92" i="3"/>
  <c r="U92" i="3" s="1"/>
  <c r="AA92" i="3" s="1"/>
  <c r="R91" i="3"/>
  <c r="Z91" i="3" s="1"/>
  <c r="N90" i="3"/>
  <c r="M90" i="3"/>
  <c r="W92" i="3"/>
  <c r="J89" i="3"/>
  <c r="K89" i="3" s="1"/>
  <c r="L89" i="3" s="1"/>
  <c r="W91" i="13" l="1"/>
  <c r="V91" i="13"/>
  <c r="J88" i="13"/>
  <c r="K88" i="13" s="1"/>
  <c r="L88" i="13" s="1"/>
  <c r="I87" i="13"/>
  <c r="S90" i="13"/>
  <c r="U90" i="13" s="1"/>
  <c r="X90" i="13"/>
  <c r="T90" i="13"/>
  <c r="R89" i="13"/>
  <c r="Z89" i="13" s="1"/>
  <c r="M89" i="13"/>
  <c r="N88" i="13" s="1"/>
  <c r="Y92" i="3"/>
  <c r="X91" i="3"/>
  <c r="V92" i="3"/>
  <c r="T91" i="3"/>
  <c r="W91" i="3" s="1"/>
  <c r="S91" i="3"/>
  <c r="U91" i="3" s="1"/>
  <c r="AA91" i="3" s="1"/>
  <c r="R90" i="3"/>
  <c r="T90" i="3" s="1"/>
  <c r="N89" i="3"/>
  <c r="M89" i="3"/>
  <c r="J88" i="3"/>
  <c r="K88" i="3" s="1"/>
  <c r="L88" i="3" s="1"/>
  <c r="J87" i="13" l="1"/>
  <c r="K87" i="13" s="1"/>
  <c r="L87" i="13" s="1"/>
  <c r="I86" i="13"/>
  <c r="W90" i="13"/>
  <c r="V90" i="13"/>
  <c r="R88" i="13"/>
  <c r="M88" i="13"/>
  <c r="N87" i="13" s="1"/>
  <c r="S89" i="13"/>
  <c r="U89" i="13" s="1"/>
  <c r="X89" i="13"/>
  <c r="T89" i="13"/>
  <c r="AA90" i="13"/>
  <c r="Y90" i="13"/>
  <c r="Y91" i="3"/>
  <c r="S90" i="3"/>
  <c r="U90" i="3" s="1"/>
  <c r="AA90" i="3" s="1"/>
  <c r="X90" i="3"/>
  <c r="V91" i="3"/>
  <c r="Z90" i="3"/>
  <c r="R89" i="3"/>
  <c r="X89" i="3" s="1"/>
  <c r="N88" i="3"/>
  <c r="W90" i="3"/>
  <c r="M88" i="3"/>
  <c r="J87" i="3"/>
  <c r="K87" i="3" s="1"/>
  <c r="L87" i="3" s="1"/>
  <c r="W89" i="13" l="1"/>
  <c r="V89" i="13"/>
  <c r="S88" i="13"/>
  <c r="U88" i="13" s="1"/>
  <c r="AA88" i="13" s="1"/>
  <c r="X88" i="13"/>
  <c r="T88" i="13"/>
  <c r="J86" i="13"/>
  <c r="K86" i="13" s="1"/>
  <c r="L86" i="13" s="1"/>
  <c r="I85" i="13"/>
  <c r="AA89" i="13"/>
  <c r="Y89" i="13"/>
  <c r="Y88" i="13"/>
  <c r="Z88" i="13"/>
  <c r="R87" i="13"/>
  <c r="Z87" i="13" s="1"/>
  <c r="M87" i="13"/>
  <c r="N86" i="13" s="1"/>
  <c r="Y90" i="3"/>
  <c r="V90" i="3"/>
  <c r="T89" i="3"/>
  <c r="W89" i="3" s="1"/>
  <c r="Z89" i="3"/>
  <c r="S89" i="3"/>
  <c r="U89" i="3" s="1"/>
  <c r="AA89" i="3" s="1"/>
  <c r="R88" i="3"/>
  <c r="Z88" i="3" s="1"/>
  <c r="N87" i="3"/>
  <c r="M87" i="3"/>
  <c r="J86" i="3"/>
  <c r="K86" i="3" s="1"/>
  <c r="L86" i="3" s="1"/>
  <c r="J85" i="13" l="1"/>
  <c r="K85" i="13" s="1"/>
  <c r="L85" i="13" s="1"/>
  <c r="I84" i="13"/>
  <c r="S87" i="13"/>
  <c r="U87" i="13" s="1"/>
  <c r="AA87" i="13" s="1"/>
  <c r="X87" i="13"/>
  <c r="T87" i="13"/>
  <c r="R86" i="13"/>
  <c r="Z86" i="13" s="1"/>
  <c r="M86" i="13"/>
  <c r="N85" i="13" s="1"/>
  <c r="W88" i="13"/>
  <c r="V88" i="13"/>
  <c r="T88" i="3"/>
  <c r="S88" i="3"/>
  <c r="U88" i="3" s="1"/>
  <c r="AA88" i="3" s="1"/>
  <c r="X88" i="3"/>
  <c r="V89" i="3"/>
  <c r="Y89" i="3"/>
  <c r="R87" i="3"/>
  <c r="Z87" i="3" s="1"/>
  <c r="N86" i="3"/>
  <c r="M86" i="3"/>
  <c r="W88" i="3"/>
  <c r="J85" i="3"/>
  <c r="K85" i="3" s="1"/>
  <c r="L85" i="3" s="1"/>
  <c r="J84" i="13" l="1"/>
  <c r="K84" i="13" s="1"/>
  <c r="L84" i="13" s="1"/>
  <c r="I83" i="13"/>
  <c r="R85" i="13"/>
  <c r="Z85" i="13" s="1"/>
  <c r="M85" i="13"/>
  <c r="N84" i="13" s="1"/>
  <c r="W87" i="13"/>
  <c r="V87" i="13"/>
  <c r="S86" i="13"/>
  <c r="U86" i="13" s="1"/>
  <c r="X86" i="13"/>
  <c r="T86" i="13"/>
  <c r="Y87" i="13"/>
  <c r="V88" i="3"/>
  <c r="Y88" i="3"/>
  <c r="S87" i="3"/>
  <c r="U87" i="3" s="1"/>
  <c r="AA87" i="3" s="1"/>
  <c r="X87" i="3"/>
  <c r="T87" i="3"/>
  <c r="W87" i="3" s="1"/>
  <c r="R86" i="3"/>
  <c r="X86" i="3" s="1"/>
  <c r="N85" i="3"/>
  <c r="Y87" i="3"/>
  <c r="M85" i="3"/>
  <c r="J84" i="3"/>
  <c r="K84" i="3" s="1"/>
  <c r="L84" i="3" s="1"/>
  <c r="AA86" i="13" l="1"/>
  <c r="Y86" i="13"/>
  <c r="W86" i="13"/>
  <c r="V86" i="13"/>
  <c r="J83" i="13"/>
  <c r="K83" i="13" s="1"/>
  <c r="L83" i="13" s="1"/>
  <c r="I82" i="13"/>
  <c r="S85" i="13"/>
  <c r="U85" i="13" s="1"/>
  <c r="X85" i="13"/>
  <c r="T85" i="13"/>
  <c r="R84" i="13"/>
  <c r="Z84" i="13" s="1"/>
  <c r="M84" i="13"/>
  <c r="N83" i="13" s="1"/>
  <c r="V87" i="3"/>
  <c r="T86" i="3"/>
  <c r="V86" i="3" s="1"/>
  <c r="S86" i="3"/>
  <c r="U86" i="3" s="1"/>
  <c r="AA86" i="3" s="1"/>
  <c r="Z86" i="3"/>
  <c r="R85" i="3"/>
  <c r="Z85" i="3" s="1"/>
  <c r="N84" i="3"/>
  <c r="Y86" i="3"/>
  <c r="M84" i="3"/>
  <c r="J83" i="3"/>
  <c r="K83" i="3" s="1"/>
  <c r="L83" i="3" s="1"/>
  <c r="S84" i="13" l="1"/>
  <c r="U84" i="13" s="1"/>
  <c r="X84" i="13"/>
  <c r="T84" i="13"/>
  <c r="J82" i="13"/>
  <c r="K82" i="13" s="1"/>
  <c r="L82" i="13" s="1"/>
  <c r="I81" i="13"/>
  <c r="AA85" i="13"/>
  <c r="Y85" i="13"/>
  <c r="W85" i="13"/>
  <c r="V85" i="13"/>
  <c r="R83" i="13"/>
  <c r="M83" i="13"/>
  <c r="N82" i="13" s="1"/>
  <c r="W86" i="3"/>
  <c r="S85" i="3"/>
  <c r="U85" i="3" s="1"/>
  <c r="AA85" i="3" s="1"/>
  <c r="T85" i="3"/>
  <c r="X85" i="3"/>
  <c r="R84" i="3"/>
  <c r="Z84" i="3" s="1"/>
  <c r="N83" i="3"/>
  <c r="M83" i="3"/>
  <c r="J82" i="3"/>
  <c r="K82" i="3" s="1"/>
  <c r="L82" i="3" s="1"/>
  <c r="S83" i="13" l="1"/>
  <c r="U83" i="13" s="1"/>
  <c r="X83" i="13"/>
  <c r="T83" i="13"/>
  <c r="R82" i="13"/>
  <c r="Z82" i="13" s="1"/>
  <c r="M82" i="13"/>
  <c r="N81" i="13" s="1"/>
  <c r="W84" i="13"/>
  <c r="V84" i="13"/>
  <c r="Z83" i="13"/>
  <c r="J81" i="13"/>
  <c r="K81" i="13" s="1"/>
  <c r="L81" i="13" s="1"/>
  <c r="I80" i="13"/>
  <c r="AA84" i="13"/>
  <c r="Y84" i="13"/>
  <c r="Y85" i="3"/>
  <c r="V85" i="3"/>
  <c r="W85" i="3"/>
  <c r="S84" i="3"/>
  <c r="U84" i="3" s="1"/>
  <c r="AA84" i="3" s="1"/>
  <c r="T84" i="3"/>
  <c r="W84" i="3" s="1"/>
  <c r="X84" i="3"/>
  <c r="R83" i="3"/>
  <c r="Z83" i="3" s="1"/>
  <c r="N82" i="3"/>
  <c r="M82" i="3"/>
  <c r="J81" i="3"/>
  <c r="K81" i="3" s="1"/>
  <c r="L81" i="3" s="1"/>
  <c r="R81" i="13" l="1"/>
  <c r="M81" i="13"/>
  <c r="N80" i="13" s="1"/>
  <c r="W83" i="13"/>
  <c r="V83" i="13"/>
  <c r="S82" i="13"/>
  <c r="U82" i="13" s="1"/>
  <c r="AA82" i="13" s="1"/>
  <c r="X82" i="13"/>
  <c r="T82" i="13"/>
  <c r="J80" i="13"/>
  <c r="K80" i="13" s="1"/>
  <c r="L80" i="13" s="1"/>
  <c r="I79" i="13"/>
  <c r="AA83" i="13"/>
  <c r="Y83" i="13"/>
  <c r="V84" i="3"/>
  <c r="Y84" i="3"/>
  <c r="S83" i="3"/>
  <c r="U83" i="3" s="1"/>
  <c r="AA83" i="3" s="1"/>
  <c r="T83" i="3"/>
  <c r="W83" i="3" s="1"/>
  <c r="X83" i="3"/>
  <c r="R82" i="3"/>
  <c r="X82" i="3" s="1"/>
  <c r="N81" i="3"/>
  <c r="Y83" i="3"/>
  <c r="M81" i="3"/>
  <c r="J80" i="3"/>
  <c r="K80" i="3" s="1"/>
  <c r="L80" i="3" s="1"/>
  <c r="Y82" i="13" l="1"/>
  <c r="R80" i="13"/>
  <c r="M80" i="13"/>
  <c r="N79" i="13" s="1"/>
  <c r="W82" i="13"/>
  <c r="V82" i="13"/>
  <c r="S81" i="13"/>
  <c r="U81" i="13" s="1"/>
  <c r="AA81" i="13" s="1"/>
  <c r="X81" i="13"/>
  <c r="T81" i="13"/>
  <c r="J79" i="13"/>
  <c r="K79" i="13" s="1"/>
  <c r="L79" i="13" s="1"/>
  <c r="I78" i="13"/>
  <c r="Z81" i="13"/>
  <c r="V83" i="3"/>
  <c r="Z82" i="3"/>
  <c r="S82" i="3"/>
  <c r="U82" i="3" s="1"/>
  <c r="AA82" i="3" s="1"/>
  <c r="T82" i="3"/>
  <c r="W82" i="3" s="1"/>
  <c r="R81" i="3"/>
  <c r="X81" i="3" s="1"/>
  <c r="N80" i="3"/>
  <c r="Y82" i="3"/>
  <c r="M80" i="3"/>
  <c r="J79" i="3"/>
  <c r="K79" i="3" s="1"/>
  <c r="L79" i="3" s="1"/>
  <c r="S80" i="13" l="1"/>
  <c r="U80" i="13" s="1"/>
  <c r="AA80" i="13" s="1"/>
  <c r="X80" i="13"/>
  <c r="T80" i="13"/>
  <c r="J78" i="13"/>
  <c r="K78" i="13" s="1"/>
  <c r="L78" i="13" s="1"/>
  <c r="I77" i="13"/>
  <c r="R79" i="13"/>
  <c r="Z79" i="13" s="1"/>
  <c r="M79" i="13"/>
  <c r="N78" i="13" s="1"/>
  <c r="W81" i="13"/>
  <c r="V81" i="13"/>
  <c r="Y81" i="13"/>
  <c r="Y80" i="13"/>
  <c r="Z80" i="13"/>
  <c r="V82" i="3"/>
  <c r="S81" i="3"/>
  <c r="U81" i="3" s="1"/>
  <c r="AA81" i="3" s="1"/>
  <c r="T81" i="3"/>
  <c r="Z81" i="3"/>
  <c r="R80" i="3"/>
  <c r="Z80" i="3" s="1"/>
  <c r="N79" i="3"/>
  <c r="W81" i="3"/>
  <c r="M79" i="3"/>
  <c r="J78" i="3"/>
  <c r="K78" i="3" s="1"/>
  <c r="L78" i="3" s="1"/>
  <c r="R78" i="13" l="1"/>
  <c r="M78" i="13"/>
  <c r="N77" i="13" s="1"/>
  <c r="S79" i="13"/>
  <c r="U79" i="13" s="1"/>
  <c r="X79" i="13"/>
  <c r="T79" i="13"/>
  <c r="W80" i="13"/>
  <c r="V80" i="13"/>
  <c r="J77" i="13"/>
  <c r="K77" i="13" s="1"/>
  <c r="L77" i="13" s="1"/>
  <c r="I76" i="13"/>
  <c r="V81" i="3"/>
  <c r="S80" i="3"/>
  <c r="U80" i="3" s="1"/>
  <c r="AA80" i="3" s="1"/>
  <c r="Y81" i="3"/>
  <c r="T80" i="3"/>
  <c r="W80" i="3" s="1"/>
  <c r="X80" i="3"/>
  <c r="R79" i="3"/>
  <c r="Z79" i="3" s="1"/>
  <c r="N78" i="3"/>
  <c r="M78" i="3"/>
  <c r="J77" i="3"/>
  <c r="K77" i="3" s="1"/>
  <c r="L77" i="3" s="1"/>
  <c r="R77" i="13" l="1"/>
  <c r="M77" i="13"/>
  <c r="N76" i="13" s="1"/>
  <c r="S78" i="13"/>
  <c r="U78" i="13" s="1"/>
  <c r="AA78" i="13" s="1"/>
  <c r="X78" i="13"/>
  <c r="T78" i="13"/>
  <c r="J76" i="13"/>
  <c r="K76" i="13" s="1"/>
  <c r="L76" i="13" s="1"/>
  <c r="I75" i="13"/>
  <c r="W79" i="13"/>
  <c r="V79" i="13"/>
  <c r="AA79" i="13"/>
  <c r="Y79" i="13"/>
  <c r="Y78" i="13"/>
  <c r="Z78" i="13"/>
  <c r="Y80" i="3"/>
  <c r="S79" i="3"/>
  <c r="U79" i="3" s="1"/>
  <c r="AA79" i="3" s="1"/>
  <c r="V80" i="3"/>
  <c r="T79" i="3"/>
  <c r="V79" i="3" s="1"/>
  <c r="X79" i="3"/>
  <c r="R78" i="3"/>
  <c r="X78" i="3" s="1"/>
  <c r="N77" i="3"/>
  <c r="Z78" i="3"/>
  <c r="M77" i="3"/>
  <c r="J76" i="3"/>
  <c r="K76" i="3" s="1"/>
  <c r="L76" i="3" s="1"/>
  <c r="S77" i="13" l="1"/>
  <c r="U77" i="13" s="1"/>
  <c r="AA77" i="13" s="1"/>
  <c r="X77" i="13"/>
  <c r="T77" i="13"/>
  <c r="W78" i="13"/>
  <c r="V78" i="13"/>
  <c r="J75" i="13"/>
  <c r="K75" i="13" s="1"/>
  <c r="L75" i="13" s="1"/>
  <c r="I74" i="13"/>
  <c r="R76" i="13"/>
  <c r="M76" i="13"/>
  <c r="N75" i="13" s="1"/>
  <c r="Y77" i="13"/>
  <c r="Z77" i="13"/>
  <c r="W79" i="3"/>
  <c r="Y79" i="3"/>
  <c r="T78" i="3"/>
  <c r="W78" i="3" s="1"/>
  <c r="S78" i="3"/>
  <c r="U78" i="3" s="1"/>
  <c r="AA78" i="3" s="1"/>
  <c r="R77" i="3"/>
  <c r="X77" i="3" s="1"/>
  <c r="N76" i="3"/>
  <c r="M76" i="3"/>
  <c r="J75" i="3"/>
  <c r="K75" i="3" s="1"/>
  <c r="L75" i="3" s="1"/>
  <c r="S76" i="13" l="1"/>
  <c r="U76" i="13" s="1"/>
  <c r="AA76" i="13" s="1"/>
  <c r="X76" i="13"/>
  <c r="T76" i="13"/>
  <c r="Y76" i="13"/>
  <c r="Z76" i="13"/>
  <c r="J74" i="13"/>
  <c r="K74" i="13" s="1"/>
  <c r="L74" i="13" s="1"/>
  <c r="I73" i="13"/>
  <c r="W77" i="13"/>
  <c r="V77" i="13"/>
  <c r="R75" i="13"/>
  <c r="Z75" i="13" s="1"/>
  <c r="M75" i="13"/>
  <c r="N74" i="13" s="1"/>
  <c r="Y78" i="3"/>
  <c r="V78" i="3"/>
  <c r="Z77" i="3"/>
  <c r="T77" i="3"/>
  <c r="S77" i="3"/>
  <c r="U77" i="3" s="1"/>
  <c r="AA77" i="3" s="1"/>
  <c r="R76" i="3"/>
  <c r="X76" i="3" s="1"/>
  <c r="N75" i="3"/>
  <c r="S76" i="3"/>
  <c r="U76" i="3" s="1"/>
  <c r="AA76" i="3" s="1"/>
  <c r="M75" i="3"/>
  <c r="J74" i="3"/>
  <c r="K74" i="3" s="1"/>
  <c r="L74" i="3" s="1"/>
  <c r="S75" i="13" l="1"/>
  <c r="U75" i="13" s="1"/>
  <c r="X75" i="13"/>
  <c r="T75" i="13"/>
  <c r="J73" i="13"/>
  <c r="K73" i="13" s="1"/>
  <c r="L73" i="13" s="1"/>
  <c r="I72" i="13"/>
  <c r="W76" i="13"/>
  <c r="V76" i="13"/>
  <c r="Z74" i="13"/>
  <c r="R74" i="13"/>
  <c r="M74" i="13"/>
  <c r="N73" i="13" s="1"/>
  <c r="V77" i="3"/>
  <c r="W77" i="3"/>
  <c r="Z76" i="3"/>
  <c r="T76" i="3"/>
  <c r="W76" i="3" s="1"/>
  <c r="Y77" i="3"/>
  <c r="R75" i="3"/>
  <c r="X75" i="3" s="1"/>
  <c r="N74" i="3"/>
  <c r="Y76" i="3"/>
  <c r="M74" i="3"/>
  <c r="J73" i="3"/>
  <c r="K73" i="3" s="1"/>
  <c r="L73" i="3" s="1"/>
  <c r="R73" i="13" l="1"/>
  <c r="M73" i="13"/>
  <c r="N72" i="13" s="1"/>
  <c r="W75" i="13"/>
  <c r="V75" i="13"/>
  <c r="S74" i="13"/>
  <c r="U74" i="13" s="1"/>
  <c r="X74" i="13"/>
  <c r="T74" i="13"/>
  <c r="J72" i="13"/>
  <c r="K72" i="13" s="1"/>
  <c r="L72" i="13" s="1"/>
  <c r="I71" i="13"/>
  <c r="AA75" i="13"/>
  <c r="Y75" i="13"/>
  <c r="Z75" i="3"/>
  <c r="S75" i="3"/>
  <c r="U75" i="3" s="1"/>
  <c r="AA75" i="3" s="1"/>
  <c r="T75" i="3"/>
  <c r="V76" i="3"/>
  <c r="R74" i="3"/>
  <c r="X74" i="3" s="1"/>
  <c r="N73" i="3"/>
  <c r="W75" i="3"/>
  <c r="V75" i="3"/>
  <c r="M73" i="3"/>
  <c r="J72" i="3"/>
  <c r="K72" i="3" s="1"/>
  <c r="L72" i="3" s="1"/>
  <c r="J71" i="13" l="1"/>
  <c r="K71" i="13" s="1"/>
  <c r="L71" i="13" s="1"/>
  <c r="I70" i="13"/>
  <c r="R72" i="13"/>
  <c r="Z72" i="13" s="1"/>
  <c r="M72" i="13"/>
  <c r="N71" i="13" s="1"/>
  <c r="S73" i="13"/>
  <c r="U73" i="13" s="1"/>
  <c r="AA73" i="13" s="1"/>
  <c r="X73" i="13"/>
  <c r="T73" i="13"/>
  <c r="AA74" i="13"/>
  <c r="Y74" i="13"/>
  <c r="W74" i="13"/>
  <c r="V74" i="13"/>
  <c r="Z73" i="13"/>
  <c r="Y75" i="3"/>
  <c r="Z74" i="3"/>
  <c r="S74" i="3"/>
  <c r="U74" i="3" s="1"/>
  <c r="AA74" i="3" s="1"/>
  <c r="T74" i="3"/>
  <c r="R73" i="3"/>
  <c r="X73" i="3" s="1"/>
  <c r="N72" i="3"/>
  <c r="Z73" i="3"/>
  <c r="W74" i="3"/>
  <c r="M72" i="3"/>
  <c r="J71" i="3"/>
  <c r="K71" i="3" s="1"/>
  <c r="L71" i="3" s="1"/>
  <c r="Y73" i="13" l="1"/>
  <c r="W73" i="13"/>
  <c r="V73" i="13"/>
  <c r="J70" i="13"/>
  <c r="K70" i="13" s="1"/>
  <c r="L70" i="13" s="1"/>
  <c r="I69" i="13"/>
  <c r="S72" i="13"/>
  <c r="U72" i="13" s="1"/>
  <c r="X72" i="13"/>
  <c r="T72" i="13"/>
  <c r="R71" i="13"/>
  <c r="M71" i="13"/>
  <c r="N70" i="13" s="1"/>
  <c r="S73" i="3"/>
  <c r="U73" i="3" s="1"/>
  <c r="AA73" i="3" s="1"/>
  <c r="V74" i="3"/>
  <c r="T73" i="3"/>
  <c r="Y74" i="3"/>
  <c r="R72" i="3"/>
  <c r="Z72" i="3" s="1"/>
  <c r="N71" i="3"/>
  <c r="X72" i="3"/>
  <c r="S72" i="3"/>
  <c r="U72" i="3" s="1"/>
  <c r="AA72" i="3" s="1"/>
  <c r="T72" i="3"/>
  <c r="M71" i="3"/>
  <c r="W73" i="3"/>
  <c r="V73" i="3"/>
  <c r="J70" i="3"/>
  <c r="K70" i="3" s="1"/>
  <c r="L70" i="3" s="1"/>
  <c r="R70" i="13" l="1"/>
  <c r="M70" i="13"/>
  <c r="N69" i="13" s="1"/>
  <c r="S71" i="13"/>
  <c r="U71" i="13" s="1"/>
  <c r="AA71" i="13" s="1"/>
  <c r="X71" i="13"/>
  <c r="T71" i="13"/>
  <c r="W72" i="13"/>
  <c r="V72" i="13"/>
  <c r="AA72" i="13"/>
  <c r="Y72" i="13"/>
  <c r="Z71" i="13"/>
  <c r="J69" i="13"/>
  <c r="K69" i="13" s="1"/>
  <c r="L69" i="13" s="1"/>
  <c r="I68" i="13"/>
  <c r="Y73" i="3"/>
  <c r="R71" i="3"/>
  <c r="N70" i="3"/>
  <c r="Y72" i="3"/>
  <c r="X71" i="3"/>
  <c r="T71" i="3"/>
  <c r="S71" i="3"/>
  <c r="U71" i="3" s="1"/>
  <c r="AA71" i="3" s="1"/>
  <c r="Z71" i="3"/>
  <c r="M70" i="3"/>
  <c r="W72" i="3"/>
  <c r="V72" i="3"/>
  <c r="J69" i="3"/>
  <c r="K69" i="3" s="1"/>
  <c r="L69" i="3" s="1"/>
  <c r="R69" i="13" l="1"/>
  <c r="M69" i="13"/>
  <c r="N68" i="13" s="1"/>
  <c r="S70" i="13"/>
  <c r="U70" i="13" s="1"/>
  <c r="AA70" i="13" s="1"/>
  <c r="X70" i="13"/>
  <c r="T70" i="13"/>
  <c r="J68" i="13"/>
  <c r="K68" i="13" s="1"/>
  <c r="L68" i="13" s="1"/>
  <c r="I67" i="13"/>
  <c r="W71" i="13"/>
  <c r="V71" i="13"/>
  <c r="Y71" i="13"/>
  <c r="Y70" i="13"/>
  <c r="Z70" i="13"/>
  <c r="R70" i="3"/>
  <c r="Z70" i="3" s="1"/>
  <c r="N69" i="3"/>
  <c r="Y71" i="3"/>
  <c r="X70" i="3"/>
  <c r="S70" i="3"/>
  <c r="U70" i="3" s="1"/>
  <c r="AA70" i="3" s="1"/>
  <c r="T70" i="3"/>
  <c r="Y70" i="3"/>
  <c r="M69" i="3"/>
  <c r="W71" i="3"/>
  <c r="V71" i="3"/>
  <c r="J68" i="3"/>
  <c r="K68" i="3" s="1"/>
  <c r="L68" i="3" s="1"/>
  <c r="W70" i="13" l="1"/>
  <c r="V70" i="13"/>
  <c r="S69" i="13"/>
  <c r="U69" i="13" s="1"/>
  <c r="AA69" i="13" s="1"/>
  <c r="X69" i="13"/>
  <c r="T69" i="13"/>
  <c r="J67" i="13"/>
  <c r="K67" i="13" s="1"/>
  <c r="L67" i="13" s="1"/>
  <c r="I66" i="13"/>
  <c r="Z68" i="13"/>
  <c r="R68" i="13"/>
  <c r="M68" i="13"/>
  <c r="N67" i="13" s="1"/>
  <c r="Z69" i="13"/>
  <c r="R69" i="3"/>
  <c r="N68" i="3"/>
  <c r="X69" i="3"/>
  <c r="T69" i="3"/>
  <c r="S69" i="3"/>
  <c r="U69" i="3" s="1"/>
  <c r="AA69" i="3" s="1"/>
  <c r="Z69" i="3"/>
  <c r="M68" i="3"/>
  <c r="W70" i="3"/>
  <c r="V70" i="3"/>
  <c r="J67" i="3"/>
  <c r="K67" i="3" s="1"/>
  <c r="L67" i="3" s="1"/>
  <c r="J66" i="13" l="1"/>
  <c r="K66" i="13" s="1"/>
  <c r="L66" i="13" s="1"/>
  <c r="I65" i="13"/>
  <c r="S68" i="13"/>
  <c r="U68" i="13" s="1"/>
  <c r="X68" i="13"/>
  <c r="T68" i="13"/>
  <c r="R67" i="13"/>
  <c r="Z67" i="13" s="1"/>
  <c r="M67" i="13"/>
  <c r="N66" i="13" s="1"/>
  <c r="Y69" i="13"/>
  <c r="W69" i="13"/>
  <c r="V69" i="13"/>
  <c r="R68" i="3"/>
  <c r="N67" i="3"/>
  <c r="Y69" i="3"/>
  <c r="X68" i="3"/>
  <c r="T68" i="3"/>
  <c r="S68" i="3"/>
  <c r="U68" i="3" s="1"/>
  <c r="AA68" i="3" s="1"/>
  <c r="Z68" i="3"/>
  <c r="M67" i="3"/>
  <c r="W69" i="3"/>
  <c r="V69" i="3"/>
  <c r="J66" i="3"/>
  <c r="K66" i="3" s="1"/>
  <c r="L66" i="3" s="1"/>
  <c r="S67" i="13" l="1"/>
  <c r="U67" i="13" s="1"/>
  <c r="X67" i="13"/>
  <c r="T67" i="13"/>
  <c r="AA68" i="13"/>
  <c r="Y68" i="13"/>
  <c r="J65" i="13"/>
  <c r="K65" i="13" s="1"/>
  <c r="L65" i="13" s="1"/>
  <c r="I64" i="13"/>
  <c r="W68" i="13"/>
  <c r="V68" i="13"/>
  <c r="R66" i="13"/>
  <c r="Z66" i="13" s="1"/>
  <c r="M66" i="13"/>
  <c r="N65" i="13" s="1"/>
  <c r="R67" i="3"/>
  <c r="N66" i="3"/>
  <c r="Y68" i="3"/>
  <c r="X67" i="3"/>
  <c r="T67" i="3"/>
  <c r="S67" i="3"/>
  <c r="U67" i="3" s="1"/>
  <c r="AA67" i="3" s="1"/>
  <c r="Z67" i="3"/>
  <c r="M66" i="3"/>
  <c r="W68" i="3"/>
  <c r="V68" i="3"/>
  <c r="J65" i="3"/>
  <c r="K65" i="3" s="1"/>
  <c r="L65" i="3" s="1"/>
  <c r="R65" i="13" l="1"/>
  <c r="M65" i="13"/>
  <c r="N64" i="13" s="1"/>
  <c r="S66" i="13"/>
  <c r="U66" i="13" s="1"/>
  <c r="X66" i="13"/>
  <c r="T66" i="13"/>
  <c r="J64" i="13"/>
  <c r="K64" i="13" s="1"/>
  <c r="L64" i="13" s="1"/>
  <c r="I63" i="13"/>
  <c r="W67" i="13"/>
  <c r="V67" i="13"/>
  <c r="AA67" i="13"/>
  <c r="Y67" i="13"/>
  <c r="R66" i="3"/>
  <c r="X66" i="3" s="1"/>
  <c r="N65" i="3"/>
  <c r="Y67" i="3"/>
  <c r="S66" i="3"/>
  <c r="U66" i="3" s="1"/>
  <c r="AA66" i="3" s="1"/>
  <c r="Z66" i="3"/>
  <c r="M65" i="3"/>
  <c r="W67" i="3"/>
  <c r="V67" i="3"/>
  <c r="J64" i="3"/>
  <c r="K64" i="3" s="1"/>
  <c r="L64" i="3" s="1"/>
  <c r="W66" i="13" l="1"/>
  <c r="V66" i="13"/>
  <c r="S65" i="13"/>
  <c r="U65" i="13" s="1"/>
  <c r="AA65" i="13" s="1"/>
  <c r="X65" i="13"/>
  <c r="T65" i="13"/>
  <c r="J63" i="13"/>
  <c r="K63" i="13" s="1"/>
  <c r="L63" i="13" s="1"/>
  <c r="I62" i="13"/>
  <c r="AA66" i="13"/>
  <c r="Y66" i="13"/>
  <c r="R64" i="13"/>
  <c r="M64" i="13"/>
  <c r="N63" i="13" s="1"/>
  <c r="Y65" i="13"/>
  <c r="Z65" i="13"/>
  <c r="T66" i="3"/>
  <c r="R65" i="3"/>
  <c r="T65" i="3" s="1"/>
  <c r="N64" i="3"/>
  <c r="Y66" i="3"/>
  <c r="X65" i="3"/>
  <c r="S65" i="3"/>
  <c r="U65" i="3" s="1"/>
  <c r="AA65" i="3" s="1"/>
  <c r="Z65" i="3"/>
  <c r="W66" i="3"/>
  <c r="V66" i="3"/>
  <c r="M64" i="3"/>
  <c r="J63" i="3"/>
  <c r="K63" i="3" s="1"/>
  <c r="L63" i="3" s="1"/>
  <c r="S64" i="13" l="1"/>
  <c r="U64" i="13" s="1"/>
  <c r="AA64" i="13" s="1"/>
  <c r="X64" i="13"/>
  <c r="T64" i="13"/>
  <c r="J62" i="13"/>
  <c r="K62" i="13" s="1"/>
  <c r="L62" i="13" s="1"/>
  <c r="I61" i="13"/>
  <c r="Y64" i="13"/>
  <c r="Z64" i="13"/>
  <c r="R63" i="13"/>
  <c r="Z63" i="13" s="1"/>
  <c r="M63" i="13"/>
  <c r="N62" i="13" s="1"/>
  <c r="W65" i="13"/>
  <c r="V65" i="13"/>
  <c r="R64" i="3"/>
  <c r="Z64" i="3" s="1"/>
  <c r="N63" i="3"/>
  <c r="Y65" i="3"/>
  <c r="T64" i="3"/>
  <c r="S64" i="3"/>
  <c r="U64" i="3" s="1"/>
  <c r="AA64" i="3" s="1"/>
  <c r="M63" i="3"/>
  <c r="W65" i="3"/>
  <c r="V65" i="3"/>
  <c r="J62" i="3"/>
  <c r="K62" i="3" s="1"/>
  <c r="L62" i="3" s="1"/>
  <c r="R62" i="13" l="1"/>
  <c r="M62" i="13"/>
  <c r="N61" i="13" s="1"/>
  <c r="W64" i="13"/>
  <c r="V64" i="13"/>
  <c r="S63" i="13"/>
  <c r="U63" i="13" s="1"/>
  <c r="AA63" i="13" s="1"/>
  <c r="X63" i="13"/>
  <c r="T63" i="13"/>
  <c r="J61" i="13"/>
  <c r="K61" i="13" s="1"/>
  <c r="L61" i="13" s="1"/>
  <c r="I60" i="13"/>
  <c r="X64" i="3"/>
  <c r="R63" i="3"/>
  <c r="X63" i="3" s="1"/>
  <c r="N62" i="3"/>
  <c r="Y64" i="3"/>
  <c r="Z63" i="3"/>
  <c r="M62" i="3"/>
  <c r="W64" i="3"/>
  <c r="V64" i="3"/>
  <c r="J61" i="3"/>
  <c r="K61" i="3" s="1"/>
  <c r="L61" i="3" s="1"/>
  <c r="S62" i="13" l="1"/>
  <c r="U62" i="13" s="1"/>
  <c r="AA62" i="13" s="1"/>
  <c r="X62" i="13"/>
  <c r="T62" i="13"/>
  <c r="J60" i="13"/>
  <c r="K60" i="13" s="1"/>
  <c r="L60" i="13" s="1"/>
  <c r="I59" i="13"/>
  <c r="Z61" i="13"/>
  <c r="R61" i="13"/>
  <c r="M61" i="13"/>
  <c r="N60" i="13" s="1"/>
  <c r="W63" i="13"/>
  <c r="V63" i="13"/>
  <c r="Y62" i="13"/>
  <c r="Z62" i="13"/>
  <c r="Y63" i="13"/>
  <c r="S63" i="3"/>
  <c r="U63" i="3" s="1"/>
  <c r="AA63" i="3" s="1"/>
  <c r="T63" i="3"/>
  <c r="W63" i="3" s="1"/>
  <c r="R62" i="3"/>
  <c r="N61" i="3"/>
  <c r="Y63" i="3"/>
  <c r="X62" i="3"/>
  <c r="S62" i="3"/>
  <c r="U62" i="3" s="1"/>
  <c r="AA62" i="3" s="1"/>
  <c r="T62" i="3"/>
  <c r="Z62" i="3"/>
  <c r="M61" i="3"/>
  <c r="V63" i="3"/>
  <c r="J60" i="3"/>
  <c r="K60" i="3" s="1"/>
  <c r="L60" i="3" s="1"/>
  <c r="R60" i="13" l="1"/>
  <c r="M60" i="13"/>
  <c r="N59" i="13" s="1"/>
  <c r="S61" i="13"/>
  <c r="U61" i="13" s="1"/>
  <c r="X61" i="13"/>
  <c r="T61" i="13"/>
  <c r="W62" i="13"/>
  <c r="V62" i="13"/>
  <c r="J59" i="13"/>
  <c r="K59" i="13" s="1"/>
  <c r="L59" i="13" s="1"/>
  <c r="I58" i="13"/>
  <c r="R61" i="3"/>
  <c r="Z61" i="3" s="1"/>
  <c r="N60" i="3"/>
  <c r="Y62" i="3"/>
  <c r="X61" i="3"/>
  <c r="T61" i="3"/>
  <c r="S61" i="3"/>
  <c r="U61" i="3" s="1"/>
  <c r="AA61" i="3" s="1"/>
  <c r="M60" i="3"/>
  <c r="W62" i="3"/>
  <c r="V62" i="3"/>
  <c r="J59" i="3"/>
  <c r="K59" i="3" s="1"/>
  <c r="L59" i="3" s="1"/>
  <c r="W61" i="13" l="1"/>
  <c r="V61" i="13"/>
  <c r="S60" i="13"/>
  <c r="U60" i="13" s="1"/>
  <c r="AA60" i="13" s="1"/>
  <c r="X60" i="13"/>
  <c r="T60" i="13"/>
  <c r="J58" i="13"/>
  <c r="K58" i="13" s="1"/>
  <c r="L58" i="13" s="1"/>
  <c r="I57" i="13"/>
  <c r="Z59" i="13"/>
  <c r="R59" i="13"/>
  <c r="M59" i="13"/>
  <c r="N58" i="13" s="1"/>
  <c r="AA61" i="13"/>
  <c r="Y61" i="13"/>
  <c r="Z60" i="13"/>
  <c r="R60" i="3"/>
  <c r="X60" i="3" s="1"/>
  <c r="N59" i="3"/>
  <c r="Y61" i="3"/>
  <c r="S60" i="3"/>
  <c r="U60" i="3" s="1"/>
  <c r="AA60" i="3" s="1"/>
  <c r="Z60" i="3"/>
  <c r="W61" i="3"/>
  <c r="V61" i="3"/>
  <c r="M59" i="3"/>
  <c r="J58" i="3"/>
  <c r="K58" i="3" s="1"/>
  <c r="L58" i="3" s="1"/>
  <c r="Y60" i="13" l="1"/>
  <c r="J57" i="13"/>
  <c r="K57" i="13" s="1"/>
  <c r="L57" i="13" s="1"/>
  <c r="I56" i="13"/>
  <c r="S59" i="13"/>
  <c r="U59" i="13" s="1"/>
  <c r="X59" i="13"/>
  <c r="T59" i="13"/>
  <c r="R58" i="13"/>
  <c r="Z58" i="13" s="1"/>
  <c r="M58" i="13"/>
  <c r="N57" i="13" s="1"/>
  <c r="W60" i="13"/>
  <c r="V60" i="13"/>
  <c r="T60" i="3"/>
  <c r="W60" i="3" s="1"/>
  <c r="R59" i="3"/>
  <c r="X59" i="3" s="1"/>
  <c r="N58" i="3"/>
  <c r="Y60" i="3"/>
  <c r="M58" i="3"/>
  <c r="V60" i="3"/>
  <c r="J57" i="3"/>
  <c r="K57" i="3" s="1"/>
  <c r="L57" i="3" s="1"/>
  <c r="S58" i="13" l="1"/>
  <c r="U58" i="13" s="1"/>
  <c r="X58" i="13"/>
  <c r="T58" i="13"/>
  <c r="AA59" i="13"/>
  <c r="Y59" i="13"/>
  <c r="J56" i="13"/>
  <c r="K56" i="13" s="1"/>
  <c r="L56" i="13" s="1"/>
  <c r="I55" i="13"/>
  <c r="W59" i="13"/>
  <c r="V59" i="13"/>
  <c r="R57" i="13"/>
  <c r="Z57" i="13" s="1"/>
  <c r="M57" i="13"/>
  <c r="N56" i="13" s="1"/>
  <c r="Z59" i="3"/>
  <c r="S59" i="3"/>
  <c r="U59" i="3" s="1"/>
  <c r="AA59" i="3" s="1"/>
  <c r="T59" i="3"/>
  <c r="W59" i="3" s="1"/>
  <c r="R58" i="3"/>
  <c r="X58" i="3" s="1"/>
  <c r="N57" i="3"/>
  <c r="M57" i="3"/>
  <c r="J56" i="3"/>
  <c r="K56" i="3" s="1"/>
  <c r="L56" i="3" s="1"/>
  <c r="R56" i="13" l="1"/>
  <c r="M56" i="13"/>
  <c r="N55" i="13" s="1"/>
  <c r="S57" i="13"/>
  <c r="U57" i="13" s="1"/>
  <c r="X57" i="13"/>
  <c r="T57" i="13"/>
  <c r="J55" i="13"/>
  <c r="K55" i="13" s="1"/>
  <c r="L55" i="13" s="1"/>
  <c r="I54" i="13"/>
  <c r="W58" i="13"/>
  <c r="V58" i="13"/>
  <c r="AA58" i="13"/>
  <c r="Y58" i="13"/>
  <c r="Y59" i="3"/>
  <c r="V59" i="3"/>
  <c r="Z58" i="3"/>
  <c r="S58" i="3"/>
  <c r="U58" i="3" s="1"/>
  <c r="AA58" i="3" s="1"/>
  <c r="T58" i="3"/>
  <c r="R57" i="3"/>
  <c r="X57" i="3" s="1"/>
  <c r="N56" i="3"/>
  <c r="Z57" i="3"/>
  <c r="M56" i="3"/>
  <c r="W58" i="3"/>
  <c r="J55" i="3"/>
  <c r="K55" i="3" s="1"/>
  <c r="L55" i="3" s="1"/>
  <c r="W57" i="13" l="1"/>
  <c r="V57" i="13"/>
  <c r="S56" i="13"/>
  <c r="U56" i="13" s="1"/>
  <c r="AA56" i="13" s="1"/>
  <c r="X56" i="13"/>
  <c r="T56" i="13"/>
  <c r="J54" i="13"/>
  <c r="K54" i="13" s="1"/>
  <c r="L54" i="13" s="1"/>
  <c r="I53" i="13"/>
  <c r="AA57" i="13"/>
  <c r="Y57" i="13"/>
  <c r="R55" i="13"/>
  <c r="Z55" i="13" s="1"/>
  <c r="M55" i="13"/>
  <c r="N54" i="13" s="1"/>
  <c r="Z56" i="13"/>
  <c r="Y58" i="3"/>
  <c r="S57" i="3"/>
  <c r="U57" i="3" s="1"/>
  <c r="AA57" i="3" s="1"/>
  <c r="V58" i="3"/>
  <c r="T57" i="3"/>
  <c r="W57" i="3" s="1"/>
  <c r="R56" i="3"/>
  <c r="Z56" i="3" s="1"/>
  <c r="N55" i="3"/>
  <c r="M55" i="3"/>
  <c r="J54" i="3"/>
  <c r="K54" i="3" s="1"/>
  <c r="L54" i="3" s="1"/>
  <c r="Y56" i="13" l="1"/>
  <c r="S55" i="13"/>
  <c r="U55" i="13" s="1"/>
  <c r="X55" i="13"/>
  <c r="T55" i="13"/>
  <c r="J53" i="13"/>
  <c r="K53" i="13" s="1"/>
  <c r="L53" i="13" s="1"/>
  <c r="I52" i="13"/>
  <c r="R54" i="13"/>
  <c r="Z54" i="13" s="1"/>
  <c r="M54" i="13"/>
  <c r="N53" i="13" s="1"/>
  <c r="W56" i="13"/>
  <c r="V56" i="13"/>
  <c r="T56" i="3"/>
  <c r="Y57" i="3"/>
  <c r="S56" i="3"/>
  <c r="U56" i="3" s="1"/>
  <c r="AA56" i="3" s="1"/>
  <c r="V57" i="3"/>
  <c r="X56" i="3"/>
  <c r="R55" i="3"/>
  <c r="T55" i="3" s="1"/>
  <c r="N54" i="3"/>
  <c r="X55" i="3"/>
  <c r="M54" i="3"/>
  <c r="W56" i="3"/>
  <c r="J53" i="3"/>
  <c r="K53" i="3" s="1"/>
  <c r="L53" i="3" s="1"/>
  <c r="R53" i="13" l="1"/>
  <c r="M53" i="13"/>
  <c r="N52" i="13" s="1"/>
  <c r="S54" i="13"/>
  <c r="U54" i="13" s="1"/>
  <c r="X54" i="13"/>
  <c r="T54" i="13"/>
  <c r="W55" i="13"/>
  <c r="V55" i="13"/>
  <c r="J52" i="13"/>
  <c r="K52" i="13" s="1"/>
  <c r="L52" i="13" s="1"/>
  <c r="I51" i="13"/>
  <c r="AA55" i="13"/>
  <c r="Y55" i="13"/>
  <c r="Z55" i="3"/>
  <c r="Y56" i="3"/>
  <c r="V56" i="3"/>
  <c r="S55" i="3"/>
  <c r="U55" i="3" s="1"/>
  <c r="AA55" i="3" s="1"/>
  <c r="R54" i="3"/>
  <c r="X54" i="3" s="1"/>
  <c r="N53" i="3"/>
  <c r="Z54" i="3"/>
  <c r="M53" i="3"/>
  <c r="W55" i="3"/>
  <c r="J52" i="3"/>
  <c r="K52" i="3" s="1"/>
  <c r="L52" i="3" s="1"/>
  <c r="J51" i="13" l="1"/>
  <c r="K51" i="13" s="1"/>
  <c r="L51" i="13" s="1"/>
  <c r="I50" i="13"/>
  <c r="R52" i="13"/>
  <c r="Z52" i="13" s="1"/>
  <c r="M52" i="13"/>
  <c r="N51" i="13" s="1"/>
  <c r="S53" i="13"/>
  <c r="U53" i="13" s="1"/>
  <c r="AA53" i="13" s="1"/>
  <c r="X53" i="13"/>
  <c r="T53" i="13"/>
  <c r="W54" i="13"/>
  <c r="V54" i="13"/>
  <c r="AA54" i="13"/>
  <c r="Y54" i="13"/>
  <c r="Z53" i="13"/>
  <c r="V55" i="3"/>
  <c r="Y55" i="3"/>
  <c r="T54" i="3"/>
  <c r="S54" i="3"/>
  <c r="U54" i="3" s="1"/>
  <c r="AA54" i="3" s="1"/>
  <c r="R53" i="3"/>
  <c r="Z53" i="3" s="1"/>
  <c r="N52" i="3"/>
  <c r="M52" i="3"/>
  <c r="W54" i="3"/>
  <c r="J51" i="3"/>
  <c r="K51" i="3" s="1"/>
  <c r="L51" i="3" s="1"/>
  <c r="W53" i="13" l="1"/>
  <c r="V53" i="13"/>
  <c r="Y53" i="13"/>
  <c r="J50" i="13"/>
  <c r="K50" i="13" s="1"/>
  <c r="L50" i="13" s="1"/>
  <c r="I49" i="13"/>
  <c r="S52" i="13"/>
  <c r="U52" i="13" s="1"/>
  <c r="X52" i="13"/>
  <c r="T52" i="13"/>
  <c r="R51" i="13"/>
  <c r="Z51" i="13" s="1"/>
  <c r="M51" i="13"/>
  <c r="N50" i="13" s="1"/>
  <c r="S53" i="3"/>
  <c r="U53" i="3" s="1"/>
  <c r="AA53" i="3" s="1"/>
  <c r="T53" i="3"/>
  <c r="V54" i="3"/>
  <c r="X53" i="3"/>
  <c r="Y54" i="3"/>
  <c r="R52" i="3"/>
  <c r="X52" i="3" s="1"/>
  <c r="N51" i="3"/>
  <c r="Y53" i="3"/>
  <c r="M51" i="3"/>
  <c r="W53" i="3"/>
  <c r="V53" i="3"/>
  <c r="J50" i="3"/>
  <c r="K50" i="3" s="1"/>
  <c r="L50" i="3" s="1"/>
  <c r="W52" i="13" l="1"/>
  <c r="V52" i="13"/>
  <c r="R50" i="13"/>
  <c r="Z50" i="13" s="1"/>
  <c r="M50" i="13"/>
  <c r="N49" i="13" s="1"/>
  <c r="S51" i="13"/>
  <c r="U51" i="13" s="1"/>
  <c r="X51" i="13"/>
  <c r="T51" i="13"/>
  <c r="AA52" i="13"/>
  <c r="Y52" i="13"/>
  <c r="J49" i="13"/>
  <c r="K49" i="13" s="1"/>
  <c r="L49" i="13" s="1"/>
  <c r="I48" i="13"/>
  <c r="Z52" i="3"/>
  <c r="S52" i="3"/>
  <c r="U52" i="3" s="1"/>
  <c r="AA52" i="3" s="1"/>
  <c r="T52" i="3"/>
  <c r="V52" i="3" s="1"/>
  <c r="R51" i="3"/>
  <c r="Z51" i="3" s="1"/>
  <c r="N50" i="3"/>
  <c r="Y52" i="3"/>
  <c r="T51" i="3"/>
  <c r="M50" i="3"/>
  <c r="J49" i="3"/>
  <c r="K49" i="3" s="1"/>
  <c r="L49" i="3" s="1"/>
  <c r="AA51" i="13" l="1"/>
  <c r="Y51" i="13"/>
  <c r="J48" i="13"/>
  <c r="K48" i="13" s="1"/>
  <c r="L48" i="13" s="1"/>
  <c r="I47" i="13"/>
  <c r="W51" i="13"/>
  <c r="V51" i="13"/>
  <c r="R49" i="13"/>
  <c r="Z49" i="13" s="1"/>
  <c r="M49" i="13"/>
  <c r="N48" i="13" s="1"/>
  <c r="S50" i="13"/>
  <c r="U50" i="13" s="1"/>
  <c r="X50" i="13"/>
  <c r="T50" i="13"/>
  <c r="X51" i="3"/>
  <c r="S51" i="3"/>
  <c r="U51" i="3" s="1"/>
  <c r="AA51" i="3" s="1"/>
  <c r="W52" i="3"/>
  <c r="R50" i="3"/>
  <c r="X50" i="3" s="1"/>
  <c r="N49" i="3"/>
  <c r="Y51" i="3"/>
  <c r="M49" i="3"/>
  <c r="W51" i="3"/>
  <c r="V51" i="3"/>
  <c r="J48" i="3"/>
  <c r="K48" i="3" s="1"/>
  <c r="L48" i="3" s="1"/>
  <c r="AA50" i="13" l="1"/>
  <c r="Y50" i="13"/>
  <c r="J47" i="13"/>
  <c r="K47" i="13" s="1"/>
  <c r="L47" i="13" s="1"/>
  <c r="I46" i="13"/>
  <c r="W50" i="13"/>
  <c r="V50" i="13"/>
  <c r="R48" i="13"/>
  <c r="Z48" i="13" s="1"/>
  <c r="M48" i="13"/>
  <c r="N47" i="13" s="1"/>
  <c r="S49" i="13"/>
  <c r="U49" i="13" s="1"/>
  <c r="X49" i="13"/>
  <c r="T49" i="13"/>
  <c r="Z50" i="3"/>
  <c r="S50" i="3"/>
  <c r="U50" i="3" s="1"/>
  <c r="AA50" i="3" s="1"/>
  <c r="T50" i="3"/>
  <c r="R49" i="3"/>
  <c r="X49" i="3" s="1"/>
  <c r="N48" i="3"/>
  <c r="W50" i="3"/>
  <c r="M48" i="3"/>
  <c r="J47" i="3"/>
  <c r="K47" i="3" s="1"/>
  <c r="L47" i="3" s="1"/>
  <c r="J46" i="13" l="1"/>
  <c r="K46" i="13" s="1"/>
  <c r="L46" i="13" s="1"/>
  <c r="I45" i="13"/>
  <c r="AA49" i="13"/>
  <c r="Y49" i="13"/>
  <c r="R47" i="13"/>
  <c r="M47" i="13"/>
  <c r="N46" i="13" s="1"/>
  <c r="W49" i="13"/>
  <c r="V49" i="13"/>
  <c r="S48" i="13"/>
  <c r="U48" i="13" s="1"/>
  <c r="X48" i="13"/>
  <c r="T48" i="13"/>
  <c r="Z49" i="3"/>
  <c r="S49" i="3"/>
  <c r="U49" i="3" s="1"/>
  <c r="AA49" i="3" s="1"/>
  <c r="Y50" i="3"/>
  <c r="V50" i="3"/>
  <c r="T49" i="3"/>
  <c r="R48" i="3"/>
  <c r="Z48" i="3" s="1"/>
  <c r="N47" i="3"/>
  <c r="Y49" i="3"/>
  <c r="M47" i="3"/>
  <c r="W49" i="3"/>
  <c r="V49" i="3"/>
  <c r="J46" i="3"/>
  <c r="K46" i="3" s="1"/>
  <c r="L46" i="3" s="1"/>
  <c r="AA48" i="13" l="1"/>
  <c r="Y48" i="13"/>
  <c r="S47" i="13"/>
  <c r="U47" i="13" s="1"/>
  <c r="AA47" i="13" s="1"/>
  <c r="X47" i="13"/>
  <c r="T47" i="13"/>
  <c r="J45" i="13"/>
  <c r="K45" i="13" s="1"/>
  <c r="L45" i="13" s="1"/>
  <c r="I44" i="13"/>
  <c r="W48" i="13"/>
  <c r="V48" i="13"/>
  <c r="Y47" i="13"/>
  <c r="Z47" i="13"/>
  <c r="R46" i="13"/>
  <c r="Z46" i="13" s="1"/>
  <c r="M46" i="13"/>
  <c r="N45" i="13" s="1"/>
  <c r="S48" i="3"/>
  <c r="U48" i="3" s="1"/>
  <c r="AA48" i="3" s="1"/>
  <c r="T48" i="3"/>
  <c r="W48" i="3" s="1"/>
  <c r="X48" i="3"/>
  <c r="R47" i="3"/>
  <c r="X47" i="3" s="1"/>
  <c r="N46" i="3"/>
  <c r="Y48" i="3"/>
  <c r="M46" i="3"/>
  <c r="J45" i="3"/>
  <c r="K45" i="3" s="1"/>
  <c r="L45" i="3" s="1"/>
  <c r="J44" i="13" l="1"/>
  <c r="K44" i="13" s="1"/>
  <c r="L44" i="13" s="1"/>
  <c r="I43" i="13"/>
  <c r="S46" i="13"/>
  <c r="U46" i="13" s="1"/>
  <c r="AA46" i="13" s="1"/>
  <c r="X46" i="13"/>
  <c r="T46" i="13"/>
  <c r="R45" i="13"/>
  <c r="Z45" i="13" s="1"/>
  <c r="M45" i="13"/>
  <c r="N44" i="13" s="1"/>
  <c r="W47" i="13"/>
  <c r="V47" i="13"/>
  <c r="Z47" i="3"/>
  <c r="V48" i="3"/>
  <c r="S47" i="3"/>
  <c r="U47" i="3" s="1"/>
  <c r="AA47" i="3" s="1"/>
  <c r="T47" i="3"/>
  <c r="W47" i="3" s="1"/>
  <c r="R46" i="3"/>
  <c r="X46" i="3" s="1"/>
  <c r="N45" i="3"/>
  <c r="Y47" i="3"/>
  <c r="M45" i="3"/>
  <c r="J44" i="3"/>
  <c r="K44" i="3" s="1"/>
  <c r="L44" i="3" s="1"/>
  <c r="J43" i="13" l="1"/>
  <c r="K43" i="13" s="1"/>
  <c r="L43" i="13" s="1"/>
  <c r="I42" i="13"/>
  <c r="R44" i="13"/>
  <c r="Z44" i="13" s="1"/>
  <c r="M44" i="13"/>
  <c r="N43" i="13" s="1"/>
  <c r="W46" i="13"/>
  <c r="V46" i="13"/>
  <c r="S45" i="13"/>
  <c r="U45" i="13" s="1"/>
  <c r="X45" i="13"/>
  <c r="T45" i="13"/>
  <c r="Y46" i="13"/>
  <c r="V47" i="3"/>
  <c r="T46" i="3"/>
  <c r="W46" i="3" s="1"/>
  <c r="Z46" i="3"/>
  <c r="S46" i="3"/>
  <c r="U46" i="3" s="1"/>
  <c r="AA46" i="3" s="1"/>
  <c r="R45" i="3"/>
  <c r="X45" i="3" s="1"/>
  <c r="N44" i="3"/>
  <c r="M44" i="3"/>
  <c r="J43" i="3"/>
  <c r="K43" i="3" s="1"/>
  <c r="L43" i="3" s="1"/>
  <c r="AA45" i="13" l="1"/>
  <c r="Y45" i="13"/>
  <c r="W45" i="13"/>
  <c r="V45" i="13"/>
  <c r="J42" i="13"/>
  <c r="K42" i="13" s="1"/>
  <c r="L42" i="13" s="1"/>
  <c r="I41" i="13"/>
  <c r="S44" i="13"/>
  <c r="U44" i="13" s="1"/>
  <c r="X44" i="13"/>
  <c r="T44" i="13"/>
  <c r="R43" i="13"/>
  <c r="Z43" i="13" s="1"/>
  <c r="M43" i="13"/>
  <c r="N42" i="13" s="1"/>
  <c r="V46" i="3"/>
  <c r="Y46" i="3"/>
  <c r="Z45" i="3"/>
  <c r="S45" i="3"/>
  <c r="U45" i="3" s="1"/>
  <c r="AA45" i="3" s="1"/>
  <c r="T45" i="3"/>
  <c r="R44" i="3"/>
  <c r="X44" i="3" s="1"/>
  <c r="N43" i="3"/>
  <c r="M43" i="3"/>
  <c r="W45" i="3"/>
  <c r="J42" i="3"/>
  <c r="K42" i="3" s="1"/>
  <c r="L42" i="3" s="1"/>
  <c r="S43" i="13" l="1"/>
  <c r="U43" i="13" s="1"/>
  <c r="X43" i="13"/>
  <c r="T43" i="13"/>
  <c r="J41" i="13"/>
  <c r="K41" i="13" s="1"/>
  <c r="L41" i="13" s="1"/>
  <c r="I40" i="13"/>
  <c r="AA44" i="13"/>
  <c r="Y44" i="13"/>
  <c r="W44" i="13"/>
  <c r="V44" i="13"/>
  <c r="R42" i="13"/>
  <c r="M42" i="13"/>
  <c r="N41" i="13" s="1"/>
  <c r="V45" i="3"/>
  <c r="Y45" i="3"/>
  <c r="Z44" i="3"/>
  <c r="S44" i="3"/>
  <c r="U44" i="3" s="1"/>
  <c r="AA44" i="3" s="1"/>
  <c r="T44" i="3"/>
  <c r="R43" i="3"/>
  <c r="S43" i="3" s="1"/>
  <c r="U43" i="3" s="1"/>
  <c r="AA43" i="3" s="1"/>
  <c r="N42" i="3"/>
  <c r="Z43" i="3"/>
  <c r="W44" i="3"/>
  <c r="M42" i="3"/>
  <c r="J41" i="3"/>
  <c r="K41" i="3" s="1"/>
  <c r="L41" i="3" s="1"/>
  <c r="S42" i="13" l="1"/>
  <c r="U42" i="13" s="1"/>
  <c r="T42" i="13"/>
  <c r="X42" i="13"/>
  <c r="R41" i="13"/>
  <c r="Z41" i="13" s="1"/>
  <c r="M41" i="13"/>
  <c r="N40" i="13" s="1"/>
  <c r="W43" i="13"/>
  <c r="V43" i="13"/>
  <c r="Z42" i="13"/>
  <c r="J40" i="13"/>
  <c r="K40" i="13" s="1"/>
  <c r="L40" i="13" s="1"/>
  <c r="I39" i="13"/>
  <c r="AA43" i="13"/>
  <c r="Y43" i="13"/>
  <c r="Y44" i="3"/>
  <c r="V44" i="3"/>
  <c r="T43" i="3"/>
  <c r="X43" i="3"/>
  <c r="R42" i="3"/>
  <c r="Z42" i="3" s="1"/>
  <c r="N41" i="3"/>
  <c r="Y43" i="3"/>
  <c r="X42" i="3"/>
  <c r="S42" i="3"/>
  <c r="U42" i="3" s="1"/>
  <c r="AA42" i="3" s="1"/>
  <c r="T42" i="3"/>
  <c r="M41" i="3"/>
  <c r="W43" i="3"/>
  <c r="V43" i="3"/>
  <c r="J40" i="3"/>
  <c r="K40" i="3" s="1"/>
  <c r="L40" i="3" s="1"/>
  <c r="R40" i="13" l="1"/>
  <c r="M40" i="13"/>
  <c r="N39" i="13" s="1"/>
  <c r="W42" i="13"/>
  <c r="V42" i="13"/>
  <c r="S41" i="13"/>
  <c r="U41" i="13" s="1"/>
  <c r="AA41" i="13" s="1"/>
  <c r="X41" i="13"/>
  <c r="T41" i="13"/>
  <c r="J39" i="13"/>
  <c r="K39" i="13" s="1"/>
  <c r="L39" i="13" s="1"/>
  <c r="I38" i="13"/>
  <c r="AA42" i="13"/>
  <c r="Y42" i="13"/>
  <c r="R41" i="3"/>
  <c r="Z41" i="3" s="1"/>
  <c r="N40" i="3"/>
  <c r="Y42" i="3"/>
  <c r="T41" i="3"/>
  <c r="S41" i="3"/>
  <c r="U41" i="3" s="1"/>
  <c r="AA41" i="3" s="1"/>
  <c r="M40" i="3"/>
  <c r="W42" i="3"/>
  <c r="V42" i="3"/>
  <c r="J39" i="3"/>
  <c r="K39" i="3" s="1"/>
  <c r="L39" i="3" s="1"/>
  <c r="Y41" i="13" l="1"/>
  <c r="W41" i="13"/>
  <c r="V41" i="13"/>
  <c r="S40" i="13"/>
  <c r="U40" i="13" s="1"/>
  <c r="AA40" i="13" s="1"/>
  <c r="T40" i="13"/>
  <c r="X40" i="13"/>
  <c r="R39" i="13"/>
  <c r="Z39" i="13" s="1"/>
  <c r="M39" i="13"/>
  <c r="N38" i="13" s="1"/>
  <c r="J38" i="13"/>
  <c r="K38" i="13" s="1"/>
  <c r="L38" i="13" s="1"/>
  <c r="I37" i="13"/>
  <c r="Y40" i="13"/>
  <c r="Z40" i="13"/>
  <c r="X41" i="3"/>
  <c r="R40" i="3"/>
  <c r="X40" i="3" s="1"/>
  <c r="N39" i="3"/>
  <c r="Y41" i="3"/>
  <c r="Z40" i="3"/>
  <c r="M39" i="3"/>
  <c r="W41" i="3"/>
  <c r="V41" i="3"/>
  <c r="J38" i="3"/>
  <c r="K38" i="3" s="1"/>
  <c r="L38" i="3" s="1"/>
  <c r="J37" i="13" l="1"/>
  <c r="K37" i="13" s="1"/>
  <c r="L37" i="13" s="1"/>
  <c r="I36" i="13"/>
  <c r="S39" i="13"/>
  <c r="U39" i="13" s="1"/>
  <c r="X39" i="13"/>
  <c r="T39" i="13"/>
  <c r="W40" i="13"/>
  <c r="V40" i="13"/>
  <c r="R38" i="13"/>
  <c r="Z38" i="13" s="1"/>
  <c r="M38" i="13"/>
  <c r="N37" i="13" s="1"/>
  <c r="T40" i="3"/>
  <c r="S40" i="3"/>
  <c r="U40" i="3" s="1"/>
  <c r="AA40" i="3" s="1"/>
  <c r="R39" i="3"/>
  <c r="X39" i="3" s="1"/>
  <c r="N38" i="3"/>
  <c r="Z39" i="3"/>
  <c r="M38" i="3"/>
  <c r="W40" i="3"/>
  <c r="V40" i="3"/>
  <c r="J37" i="3"/>
  <c r="K37" i="3" s="1"/>
  <c r="L37" i="3" s="1"/>
  <c r="AA39" i="13" l="1"/>
  <c r="Y39" i="13"/>
  <c r="J36" i="13"/>
  <c r="K36" i="13" s="1"/>
  <c r="L36" i="13" s="1"/>
  <c r="I35" i="13"/>
  <c r="S38" i="13"/>
  <c r="U38" i="13" s="1"/>
  <c r="T38" i="13"/>
  <c r="X38" i="13"/>
  <c r="W39" i="13"/>
  <c r="V39" i="13"/>
  <c r="R37" i="13"/>
  <c r="Z37" i="13" s="1"/>
  <c r="M37" i="13"/>
  <c r="N36" i="13" s="1"/>
  <c r="S39" i="3"/>
  <c r="U39" i="3" s="1"/>
  <c r="AA39" i="3" s="1"/>
  <c r="T39" i="3"/>
  <c r="V39" i="3" s="1"/>
  <c r="Y40" i="3"/>
  <c r="R38" i="3"/>
  <c r="X38" i="3" s="1"/>
  <c r="N37" i="3"/>
  <c r="Y39" i="3"/>
  <c r="T38" i="3"/>
  <c r="M37" i="3"/>
  <c r="W39" i="3"/>
  <c r="J36" i="3"/>
  <c r="K36" i="3" s="1"/>
  <c r="L36" i="3" s="1"/>
  <c r="S37" i="13" l="1"/>
  <c r="U37" i="13" s="1"/>
  <c r="X37" i="13"/>
  <c r="T37" i="13"/>
  <c r="J35" i="13"/>
  <c r="K35" i="13" s="1"/>
  <c r="L35" i="13" s="1"/>
  <c r="I34" i="13"/>
  <c r="W38" i="13"/>
  <c r="V38" i="13"/>
  <c r="R36" i="13"/>
  <c r="Z36" i="13" s="1"/>
  <c r="M36" i="13"/>
  <c r="N35" i="13" s="1"/>
  <c r="AA38" i="13"/>
  <c r="Y38" i="13"/>
  <c r="S38" i="3"/>
  <c r="U38" i="3" s="1"/>
  <c r="AA38" i="3" s="1"/>
  <c r="Z38" i="3"/>
  <c r="R37" i="3"/>
  <c r="X37" i="3" s="1"/>
  <c r="N36" i="3"/>
  <c r="Y38" i="3"/>
  <c r="M36" i="3"/>
  <c r="W38" i="3"/>
  <c r="V38" i="3"/>
  <c r="J35" i="3"/>
  <c r="K35" i="3" s="1"/>
  <c r="L35" i="3" s="1"/>
  <c r="R35" i="13" l="1"/>
  <c r="M35" i="13"/>
  <c r="N34" i="13" s="1"/>
  <c r="W37" i="13"/>
  <c r="V37" i="13"/>
  <c r="S36" i="13"/>
  <c r="U36" i="13" s="1"/>
  <c r="T36" i="13"/>
  <c r="X36" i="13"/>
  <c r="J34" i="13"/>
  <c r="K34" i="13" s="1"/>
  <c r="L34" i="13" s="1"/>
  <c r="I33" i="13"/>
  <c r="AA37" i="13"/>
  <c r="Y37" i="13"/>
  <c r="Z37" i="3"/>
  <c r="S37" i="3"/>
  <c r="U37" i="3" s="1"/>
  <c r="AA37" i="3" s="1"/>
  <c r="T37" i="3"/>
  <c r="R36" i="3"/>
  <c r="T36" i="3" s="1"/>
  <c r="N35" i="3"/>
  <c r="X36" i="3"/>
  <c r="M35" i="3"/>
  <c r="W37" i="3"/>
  <c r="J34" i="3"/>
  <c r="K34" i="3" s="1"/>
  <c r="L34" i="3" s="1"/>
  <c r="R34" i="13" l="1"/>
  <c r="M34" i="13"/>
  <c r="N33" i="13" s="1"/>
  <c r="S35" i="13"/>
  <c r="U35" i="13" s="1"/>
  <c r="AA35" i="13" s="1"/>
  <c r="X35" i="13"/>
  <c r="T35" i="13"/>
  <c r="J33" i="13"/>
  <c r="K33" i="13" s="1"/>
  <c r="L33" i="13" s="1"/>
  <c r="I32" i="13"/>
  <c r="AA36" i="13"/>
  <c r="Y36" i="13"/>
  <c r="W36" i="13"/>
  <c r="V36" i="13"/>
  <c r="Y35" i="13"/>
  <c r="Z35" i="13"/>
  <c r="Y37" i="3"/>
  <c r="Z36" i="3"/>
  <c r="V37" i="3"/>
  <c r="S36" i="3"/>
  <c r="U36" i="3" s="1"/>
  <c r="AA36" i="3" s="1"/>
  <c r="R35" i="3"/>
  <c r="X35" i="3" s="1"/>
  <c r="N34" i="3"/>
  <c r="S35" i="3"/>
  <c r="U35" i="3" s="1"/>
  <c r="AA35" i="3" s="1"/>
  <c r="Z35" i="3"/>
  <c r="W36" i="3"/>
  <c r="M34" i="3"/>
  <c r="J33" i="3"/>
  <c r="K33" i="3" s="1"/>
  <c r="L33" i="3" s="1"/>
  <c r="W35" i="13" l="1"/>
  <c r="V35" i="13"/>
  <c r="S34" i="13"/>
  <c r="U34" i="13" s="1"/>
  <c r="AA34" i="13" s="1"/>
  <c r="T34" i="13"/>
  <c r="X34" i="13"/>
  <c r="J32" i="13"/>
  <c r="K32" i="13" s="1"/>
  <c r="L32" i="13" s="1"/>
  <c r="I31" i="13"/>
  <c r="Z33" i="13"/>
  <c r="R33" i="13"/>
  <c r="M33" i="13"/>
  <c r="N32" i="13" s="1"/>
  <c r="Z34" i="13"/>
  <c r="T35" i="3"/>
  <c r="W35" i="3" s="1"/>
  <c r="Y36" i="3"/>
  <c r="V36" i="3"/>
  <c r="R34" i="3"/>
  <c r="Z34" i="3" s="1"/>
  <c r="N33" i="3"/>
  <c r="Y35" i="3"/>
  <c r="T34" i="3"/>
  <c r="S34" i="3"/>
  <c r="U34" i="3" s="1"/>
  <c r="AA34" i="3" s="1"/>
  <c r="M33" i="3"/>
  <c r="V35" i="3"/>
  <c r="J32" i="3"/>
  <c r="K32" i="3" s="1"/>
  <c r="L32" i="3" s="1"/>
  <c r="W34" i="13" l="1"/>
  <c r="V34" i="13"/>
  <c r="J31" i="13"/>
  <c r="K31" i="13" s="1"/>
  <c r="L31" i="13" s="1"/>
  <c r="I30" i="13"/>
  <c r="S33" i="13"/>
  <c r="U33" i="13" s="1"/>
  <c r="X33" i="13"/>
  <c r="T33" i="13"/>
  <c r="R32" i="13"/>
  <c r="Z32" i="13" s="1"/>
  <c r="M32" i="13"/>
  <c r="N31" i="13" s="1"/>
  <c r="Y34" i="13"/>
  <c r="X34" i="3"/>
  <c r="R33" i="3"/>
  <c r="X33" i="3" s="1"/>
  <c r="N32" i="3"/>
  <c r="Y34" i="3"/>
  <c r="Z33" i="3"/>
  <c r="W34" i="3"/>
  <c r="V34" i="3"/>
  <c r="M32" i="3"/>
  <c r="J31" i="3"/>
  <c r="K31" i="3" s="1"/>
  <c r="L31" i="3" s="1"/>
  <c r="J30" i="13" l="1"/>
  <c r="K30" i="13" s="1"/>
  <c r="L30" i="13" s="1"/>
  <c r="I29" i="13"/>
  <c r="W33" i="13"/>
  <c r="V33" i="13"/>
  <c r="R31" i="13"/>
  <c r="M31" i="13"/>
  <c r="N30" i="13" s="1"/>
  <c r="S32" i="13"/>
  <c r="U32" i="13" s="1"/>
  <c r="T32" i="13"/>
  <c r="X32" i="13"/>
  <c r="AA33" i="13"/>
  <c r="Y33" i="13"/>
  <c r="S33" i="3"/>
  <c r="U33" i="3" s="1"/>
  <c r="AA33" i="3" s="1"/>
  <c r="T33" i="3"/>
  <c r="V33" i="3" s="1"/>
  <c r="R32" i="3"/>
  <c r="X32" i="3" s="1"/>
  <c r="N31" i="3"/>
  <c r="Y33" i="3"/>
  <c r="W33" i="3"/>
  <c r="M31" i="3"/>
  <c r="J30" i="3"/>
  <c r="K30" i="3" s="1"/>
  <c r="L30" i="3" s="1"/>
  <c r="W32" i="13" l="1"/>
  <c r="V32" i="13"/>
  <c r="S31" i="13"/>
  <c r="U31" i="13" s="1"/>
  <c r="AA31" i="13" s="1"/>
  <c r="X31" i="13"/>
  <c r="T31" i="13"/>
  <c r="J29" i="13"/>
  <c r="K29" i="13" s="1"/>
  <c r="L29" i="13" s="1"/>
  <c r="I28" i="13"/>
  <c r="AA32" i="13"/>
  <c r="Y32" i="13"/>
  <c r="Y31" i="13"/>
  <c r="Z31" i="13"/>
  <c r="Z30" i="13"/>
  <c r="R30" i="13"/>
  <c r="M30" i="13"/>
  <c r="N29" i="13" s="1"/>
  <c r="Z32" i="3"/>
  <c r="S32" i="3"/>
  <c r="U32" i="3" s="1"/>
  <c r="AA32" i="3" s="1"/>
  <c r="T32" i="3"/>
  <c r="W32" i="3" s="1"/>
  <c r="R31" i="3"/>
  <c r="S31" i="3" s="1"/>
  <c r="U31" i="3" s="1"/>
  <c r="AA31" i="3" s="1"/>
  <c r="N30" i="3"/>
  <c r="M30" i="3"/>
  <c r="J29" i="3"/>
  <c r="K29" i="3" s="1"/>
  <c r="L29" i="3" s="1"/>
  <c r="J28" i="13" l="1"/>
  <c r="K28" i="13" s="1"/>
  <c r="L28" i="13" s="1"/>
  <c r="I27" i="13"/>
  <c r="S30" i="13"/>
  <c r="U30" i="13" s="1"/>
  <c r="T30" i="13"/>
  <c r="X30" i="13"/>
  <c r="R29" i="13"/>
  <c r="Z29" i="13" s="1"/>
  <c r="M29" i="13"/>
  <c r="N28" i="13" s="1"/>
  <c r="W31" i="13"/>
  <c r="V31" i="13"/>
  <c r="Y32" i="3"/>
  <c r="T31" i="3"/>
  <c r="W31" i="3" s="1"/>
  <c r="X31" i="3"/>
  <c r="V32" i="3"/>
  <c r="Z31" i="3"/>
  <c r="R30" i="3"/>
  <c r="S30" i="3" s="1"/>
  <c r="U30" i="3" s="1"/>
  <c r="AA30" i="3" s="1"/>
  <c r="N29" i="3"/>
  <c r="Y31" i="3"/>
  <c r="M29" i="3"/>
  <c r="J28" i="3"/>
  <c r="K28" i="3" s="1"/>
  <c r="L28" i="3" s="1"/>
  <c r="W30" i="13" l="1"/>
  <c r="V30" i="13"/>
  <c r="S29" i="13"/>
  <c r="U29" i="13" s="1"/>
  <c r="X29" i="13"/>
  <c r="T29" i="13"/>
  <c r="AA30" i="13"/>
  <c r="Y30" i="13"/>
  <c r="J27" i="13"/>
  <c r="K27" i="13" s="1"/>
  <c r="L27" i="13" s="1"/>
  <c r="I26" i="13"/>
  <c r="R28" i="13"/>
  <c r="Z28" i="13" s="1"/>
  <c r="M28" i="13"/>
  <c r="N27" i="13" s="1"/>
  <c r="V31" i="3"/>
  <c r="X30" i="3"/>
  <c r="Z30" i="3"/>
  <c r="T30" i="3"/>
  <c r="W30" i="3" s="1"/>
  <c r="R29" i="3"/>
  <c r="Z29" i="3" s="1"/>
  <c r="N28" i="3"/>
  <c r="Y30" i="3"/>
  <c r="M28" i="3"/>
  <c r="J27" i="3"/>
  <c r="K27" i="3" s="1"/>
  <c r="L27" i="3" s="1"/>
  <c r="R27" i="13" l="1"/>
  <c r="M27" i="13"/>
  <c r="N26" i="13" s="1"/>
  <c r="S28" i="13"/>
  <c r="U28" i="13" s="1"/>
  <c r="X28" i="13"/>
  <c r="T28" i="13"/>
  <c r="AA29" i="13"/>
  <c r="Y29" i="13"/>
  <c r="J26" i="13"/>
  <c r="K26" i="13" s="1"/>
  <c r="L26" i="13" s="1"/>
  <c r="I25" i="13"/>
  <c r="W29" i="13"/>
  <c r="V29" i="13"/>
  <c r="T29" i="3"/>
  <c r="X29" i="3"/>
  <c r="V30" i="3"/>
  <c r="S29" i="3"/>
  <c r="U29" i="3" s="1"/>
  <c r="AA29" i="3" s="1"/>
  <c r="R28" i="3"/>
  <c r="S28" i="3" s="1"/>
  <c r="U28" i="3" s="1"/>
  <c r="AA28" i="3" s="1"/>
  <c r="N27" i="3"/>
  <c r="M27" i="3"/>
  <c r="W29" i="3"/>
  <c r="J26" i="3"/>
  <c r="K26" i="3" s="1"/>
  <c r="L26" i="3" s="1"/>
  <c r="R26" i="13" l="1"/>
  <c r="M26" i="13"/>
  <c r="N25" i="13" s="1"/>
  <c r="S27" i="13"/>
  <c r="U27" i="13" s="1"/>
  <c r="AA27" i="13" s="1"/>
  <c r="X27" i="13"/>
  <c r="T27" i="13"/>
  <c r="J25" i="13"/>
  <c r="K25" i="13" s="1"/>
  <c r="L25" i="13" s="1"/>
  <c r="I24" i="13"/>
  <c r="I23" i="13" s="1"/>
  <c r="J23" i="13" s="1"/>
  <c r="K23" i="13" s="1"/>
  <c r="L23" i="13" s="1"/>
  <c r="W28" i="13"/>
  <c r="V28" i="13"/>
  <c r="AA28" i="13"/>
  <c r="Y28" i="13"/>
  <c r="Y27" i="13"/>
  <c r="Z27" i="13"/>
  <c r="Y29" i="3"/>
  <c r="X28" i="3"/>
  <c r="V29" i="3"/>
  <c r="T28" i="3"/>
  <c r="W28" i="3" s="1"/>
  <c r="Z28" i="3"/>
  <c r="R27" i="3"/>
  <c r="S27" i="3" s="1"/>
  <c r="U27" i="3" s="1"/>
  <c r="AA27" i="3" s="1"/>
  <c r="N26" i="3"/>
  <c r="Y28" i="3"/>
  <c r="M26" i="3"/>
  <c r="J25" i="3"/>
  <c r="K25" i="3" s="1"/>
  <c r="L25" i="3" s="1"/>
  <c r="W27" i="13" l="1"/>
  <c r="V27" i="13"/>
  <c r="S26" i="13"/>
  <c r="U26" i="13" s="1"/>
  <c r="AA26" i="13" s="1"/>
  <c r="T26" i="13"/>
  <c r="X26" i="13"/>
  <c r="J24" i="13"/>
  <c r="K24" i="13" s="1"/>
  <c r="L24" i="13" s="1"/>
  <c r="M24" i="13" s="1"/>
  <c r="R25" i="13"/>
  <c r="M25" i="13"/>
  <c r="N24" i="13" s="1"/>
  <c r="Z26" i="13"/>
  <c r="T27" i="3"/>
  <c r="X27" i="3"/>
  <c r="V28" i="3"/>
  <c r="Z27" i="3"/>
  <c r="R26" i="3"/>
  <c r="Z26" i="3" s="1"/>
  <c r="N25" i="3"/>
  <c r="R25" i="3" s="1"/>
  <c r="Y27" i="3"/>
  <c r="X26" i="3"/>
  <c r="W27" i="3"/>
  <c r="V27" i="3"/>
  <c r="M25" i="3"/>
  <c r="J24" i="3"/>
  <c r="K24" i="3" s="1"/>
  <c r="L24" i="3" s="1"/>
  <c r="M24" i="3" s="1"/>
  <c r="N23" i="13" l="1"/>
  <c r="M23" i="13"/>
  <c r="N22" i="13" s="1"/>
  <c r="S25" i="13"/>
  <c r="U25" i="13" s="1"/>
  <c r="AA25" i="13" s="1"/>
  <c r="X25" i="13"/>
  <c r="T25" i="13"/>
  <c r="Z25" i="13"/>
  <c r="W26" i="13"/>
  <c r="V26" i="13"/>
  <c r="I22" i="13"/>
  <c r="Y26" i="13"/>
  <c r="T25" i="3"/>
  <c r="N23" i="3"/>
  <c r="T26" i="3"/>
  <c r="S26" i="3"/>
  <c r="U26" i="3" s="1"/>
  <c r="AA26" i="3" s="1"/>
  <c r="X25" i="3"/>
  <c r="N24" i="3"/>
  <c r="W26" i="3"/>
  <c r="J23" i="3"/>
  <c r="K23" i="3" s="1"/>
  <c r="L23" i="3" s="1"/>
  <c r="M23" i="3" s="1"/>
  <c r="Y25" i="13" l="1"/>
  <c r="I21" i="13"/>
  <c r="J22" i="13"/>
  <c r="K22" i="13" s="1"/>
  <c r="L22" i="13" s="1"/>
  <c r="M22" i="13" s="1"/>
  <c r="N21" i="13" s="1"/>
  <c r="W25" i="13"/>
  <c r="V25" i="13"/>
  <c r="N22" i="3"/>
  <c r="V26" i="3"/>
  <c r="Y26" i="3"/>
  <c r="W25" i="3"/>
  <c r="Z25" i="3"/>
  <c r="S25" i="3"/>
  <c r="U25" i="3" s="1"/>
  <c r="J22" i="3"/>
  <c r="K22" i="3" s="1"/>
  <c r="L22" i="3" s="1"/>
  <c r="M22" i="3" s="1"/>
  <c r="J21" i="13" l="1"/>
  <c r="K21" i="13" s="1"/>
  <c r="L21" i="13" s="1"/>
  <c r="M21" i="13" s="1"/>
  <c r="N20" i="13" s="1"/>
  <c r="I20" i="13"/>
  <c r="AA25" i="3"/>
  <c r="Y25" i="3"/>
  <c r="N21" i="3"/>
  <c r="V25" i="3"/>
  <c r="J21" i="3"/>
  <c r="K21" i="3" s="1"/>
  <c r="L21" i="3" s="1"/>
  <c r="M21" i="3" s="1"/>
  <c r="J20" i="13" l="1"/>
  <c r="K20" i="13" s="1"/>
  <c r="L20" i="13" s="1"/>
  <c r="M20" i="13" s="1"/>
  <c r="N19" i="13" s="1"/>
  <c r="I19" i="13"/>
  <c r="N20" i="3"/>
  <c r="J20" i="3"/>
  <c r="K20" i="3" s="1"/>
  <c r="L20" i="3" s="1"/>
  <c r="M20" i="3" s="1"/>
  <c r="I18" i="13" l="1"/>
  <c r="J19" i="13"/>
  <c r="K19" i="13" s="1"/>
  <c r="L19" i="13" s="1"/>
  <c r="M19" i="13" s="1"/>
  <c r="N18" i="13" s="1"/>
  <c r="N19" i="3"/>
  <c r="J19" i="3"/>
  <c r="K19" i="3" s="1"/>
  <c r="L19" i="3" s="1"/>
  <c r="M19" i="3" s="1"/>
  <c r="I17" i="13" l="1"/>
  <c r="J18" i="13"/>
  <c r="K18" i="13" s="1"/>
  <c r="L18" i="13" s="1"/>
  <c r="M18" i="13" s="1"/>
  <c r="N17" i="13" s="1"/>
  <c r="N18" i="3"/>
  <c r="J18" i="3"/>
  <c r="K18" i="3" s="1"/>
  <c r="L18" i="3" s="1"/>
  <c r="M18" i="3" s="1"/>
  <c r="J17" i="13" l="1"/>
  <c r="K17" i="13" s="1"/>
  <c r="L17" i="13" s="1"/>
  <c r="M17" i="13" s="1"/>
  <c r="N16" i="13" s="1"/>
  <c r="I16" i="13"/>
  <c r="N17" i="3"/>
  <c r="J17" i="3"/>
  <c r="K17" i="3" s="1"/>
  <c r="L17" i="3" s="1"/>
  <c r="M17" i="3" s="1"/>
  <c r="J16" i="13" l="1"/>
  <c r="K16" i="13" s="1"/>
  <c r="L16" i="13" s="1"/>
  <c r="M16" i="13" s="1"/>
  <c r="N15" i="13" s="1"/>
  <c r="I15" i="13"/>
  <c r="N16" i="3"/>
  <c r="J16" i="3"/>
  <c r="K16" i="3" s="1"/>
  <c r="L16" i="3" s="1"/>
  <c r="M16" i="3" s="1"/>
  <c r="I14" i="13" l="1"/>
  <c r="J15" i="13"/>
  <c r="K15" i="13" s="1"/>
  <c r="L15" i="13" s="1"/>
  <c r="M15" i="13" s="1"/>
  <c r="N14" i="13" s="1"/>
  <c r="N15" i="3"/>
  <c r="J15" i="3"/>
  <c r="K15" i="3" s="1"/>
  <c r="L15" i="3" s="1"/>
  <c r="M15" i="3" s="1"/>
  <c r="I13" i="13" l="1"/>
  <c r="J14" i="13"/>
  <c r="K14" i="13" s="1"/>
  <c r="L14" i="13" s="1"/>
  <c r="M14" i="13" s="1"/>
  <c r="N13" i="13" s="1"/>
  <c r="N14" i="3"/>
  <c r="J14" i="3"/>
  <c r="K14" i="3" s="1"/>
  <c r="L14" i="3" s="1"/>
  <c r="M14" i="3" s="1"/>
  <c r="J13" i="13" l="1"/>
  <c r="K13" i="13" s="1"/>
  <c r="L13" i="13" s="1"/>
  <c r="M13" i="13" s="1"/>
  <c r="N12" i="13" s="1"/>
  <c r="I12" i="13"/>
  <c r="N13" i="3"/>
  <c r="J13" i="3"/>
  <c r="K13" i="3" s="1"/>
  <c r="L13" i="3" s="1"/>
  <c r="M13" i="3" s="1"/>
  <c r="I11" i="13" l="1"/>
  <c r="J12" i="13"/>
  <c r="K12" i="13" s="1"/>
  <c r="L12" i="13" s="1"/>
  <c r="M12" i="13" s="1"/>
  <c r="N11" i="13" s="1"/>
  <c r="N12" i="3"/>
  <c r="J12" i="3"/>
  <c r="K12" i="3" s="1"/>
  <c r="L12" i="3" s="1"/>
  <c r="M12" i="3" s="1"/>
  <c r="N11" i="3" s="1"/>
  <c r="I10" i="13" l="1"/>
  <c r="J11" i="13"/>
  <c r="K11" i="13" s="1"/>
  <c r="L11" i="13" s="1"/>
  <c r="J11" i="3"/>
  <c r="K11" i="3" s="1"/>
  <c r="L11" i="3" s="1"/>
  <c r="M11" i="13" l="1"/>
  <c r="N10" i="13" s="1"/>
  <c r="V11" i="13"/>
  <c r="I9" i="13"/>
  <c r="J10" i="13"/>
  <c r="K10" i="13" s="1"/>
  <c r="L10" i="13" s="1"/>
  <c r="M10" i="13" s="1"/>
  <c r="N9" i="13" s="1"/>
  <c r="M11" i="3"/>
  <c r="V11" i="3"/>
  <c r="J10" i="3"/>
  <c r="K10" i="3" s="1"/>
  <c r="L10" i="3" s="1"/>
  <c r="M10" i="3" s="1"/>
  <c r="N9" i="3" s="1"/>
  <c r="J8" i="13" l="1"/>
  <c r="K8" i="13" s="1"/>
  <c r="L8" i="13" s="1"/>
  <c r="J9" i="13"/>
  <c r="K9" i="13" s="1"/>
  <c r="L9" i="13" s="1"/>
  <c r="M9" i="13" s="1"/>
  <c r="N8" i="13" s="1"/>
  <c r="N10" i="3"/>
  <c r="J8" i="3"/>
  <c r="K8" i="3" s="1"/>
  <c r="L8" i="3" s="1"/>
  <c r="J9" i="3"/>
  <c r="K9" i="3" s="1"/>
  <c r="L9" i="3" s="1"/>
  <c r="M9" i="3" s="1"/>
  <c r="N8" i="3" s="1"/>
  <c r="M8" i="13" l="1"/>
  <c r="M8" i="3"/>
</calcChain>
</file>

<file path=xl/sharedStrings.xml><?xml version="1.0" encoding="utf-8"?>
<sst xmlns="http://schemas.openxmlformats.org/spreadsheetml/2006/main" count="163" uniqueCount="68">
  <si>
    <t>Security</t>
  </si>
  <si>
    <t>Start Date</t>
  </si>
  <si>
    <t>End Date</t>
  </si>
  <si>
    <t>Period</t>
  </si>
  <si>
    <t>D</t>
  </si>
  <si>
    <t>Currency</t>
  </si>
  <si>
    <t>EUR</t>
  </si>
  <si>
    <t>Pricing Source</t>
  </si>
  <si>
    <t>Date</t>
  </si>
  <si>
    <t>PX_LAST</t>
  </si>
  <si>
    <t xml:space="preserve">EFFEGBB LX Equity                                               </t>
  </si>
  <si>
    <t xml:space="preserve">EUR001M  Index                                                  </t>
  </si>
  <si>
    <t xml:space="preserve">EUR003M  Index                                                  </t>
  </si>
  <si>
    <t xml:space="preserve">EUR006M  Index                                                  </t>
  </si>
  <si>
    <t xml:space="preserve">EUR012M  Index                                                  </t>
  </si>
  <si>
    <t xml:space="preserve">EUSA2 BGN Curncy                                                </t>
  </si>
  <si>
    <t>BGN</t>
  </si>
  <si>
    <t xml:space="preserve">EUSA3 BGN Curncy                                                </t>
  </si>
  <si>
    <t xml:space="preserve">EUSA5 BGN Curncy                                                </t>
  </si>
  <si>
    <t>ln_returns</t>
  </si>
  <si>
    <t>ln_returns^2</t>
  </si>
  <si>
    <t>sum k:1 to 20 of ln_returns^2</t>
  </si>
  <si>
    <t>sum k:1 to 20 of ln_returns</t>
  </si>
  <si>
    <t>Realized Volatility_t</t>
  </si>
  <si>
    <t>n</t>
  </si>
  <si>
    <t>Target vol.</t>
  </si>
  <si>
    <t>Max W.</t>
  </si>
  <si>
    <t>d</t>
  </si>
  <si>
    <t>Wt = min(MaxW, TargetVol/RV_t-lag)</t>
  </si>
  <si>
    <t>Index</t>
  </si>
  <si>
    <t>Index * (1-1.1%)^4</t>
  </si>
  <si>
    <t>STRIKE PRICE</t>
  </si>
  <si>
    <t>Index * (1-1.1%)^4/strike price</t>
  </si>
  <si>
    <t>ln(returnS)</t>
  </si>
  <si>
    <t>risk-free rate</t>
  </si>
  <si>
    <t>d1</t>
  </si>
  <si>
    <t>d2</t>
  </si>
  <si>
    <t>N(d1)</t>
  </si>
  <si>
    <t>N(d2)</t>
  </si>
  <si>
    <t>c</t>
  </si>
  <si>
    <t>Δ</t>
  </si>
  <si>
    <t>Γ</t>
  </si>
  <si>
    <t>Θ</t>
  </si>
  <si>
    <t>ν</t>
  </si>
  <si>
    <t>ρ</t>
  </si>
  <si>
    <t>PX_LAST (basket)</t>
  </si>
  <si>
    <t>already known</t>
  </si>
  <si>
    <t>Trading days to maturity (t)</t>
  </si>
  <si>
    <t>t (annualized)</t>
  </si>
  <si>
    <t>S_t</t>
  </si>
  <si>
    <t>CA (also equal to K)</t>
  </si>
  <si>
    <t>K: "strike" of the certificate</t>
  </si>
  <si>
    <t>sigma of ln returns (volatility)</t>
  </si>
  <si>
    <t>All those graphs assuming constant sigma = 0.25 and relates to STOCK options</t>
  </si>
  <si>
    <t>Return on basket</t>
  </si>
  <si>
    <t>in depth analysis of index</t>
  </si>
  <si>
    <t>EURIBOR 1M</t>
  </si>
  <si>
    <t>weights on basket</t>
  </si>
  <si>
    <t>weights on Euribor 1m</t>
  </si>
  <si>
    <t xml:space="preserve">WEIGHTS </t>
  </si>
  <si>
    <t>DAILY RETURNS</t>
  </si>
  <si>
    <t>ALMOST always &gt; 1</t>
  </si>
  <si>
    <t>which was more profitable?</t>
  </si>
  <si>
    <t>4-years cumulative returns</t>
  </si>
  <si>
    <t>Basket</t>
  </si>
  <si>
    <t>Euribor 1m</t>
  </si>
  <si>
    <t>Therefore, from an investor perspective, it was more profitable to invest in the index (high weight) rather than in the Euribor1m</t>
  </si>
  <si>
    <t>since realized volatility was always much lower than 6% the index overweighted (1,5x) the Global Euro Bond portfolio (basket)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</si>
</sst>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"/>
  </numFmts>
  <fonts count="24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Fira Code Regular"/>
    </font>
    <font>
      <sz val="10"/>
      <color theme="1"/>
      <name val="Fira Code Regular"/>
    </font>
    <font>
      <b/>
      <sz val="11"/>
      <color theme="1"/>
      <name val="Fira Code Regular"/>
    </font>
    <font>
      <b/>
      <sz val="11"/>
      <color theme="1"/>
      <name val="Calibri"/>
      <family val="2"/>
    </font>
    <font>
      <b/>
      <sz val="11"/>
      <color rgb="FFFF0000"/>
      <name val="Fira Code Regula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" fillId="0" borderId="0"/>
  </cellStyleXfs>
  <cellXfs count="38">
    <xf numFmtId="0" fontId="0" fillId="0" borderId="0" xfId="0"/>
    <xf numFmtId="14" fontId="0" fillId="0" borderId="0" xfId="0" applyNumberFormat="1"/>
    <xf numFmtId="22" fontId="1" fillId="0" borderId="0" xfId="42" applyNumberFormat="1" applyFont="1" applyFill="1" applyBorder="1" applyAlignment="1" applyProtection="1"/>
    <xf numFmtId="0" fontId="19" fillId="0" borderId="0" xfId="0" applyFont="1"/>
    <xf numFmtId="14" fontId="19" fillId="0" borderId="0" xfId="0" applyNumberFormat="1" applyFont="1"/>
    <xf numFmtId="164" fontId="19" fillId="0" borderId="0" xfId="0" applyNumberFormat="1" applyFont="1"/>
    <xf numFmtId="0" fontId="19" fillId="33" borderId="12" xfId="0" applyFont="1" applyFill="1" applyBorder="1"/>
    <xf numFmtId="22" fontId="20" fillId="33" borderId="13" xfId="42" applyNumberFormat="1" applyFont="1" applyFill="1" applyBorder="1" applyAlignment="1" applyProtection="1"/>
    <xf numFmtId="0" fontId="19" fillId="33" borderId="13" xfId="0" applyFont="1" applyFill="1" applyBorder="1"/>
    <xf numFmtId="0" fontId="19" fillId="33" borderId="14" xfId="0" applyFont="1" applyFill="1" applyBorder="1"/>
    <xf numFmtId="0" fontId="19" fillId="33" borderId="15" xfId="0" applyFont="1" applyFill="1" applyBorder="1"/>
    <xf numFmtId="0" fontId="19" fillId="34" borderId="0" xfId="0" applyFont="1" applyFill="1"/>
    <xf numFmtId="0" fontId="19" fillId="35" borderId="0" xfId="0" applyFont="1" applyFill="1"/>
    <xf numFmtId="165" fontId="19" fillId="0" borderId="0" xfId="0" applyNumberFormat="1" applyFont="1"/>
    <xf numFmtId="14" fontId="19" fillId="35" borderId="0" xfId="0" applyNumberFormat="1" applyFont="1" applyFill="1"/>
    <xf numFmtId="165" fontId="19" fillId="35" borderId="0" xfId="0" applyNumberFormat="1" applyFont="1" applyFill="1"/>
    <xf numFmtId="0" fontId="21" fillId="0" borderId="0" xfId="0" applyFont="1"/>
    <xf numFmtId="0" fontId="21" fillId="36" borderId="16" xfId="0" applyFont="1" applyFill="1" applyBorder="1"/>
    <xf numFmtId="0" fontId="22" fillId="36" borderId="16" xfId="0" applyFont="1" applyFill="1" applyBorder="1" applyAlignment="1">
      <alignment horizontal="center" vertical="center"/>
    </xf>
    <xf numFmtId="164" fontId="21" fillId="0" borderId="0" xfId="0" applyNumberFormat="1" applyFont="1"/>
    <xf numFmtId="0" fontId="21" fillId="0" borderId="0" xfId="0" applyFont="1" applyFill="1" applyBorder="1"/>
    <xf numFmtId="0" fontId="21" fillId="33" borderId="11" xfId="0" applyFont="1" applyFill="1" applyBorder="1"/>
    <xf numFmtId="0" fontId="21" fillId="33" borderId="10" xfId="0" applyFont="1" applyFill="1" applyBorder="1"/>
    <xf numFmtId="14" fontId="19" fillId="34" borderId="0" xfId="0" applyNumberFormat="1" applyFont="1" applyFill="1"/>
    <xf numFmtId="165" fontId="19" fillId="34" borderId="0" xfId="0" applyNumberFormat="1" applyFont="1" applyFill="1"/>
    <xf numFmtId="0" fontId="19" fillId="0" borderId="0" xfId="0" applyFont="1" applyFill="1"/>
    <xf numFmtId="165" fontId="23" fillId="34" borderId="0" xfId="0" applyNumberFormat="1" applyFont="1" applyFill="1"/>
    <xf numFmtId="165" fontId="23" fillId="0" borderId="0" xfId="0" applyNumberFormat="1" applyFont="1" applyAlignment="1">
      <alignment vertical="center"/>
    </xf>
    <xf numFmtId="0" fontId="21" fillId="0" borderId="0" xfId="0" applyFont="1" applyAlignment="1">
      <alignment wrapText="1"/>
    </xf>
    <xf numFmtId="0" fontId="21" fillId="0" borderId="0" xfId="0" applyFont="1" applyAlignment="1"/>
    <xf numFmtId="0" fontId="23" fillId="34" borderId="0" xfId="0" applyFont="1" applyFill="1"/>
    <xf numFmtId="14" fontId="21" fillId="34" borderId="0" xfId="0" applyNumberFormat="1" applyFont="1" applyFill="1"/>
    <xf numFmtId="0" fontId="19" fillId="0" borderId="0" xfId="0" applyFont="1" applyAlignment="1"/>
    <xf numFmtId="0" fontId="21" fillId="0" borderId="0" xfId="0" applyFont="1" applyAlignment="1">
      <alignment horizontal="center" vertical="center"/>
    </xf>
    <xf numFmtId="0" fontId="21" fillId="37" borderId="0" xfId="0" applyFont="1" applyFill="1" applyBorder="1"/>
    <xf numFmtId="165" fontId="21" fillId="0" borderId="0" xfId="0" applyNumberFormat="1" applyFont="1" applyFill="1" applyBorder="1"/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center" vertical="center"/>
    </xf>
  </cellXfs>
  <cellStyles count="43">
    <cellStyle name="20% - Colore 1" xfId="1" builtinId="30" customBuiltin="1"/>
    <cellStyle name="20% - Colore 2" xfId="2" builtinId="34" customBuiltin="1"/>
    <cellStyle name="20% - Colore 3" xfId="3" builtinId="38" customBuiltin="1"/>
    <cellStyle name="20% - Colore 4" xfId="4" builtinId="42" customBuiltin="1"/>
    <cellStyle name="20% - Colore 5" xfId="5" builtinId="46" customBuiltin="1"/>
    <cellStyle name="20% - Colore 6" xfId="6" builtinId="50" customBuiltin="1"/>
    <cellStyle name="40% - Colore 1" xfId="7" builtinId="31" customBuiltin="1"/>
    <cellStyle name="40% - Colore 2" xfId="8" builtinId="35" customBuiltin="1"/>
    <cellStyle name="40% - Colore 3" xfId="9" builtinId="39" customBuiltin="1"/>
    <cellStyle name="40% - Colore 4" xfId="10" builtinId="43" customBuiltin="1"/>
    <cellStyle name="40% - Colore 5" xfId="11" builtinId="47" customBuiltin="1"/>
    <cellStyle name="40% - Colore 6" xfId="12" builtinId="51" customBuiltin="1"/>
    <cellStyle name="60% - Colore 1" xfId="13" builtinId="32" customBuiltin="1"/>
    <cellStyle name="60% - Colore 2" xfId="14" builtinId="36" customBuiltin="1"/>
    <cellStyle name="60% - Colore 3" xfId="15" builtinId="40" customBuiltin="1"/>
    <cellStyle name="60% - Colore 4" xfId="16" builtinId="44" customBuiltin="1"/>
    <cellStyle name="60% - Colore 5" xfId="17" builtinId="48" customBuiltin="1"/>
    <cellStyle name="60% - Colore 6" xfId="18" builtinId="52" customBuiltin="1"/>
    <cellStyle name="blp_datetime" xfId="42" xr:uid="{00000000-0005-0000-0000-000012000000}"/>
    <cellStyle name="Calcolo" xfId="26" builtinId="22" customBuiltin="1"/>
    <cellStyle name="Cella collegata" xfId="35" builtinId="24" customBuiltin="1"/>
    <cellStyle name="Cella da controllare" xfId="27" builtinId="23" customBuiltin="1"/>
    <cellStyle name="Colore 1" xfId="19" builtinId="29" customBuiltin="1"/>
    <cellStyle name="Colore 2" xfId="20" builtinId="33" customBuiltin="1"/>
    <cellStyle name="Colore 3" xfId="21" builtinId="37" customBuiltin="1"/>
    <cellStyle name="Colore 4" xfId="22" builtinId="41" customBuiltin="1"/>
    <cellStyle name="Colore 5" xfId="23" builtinId="45" customBuiltin="1"/>
    <cellStyle name="Colore 6" xfId="24" builtinId="49" customBuiltin="1"/>
    <cellStyle name="Input" xfId="34" builtinId="20" customBuiltin="1"/>
    <cellStyle name="Neutrale" xfId="36" builtinId="28" customBuiltin="1"/>
    <cellStyle name="Normale" xfId="0" builtinId="0"/>
    <cellStyle name="Nota" xfId="37" builtinId="10" customBuiltin="1"/>
    <cellStyle name="Output" xfId="38" builtinId="21" customBuiltin="1"/>
    <cellStyle name="Testo avviso" xfId="41" builtinId="11" customBuiltin="1"/>
    <cellStyle name="Testo descrittivo" xfId="28" builtinId="53" customBuiltin="1"/>
    <cellStyle name="Titolo" xfId="39" builtinId="15" customBuiltin="1"/>
    <cellStyle name="Titolo 1" xfId="30" builtinId="16" customBuiltin="1"/>
    <cellStyle name="Titolo 2" xfId="31" builtinId="17" customBuiltin="1"/>
    <cellStyle name="Titolo 3" xfId="32" builtinId="18" customBuiltin="1"/>
    <cellStyle name="Titolo 4" xfId="33" builtinId="19" customBuiltin="1"/>
    <cellStyle name="Totale" xfId="40" builtinId="25" customBuiltin="1"/>
    <cellStyle name="Valore non valido" xfId="25" builtinId="27" customBuiltin="1"/>
    <cellStyle name="Valore valido" xfId="29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2000" b="1"/>
              <a:t>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LU0622616760!$A$11:$A$1029</c:f>
              <c:numCache>
                <c:formatCode>m/d/yy</c:formatCode>
                <c:ptCount val="51"/>
                <c:pt idx="0">
                  <c:v>43210</c:v>
                </c:pt>
                <c:pt idx="1">
                  <c:v>43188</c:v>
                </c:pt>
                <c:pt idx="2">
                  <c:v>43159</c:v>
                </c:pt>
                <c:pt idx="3">
                  <c:v>43131</c:v>
                </c:pt>
                <c:pt idx="4">
                  <c:v>43098</c:v>
                </c:pt>
                <c:pt idx="5">
                  <c:v>43069</c:v>
                </c:pt>
                <c:pt idx="6">
                  <c:v>43039</c:v>
                </c:pt>
                <c:pt idx="7">
                  <c:v>43007</c:v>
                </c:pt>
                <c:pt idx="8">
                  <c:v>42978</c:v>
                </c:pt>
                <c:pt idx="9">
                  <c:v>42947</c:v>
                </c:pt>
                <c:pt idx="10">
                  <c:v>42944</c:v>
                </c:pt>
                <c:pt idx="11">
                  <c:v>42916</c:v>
                </c:pt>
                <c:pt idx="12">
                  <c:v>42886</c:v>
                </c:pt>
                <c:pt idx="13">
                  <c:v>42853</c:v>
                </c:pt>
                <c:pt idx="14">
                  <c:v>42825</c:v>
                </c:pt>
                <c:pt idx="15">
                  <c:v>42794</c:v>
                </c:pt>
                <c:pt idx="16">
                  <c:v>42766</c:v>
                </c:pt>
                <c:pt idx="17">
                  <c:v>42734</c:v>
                </c:pt>
                <c:pt idx="18">
                  <c:v>42704</c:v>
                </c:pt>
                <c:pt idx="19">
                  <c:v>42674</c:v>
                </c:pt>
                <c:pt idx="20">
                  <c:v>42643</c:v>
                </c:pt>
                <c:pt idx="21">
                  <c:v>42613</c:v>
                </c:pt>
                <c:pt idx="22">
                  <c:v>42580</c:v>
                </c:pt>
                <c:pt idx="23">
                  <c:v>42551</c:v>
                </c:pt>
                <c:pt idx="24">
                  <c:v>42521</c:v>
                </c:pt>
                <c:pt idx="25">
                  <c:v>42489</c:v>
                </c:pt>
                <c:pt idx="26">
                  <c:v>42460</c:v>
                </c:pt>
                <c:pt idx="27">
                  <c:v>42429</c:v>
                </c:pt>
                <c:pt idx="28">
                  <c:v>42398</c:v>
                </c:pt>
                <c:pt idx="29">
                  <c:v>42369</c:v>
                </c:pt>
                <c:pt idx="30">
                  <c:v>42338</c:v>
                </c:pt>
                <c:pt idx="31">
                  <c:v>42307</c:v>
                </c:pt>
                <c:pt idx="32">
                  <c:v>42277</c:v>
                </c:pt>
                <c:pt idx="33">
                  <c:v>42247</c:v>
                </c:pt>
                <c:pt idx="34">
                  <c:v>42216</c:v>
                </c:pt>
                <c:pt idx="35">
                  <c:v>42185</c:v>
                </c:pt>
                <c:pt idx="36">
                  <c:v>42153</c:v>
                </c:pt>
                <c:pt idx="37">
                  <c:v>42124</c:v>
                </c:pt>
                <c:pt idx="38">
                  <c:v>42094</c:v>
                </c:pt>
                <c:pt idx="39">
                  <c:v>42062</c:v>
                </c:pt>
                <c:pt idx="40">
                  <c:v>42034</c:v>
                </c:pt>
                <c:pt idx="41">
                  <c:v>42004</c:v>
                </c:pt>
                <c:pt idx="42">
                  <c:v>41971</c:v>
                </c:pt>
                <c:pt idx="43">
                  <c:v>41943</c:v>
                </c:pt>
                <c:pt idx="44">
                  <c:v>41912</c:v>
                </c:pt>
                <c:pt idx="45">
                  <c:v>41880</c:v>
                </c:pt>
                <c:pt idx="46">
                  <c:v>41851</c:v>
                </c:pt>
                <c:pt idx="47">
                  <c:v>41820</c:v>
                </c:pt>
                <c:pt idx="48">
                  <c:v>41789</c:v>
                </c:pt>
                <c:pt idx="49">
                  <c:v>41759</c:v>
                </c:pt>
                <c:pt idx="50">
                  <c:v>41754</c:v>
                </c:pt>
              </c:numCache>
            </c:numRef>
          </c:cat>
          <c:val>
            <c:numRef>
              <c:f>LU0622616760!$V$11:$V$1029</c:f>
              <c:numCache>
                <c:formatCode>General</c:formatCode>
                <c:ptCount val="51"/>
                <c:pt idx="0" formatCode="0.0000">
                  <c:v>130.21177321282835</c:v>
                </c:pt>
                <c:pt idx="1">
                  <c:v>135.79570952168979</c:v>
                </c:pt>
                <c:pt idx="2">
                  <c:v>117.67084217097999</c:v>
                </c:pt>
                <c:pt idx="3">
                  <c:v>116.63842602985562</c:v>
                </c:pt>
                <c:pt idx="4">
                  <c:v>123.28700424711485</c:v>
                </c:pt>
                <c:pt idx="5">
                  <c:v>138.47031061799566</c:v>
                </c:pt>
                <c:pt idx="6">
                  <c:v>135.78706212650059</c:v>
                </c:pt>
                <c:pt idx="7">
                  <c:v>119.78699185109235</c:v>
                </c:pt>
                <c:pt idx="8">
                  <c:v>126.13726211646883</c:v>
                </c:pt>
                <c:pt idx="9">
                  <c:v>113.09597491236025</c:v>
                </c:pt>
                <c:pt idx="10">
                  <c:v>111.48082509578467</c:v>
                </c:pt>
                <c:pt idx="11">
                  <c:v>109.11422633573579</c:v>
                </c:pt>
                <c:pt idx="12">
                  <c:v>124.70374252662646</c:v>
                </c:pt>
                <c:pt idx="13">
                  <c:v>119.46465701434374</c:v>
                </c:pt>
                <c:pt idx="14">
                  <c:v>117.21042604567731</c:v>
                </c:pt>
                <c:pt idx="15">
                  <c:v>127.23325054655015</c:v>
                </c:pt>
                <c:pt idx="16">
                  <c:v>117.53528272747212</c:v>
                </c:pt>
                <c:pt idx="17">
                  <c:v>149.15309635382846</c:v>
                </c:pt>
                <c:pt idx="18">
                  <c:v>155.71480093398384</c:v>
                </c:pt>
                <c:pt idx="19">
                  <c:v>174.91380429430126</c:v>
                </c:pt>
                <c:pt idx="20">
                  <c:v>199.68092200127285</c:v>
                </c:pt>
                <c:pt idx="21">
                  <c:v>198.28355855680309</c:v>
                </c:pt>
                <c:pt idx="22">
                  <c:v>204.63122160829334</c:v>
                </c:pt>
                <c:pt idx="23">
                  <c:v>192.18149813762602</c:v>
                </c:pt>
                <c:pt idx="24">
                  <c:v>166.43833102601263</c:v>
                </c:pt>
                <c:pt idx="25">
                  <c:v>156.77458959333364</c:v>
                </c:pt>
                <c:pt idx="26">
                  <c:v>173.47597224078697</c:v>
                </c:pt>
                <c:pt idx="27">
                  <c:v>165.8244781832625</c:v>
                </c:pt>
                <c:pt idx="28">
                  <c:v>156.00942903791099</c:v>
                </c:pt>
                <c:pt idx="29">
                  <c:v>146.35608569208819</c:v>
                </c:pt>
                <c:pt idx="30">
                  <c:v>165.12720606861001</c:v>
                </c:pt>
                <c:pt idx="31">
                  <c:v>163.76246165507962</c:v>
                </c:pt>
                <c:pt idx="32">
                  <c:v>151.8754906507296</c:v>
                </c:pt>
                <c:pt idx="33">
                  <c:v>138.2985020618795</c:v>
                </c:pt>
                <c:pt idx="34">
                  <c:v>159.02692285794262</c:v>
                </c:pt>
                <c:pt idx="35">
                  <c:v>142.6509435207787</c:v>
                </c:pt>
                <c:pt idx="36">
                  <c:v>175.54392868758225</c:v>
                </c:pt>
                <c:pt idx="37">
                  <c:v>189.87738933519404</c:v>
                </c:pt>
                <c:pt idx="38">
                  <c:v>221.19227164648009</c:v>
                </c:pt>
                <c:pt idx="39">
                  <c:v>190.36923182259011</c:v>
                </c:pt>
                <c:pt idx="40">
                  <c:v>177.96476660798294</c:v>
                </c:pt>
                <c:pt idx="41">
                  <c:v>121.5127013375776</c:v>
                </c:pt>
                <c:pt idx="42">
                  <c:v>110.2361364028983</c:v>
                </c:pt>
                <c:pt idx="43">
                  <c:v>92.379627162493875</c:v>
                </c:pt>
                <c:pt idx="44">
                  <c:v>83.618346052783181</c:v>
                </c:pt>
                <c:pt idx="45">
                  <c:v>84.488571895684913</c:v>
                </c:pt>
                <c:pt idx="46">
                  <c:v>58.826066637894542</c:v>
                </c:pt>
                <c:pt idx="47">
                  <c:v>55.233116629051437</c:v>
                </c:pt>
                <c:pt idx="48">
                  <c:v>48.033247224369916</c:v>
                </c:pt>
                <c:pt idx="49">
                  <c:v>29.845632601202396</c:v>
                </c:pt>
                <c:pt idx="50">
                  <c:v>32.67323345495862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E0-4A0F-A80F-F35F1BDBB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334144"/>
        <c:axId val="539333816"/>
      </c:lineChart>
      <c:dateAx>
        <c:axId val="53933414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9333816"/>
        <c:crosses val="autoZero"/>
        <c:auto val="1"/>
        <c:lblOffset val="100"/>
        <c:baseTimeUnit val="days"/>
      </c:dateAx>
      <c:valAx>
        <c:axId val="539333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9334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sz="2000" b="1"/>
              <a:t>Δ</a:t>
            </a:r>
            <a:endParaRPr lang="it-IT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LU0622616760!$A$25:$A$1029</c:f>
              <c:numCache>
                <c:formatCode>m/d/yy</c:formatCode>
                <c:ptCount val="50"/>
                <c:pt idx="0">
                  <c:v>43188</c:v>
                </c:pt>
                <c:pt idx="1">
                  <c:v>43159</c:v>
                </c:pt>
                <c:pt idx="2">
                  <c:v>43131</c:v>
                </c:pt>
                <c:pt idx="3">
                  <c:v>43098</c:v>
                </c:pt>
                <c:pt idx="4">
                  <c:v>43069</c:v>
                </c:pt>
                <c:pt idx="5">
                  <c:v>43039</c:v>
                </c:pt>
                <c:pt idx="6">
                  <c:v>43007</c:v>
                </c:pt>
                <c:pt idx="7">
                  <c:v>42978</c:v>
                </c:pt>
                <c:pt idx="8">
                  <c:v>42947</c:v>
                </c:pt>
                <c:pt idx="9">
                  <c:v>42944</c:v>
                </c:pt>
                <c:pt idx="10">
                  <c:v>42916</c:v>
                </c:pt>
                <c:pt idx="11">
                  <c:v>42886</c:v>
                </c:pt>
                <c:pt idx="12">
                  <c:v>42853</c:v>
                </c:pt>
                <c:pt idx="13">
                  <c:v>42825</c:v>
                </c:pt>
                <c:pt idx="14">
                  <c:v>42794</c:v>
                </c:pt>
                <c:pt idx="15">
                  <c:v>42766</c:v>
                </c:pt>
                <c:pt idx="16">
                  <c:v>42734</c:v>
                </c:pt>
                <c:pt idx="17">
                  <c:v>42704</c:v>
                </c:pt>
                <c:pt idx="18">
                  <c:v>42674</c:v>
                </c:pt>
                <c:pt idx="19">
                  <c:v>42643</c:v>
                </c:pt>
                <c:pt idx="20">
                  <c:v>42613</c:v>
                </c:pt>
                <c:pt idx="21">
                  <c:v>42580</c:v>
                </c:pt>
                <c:pt idx="22">
                  <c:v>42551</c:v>
                </c:pt>
                <c:pt idx="23">
                  <c:v>42521</c:v>
                </c:pt>
                <c:pt idx="24">
                  <c:v>42489</c:v>
                </c:pt>
                <c:pt idx="25">
                  <c:v>42460</c:v>
                </c:pt>
                <c:pt idx="26">
                  <c:v>42429</c:v>
                </c:pt>
                <c:pt idx="27">
                  <c:v>42398</c:v>
                </c:pt>
                <c:pt idx="28">
                  <c:v>42369</c:v>
                </c:pt>
                <c:pt idx="29">
                  <c:v>42338</c:v>
                </c:pt>
                <c:pt idx="30">
                  <c:v>42307</c:v>
                </c:pt>
                <c:pt idx="31">
                  <c:v>42277</c:v>
                </c:pt>
                <c:pt idx="32">
                  <c:v>42247</c:v>
                </c:pt>
                <c:pt idx="33">
                  <c:v>42216</c:v>
                </c:pt>
                <c:pt idx="34">
                  <c:v>42185</c:v>
                </c:pt>
                <c:pt idx="35">
                  <c:v>42153</c:v>
                </c:pt>
                <c:pt idx="36">
                  <c:v>42124</c:v>
                </c:pt>
                <c:pt idx="37">
                  <c:v>42094</c:v>
                </c:pt>
                <c:pt idx="38">
                  <c:v>42062</c:v>
                </c:pt>
                <c:pt idx="39">
                  <c:v>42034</c:v>
                </c:pt>
                <c:pt idx="40">
                  <c:v>42004</c:v>
                </c:pt>
                <c:pt idx="41">
                  <c:v>41971</c:v>
                </c:pt>
                <c:pt idx="42">
                  <c:v>41943</c:v>
                </c:pt>
                <c:pt idx="43">
                  <c:v>41912</c:v>
                </c:pt>
                <c:pt idx="44">
                  <c:v>41880</c:v>
                </c:pt>
                <c:pt idx="45">
                  <c:v>41851</c:v>
                </c:pt>
                <c:pt idx="46">
                  <c:v>41820</c:v>
                </c:pt>
                <c:pt idx="47">
                  <c:v>41789</c:v>
                </c:pt>
                <c:pt idx="48">
                  <c:v>41759</c:v>
                </c:pt>
                <c:pt idx="49">
                  <c:v>41754</c:v>
                </c:pt>
              </c:numCache>
            </c:numRef>
          </c:cat>
          <c:val>
            <c:numRef>
              <c:f>LU0622616760!$W$25:$W$1029</c:f>
              <c:numCache>
                <c:formatCode>0.0000</c:formatCode>
                <c:ptCount val="50"/>
                <c:pt idx="0">
                  <c:v>1</c:v>
                </c:pt>
                <c:pt idx="1">
                  <c:v>0.99999999999951716</c:v>
                </c:pt>
                <c:pt idx="2">
                  <c:v>0.99999998718240668</c:v>
                </c:pt>
                <c:pt idx="3">
                  <c:v>0.99999964120179996</c:v>
                </c:pt>
                <c:pt idx="4">
                  <c:v>0.99999987462460194</c:v>
                </c:pt>
                <c:pt idx="5">
                  <c:v>0.9999969062510049</c:v>
                </c:pt>
                <c:pt idx="6">
                  <c:v>0.99983162637093292</c:v>
                </c:pt>
                <c:pt idx="7">
                  <c:v>0.99971427033691285</c:v>
                </c:pt>
                <c:pt idx="8">
                  <c:v>0.99856449172431416</c:v>
                </c:pt>
                <c:pt idx="9">
                  <c:v>0.99831825563005716</c:v>
                </c:pt>
                <c:pt idx="10">
                  <c:v>0.99800943762269945</c:v>
                </c:pt>
                <c:pt idx="11">
                  <c:v>0.99955526164803044</c:v>
                </c:pt>
                <c:pt idx="12">
                  <c:v>0.99727751645732965</c:v>
                </c:pt>
                <c:pt idx="13">
                  <c:v>0.99455644842272273</c:v>
                </c:pt>
                <c:pt idx="14">
                  <c:v>0.99409870182353377</c:v>
                </c:pt>
                <c:pt idx="15">
                  <c:v>0.98869095705771248</c:v>
                </c:pt>
                <c:pt idx="16">
                  <c:v>0.99861889045538044</c:v>
                </c:pt>
                <c:pt idx="17">
                  <c:v>0.99807488945274658</c:v>
                </c:pt>
                <c:pt idx="18">
                  <c:v>0.99792688993056067</c:v>
                </c:pt>
                <c:pt idx="19">
                  <c:v>0.99878213326502974</c:v>
                </c:pt>
                <c:pt idx="20">
                  <c:v>0.99928699644810237</c:v>
                </c:pt>
                <c:pt idx="21">
                  <c:v>0.99733745832892562</c:v>
                </c:pt>
                <c:pt idx="22">
                  <c:v>0.99270652063903231</c:v>
                </c:pt>
                <c:pt idx="23">
                  <c:v>0.97888594135619644</c:v>
                </c:pt>
                <c:pt idx="24">
                  <c:v>0.96397429600690554</c:v>
                </c:pt>
                <c:pt idx="25">
                  <c:v>0.96927949328174723</c:v>
                </c:pt>
                <c:pt idx="26">
                  <c:v>0.96557199607264965</c:v>
                </c:pt>
                <c:pt idx="27">
                  <c:v>0.95395487225907738</c:v>
                </c:pt>
                <c:pt idx="28">
                  <c:v>0.92371691036660231</c:v>
                </c:pt>
                <c:pt idx="29">
                  <c:v>0.95687186839835214</c:v>
                </c:pt>
                <c:pt idx="30">
                  <c:v>0.93873966837684075</c:v>
                </c:pt>
                <c:pt idx="31">
                  <c:v>0.90803584709685614</c:v>
                </c:pt>
                <c:pt idx="32">
                  <c:v>0.88212048545475463</c:v>
                </c:pt>
                <c:pt idx="33">
                  <c:v>0.91787397997458864</c:v>
                </c:pt>
                <c:pt idx="34">
                  <c:v>0.87967282497011967</c:v>
                </c:pt>
                <c:pt idx="35">
                  <c:v>0.92987420001424581</c:v>
                </c:pt>
                <c:pt idx="36">
                  <c:v>0.93743196446825161</c:v>
                </c:pt>
                <c:pt idx="37">
                  <c:v>0.96728380568457484</c:v>
                </c:pt>
                <c:pt idx="38">
                  <c:v>0.95415792190773452</c:v>
                </c:pt>
                <c:pt idx="39">
                  <c:v>0.93273227493695976</c:v>
                </c:pt>
                <c:pt idx="40">
                  <c:v>0.87146370558650998</c:v>
                </c:pt>
                <c:pt idx="41">
                  <c:v>0.83158463848587605</c:v>
                </c:pt>
                <c:pt idx="42">
                  <c:v>0.76534981943927194</c:v>
                </c:pt>
                <c:pt idx="43">
                  <c:v>0.74338300355267184</c:v>
                </c:pt>
                <c:pt idx="44">
                  <c:v>0.75362101197448239</c:v>
                </c:pt>
                <c:pt idx="45">
                  <c:v>0.62828669410425075</c:v>
                </c:pt>
                <c:pt idx="46">
                  <c:v>0.57698353794991886</c:v>
                </c:pt>
                <c:pt idx="47">
                  <c:v>0.51831646683316968</c:v>
                </c:pt>
                <c:pt idx="48">
                  <c:v>0.46814010153684604</c:v>
                </c:pt>
                <c:pt idx="49">
                  <c:v>0.47428350343889358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8-4BE5-80FD-3700C4168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345296"/>
        <c:axId val="539342344"/>
      </c:lineChart>
      <c:dateAx>
        <c:axId val="53934529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9342344"/>
        <c:crosses val="autoZero"/>
        <c:auto val="1"/>
        <c:lblOffset val="100"/>
        <c:baseTimeUnit val="days"/>
      </c:dateAx>
      <c:valAx>
        <c:axId val="53934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934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2000" b="1"/>
              <a:t>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LU0622616760!$A$25:$A$1029</c:f>
              <c:numCache>
                <c:formatCode>m/d/yy</c:formatCode>
                <c:ptCount val="50"/>
                <c:pt idx="0">
                  <c:v>43188</c:v>
                </c:pt>
                <c:pt idx="1">
                  <c:v>43159</c:v>
                </c:pt>
                <c:pt idx="2">
                  <c:v>43131</c:v>
                </c:pt>
                <c:pt idx="3">
                  <c:v>43098</c:v>
                </c:pt>
                <c:pt idx="4">
                  <c:v>43069</c:v>
                </c:pt>
                <c:pt idx="5">
                  <c:v>43039</c:v>
                </c:pt>
                <c:pt idx="6">
                  <c:v>43007</c:v>
                </c:pt>
                <c:pt idx="7">
                  <c:v>42978</c:v>
                </c:pt>
                <c:pt idx="8">
                  <c:v>42947</c:v>
                </c:pt>
                <c:pt idx="9">
                  <c:v>42944</c:v>
                </c:pt>
                <c:pt idx="10">
                  <c:v>42916</c:v>
                </c:pt>
                <c:pt idx="11">
                  <c:v>42886</c:v>
                </c:pt>
                <c:pt idx="12">
                  <c:v>42853</c:v>
                </c:pt>
                <c:pt idx="13">
                  <c:v>42825</c:v>
                </c:pt>
                <c:pt idx="14">
                  <c:v>42794</c:v>
                </c:pt>
                <c:pt idx="15">
                  <c:v>42766</c:v>
                </c:pt>
                <c:pt idx="16">
                  <c:v>42734</c:v>
                </c:pt>
                <c:pt idx="17">
                  <c:v>42704</c:v>
                </c:pt>
                <c:pt idx="18">
                  <c:v>42674</c:v>
                </c:pt>
                <c:pt idx="19">
                  <c:v>42643</c:v>
                </c:pt>
                <c:pt idx="20">
                  <c:v>42613</c:v>
                </c:pt>
                <c:pt idx="21">
                  <c:v>42580</c:v>
                </c:pt>
                <c:pt idx="22">
                  <c:v>42551</c:v>
                </c:pt>
                <c:pt idx="23">
                  <c:v>42521</c:v>
                </c:pt>
                <c:pt idx="24">
                  <c:v>42489</c:v>
                </c:pt>
                <c:pt idx="25">
                  <c:v>42460</c:v>
                </c:pt>
                <c:pt idx="26">
                  <c:v>42429</c:v>
                </c:pt>
                <c:pt idx="27">
                  <c:v>42398</c:v>
                </c:pt>
                <c:pt idx="28">
                  <c:v>42369</c:v>
                </c:pt>
                <c:pt idx="29">
                  <c:v>42338</c:v>
                </c:pt>
                <c:pt idx="30">
                  <c:v>42307</c:v>
                </c:pt>
                <c:pt idx="31">
                  <c:v>42277</c:v>
                </c:pt>
                <c:pt idx="32">
                  <c:v>42247</c:v>
                </c:pt>
                <c:pt idx="33">
                  <c:v>42216</c:v>
                </c:pt>
                <c:pt idx="34">
                  <c:v>42185</c:v>
                </c:pt>
                <c:pt idx="35">
                  <c:v>42153</c:v>
                </c:pt>
                <c:pt idx="36">
                  <c:v>42124</c:v>
                </c:pt>
                <c:pt idx="37">
                  <c:v>42094</c:v>
                </c:pt>
                <c:pt idx="38">
                  <c:v>42062</c:v>
                </c:pt>
                <c:pt idx="39">
                  <c:v>42034</c:v>
                </c:pt>
                <c:pt idx="40">
                  <c:v>42004</c:v>
                </c:pt>
                <c:pt idx="41">
                  <c:v>41971</c:v>
                </c:pt>
                <c:pt idx="42">
                  <c:v>41943</c:v>
                </c:pt>
                <c:pt idx="43">
                  <c:v>41912</c:v>
                </c:pt>
                <c:pt idx="44">
                  <c:v>41880</c:v>
                </c:pt>
                <c:pt idx="45">
                  <c:v>41851</c:v>
                </c:pt>
                <c:pt idx="46">
                  <c:v>41820</c:v>
                </c:pt>
                <c:pt idx="47">
                  <c:v>41789</c:v>
                </c:pt>
                <c:pt idx="48">
                  <c:v>41759</c:v>
                </c:pt>
                <c:pt idx="49">
                  <c:v>41754</c:v>
                </c:pt>
              </c:numCache>
            </c:numRef>
          </c:cat>
          <c:val>
            <c:numRef>
              <c:f>LU0622616760!$Z$25:$Z$1029</c:f>
              <c:numCache>
                <c:formatCode>General</c:formatCode>
                <c:ptCount val="50"/>
                <c:pt idx="0">
                  <c:v>3.5538696435488538E-46</c:v>
                </c:pt>
                <c:pt idx="1">
                  <c:v>1.4627986201121279E-9</c:v>
                </c:pt>
                <c:pt idx="2">
                  <c:v>3.8395194600097905E-5</c:v>
                </c:pt>
                <c:pt idx="3">
                  <c:v>1.147098248453515E-3</c:v>
                </c:pt>
                <c:pt idx="4">
                  <c:v>4.7079783340786709E-4</c:v>
                </c:pt>
                <c:pt idx="5">
                  <c:v>1.1370692576755201E-2</c:v>
                </c:pt>
                <c:pt idx="6">
                  <c:v>0.53919815063515064</c:v>
                </c:pt>
                <c:pt idx="7">
                  <c:v>0.95275938467684396</c:v>
                </c:pt>
                <c:pt idx="8">
                  <c:v>4.4650349753614469</c:v>
                </c:pt>
                <c:pt idx="9">
                  <c:v>5.1648934788985823</c:v>
                </c:pt>
                <c:pt idx="10">
                  <c:v>6.3243329997289672</c:v>
                </c:pt>
                <c:pt idx="11">
                  <c:v>1.7041321790588633</c:v>
                </c:pt>
                <c:pt idx="12">
                  <c:v>9.3373057836027442</c:v>
                </c:pt>
                <c:pt idx="13">
                  <c:v>17.952242139644405</c:v>
                </c:pt>
                <c:pt idx="14">
                  <c:v>20.283625351662785</c:v>
                </c:pt>
                <c:pt idx="15">
                  <c:v>36.809000461818727</c:v>
                </c:pt>
                <c:pt idx="16">
                  <c:v>5.9766291413867103</c:v>
                </c:pt>
                <c:pt idx="17">
                  <c:v>8.3880003015059614</c:v>
                </c:pt>
                <c:pt idx="18">
                  <c:v>9.4012867904596362</c:v>
                </c:pt>
                <c:pt idx="19">
                  <c:v>6.0777936147415828</c:v>
                </c:pt>
                <c:pt idx="20">
                  <c:v>3.8155082348529796</c:v>
                </c:pt>
                <c:pt idx="21">
                  <c:v>13.122479086451181</c:v>
                </c:pt>
                <c:pt idx="22">
                  <c:v>32.713696952187071</c:v>
                </c:pt>
                <c:pt idx="23">
                  <c:v>82.094100942248645</c:v>
                </c:pt>
                <c:pt idx="24">
                  <c:v>129.83831997374941</c:v>
                </c:pt>
                <c:pt idx="25">
                  <c:v>117.94424466529743</c:v>
                </c:pt>
                <c:pt idx="26">
                  <c:v>131.36797599169699</c:v>
                </c:pt>
                <c:pt idx="27">
                  <c:v>167.99546189741451</c:v>
                </c:pt>
                <c:pt idx="28">
                  <c:v>250.67107398597796</c:v>
                </c:pt>
                <c:pt idx="29">
                  <c:v>166.10550477747702</c:v>
                </c:pt>
                <c:pt idx="30">
                  <c:v>222.49509957544927</c:v>
                </c:pt>
                <c:pt idx="31">
                  <c:v>304.13346327921357</c:v>
                </c:pt>
                <c:pt idx="32">
                  <c:v>364.71835290736726</c:v>
                </c:pt>
                <c:pt idx="33">
                  <c:v>289.98494372728294</c:v>
                </c:pt>
                <c:pt idx="34">
                  <c:v>382.56268063695381</c:v>
                </c:pt>
                <c:pt idx="35">
                  <c:v>268.77505953701899</c:v>
                </c:pt>
                <c:pt idx="36">
                  <c:v>252.8546791027016</c:v>
                </c:pt>
                <c:pt idx="37">
                  <c:v>156.46931988663368</c:v>
                </c:pt>
                <c:pt idx="38">
                  <c:v>203.29750656083209</c:v>
                </c:pt>
                <c:pt idx="39">
                  <c:v>274.92300580469521</c:v>
                </c:pt>
                <c:pt idx="40">
                  <c:v>425.1861505831003</c:v>
                </c:pt>
                <c:pt idx="41">
                  <c:v>507.8120010536835</c:v>
                </c:pt>
                <c:pt idx="42">
                  <c:v>613.13760194242286</c:v>
                </c:pt>
                <c:pt idx="43">
                  <c:v>645.02148913485053</c:v>
                </c:pt>
                <c:pt idx="44">
                  <c:v>639.64116497463749</c:v>
                </c:pt>
                <c:pt idx="45">
                  <c:v>743.33542984857615</c:v>
                </c:pt>
                <c:pt idx="46">
                  <c:v>767.27827037387419</c:v>
                </c:pt>
                <c:pt idx="47">
                  <c:v>773.08441525883518</c:v>
                </c:pt>
                <c:pt idx="48">
                  <c:v>766.46167750383222</c:v>
                </c:pt>
                <c:pt idx="49">
                  <c:v>767.09928968089184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D8-4068-B0C1-82238F421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626664"/>
        <c:axId val="537628632"/>
      </c:lineChart>
      <c:dateAx>
        <c:axId val="5376266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7628632"/>
        <c:crosses val="autoZero"/>
        <c:auto val="1"/>
        <c:lblOffset val="100"/>
        <c:baseTimeUnit val="days"/>
      </c:dateAx>
      <c:valAx>
        <c:axId val="53762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7626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sz="2000" b="1"/>
              <a:t>Γ</a:t>
            </a:r>
            <a:endParaRPr lang="it-IT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LU0622616760!$A$25:$A$1029</c:f>
              <c:numCache>
                <c:formatCode>m/d/yy</c:formatCode>
                <c:ptCount val="50"/>
                <c:pt idx="0">
                  <c:v>43188</c:v>
                </c:pt>
                <c:pt idx="1">
                  <c:v>43159</c:v>
                </c:pt>
                <c:pt idx="2">
                  <c:v>43131</c:v>
                </c:pt>
                <c:pt idx="3">
                  <c:v>43098</c:v>
                </c:pt>
                <c:pt idx="4">
                  <c:v>43069</c:v>
                </c:pt>
                <c:pt idx="5">
                  <c:v>43039</c:v>
                </c:pt>
                <c:pt idx="6">
                  <c:v>43007</c:v>
                </c:pt>
                <c:pt idx="7">
                  <c:v>42978</c:v>
                </c:pt>
                <c:pt idx="8">
                  <c:v>42947</c:v>
                </c:pt>
                <c:pt idx="9">
                  <c:v>42944</c:v>
                </c:pt>
                <c:pt idx="10">
                  <c:v>42916</c:v>
                </c:pt>
                <c:pt idx="11">
                  <c:v>42886</c:v>
                </c:pt>
                <c:pt idx="12">
                  <c:v>42853</c:v>
                </c:pt>
                <c:pt idx="13">
                  <c:v>42825</c:v>
                </c:pt>
                <c:pt idx="14">
                  <c:v>42794</c:v>
                </c:pt>
                <c:pt idx="15">
                  <c:v>42766</c:v>
                </c:pt>
                <c:pt idx="16">
                  <c:v>42734</c:v>
                </c:pt>
                <c:pt idx="17">
                  <c:v>42704</c:v>
                </c:pt>
                <c:pt idx="18">
                  <c:v>42674</c:v>
                </c:pt>
                <c:pt idx="19">
                  <c:v>42643</c:v>
                </c:pt>
                <c:pt idx="20">
                  <c:v>42613</c:v>
                </c:pt>
                <c:pt idx="21">
                  <c:v>42580</c:v>
                </c:pt>
                <c:pt idx="22">
                  <c:v>42551</c:v>
                </c:pt>
                <c:pt idx="23">
                  <c:v>42521</c:v>
                </c:pt>
                <c:pt idx="24">
                  <c:v>42489</c:v>
                </c:pt>
                <c:pt idx="25">
                  <c:v>42460</c:v>
                </c:pt>
                <c:pt idx="26">
                  <c:v>42429</c:v>
                </c:pt>
                <c:pt idx="27">
                  <c:v>42398</c:v>
                </c:pt>
                <c:pt idx="28">
                  <c:v>42369</c:v>
                </c:pt>
                <c:pt idx="29">
                  <c:v>42338</c:v>
                </c:pt>
                <c:pt idx="30">
                  <c:v>42307</c:v>
                </c:pt>
                <c:pt idx="31">
                  <c:v>42277</c:v>
                </c:pt>
                <c:pt idx="32">
                  <c:v>42247</c:v>
                </c:pt>
                <c:pt idx="33">
                  <c:v>42216</c:v>
                </c:pt>
                <c:pt idx="34">
                  <c:v>42185</c:v>
                </c:pt>
                <c:pt idx="35">
                  <c:v>42153</c:v>
                </c:pt>
                <c:pt idx="36">
                  <c:v>42124</c:v>
                </c:pt>
                <c:pt idx="37">
                  <c:v>42094</c:v>
                </c:pt>
                <c:pt idx="38">
                  <c:v>42062</c:v>
                </c:pt>
                <c:pt idx="39">
                  <c:v>42034</c:v>
                </c:pt>
                <c:pt idx="40">
                  <c:v>42004</c:v>
                </c:pt>
                <c:pt idx="41">
                  <c:v>41971</c:v>
                </c:pt>
                <c:pt idx="42">
                  <c:v>41943</c:v>
                </c:pt>
                <c:pt idx="43">
                  <c:v>41912</c:v>
                </c:pt>
                <c:pt idx="44">
                  <c:v>41880</c:v>
                </c:pt>
                <c:pt idx="45">
                  <c:v>41851</c:v>
                </c:pt>
                <c:pt idx="46">
                  <c:v>41820</c:v>
                </c:pt>
                <c:pt idx="47">
                  <c:v>41789</c:v>
                </c:pt>
                <c:pt idx="48">
                  <c:v>41759</c:v>
                </c:pt>
                <c:pt idx="49">
                  <c:v>41754</c:v>
                </c:pt>
              </c:numCache>
            </c:numRef>
          </c:cat>
          <c:val>
            <c:numRef>
              <c:f>LU0622616760!$X$25:$X$1029</c:f>
              <c:numCache>
                <c:formatCode>General</c:formatCode>
                <c:ptCount val="50"/>
                <c:pt idx="0">
                  <c:v>1.3566358344634795E-49</c:v>
                </c:pt>
                <c:pt idx="1">
                  <c:v>2.0122984096501132E-13</c:v>
                </c:pt>
                <c:pt idx="2">
                  <c:v>3.3191908317947356E-9</c:v>
                </c:pt>
                <c:pt idx="3">
                  <c:v>6.9894671990356179E-8</c:v>
                </c:pt>
                <c:pt idx="4">
                  <c:v>2.3324167985586555E-8</c:v>
                </c:pt>
                <c:pt idx="5">
                  <c:v>4.5533550734234838E-7</c:v>
                </c:pt>
                <c:pt idx="6">
                  <c:v>1.8179319570909889E-5</c:v>
                </c:pt>
                <c:pt idx="7">
                  <c:v>2.7084831199875693E-5</c:v>
                </c:pt>
                <c:pt idx="8">
                  <c:v>1.1650037162487588E-4</c:v>
                </c:pt>
                <c:pt idx="9">
                  <c:v>1.3438851681224755E-4</c:v>
                </c:pt>
                <c:pt idx="10">
                  <c:v>1.5732635918900965E-4</c:v>
                </c:pt>
                <c:pt idx="11">
                  <c:v>3.9880769774556371E-5</c:v>
                </c:pt>
                <c:pt idx="12">
                  <c:v>1.831378906366795E-4</c:v>
                </c:pt>
                <c:pt idx="13">
                  <c:v>3.1820692710467783E-4</c:v>
                </c:pt>
                <c:pt idx="14">
                  <c:v>3.0981111207676384E-4</c:v>
                </c:pt>
                <c:pt idx="15">
                  <c:v>5.3983466992453847E-4</c:v>
                </c:pt>
                <c:pt idx="16">
                  <c:v>8.4138844159274641E-5</c:v>
                </c:pt>
                <c:pt idx="17">
                  <c:v>1.0493859301912043E-4</c:v>
                </c:pt>
                <c:pt idx="18">
                  <c:v>9.8207603932726288E-5</c:v>
                </c:pt>
                <c:pt idx="19">
                  <c:v>5.544153159780538E-5</c:v>
                </c:pt>
                <c:pt idx="20">
                  <c:v>3.5980571486490676E-5</c:v>
                </c:pt>
                <c:pt idx="21">
                  <c:v>1.009057874702415E-4</c:v>
                </c:pt>
                <c:pt idx="22">
                  <c:v>2.3233550657188515E-4</c:v>
                </c:pt>
                <c:pt idx="23">
                  <c:v>5.6529393837275908E-4</c:v>
                </c:pt>
                <c:pt idx="24">
                  <c:v>8.3364638863016479E-4</c:v>
                </c:pt>
                <c:pt idx="25">
                  <c:v>6.8077617384296283E-4</c:v>
                </c:pt>
                <c:pt idx="26">
                  <c:v>7.6429764872469141E-4</c:v>
                </c:pt>
                <c:pt idx="27">
                  <c:v>9.5857516583312114E-4</c:v>
                </c:pt>
                <c:pt idx="28">
                  <c:v>1.3031325637595172E-3</c:v>
                </c:pt>
                <c:pt idx="29">
                  <c:v>8.7004443395129682E-4</c:v>
                </c:pt>
                <c:pt idx="30">
                  <c:v>1.0469047154823402E-3</c:v>
                </c:pt>
                <c:pt idx="31">
                  <c:v>1.3433683697261663E-3</c:v>
                </c:pt>
                <c:pt idx="32">
                  <c:v>1.6064596797310822E-3</c:v>
                </c:pt>
                <c:pt idx="33">
                  <c:v>1.2246997806937456E-3</c:v>
                </c:pt>
                <c:pt idx="34">
                  <c:v>1.5606377872838045E-3</c:v>
                </c:pt>
                <c:pt idx="35">
                  <c:v>1.0295368997292643E-3</c:v>
                </c:pt>
                <c:pt idx="36">
                  <c:v>8.9747973376249506E-4</c:v>
                </c:pt>
                <c:pt idx="37">
                  <c:v>5.3975570091634964E-4</c:v>
                </c:pt>
                <c:pt idx="38">
                  <c:v>7.6810096755923279E-4</c:v>
                </c:pt>
                <c:pt idx="39">
                  <c:v>9.9591366812191605E-4</c:v>
                </c:pt>
                <c:pt idx="40">
                  <c:v>1.8886408981415455E-3</c:v>
                </c:pt>
                <c:pt idx="41">
                  <c:v>2.1903973020897171E-3</c:v>
                </c:pt>
                <c:pt idx="42">
                  <c:v>2.6250777542801453E-3</c:v>
                </c:pt>
                <c:pt idx="43">
                  <c:v>2.869819513307953E-3</c:v>
                </c:pt>
                <c:pt idx="44">
                  <c:v>2.8646426453759286E-3</c:v>
                </c:pt>
                <c:pt idx="45">
                  <c:v>3.4869627692622513E-3</c:v>
                </c:pt>
                <c:pt idx="46">
                  <c:v>3.3024835112465882E-3</c:v>
                </c:pt>
                <c:pt idx="47">
                  <c:v>3.2409909416116905E-3</c:v>
                </c:pt>
                <c:pt idx="48">
                  <c:v>4.5454409238932731E-3</c:v>
                </c:pt>
                <c:pt idx="49">
                  <c:v>4.221323315116772E-3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0-46AF-8B30-FCE04B5A8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860712"/>
        <c:axId val="591867600"/>
      </c:lineChart>
      <c:dateAx>
        <c:axId val="5918607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1867600"/>
        <c:crosses val="autoZero"/>
        <c:auto val="1"/>
        <c:lblOffset val="100"/>
        <c:baseTimeUnit val="days"/>
      </c:dateAx>
      <c:valAx>
        <c:axId val="59186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1860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sz="2000" b="1" i="0" u="none" strike="noStrike" baseline="0">
                <a:effectLst/>
              </a:rPr>
              <a:t>ρ</a:t>
            </a:r>
            <a:r>
              <a:rPr lang="el-GR" sz="2000" b="1" i="0" u="none" strike="noStrike" baseline="0"/>
              <a:t> </a:t>
            </a:r>
            <a:endParaRPr lang="it-IT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LU0622616760!$A$25:$A$1029</c:f>
              <c:numCache>
                <c:formatCode>m/d/yy</c:formatCode>
                <c:ptCount val="50"/>
                <c:pt idx="0">
                  <c:v>43188</c:v>
                </c:pt>
                <c:pt idx="1">
                  <c:v>43159</c:v>
                </c:pt>
                <c:pt idx="2">
                  <c:v>43131</c:v>
                </c:pt>
                <c:pt idx="3">
                  <c:v>43098</c:v>
                </c:pt>
                <c:pt idx="4">
                  <c:v>43069</c:v>
                </c:pt>
                <c:pt idx="5">
                  <c:v>43039</c:v>
                </c:pt>
                <c:pt idx="6">
                  <c:v>43007</c:v>
                </c:pt>
                <c:pt idx="7">
                  <c:v>42978</c:v>
                </c:pt>
                <c:pt idx="8">
                  <c:v>42947</c:v>
                </c:pt>
                <c:pt idx="9">
                  <c:v>42944</c:v>
                </c:pt>
                <c:pt idx="10">
                  <c:v>42916</c:v>
                </c:pt>
                <c:pt idx="11">
                  <c:v>42886</c:v>
                </c:pt>
                <c:pt idx="12">
                  <c:v>42853</c:v>
                </c:pt>
                <c:pt idx="13">
                  <c:v>42825</c:v>
                </c:pt>
                <c:pt idx="14">
                  <c:v>42794</c:v>
                </c:pt>
                <c:pt idx="15">
                  <c:v>42766</c:v>
                </c:pt>
                <c:pt idx="16">
                  <c:v>42734</c:v>
                </c:pt>
                <c:pt idx="17">
                  <c:v>42704</c:v>
                </c:pt>
                <c:pt idx="18">
                  <c:v>42674</c:v>
                </c:pt>
                <c:pt idx="19">
                  <c:v>42643</c:v>
                </c:pt>
                <c:pt idx="20">
                  <c:v>42613</c:v>
                </c:pt>
                <c:pt idx="21">
                  <c:v>42580</c:v>
                </c:pt>
                <c:pt idx="22">
                  <c:v>42551</c:v>
                </c:pt>
                <c:pt idx="23">
                  <c:v>42521</c:v>
                </c:pt>
                <c:pt idx="24">
                  <c:v>42489</c:v>
                </c:pt>
                <c:pt idx="25">
                  <c:v>42460</c:v>
                </c:pt>
                <c:pt idx="26">
                  <c:v>42429</c:v>
                </c:pt>
                <c:pt idx="27">
                  <c:v>42398</c:v>
                </c:pt>
                <c:pt idx="28">
                  <c:v>42369</c:v>
                </c:pt>
                <c:pt idx="29">
                  <c:v>42338</c:v>
                </c:pt>
                <c:pt idx="30">
                  <c:v>42307</c:v>
                </c:pt>
                <c:pt idx="31">
                  <c:v>42277</c:v>
                </c:pt>
                <c:pt idx="32">
                  <c:v>42247</c:v>
                </c:pt>
                <c:pt idx="33">
                  <c:v>42216</c:v>
                </c:pt>
                <c:pt idx="34">
                  <c:v>42185</c:v>
                </c:pt>
                <c:pt idx="35">
                  <c:v>42153</c:v>
                </c:pt>
                <c:pt idx="36">
                  <c:v>42124</c:v>
                </c:pt>
                <c:pt idx="37">
                  <c:v>42094</c:v>
                </c:pt>
                <c:pt idx="38">
                  <c:v>42062</c:v>
                </c:pt>
                <c:pt idx="39">
                  <c:v>42034</c:v>
                </c:pt>
                <c:pt idx="40">
                  <c:v>42004</c:v>
                </c:pt>
                <c:pt idx="41">
                  <c:v>41971</c:v>
                </c:pt>
                <c:pt idx="42">
                  <c:v>41943</c:v>
                </c:pt>
                <c:pt idx="43">
                  <c:v>41912</c:v>
                </c:pt>
                <c:pt idx="44">
                  <c:v>41880</c:v>
                </c:pt>
                <c:pt idx="45">
                  <c:v>41851</c:v>
                </c:pt>
                <c:pt idx="46">
                  <c:v>41820</c:v>
                </c:pt>
                <c:pt idx="47">
                  <c:v>41789</c:v>
                </c:pt>
                <c:pt idx="48">
                  <c:v>41759</c:v>
                </c:pt>
                <c:pt idx="49">
                  <c:v>41754</c:v>
                </c:pt>
              </c:numCache>
            </c:numRef>
          </c:cat>
          <c:val>
            <c:numRef>
              <c:f>LU0622616760!$AA$25:$AA$1029</c:f>
              <c:numCache>
                <c:formatCode>General</c:formatCode>
                <c:ptCount val="50"/>
                <c:pt idx="0">
                  <c:v>55.567038223538525</c:v>
                </c:pt>
                <c:pt idx="1">
                  <c:v>138.9575143763729</c:v>
                </c:pt>
                <c:pt idx="2">
                  <c:v>218.41398592857163</c:v>
                </c:pt>
                <c:pt idx="3">
                  <c:v>305.85070893669416</c:v>
                </c:pt>
                <c:pt idx="4">
                  <c:v>381.38670395550361</c:v>
                </c:pt>
                <c:pt idx="5">
                  <c:v>468.87319875103475</c:v>
                </c:pt>
                <c:pt idx="6">
                  <c:v>556.25839271405778</c:v>
                </c:pt>
                <c:pt idx="7">
                  <c:v>639.66930536022403</c:v>
                </c:pt>
                <c:pt idx="8">
                  <c:v>730.12949342797049</c:v>
                </c:pt>
                <c:pt idx="9">
                  <c:v>733.90234428461179</c:v>
                </c:pt>
                <c:pt idx="10">
                  <c:v>812.99163575029604</c:v>
                </c:pt>
                <c:pt idx="11">
                  <c:v>901.60016720385511</c:v>
                </c:pt>
                <c:pt idx="12">
                  <c:v>986.22312970272651</c:v>
                </c:pt>
                <c:pt idx="13">
                  <c:v>1054.234397027355</c:v>
                </c:pt>
                <c:pt idx="14">
                  <c:v>1144.6186764900913</c:v>
                </c:pt>
                <c:pt idx="15">
                  <c:v>1216.0107532605753</c:v>
                </c:pt>
                <c:pt idx="16">
                  <c:v>1317.3033248169224</c:v>
                </c:pt>
                <c:pt idx="17">
                  <c:v>1399.8035429825586</c:v>
                </c:pt>
                <c:pt idx="18">
                  <c:v>1486.9288228791825</c:v>
                </c:pt>
                <c:pt idx="19">
                  <c:v>1572.7191704564648</c:v>
                </c:pt>
                <c:pt idx="20">
                  <c:v>1661.8236664607969</c:v>
                </c:pt>
                <c:pt idx="21">
                  <c:v>1749.2804903659505</c:v>
                </c:pt>
                <c:pt idx="22">
                  <c:v>1823.8356854425426</c:v>
                </c:pt>
                <c:pt idx="23">
                  <c:v>1877.2518466654885</c:v>
                </c:pt>
                <c:pt idx="24">
                  <c:v>1926.7502570812196</c:v>
                </c:pt>
                <c:pt idx="25">
                  <c:v>2019.6076950508552</c:v>
                </c:pt>
                <c:pt idx="26">
                  <c:v>2093.1431839310849</c:v>
                </c:pt>
                <c:pt idx="27">
                  <c:v>2141.8506207380228</c:v>
                </c:pt>
                <c:pt idx="28">
                  <c:v>2126.5823459713092</c:v>
                </c:pt>
                <c:pt idx="29">
                  <c:v>2301.6522206420559</c:v>
                </c:pt>
                <c:pt idx="30">
                  <c:v>2321.2036569673942</c:v>
                </c:pt>
                <c:pt idx="31">
                  <c:v>2301.9692526553545</c:v>
                </c:pt>
                <c:pt idx="32">
                  <c:v>2296.5350704915886</c:v>
                </c:pt>
                <c:pt idx="33">
                  <c:v>2479.3636101508309</c:v>
                </c:pt>
                <c:pt idx="34">
                  <c:v>2430.5973936956757</c:v>
                </c:pt>
                <c:pt idx="35">
                  <c:v>2672.7682434691278</c:v>
                </c:pt>
                <c:pt idx="36">
                  <c:v>2774.5079790004252</c:v>
                </c:pt>
                <c:pt idx="37">
                  <c:v>2960.9973226500665</c:v>
                </c:pt>
                <c:pt idx="38">
                  <c:v>2993.9089329548924</c:v>
                </c:pt>
                <c:pt idx="39">
                  <c:v>2979.2739892184318</c:v>
                </c:pt>
                <c:pt idx="40">
                  <c:v>2825.2213997748954</c:v>
                </c:pt>
                <c:pt idx="41">
                  <c:v>2733.3689057840525</c:v>
                </c:pt>
                <c:pt idx="42">
                  <c:v>2540.8851025152844</c:v>
                </c:pt>
                <c:pt idx="43">
                  <c:v>2525.0909378009615</c:v>
                </c:pt>
                <c:pt idx="44">
                  <c:v>2626.3321669160568</c:v>
                </c:pt>
                <c:pt idx="45">
                  <c:v>2178.3444014635706</c:v>
                </c:pt>
                <c:pt idx="46">
                  <c:v>2010.6151648485306</c:v>
                </c:pt>
                <c:pt idx="47">
                  <c:v>1808.2791560485007</c:v>
                </c:pt>
                <c:pt idx="48">
                  <c:v>1690.6149271564432</c:v>
                </c:pt>
                <c:pt idx="49">
                  <c:v>1704.7887203458711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C2-4EDA-9E9F-9E14B034A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872848"/>
        <c:axId val="591875144"/>
      </c:lineChart>
      <c:dateAx>
        <c:axId val="59187284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1875144"/>
        <c:crosses val="autoZero"/>
        <c:auto val="1"/>
        <c:lblOffset val="100"/>
        <c:baseTimeUnit val="days"/>
      </c:dateAx>
      <c:valAx>
        <c:axId val="59187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187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sz="2000" b="1" i="0" u="none" strike="noStrike" baseline="0">
                <a:effectLst/>
              </a:rPr>
              <a:t>Θ</a:t>
            </a:r>
            <a:r>
              <a:rPr lang="el-GR" sz="2000" b="1" i="0" u="none" strike="noStrike" baseline="0"/>
              <a:t> </a:t>
            </a:r>
            <a:endParaRPr lang="it-IT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LU0622616760!$A$25:$A$1029</c:f>
              <c:numCache>
                <c:formatCode>m/d/yy</c:formatCode>
                <c:ptCount val="50"/>
                <c:pt idx="0">
                  <c:v>43188</c:v>
                </c:pt>
                <c:pt idx="1">
                  <c:v>43159</c:v>
                </c:pt>
                <c:pt idx="2">
                  <c:v>43131</c:v>
                </c:pt>
                <c:pt idx="3">
                  <c:v>43098</c:v>
                </c:pt>
                <c:pt idx="4">
                  <c:v>43069</c:v>
                </c:pt>
                <c:pt idx="5">
                  <c:v>43039</c:v>
                </c:pt>
                <c:pt idx="6">
                  <c:v>43007</c:v>
                </c:pt>
                <c:pt idx="7">
                  <c:v>42978</c:v>
                </c:pt>
                <c:pt idx="8">
                  <c:v>42947</c:v>
                </c:pt>
                <c:pt idx="9">
                  <c:v>42944</c:v>
                </c:pt>
                <c:pt idx="10">
                  <c:v>42916</c:v>
                </c:pt>
                <c:pt idx="11">
                  <c:v>42886</c:v>
                </c:pt>
                <c:pt idx="12">
                  <c:v>42853</c:v>
                </c:pt>
                <c:pt idx="13">
                  <c:v>42825</c:v>
                </c:pt>
                <c:pt idx="14">
                  <c:v>42794</c:v>
                </c:pt>
                <c:pt idx="15">
                  <c:v>42766</c:v>
                </c:pt>
                <c:pt idx="16">
                  <c:v>42734</c:v>
                </c:pt>
                <c:pt idx="17">
                  <c:v>42704</c:v>
                </c:pt>
                <c:pt idx="18">
                  <c:v>42674</c:v>
                </c:pt>
                <c:pt idx="19">
                  <c:v>42643</c:v>
                </c:pt>
                <c:pt idx="20">
                  <c:v>42613</c:v>
                </c:pt>
                <c:pt idx="21">
                  <c:v>42580</c:v>
                </c:pt>
                <c:pt idx="22">
                  <c:v>42551</c:v>
                </c:pt>
                <c:pt idx="23">
                  <c:v>42521</c:v>
                </c:pt>
                <c:pt idx="24">
                  <c:v>42489</c:v>
                </c:pt>
                <c:pt idx="25">
                  <c:v>42460</c:v>
                </c:pt>
                <c:pt idx="26">
                  <c:v>42429</c:v>
                </c:pt>
                <c:pt idx="27">
                  <c:v>42398</c:v>
                </c:pt>
                <c:pt idx="28">
                  <c:v>42369</c:v>
                </c:pt>
                <c:pt idx="29">
                  <c:v>42338</c:v>
                </c:pt>
                <c:pt idx="30">
                  <c:v>42307</c:v>
                </c:pt>
                <c:pt idx="31">
                  <c:v>42277</c:v>
                </c:pt>
                <c:pt idx="32">
                  <c:v>42247</c:v>
                </c:pt>
                <c:pt idx="33">
                  <c:v>42216</c:v>
                </c:pt>
                <c:pt idx="34">
                  <c:v>42185</c:v>
                </c:pt>
                <c:pt idx="35">
                  <c:v>42153</c:v>
                </c:pt>
                <c:pt idx="36">
                  <c:v>42124</c:v>
                </c:pt>
                <c:pt idx="37">
                  <c:v>42094</c:v>
                </c:pt>
                <c:pt idx="38">
                  <c:v>42062</c:v>
                </c:pt>
                <c:pt idx="39">
                  <c:v>42034</c:v>
                </c:pt>
                <c:pt idx="40">
                  <c:v>42004</c:v>
                </c:pt>
                <c:pt idx="41">
                  <c:v>41971</c:v>
                </c:pt>
                <c:pt idx="42">
                  <c:v>41943</c:v>
                </c:pt>
                <c:pt idx="43">
                  <c:v>41912</c:v>
                </c:pt>
                <c:pt idx="44">
                  <c:v>41880</c:v>
                </c:pt>
                <c:pt idx="45">
                  <c:v>41851</c:v>
                </c:pt>
                <c:pt idx="46">
                  <c:v>41820</c:v>
                </c:pt>
                <c:pt idx="47">
                  <c:v>41789</c:v>
                </c:pt>
                <c:pt idx="48">
                  <c:v>41759</c:v>
                </c:pt>
                <c:pt idx="49">
                  <c:v>41754</c:v>
                </c:pt>
              </c:numCache>
            </c:numRef>
          </c:cat>
          <c:val>
            <c:numRef>
              <c:f>LU0622616760!$Y$25:$Y$1029</c:f>
              <c:numCache>
                <c:formatCode>General</c:formatCode>
                <c:ptCount val="50"/>
                <c:pt idx="0">
                  <c:v>3.7207688794481397</c:v>
                </c:pt>
                <c:pt idx="1">
                  <c:v>3.5584240279297124</c:v>
                </c:pt>
                <c:pt idx="2">
                  <c:v>3.3605535651510117</c:v>
                </c:pt>
                <c:pt idx="3">
                  <c:v>3.1640848408909017</c:v>
                </c:pt>
                <c:pt idx="4">
                  <c:v>2.9948138824854382</c:v>
                </c:pt>
                <c:pt idx="5">
                  <c:v>2.833082746710426</c:v>
                </c:pt>
                <c:pt idx="6">
                  <c:v>2.6004815236543566</c:v>
                </c:pt>
                <c:pt idx="7">
                  <c:v>2.3895596276674991</c:v>
                </c:pt>
                <c:pt idx="8">
                  <c:v>2.0283583524518436</c:v>
                </c:pt>
                <c:pt idx="9">
                  <c:v>2.0087860580501529</c:v>
                </c:pt>
                <c:pt idx="10">
                  <c:v>1.8320442363543425</c:v>
                </c:pt>
                <c:pt idx="11">
                  <c:v>1.520054887272495</c:v>
                </c:pt>
                <c:pt idx="12">
                  <c:v>1.0111888191110192</c:v>
                </c:pt>
                <c:pt idx="13">
                  <c:v>0.74813382134587525</c:v>
                </c:pt>
                <c:pt idx="14">
                  <c:v>0.81369367261461112</c:v>
                </c:pt>
                <c:pt idx="15">
                  <c:v>0.43516479772918537</c:v>
                </c:pt>
                <c:pt idx="16">
                  <c:v>1.0386033691054259</c:v>
                </c:pt>
                <c:pt idx="17">
                  <c:v>0.98025427908536289</c:v>
                </c:pt>
                <c:pt idx="18">
                  <c:v>0.99136254448590155</c:v>
                </c:pt>
                <c:pt idx="19">
                  <c:v>1.3763977407070056</c:v>
                </c:pt>
                <c:pt idx="20">
                  <c:v>1.5985231405783928</c:v>
                </c:pt>
                <c:pt idx="21">
                  <c:v>1.4457173016242899</c:v>
                </c:pt>
                <c:pt idx="22">
                  <c:v>1.5534886286395138</c:v>
                </c:pt>
                <c:pt idx="23">
                  <c:v>0.24091867125046806</c:v>
                </c:pt>
                <c:pt idx="24">
                  <c:v>-0.58740625605610508</c:v>
                </c:pt>
                <c:pt idx="25">
                  <c:v>-0.26465737763735953</c:v>
                </c:pt>
                <c:pt idx="26">
                  <c:v>9.4201688464488509E-2</c:v>
                </c:pt>
                <c:pt idx="27">
                  <c:v>-0.52661343010172423</c:v>
                </c:pt>
                <c:pt idx="28">
                  <c:v>-2.9904207021101423</c:v>
                </c:pt>
                <c:pt idx="29">
                  <c:v>-1.4264890204280634</c:v>
                </c:pt>
                <c:pt idx="30">
                  <c:v>-2.8608485893313595</c:v>
                </c:pt>
                <c:pt idx="31">
                  <c:v>-4.6878566892037181</c:v>
                </c:pt>
                <c:pt idx="32">
                  <c:v>-5.6660708967497033</c:v>
                </c:pt>
                <c:pt idx="33">
                  <c:v>-4.7946996783623366</c:v>
                </c:pt>
                <c:pt idx="34">
                  <c:v>-6.1217321284056956</c:v>
                </c:pt>
                <c:pt idx="35">
                  <c:v>-4.9409243417966575</c:v>
                </c:pt>
                <c:pt idx="36">
                  <c:v>-4.2014881504702988</c:v>
                </c:pt>
                <c:pt idx="37">
                  <c:v>-2.9059690458627774</c:v>
                </c:pt>
                <c:pt idx="38">
                  <c:v>-3.338425366897535</c:v>
                </c:pt>
                <c:pt idx="39">
                  <c:v>-4.3583889233109385</c:v>
                </c:pt>
                <c:pt idx="40">
                  <c:v>-5.4442442360289274</c:v>
                </c:pt>
                <c:pt idx="41">
                  <c:v>-6.6148855668146469</c:v>
                </c:pt>
                <c:pt idx="42">
                  <c:v>-7.2667923031122417</c:v>
                </c:pt>
                <c:pt idx="43">
                  <c:v>-7.189508523601237</c:v>
                </c:pt>
                <c:pt idx="44">
                  <c:v>-7.039703818243316</c:v>
                </c:pt>
                <c:pt idx="45">
                  <c:v>-8.1770232164389203</c:v>
                </c:pt>
                <c:pt idx="46">
                  <c:v>-8.6358499241352753</c:v>
                </c:pt>
                <c:pt idx="47">
                  <c:v>-8.7437023078146812</c:v>
                </c:pt>
                <c:pt idx="48">
                  <c:v>-7.3422007158087794</c:v>
                </c:pt>
                <c:pt idx="49">
                  <c:v>-7.8875228613082484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1-49F5-B3EC-7E327ABBB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772848"/>
        <c:axId val="542766944"/>
      </c:lineChart>
      <c:dateAx>
        <c:axId val="54277284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2766944"/>
        <c:crosses val="autoZero"/>
        <c:auto val="1"/>
        <c:lblOffset val="100"/>
        <c:baseTimeUnit val="days"/>
      </c:dateAx>
      <c:valAx>
        <c:axId val="5427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277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4.8771308598256589E-2"/>
          <c:y val="1.1359916618488872E-2"/>
          <c:w val="0.91798394876338374"/>
          <c:h val="0.900537745604963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'Swap(vs6M)_5Y'!$A$8:$A$1063</c:f>
              <c:numCache>
                <c:formatCode>m/d/yy</c:formatCode>
                <c:ptCount val="1056"/>
                <c:pt idx="0">
                  <c:v>43215</c:v>
                </c:pt>
                <c:pt idx="1">
                  <c:v>43214</c:v>
                </c:pt>
                <c:pt idx="2">
                  <c:v>43213</c:v>
                </c:pt>
                <c:pt idx="3">
                  <c:v>43210</c:v>
                </c:pt>
                <c:pt idx="4">
                  <c:v>43209</c:v>
                </c:pt>
                <c:pt idx="5">
                  <c:v>43208</c:v>
                </c:pt>
                <c:pt idx="6">
                  <c:v>43207</c:v>
                </c:pt>
                <c:pt idx="7">
                  <c:v>43206</c:v>
                </c:pt>
                <c:pt idx="8">
                  <c:v>43203</c:v>
                </c:pt>
                <c:pt idx="9">
                  <c:v>43202</c:v>
                </c:pt>
                <c:pt idx="10">
                  <c:v>43201</c:v>
                </c:pt>
                <c:pt idx="11">
                  <c:v>43200</c:v>
                </c:pt>
                <c:pt idx="12">
                  <c:v>43199</c:v>
                </c:pt>
                <c:pt idx="13">
                  <c:v>43196</c:v>
                </c:pt>
                <c:pt idx="14">
                  <c:v>43195</c:v>
                </c:pt>
                <c:pt idx="15">
                  <c:v>43194</c:v>
                </c:pt>
                <c:pt idx="16">
                  <c:v>43193</c:v>
                </c:pt>
                <c:pt idx="17">
                  <c:v>43188</c:v>
                </c:pt>
                <c:pt idx="18">
                  <c:v>43187</c:v>
                </c:pt>
                <c:pt idx="19">
                  <c:v>43186</c:v>
                </c:pt>
                <c:pt idx="20">
                  <c:v>43185</c:v>
                </c:pt>
                <c:pt idx="21">
                  <c:v>43182</c:v>
                </c:pt>
                <c:pt idx="22">
                  <c:v>43181</c:v>
                </c:pt>
                <c:pt idx="23">
                  <c:v>43180</c:v>
                </c:pt>
                <c:pt idx="24">
                  <c:v>43179</c:v>
                </c:pt>
                <c:pt idx="25">
                  <c:v>43178</c:v>
                </c:pt>
                <c:pt idx="26">
                  <c:v>43175</c:v>
                </c:pt>
                <c:pt idx="27">
                  <c:v>43174</c:v>
                </c:pt>
                <c:pt idx="28">
                  <c:v>43173</c:v>
                </c:pt>
                <c:pt idx="29">
                  <c:v>43172</c:v>
                </c:pt>
                <c:pt idx="30">
                  <c:v>43171</c:v>
                </c:pt>
                <c:pt idx="31">
                  <c:v>43168</c:v>
                </c:pt>
                <c:pt idx="32">
                  <c:v>43167</c:v>
                </c:pt>
                <c:pt idx="33">
                  <c:v>43166</c:v>
                </c:pt>
                <c:pt idx="34">
                  <c:v>43165</c:v>
                </c:pt>
                <c:pt idx="35">
                  <c:v>43164</c:v>
                </c:pt>
                <c:pt idx="36">
                  <c:v>43161</c:v>
                </c:pt>
                <c:pt idx="37">
                  <c:v>43160</c:v>
                </c:pt>
                <c:pt idx="38">
                  <c:v>43159</c:v>
                </c:pt>
                <c:pt idx="39">
                  <c:v>43158</c:v>
                </c:pt>
                <c:pt idx="40">
                  <c:v>43157</c:v>
                </c:pt>
                <c:pt idx="41">
                  <c:v>43154</c:v>
                </c:pt>
                <c:pt idx="42">
                  <c:v>43153</c:v>
                </c:pt>
                <c:pt idx="43">
                  <c:v>43152</c:v>
                </c:pt>
                <c:pt idx="44">
                  <c:v>43151</c:v>
                </c:pt>
                <c:pt idx="45">
                  <c:v>43150</c:v>
                </c:pt>
                <c:pt idx="46">
                  <c:v>43147</c:v>
                </c:pt>
                <c:pt idx="47">
                  <c:v>43146</c:v>
                </c:pt>
                <c:pt idx="48">
                  <c:v>43145</c:v>
                </c:pt>
                <c:pt idx="49">
                  <c:v>43144</c:v>
                </c:pt>
                <c:pt idx="50">
                  <c:v>43143</c:v>
                </c:pt>
                <c:pt idx="51">
                  <c:v>43140</c:v>
                </c:pt>
                <c:pt idx="52">
                  <c:v>43139</c:v>
                </c:pt>
                <c:pt idx="53">
                  <c:v>43138</c:v>
                </c:pt>
                <c:pt idx="54">
                  <c:v>43137</c:v>
                </c:pt>
                <c:pt idx="55">
                  <c:v>43136</c:v>
                </c:pt>
                <c:pt idx="56">
                  <c:v>43133</c:v>
                </c:pt>
                <c:pt idx="57">
                  <c:v>43132</c:v>
                </c:pt>
                <c:pt idx="58">
                  <c:v>43131</c:v>
                </c:pt>
                <c:pt idx="59">
                  <c:v>43130</c:v>
                </c:pt>
                <c:pt idx="60">
                  <c:v>43129</c:v>
                </c:pt>
                <c:pt idx="61">
                  <c:v>43126</c:v>
                </c:pt>
                <c:pt idx="62">
                  <c:v>43125</c:v>
                </c:pt>
                <c:pt idx="63">
                  <c:v>43124</c:v>
                </c:pt>
                <c:pt idx="64">
                  <c:v>43123</c:v>
                </c:pt>
                <c:pt idx="65">
                  <c:v>43122</c:v>
                </c:pt>
                <c:pt idx="66">
                  <c:v>43119</c:v>
                </c:pt>
                <c:pt idx="67">
                  <c:v>43118</c:v>
                </c:pt>
                <c:pt idx="68">
                  <c:v>43117</c:v>
                </c:pt>
                <c:pt idx="69">
                  <c:v>43116</c:v>
                </c:pt>
                <c:pt idx="70">
                  <c:v>43115</c:v>
                </c:pt>
                <c:pt idx="71">
                  <c:v>43112</c:v>
                </c:pt>
                <c:pt idx="72">
                  <c:v>43111</c:v>
                </c:pt>
                <c:pt idx="73">
                  <c:v>43110</c:v>
                </c:pt>
                <c:pt idx="74">
                  <c:v>43109</c:v>
                </c:pt>
                <c:pt idx="75">
                  <c:v>43108</c:v>
                </c:pt>
                <c:pt idx="76">
                  <c:v>43105</c:v>
                </c:pt>
                <c:pt idx="77">
                  <c:v>43104</c:v>
                </c:pt>
                <c:pt idx="78">
                  <c:v>43103</c:v>
                </c:pt>
                <c:pt idx="79">
                  <c:v>43102</c:v>
                </c:pt>
                <c:pt idx="80">
                  <c:v>43098</c:v>
                </c:pt>
                <c:pt idx="81">
                  <c:v>43097</c:v>
                </c:pt>
                <c:pt idx="82">
                  <c:v>43096</c:v>
                </c:pt>
                <c:pt idx="83">
                  <c:v>43091</c:v>
                </c:pt>
                <c:pt idx="84">
                  <c:v>43090</c:v>
                </c:pt>
                <c:pt idx="85">
                  <c:v>43089</c:v>
                </c:pt>
                <c:pt idx="86">
                  <c:v>43088</c:v>
                </c:pt>
                <c:pt idx="87">
                  <c:v>43087</c:v>
                </c:pt>
                <c:pt idx="88">
                  <c:v>43084</c:v>
                </c:pt>
                <c:pt idx="89">
                  <c:v>43083</c:v>
                </c:pt>
                <c:pt idx="90">
                  <c:v>43082</c:v>
                </c:pt>
                <c:pt idx="91">
                  <c:v>43081</c:v>
                </c:pt>
                <c:pt idx="92">
                  <c:v>43080</c:v>
                </c:pt>
                <c:pt idx="93">
                  <c:v>43077</c:v>
                </c:pt>
                <c:pt idx="94">
                  <c:v>43076</c:v>
                </c:pt>
                <c:pt idx="95">
                  <c:v>43075</c:v>
                </c:pt>
                <c:pt idx="96">
                  <c:v>43074</c:v>
                </c:pt>
                <c:pt idx="97">
                  <c:v>43073</c:v>
                </c:pt>
                <c:pt idx="98">
                  <c:v>43070</c:v>
                </c:pt>
                <c:pt idx="99">
                  <c:v>43069</c:v>
                </c:pt>
                <c:pt idx="100">
                  <c:v>43068</c:v>
                </c:pt>
                <c:pt idx="101">
                  <c:v>43067</c:v>
                </c:pt>
                <c:pt idx="102">
                  <c:v>43066</c:v>
                </c:pt>
                <c:pt idx="103">
                  <c:v>43063</c:v>
                </c:pt>
                <c:pt idx="104">
                  <c:v>43062</c:v>
                </c:pt>
                <c:pt idx="105">
                  <c:v>43061</c:v>
                </c:pt>
                <c:pt idx="106">
                  <c:v>43060</c:v>
                </c:pt>
                <c:pt idx="107">
                  <c:v>43059</c:v>
                </c:pt>
                <c:pt idx="108">
                  <c:v>43056</c:v>
                </c:pt>
                <c:pt idx="109">
                  <c:v>43055</c:v>
                </c:pt>
                <c:pt idx="110">
                  <c:v>43054</c:v>
                </c:pt>
                <c:pt idx="111">
                  <c:v>43053</c:v>
                </c:pt>
                <c:pt idx="112">
                  <c:v>43052</c:v>
                </c:pt>
                <c:pt idx="113">
                  <c:v>43049</c:v>
                </c:pt>
                <c:pt idx="114">
                  <c:v>43048</c:v>
                </c:pt>
                <c:pt idx="115">
                  <c:v>43047</c:v>
                </c:pt>
                <c:pt idx="116">
                  <c:v>43046</c:v>
                </c:pt>
                <c:pt idx="117">
                  <c:v>43045</c:v>
                </c:pt>
                <c:pt idx="118">
                  <c:v>43042</c:v>
                </c:pt>
                <c:pt idx="119">
                  <c:v>43041</c:v>
                </c:pt>
                <c:pt idx="120">
                  <c:v>43040</c:v>
                </c:pt>
                <c:pt idx="121">
                  <c:v>43039</c:v>
                </c:pt>
                <c:pt idx="122">
                  <c:v>43038</c:v>
                </c:pt>
                <c:pt idx="123">
                  <c:v>43035</c:v>
                </c:pt>
                <c:pt idx="124">
                  <c:v>43034</c:v>
                </c:pt>
                <c:pt idx="125">
                  <c:v>43033</c:v>
                </c:pt>
                <c:pt idx="126">
                  <c:v>43032</c:v>
                </c:pt>
                <c:pt idx="127">
                  <c:v>43031</c:v>
                </c:pt>
                <c:pt idx="128">
                  <c:v>43028</c:v>
                </c:pt>
                <c:pt idx="129">
                  <c:v>43027</c:v>
                </c:pt>
                <c:pt idx="130">
                  <c:v>43026</c:v>
                </c:pt>
                <c:pt idx="131">
                  <c:v>43025</c:v>
                </c:pt>
                <c:pt idx="132">
                  <c:v>43024</c:v>
                </c:pt>
                <c:pt idx="133">
                  <c:v>43021</c:v>
                </c:pt>
                <c:pt idx="134">
                  <c:v>43020</c:v>
                </c:pt>
                <c:pt idx="135">
                  <c:v>43019</c:v>
                </c:pt>
                <c:pt idx="136">
                  <c:v>43018</c:v>
                </c:pt>
                <c:pt idx="137">
                  <c:v>43017</c:v>
                </c:pt>
                <c:pt idx="138">
                  <c:v>43014</c:v>
                </c:pt>
                <c:pt idx="139">
                  <c:v>43013</c:v>
                </c:pt>
                <c:pt idx="140">
                  <c:v>43012</c:v>
                </c:pt>
                <c:pt idx="141">
                  <c:v>43011</c:v>
                </c:pt>
                <c:pt idx="142">
                  <c:v>43010</c:v>
                </c:pt>
                <c:pt idx="143">
                  <c:v>43007</c:v>
                </c:pt>
                <c:pt idx="144">
                  <c:v>43006</c:v>
                </c:pt>
                <c:pt idx="145">
                  <c:v>43005</c:v>
                </c:pt>
                <c:pt idx="146">
                  <c:v>43004</c:v>
                </c:pt>
                <c:pt idx="147">
                  <c:v>43003</c:v>
                </c:pt>
                <c:pt idx="148">
                  <c:v>43000</c:v>
                </c:pt>
                <c:pt idx="149">
                  <c:v>42999</c:v>
                </c:pt>
                <c:pt idx="150">
                  <c:v>42998</c:v>
                </c:pt>
                <c:pt idx="151">
                  <c:v>42997</c:v>
                </c:pt>
                <c:pt idx="152">
                  <c:v>42996</c:v>
                </c:pt>
                <c:pt idx="153">
                  <c:v>42993</c:v>
                </c:pt>
                <c:pt idx="154">
                  <c:v>42992</c:v>
                </c:pt>
                <c:pt idx="155">
                  <c:v>42991</c:v>
                </c:pt>
                <c:pt idx="156">
                  <c:v>42990</c:v>
                </c:pt>
                <c:pt idx="157">
                  <c:v>42989</c:v>
                </c:pt>
                <c:pt idx="158">
                  <c:v>42986</c:v>
                </c:pt>
                <c:pt idx="159">
                  <c:v>42985</c:v>
                </c:pt>
                <c:pt idx="160">
                  <c:v>42984</c:v>
                </c:pt>
                <c:pt idx="161">
                  <c:v>42983</c:v>
                </c:pt>
                <c:pt idx="162">
                  <c:v>42982</c:v>
                </c:pt>
                <c:pt idx="163">
                  <c:v>42979</c:v>
                </c:pt>
                <c:pt idx="164">
                  <c:v>42978</c:v>
                </c:pt>
                <c:pt idx="165">
                  <c:v>42977</c:v>
                </c:pt>
                <c:pt idx="166">
                  <c:v>42976</c:v>
                </c:pt>
                <c:pt idx="167">
                  <c:v>42975</c:v>
                </c:pt>
                <c:pt idx="168">
                  <c:v>42972</c:v>
                </c:pt>
                <c:pt idx="169">
                  <c:v>42971</c:v>
                </c:pt>
                <c:pt idx="170">
                  <c:v>42970</c:v>
                </c:pt>
                <c:pt idx="171">
                  <c:v>42969</c:v>
                </c:pt>
                <c:pt idx="172">
                  <c:v>42968</c:v>
                </c:pt>
                <c:pt idx="173">
                  <c:v>42965</c:v>
                </c:pt>
                <c:pt idx="174">
                  <c:v>42964</c:v>
                </c:pt>
                <c:pt idx="175">
                  <c:v>42963</c:v>
                </c:pt>
                <c:pt idx="176">
                  <c:v>42962</c:v>
                </c:pt>
                <c:pt idx="177">
                  <c:v>42961</c:v>
                </c:pt>
                <c:pt idx="178">
                  <c:v>42958</c:v>
                </c:pt>
                <c:pt idx="179">
                  <c:v>42957</c:v>
                </c:pt>
                <c:pt idx="180">
                  <c:v>42956</c:v>
                </c:pt>
                <c:pt idx="181">
                  <c:v>42955</c:v>
                </c:pt>
                <c:pt idx="182">
                  <c:v>42954</c:v>
                </c:pt>
                <c:pt idx="183">
                  <c:v>42951</c:v>
                </c:pt>
                <c:pt idx="184">
                  <c:v>42950</c:v>
                </c:pt>
                <c:pt idx="185">
                  <c:v>42949</c:v>
                </c:pt>
                <c:pt idx="186">
                  <c:v>42948</c:v>
                </c:pt>
                <c:pt idx="187">
                  <c:v>42947</c:v>
                </c:pt>
                <c:pt idx="188">
                  <c:v>42944</c:v>
                </c:pt>
                <c:pt idx="189">
                  <c:v>42943</c:v>
                </c:pt>
                <c:pt idx="190">
                  <c:v>42942</c:v>
                </c:pt>
                <c:pt idx="191">
                  <c:v>42941</c:v>
                </c:pt>
                <c:pt idx="192">
                  <c:v>42940</c:v>
                </c:pt>
                <c:pt idx="193">
                  <c:v>42937</c:v>
                </c:pt>
                <c:pt idx="194">
                  <c:v>42936</c:v>
                </c:pt>
                <c:pt idx="195">
                  <c:v>42935</c:v>
                </c:pt>
                <c:pt idx="196">
                  <c:v>42934</c:v>
                </c:pt>
                <c:pt idx="197">
                  <c:v>42933</c:v>
                </c:pt>
                <c:pt idx="198">
                  <c:v>42930</c:v>
                </c:pt>
                <c:pt idx="199">
                  <c:v>42929</c:v>
                </c:pt>
                <c:pt idx="200">
                  <c:v>42928</c:v>
                </c:pt>
                <c:pt idx="201">
                  <c:v>42927</c:v>
                </c:pt>
                <c:pt idx="202">
                  <c:v>42926</c:v>
                </c:pt>
                <c:pt idx="203">
                  <c:v>42923</c:v>
                </c:pt>
                <c:pt idx="204">
                  <c:v>42922</c:v>
                </c:pt>
                <c:pt idx="205">
                  <c:v>42921</c:v>
                </c:pt>
                <c:pt idx="206">
                  <c:v>42920</c:v>
                </c:pt>
                <c:pt idx="207">
                  <c:v>42919</c:v>
                </c:pt>
                <c:pt idx="208">
                  <c:v>42916</c:v>
                </c:pt>
                <c:pt idx="209">
                  <c:v>42915</c:v>
                </c:pt>
                <c:pt idx="210">
                  <c:v>42914</c:v>
                </c:pt>
                <c:pt idx="211">
                  <c:v>42913</c:v>
                </c:pt>
                <c:pt idx="212">
                  <c:v>42912</c:v>
                </c:pt>
                <c:pt idx="213">
                  <c:v>42909</c:v>
                </c:pt>
                <c:pt idx="214">
                  <c:v>42908</c:v>
                </c:pt>
                <c:pt idx="215">
                  <c:v>42907</c:v>
                </c:pt>
                <c:pt idx="216">
                  <c:v>42906</c:v>
                </c:pt>
                <c:pt idx="217">
                  <c:v>42905</c:v>
                </c:pt>
                <c:pt idx="218">
                  <c:v>42902</c:v>
                </c:pt>
                <c:pt idx="219">
                  <c:v>42901</c:v>
                </c:pt>
                <c:pt idx="220">
                  <c:v>42900</c:v>
                </c:pt>
                <c:pt idx="221">
                  <c:v>42899</c:v>
                </c:pt>
                <c:pt idx="222">
                  <c:v>42898</c:v>
                </c:pt>
                <c:pt idx="223">
                  <c:v>42895</c:v>
                </c:pt>
                <c:pt idx="224">
                  <c:v>42894</c:v>
                </c:pt>
                <c:pt idx="225">
                  <c:v>42893</c:v>
                </c:pt>
                <c:pt idx="226">
                  <c:v>42892</c:v>
                </c:pt>
                <c:pt idx="227">
                  <c:v>42891</c:v>
                </c:pt>
                <c:pt idx="228">
                  <c:v>42888</c:v>
                </c:pt>
                <c:pt idx="229">
                  <c:v>42887</c:v>
                </c:pt>
                <c:pt idx="230">
                  <c:v>42886</c:v>
                </c:pt>
                <c:pt idx="231">
                  <c:v>42885</c:v>
                </c:pt>
                <c:pt idx="232">
                  <c:v>42884</c:v>
                </c:pt>
                <c:pt idx="233">
                  <c:v>42881</c:v>
                </c:pt>
                <c:pt idx="234">
                  <c:v>42880</c:v>
                </c:pt>
                <c:pt idx="235">
                  <c:v>42879</c:v>
                </c:pt>
                <c:pt idx="236">
                  <c:v>42878</c:v>
                </c:pt>
                <c:pt idx="237">
                  <c:v>42877</c:v>
                </c:pt>
                <c:pt idx="238">
                  <c:v>42874</c:v>
                </c:pt>
                <c:pt idx="239">
                  <c:v>42873</c:v>
                </c:pt>
                <c:pt idx="240">
                  <c:v>42872</c:v>
                </c:pt>
                <c:pt idx="241">
                  <c:v>42871</c:v>
                </c:pt>
                <c:pt idx="242">
                  <c:v>42870</c:v>
                </c:pt>
                <c:pt idx="243">
                  <c:v>42867</c:v>
                </c:pt>
                <c:pt idx="244">
                  <c:v>42866</c:v>
                </c:pt>
                <c:pt idx="245">
                  <c:v>42865</c:v>
                </c:pt>
                <c:pt idx="246">
                  <c:v>42864</c:v>
                </c:pt>
                <c:pt idx="247">
                  <c:v>42863</c:v>
                </c:pt>
                <c:pt idx="248">
                  <c:v>42860</c:v>
                </c:pt>
                <c:pt idx="249">
                  <c:v>42859</c:v>
                </c:pt>
                <c:pt idx="250">
                  <c:v>42858</c:v>
                </c:pt>
                <c:pt idx="251">
                  <c:v>42857</c:v>
                </c:pt>
                <c:pt idx="252">
                  <c:v>42856</c:v>
                </c:pt>
                <c:pt idx="253">
                  <c:v>42853</c:v>
                </c:pt>
                <c:pt idx="254">
                  <c:v>42852</c:v>
                </c:pt>
                <c:pt idx="255">
                  <c:v>42851</c:v>
                </c:pt>
                <c:pt idx="256">
                  <c:v>42850</c:v>
                </c:pt>
                <c:pt idx="257">
                  <c:v>42849</c:v>
                </c:pt>
                <c:pt idx="258">
                  <c:v>42846</c:v>
                </c:pt>
                <c:pt idx="259">
                  <c:v>42845</c:v>
                </c:pt>
                <c:pt idx="260">
                  <c:v>42844</c:v>
                </c:pt>
                <c:pt idx="261">
                  <c:v>42843</c:v>
                </c:pt>
                <c:pt idx="262">
                  <c:v>42842</c:v>
                </c:pt>
                <c:pt idx="263">
                  <c:v>42839</c:v>
                </c:pt>
                <c:pt idx="264">
                  <c:v>42838</c:v>
                </c:pt>
                <c:pt idx="265">
                  <c:v>42837</c:v>
                </c:pt>
                <c:pt idx="266">
                  <c:v>42836</c:v>
                </c:pt>
                <c:pt idx="267">
                  <c:v>42835</c:v>
                </c:pt>
                <c:pt idx="268">
                  <c:v>42832</c:v>
                </c:pt>
                <c:pt idx="269">
                  <c:v>42831</c:v>
                </c:pt>
                <c:pt idx="270">
                  <c:v>42830</c:v>
                </c:pt>
                <c:pt idx="271">
                  <c:v>42829</c:v>
                </c:pt>
                <c:pt idx="272">
                  <c:v>42828</c:v>
                </c:pt>
                <c:pt idx="273">
                  <c:v>42825</c:v>
                </c:pt>
                <c:pt idx="274">
                  <c:v>42824</c:v>
                </c:pt>
                <c:pt idx="275">
                  <c:v>42823</c:v>
                </c:pt>
                <c:pt idx="276">
                  <c:v>42822</c:v>
                </c:pt>
                <c:pt idx="277">
                  <c:v>42821</c:v>
                </c:pt>
                <c:pt idx="278">
                  <c:v>42818</c:v>
                </c:pt>
                <c:pt idx="279">
                  <c:v>42817</c:v>
                </c:pt>
                <c:pt idx="280">
                  <c:v>42816</c:v>
                </c:pt>
                <c:pt idx="281">
                  <c:v>42815</c:v>
                </c:pt>
                <c:pt idx="282">
                  <c:v>42814</c:v>
                </c:pt>
                <c:pt idx="283">
                  <c:v>42811</c:v>
                </c:pt>
                <c:pt idx="284">
                  <c:v>42810</c:v>
                </c:pt>
                <c:pt idx="285">
                  <c:v>42809</c:v>
                </c:pt>
                <c:pt idx="286">
                  <c:v>42808</c:v>
                </c:pt>
                <c:pt idx="287">
                  <c:v>42807</c:v>
                </c:pt>
                <c:pt idx="288">
                  <c:v>42804</c:v>
                </c:pt>
                <c:pt idx="289">
                  <c:v>42803</c:v>
                </c:pt>
                <c:pt idx="290">
                  <c:v>42802</c:v>
                </c:pt>
                <c:pt idx="291">
                  <c:v>42801</c:v>
                </c:pt>
                <c:pt idx="292">
                  <c:v>42800</c:v>
                </c:pt>
                <c:pt idx="293">
                  <c:v>42797</c:v>
                </c:pt>
                <c:pt idx="294">
                  <c:v>42796</c:v>
                </c:pt>
                <c:pt idx="295">
                  <c:v>42795</c:v>
                </c:pt>
                <c:pt idx="296">
                  <c:v>42794</c:v>
                </c:pt>
                <c:pt idx="297">
                  <c:v>42793</c:v>
                </c:pt>
                <c:pt idx="298">
                  <c:v>42790</c:v>
                </c:pt>
                <c:pt idx="299">
                  <c:v>42789</c:v>
                </c:pt>
                <c:pt idx="300">
                  <c:v>42788</c:v>
                </c:pt>
                <c:pt idx="301">
                  <c:v>42787</c:v>
                </c:pt>
                <c:pt idx="302">
                  <c:v>42786</c:v>
                </c:pt>
                <c:pt idx="303">
                  <c:v>42783</c:v>
                </c:pt>
                <c:pt idx="304">
                  <c:v>42782</c:v>
                </c:pt>
                <c:pt idx="305">
                  <c:v>42781</c:v>
                </c:pt>
                <c:pt idx="306">
                  <c:v>42780</c:v>
                </c:pt>
                <c:pt idx="307">
                  <c:v>42779</c:v>
                </c:pt>
                <c:pt idx="308">
                  <c:v>42776</c:v>
                </c:pt>
                <c:pt idx="309">
                  <c:v>42775</c:v>
                </c:pt>
                <c:pt idx="310">
                  <c:v>42774</c:v>
                </c:pt>
                <c:pt idx="311">
                  <c:v>42773</c:v>
                </c:pt>
                <c:pt idx="312">
                  <c:v>42772</c:v>
                </c:pt>
                <c:pt idx="313">
                  <c:v>42769</c:v>
                </c:pt>
                <c:pt idx="314">
                  <c:v>42768</c:v>
                </c:pt>
                <c:pt idx="315">
                  <c:v>42767</c:v>
                </c:pt>
                <c:pt idx="316">
                  <c:v>42766</c:v>
                </c:pt>
                <c:pt idx="317">
                  <c:v>42765</c:v>
                </c:pt>
                <c:pt idx="318">
                  <c:v>42762</c:v>
                </c:pt>
                <c:pt idx="319">
                  <c:v>42761</c:v>
                </c:pt>
                <c:pt idx="320">
                  <c:v>42760</c:v>
                </c:pt>
                <c:pt idx="321">
                  <c:v>42759</c:v>
                </c:pt>
                <c:pt idx="322">
                  <c:v>42758</c:v>
                </c:pt>
                <c:pt idx="323">
                  <c:v>42755</c:v>
                </c:pt>
                <c:pt idx="324">
                  <c:v>42754</c:v>
                </c:pt>
                <c:pt idx="325">
                  <c:v>42753</c:v>
                </c:pt>
                <c:pt idx="326">
                  <c:v>42752</c:v>
                </c:pt>
                <c:pt idx="327">
                  <c:v>42751</c:v>
                </c:pt>
                <c:pt idx="328">
                  <c:v>42748</c:v>
                </c:pt>
                <c:pt idx="329">
                  <c:v>42747</c:v>
                </c:pt>
                <c:pt idx="330">
                  <c:v>42746</c:v>
                </c:pt>
                <c:pt idx="331">
                  <c:v>42745</c:v>
                </c:pt>
                <c:pt idx="332">
                  <c:v>42744</c:v>
                </c:pt>
                <c:pt idx="333">
                  <c:v>42741</c:v>
                </c:pt>
                <c:pt idx="334">
                  <c:v>42740</c:v>
                </c:pt>
                <c:pt idx="335">
                  <c:v>42739</c:v>
                </c:pt>
                <c:pt idx="336">
                  <c:v>42738</c:v>
                </c:pt>
                <c:pt idx="337">
                  <c:v>42737</c:v>
                </c:pt>
                <c:pt idx="338">
                  <c:v>42734</c:v>
                </c:pt>
                <c:pt idx="339">
                  <c:v>42733</c:v>
                </c:pt>
                <c:pt idx="340">
                  <c:v>42732</c:v>
                </c:pt>
                <c:pt idx="341">
                  <c:v>42731</c:v>
                </c:pt>
                <c:pt idx="342">
                  <c:v>42727</c:v>
                </c:pt>
                <c:pt idx="343">
                  <c:v>42726</c:v>
                </c:pt>
                <c:pt idx="344">
                  <c:v>42725</c:v>
                </c:pt>
                <c:pt idx="345">
                  <c:v>42724</c:v>
                </c:pt>
                <c:pt idx="346">
                  <c:v>42723</c:v>
                </c:pt>
                <c:pt idx="347">
                  <c:v>42720</c:v>
                </c:pt>
                <c:pt idx="348">
                  <c:v>42719</c:v>
                </c:pt>
                <c:pt idx="349">
                  <c:v>42718</c:v>
                </c:pt>
                <c:pt idx="350">
                  <c:v>42717</c:v>
                </c:pt>
                <c:pt idx="351">
                  <c:v>42716</c:v>
                </c:pt>
                <c:pt idx="352">
                  <c:v>42713</c:v>
                </c:pt>
                <c:pt idx="353">
                  <c:v>42712</c:v>
                </c:pt>
                <c:pt idx="354">
                  <c:v>42711</c:v>
                </c:pt>
                <c:pt idx="355">
                  <c:v>42710</c:v>
                </c:pt>
                <c:pt idx="356">
                  <c:v>42709</c:v>
                </c:pt>
                <c:pt idx="357">
                  <c:v>42706</c:v>
                </c:pt>
                <c:pt idx="358">
                  <c:v>42705</c:v>
                </c:pt>
                <c:pt idx="359">
                  <c:v>42704</c:v>
                </c:pt>
                <c:pt idx="360">
                  <c:v>42703</c:v>
                </c:pt>
                <c:pt idx="361">
                  <c:v>42702</c:v>
                </c:pt>
                <c:pt idx="362">
                  <c:v>42699</c:v>
                </c:pt>
                <c:pt idx="363">
                  <c:v>42698</c:v>
                </c:pt>
                <c:pt idx="364">
                  <c:v>42697</c:v>
                </c:pt>
                <c:pt idx="365">
                  <c:v>42696</c:v>
                </c:pt>
                <c:pt idx="366">
                  <c:v>42695</c:v>
                </c:pt>
                <c:pt idx="367">
                  <c:v>42692</c:v>
                </c:pt>
                <c:pt idx="368">
                  <c:v>42691</c:v>
                </c:pt>
                <c:pt idx="369">
                  <c:v>42690</c:v>
                </c:pt>
                <c:pt idx="370">
                  <c:v>42689</c:v>
                </c:pt>
                <c:pt idx="371">
                  <c:v>42688</c:v>
                </c:pt>
                <c:pt idx="372">
                  <c:v>42685</c:v>
                </c:pt>
                <c:pt idx="373">
                  <c:v>42684</c:v>
                </c:pt>
                <c:pt idx="374">
                  <c:v>42683</c:v>
                </c:pt>
                <c:pt idx="375">
                  <c:v>42682</c:v>
                </c:pt>
                <c:pt idx="376">
                  <c:v>42681</c:v>
                </c:pt>
                <c:pt idx="377">
                  <c:v>42678</c:v>
                </c:pt>
                <c:pt idx="378">
                  <c:v>42677</c:v>
                </c:pt>
                <c:pt idx="379">
                  <c:v>42676</c:v>
                </c:pt>
                <c:pt idx="380">
                  <c:v>42675</c:v>
                </c:pt>
                <c:pt idx="381">
                  <c:v>42674</c:v>
                </c:pt>
                <c:pt idx="382">
                  <c:v>42671</c:v>
                </c:pt>
                <c:pt idx="383">
                  <c:v>42670</c:v>
                </c:pt>
                <c:pt idx="384">
                  <c:v>42669</c:v>
                </c:pt>
                <c:pt idx="385">
                  <c:v>42668</c:v>
                </c:pt>
                <c:pt idx="386">
                  <c:v>42667</c:v>
                </c:pt>
                <c:pt idx="387">
                  <c:v>42664</c:v>
                </c:pt>
                <c:pt idx="388">
                  <c:v>42663</c:v>
                </c:pt>
                <c:pt idx="389">
                  <c:v>42662</c:v>
                </c:pt>
                <c:pt idx="390">
                  <c:v>42661</c:v>
                </c:pt>
                <c:pt idx="391">
                  <c:v>42660</c:v>
                </c:pt>
                <c:pt idx="392">
                  <c:v>42657</c:v>
                </c:pt>
                <c:pt idx="393">
                  <c:v>42656</c:v>
                </c:pt>
                <c:pt idx="394">
                  <c:v>42655</c:v>
                </c:pt>
                <c:pt idx="395">
                  <c:v>42654</c:v>
                </c:pt>
                <c:pt idx="396">
                  <c:v>42653</c:v>
                </c:pt>
                <c:pt idx="397">
                  <c:v>42650</c:v>
                </c:pt>
                <c:pt idx="398">
                  <c:v>42649</c:v>
                </c:pt>
                <c:pt idx="399">
                  <c:v>42648</c:v>
                </c:pt>
                <c:pt idx="400">
                  <c:v>42647</c:v>
                </c:pt>
                <c:pt idx="401">
                  <c:v>42646</c:v>
                </c:pt>
                <c:pt idx="402">
                  <c:v>42643</c:v>
                </c:pt>
                <c:pt idx="403">
                  <c:v>42642</c:v>
                </c:pt>
                <c:pt idx="404">
                  <c:v>42641</c:v>
                </c:pt>
                <c:pt idx="405">
                  <c:v>42640</c:v>
                </c:pt>
                <c:pt idx="406">
                  <c:v>42639</c:v>
                </c:pt>
                <c:pt idx="407">
                  <c:v>42636</c:v>
                </c:pt>
                <c:pt idx="408">
                  <c:v>42635</c:v>
                </c:pt>
                <c:pt idx="409">
                  <c:v>42634</c:v>
                </c:pt>
                <c:pt idx="410">
                  <c:v>42633</c:v>
                </c:pt>
                <c:pt idx="411">
                  <c:v>42632</c:v>
                </c:pt>
                <c:pt idx="412">
                  <c:v>42629</c:v>
                </c:pt>
                <c:pt idx="413">
                  <c:v>42628</c:v>
                </c:pt>
                <c:pt idx="414">
                  <c:v>42627</c:v>
                </c:pt>
                <c:pt idx="415">
                  <c:v>42626</c:v>
                </c:pt>
                <c:pt idx="416">
                  <c:v>42625</c:v>
                </c:pt>
                <c:pt idx="417">
                  <c:v>42622</c:v>
                </c:pt>
                <c:pt idx="418">
                  <c:v>42621</c:v>
                </c:pt>
                <c:pt idx="419">
                  <c:v>42620</c:v>
                </c:pt>
                <c:pt idx="420">
                  <c:v>42619</c:v>
                </c:pt>
                <c:pt idx="421">
                  <c:v>42618</c:v>
                </c:pt>
                <c:pt idx="422">
                  <c:v>42615</c:v>
                </c:pt>
                <c:pt idx="423">
                  <c:v>42614</c:v>
                </c:pt>
                <c:pt idx="424">
                  <c:v>42613</c:v>
                </c:pt>
                <c:pt idx="425">
                  <c:v>42612</c:v>
                </c:pt>
                <c:pt idx="426">
                  <c:v>42611</c:v>
                </c:pt>
                <c:pt idx="427">
                  <c:v>42608</c:v>
                </c:pt>
                <c:pt idx="428">
                  <c:v>42607</c:v>
                </c:pt>
                <c:pt idx="429">
                  <c:v>42606</c:v>
                </c:pt>
                <c:pt idx="430">
                  <c:v>42605</c:v>
                </c:pt>
                <c:pt idx="431">
                  <c:v>42604</c:v>
                </c:pt>
                <c:pt idx="432">
                  <c:v>42601</c:v>
                </c:pt>
                <c:pt idx="433">
                  <c:v>42600</c:v>
                </c:pt>
                <c:pt idx="434">
                  <c:v>42599</c:v>
                </c:pt>
                <c:pt idx="435">
                  <c:v>42598</c:v>
                </c:pt>
                <c:pt idx="436">
                  <c:v>42597</c:v>
                </c:pt>
                <c:pt idx="437">
                  <c:v>42594</c:v>
                </c:pt>
                <c:pt idx="438">
                  <c:v>42593</c:v>
                </c:pt>
                <c:pt idx="439">
                  <c:v>42592</c:v>
                </c:pt>
                <c:pt idx="440">
                  <c:v>42591</c:v>
                </c:pt>
                <c:pt idx="441">
                  <c:v>42590</c:v>
                </c:pt>
                <c:pt idx="442">
                  <c:v>42587</c:v>
                </c:pt>
                <c:pt idx="443">
                  <c:v>42586</c:v>
                </c:pt>
                <c:pt idx="444">
                  <c:v>42585</c:v>
                </c:pt>
                <c:pt idx="445">
                  <c:v>42584</c:v>
                </c:pt>
                <c:pt idx="446">
                  <c:v>42583</c:v>
                </c:pt>
                <c:pt idx="447">
                  <c:v>42580</c:v>
                </c:pt>
                <c:pt idx="448">
                  <c:v>42579</c:v>
                </c:pt>
                <c:pt idx="449">
                  <c:v>42578</c:v>
                </c:pt>
                <c:pt idx="450">
                  <c:v>42577</c:v>
                </c:pt>
                <c:pt idx="451">
                  <c:v>42576</c:v>
                </c:pt>
                <c:pt idx="452">
                  <c:v>42573</c:v>
                </c:pt>
                <c:pt idx="453">
                  <c:v>42572</c:v>
                </c:pt>
                <c:pt idx="454">
                  <c:v>42571</c:v>
                </c:pt>
                <c:pt idx="455">
                  <c:v>42570</c:v>
                </c:pt>
                <c:pt idx="456">
                  <c:v>42569</c:v>
                </c:pt>
                <c:pt idx="457">
                  <c:v>42566</c:v>
                </c:pt>
                <c:pt idx="458">
                  <c:v>42565</c:v>
                </c:pt>
                <c:pt idx="459">
                  <c:v>42564</c:v>
                </c:pt>
                <c:pt idx="460">
                  <c:v>42563</c:v>
                </c:pt>
                <c:pt idx="461">
                  <c:v>42562</c:v>
                </c:pt>
                <c:pt idx="462">
                  <c:v>42559</c:v>
                </c:pt>
                <c:pt idx="463">
                  <c:v>42558</c:v>
                </c:pt>
                <c:pt idx="464">
                  <c:v>42557</c:v>
                </c:pt>
                <c:pt idx="465">
                  <c:v>42556</c:v>
                </c:pt>
                <c:pt idx="466">
                  <c:v>42555</c:v>
                </c:pt>
                <c:pt idx="467">
                  <c:v>42552</c:v>
                </c:pt>
                <c:pt idx="468">
                  <c:v>42551</c:v>
                </c:pt>
                <c:pt idx="469">
                  <c:v>42550</c:v>
                </c:pt>
                <c:pt idx="470">
                  <c:v>42549</c:v>
                </c:pt>
                <c:pt idx="471">
                  <c:v>42548</c:v>
                </c:pt>
                <c:pt idx="472">
                  <c:v>42545</c:v>
                </c:pt>
                <c:pt idx="473">
                  <c:v>42544</c:v>
                </c:pt>
                <c:pt idx="474">
                  <c:v>42543</c:v>
                </c:pt>
                <c:pt idx="475">
                  <c:v>42542</c:v>
                </c:pt>
                <c:pt idx="476">
                  <c:v>42541</c:v>
                </c:pt>
                <c:pt idx="477">
                  <c:v>42538</c:v>
                </c:pt>
                <c:pt idx="478">
                  <c:v>42537</c:v>
                </c:pt>
                <c:pt idx="479">
                  <c:v>42536</c:v>
                </c:pt>
                <c:pt idx="480">
                  <c:v>42535</c:v>
                </c:pt>
                <c:pt idx="481">
                  <c:v>42534</c:v>
                </c:pt>
                <c:pt idx="482">
                  <c:v>42531</c:v>
                </c:pt>
                <c:pt idx="483">
                  <c:v>42530</c:v>
                </c:pt>
                <c:pt idx="484">
                  <c:v>42529</c:v>
                </c:pt>
                <c:pt idx="485">
                  <c:v>42528</c:v>
                </c:pt>
                <c:pt idx="486">
                  <c:v>42527</c:v>
                </c:pt>
                <c:pt idx="487">
                  <c:v>42524</c:v>
                </c:pt>
                <c:pt idx="488">
                  <c:v>42523</c:v>
                </c:pt>
                <c:pt idx="489">
                  <c:v>42522</c:v>
                </c:pt>
                <c:pt idx="490">
                  <c:v>42521</c:v>
                </c:pt>
                <c:pt idx="491">
                  <c:v>42520</c:v>
                </c:pt>
                <c:pt idx="492">
                  <c:v>42517</c:v>
                </c:pt>
                <c:pt idx="493">
                  <c:v>42516</c:v>
                </c:pt>
                <c:pt idx="494">
                  <c:v>42515</c:v>
                </c:pt>
                <c:pt idx="495">
                  <c:v>42514</c:v>
                </c:pt>
                <c:pt idx="496">
                  <c:v>42513</c:v>
                </c:pt>
                <c:pt idx="497">
                  <c:v>42510</c:v>
                </c:pt>
                <c:pt idx="498">
                  <c:v>42509</c:v>
                </c:pt>
                <c:pt idx="499">
                  <c:v>42508</c:v>
                </c:pt>
                <c:pt idx="500">
                  <c:v>42507</c:v>
                </c:pt>
                <c:pt idx="501">
                  <c:v>42506</c:v>
                </c:pt>
                <c:pt idx="502">
                  <c:v>42503</c:v>
                </c:pt>
                <c:pt idx="503">
                  <c:v>42502</c:v>
                </c:pt>
                <c:pt idx="504">
                  <c:v>42501</c:v>
                </c:pt>
                <c:pt idx="505">
                  <c:v>42500</c:v>
                </c:pt>
                <c:pt idx="506">
                  <c:v>42499</c:v>
                </c:pt>
                <c:pt idx="507">
                  <c:v>42496</c:v>
                </c:pt>
                <c:pt idx="508">
                  <c:v>42495</c:v>
                </c:pt>
                <c:pt idx="509">
                  <c:v>42494</c:v>
                </c:pt>
                <c:pt idx="510">
                  <c:v>42493</c:v>
                </c:pt>
                <c:pt idx="511">
                  <c:v>42492</c:v>
                </c:pt>
                <c:pt idx="512">
                  <c:v>42489</c:v>
                </c:pt>
                <c:pt idx="513">
                  <c:v>42488</c:v>
                </c:pt>
                <c:pt idx="514">
                  <c:v>42487</c:v>
                </c:pt>
                <c:pt idx="515">
                  <c:v>42486</c:v>
                </c:pt>
                <c:pt idx="516">
                  <c:v>42485</c:v>
                </c:pt>
                <c:pt idx="517">
                  <c:v>42482</c:v>
                </c:pt>
                <c:pt idx="518">
                  <c:v>42481</c:v>
                </c:pt>
                <c:pt idx="519">
                  <c:v>42480</c:v>
                </c:pt>
                <c:pt idx="520">
                  <c:v>42479</c:v>
                </c:pt>
                <c:pt idx="521">
                  <c:v>42478</c:v>
                </c:pt>
                <c:pt idx="522">
                  <c:v>42475</c:v>
                </c:pt>
                <c:pt idx="523">
                  <c:v>42474</c:v>
                </c:pt>
                <c:pt idx="524">
                  <c:v>42473</c:v>
                </c:pt>
                <c:pt idx="525">
                  <c:v>42472</c:v>
                </c:pt>
                <c:pt idx="526">
                  <c:v>42471</c:v>
                </c:pt>
                <c:pt idx="527">
                  <c:v>42468</c:v>
                </c:pt>
                <c:pt idx="528">
                  <c:v>42467</c:v>
                </c:pt>
                <c:pt idx="529">
                  <c:v>42466</c:v>
                </c:pt>
                <c:pt idx="530">
                  <c:v>42465</c:v>
                </c:pt>
                <c:pt idx="531">
                  <c:v>42464</c:v>
                </c:pt>
                <c:pt idx="532">
                  <c:v>42461</c:v>
                </c:pt>
                <c:pt idx="533">
                  <c:v>42460</c:v>
                </c:pt>
                <c:pt idx="534">
                  <c:v>42459</c:v>
                </c:pt>
                <c:pt idx="535">
                  <c:v>42458</c:v>
                </c:pt>
                <c:pt idx="536">
                  <c:v>42457</c:v>
                </c:pt>
                <c:pt idx="537">
                  <c:v>42454</c:v>
                </c:pt>
                <c:pt idx="538">
                  <c:v>42453</c:v>
                </c:pt>
                <c:pt idx="539">
                  <c:v>42452</c:v>
                </c:pt>
                <c:pt idx="540">
                  <c:v>42451</c:v>
                </c:pt>
                <c:pt idx="541">
                  <c:v>42450</c:v>
                </c:pt>
                <c:pt idx="542">
                  <c:v>42447</c:v>
                </c:pt>
                <c:pt idx="543">
                  <c:v>42446</c:v>
                </c:pt>
                <c:pt idx="544">
                  <c:v>42445</c:v>
                </c:pt>
                <c:pt idx="545">
                  <c:v>42444</c:v>
                </c:pt>
                <c:pt idx="546">
                  <c:v>42443</c:v>
                </c:pt>
                <c:pt idx="547">
                  <c:v>42440</c:v>
                </c:pt>
                <c:pt idx="548">
                  <c:v>42439</c:v>
                </c:pt>
                <c:pt idx="549">
                  <c:v>42438</c:v>
                </c:pt>
                <c:pt idx="550">
                  <c:v>42437</c:v>
                </c:pt>
                <c:pt idx="551">
                  <c:v>42436</c:v>
                </c:pt>
                <c:pt idx="552">
                  <c:v>42433</c:v>
                </c:pt>
                <c:pt idx="553">
                  <c:v>42432</c:v>
                </c:pt>
                <c:pt idx="554">
                  <c:v>42431</c:v>
                </c:pt>
                <c:pt idx="555">
                  <c:v>42430</c:v>
                </c:pt>
                <c:pt idx="556">
                  <c:v>42429</c:v>
                </c:pt>
                <c:pt idx="557">
                  <c:v>42426</c:v>
                </c:pt>
                <c:pt idx="558">
                  <c:v>42425</c:v>
                </c:pt>
                <c:pt idx="559">
                  <c:v>42424</c:v>
                </c:pt>
                <c:pt idx="560">
                  <c:v>42423</c:v>
                </c:pt>
                <c:pt idx="561">
                  <c:v>42422</c:v>
                </c:pt>
                <c:pt idx="562">
                  <c:v>42419</c:v>
                </c:pt>
                <c:pt idx="563">
                  <c:v>42418</c:v>
                </c:pt>
                <c:pt idx="564">
                  <c:v>42417</c:v>
                </c:pt>
                <c:pt idx="565">
                  <c:v>42416</c:v>
                </c:pt>
                <c:pt idx="566">
                  <c:v>42415</c:v>
                </c:pt>
                <c:pt idx="567">
                  <c:v>42412</c:v>
                </c:pt>
                <c:pt idx="568">
                  <c:v>42411</c:v>
                </c:pt>
                <c:pt idx="569">
                  <c:v>42410</c:v>
                </c:pt>
                <c:pt idx="570">
                  <c:v>42409</c:v>
                </c:pt>
                <c:pt idx="571">
                  <c:v>42408</c:v>
                </c:pt>
                <c:pt idx="572">
                  <c:v>42405</c:v>
                </c:pt>
                <c:pt idx="573">
                  <c:v>42404</c:v>
                </c:pt>
                <c:pt idx="574">
                  <c:v>42403</c:v>
                </c:pt>
                <c:pt idx="575">
                  <c:v>42402</c:v>
                </c:pt>
                <c:pt idx="576">
                  <c:v>42401</c:v>
                </c:pt>
                <c:pt idx="577">
                  <c:v>42398</c:v>
                </c:pt>
                <c:pt idx="578">
                  <c:v>42397</c:v>
                </c:pt>
                <c:pt idx="579">
                  <c:v>42396</c:v>
                </c:pt>
                <c:pt idx="580">
                  <c:v>42395</c:v>
                </c:pt>
                <c:pt idx="581">
                  <c:v>42394</c:v>
                </c:pt>
                <c:pt idx="582">
                  <c:v>42391</c:v>
                </c:pt>
                <c:pt idx="583">
                  <c:v>42390</c:v>
                </c:pt>
                <c:pt idx="584">
                  <c:v>42389</c:v>
                </c:pt>
                <c:pt idx="585">
                  <c:v>42388</c:v>
                </c:pt>
                <c:pt idx="586">
                  <c:v>42387</c:v>
                </c:pt>
                <c:pt idx="587">
                  <c:v>42384</c:v>
                </c:pt>
                <c:pt idx="588">
                  <c:v>42383</c:v>
                </c:pt>
                <c:pt idx="589">
                  <c:v>42382</c:v>
                </c:pt>
                <c:pt idx="590">
                  <c:v>42381</c:v>
                </c:pt>
                <c:pt idx="591">
                  <c:v>42380</c:v>
                </c:pt>
                <c:pt idx="592">
                  <c:v>42377</c:v>
                </c:pt>
                <c:pt idx="593">
                  <c:v>42376</c:v>
                </c:pt>
                <c:pt idx="594">
                  <c:v>42375</c:v>
                </c:pt>
                <c:pt idx="595">
                  <c:v>42374</c:v>
                </c:pt>
                <c:pt idx="596">
                  <c:v>42373</c:v>
                </c:pt>
                <c:pt idx="597">
                  <c:v>42370</c:v>
                </c:pt>
                <c:pt idx="598">
                  <c:v>42369</c:v>
                </c:pt>
                <c:pt idx="599">
                  <c:v>42368</c:v>
                </c:pt>
                <c:pt idx="600">
                  <c:v>42367</c:v>
                </c:pt>
                <c:pt idx="601">
                  <c:v>42366</c:v>
                </c:pt>
                <c:pt idx="602">
                  <c:v>42363</c:v>
                </c:pt>
                <c:pt idx="603">
                  <c:v>42362</c:v>
                </c:pt>
                <c:pt idx="604">
                  <c:v>42361</c:v>
                </c:pt>
                <c:pt idx="605">
                  <c:v>42360</c:v>
                </c:pt>
                <c:pt idx="606">
                  <c:v>42359</c:v>
                </c:pt>
                <c:pt idx="607">
                  <c:v>42356</c:v>
                </c:pt>
                <c:pt idx="608">
                  <c:v>42355</c:v>
                </c:pt>
                <c:pt idx="609">
                  <c:v>42354</c:v>
                </c:pt>
                <c:pt idx="610">
                  <c:v>42353</c:v>
                </c:pt>
                <c:pt idx="611">
                  <c:v>42352</c:v>
                </c:pt>
                <c:pt idx="612">
                  <c:v>42349</c:v>
                </c:pt>
                <c:pt idx="613">
                  <c:v>42348</c:v>
                </c:pt>
                <c:pt idx="614">
                  <c:v>42347</c:v>
                </c:pt>
                <c:pt idx="615">
                  <c:v>42346</c:v>
                </c:pt>
                <c:pt idx="616">
                  <c:v>42345</c:v>
                </c:pt>
                <c:pt idx="617">
                  <c:v>42342</c:v>
                </c:pt>
                <c:pt idx="618">
                  <c:v>42341</c:v>
                </c:pt>
                <c:pt idx="619">
                  <c:v>42340</c:v>
                </c:pt>
                <c:pt idx="620">
                  <c:v>42339</c:v>
                </c:pt>
                <c:pt idx="621">
                  <c:v>42338</c:v>
                </c:pt>
                <c:pt idx="622">
                  <c:v>42335</c:v>
                </c:pt>
                <c:pt idx="623">
                  <c:v>42334</c:v>
                </c:pt>
                <c:pt idx="624">
                  <c:v>42333</c:v>
                </c:pt>
                <c:pt idx="625">
                  <c:v>42332</c:v>
                </c:pt>
                <c:pt idx="626">
                  <c:v>42331</c:v>
                </c:pt>
                <c:pt idx="627">
                  <c:v>42328</c:v>
                </c:pt>
                <c:pt idx="628">
                  <c:v>42327</c:v>
                </c:pt>
                <c:pt idx="629">
                  <c:v>42326</c:v>
                </c:pt>
                <c:pt idx="630">
                  <c:v>42325</c:v>
                </c:pt>
                <c:pt idx="631">
                  <c:v>42324</c:v>
                </c:pt>
                <c:pt idx="632">
                  <c:v>42321</c:v>
                </c:pt>
                <c:pt idx="633">
                  <c:v>42320</c:v>
                </c:pt>
                <c:pt idx="634">
                  <c:v>42319</c:v>
                </c:pt>
                <c:pt idx="635">
                  <c:v>42318</c:v>
                </c:pt>
                <c:pt idx="636">
                  <c:v>42317</c:v>
                </c:pt>
                <c:pt idx="637">
                  <c:v>42314</c:v>
                </c:pt>
                <c:pt idx="638">
                  <c:v>42313</c:v>
                </c:pt>
                <c:pt idx="639">
                  <c:v>42312</c:v>
                </c:pt>
                <c:pt idx="640">
                  <c:v>42311</c:v>
                </c:pt>
                <c:pt idx="641">
                  <c:v>42310</c:v>
                </c:pt>
                <c:pt idx="642">
                  <c:v>42307</c:v>
                </c:pt>
                <c:pt idx="643">
                  <c:v>42306</c:v>
                </c:pt>
                <c:pt idx="644">
                  <c:v>42305</c:v>
                </c:pt>
                <c:pt idx="645">
                  <c:v>42304</c:v>
                </c:pt>
                <c:pt idx="646">
                  <c:v>42303</c:v>
                </c:pt>
                <c:pt idx="647">
                  <c:v>42300</c:v>
                </c:pt>
                <c:pt idx="648">
                  <c:v>42299</c:v>
                </c:pt>
                <c:pt idx="649">
                  <c:v>42298</c:v>
                </c:pt>
                <c:pt idx="650">
                  <c:v>42297</c:v>
                </c:pt>
                <c:pt idx="651">
                  <c:v>42296</c:v>
                </c:pt>
                <c:pt idx="652">
                  <c:v>42293</c:v>
                </c:pt>
                <c:pt idx="653">
                  <c:v>42292</c:v>
                </c:pt>
                <c:pt idx="654">
                  <c:v>42291</c:v>
                </c:pt>
                <c:pt idx="655">
                  <c:v>42290</c:v>
                </c:pt>
                <c:pt idx="656">
                  <c:v>42289</c:v>
                </c:pt>
                <c:pt idx="657">
                  <c:v>42286</c:v>
                </c:pt>
                <c:pt idx="658">
                  <c:v>42285</c:v>
                </c:pt>
                <c:pt idx="659">
                  <c:v>42284</c:v>
                </c:pt>
                <c:pt idx="660">
                  <c:v>42283</c:v>
                </c:pt>
                <c:pt idx="661">
                  <c:v>42282</c:v>
                </c:pt>
                <c:pt idx="662">
                  <c:v>42279</c:v>
                </c:pt>
                <c:pt idx="663">
                  <c:v>42278</c:v>
                </c:pt>
                <c:pt idx="664">
                  <c:v>42277</c:v>
                </c:pt>
                <c:pt idx="665">
                  <c:v>42276</c:v>
                </c:pt>
                <c:pt idx="666">
                  <c:v>42275</c:v>
                </c:pt>
                <c:pt idx="667">
                  <c:v>42272</c:v>
                </c:pt>
                <c:pt idx="668">
                  <c:v>42271</c:v>
                </c:pt>
                <c:pt idx="669">
                  <c:v>42270</c:v>
                </c:pt>
                <c:pt idx="670">
                  <c:v>42269</c:v>
                </c:pt>
                <c:pt idx="671">
                  <c:v>42268</c:v>
                </c:pt>
                <c:pt idx="672">
                  <c:v>42265</c:v>
                </c:pt>
                <c:pt idx="673">
                  <c:v>42264</c:v>
                </c:pt>
                <c:pt idx="674">
                  <c:v>42263</c:v>
                </c:pt>
                <c:pt idx="675">
                  <c:v>42262</c:v>
                </c:pt>
                <c:pt idx="676">
                  <c:v>42261</c:v>
                </c:pt>
                <c:pt idx="677">
                  <c:v>42258</c:v>
                </c:pt>
                <c:pt idx="678">
                  <c:v>42257</c:v>
                </c:pt>
                <c:pt idx="679">
                  <c:v>42256</c:v>
                </c:pt>
                <c:pt idx="680">
                  <c:v>42255</c:v>
                </c:pt>
                <c:pt idx="681">
                  <c:v>42254</c:v>
                </c:pt>
                <c:pt idx="682">
                  <c:v>42251</c:v>
                </c:pt>
                <c:pt idx="683">
                  <c:v>42250</c:v>
                </c:pt>
                <c:pt idx="684">
                  <c:v>42249</c:v>
                </c:pt>
                <c:pt idx="685">
                  <c:v>42248</c:v>
                </c:pt>
                <c:pt idx="686">
                  <c:v>42247</c:v>
                </c:pt>
                <c:pt idx="687">
                  <c:v>42244</c:v>
                </c:pt>
                <c:pt idx="688">
                  <c:v>42243</c:v>
                </c:pt>
                <c:pt idx="689">
                  <c:v>42242</c:v>
                </c:pt>
                <c:pt idx="690">
                  <c:v>42241</c:v>
                </c:pt>
                <c:pt idx="691">
                  <c:v>42240</c:v>
                </c:pt>
                <c:pt idx="692">
                  <c:v>42237</c:v>
                </c:pt>
                <c:pt idx="693">
                  <c:v>42236</c:v>
                </c:pt>
                <c:pt idx="694">
                  <c:v>42235</c:v>
                </c:pt>
                <c:pt idx="695">
                  <c:v>42234</c:v>
                </c:pt>
                <c:pt idx="696">
                  <c:v>42233</c:v>
                </c:pt>
                <c:pt idx="697">
                  <c:v>42230</c:v>
                </c:pt>
                <c:pt idx="698">
                  <c:v>42229</c:v>
                </c:pt>
                <c:pt idx="699">
                  <c:v>42228</c:v>
                </c:pt>
                <c:pt idx="700">
                  <c:v>42227</c:v>
                </c:pt>
                <c:pt idx="701">
                  <c:v>42226</c:v>
                </c:pt>
                <c:pt idx="702">
                  <c:v>42223</c:v>
                </c:pt>
                <c:pt idx="703">
                  <c:v>42222</c:v>
                </c:pt>
                <c:pt idx="704">
                  <c:v>42221</c:v>
                </c:pt>
                <c:pt idx="705">
                  <c:v>42220</c:v>
                </c:pt>
                <c:pt idx="706">
                  <c:v>42219</c:v>
                </c:pt>
                <c:pt idx="707">
                  <c:v>42216</c:v>
                </c:pt>
                <c:pt idx="708">
                  <c:v>42215</c:v>
                </c:pt>
                <c:pt idx="709">
                  <c:v>42214</c:v>
                </c:pt>
                <c:pt idx="710">
                  <c:v>42213</c:v>
                </c:pt>
                <c:pt idx="711">
                  <c:v>42212</c:v>
                </c:pt>
                <c:pt idx="712">
                  <c:v>42209</c:v>
                </c:pt>
                <c:pt idx="713">
                  <c:v>42208</c:v>
                </c:pt>
                <c:pt idx="714">
                  <c:v>42207</c:v>
                </c:pt>
                <c:pt idx="715">
                  <c:v>42206</c:v>
                </c:pt>
                <c:pt idx="716">
                  <c:v>42205</c:v>
                </c:pt>
                <c:pt idx="717">
                  <c:v>42202</c:v>
                </c:pt>
                <c:pt idx="718">
                  <c:v>42201</c:v>
                </c:pt>
                <c:pt idx="719">
                  <c:v>42200</c:v>
                </c:pt>
                <c:pt idx="720">
                  <c:v>42199</c:v>
                </c:pt>
                <c:pt idx="721">
                  <c:v>42198</c:v>
                </c:pt>
                <c:pt idx="722">
                  <c:v>42195</c:v>
                </c:pt>
                <c:pt idx="723">
                  <c:v>42194</c:v>
                </c:pt>
                <c:pt idx="724">
                  <c:v>42193</c:v>
                </c:pt>
                <c:pt idx="725">
                  <c:v>42192</c:v>
                </c:pt>
                <c:pt idx="726">
                  <c:v>42191</c:v>
                </c:pt>
                <c:pt idx="727">
                  <c:v>42188</c:v>
                </c:pt>
                <c:pt idx="728">
                  <c:v>42187</c:v>
                </c:pt>
                <c:pt idx="729">
                  <c:v>42186</c:v>
                </c:pt>
                <c:pt idx="730">
                  <c:v>42185</c:v>
                </c:pt>
                <c:pt idx="731">
                  <c:v>42184</c:v>
                </c:pt>
                <c:pt idx="732">
                  <c:v>42181</c:v>
                </c:pt>
                <c:pt idx="733">
                  <c:v>42180</c:v>
                </c:pt>
                <c:pt idx="734">
                  <c:v>42179</c:v>
                </c:pt>
                <c:pt idx="735">
                  <c:v>42178</c:v>
                </c:pt>
                <c:pt idx="736">
                  <c:v>42177</c:v>
                </c:pt>
                <c:pt idx="737">
                  <c:v>42174</c:v>
                </c:pt>
                <c:pt idx="738">
                  <c:v>42173</c:v>
                </c:pt>
                <c:pt idx="739">
                  <c:v>42172</c:v>
                </c:pt>
                <c:pt idx="740">
                  <c:v>42171</c:v>
                </c:pt>
                <c:pt idx="741">
                  <c:v>42170</c:v>
                </c:pt>
                <c:pt idx="742">
                  <c:v>42167</c:v>
                </c:pt>
                <c:pt idx="743">
                  <c:v>42166</c:v>
                </c:pt>
                <c:pt idx="744">
                  <c:v>42165</c:v>
                </c:pt>
                <c:pt idx="745">
                  <c:v>42164</c:v>
                </c:pt>
                <c:pt idx="746">
                  <c:v>42163</c:v>
                </c:pt>
                <c:pt idx="747">
                  <c:v>42160</c:v>
                </c:pt>
                <c:pt idx="748">
                  <c:v>42159</c:v>
                </c:pt>
                <c:pt idx="749">
                  <c:v>42158</c:v>
                </c:pt>
                <c:pt idx="750">
                  <c:v>42157</c:v>
                </c:pt>
                <c:pt idx="751">
                  <c:v>42156</c:v>
                </c:pt>
                <c:pt idx="752">
                  <c:v>42153</c:v>
                </c:pt>
                <c:pt idx="753">
                  <c:v>42152</c:v>
                </c:pt>
                <c:pt idx="754">
                  <c:v>42151</c:v>
                </c:pt>
                <c:pt idx="755">
                  <c:v>42150</c:v>
                </c:pt>
                <c:pt idx="756">
                  <c:v>42149</c:v>
                </c:pt>
                <c:pt idx="757">
                  <c:v>42146</c:v>
                </c:pt>
                <c:pt idx="758">
                  <c:v>42145</c:v>
                </c:pt>
                <c:pt idx="759">
                  <c:v>42144</c:v>
                </c:pt>
                <c:pt idx="760">
                  <c:v>42143</c:v>
                </c:pt>
                <c:pt idx="761">
                  <c:v>42142</c:v>
                </c:pt>
                <c:pt idx="762">
                  <c:v>42139</c:v>
                </c:pt>
                <c:pt idx="763">
                  <c:v>42138</c:v>
                </c:pt>
                <c:pt idx="764">
                  <c:v>42137</c:v>
                </c:pt>
                <c:pt idx="765">
                  <c:v>42136</c:v>
                </c:pt>
                <c:pt idx="766">
                  <c:v>42135</c:v>
                </c:pt>
                <c:pt idx="767">
                  <c:v>42132</c:v>
                </c:pt>
                <c:pt idx="768">
                  <c:v>42131</c:v>
                </c:pt>
                <c:pt idx="769">
                  <c:v>42130</c:v>
                </c:pt>
                <c:pt idx="770">
                  <c:v>42129</c:v>
                </c:pt>
                <c:pt idx="771">
                  <c:v>42128</c:v>
                </c:pt>
                <c:pt idx="772">
                  <c:v>42125</c:v>
                </c:pt>
                <c:pt idx="773">
                  <c:v>42124</c:v>
                </c:pt>
                <c:pt idx="774">
                  <c:v>42123</c:v>
                </c:pt>
                <c:pt idx="775">
                  <c:v>42122</c:v>
                </c:pt>
                <c:pt idx="776">
                  <c:v>42121</c:v>
                </c:pt>
                <c:pt idx="777">
                  <c:v>42118</c:v>
                </c:pt>
                <c:pt idx="778">
                  <c:v>42117</c:v>
                </c:pt>
                <c:pt idx="779">
                  <c:v>42116</c:v>
                </c:pt>
                <c:pt idx="780">
                  <c:v>42115</c:v>
                </c:pt>
                <c:pt idx="781">
                  <c:v>42114</c:v>
                </c:pt>
                <c:pt idx="782">
                  <c:v>42111</c:v>
                </c:pt>
                <c:pt idx="783">
                  <c:v>42110</c:v>
                </c:pt>
                <c:pt idx="784">
                  <c:v>42109</c:v>
                </c:pt>
                <c:pt idx="785">
                  <c:v>42108</c:v>
                </c:pt>
                <c:pt idx="786">
                  <c:v>42107</c:v>
                </c:pt>
                <c:pt idx="787">
                  <c:v>42104</c:v>
                </c:pt>
                <c:pt idx="788">
                  <c:v>42103</c:v>
                </c:pt>
                <c:pt idx="789">
                  <c:v>42102</c:v>
                </c:pt>
                <c:pt idx="790">
                  <c:v>42101</c:v>
                </c:pt>
                <c:pt idx="791">
                  <c:v>42100</c:v>
                </c:pt>
                <c:pt idx="792">
                  <c:v>42097</c:v>
                </c:pt>
                <c:pt idx="793">
                  <c:v>42096</c:v>
                </c:pt>
                <c:pt idx="794">
                  <c:v>42095</c:v>
                </c:pt>
                <c:pt idx="795">
                  <c:v>42094</c:v>
                </c:pt>
                <c:pt idx="796">
                  <c:v>42093</c:v>
                </c:pt>
                <c:pt idx="797">
                  <c:v>42090</c:v>
                </c:pt>
                <c:pt idx="798">
                  <c:v>42089</c:v>
                </c:pt>
                <c:pt idx="799">
                  <c:v>42088</c:v>
                </c:pt>
                <c:pt idx="800">
                  <c:v>42087</c:v>
                </c:pt>
                <c:pt idx="801">
                  <c:v>42086</c:v>
                </c:pt>
                <c:pt idx="802">
                  <c:v>42083</c:v>
                </c:pt>
                <c:pt idx="803">
                  <c:v>42082</c:v>
                </c:pt>
                <c:pt idx="804">
                  <c:v>42081</c:v>
                </c:pt>
                <c:pt idx="805">
                  <c:v>42080</c:v>
                </c:pt>
                <c:pt idx="806">
                  <c:v>42079</c:v>
                </c:pt>
                <c:pt idx="807">
                  <c:v>42076</c:v>
                </c:pt>
                <c:pt idx="808">
                  <c:v>42075</c:v>
                </c:pt>
                <c:pt idx="809">
                  <c:v>42074</c:v>
                </c:pt>
                <c:pt idx="810">
                  <c:v>42073</c:v>
                </c:pt>
                <c:pt idx="811">
                  <c:v>42072</c:v>
                </c:pt>
                <c:pt idx="812">
                  <c:v>42069</c:v>
                </c:pt>
                <c:pt idx="813">
                  <c:v>42068</c:v>
                </c:pt>
                <c:pt idx="814">
                  <c:v>42067</c:v>
                </c:pt>
                <c:pt idx="815">
                  <c:v>42066</c:v>
                </c:pt>
                <c:pt idx="816">
                  <c:v>42065</c:v>
                </c:pt>
                <c:pt idx="817">
                  <c:v>42062</c:v>
                </c:pt>
                <c:pt idx="818">
                  <c:v>42061</c:v>
                </c:pt>
                <c:pt idx="819">
                  <c:v>42060</c:v>
                </c:pt>
                <c:pt idx="820">
                  <c:v>42059</c:v>
                </c:pt>
                <c:pt idx="821">
                  <c:v>42058</c:v>
                </c:pt>
                <c:pt idx="822">
                  <c:v>42055</c:v>
                </c:pt>
                <c:pt idx="823">
                  <c:v>42054</c:v>
                </c:pt>
                <c:pt idx="824">
                  <c:v>42053</c:v>
                </c:pt>
                <c:pt idx="825">
                  <c:v>42052</c:v>
                </c:pt>
                <c:pt idx="826">
                  <c:v>42051</c:v>
                </c:pt>
                <c:pt idx="827">
                  <c:v>42048</c:v>
                </c:pt>
                <c:pt idx="828">
                  <c:v>42047</c:v>
                </c:pt>
                <c:pt idx="829">
                  <c:v>42046</c:v>
                </c:pt>
                <c:pt idx="830">
                  <c:v>42045</c:v>
                </c:pt>
                <c:pt idx="831">
                  <c:v>42044</c:v>
                </c:pt>
                <c:pt idx="832">
                  <c:v>42041</c:v>
                </c:pt>
                <c:pt idx="833">
                  <c:v>42040</c:v>
                </c:pt>
                <c:pt idx="834">
                  <c:v>42039</c:v>
                </c:pt>
                <c:pt idx="835">
                  <c:v>42038</c:v>
                </c:pt>
                <c:pt idx="836">
                  <c:v>42037</c:v>
                </c:pt>
                <c:pt idx="837">
                  <c:v>42034</c:v>
                </c:pt>
                <c:pt idx="838">
                  <c:v>42033</c:v>
                </c:pt>
                <c:pt idx="839">
                  <c:v>42032</c:v>
                </c:pt>
                <c:pt idx="840">
                  <c:v>42031</c:v>
                </c:pt>
                <c:pt idx="841">
                  <c:v>42030</c:v>
                </c:pt>
                <c:pt idx="842">
                  <c:v>42027</c:v>
                </c:pt>
                <c:pt idx="843">
                  <c:v>42026</c:v>
                </c:pt>
                <c:pt idx="844">
                  <c:v>42025</c:v>
                </c:pt>
                <c:pt idx="845">
                  <c:v>42024</c:v>
                </c:pt>
                <c:pt idx="846">
                  <c:v>42023</c:v>
                </c:pt>
                <c:pt idx="847">
                  <c:v>42020</c:v>
                </c:pt>
                <c:pt idx="848">
                  <c:v>42019</c:v>
                </c:pt>
                <c:pt idx="849">
                  <c:v>42018</c:v>
                </c:pt>
                <c:pt idx="850">
                  <c:v>42017</c:v>
                </c:pt>
                <c:pt idx="851">
                  <c:v>42016</c:v>
                </c:pt>
                <c:pt idx="852">
                  <c:v>42013</c:v>
                </c:pt>
                <c:pt idx="853">
                  <c:v>42012</c:v>
                </c:pt>
                <c:pt idx="854">
                  <c:v>42011</c:v>
                </c:pt>
                <c:pt idx="855">
                  <c:v>42010</c:v>
                </c:pt>
                <c:pt idx="856">
                  <c:v>42009</c:v>
                </c:pt>
                <c:pt idx="857">
                  <c:v>42006</c:v>
                </c:pt>
                <c:pt idx="858">
                  <c:v>42005</c:v>
                </c:pt>
                <c:pt idx="859">
                  <c:v>42004</c:v>
                </c:pt>
                <c:pt idx="860">
                  <c:v>42003</c:v>
                </c:pt>
                <c:pt idx="861">
                  <c:v>42002</c:v>
                </c:pt>
                <c:pt idx="862">
                  <c:v>41999</c:v>
                </c:pt>
                <c:pt idx="863">
                  <c:v>41998</c:v>
                </c:pt>
                <c:pt idx="864">
                  <c:v>41997</c:v>
                </c:pt>
                <c:pt idx="865">
                  <c:v>41996</c:v>
                </c:pt>
                <c:pt idx="866">
                  <c:v>41995</c:v>
                </c:pt>
                <c:pt idx="867">
                  <c:v>41992</c:v>
                </c:pt>
                <c:pt idx="868">
                  <c:v>41991</c:v>
                </c:pt>
                <c:pt idx="869">
                  <c:v>41990</c:v>
                </c:pt>
                <c:pt idx="870">
                  <c:v>41989</c:v>
                </c:pt>
                <c:pt idx="871">
                  <c:v>41988</c:v>
                </c:pt>
                <c:pt idx="872">
                  <c:v>41985</c:v>
                </c:pt>
                <c:pt idx="873">
                  <c:v>41984</c:v>
                </c:pt>
                <c:pt idx="874">
                  <c:v>41983</c:v>
                </c:pt>
                <c:pt idx="875">
                  <c:v>41982</c:v>
                </c:pt>
                <c:pt idx="876">
                  <c:v>41981</c:v>
                </c:pt>
                <c:pt idx="877">
                  <c:v>41978</c:v>
                </c:pt>
                <c:pt idx="878">
                  <c:v>41977</c:v>
                </c:pt>
                <c:pt idx="879">
                  <c:v>41976</c:v>
                </c:pt>
                <c:pt idx="880">
                  <c:v>41975</c:v>
                </c:pt>
                <c:pt idx="881">
                  <c:v>41974</c:v>
                </c:pt>
                <c:pt idx="882">
                  <c:v>41971</c:v>
                </c:pt>
                <c:pt idx="883">
                  <c:v>41970</c:v>
                </c:pt>
                <c:pt idx="884">
                  <c:v>41969</c:v>
                </c:pt>
                <c:pt idx="885">
                  <c:v>41968</c:v>
                </c:pt>
                <c:pt idx="886">
                  <c:v>41967</c:v>
                </c:pt>
                <c:pt idx="887">
                  <c:v>41964</c:v>
                </c:pt>
                <c:pt idx="888">
                  <c:v>41963</c:v>
                </c:pt>
                <c:pt idx="889">
                  <c:v>41962</c:v>
                </c:pt>
                <c:pt idx="890">
                  <c:v>41961</c:v>
                </c:pt>
                <c:pt idx="891">
                  <c:v>41960</c:v>
                </c:pt>
                <c:pt idx="892">
                  <c:v>41957</c:v>
                </c:pt>
                <c:pt idx="893">
                  <c:v>41956</c:v>
                </c:pt>
                <c:pt idx="894">
                  <c:v>41955</c:v>
                </c:pt>
                <c:pt idx="895">
                  <c:v>41954</c:v>
                </c:pt>
                <c:pt idx="896">
                  <c:v>41953</c:v>
                </c:pt>
                <c:pt idx="897">
                  <c:v>41950</c:v>
                </c:pt>
                <c:pt idx="898">
                  <c:v>41949</c:v>
                </c:pt>
                <c:pt idx="899">
                  <c:v>41948</c:v>
                </c:pt>
                <c:pt idx="900">
                  <c:v>41947</c:v>
                </c:pt>
                <c:pt idx="901">
                  <c:v>41946</c:v>
                </c:pt>
                <c:pt idx="902">
                  <c:v>41943</c:v>
                </c:pt>
                <c:pt idx="903">
                  <c:v>41942</c:v>
                </c:pt>
                <c:pt idx="904">
                  <c:v>41941</c:v>
                </c:pt>
                <c:pt idx="905">
                  <c:v>41940</c:v>
                </c:pt>
                <c:pt idx="906">
                  <c:v>41939</c:v>
                </c:pt>
                <c:pt idx="907">
                  <c:v>41936</c:v>
                </c:pt>
                <c:pt idx="908">
                  <c:v>41935</c:v>
                </c:pt>
                <c:pt idx="909">
                  <c:v>41934</c:v>
                </c:pt>
                <c:pt idx="910">
                  <c:v>41933</c:v>
                </c:pt>
                <c:pt idx="911">
                  <c:v>41932</c:v>
                </c:pt>
                <c:pt idx="912">
                  <c:v>41929</c:v>
                </c:pt>
                <c:pt idx="913">
                  <c:v>41928</c:v>
                </c:pt>
                <c:pt idx="914">
                  <c:v>41927</c:v>
                </c:pt>
                <c:pt idx="915">
                  <c:v>41926</c:v>
                </c:pt>
                <c:pt idx="916">
                  <c:v>41925</c:v>
                </c:pt>
                <c:pt idx="917">
                  <c:v>41922</c:v>
                </c:pt>
                <c:pt idx="918">
                  <c:v>41921</c:v>
                </c:pt>
                <c:pt idx="919">
                  <c:v>41920</c:v>
                </c:pt>
                <c:pt idx="920">
                  <c:v>41919</c:v>
                </c:pt>
                <c:pt idx="921">
                  <c:v>41918</c:v>
                </c:pt>
                <c:pt idx="922">
                  <c:v>41915</c:v>
                </c:pt>
                <c:pt idx="923">
                  <c:v>41914</c:v>
                </c:pt>
                <c:pt idx="924">
                  <c:v>41913</c:v>
                </c:pt>
                <c:pt idx="925">
                  <c:v>41912</c:v>
                </c:pt>
                <c:pt idx="926">
                  <c:v>41911</c:v>
                </c:pt>
                <c:pt idx="927">
                  <c:v>41908</c:v>
                </c:pt>
                <c:pt idx="928">
                  <c:v>41907</c:v>
                </c:pt>
                <c:pt idx="929">
                  <c:v>41906</c:v>
                </c:pt>
                <c:pt idx="930">
                  <c:v>41905</c:v>
                </c:pt>
                <c:pt idx="931">
                  <c:v>41904</c:v>
                </c:pt>
                <c:pt idx="932">
                  <c:v>41901</c:v>
                </c:pt>
                <c:pt idx="933">
                  <c:v>41900</c:v>
                </c:pt>
                <c:pt idx="934">
                  <c:v>41899</c:v>
                </c:pt>
                <c:pt idx="935">
                  <c:v>41898</c:v>
                </c:pt>
                <c:pt idx="936">
                  <c:v>41897</c:v>
                </c:pt>
                <c:pt idx="937">
                  <c:v>41894</c:v>
                </c:pt>
                <c:pt idx="938">
                  <c:v>41893</c:v>
                </c:pt>
                <c:pt idx="939">
                  <c:v>41892</c:v>
                </c:pt>
                <c:pt idx="940">
                  <c:v>41891</c:v>
                </c:pt>
                <c:pt idx="941">
                  <c:v>41890</c:v>
                </c:pt>
                <c:pt idx="942">
                  <c:v>41887</c:v>
                </c:pt>
                <c:pt idx="943">
                  <c:v>41886</c:v>
                </c:pt>
                <c:pt idx="944">
                  <c:v>41885</c:v>
                </c:pt>
                <c:pt idx="945">
                  <c:v>41884</c:v>
                </c:pt>
                <c:pt idx="946">
                  <c:v>41883</c:v>
                </c:pt>
                <c:pt idx="947">
                  <c:v>41880</c:v>
                </c:pt>
                <c:pt idx="948">
                  <c:v>41879</c:v>
                </c:pt>
                <c:pt idx="949">
                  <c:v>41878</c:v>
                </c:pt>
                <c:pt idx="950">
                  <c:v>41877</c:v>
                </c:pt>
                <c:pt idx="951">
                  <c:v>41876</c:v>
                </c:pt>
                <c:pt idx="952">
                  <c:v>41873</c:v>
                </c:pt>
                <c:pt idx="953">
                  <c:v>41872</c:v>
                </c:pt>
                <c:pt idx="954">
                  <c:v>41871</c:v>
                </c:pt>
                <c:pt idx="955">
                  <c:v>41870</c:v>
                </c:pt>
                <c:pt idx="956">
                  <c:v>41869</c:v>
                </c:pt>
                <c:pt idx="957">
                  <c:v>41866</c:v>
                </c:pt>
                <c:pt idx="958">
                  <c:v>41865</c:v>
                </c:pt>
                <c:pt idx="959">
                  <c:v>41864</c:v>
                </c:pt>
                <c:pt idx="960">
                  <c:v>41863</c:v>
                </c:pt>
                <c:pt idx="961">
                  <c:v>41862</c:v>
                </c:pt>
                <c:pt idx="962">
                  <c:v>41859</c:v>
                </c:pt>
                <c:pt idx="963">
                  <c:v>41858</c:v>
                </c:pt>
                <c:pt idx="964">
                  <c:v>41857</c:v>
                </c:pt>
                <c:pt idx="965">
                  <c:v>41856</c:v>
                </c:pt>
                <c:pt idx="966">
                  <c:v>41855</c:v>
                </c:pt>
                <c:pt idx="967">
                  <c:v>41852</c:v>
                </c:pt>
                <c:pt idx="968">
                  <c:v>41851</c:v>
                </c:pt>
                <c:pt idx="969">
                  <c:v>41850</c:v>
                </c:pt>
                <c:pt idx="970">
                  <c:v>41849</c:v>
                </c:pt>
                <c:pt idx="971">
                  <c:v>41848</c:v>
                </c:pt>
                <c:pt idx="972">
                  <c:v>41845</c:v>
                </c:pt>
                <c:pt idx="973">
                  <c:v>41844</c:v>
                </c:pt>
                <c:pt idx="974">
                  <c:v>41843</c:v>
                </c:pt>
                <c:pt idx="975">
                  <c:v>41842</c:v>
                </c:pt>
                <c:pt idx="976">
                  <c:v>41841</c:v>
                </c:pt>
                <c:pt idx="977">
                  <c:v>41838</c:v>
                </c:pt>
                <c:pt idx="978">
                  <c:v>41837</c:v>
                </c:pt>
                <c:pt idx="979">
                  <c:v>41836</c:v>
                </c:pt>
                <c:pt idx="980">
                  <c:v>41835</c:v>
                </c:pt>
                <c:pt idx="981">
                  <c:v>41834</c:v>
                </c:pt>
                <c:pt idx="982">
                  <c:v>41831</c:v>
                </c:pt>
                <c:pt idx="983">
                  <c:v>41830</c:v>
                </c:pt>
                <c:pt idx="984">
                  <c:v>41829</c:v>
                </c:pt>
                <c:pt idx="985">
                  <c:v>41828</c:v>
                </c:pt>
                <c:pt idx="986">
                  <c:v>41827</c:v>
                </c:pt>
                <c:pt idx="987">
                  <c:v>41824</c:v>
                </c:pt>
                <c:pt idx="988">
                  <c:v>41823</c:v>
                </c:pt>
                <c:pt idx="989">
                  <c:v>41822</c:v>
                </c:pt>
                <c:pt idx="990">
                  <c:v>41821</c:v>
                </c:pt>
                <c:pt idx="991">
                  <c:v>41820</c:v>
                </c:pt>
                <c:pt idx="992">
                  <c:v>41817</c:v>
                </c:pt>
                <c:pt idx="993">
                  <c:v>41816</c:v>
                </c:pt>
                <c:pt idx="994">
                  <c:v>41815</c:v>
                </c:pt>
                <c:pt idx="995">
                  <c:v>41814</c:v>
                </c:pt>
                <c:pt idx="996">
                  <c:v>41813</c:v>
                </c:pt>
                <c:pt idx="997">
                  <c:v>41810</c:v>
                </c:pt>
                <c:pt idx="998">
                  <c:v>41809</c:v>
                </c:pt>
                <c:pt idx="999">
                  <c:v>41808</c:v>
                </c:pt>
                <c:pt idx="1000">
                  <c:v>41807</c:v>
                </c:pt>
                <c:pt idx="1001">
                  <c:v>41806</c:v>
                </c:pt>
                <c:pt idx="1002">
                  <c:v>41803</c:v>
                </c:pt>
                <c:pt idx="1003">
                  <c:v>41802</c:v>
                </c:pt>
                <c:pt idx="1004">
                  <c:v>41801</c:v>
                </c:pt>
                <c:pt idx="1005">
                  <c:v>41800</c:v>
                </c:pt>
                <c:pt idx="1006">
                  <c:v>41799</c:v>
                </c:pt>
                <c:pt idx="1007">
                  <c:v>41796</c:v>
                </c:pt>
                <c:pt idx="1008">
                  <c:v>41795</c:v>
                </c:pt>
                <c:pt idx="1009">
                  <c:v>41794</c:v>
                </c:pt>
                <c:pt idx="1010">
                  <c:v>41793</c:v>
                </c:pt>
                <c:pt idx="1011">
                  <c:v>41792</c:v>
                </c:pt>
                <c:pt idx="1012">
                  <c:v>41789</c:v>
                </c:pt>
                <c:pt idx="1013">
                  <c:v>41788</c:v>
                </c:pt>
                <c:pt idx="1014">
                  <c:v>41787</c:v>
                </c:pt>
                <c:pt idx="1015">
                  <c:v>41786</c:v>
                </c:pt>
                <c:pt idx="1016">
                  <c:v>41785</c:v>
                </c:pt>
                <c:pt idx="1017">
                  <c:v>41782</c:v>
                </c:pt>
                <c:pt idx="1018">
                  <c:v>41781</c:v>
                </c:pt>
                <c:pt idx="1019">
                  <c:v>41780</c:v>
                </c:pt>
                <c:pt idx="1020">
                  <c:v>41779</c:v>
                </c:pt>
                <c:pt idx="1021">
                  <c:v>41778</c:v>
                </c:pt>
                <c:pt idx="1022">
                  <c:v>41775</c:v>
                </c:pt>
                <c:pt idx="1023">
                  <c:v>41774</c:v>
                </c:pt>
                <c:pt idx="1024">
                  <c:v>41773</c:v>
                </c:pt>
                <c:pt idx="1025">
                  <c:v>41772</c:v>
                </c:pt>
                <c:pt idx="1026">
                  <c:v>41771</c:v>
                </c:pt>
                <c:pt idx="1027">
                  <c:v>41768</c:v>
                </c:pt>
                <c:pt idx="1028">
                  <c:v>41767</c:v>
                </c:pt>
                <c:pt idx="1029">
                  <c:v>41766</c:v>
                </c:pt>
                <c:pt idx="1030">
                  <c:v>41765</c:v>
                </c:pt>
                <c:pt idx="1031">
                  <c:v>41764</c:v>
                </c:pt>
                <c:pt idx="1032">
                  <c:v>41761</c:v>
                </c:pt>
                <c:pt idx="1033">
                  <c:v>41760</c:v>
                </c:pt>
                <c:pt idx="1034">
                  <c:v>41759</c:v>
                </c:pt>
                <c:pt idx="1035">
                  <c:v>41758</c:v>
                </c:pt>
                <c:pt idx="1036">
                  <c:v>41757</c:v>
                </c:pt>
                <c:pt idx="1037">
                  <c:v>41754</c:v>
                </c:pt>
                <c:pt idx="1038">
                  <c:v>41753</c:v>
                </c:pt>
                <c:pt idx="1039">
                  <c:v>41752</c:v>
                </c:pt>
                <c:pt idx="1040">
                  <c:v>41751</c:v>
                </c:pt>
                <c:pt idx="1041">
                  <c:v>41750</c:v>
                </c:pt>
                <c:pt idx="1042">
                  <c:v>41747</c:v>
                </c:pt>
                <c:pt idx="1043">
                  <c:v>41746</c:v>
                </c:pt>
                <c:pt idx="1044">
                  <c:v>41745</c:v>
                </c:pt>
                <c:pt idx="1045">
                  <c:v>41744</c:v>
                </c:pt>
                <c:pt idx="1046">
                  <c:v>41743</c:v>
                </c:pt>
                <c:pt idx="1047">
                  <c:v>41740</c:v>
                </c:pt>
                <c:pt idx="1048">
                  <c:v>41739</c:v>
                </c:pt>
                <c:pt idx="1049">
                  <c:v>41738</c:v>
                </c:pt>
                <c:pt idx="1050">
                  <c:v>41737</c:v>
                </c:pt>
                <c:pt idx="1051">
                  <c:v>41736</c:v>
                </c:pt>
                <c:pt idx="1052">
                  <c:v>41733</c:v>
                </c:pt>
                <c:pt idx="1053">
                  <c:v>41732</c:v>
                </c:pt>
                <c:pt idx="1054">
                  <c:v>41731</c:v>
                </c:pt>
                <c:pt idx="1055">
                  <c:v>41730</c:v>
                </c:pt>
              </c:numCache>
            </c:numRef>
          </c:xVal>
          <c:yVal>
            <c:numRef>
              <c:f>'Swap(vs6M)_5Y'!$B$8:$B$1063</c:f>
              <c:numCache>
                <c:formatCode>General</c:formatCode>
                <c:ptCount val="1056"/>
                <c:pt idx="0">
                  <c:v>0.4365</c:v>
                </c:pt>
                <c:pt idx="1">
                  <c:v>0.41920000000000002</c:v>
                </c:pt>
                <c:pt idx="2">
                  <c:v>0.42399999999999999</c:v>
                </c:pt>
                <c:pt idx="3">
                  <c:v>0.40849999999999997</c:v>
                </c:pt>
                <c:pt idx="4">
                  <c:v>0.41349999999999998</c:v>
                </c:pt>
                <c:pt idx="5">
                  <c:v>0.3715</c:v>
                </c:pt>
                <c:pt idx="6">
                  <c:v>0.36199999999999999</c:v>
                </c:pt>
                <c:pt idx="7">
                  <c:v>0.37580000000000002</c:v>
                </c:pt>
                <c:pt idx="8">
                  <c:v>0.36749999999999999</c:v>
                </c:pt>
                <c:pt idx="9">
                  <c:v>0.37269999999999998</c:v>
                </c:pt>
                <c:pt idx="10">
                  <c:v>0.36749999999999999</c:v>
                </c:pt>
                <c:pt idx="11">
                  <c:v>0.36849999999999999</c:v>
                </c:pt>
                <c:pt idx="12">
                  <c:v>0.3649</c:v>
                </c:pt>
                <c:pt idx="13">
                  <c:v>0.36299999999999999</c:v>
                </c:pt>
                <c:pt idx="14">
                  <c:v>0.378</c:v>
                </c:pt>
                <c:pt idx="15">
                  <c:v>0.36049999999999999</c:v>
                </c:pt>
                <c:pt idx="16">
                  <c:v>0.36320000000000002</c:v>
                </c:pt>
                <c:pt idx="17">
                  <c:v>0.36420000000000002</c:v>
                </c:pt>
                <c:pt idx="18">
                  <c:v>0.37430000000000002</c:v>
                </c:pt>
                <c:pt idx="19">
                  <c:v>0.37469999999999998</c:v>
                </c:pt>
                <c:pt idx="20">
                  <c:v>0.40150000000000002</c:v>
                </c:pt>
                <c:pt idx="21">
                  <c:v>0.40100000000000002</c:v>
                </c:pt>
                <c:pt idx="22">
                  <c:v>0.3952</c:v>
                </c:pt>
                <c:pt idx="23">
                  <c:v>0.42949999999999999</c:v>
                </c:pt>
                <c:pt idx="24">
                  <c:v>0.41959999999999997</c:v>
                </c:pt>
                <c:pt idx="25">
                  <c:v>0.41149999999999998</c:v>
                </c:pt>
                <c:pt idx="26">
                  <c:v>0.40250000000000002</c:v>
                </c:pt>
                <c:pt idx="27">
                  <c:v>0.40749999999999997</c:v>
                </c:pt>
                <c:pt idx="28">
                  <c:v>0.42059999999999997</c:v>
                </c:pt>
                <c:pt idx="29">
                  <c:v>0.44</c:v>
                </c:pt>
                <c:pt idx="30">
                  <c:v>0.44350000000000001</c:v>
                </c:pt>
                <c:pt idx="31">
                  <c:v>0.45450000000000002</c:v>
                </c:pt>
                <c:pt idx="32">
                  <c:v>0.45</c:v>
                </c:pt>
                <c:pt idx="33">
                  <c:v>0.45750000000000002</c:v>
                </c:pt>
                <c:pt idx="34">
                  <c:v>0.47470000000000001</c:v>
                </c:pt>
                <c:pt idx="35">
                  <c:v>0.45650000000000002</c:v>
                </c:pt>
                <c:pt idx="36">
                  <c:v>0.45350000000000001</c:v>
                </c:pt>
                <c:pt idx="37">
                  <c:v>0.45450000000000002</c:v>
                </c:pt>
                <c:pt idx="38">
                  <c:v>0.45450000000000002</c:v>
                </c:pt>
                <c:pt idx="39">
                  <c:v>0.47449999999999998</c:v>
                </c:pt>
                <c:pt idx="40">
                  <c:v>0.46400000000000002</c:v>
                </c:pt>
                <c:pt idx="41">
                  <c:v>0.45979999999999999</c:v>
                </c:pt>
                <c:pt idx="42">
                  <c:v>0.48699999999999999</c:v>
                </c:pt>
                <c:pt idx="43">
                  <c:v>0.48349999999999999</c:v>
                </c:pt>
                <c:pt idx="44">
                  <c:v>0.48949999999999999</c:v>
                </c:pt>
                <c:pt idx="45">
                  <c:v>0.49249999999999999</c:v>
                </c:pt>
                <c:pt idx="46">
                  <c:v>0.47799999999999998</c:v>
                </c:pt>
                <c:pt idx="47">
                  <c:v>0.50939999999999996</c:v>
                </c:pt>
                <c:pt idx="48">
                  <c:v>0.4965</c:v>
                </c:pt>
                <c:pt idx="49">
                  <c:v>0.48699999999999999</c:v>
                </c:pt>
                <c:pt idx="50">
                  <c:v>0.4975</c:v>
                </c:pt>
                <c:pt idx="51">
                  <c:v>0.47749999999999998</c:v>
                </c:pt>
                <c:pt idx="52">
                  <c:v>0.47970000000000002</c:v>
                </c:pt>
                <c:pt idx="53">
                  <c:v>0.47549999999999998</c:v>
                </c:pt>
                <c:pt idx="54">
                  <c:v>0.45600000000000002</c:v>
                </c:pt>
                <c:pt idx="55">
                  <c:v>0.47099999999999997</c:v>
                </c:pt>
                <c:pt idx="56">
                  <c:v>0.49330000000000002</c:v>
                </c:pt>
                <c:pt idx="57">
                  <c:v>0.47949999999999998</c:v>
                </c:pt>
                <c:pt idx="58">
                  <c:v>0.47449999999999998</c:v>
                </c:pt>
                <c:pt idx="59">
                  <c:v>0.4733</c:v>
                </c:pt>
                <c:pt idx="60">
                  <c:v>0.48099999999999998</c:v>
                </c:pt>
                <c:pt idx="61">
                  <c:v>0.45350000000000001</c:v>
                </c:pt>
                <c:pt idx="62">
                  <c:v>0.42699999999999999</c:v>
                </c:pt>
                <c:pt idx="63">
                  <c:v>0.38979999999999998</c:v>
                </c:pt>
                <c:pt idx="64">
                  <c:v>0.37930000000000003</c:v>
                </c:pt>
                <c:pt idx="65">
                  <c:v>0.3785</c:v>
                </c:pt>
                <c:pt idx="66">
                  <c:v>0.375</c:v>
                </c:pt>
                <c:pt idx="67">
                  <c:v>0.37830000000000003</c:v>
                </c:pt>
                <c:pt idx="68">
                  <c:v>0.36799999999999999</c:v>
                </c:pt>
                <c:pt idx="69">
                  <c:v>0.38150000000000001</c:v>
                </c:pt>
                <c:pt idx="70">
                  <c:v>0.38950000000000001</c:v>
                </c:pt>
                <c:pt idx="71">
                  <c:v>0.3805</c:v>
                </c:pt>
                <c:pt idx="72">
                  <c:v>0.37</c:v>
                </c:pt>
                <c:pt idx="73">
                  <c:v>0.32350000000000001</c:v>
                </c:pt>
                <c:pt idx="74">
                  <c:v>0.309</c:v>
                </c:pt>
                <c:pt idx="75">
                  <c:v>0.29399999999999998</c:v>
                </c:pt>
                <c:pt idx="76">
                  <c:v>0.30399999999999999</c:v>
                </c:pt>
                <c:pt idx="77">
                  <c:v>0.30149999999999999</c:v>
                </c:pt>
                <c:pt idx="78">
                  <c:v>0.29749999999999999</c:v>
                </c:pt>
                <c:pt idx="79">
                  <c:v>0.31850000000000001</c:v>
                </c:pt>
                <c:pt idx="80">
                  <c:v>0.316</c:v>
                </c:pt>
                <c:pt idx="81">
                  <c:v>0.313</c:v>
                </c:pt>
                <c:pt idx="82">
                  <c:v>0.29649999999999999</c:v>
                </c:pt>
                <c:pt idx="83">
                  <c:v>0.3075</c:v>
                </c:pt>
                <c:pt idx="84">
                  <c:v>0.29849999999999999</c:v>
                </c:pt>
                <c:pt idx="85">
                  <c:v>0.2767</c:v>
                </c:pt>
                <c:pt idx="86">
                  <c:v>0.25600000000000001</c:v>
                </c:pt>
                <c:pt idx="87">
                  <c:v>0.2155</c:v>
                </c:pt>
                <c:pt idx="88">
                  <c:v>0.2087</c:v>
                </c:pt>
                <c:pt idx="89">
                  <c:v>0.20749999999999999</c:v>
                </c:pt>
                <c:pt idx="90">
                  <c:v>0.20899999999999999</c:v>
                </c:pt>
                <c:pt idx="91">
                  <c:v>0.214</c:v>
                </c:pt>
                <c:pt idx="92">
                  <c:v>0.20200000000000001</c:v>
                </c:pt>
                <c:pt idx="93">
                  <c:v>0.20749999999999999</c:v>
                </c:pt>
                <c:pt idx="94">
                  <c:v>0.1925</c:v>
                </c:pt>
                <c:pt idx="95">
                  <c:v>0.1875</c:v>
                </c:pt>
                <c:pt idx="96">
                  <c:v>0.1915</c:v>
                </c:pt>
                <c:pt idx="97">
                  <c:v>0.20810000000000001</c:v>
                </c:pt>
                <c:pt idx="98">
                  <c:v>0.20050000000000001</c:v>
                </c:pt>
                <c:pt idx="99">
                  <c:v>0.2235</c:v>
                </c:pt>
                <c:pt idx="100">
                  <c:v>0.23050000000000001</c:v>
                </c:pt>
                <c:pt idx="101">
                  <c:v>0.20549999999999999</c:v>
                </c:pt>
                <c:pt idx="102">
                  <c:v>0.19950000000000001</c:v>
                </c:pt>
                <c:pt idx="103">
                  <c:v>0.2155</c:v>
                </c:pt>
                <c:pt idx="104">
                  <c:v>0.20599999999999999</c:v>
                </c:pt>
                <c:pt idx="105">
                  <c:v>0.20349999999999999</c:v>
                </c:pt>
                <c:pt idx="106">
                  <c:v>0.1953</c:v>
                </c:pt>
                <c:pt idx="107">
                  <c:v>0.20250000000000001</c:v>
                </c:pt>
                <c:pt idx="108">
                  <c:v>0.19900000000000001</c:v>
                </c:pt>
                <c:pt idx="109">
                  <c:v>0.20300000000000001</c:v>
                </c:pt>
                <c:pt idx="110">
                  <c:v>0.19950000000000001</c:v>
                </c:pt>
                <c:pt idx="111">
                  <c:v>0.20799999999999999</c:v>
                </c:pt>
                <c:pt idx="112">
                  <c:v>0.22109999999999999</c:v>
                </c:pt>
                <c:pt idx="113">
                  <c:v>0.21690000000000001</c:v>
                </c:pt>
                <c:pt idx="114">
                  <c:v>0.1943</c:v>
                </c:pt>
                <c:pt idx="115">
                  <c:v>0.17949999999999999</c:v>
                </c:pt>
                <c:pt idx="116">
                  <c:v>0.17649999999999999</c:v>
                </c:pt>
                <c:pt idx="117">
                  <c:v>0.17949999999999999</c:v>
                </c:pt>
                <c:pt idx="118">
                  <c:v>0.19700000000000001</c:v>
                </c:pt>
                <c:pt idx="119">
                  <c:v>0.19839999999999999</c:v>
                </c:pt>
                <c:pt idx="120">
                  <c:v>0.20150000000000001</c:v>
                </c:pt>
                <c:pt idx="121">
                  <c:v>0.1946</c:v>
                </c:pt>
                <c:pt idx="122">
                  <c:v>0.19700000000000001</c:v>
                </c:pt>
                <c:pt idx="123">
                  <c:v>0.20669999999999999</c:v>
                </c:pt>
                <c:pt idx="124">
                  <c:v>0.22209999999999999</c:v>
                </c:pt>
                <c:pt idx="125">
                  <c:v>0.26450000000000001</c:v>
                </c:pt>
                <c:pt idx="126">
                  <c:v>0.2545</c:v>
                </c:pt>
                <c:pt idx="127">
                  <c:v>0.23</c:v>
                </c:pt>
                <c:pt idx="128">
                  <c:v>0.24310000000000001</c:v>
                </c:pt>
                <c:pt idx="129">
                  <c:v>0.21410000000000001</c:v>
                </c:pt>
                <c:pt idx="130">
                  <c:v>0.21310000000000001</c:v>
                </c:pt>
                <c:pt idx="131">
                  <c:v>0.19320000000000001</c:v>
                </c:pt>
                <c:pt idx="132">
                  <c:v>0.19550000000000001</c:v>
                </c:pt>
                <c:pt idx="133">
                  <c:v>0.216</c:v>
                </c:pt>
                <c:pt idx="134">
                  <c:v>0.23749999999999999</c:v>
                </c:pt>
                <c:pt idx="135">
                  <c:v>0.2545</c:v>
                </c:pt>
                <c:pt idx="136">
                  <c:v>0.23699999999999999</c:v>
                </c:pt>
                <c:pt idx="137">
                  <c:v>0.24</c:v>
                </c:pt>
                <c:pt idx="138">
                  <c:v>0.25009999999999999</c:v>
                </c:pt>
                <c:pt idx="139">
                  <c:v>0.23899999999999999</c:v>
                </c:pt>
                <c:pt idx="140">
                  <c:v>0.24110000000000001</c:v>
                </c:pt>
                <c:pt idx="141">
                  <c:v>0.24440000000000001</c:v>
                </c:pt>
                <c:pt idx="142">
                  <c:v>0.24399999999999999</c:v>
                </c:pt>
                <c:pt idx="143">
                  <c:v>0.24929999999999999</c:v>
                </c:pt>
                <c:pt idx="144">
                  <c:v>0.249</c:v>
                </c:pt>
                <c:pt idx="145">
                  <c:v>0.24679999999999999</c:v>
                </c:pt>
                <c:pt idx="146">
                  <c:v>0.217</c:v>
                </c:pt>
                <c:pt idx="147">
                  <c:v>0.21</c:v>
                </c:pt>
                <c:pt idx="148">
                  <c:v>0.24</c:v>
                </c:pt>
                <c:pt idx="149">
                  <c:v>0.23899999999999999</c:v>
                </c:pt>
                <c:pt idx="150">
                  <c:v>0.221</c:v>
                </c:pt>
                <c:pt idx="151">
                  <c:v>0.22409999999999999</c:v>
                </c:pt>
                <c:pt idx="152">
                  <c:v>0.23350000000000001</c:v>
                </c:pt>
                <c:pt idx="153">
                  <c:v>0.22</c:v>
                </c:pt>
                <c:pt idx="154">
                  <c:v>0.2011</c:v>
                </c:pt>
                <c:pt idx="155">
                  <c:v>0.18410000000000001</c:v>
                </c:pt>
                <c:pt idx="156">
                  <c:v>0.1862</c:v>
                </c:pt>
                <c:pt idx="157">
                  <c:v>0.1532</c:v>
                </c:pt>
                <c:pt idx="158">
                  <c:v>0.14299999999999999</c:v>
                </c:pt>
                <c:pt idx="159">
                  <c:v>0.13600000000000001</c:v>
                </c:pt>
                <c:pt idx="160">
                  <c:v>0.14810000000000001</c:v>
                </c:pt>
                <c:pt idx="161">
                  <c:v>0.13150000000000001</c:v>
                </c:pt>
                <c:pt idx="162">
                  <c:v>0.151</c:v>
                </c:pt>
                <c:pt idx="163">
                  <c:v>0.16200000000000001</c:v>
                </c:pt>
                <c:pt idx="164">
                  <c:v>0.161</c:v>
                </c:pt>
                <c:pt idx="165">
                  <c:v>0.1603</c:v>
                </c:pt>
                <c:pt idx="166">
                  <c:v>0.153</c:v>
                </c:pt>
                <c:pt idx="167">
                  <c:v>0.17399999999999999</c:v>
                </c:pt>
                <c:pt idx="168">
                  <c:v>0.18</c:v>
                </c:pt>
                <c:pt idx="169">
                  <c:v>0.1825</c:v>
                </c:pt>
                <c:pt idx="170">
                  <c:v>0.1772</c:v>
                </c:pt>
                <c:pt idx="171">
                  <c:v>0.19109999999999999</c:v>
                </c:pt>
                <c:pt idx="172">
                  <c:v>0.192</c:v>
                </c:pt>
                <c:pt idx="173">
                  <c:v>0.2087</c:v>
                </c:pt>
                <c:pt idx="174">
                  <c:v>0.20530000000000001</c:v>
                </c:pt>
                <c:pt idx="175">
                  <c:v>0.221</c:v>
                </c:pt>
                <c:pt idx="176">
                  <c:v>0.218</c:v>
                </c:pt>
                <c:pt idx="177">
                  <c:v>0.20300000000000001</c:v>
                </c:pt>
                <c:pt idx="178">
                  <c:v>0.1905</c:v>
                </c:pt>
                <c:pt idx="179">
                  <c:v>0.20519999999999999</c:v>
                </c:pt>
                <c:pt idx="180">
                  <c:v>0.21629999999999999</c:v>
                </c:pt>
                <c:pt idx="181">
                  <c:v>0.23799999999999999</c:v>
                </c:pt>
                <c:pt idx="182">
                  <c:v>0.23400000000000001</c:v>
                </c:pt>
                <c:pt idx="183">
                  <c:v>0.23749999999999999</c:v>
                </c:pt>
                <c:pt idx="184">
                  <c:v>0.23300000000000001</c:v>
                </c:pt>
                <c:pt idx="185">
                  <c:v>0.24010000000000001</c:v>
                </c:pt>
                <c:pt idx="186">
                  <c:v>0.245</c:v>
                </c:pt>
                <c:pt idx="187">
                  <c:v>0.28000000000000003</c:v>
                </c:pt>
                <c:pt idx="188">
                  <c:v>0.27100000000000002</c:v>
                </c:pt>
                <c:pt idx="189">
                  <c:v>0.26600000000000001</c:v>
                </c:pt>
                <c:pt idx="190">
                  <c:v>0.27600000000000002</c:v>
                </c:pt>
                <c:pt idx="191">
                  <c:v>0.27750000000000002</c:v>
                </c:pt>
                <c:pt idx="192">
                  <c:v>0.25169999999999998</c:v>
                </c:pt>
                <c:pt idx="193">
                  <c:v>0.25009999999999999</c:v>
                </c:pt>
                <c:pt idx="194">
                  <c:v>0.27510000000000001</c:v>
                </c:pt>
                <c:pt idx="195">
                  <c:v>0.27839999999999998</c:v>
                </c:pt>
                <c:pt idx="196">
                  <c:v>0.29770000000000002</c:v>
                </c:pt>
                <c:pt idx="197">
                  <c:v>0.3095</c:v>
                </c:pt>
                <c:pt idx="198">
                  <c:v>0.31950000000000001</c:v>
                </c:pt>
                <c:pt idx="199">
                  <c:v>0.309</c:v>
                </c:pt>
                <c:pt idx="200">
                  <c:v>0.30430000000000001</c:v>
                </c:pt>
                <c:pt idx="201">
                  <c:v>0.315</c:v>
                </c:pt>
                <c:pt idx="202">
                  <c:v>0.3165</c:v>
                </c:pt>
                <c:pt idx="203">
                  <c:v>0.32950000000000002</c:v>
                </c:pt>
                <c:pt idx="204">
                  <c:v>0.32900000000000001</c:v>
                </c:pt>
                <c:pt idx="205">
                  <c:v>0.27350000000000002</c:v>
                </c:pt>
                <c:pt idx="206">
                  <c:v>0.27400000000000002</c:v>
                </c:pt>
                <c:pt idx="207">
                  <c:v>0.27200000000000002</c:v>
                </c:pt>
                <c:pt idx="208">
                  <c:v>0.27550000000000002</c:v>
                </c:pt>
                <c:pt idx="209">
                  <c:v>0.25850000000000001</c:v>
                </c:pt>
                <c:pt idx="210">
                  <c:v>0.21229999999999999</c:v>
                </c:pt>
                <c:pt idx="211">
                  <c:v>0.224</c:v>
                </c:pt>
                <c:pt idx="212">
                  <c:v>0.1401</c:v>
                </c:pt>
                <c:pt idx="213">
                  <c:v>0.1371</c:v>
                </c:pt>
                <c:pt idx="214">
                  <c:v>0.127</c:v>
                </c:pt>
                <c:pt idx="215">
                  <c:v>0.13900000000000001</c:v>
                </c:pt>
                <c:pt idx="216">
                  <c:v>0.1275</c:v>
                </c:pt>
                <c:pt idx="217">
                  <c:v>0.14499999999999999</c:v>
                </c:pt>
                <c:pt idx="218">
                  <c:v>0.13880000000000001</c:v>
                </c:pt>
                <c:pt idx="219">
                  <c:v>0.1477</c:v>
                </c:pt>
                <c:pt idx="220">
                  <c:v>0.112</c:v>
                </c:pt>
                <c:pt idx="221">
                  <c:v>0.14299999999999999</c:v>
                </c:pt>
                <c:pt idx="222">
                  <c:v>0.12909999999999999</c:v>
                </c:pt>
                <c:pt idx="223">
                  <c:v>0.14199999999999999</c:v>
                </c:pt>
                <c:pt idx="224">
                  <c:v>0.14699999999999999</c:v>
                </c:pt>
                <c:pt idx="225">
                  <c:v>0.14960000000000001</c:v>
                </c:pt>
                <c:pt idx="226">
                  <c:v>0.152</c:v>
                </c:pt>
                <c:pt idx="227">
                  <c:v>0.16450000000000001</c:v>
                </c:pt>
                <c:pt idx="228">
                  <c:v>0.161</c:v>
                </c:pt>
                <c:pt idx="229">
                  <c:v>0.17349999999999999</c:v>
                </c:pt>
                <c:pt idx="230">
                  <c:v>0.1643</c:v>
                </c:pt>
                <c:pt idx="231">
                  <c:v>0.1648</c:v>
                </c:pt>
                <c:pt idx="232">
                  <c:v>0.17100000000000001</c:v>
                </c:pt>
                <c:pt idx="233">
                  <c:v>0.1835</c:v>
                </c:pt>
                <c:pt idx="234">
                  <c:v>0.20349999999999999</c:v>
                </c:pt>
                <c:pt idx="235">
                  <c:v>0.22</c:v>
                </c:pt>
                <c:pt idx="236">
                  <c:v>0.222</c:v>
                </c:pt>
                <c:pt idx="237">
                  <c:v>0.218</c:v>
                </c:pt>
                <c:pt idx="238">
                  <c:v>0.19900000000000001</c:v>
                </c:pt>
                <c:pt idx="239">
                  <c:v>0.18</c:v>
                </c:pt>
                <c:pt idx="240">
                  <c:v>0.18049999999999999</c:v>
                </c:pt>
                <c:pt idx="241">
                  <c:v>0.22700000000000001</c:v>
                </c:pt>
                <c:pt idx="242">
                  <c:v>0.21099999999999999</c:v>
                </c:pt>
                <c:pt idx="243">
                  <c:v>0.20899999999999999</c:v>
                </c:pt>
                <c:pt idx="244">
                  <c:v>0.22600000000000001</c:v>
                </c:pt>
                <c:pt idx="245">
                  <c:v>0.23499999999999999</c:v>
                </c:pt>
                <c:pt idx="246">
                  <c:v>0.23749999999999999</c:v>
                </c:pt>
                <c:pt idx="247">
                  <c:v>0.24199999999999999</c:v>
                </c:pt>
                <c:pt idx="248">
                  <c:v>0.2455</c:v>
                </c:pt>
                <c:pt idx="249">
                  <c:v>0.22900000000000001</c:v>
                </c:pt>
                <c:pt idx="250">
                  <c:v>0.19800000000000001</c:v>
                </c:pt>
                <c:pt idx="251">
                  <c:v>0.20200000000000001</c:v>
                </c:pt>
                <c:pt idx="252">
                  <c:v>0.19</c:v>
                </c:pt>
                <c:pt idx="253">
                  <c:v>0.192</c:v>
                </c:pt>
                <c:pt idx="254">
                  <c:v>0.183</c:v>
                </c:pt>
                <c:pt idx="255">
                  <c:v>0.223</c:v>
                </c:pt>
                <c:pt idx="256">
                  <c:v>0.23469999999999999</c:v>
                </c:pt>
                <c:pt idx="257">
                  <c:v>0.19600000000000001</c:v>
                </c:pt>
                <c:pt idx="258">
                  <c:v>0.17599999999999999</c:v>
                </c:pt>
                <c:pt idx="259">
                  <c:v>0.154</c:v>
                </c:pt>
                <c:pt idx="260">
                  <c:v>0.124</c:v>
                </c:pt>
                <c:pt idx="261">
                  <c:v>0.107</c:v>
                </c:pt>
                <c:pt idx="262">
                  <c:v>0.11600000000000001</c:v>
                </c:pt>
                <c:pt idx="263">
                  <c:v>0.123</c:v>
                </c:pt>
                <c:pt idx="264">
                  <c:v>0.11600000000000001</c:v>
                </c:pt>
                <c:pt idx="265">
                  <c:v>0.13400000000000001</c:v>
                </c:pt>
                <c:pt idx="266">
                  <c:v>0.13500000000000001</c:v>
                </c:pt>
                <c:pt idx="267">
                  <c:v>0.13</c:v>
                </c:pt>
                <c:pt idx="268">
                  <c:v>0.14899999999999999</c:v>
                </c:pt>
                <c:pt idx="269">
                  <c:v>0.156</c:v>
                </c:pt>
                <c:pt idx="270">
                  <c:v>0.151</c:v>
                </c:pt>
                <c:pt idx="271">
                  <c:v>0.155</c:v>
                </c:pt>
                <c:pt idx="272">
                  <c:v>0.159</c:v>
                </c:pt>
                <c:pt idx="273">
                  <c:v>0.1835</c:v>
                </c:pt>
                <c:pt idx="274">
                  <c:v>0.185</c:v>
                </c:pt>
                <c:pt idx="275">
                  <c:v>0.1996</c:v>
                </c:pt>
                <c:pt idx="276">
                  <c:v>0.24099999999999999</c:v>
                </c:pt>
                <c:pt idx="277">
                  <c:v>0.251</c:v>
                </c:pt>
                <c:pt idx="278">
                  <c:v>0.27100000000000002</c:v>
                </c:pt>
                <c:pt idx="279">
                  <c:v>0.27200000000000002</c:v>
                </c:pt>
                <c:pt idx="280">
                  <c:v>0.26100000000000001</c:v>
                </c:pt>
                <c:pt idx="281">
                  <c:v>0.28699999999999998</c:v>
                </c:pt>
                <c:pt idx="282">
                  <c:v>0.27400000000000002</c:v>
                </c:pt>
                <c:pt idx="283">
                  <c:v>0.26400000000000001</c:v>
                </c:pt>
                <c:pt idx="284">
                  <c:v>0.27100000000000002</c:v>
                </c:pt>
                <c:pt idx="285">
                  <c:v>0.253</c:v>
                </c:pt>
                <c:pt idx="286">
                  <c:v>0.27300000000000002</c:v>
                </c:pt>
                <c:pt idx="287">
                  <c:v>0.30099999999999999</c:v>
                </c:pt>
                <c:pt idx="288">
                  <c:v>0.32</c:v>
                </c:pt>
                <c:pt idx="289">
                  <c:v>0.26200000000000001</c:v>
                </c:pt>
                <c:pt idx="290">
                  <c:v>0.19800000000000001</c:v>
                </c:pt>
                <c:pt idx="291">
                  <c:v>0.17280000000000001</c:v>
                </c:pt>
                <c:pt idx="292">
                  <c:v>0.1885</c:v>
                </c:pt>
                <c:pt idx="293">
                  <c:v>0.19</c:v>
                </c:pt>
                <c:pt idx="294">
                  <c:v>0.14000000000000001</c:v>
                </c:pt>
                <c:pt idx="295">
                  <c:v>0.10100000000000001</c:v>
                </c:pt>
                <c:pt idx="296">
                  <c:v>7.8E-2</c:v>
                </c:pt>
                <c:pt idx="297">
                  <c:v>9.6000000000000002E-2</c:v>
                </c:pt>
                <c:pt idx="298">
                  <c:v>9.4E-2</c:v>
                </c:pt>
                <c:pt idx="299">
                  <c:v>0.106</c:v>
                </c:pt>
                <c:pt idx="300">
                  <c:v>0.13</c:v>
                </c:pt>
                <c:pt idx="301">
                  <c:v>0.13500000000000001</c:v>
                </c:pt>
                <c:pt idx="302">
                  <c:v>0.13400000000000001</c:v>
                </c:pt>
                <c:pt idx="303">
                  <c:v>0.13400000000000001</c:v>
                </c:pt>
                <c:pt idx="304">
                  <c:v>0.14899999999999999</c:v>
                </c:pt>
                <c:pt idx="305">
                  <c:v>0.16500000000000001</c:v>
                </c:pt>
                <c:pt idx="306">
                  <c:v>0.17199999999999999</c:v>
                </c:pt>
                <c:pt idx="307">
                  <c:v>0.157</c:v>
                </c:pt>
                <c:pt idx="308">
                  <c:v>0.14199999999999999</c:v>
                </c:pt>
                <c:pt idx="309">
                  <c:v>0.13800000000000001</c:v>
                </c:pt>
                <c:pt idx="310">
                  <c:v>0.12</c:v>
                </c:pt>
                <c:pt idx="311">
                  <c:v>0.155</c:v>
                </c:pt>
                <c:pt idx="312">
                  <c:v>0.14499999999999999</c:v>
                </c:pt>
                <c:pt idx="313">
                  <c:v>0.17100000000000001</c:v>
                </c:pt>
                <c:pt idx="314">
                  <c:v>0.17699999999999999</c:v>
                </c:pt>
                <c:pt idx="315">
                  <c:v>0.2</c:v>
                </c:pt>
                <c:pt idx="316">
                  <c:v>0.188</c:v>
                </c:pt>
                <c:pt idx="317">
                  <c:v>0.1938</c:v>
                </c:pt>
                <c:pt idx="318">
                  <c:v>0.19800000000000001</c:v>
                </c:pt>
                <c:pt idx="319">
                  <c:v>0.20100000000000001</c:v>
                </c:pt>
                <c:pt idx="320">
                  <c:v>0.1865</c:v>
                </c:pt>
                <c:pt idx="321">
                  <c:v>0.14399999999999999</c:v>
                </c:pt>
                <c:pt idx="322">
                  <c:v>0.1195</c:v>
                </c:pt>
                <c:pt idx="323">
                  <c:v>0.154</c:v>
                </c:pt>
                <c:pt idx="324">
                  <c:v>0.13200000000000001</c:v>
                </c:pt>
                <c:pt idx="325">
                  <c:v>0.11</c:v>
                </c:pt>
                <c:pt idx="326">
                  <c:v>8.4000000000000005E-2</c:v>
                </c:pt>
                <c:pt idx="327">
                  <c:v>7.9500000000000001E-2</c:v>
                </c:pt>
                <c:pt idx="328">
                  <c:v>8.5999999999999993E-2</c:v>
                </c:pt>
                <c:pt idx="329">
                  <c:v>7.6999999999999999E-2</c:v>
                </c:pt>
                <c:pt idx="330">
                  <c:v>8.1000000000000003E-2</c:v>
                </c:pt>
                <c:pt idx="331">
                  <c:v>0.108</c:v>
                </c:pt>
                <c:pt idx="332">
                  <c:v>0.11</c:v>
                </c:pt>
                <c:pt idx="333">
                  <c:v>0.12</c:v>
                </c:pt>
                <c:pt idx="334">
                  <c:v>9.7000000000000003E-2</c:v>
                </c:pt>
                <c:pt idx="335">
                  <c:v>9.7000000000000003E-2</c:v>
                </c:pt>
                <c:pt idx="336">
                  <c:v>8.5999999999999993E-2</c:v>
                </c:pt>
                <c:pt idx="337">
                  <c:v>6.6000000000000003E-2</c:v>
                </c:pt>
                <c:pt idx="338">
                  <c:v>7.6999999999999999E-2</c:v>
                </c:pt>
                <c:pt idx="339">
                  <c:v>7.8E-2</c:v>
                </c:pt>
                <c:pt idx="340">
                  <c:v>9.5000000000000001E-2</c:v>
                </c:pt>
                <c:pt idx="341">
                  <c:v>0.08</c:v>
                </c:pt>
                <c:pt idx="342">
                  <c:v>0.108</c:v>
                </c:pt>
                <c:pt idx="343">
                  <c:v>0.12</c:v>
                </c:pt>
                <c:pt idx="344">
                  <c:v>0.10299999999999999</c:v>
                </c:pt>
                <c:pt idx="345">
                  <c:v>0.11</c:v>
                </c:pt>
                <c:pt idx="346">
                  <c:v>9.4E-2</c:v>
                </c:pt>
                <c:pt idx="347">
                  <c:v>0.122</c:v>
                </c:pt>
                <c:pt idx="348">
                  <c:v>0.125</c:v>
                </c:pt>
                <c:pt idx="349">
                  <c:v>0.104</c:v>
                </c:pt>
                <c:pt idx="350">
                  <c:v>0.13100000000000001</c:v>
                </c:pt>
                <c:pt idx="351">
                  <c:v>0.152</c:v>
                </c:pt>
                <c:pt idx="352">
                  <c:v>0.12</c:v>
                </c:pt>
                <c:pt idx="353">
                  <c:v>0.13500000000000001</c:v>
                </c:pt>
                <c:pt idx="354">
                  <c:v>0.14599999999999999</c:v>
                </c:pt>
                <c:pt idx="355">
                  <c:v>0.155</c:v>
                </c:pt>
                <c:pt idx="356">
                  <c:v>0.111</c:v>
                </c:pt>
                <c:pt idx="357">
                  <c:v>9.5000000000000001E-2</c:v>
                </c:pt>
                <c:pt idx="358">
                  <c:v>0.13900000000000001</c:v>
                </c:pt>
                <c:pt idx="359">
                  <c:v>8.6999999999999994E-2</c:v>
                </c:pt>
                <c:pt idx="360">
                  <c:v>4.9000000000000002E-2</c:v>
                </c:pt>
                <c:pt idx="361">
                  <c:v>6.9500000000000006E-2</c:v>
                </c:pt>
                <c:pt idx="362">
                  <c:v>0.09</c:v>
                </c:pt>
                <c:pt idx="363">
                  <c:v>8.3000000000000004E-2</c:v>
                </c:pt>
                <c:pt idx="364">
                  <c:v>9.7000000000000003E-2</c:v>
                </c:pt>
                <c:pt idx="365">
                  <c:v>9.6000000000000002E-2</c:v>
                </c:pt>
                <c:pt idx="366">
                  <c:v>0.11749999999999999</c:v>
                </c:pt>
                <c:pt idx="367">
                  <c:v>0.124</c:v>
                </c:pt>
                <c:pt idx="368">
                  <c:v>0.13400000000000001</c:v>
                </c:pt>
                <c:pt idx="369">
                  <c:v>0.13900000000000001</c:v>
                </c:pt>
                <c:pt idx="370">
                  <c:v>0.14199999999999999</c:v>
                </c:pt>
                <c:pt idx="371">
                  <c:v>0.14499999999999999</c:v>
                </c:pt>
                <c:pt idx="372">
                  <c:v>0.13700000000000001</c:v>
                </c:pt>
                <c:pt idx="373">
                  <c:v>0.10299999999999999</c:v>
                </c:pt>
                <c:pt idx="374">
                  <c:v>8.2000000000000003E-2</c:v>
                </c:pt>
                <c:pt idx="375">
                  <c:v>4.1500000000000002E-2</c:v>
                </c:pt>
                <c:pt idx="376">
                  <c:v>3.0499999999999999E-2</c:v>
                </c:pt>
                <c:pt idx="377">
                  <c:v>1.7299999999999999E-2</c:v>
                </c:pt>
                <c:pt idx="378">
                  <c:v>3.1E-2</c:v>
                </c:pt>
                <c:pt idx="379">
                  <c:v>8.5000000000000006E-3</c:v>
                </c:pt>
                <c:pt idx="380">
                  <c:v>1.55E-2</c:v>
                </c:pt>
                <c:pt idx="381">
                  <c:v>1.14E-2</c:v>
                </c:pt>
                <c:pt idx="382">
                  <c:v>1.4E-2</c:v>
                </c:pt>
                <c:pt idx="383">
                  <c:v>1.0999999999999999E-2</c:v>
                </c:pt>
                <c:pt idx="384">
                  <c:v>-1.9E-2</c:v>
                </c:pt>
                <c:pt idx="385">
                  <c:v>-4.4999999999999998E-2</c:v>
                </c:pt>
                <c:pt idx="386">
                  <c:v>-5.5599999999999997E-2</c:v>
                </c:pt>
                <c:pt idx="387">
                  <c:v>-6.4299999999999996E-2</c:v>
                </c:pt>
                <c:pt idx="388">
                  <c:v>-7.0999999999999994E-2</c:v>
                </c:pt>
                <c:pt idx="389">
                  <c:v>-6.6600000000000006E-2</c:v>
                </c:pt>
                <c:pt idx="390">
                  <c:v>-7.0999999999999994E-2</c:v>
                </c:pt>
                <c:pt idx="391">
                  <c:v>-6.3799999999999996E-2</c:v>
                </c:pt>
                <c:pt idx="392">
                  <c:v>-5.1999999999999998E-2</c:v>
                </c:pt>
                <c:pt idx="393">
                  <c:v>-6.8000000000000005E-2</c:v>
                </c:pt>
                <c:pt idx="394">
                  <c:v>-7.0000000000000007E-2</c:v>
                </c:pt>
                <c:pt idx="395">
                  <c:v>-6.8000000000000005E-2</c:v>
                </c:pt>
                <c:pt idx="396">
                  <c:v>-6.25E-2</c:v>
                </c:pt>
                <c:pt idx="397">
                  <c:v>-8.3000000000000004E-2</c:v>
                </c:pt>
                <c:pt idx="398">
                  <c:v>-9.7000000000000003E-2</c:v>
                </c:pt>
                <c:pt idx="399">
                  <c:v>-0.105</c:v>
                </c:pt>
                <c:pt idx="400">
                  <c:v>-0.123</c:v>
                </c:pt>
                <c:pt idx="401">
                  <c:v>-0.13500000000000001</c:v>
                </c:pt>
                <c:pt idx="402">
                  <c:v>-0.14000000000000001</c:v>
                </c:pt>
                <c:pt idx="403">
                  <c:v>-0.16500000000000001</c:v>
                </c:pt>
                <c:pt idx="404">
                  <c:v>-0.16</c:v>
                </c:pt>
                <c:pt idx="405">
                  <c:v>-0.161</c:v>
                </c:pt>
                <c:pt idx="406">
                  <c:v>-0.16200000000000001</c:v>
                </c:pt>
                <c:pt idx="407">
                  <c:v>-0.14899999999999999</c:v>
                </c:pt>
                <c:pt idx="408">
                  <c:v>-0.14910000000000001</c:v>
                </c:pt>
                <c:pt idx="409">
                  <c:v>-0.11</c:v>
                </c:pt>
                <c:pt idx="410">
                  <c:v>-0.12039999999999999</c:v>
                </c:pt>
                <c:pt idx="411">
                  <c:v>-0.10349999999999999</c:v>
                </c:pt>
                <c:pt idx="412">
                  <c:v>-0.11600000000000001</c:v>
                </c:pt>
                <c:pt idx="413">
                  <c:v>-0.1</c:v>
                </c:pt>
                <c:pt idx="414">
                  <c:v>-0.113</c:v>
                </c:pt>
                <c:pt idx="415">
                  <c:v>-8.5000000000000006E-2</c:v>
                </c:pt>
                <c:pt idx="416">
                  <c:v>-0.10100000000000001</c:v>
                </c:pt>
                <c:pt idx="417">
                  <c:v>-0.1113</c:v>
                </c:pt>
                <c:pt idx="418">
                  <c:v>-0.13600000000000001</c:v>
                </c:pt>
                <c:pt idx="419">
                  <c:v>-0.17199999999999999</c:v>
                </c:pt>
                <c:pt idx="420">
                  <c:v>-0.17</c:v>
                </c:pt>
                <c:pt idx="421">
                  <c:v>-0.13</c:v>
                </c:pt>
                <c:pt idx="422">
                  <c:v>-0.11749999999999999</c:v>
                </c:pt>
                <c:pt idx="423">
                  <c:v>-0.125</c:v>
                </c:pt>
                <c:pt idx="424">
                  <c:v>-0.123</c:v>
                </c:pt>
                <c:pt idx="425">
                  <c:v>-0.1285</c:v>
                </c:pt>
                <c:pt idx="426">
                  <c:v>-0.127</c:v>
                </c:pt>
                <c:pt idx="427">
                  <c:v>-0.11310000000000001</c:v>
                </c:pt>
                <c:pt idx="428">
                  <c:v>-0.11799999999999999</c:v>
                </c:pt>
                <c:pt idx="429">
                  <c:v>-0.125</c:v>
                </c:pt>
                <c:pt idx="430">
                  <c:v>-0.13109999999999999</c:v>
                </c:pt>
                <c:pt idx="431">
                  <c:v>-0.1348</c:v>
                </c:pt>
                <c:pt idx="432">
                  <c:v>-0.1174</c:v>
                </c:pt>
                <c:pt idx="433">
                  <c:v>-0.13900000000000001</c:v>
                </c:pt>
                <c:pt idx="434">
                  <c:v>-0.1295</c:v>
                </c:pt>
                <c:pt idx="435">
                  <c:v>-0.127</c:v>
                </c:pt>
                <c:pt idx="436">
                  <c:v>-0.13500000000000001</c:v>
                </c:pt>
                <c:pt idx="437">
                  <c:v>-0.151</c:v>
                </c:pt>
                <c:pt idx="438">
                  <c:v>-0.13400000000000001</c:v>
                </c:pt>
                <c:pt idx="439">
                  <c:v>-0.17</c:v>
                </c:pt>
                <c:pt idx="440">
                  <c:v>-0.14649999999999999</c:v>
                </c:pt>
                <c:pt idx="441">
                  <c:v>-0.1343</c:v>
                </c:pt>
                <c:pt idx="442">
                  <c:v>-0.1283</c:v>
                </c:pt>
                <c:pt idx="443">
                  <c:v>-0.14399999999999999</c:v>
                </c:pt>
                <c:pt idx="444">
                  <c:v>-0.121</c:v>
                </c:pt>
                <c:pt idx="445">
                  <c:v>-0.1105</c:v>
                </c:pt>
                <c:pt idx="446">
                  <c:v>-0.14000000000000001</c:v>
                </c:pt>
                <c:pt idx="447">
                  <c:v>-0.152</c:v>
                </c:pt>
                <c:pt idx="448">
                  <c:v>-0.13830000000000001</c:v>
                </c:pt>
                <c:pt idx="449">
                  <c:v>-0.1459</c:v>
                </c:pt>
                <c:pt idx="450">
                  <c:v>-0.12</c:v>
                </c:pt>
                <c:pt idx="451">
                  <c:v>-0.11600000000000001</c:v>
                </c:pt>
                <c:pt idx="452">
                  <c:v>-0.1115</c:v>
                </c:pt>
                <c:pt idx="453">
                  <c:v>-0.1235</c:v>
                </c:pt>
                <c:pt idx="454">
                  <c:v>-0.12659999999999999</c:v>
                </c:pt>
                <c:pt idx="455">
                  <c:v>-0.13439999999999999</c:v>
                </c:pt>
                <c:pt idx="456">
                  <c:v>-0.14099999999999999</c:v>
                </c:pt>
                <c:pt idx="457">
                  <c:v>-0.1206</c:v>
                </c:pt>
                <c:pt idx="458">
                  <c:v>-0.14349999999999999</c:v>
                </c:pt>
                <c:pt idx="459">
                  <c:v>-0.157</c:v>
                </c:pt>
                <c:pt idx="460">
                  <c:v>-0.14050000000000001</c:v>
                </c:pt>
                <c:pt idx="461">
                  <c:v>-0.16750000000000001</c:v>
                </c:pt>
                <c:pt idx="462">
                  <c:v>-0.183</c:v>
                </c:pt>
                <c:pt idx="463">
                  <c:v>-0.16500000000000001</c:v>
                </c:pt>
                <c:pt idx="464">
                  <c:v>-0.16259999999999999</c:v>
                </c:pt>
                <c:pt idx="465">
                  <c:v>-0.1648</c:v>
                </c:pt>
                <c:pt idx="466">
                  <c:v>-0.14549999999999999</c:v>
                </c:pt>
                <c:pt idx="467">
                  <c:v>-0.121</c:v>
                </c:pt>
                <c:pt idx="468">
                  <c:v>-7.6999999999999999E-2</c:v>
                </c:pt>
                <c:pt idx="469">
                  <c:v>-9.0200000000000002E-2</c:v>
                </c:pt>
                <c:pt idx="470">
                  <c:v>-9.5899999999999999E-2</c:v>
                </c:pt>
                <c:pt idx="471">
                  <c:v>-8.8200000000000001E-2</c:v>
                </c:pt>
                <c:pt idx="472">
                  <c:v>-4.8000000000000001E-2</c:v>
                </c:pt>
                <c:pt idx="473">
                  <c:v>-1.4200000000000001E-2</c:v>
                </c:pt>
                <c:pt idx="474">
                  <c:v>-3.9E-2</c:v>
                </c:pt>
                <c:pt idx="475">
                  <c:v>-0.04</c:v>
                </c:pt>
                <c:pt idx="476">
                  <c:v>-5.2999999999999999E-2</c:v>
                </c:pt>
                <c:pt idx="477">
                  <c:v>-6.3100000000000003E-2</c:v>
                </c:pt>
                <c:pt idx="478">
                  <c:v>-4.7500000000000001E-2</c:v>
                </c:pt>
                <c:pt idx="479">
                  <c:v>-4.8000000000000001E-2</c:v>
                </c:pt>
                <c:pt idx="480">
                  <c:v>-3.04E-2</c:v>
                </c:pt>
                <c:pt idx="481">
                  <c:v>-2.0400000000000001E-2</c:v>
                </c:pt>
                <c:pt idx="482">
                  <c:v>-2.1999999999999999E-2</c:v>
                </c:pt>
                <c:pt idx="483">
                  <c:v>-0.02</c:v>
                </c:pt>
                <c:pt idx="484">
                  <c:v>-1.0999999999999999E-2</c:v>
                </c:pt>
                <c:pt idx="485">
                  <c:v>-1.7899999999999999E-2</c:v>
                </c:pt>
                <c:pt idx="486">
                  <c:v>-8.2000000000000007E-3</c:v>
                </c:pt>
                <c:pt idx="487">
                  <c:v>-2.3800000000000002E-2</c:v>
                </c:pt>
                <c:pt idx="488">
                  <c:v>-4.0000000000000002E-4</c:v>
                </c:pt>
                <c:pt idx="489">
                  <c:v>4.8999999999999998E-3</c:v>
                </c:pt>
                <c:pt idx="490">
                  <c:v>6.1999999999999998E-3</c:v>
                </c:pt>
                <c:pt idx="491">
                  <c:v>1.2E-2</c:v>
                </c:pt>
                <c:pt idx="492">
                  <c:v>1E-3</c:v>
                </c:pt>
                <c:pt idx="493">
                  <c:v>5.0000000000000001E-4</c:v>
                </c:pt>
                <c:pt idx="494">
                  <c:v>1.6899999999999998E-2</c:v>
                </c:pt>
                <c:pt idx="495">
                  <c:v>2.5999999999999999E-2</c:v>
                </c:pt>
                <c:pt idx="496">
                  <c:v>2.5700000000000001E-2</c:v>
                </c:pt>
                <c:pt idx="497">
                  <c:v>2.4799999999999999E-2</c:v>
                </c:pt>
                <c:pt idx="498">
                  <c:v>2.9700000000000001E-2</c:v>
                </c:pt>
                <c:pt idx="499">
                  <c:v>3.5499999999999997E-2</c:v>
                </c:pt>
                <c:pt idx="500">
                  <c:v>1.2999999999999999E-2</c:v>
                </c:pt>
                <c:pt idx="501">
                  <c:v>1.2999999999999999E-2</c:v>
                </c:pt>
                <c:pt idx="502">
                  <c:v>-3.0000000000000001E-3</c:v>
                </c:pt>
                <c:pt idx="503">
                  <c:v>9.7000000000000003E-3</c:v>
                </c:pt>
                <c:pt idx="504">
                  <c:v>-7.4000000000000003E-3</c:v>
                </c:pt>
                <c:pt idx="505">
                  <c:v>-8.5000000000000006E-3</c:v>
                </c:pt>
                <c:pt idx="506">
                  <c:v>-4.0000000000000001E-3</c:v>
                </c:pt>
                <c:pt idx="507">
                  <c:v>2.1000000000000001E-2</c:v>
                </c:pt>
                <c:pt idx="508">
                  <c:v>6.4000000000000003E-3</c:v>
                </c:pt>
                <c:pt idx="509">
                  <c:v>3.6799999999999999E-2</c:v>
                </c:pt>
                <c:pt idx="510">
                  <c:v>3.5200000000000002E-2</c:v>
                </c:pt>
                <c:pt idx="511">
                  <c:v>7.9399999999999998E-2</c:v>
                </c:pt>
                <c:pt idx="512">
                  <c:v>7.2999999999999995E-2</c:v>
                </c:pt>
                <c:pt idx="513">
                  <c:v>4.7500000000000001E-2</c:v>
                </c:pt>
                <c:pt idx="514">
                  <c:v>6.3899999999999998E-2</c:v>
                </c:pt>
                <c:pt idx="515">
                  <c:v>8.3000000000000004E-2</c:v>
                </c:pt>
                <c:pt idx="516">
                  <c:v>5.4899999999999997E-2</c:v>
                </c:pt>
                <c:pt idx="517">
                  <c:v>3.6299999999999999E-2</c:v>
                </c:pt>
                <c:pt idx="518">
                  <c:v>5.0299999999999997E-2</c:v>
                </c:pt>
                <c:pt idx="519">
                  <c:v>2.35E-2</c:v>
                </c:pt>
                <c:pt idx="520">
                  <c:v>1.7500000000000002E-2</c:v>
                </c:pt>
                <c:pt idx="521">
                  <c:v>1.4999999999999999E-2</c:v>
                </c:pt>
                <c:pt idx="522">
                  <c:v>6.0000000000000001E-3</c:v>
                </c:pt>
                <c:pt idx="523">
                  <c:v>2.9000000000000001E-2</c:v>
                </c:pt>
                <c:pt idx="524">
                  <c:v>5.3E-3</c:v>
                </c:pt>
                <c:pt idx="525">
                  <c:v>1.7000000000000001E-2</c:v>
                </c:pt>
                <c:pt idx="526">
                  <c:v>-8.0000000000000002E-3</c:v>
                </c:pt>
                <c:pt idx="527">
                  <c:v>-8.9999999999999993E-3</c:v>
                </c:pt>
                <c:pt idx="528">
                  <c:v>-4.0000000000000001E-3</c:v>
                </c:pt>
                <c:pt idx="529">
                  <c:v>1.01E-2</c:v>
                </c:pt>
                <c:pt idx="530">
                  <c:v>5.5999999999999999E-3</c:v>
                </c:pt>
                <c:pt idx="531">
                  <c:v>2.3099999999999999E-2</c:v>
                </c:pt>
                <c:pt idx="532">
                  <c:v>2.1999999999999999E-2</c:v>
                </c:pt>
                <c:pt idx="533">
                  <c:v>2.3E-2</c:v>
                </c:pt>
                <c:pt idx="534">
                  <c:v>2.3E-2</c:v>
                </c:pt>
                <c:pt idx="535">
                  <c:v>1.6500000000000001E-2</c:v>
                </c:pt>
                <c:pt idx="536">
                  <c:v>4.7E-2</c:v>
                </c:pt>
                <c:pt idx="537">
                  <c:v>4.7E-2</c:v>
                </c:pt>
                <c:pt idx="538">
                  <c:v>4.65E-2</c:v>
                </c:pt>
                <c:pt idx="539">
                  <c:v>4.3499999999999997E-2</c:v>
                </c:pt>
                <c:pt idx="540">
                  <c:v>5.0999999999999997E-2</c:v>
                </c:pt>
                <c:pt idx="541">
                  <c:v>4.3499999999999997E-2</c:v>
                </c:pt>
                <c:pt idx="542">
                  <c:v>4.02E-2</c:v>
                </c:pt>
                <c:pt idx="543">
                  <c:v>4.2999999999999997E-2</c:v>
                </c:pt>
                <c:pt idx="544">
                  <c:v>6.0999999999999999E-2</c:v>
                </c:pt>
                <c:pt idx="545">
                  <c:v>9.1999999999999998E-2</c:v>
                </c:pt>
                <c:pt idx="546">
                  <c:v>8.9099999999999999E-2</c:v>
                </c:pt>
                <c:pt idx="547">
                  <c:v>6.4199999999999993E-2</c:v>
                </c:pt>
                <c:pt idx="548">
                  <c:v>7.0000000000000007E-2</c:v>
                </c:pt>
                <c:pt idx="549">
                  <c:v>3.2000000000000001E-2</c:v>
                </c:pt>
                <c:pt idx="550">
                  <c:v>2.7000000000000001E-3</c:v>
                </c:pt>
                <c:pt idx="551">
                  <c:v>-3.0000000000000001E-3</c:v>
                </c:pt>
                <c:pt idx="552">
                  <c:v>8.0000000000000002E-3</c:v>
                </c:pt>
                <c:pt idx="553">
                  <c:v>-3.15E-2</c:v>
                </c:pt>
                <c:pt idx="554">
                  <c:v>2E-3</c:v>
                </c:pt>
                <c:pt idx="555">
                  <c:v>-1.6500000000000001E-2</c:v>
                </c:pt>
                <c:pt idx="556">
                  <c:v>-3.2500000000000001E-2</c:v>
                </c:pt>
                <c:pt idx="557">
                  <c:v>8.5000000000000006E-3</c:v>
                </c:pt>
                <c:pt idx="558">
                  <c:v>1.72E-2</c:v>
                </c:pt>
                <c:pt idx="559">
                  <c:v>4.0500000000000001E-2</c:v>
                </c:pt>
                <c:pt idx="560">
                  <c:v>3.15E-2</c:v>
                </c:pt>
                <c:pt idx="561">
                  <c:v>3.6999999999999998E-2</c:v>
                </c:pt>
                <c:pt idx="562">
                  <c:v>5.0999999999999997E-2</c:v>
                </c:pt>
                <c:pt idx="563">
                  <c:v>3.7999999999999999E-2</c:v>
                </c:pt>
                <c:pt idx="564">
                  <c:v>6.6500000000000004E-2</c:v>
                </c:pt>
                <c:pt idx="565">
                  <c:v>6.5500000000000003E-2</c:v>
                </c:pt>
                <c:pt idx="566">
                  <c:v>6.0499999999999998E-2</c:v>
                </c:pt>
                <c:pt idx="567">
                  <c:v>8.7499999999999994E-2</c:v>
                </c:pt>
                <c:pt idx="568">
                  <c:v>5.5500000000000001E-2</c:v>
                </c:pt>
                <c:pt idx="569">
                  <c:v>5.0099999999999999E-2</c:v>
                </c:pt>
                <c:pt idx="570">
                  <c:v>5.9499999999999997E-2</c:v>
                </c:pt>
                <c:pt idx="571">
                  <c:v>4.4299999999999999E-2</c:v>
                </c:pt>
                <c:pt idx="572">
                  <c:v>5.5800000000000002E-2</c:v>
                </c:pt>
                <c:pt idx="573">
                  <c:v>5.5E-2</c:v>
                </c:pt>
                <c:pt idx="574">
                  <c:v>4.6600000000000003E-2</c:v>
                </c:pt>
                <c:pt idx="575">
                  <c:v>5.3999999999999999E-2</c:v>
                </c:pt>
                <c:pt idx="576">
                  <c:v>7.85E-2</c:v>
                </c:pt>
                <c:pt idx="577">
                  <c:v>7.7499999999999999E-2</c:v>
                </c:pt>
                <c:pt idx="578">
                  <c:v>0.1226</c:v>
                </c:pt>
                <c:pt idx="579">
                  <c:v>0.12529999999999999</c:v>
                </c:pt>
                <c:pt idx="580">
                  <c:v>0.1353</c:v>
                </c:pt>
                <c:pt idx="581">
                  <c:v>0.14330000000000001</c:v>
                </c:pt>
                <c:pt idx="582">
                  <c:v>0.14799999999999999</c:v>
                </c:pt>
                <c:pt idx="583">
                  <c:v>0.13200000000000001</c:v>
                </c:pt>
                <c:pt idx="584">
                  <c:v>0.1905</c:v>
                </c:pt>
                <c:pt idx="585">
                  <c:v>0.2077</c:v>
                </c:pt>
                <c:pt idx="586">
                  <c:v>0.215</c:v>
                </c:pt>
                <c:pt idx="587">
                  <c:v>0.22470000000000001</c:v>
                </c:pt>
                <c:pt idx="588">
                  <c:v>0.23530000000000001</c:v>
                </c:pt>
                <c:pt idx="589">
                  <c:v>0.22450000000000001</c:v>
                </c:pt>
                <c:pt idx="590">
                  <c:v>0.24299999999999999</c:v>
                </c:pt>
                <c:pt idx="591">
                  <c:v>0.254</c:v>
                </c:pt>
                <c:pt idx="592">
                  <c:v>0.2432</c:v>
                </c:pt>
                <c:pt idx="593">
                  <c:v>0.246</c:v>
                </c:pt>
                <c:pt idx="594">
                  <c:v>0.23949999999999999</c:v>
                </c:pt>
                <c:pt idx="595">
                  <c:v>0.26910000000000001</c:v>
                </c:pt>
                <c:pt idx="596">
                  <c:v>0.309</c:v>
                </c:pt>
                <c:pt idx="597">
                  <c:v>0.33100000000000002</c:v>
                </c:pt>
                <c:pt idx="598">
                  <c:v>0.33179999999999998</c:v>
                </c:pt>
                <c:pt idx="599">
                  <c:v>0.33100000000000002</c:v>
                </c:pt>
                <c:pt idx="600">
                  <c:v>0.34200000000000003</c:v>
                </c:pt>
                <c:pt idx="601">
                  <c:v>0.3155</c:v>
                </c:pt>
                <c:pt idx="602">
                  <c:v>0.34449999999999997</c:v>
                </c:pt>
                <c:pt idx="603">
                  <c:v>0.33900000000000002</c:v>
                </c:pt>
                <c:pt idx="604">
                  <c:v>0.34300000000000003</c:v>
                </c:pt>
                <c:pt idx="605">
                  <c:v>0.31919999999999998</c:v>
                </c:pt>
                <c:pt idx="606">
                  <c:v>0.27779999999999999</c:v>
                </c:pt>
                <c:pt idx="607">
                  <c:v>0.26400000000000001</c:v>
                </c:pt>
                <c:pt idx="608">
                  <c:v>0.28499999999999998</c:v>
                </c:pt>
                <c:pt idx="609">
                  <c:v>0.32379999999999998</c:v>
                </c:pt>
                <c:pt idx="610">
                  <c:v>0.2959</c:v>
                </c:pt>
                <c:pt idx="611">
                  <c:v>0.25800000000000001</c:v>
                </c:pt>
                <c:pt idx="612">
                  <c:v>0.22439999999999999</c:v>
                </c:pt>
                <c:pt idx="613">
                  <c:v>0.25600000000000001</c:v>
                </c:pt>
                <c:pt idx="614">
                  <c:v>0.25080000000000002</c:v>
                </c:pt>
                <c:pt idx="615">
                  <c:v>0.246</c:v>
                </c:pt>
                <c:pt idx="616">
                  <c:v>0.25769999999999998</c:v>
                </c:pt>
                <c:pt idx="617">
                  <c:v>0.30630000000000002</c:v>
                </c:pt>
                <c:pt idx="618">
                  <c:v>0.33460000000000001</c:v>
                </c:pt>
                <c:pt idx="619">
                  <c:v>0.1431</c:v>
                </c:pt>
                <c:pt idx="620">
                  <c:v>0.14699999999999999</c:v>
                </c:pt>
                <c:pt idx="621">
                  <c:v>0.1719</c:v>
                </c:pt>
                <c:pt idx="622">
                  <c:v>0.16700000000000001</c:v>
                </c:pt>
                <c:pt idx="623">
                  <c:v>0.16619999999999999</c:v>
                </c:pt>
                <c:pt idx="624">
                  <c:v>0.16700000000000001</c:v>
                </c:pt>
                <c:pt idx="625">
                  <c:v>0.19270000000000001</c:v>
                </c:pt>
                <c:pt idx="626">
                  <c:v>0.1681</c:v>
                </c:pt>
                <c:pt idx="627">
                  <c:v>0.1779</c:v>
                </c:pt>
                <c:pt idx="628">
                  <c:v>0.2</c:v>
                </c:pt>
                <c:pt idx="629">
                  <c:v>0.21629999999999999</c:v>
                </c:pt>
                <c:pt idx="630">
                  <c:v>0.20449999999999999</c:v>
                </c:pt>
                <c:pt idx="631">
                  <c:v>0.23599999999999999</c:v>
                </c:pt>
                <c:pt idx="632">
                  <c:v>0.22720000000000001</c:v>
                </c:pt>
                <c:pt idx="633">
                  <c:v>0.25219999999999998</c:v>
                </c:pt>
                <c:pt idx="634">
                  <c:v>0.246</c:v>
                </c:pt>
                <c:pt idx="635">
                  <c:v>0.25530000000000003</c:v>
                </c:pt>
                <c:pt idx="636">
                  <c:v>0.26619999999999999</c:v>
                </c:pt>
                <c:pt idx="637">
                  <c:v>0.31859999999999999</c:v>
                </c:pt>
                <c:pt idx="638">
                  <c:v>0.27950000000000003</c:v>
                </c:pt>
                <c:pt idx="639">
                  <c:v>0.28199999999999997</c:v>
                </c:pt>
                <c:pt idx="640">
                  <c:v>0.2883</c:v>
                </c:pt>
                <c:pt idx="641">
                  <c:v>0.29520000000000002</c:v>
                </c:pt>
                <c:pt idx="642">
                  <c:v>0.27089999999999997</c:v>
                </c:pt>
                <c:pt idx="643">
                  <c:v>0.27250000000000002</c:v>
                </c:pt>
                <c:pt idx="644">
                  <c:v>0.24429999999999999</c:v>
                </c:pt>
                <c:pt idx="645">
                  <c:v>0.23039999999999999</c:v>
                </c:pt>
                <c:pt idx="646">
                  <c:v>0.25519999999999998</c:v>
                </c:pt>
                <c:pt idx="647">
                  <c:v>0.27400000000000002</c:v>
                </c:pt>
                <c:pt idx="648">
                  <c:v>0.27629999999999999</c:v>
                </c:pt>
                <c:pt idx="649">
                  <c:v>0.32440000000000002</c:v>
                </c:pt>
                <c:pt idx="650">
                  <c:v>0.35539999999999999</c:v>
                </c:pt>
                <c:pt idx="651">
                  <c:v>0.3236</c:v>
                </c:pt>
                <c:pt idx="652">
                  <c:v>0.3251</c:v>
                </c:pt>
                <c:pt idx="653">
                  <c:v>0.33729999999999999</c:v>
                </c:pt>
                <c:pt idx="654">
                  <c:v>0.31929999999999997</c:v>
                </c:pt>
                <c:pt idx="655">
                  <c:v>0.34339999999999998</c:v>
                </c:pt>
                <c:pt idx="656">
                  <c:v>0.34399999999999997</c:v>
                </c:pt>
                <c:pt idx="657">
                  <c:v>0.36499999999999999</c:v>
                </c:pt>
                <c:pt idx="658">
                  <c:v>0.36309999999999998</c:v>
                </c:pt>
                <c:pt idx="659">
                  <c:v>0.36399999999999999</c:v>
                </c:pt>
                <c:pt idx="660">
                  <c:v>0.35139999999999999</c:v>
                </c:pt>
                <c:pt idx="661">
                  <c:v>0.33789999999999998</c:v>
                </c:pt>
                <c:pt idx="662">
                  <c:v>0.31859999999999999</c:v>
                </c:pt>
                <c:pt idx="663">
                  <c:v>0.32500000000000001</c:v>
                </c:pt>
                <c:pt idx="664">
                  <c:v>0.34699999999999998</c:v>
                </c:pt>
                <c:pt idx="665">
                  <c:v>0.35360000000000003</c:v>
                </c:pt>
                <c:pt idx="666">
                  <c:v>0.35349999999999998</c:v>
                </c:pt>
                <c:pt idx="667">
                  <c:v>0.372</c:v>
                </c:pt>
                <c:pt idx="668">
                  <c:v>0.37759999999999999</c:v>
                </c:pt>
                <c:pt idx="669">
                  <c:v>0.35599999999999998</c:v>
                </c:pt>
                <c:pt idx="670">
                  <c:v>0.35249999999999998</c:v>
                </c:pt>
                <c:pt idx="671">
                  <c:v>0.3916</c:v>
                </c:pt>
                <c:pt idx="672">
                  <c:v>0.38269999999999998</c:v>
                </c:pt>
                <c:pt idx="673">
                  <c:v>0.39</c:v>
                </c:pt>
                <c:pt idx="674">
                  <c:v>0.42699999999999999</c:v>
                </c:pt>
                <c:pt idx="675">
                  <c:v>0.41920000000000002</c:v>
                </c:pt>
                <c:pt idx="676">
                  <c:v>0.3659</c:v>
                </c:pt>
                <c:pt idx="677">
                  <c:v>0.37</c:v>
                </c:pt>
                <c:pt idx="678">
                  <c:v>0.3841</c:v>
                </c:pt>
                <c:pt idx="679">
                  <c:v>0.3735</c:v>
                </c:pt>
                <c:pt idx="680">
                  <c:v>0.38300000000000001</c:v>
                </c:pt>
                <c:pt idx="681">
                  <c:v>0.37580000000000002</c:v>
                </c:pt>
                <c:pt idx="682">
                  <c:v>0.37980000000000003</c:v>
                </c:pt>
                <c:pt idx="683">
                  <c:v>0.40200000000000002</c:v>
                </c:pt>
                <c:pt idx="684">
                  <c:v>0.44379999999999997</c:v>
                </c:pt>
                <c:pt idx="685">
                  <c:v>0.45529999999999998</c:v>
                </c:pt>
                <c:pt idx="686">
                  <c:v>0.46779999999999999</c:v>
                </c:pt>
                <c:pt idx="687">
                  <c:v>0.4284</c:v>
                </c:pt>
                <c:pt idx="688">
                  <c:v>0.42259999999999998</c:v>
                </c:pt>
                <c:pt idx="689">
                  <c:v>0.43190000000000001</c:v>
                </c:pt>
                <c:pt idx="690">
                  <c:v>0.43390000000000001</c:v>
                </c:pt>
                <c:pt idx="691">
                  <c:v>0.37419999999999998</c:v>
                </c:pt>
                <c:pt idx="692">
                  <c:v>0.35680000000000001</c:v>
                </c:pt>
                <c:pt idx="693">
                  <c:v>0.35399999999999998</c:v>
                </c:pt>
                <c:pt idx="694">
                  <c:v>0.36470000000000002</c:v>
                </c:pt>
                <c:pt idx="695">
                  <c:v>0.39529999999999998</c:v>
                </c:pt>
                <c:pt idx="696">
                  <c:v>0.3901</c:v>
                </c:pt>
                <c:pt idx="697">
                  <c:v>0.40200000000000002</c:v>
                </c:pt>
                <c:pt idx="698">
                  <c:v>0.38400000000000001</c:v>
                </c:pt>
                <c:pt idx="699">
                  <c:v>0.375</c:v>
                </c:pt>
                <c:pt idx="700">
                  <c:v>0.38300000000000001</c:v>
                </c:pt>
                <c:pt idx="701">
                  <c:v>0.4093</c:v>
                </c:pt>
                <c:pt idx="702">
                  <c:v>0.39119999999999999</c:v>
                </c:pt>
                <c:pt idx="703">
                  <c:v>0.41399999999999998</c:v>
                </c:pt>
                <c:pt idx="704">
                  <c:v>0.4325</c:v>
                </c:pt>
                <c:pt idx="705">
                  <c:v>0.40749999999999997</c:v>
                </c:pt>
                <c:pt idx="706">
                  <c:v>0.38400000000000001</c:v>
                </c:pt>
                <c:pt idx="707">
                  <c:v>0.39850000000000002</c:v>
                </c:pt>
                <c:pt idx="708">
                  <c:v>0.40100000000000002</c:v>
                </c:pt>
                <c:pt idx="709">
                  <c:v>0.41110000000000002</c:v>
                </c:pt>
                <c:pt idx="710">
                  <c:v>0.41599999999999998</c:v>
                </c:pt>
                <c:pt idx="711">
                  <c:v>0.40620000000000001</c:v>
                </c:pt>
                <c:pt idx="712">
                  <c:v>0.41099999999999998</c:v>
                </c:pt>
                <c:pt idx="713">
                  <c:v>0.4244</c:v>
                </c:pt>
                <c:pt idx="714">
                  <c:v>0.43099999999999999</c:v>
                </c:pt>
                <c:pt idx="715">
                  <c:v>0.45169999999999999</c:v>
                </c:pt>
                <c:pt idx="716">
                  <c:v>0.44190000000000002</c:v>
                </c:pt>
                <c:pt idx="717">
                  <c:v>0.44629999999999997</c:v>
                </c:pt>
                <c:pt idx="718">
                  <c:v>0.47949999999999998</c:v>
                </c:pt>
                <c:pt idx="719">
                  <c:v>0.46100000000000002</c:v>
                </c:pt>
                <c:pt idx="720">
                  <c:v>0.49690000000000001</c:v>
                </c:pt>
                <c:pt idx="721">
                  <c:v>0.51700000000000002</c:v>
                </c:pt>
                <c:pt idx="722">
                  <c:v>0.5585</c:v>
                </c:pt>
                <c:pt idx="723">
                  <c:v>0.48249999999999998</c:v>
                </c:pt>
                <c:pt idx="724">
                  <c:v>0.45479999999999998</c:v>
                </c:pt>
                <c:pt idx="725">
                  <c:v>0.44900000000000001</c:v>
                </c:pt>
                <c:pt idx="726">
                  <c:v>0.45950000000000002</c:v>
                </c:pt>
                <c:pt idx="727">
                  <c:v>0.49220000000000003</c:v>
                </c:pt>
                <c:pt idx="728">
                  <c:v>0.51829999999999998</c:v>
                </c:pt>
                <c:pt idx="729">
                  <c:v>0.50860000000000005</c:v>
                </c:pt>
                <c:pt idx="730">
                  <c:v>0.50049999999999994</c:v>
                </c:pt>
                <c:pt idx="731">
                  <c:v>0.4975</c:v>
                </c:pt>
                <c:pt idx="732">
                  <c:v>0.56940000000000002</c:v>
                </c:pt>
                <c:pt idx="733">
                  <c:v>0.53029999999999999</c:v>
                </c:pt>
                <c:pt idx="734">
                  <c:v>0.51400000000000001</c:v>
                </c:pt>
                <c:pt idx="735">
                  <c:v>0.55349999999999999</c:v>
                </c:pt>
                <c:pt idx="736">
                  <c:v>0.55620000000000003</c:v>
                </c:pt>
                <c:pt idx="737">
                  <c:v>0.51190000000000002</c:v>
                </c:pt>
                <c:pt idx="738">
                  <c:v>0.53249999999999997</c:v>
                </c:pt>
                <c:pt idx="739">
                  <c:v>0.53100000000000003</c:v>
                </c:pt>
                <c:pt idx="740">
                  <c:v>0.54249999999999998</c:v>
                </c:pt>
                <c:pt idx="741">
                  <c:v>0.5585</c:v>
                </c:pt>
                <c:pt idx="742">
                  <c:v>0.55700000000000005</c:v>
                </c:pt>
                <c:pt idx="743">
                  <c:v>0.54410000000000003</c:v>
                </c:pt>
                <c:pt idx="744">
                  <c:v>0.58420000000000005</c:v>
                </c:pt>
                <c:pt idx="745">
                  <c:v>0.58299999999999996</c:v>
                </c:pt>
                <c:pt idx="746">
                  <c:v>0.54100000000000004</c:v>
                </c:pt>
                <c:pt idx="747">
                  <c:v>0.51319999999999999</c:v>
                </c:pt>
                <c:pt idx="748">
                  <c:v>0.495</c:v>
                </c:pt>
                <c:pt idx="749">
                  <c:v>0.55400000000000005</c:v>
                </c:pt>
                <c:pt idx="750">
                  <c:v>0.43099999999999999</c:v>
                </c:pt>
                <c:pt idx="751">
                  <c:v>0.39500000000000002</c:v>
                </c:pt>
                <c:pt idx="752">
                  <c:v>0.35</c:v>
                </c:pt>
                <c:pt idx="753">
                  <c:v>0.372</c:v>
                </c:pt>
                <c:pt idx="754">
                  <c:v>0.36649999999999999</c:v>
                </c:pt>
                <c:pt idx="755">
                  <c:v>0.375</c:v>
                </c:pt>
                <c:pt idx="756">
                  <c:v>0.39879999999999999</c:v>
                </c:pt>
                <c:pt idx="757">
                  <c:v>0.3987</c:v>
                </c:pt>
                <c:pt idx="758">
                  <c:v>0.40539999999999998</c:v>
                </c:pt>
                <c:pt idx="759">
                  <c:v>0.39629999999999999</c:v>
                </c:pt>
                <c:pt idx="760">
                  <c:v>0.39340000000000003</c:v>
                </c:pt>
                <c:pt idx="761">
                  <c:v>0.41070000000000001</c:v>
                </c:pt>
                <c:pt idx="762">
                  <c:v>0.40439999999999998</c:v>
                </c:pt>
                <c:pt idx="763">
                  <c:v>0.41399999999999998</c:v>
                </c:pt>
                <c:pt idx="764">
                  <c:v>0.42949999999999999</c:v>
                </c:pt>
                <c:pt idx="765">
                  <c:v>0.42599999999999999</c:v>
                </c:pt>
                <c:pt idx="766">
                  <c:v>0.40200000000000002</c:v>
                </c:pt>
                <c:pt idx="767">
                  <c:v>0.36499999999999999</c:v>
                </c:pt>
                <c:pt idx="768">
                  <c:v>0.38350000000000001</c:v>
                </c:pt>
                <c:pt idx="769">
                  <c:v>0.40789999999999998</c:v>
                </c:pt>
                <c:pt idx="770">
                  <c:v>0.371</c:v>
                </c:pt>
                <c:pt idx="771">
                  <c:v>0.35039999999999999</c:v>
                </c:pt>
                <c:pt idx="772">
                  <c:v>0.29289999999999999</c:v>
                </c:pt>
                <c:pt idx="773">
                  <c:v>0.29289999999999999</c:v>
                </c:pt>
                <c:pt idx="774">
                  <c:v>0.2555</c:v>
                </c:pt>
                <c:pt idx="775">
                  <c:v>0.20499999999999999</c:v>
                </c:pt>
                <c:pt idx="776">
                  <c:v>0.21049999999999999</c:v>
                </c:pt>
                <c:pt idx="777">
                  <c:v>0.21099999999999999</c:v>
                </c:pt>
                <c:pt idx="778">
                  <c:v>0.21709999999999999</c:v>
                </c:pt>
                <c:pt idx="779">
                  <c:v>0.23380000000000001</c:v>
                </c:pt>
                <c:pt idx="780">
                  <c:v>0.21049999999999999</c:v>
                </c:pt>
                <c:pt idx="781">
                  <c:v>0.19500000000000001</c:v>
                </c:pt>
                <c:pt idx="782">
                  <c:v>0.18559999999999999</c:v>
                </c:pt>
                <c:pt idx="783">
                  <c:v>0.185</c:v>
                </c:pt>
                <c:pt idx="784">
                  <c:v>0.19159999999999999</c:v>
                </c:pt>
                <c:pt idx="785">
                  <c:v>0.20399999999999999</c:v>
                </c:pt>
                <c:pt idx="786">
                  <c:v>0.21390000000000001</c:v>
                </c:pt>
                <c:pt idx="787">
                  <c:v>0.2175</c:v>
                </c:pt>
                <c:pt idx="788">
                  <c:v>0.21820000000000001</c:v>
                </c:pt>
                <c:pt idx="789">
                  <c:v>0.22</c:v>
                </c:pt>
                <c:pt idx="790">
                  <c:v>0.249</c:v>
                </c:pt>
                <c:pt idx="791">
                  <c:v>0.26450000000000001</c:v>
                </c:pt>
                <c:pt idx="792">
                  <c:v>0.26450000000000001</c:v>
                </c:pt>
                <c:pt idx="793">
                  <c:v>0.26400000000000001</c:v>
                </c:pt>
                <c:pt idx="794">
                  <c:v>0.25</c:v>
                </c:pt>
                <c:pt idx="795">
                  <c:v>0.2445</c:v>
                </c:pt>
                <c:pt idx="796">
                  <c:v>0.26800000000000002</c:v>
                </c:pt>
                <c:pt idx="797">
                  <c:v>0.26129999999999998</c:v>
                </c:pt>
                <c:pt idx="798">
                  <c:v>0.2555</c:v>
                </c:pt>
                <c:pt idx="799">
                  <c:v>0.26950000000000002</c:v>
                </c:pt>
                <c:pt idx="800">
                  <c:v>0.27839999999999998</c:v>
                </c:pt>
                <c:pt idx="801">
                  <c:v>0.28110000000000002</c:v>
                </c:pt>
                <c:pt idx="802">
                  <c:v>0.25</c:v>
                </c:pt>
                <c:pt idx="803">
                  <c:v>0.2495</c:v>
                </c:pt>
                <c:pt idx="804">
                  <c:v>0.24349999999999999</c:v>
                </c:pt>
                <c:pt idx="805">
                  <c:v>0.28439999999999999</c:v>
                </c:pt>
                <c:pt idx="806">
                  <c:v>0.28349999999999997</c:v>
                </c:pt>
                <c:pt idx="807">
                  <c:v>0.27350000000000002</c:v>
                </c:pt>
                <c:pt idx="808">
                  <c:v>0.28000000000000003</c:v>
                </c:pt>
                <c:pt idx="809">
                  <c:v>0.25</c:v>
                </c:pt>
                <c:pt idx="810">
                  <c:v>0.27</c:v>
                </c:pt>
                <c:pt idx="811">
                  <c:v>0.29849999999999999</c:v>
                </c:pt>
                <c:pt idx="812">
                  <c:v>0.32540000000000002</c:v>
                </c:pt>
                <c:pt idx="813">
                  <c:v>0.29499999999999998</c:v>
                </c:pt>
                <c:pt idx="814">
                  <c:v>0.29799999999999999</c:v>
                </c:pt>
                <c:pt idx="815">
                  <c:v>0.28370000000000001</c:v>
                </c:pt>
                <c:pt idx="816">
                  <c:v>0.27700000000000002</c:v>
                </c:pt>
                <c:pt idx="817">
                  <c:v>0.26800000000000002</c:v>
                </c:pt>
                <c:pt idx="818">
                  <c:v>0.2606</c:v>
                </c:pt>
                <c:pt idx="819">
                  <c:v>0.26600000000000001</c:v>
                </c:pt>
                <c:pt idx="820">
                  <c:v>0.28949999999999998</c:v>
                </c:pt>
                <c:pt idx="821">
                  <c:v>0.29499999999999998</c:v>
                </c:pt>
                <c:pt idx="822">
                  <c:v>0.32079999999999997</c:v>
                </c:pt>
                <c:pt idx="823">
                  <c:v>0.3095</c:v>
                </c:pt>
                <c:pt idx="824">
                  <c:v>0.3085</c:v>
                </c:pt>
                <c:pt idx="825">
                  <c:v>0.313</c:v>
                </c:pt>
                <c:pt idx="826">
                  <c:v>0.28110000000000002</c:v>
                </c:pt>
                <c:pt idx="827">
                  <c:v>0.30099999999999999</c:v>
                </c:pt>
                <c:pt idx="828">
                  <c:v>0.29399999999999998</c:v>
                </c:pt>
                <c:pt idx="829">
                  <c:v>0.311</c:v>
                </c:pt>
                <c:pt idx="830">
                  <c:v>0.31850000000000001</c:v>
                </c:pt>
                <c:pt idx="831">
                  <c:v>0.3165</c:v>
                </c:pt>
                <c:pt idx="832">
                  <c:v>0.30599999999999999</c:v>
                </c:pt>
                <c:pt idx="833">
                  <c:v>0.314</c:v>
                </c:pt>
                <c:pt idx="834">
                  <c:v>0.313</c:v>
                </c:pt>
                <c:pt idx="835">
                  <c:v>0.31219999999999998</c:v>
                </c:pt>
                <c:pt idx="836">
                  <c:v>0.30909999999999999</c:v>
                </c:pt>
                <c:pt idx="837">
                  <c:v>0.30099999999999999</c:v>
                </c:pt>
                <c:pt idx="838">
                  <c:v>0.317</c:v>
                </c:pt>
                <c:pt idx="839">
                  <c:v>0.27300000000000002</c:v>
                </c:pt>
                <c:pt idx="840">
                  <c:v>0.3085</c:v>
                </c:pt>
                <c:pt idx="841">
                  <c:v>0.316</c:v>
                </c:pt>
                <c:pt idx="842">
                  <c:v>0.27360000000000001</c:v>
                </c:pt>
                <c:pt idx="843">
                  <c:v>0.30859999999999999</c:v>
                </c:pt>
                <c:pt idx="844">
                  <c:v>0.33200000000000002</c:v>
                </c:pt>
                <c:pt idx="845">
                  <c:v>0.29949999999999999</c:v>
                </c:pt>
                <c:pt idx="846">
                  <c:v>0.27850000000000003</c:v>
                </c:pt>
                <c:pt idx="847">
                  <c:v>0.28589999999999999</c:v>
                </c:pt>
                <c:pt idx="848">
                  <c:v>0.28270000000000001</c:v>
                </c:pt>
                <c:pt idx="849">
                  <c:v>0.316</c:v>
                </c:pt>
                <c:pt idx="850">
                  <c:v>0.33400000000000002</c:v>
                </c:pt>
                <c:pt idx="851">
                  <c:v>0.33329999999999999</c:v>
                </c:pt>
                <c:pt idx="852">
                  <c:v>0.34549999999999997</c:v>
                </c:pt>
                <c:pt idx="853">
                  <c:v>0.35</c:v>
                </c:pt>
                <c:pt idx="854">
                  <c:v>0.34350000000000003</c:v>
                </c:pt>
                <c:pt idx="855">
                  <c:v>0.33489999999999998</c:v>
                </c:pt>
                <c:pt idx="856">
                  <c:v>0.34499999999999997</c:v>
                </c:pt>
                <c:pt idx="857">
                  <c:v>0.34200000000000003</c:v>
                </c:pt>
                <c:pt idx="858">
                  <c:v>0.35699999999999998</c:v>
                </c:pt>
                <c:pt idx="859">
                  <c:v>0.35809999999999997</c:v>
                </c:pt>
                <c:pt idx="860">
                  <c:v>0.35899999999999999</c:v>
                </c:pt>
                <c:pt idx="861">
                  <c:v>0.36699999999999999</c:v>
                </c:pt>
                <c:pt idx="862">
                  <c:v>0.39150000000000001</c:v>
                </c:pt>
                <c:pt idx="863">
                  <c:v>0.39</c:v>
                </c:pt>
                <c:pt idx="864">
                  <c:v>0.39100000000000001</c:v>
                </c:pt>
                <c:pt idx="865">
                  <c:v>0.39529999999999998</c:v>
                </c:pt>
                <c:pt idx="866">
                  <c:v>0.39100000000000001</c:v>
                </c:pt>
                <c:pt idx="867">
                  <c:v>0.38900000000000001</c:v>
                </c:pt>
                <c:pt idx="868">
                  <c:v>0.40329999999999999</c:v>
                </c:pt>
                <c:pt idx="869">
                  <c:v>0.39579999999999999</c:v>
                </c:pt>
                <c:pt idx="870">
                  <c:v>0.3846</c:v>
                </c:pt>
                <c:pt idx="871">
                  <c:v>0.39100000000000001</c:v>
                </c:pt>
                <c:pt idx="872">
                  <c:v>0.38800000000000001</c:v>
                </c:pt>
                <c:pt idx="873">
                  <c:v>0.40329999999999999</c:v>
                </c:pt>
                <c:pt idx="874">
                  <c:v>0.40300000000000002</c:v>
                </c:pt>
                <c:pt idx="875">
                  <c:v>0.41099999999999998</c:v>
                </c:pt>
                <c:pt idx="876">
                  <c:v>0.40439999999999998</c:v>
                </c:pt>
                <c:pt idx="877">
                  <c:v>0.42599999999999999</c:v>
                </c:pt>
                <c:pt idx="878">
                  <c:v>0.41160000000000002</c:v>
                </c:pt>
                <c:pt idx="879">
                  <c:v>0.40400000000000003</c:v>
                </c:pt>
                <c:pt idx="880">
                  <c:v>0.42430000000000001</c:v>
                </c:pt>
                <c:pt idx="881">
                  <c:v>0.441</c:v>
                </c:pt>
                <c:pt idx="882">
                  <c:v>0.39689999999999998</c:v>
                </c:pt>
                <c:pt idx="883">
                  <c:v>0.39600000000000002</c:v>
                </c:pt>
                <c:pt idx="884">
                  <c:v>0.40039999999999998</c:v>
                </c:pt>
                <c:pt idx="885">
                  <c:v>0.40139999999999998</c:v>
                </c:pt>
                <c:pt idx="886">
                  <c:v>0.41099999999999998</c:v>
                </c:pt>
                <c:pt idx="887">
                  <c:v>0.41299999999999998</c:v>
                </c:pt>
                <c:pt idx="888">
                  <c:v>0.42899999999999999</c:v>
                </c:pt>
                <c:pt idx="889">
                  <c:v>0.46079999999999999</c:v>
                </c:pt>
                <c:pt idx="890">
                  <c:v>0.433</c:v>
                </c:pt>
                <c:pt idx="891">
                  <c:v>0.42299999999999999</c:v>
                </c:pt>
                <c:pt idx="892">
                  <c:v>0.4</c:v>
                </c:pt>
                <c:pt idx="893">
                  <c:v>0.40600000000000003</c:v>
                </c:pt>
                <c:pt idx="894">
                  <c:v>0.42199999999999999</c:v>
                </c:pt>
                <c:pt idx="895">
                  <c:v>0.43140000000000001</c:v>
                </c:pt>
                <c:pt idx="896">
                  <c:v>0.435</c:v>
                </c:pt>
                <c:pt idx="897">
                  <c:v>0.41899999999999998</c:v>
                </c:pt>
                <c:pt idx="898">
                  <c:v>0.43149999999999999</c:v>
                </c:pt>
                <c:pt idx="899">
                  <c:v>0.43099999999999999</c:v>
                </c:pt>
                <c:pt idx="900">
                  <c:v>0.42630000000000001</c:v>
                </c:pt>
                <c:pt idx="901">
                  <c:v>0.45250000000000001</c:v>
                </c:pt>
                <c:pt idx="902">
                  <c:v>0.437</c:v>
                </c:pt>
                <c:pt idx="903">
                  <c:v>0.46350000000000002</c:v>
                </c:pt>
                <c:pt idx="904">
                  <c:v>0.49399999999999999</c:v>
                </c:pt>
                <c:pt idx="905">
                  <c:v>0.48449999999999999</c:v>
                </c:pt>
                <c:pt idx="906">
                  <c:v>0.48209999999999997</c:v>
                </c:pt>
                <c:pt idx="907">
                  <c:v>0.48949999999999999</c:v>
                </c:pt>
                <c:pt idx="908">
                  <c:v>0.48799999999999999</c:v>
                </c:pt>
                <c:pt idx="909">
                  <c:v>0.46700000000000003</c:v>
                </c:pt>
                <c:pt idx="910">
                  <c:v>0.47799999999999998</c:v>
                </c:pt>
                <c:pt idx="911">
                  <c:v>0.45800000000000002</c:v>
                </c:pt>
                <c:pt idx="912">
                  <c:v>0.46800000000000003</c:v>
                </c:pt>
                <c:pt idx="913">
                  <c:v>0.46920000000000001</c:v>
                </c:pt>
                <c:pt idx="914">
                  <c:v>0.40200000000000002</c:v>
                </c:pt>
                <c:pt idx="915">
                  <c:v>0.4375</c:v>
                </c:pt>
                <c:pt idx="916">
                  <c:v>0.46489999999999998</c:v>
                </c:pt>
                <c:pt idx="917">
                  <c:v>0.45400000000000001</c:v>
                </c:pt>
                <c:pt idx="918">
                  <c:v>0.45860000000000001</c:v>
                </c:pt>
                <c:pt idx="919">
                  <c:v>0.44750000000000001</c:v>
                </c:pt>
                <c:pt idx="920">
                  <c:v>0.44409999999999999</c:v>
                </c:pt>
                <c:pt idx="921">
                  <c:v>0.4511</c:v>
                </c:pt>
                <c:pt idx="922">
                  <c:v>0.45950000000000002</c:v>
                </c:pt>
                <c:pt idx="923">
                  <c:v>0.45700000000000002</c:v>
                </c:pt>
                <c:pt idx="924">
                  <c:v>0.41699999999999998</c:v>
                </c:pt>
                <c:pt idx="925">
                  <c:v>0.44600000000000001</c:v>
                </c:pt>
                <c:pt idx="926">
                  <c:v>0.4637</c:v>
                </c:pt>
                <c:pt idx="927">
                  <c:v>0.46750000000000003</c:v>
                </c:pt>
                <c:pt idx="928">
                  <c:v>0.46500000000000002</c:v>
                </c:pt>
                <c:pt idx="929">
                  <c:v>0.4965</c:v>
                </c:pt>
                <c:pt idx="930">
                  <c:v>0.48949999999999999</c:v>
                </c:pt>
                <c:pt idx="931">
                  <c:v>0.48199999999999998</c:v>
                </c:pt>
                <c:pt idx="932">
                  <c:v>0.48899999999999999</c:v>
                </c:pt>
                <c:pt idx="933">
                  <c:v>0.52749999999999997</c:v>
                </c:pt>
                <c:pt idx="934">
                  <c:v>0.49249999999999999</c:v>
                </c:pt>
                <c:pt idx="935">
                  <c:v>0.50680000000000003</c:v>
                </c:pt>
                <c:pt idx="936">
                  <c:v>0.48799999999999999</c:v>
                </c:pt>
                <c:pt idx="937">
                  <c:v>0.51500000000000001</c:v>
                </c:pt>
                <c:pt idx="938">
                  <c:v>0.48270000000000002</c:v>
                </c:pt>
                <c:pt idx="939">
                  <c:v>0.4924</c:v>
                </c:pt>
                <c:pt idx="940">
                  <c:v>0.48699999999999999</c:v>
                </c:pt>
                <c:pt idx="941">
                  <c:v>0.48130000000000001</c:v>
                </c:pt>
                <c:pt idx="942">
                  <c:v>0.45910000000000001</c:v>
                </c:pt>
                <c:pt idx="943">
                  <c:v>0.47199999999999998</c:v>
                </c:pt>
                <c:pt idx="944">
                  <c:v>0.504</c:v>
                </c:pt>
                <c:pt idx="945">
                  <c:v>0.503</c:v>
                </c:pt>
                <c:pt idx="946">
                  <c:v>0.48209999999999997</c:v>
                </c:pt>
                <c:pt idx="947">
                  <c:v>0.50349999999999995</c:v>
                </c:pt>
                <c:pt idx="948">
                  <c:v>0.49959999999999999</c:v>
                </c:pt>
                <c:pt idx="949">
                  <c:v>0.495</c:v>
                </c:pt>
                <c:pt idx="950">
                  <c:v>0.51149999999999995</c:v>
                </c:pt>
                <c:pt idx="951">
                  <c:v>0.51500000000000001</c:v>
                </c:pt>
                <c:pt idx="952">
                  <c:v>0.55249999999999999</c:v>
                </c:pt>
                <c:pt idx="953">
                  <c:v>0.5675</c:v>
                </c:pt>
                <c:pt idx="954">
                  <c:v>0.55900000000000005</c:v>
                </c:pt>
                <c:pt idx="955">
                  <c:v>0.57299999999999995</c:v>
                </c:pt>
                <c:pt idx="956">
                  <c:v>0.59179999999999999</c:v>
                </c:pt>
                <c:pt idx="957">
                  <c:v>0.57699999999999996</c:v>
                </c:pt>
                <c:pt idx="958">
                  <c:v>0.58189999999999997</c:v>
                </c:pt>
                <c:pt idx="959">
                  <c:v>0.58650000000000002</c:v>
                </c:pt>
                <c:pt idx="960">
                  <c:v>0.621</c:v>
                </c:pt>
                <c:pt idx="961">
                  <c:v>0.62129999999999996</c:v>
                </c:pt>
                <c:pt idx="962">
                  <c:v>0.63890000000000002</c:v>
                </c:pt>
                <c:pt idx="963">
                  <c:v>0.60980000000000001</c:v>
                </c:pt>
                <c:pt idx="964">
                  <c:v>0.621</c:v>
                </c:pt>
                <c:pt idx="965">
                  <c:v>0.65800000000000003</c:v>
                </c:pt>
                <c:pt idx="966">
                  <c:v>0.65049999999999997</c:v>
                </c:pt>
                <c:pt idx="967">
                  <c:v>0.63900000000000001</c:v>
                </c:pt>
                <c:pt idx="968">
                  <c:v>0.64800000000000002</c:v>
                </c:pt>
                <c:pt idx="969">
                  <c:v>0.66549999999999998</c:v>
                </c:pt>
                <c:pt idx="970">
                  <c:v>0.62480000000000002</c:v>
                </c:pt>
                <c:pt idx="971">
                  <c:v>0.63480000000000003</c:v>
                </c:pt>
                <c:pt idx="972">
                  <c:v>0.63009999999999999</c:v>
                </c:pt>
                <c:pt idx="973">
                  <c:v>0.65500000000000003</c:v>
                </c:pt>
                <c:pt idx="974">
                  <c:v>0.63229999999999997</c:v>
                </c:pt>
                <c:pt idx="975">
                  <c:v>0.64200000000000002</c:v>
                </c:pt>
                <c:pt idx="976">
                  <c:v>0.625</c:v>
                </c:pt>
                <c:pt idx="977">
                  <c:v>0.62670000000000003</c:v>
                </c:pt>
                <c:pt idx="978">
                  <c:v>0.61799999999999999</c:v>
                </c:pt>
                <c:pt idx="979">
                  <c:v>0.63200000000000001</c:v>
                </c:pt>
                <c:pt idx="980">
                  <c:v>0.64100000000000001</c:v>
                </c:pt>
                <c:pt idx="981">
                  <c:v>0.63939999999999997</c:v>
                </c:pt>
                <c:pt idx="982">
                  <c:v>0.63600000000000001</c:v>
                </c:pt>
                <c:pt idx="983">
                  <c:v>0.63900000000000001</c:v>
                </c:pt>
                <c:pt idx="984">
                  <c:v>0.64449999999999996</c:v>
                </c:pt>
                <c:pt idx="985">
                  <c:v>0.63549999999999995</c:v>
                </c:pt>
                <c:pt idx="986">
                  <c:v>0.66400000000000003</c:v>
                </c:pt>
                <c:pt idx="987">
                  <c:v>0.66100000000000003</c:v>
                </c:pt>
                <c:pt idx="988">
                  <c:v>0.67900000000000005</c:v>
                </c:pt>
                <c:pt idx="989">
                  <c:v>0.67700000000000005</c:v>
                </c:pt>
                <c:pt idx="990">
                  <c:v>0.6512</c:v>
                </c:pt>
                <c:pt idx="991">
                  <c:v>0.6542</c:v>
                </c:pt>
                <c:pt idx="992">
                  <c:v>0.67300000000000004</c:v>
                </c:pt>
                <c:pt idx="993">
                  <c:v>0.65100000000000002</c:v>
                </c:pt>
                <c:pt idx="994">
                  <c:v>0.6573</c:v>
                </c:pt>
                <c:pt idx="995">
                  <c:v>0.68400000000000005</c:v>
                </c:pt>
                <c:pt idx="996">
                  <c:v>0.68600000000000005</c:v>
                </c:pt>
                <c:pt idx="997">
                  <c:v>0.69399999999999995</c:v>
                </c:pt>
                <c:pt idx="998">
                  <c:v>0.68300000000000005</c:v>
                </c:pt>
                <c:pt idx="999">
                  <c:v>0.70450000000000002</c:v>
                </c:pt>
                <c:pt idx="1000">
                  <c:v>0.72829999999999995</c:v>
                </c:pt>
                <c:pt idx="1001">
                  <c:v>0.69610000000000005</c:v>
                </c:pt>
                <c:pt idx="1002">
                  <c:v>0.69850000000000001</c:v>
                </c:pt>
                <c:pt idx="1003">
                  <c:v>0.69189999999999996</c:v>
                </c:pt>
                <c:pt idx="1004">
                  <c:v>0.72299999999999998</c:v>
                </c:pt>
                <c:pt idx="1005">
                  <c:v>0.72950000000000004</c:v>
                </c:pt>
                <c:pt idx="1006">
                  <c:v>0.70750000000000002</c:v>
                </c:pt>
                <c:pt idx="1007">
                  <c:v>0.69079999999999997</c:v>
                </c:pt>
                <c:pt idx="1008">
                  <c:v>0.73199999999999998</c:v>
                </c:pt>
                <c:pt idx="1009">
                  <c:v>0.78600000000000003</c:v>
                </c:pt>
                <c:pt idx="1010">
                  <c:v>0.78500000000000003</c:v>
                </c:pt>
                <c:pt idx="1011">
                  <c:v>0.75749999999999995</c:v>
                </c:pt>
                <c:pt idx="1012">
                  <c:v>0.76200000000000001</c:v>
                </c:pt>
                <c:pt idx="1013">
                  <c:v>0.753</c:v>
                </c:pt>
                <c:pt idx="1014">
                  <c:v>0.73839999999999995</c:v>
                </c:pt>
                <c:pt idx="1015">
                  <c:v>0.76290000000000002</c:v>
                </c:pt>
                <c:pt idx="1016">
                  <c:v>0.79300000000000004</c:v>
                </c:pt>
                <c:pt idx="1017">
                  <c:v>0.79890000000000005</c:v>
                </c:pt>
                <c:pt idx="1018">
                  <c:v>0.79720000000000002</c:v>
                </c:pt>
                <c:pt idx="1019">
                  <c:v>0.81440000000000001</c:v>
                </c:pt>
                <c:pt idx="1020">
                  <c:v>0.79200000000000004</c:v>
                </c:pt>
                <c:pt idx="1021">
                  <c:v>0.80310000000000004</c:v>
                </c:pt>
                <c:pt idx="1022">
                  <c:v>0.77700000000000002</c:v>
                </c:pt>
                <c:pt idx="1023">
                  <c:v>0.75349999999999995</c:v>
                </c:pt>
                <c:pt idx="1024">
                  <c:v>0.78759999999999997</c:v>
                </c:pt>
                <c:pt idx="1025">
                  <c:v>0.8357</c:v>
                </c:pt>
                <c:pt idx="1026">
                  <c:v>0.88590000000000002</c:v>
                </c:pt>
                <c:pt idx="1027">
                  <c:v>0.89</c:v>
                </c:pt>
                <c:pt idx="1028">
                  <c:v>0.89100000000000001</c:v>
                </c:pt>
                <c:pt idx="1029">
                  <c:v>0.93579999999999997</c:v>
                </c:pt>
                <c:pt idx="1030">
                  <c:v>0.92449999999999999</c:v>
                </c:pt>
                <c:pt idx="1031">
                  <c:v>0.90700000000000003</c:v>
                </c:pt>
                <c:pt idx="1032">
                  <c:v>0.89759999999999995</c:v>
                </c:pt>
                <c:pt idx="1033">
                  <c:v>0.91549999999999998</c:v>
                </c:pt>
                <c:pt idx="1034">
                  <c:v>0.91559999999999997</c:v>
                </c:pt>
                <c:pt idx="1035">
                  <c:v>0.93700000000000006</c:v>
                </c:pt>
                <c:pt idx="1036">
                  <c:v>0.95840000000000003</c:v>
                </c:pt>
                <c:pt idx="1037">
                  <c:v>0.95450000000000002</c:v>
                </c:pt>
                <c:pt idx="1038">
                  <c:v>0.97199999999999998</c:v>
                </c:pt>
                <c:pt idx="1039">
                  <c:v>0.96299999999999997</c:v>
                </c:pt>
                <c:pt idx="1040">
                  <c:v>0.95</c:v>
                </c:pt>
                <c:pt idx="1041">
                  <c:v>0.95250000000000001</c:v>
                </c:pt>
                <c:pt idx="1042">
                  <c:v>0.95650000000000002</c:v>
                </c:pt>
                <c:pt idx="1043">
                  <c:v>0.95250000000000001</c:v>
                </c:pt>
                <c:pt idx="1044">
                  <c:v>0.90200000000000002</c:v>
                </c:pt>
                <c:pt idx="1045">
                  <c:v>0.89449999999999996</c:v>
                </c:pt>
                <c:pt idx="1046">
                  <c:v>0.93300000000000005</c:v>
                </c:pt>
                <c:pt idx="1047">
                  <c:v>0.92479999999999996</c:v>
                </c:pt>
                <c:pt idx="1048">
                  <c:v>0.94289999999999996</c:v>
                </c:pt>
                <c:pt idx="1049">
                  <c:v>0.98199999999999998</c:v>
                </c:pt>
                <c:pt idx="1050">
                  <c:v>0.95199999999999996</c:v>
                </c:pt>
                <c:pt idx="1051">
                  <c:v>0.9365</c:v>
                </c:pt>
                <c:pt idx="1052">
                  <c:v>0.93610000000000004</c:v>
                </c:pt>
                <c:pt idx="1053">
                  <c:v>0.99609999999999999</c:v>
                </c:pt>
                <c:pt idx="1054">
                  <c:v>1.012</c:v>
                </c:pt>
                <c:pt idx="1055">
                  <c:v>0.98950000000000005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A9-244F-90E3-60C9A4591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03008"/>
        <c:axId val="1265798528"/>
      </c:scatterChart>
      <c:valAx>
        <c:axId val="126580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798528"/>
        <c:crosses val="autoZero"/>
        <c:crossBetween val="midCat"/>
      </c:valAx>
      <c:valAx>
        <c:axId val="12657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80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13" Type="http://schemas.openxmlformats.org/officeDocument/2006/relationships/image" Target="../media/image7.png"/><Relationship Id="rId18" Type="http://schemas.openxmlformats.org/officeDocument/2006/relationships/image" Target="../media/image12.png"/><Relationship Id="rId3" Type="http://schemas.openxmlformats.org/officeDocument/2006/relationships/chart" Target="../charts/chart3.xml"/><Relationship Id="rId21" Type="http://schemas.openxmlformats.org/officeDocument/2006/relationships/image" Target="../media/image15.png"/><Relationship Id="rId7" Type="http://schemas.openxmlformats.org/officeDocument/2006/relationships/image" Target="../media/image1.png"/><Relationship Id="rId12" Type="http://schemas.openxmlformats.org/officeDocument/2006/relationships/image" Target="../media/image6.png"/><Relationship Id="rId17" Type="http://schemas.openxmlformats.org/officeDocument/2006/relationships/image" Target="../media/image11.png"/><Relationship Id="rId2" Type="http://schemas.openxmlformats.org/officeDocument/2006/relationships/chart" Target="../charts/chart2.xml"/><Relationship Id="rId16" Type="http://schemas.openxmlformats.org/officeDocument/2006/relationships/image" Target="../media/image10.png"/><Relationship Id="rId20" Type="http://schemas.openxmlformats.org/officeDocument/2006/relationships/image" Target="../media/image14.pn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5.png"/><Relationship Id="rId24" Type="http://schemas.openxmlformats.org/officeDocument/2006/relationships/image" Target="../media/image18.png"/><Relationship Id="rId5" Type="http://schemas.openxmlformats.org/officeDocument/2006/relationships/chart" Target="../charts/chart5.xml"/><Relationship Id="rId15" Type="http://schemas.openxmlformats.org/officeDocument/2006/relationships/image" Target="../media/image9.png"/><Relationship Id="rId23" Type="http://schemas.openxmlformats.org/officeDocument/2006/relationships/image" Target="../media/image17.png"/><Relationship Id="rId10" Type="http://schemas.openxmlformats.org/officeDocument/2006/relationships/image" Target="../media/image4.png"/><Relationship Id="rId19" Type="http://schemas.openxmlformats.org/officeDocument/2006/relationships/image" Target="../media/image13.png"/><Relationship Id="rId4" Type="http://schemas.openxmlformats.org/officeDocument/2006/relationships/chart" Target="../charts/chart4.xml"/><Relationship Id="rId9" Type="http://schemas.openxmlformats.org/officeDocument/2006/relationships/image" Target="../media/image3.png"/><Relationship Id="rId14" Type="http://schemas.openxmlformats.org/officeDocument/2006/relationships/image" Target="../media/image8.png"/><Relationship Id="rId22" Type="http://schemas.openxmlformats.org/officeDocument/2006/relationships/image" Target="../media/image1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190506</xdr:colOff>
      <xdr:row>10</xdr:row>
      <xdr:rowOff>57150</xdr:rowOff>
    </xdr:from>
    <xdr:to>
      <xdr:col>30</xdr:col>
      <xdr:colOff>762006</xdr:colOff>
      <xdr:row>320</xdr:row>
      <xdr:rowOff>140970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864870</xdr:colOff>
      <xdr:row>10</xdr:row>
      <xdr:rowOff>57150</xdr:rowOff>
    </xdr:from>
    <xdr:to>
      <xdr:col>34</xdr:col>
      <xdr:colOff>102870</xdr:colOff>
      <xdr:row>320</xdr:row>
      <xdr:rowOff>140970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791210</xdr:colOff>
      <xdr:row>1025</xdr:row>
      <xdr:rowOff>151130</xdr:rowOff>
    </xdr:from>
    <xdr:to>
      <xdr:col>34</xdr:col>
      <xdr:colOff>101600</xdr:colOff>
      <xdr:row>1265</xdr:row>
      <xdr:rowOff>114300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830586</xdr:colOff>
      <xdr:row>342</xdr:row>
      <xdr:rowOff>41910</xdr:rowOff>
    </xdr:from>
    <xdr:to>
      <xdr:col>34</xdr:col>
      <xdr:colOff>68586</xdr:colOff>
      <xdr:row>664</xdr:row>
      <xdr:rowOff>156210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784866</xdr:colOff>
      <xdr:row>1266</xdr:row>
      <xdr:rowOff>25400</xdr:rowOff>
    </xdr:from>
    <xdr:to>
      <xdr:col>34</xdr:col>
      <xdr:colOff>101600</xdr:colOff>
      <xdr:row>1281</xdr:row>
      <xdr:rowOff>161290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834390</xdr:colOff>
      <xdr:row>686</xdr:row>
      <xdr:rowOff>19050</xdr:rowOff>
    </xdr:from>
    <xdr:to>
      <xdr:col>34</xdr:col>
      <xdr:colOff>72390</xdr:colOff>
      <xdr:row>1005</xdr:row>
      <xdr:rowOff>133350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342900</xdr:colOff>
      <xdr:row>1</xdr:row>
      <xdr:rowOff>17596</xdr:rowOff>
    </xdr:from>
    <xdr:to>
      <xdr:col>7</xdr:col>
      <xdr:colOff>1409700</xdr:colOff>
      <xdr:row>4</xdr:row>
      <xdr:rowOff>79872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EE305E-F7FA-F244-AB29-40169F0E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51500" y="208096"/>
          <a:ext cx="5537200" cy="6337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1511300</xdr:colOff>
      <xdr:row>1</xdr:row>
      <xdr:rowOff>38101</xdr:rowOff>
    </xdr:from>
    <xdr:to>
      <xdr:col>8</xdr:col>
      <xdr:colOff>790221</xdr:colOff>
      <xdr:row>4</xdr:row>
      <xdr:rowOff>63501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8C32103-7309-554D-964E-07570B0E7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90300" y="228601"/>
          <a:ext cx="2453921" cy="5969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749300</xdr:colOff>
      <xdr:row>0</xdr:row>
      <xdr:rowOff>143610</xdr:rowOff>
    </xdr:from>
    <xdr:to>
      <xdr:col>14</xdr:col>
      <xdr:colOff>891064</xdr:colOff>
      <xdr:row>4</xdr:row>
      <xdr:rowOff>49122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2B556A-35A5-8C48-8D36-00BDF8E8C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370800" y="143610"/>
          <a:ext cx="4231164" cy="66751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1384300</xdr:colOff>
      <xdr:row>4</xdr:row>
      <xdr:rowOff>50800</xdr:rowOff>
    </xdr:from>
    <xdr:to>
      <xdr:col>7</xdr:col>
      <xdr:colOff>1892300</xdr:colOff>
      <xdr:row>5</xdr:row>
      <xdr:rowOff>152400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6162FE0-36BD-334E-80C0-440B00424A05}"/>
            </a:ext>
          </a:extLst>
        </xdr:cNvPr>
        <xdr:cNvCxnSpPr/>
      </xdr:nvCxnSpPr>
      <xdr:spPr>
        <a:xfrm flipH="1">
          <a:off x="11163300" y="812800"/>
          <a:ext cx="508000" cy="292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25400</xdr:colOff>
      <xdr:row>1255</xdr:row>
      <xdr:rowOff>25400</xdr:rowOff>
    </xdr:from>
    <xdr:to>
      <xdr:col>3</xdr:col>
      <xdr:colOff>482600</xdr:colOff>
      <xdr:row>1258</xdr:row>
      <xdr:rowOff>53196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0856738-D19E-3147-9758-D95A5392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11300" y="11671300"/>
          <a:ext cx="3124200" cy="5992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749300</xdr:colOff>
      <xdr:row>1251</xdr:row>
      <xdr:rowOff>12700</xdr:rowOff>
    </xdr:from>
    <xdr:to>
      <xdr:col>1</xdr:col>
      <xdr:colOff>901700</xdr:colOff>
      <xdr:row>1255</xdr:row>
      <xdr:rowOff>25400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8D9BB2C5-3F3A-0B42-BABE-77B02528E1D6}"/>
            </a:ext>
          </a:extLst>
        </xdr:cNvPr>
        <xdr:cNvCxnSpPr/>
      </xdr:nvCxnSpPr>
      <xdr:spPr>
        <a:xfrm flipV="1">
          <a:off x="2235200" y="10896600"/>
          <a:ext cx="152400" cy="7747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952500</xdr:colOff>
      <xdr:row>0</xdr:row>
      <xdr:rowOff>165100</xdr:rowOff>
    </xdr:from>
    <xdr:to>
      <xdr:col>12</xdr:col>
      <xdr:colOff>520700</xdr:colOff>
      <xdr:row>3</xdr:row>
      <xdr:rowOff>107041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88C30D-C508-EB40-B2AE-39C5568A8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06500" y="165100"/>
          <a:ext cx="6235700" cy="5134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1219200</xdr:colOff>
      <xdr:row>4</xdr:row>
      <xdr:rowOff>38100</xdr:rowOff>
    </xdr:from>
    <xdr:to>
      <xdr:col>6</xdr:col>
      <xdr:colOff>571500</xdr:colOff>
      <xdr:row>5</xdr:row>
      <xdr:rowOff>127000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E13CFAA7-ECBF-1D4A-B704-A478B6E42B22}"/>
            </a:ext>
          </a:extLst>
        </xdr:cNvPr>
        <xdr:cNvCxnSpPr/>
      </xdr:nvCxnSpPr>
      <xdr:spPr>
        <a:xfrm>
          <a:off x="6527800" y="800100"/>
          <a:ext cx="1841500" cy="279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812800</xdr:colOff>
      <xdr:row>3</xdr:row>
      <xdr:rowOff>165100</xdr:rowOff>
    </xdr:from>
    <xdr:to>
      <xdr:col>9</xdr:col>
      <xdr:colOff>127000</xdr:colOff>
      <xdr:row>6</xdr:row>
      <xdr:rowOff>38100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F572AC82-A5C3-7A48-9F58-585C6D833D2E}"/>
            </a:ext>
          </a:extLst>
        </xdr:cNvPr>
        <xdr:cNvCxnSpPr/>
      </xdr:nvCxnSpPr>
      <xdr:spPr>
        <a:xfrm flipH="1">
          <a:off x="13766800" y="736600"/>
          <a:ext cx="469900" cy="444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215900</xdr:colOff>
      <xdr:row>0</xdr:row>
      <xdr:rowOff>50800</xdr:rowOff>
    </xdr:from>
    <xdr:to>
      <xdr:col>30</xdr:col>
      <xdr:colOff>0</xdr:colOff>
      <xdr:row>1</xdr:row>
      <xdr:rowOff>87799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926D202-609F-3A47-B4D8-2040977F2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829500" y="50800"/>
          <a:ext cx="7213600" cy="2274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25</xdr:col>
      <xdr:colOff>215900</xdr:colOff>
      <xdr:row>1</xdr:row>
      <xdr:rowOff>127000</xdr:rowOff>
    </xdr:from>
    <xdr:to>
      <xdr:col>27</xdr:col>
      <xdr:colOff>673100</xdr:colOff>
      <xdr:row>2</xdr:row>
      <xdr:rowOff>166377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F35E650-6936-B14B-B093-55E02B497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829500" y="317500"/>
          <a:ext cx="3429000" cy="2298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11</xdr:col>
      <xdr:colOff>431800</xdr:colOff>
      <xdr:row>4</xdr:row>
      <xdr:rowOff>0</xdr:rowOff>
    </xdr:from>
    <xdr:to>
      <xdr:col>13</xdr:col>
      <xdr:colOff>152400</xdr:colOff>
      <xdr:row>6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1FAC444A-8C19-244B-8FBE-2EF87CE6AA9C}"/>
            </a:ext>
          </a:extLst>
        </xdr:cNvPr>
        <xdr:cNvCxnSpPr/>
      </xdr:nvCxnSpPr>
      <xdr:spPr>
        <a:xfrm flipH="1">
          <a:off x="19164300" y="762000"/>
          <a:ext cx="170180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419100</xdr:colOff>
      <xdr:row>5</xdr:row>
      <xdr:rowOff>50800</xdr:rowOff>
    </xdr:from>
    <xdr:to>
      <xdr:col>46</xdr:col>
      <xdr:colOff>645997</xdr:colOff>
      <xdr:row>451</xdr:row>
      <xdr:rowOff>139700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0A609AF-E004-5449-BB48-739CE12AF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661300" y="1003300"/>
          <a:ext cx="9142297" cy="4495800"/>
        </a:xfrm>
        <a:prstGeom prst="rect">
          <a:avLst/>
        </a:prstGeom>
      </xdr:spPr>
    </xdr:pic>
    <xdr:clientData/>
  </xdr:twoCellAnchor>
  <xdr:twoCellAnchor editAs="oneCell">
    <xdr:from>
      <xdr:col>40</xdr:col>
      <xdr:colOff>381000</xdr:colOff>
      <xdr:row>451</xdr:row>
      <xdr:rowOff>165100</xdr:rowOff>
    </xdr:from>
    <xdr:to>
      <xdr:col>46</xdr:col>
      <xdr:colOff>635000</xdr:colOff>
      <xdr:row>772</xdr:row>
      <xdr:rowOff>114300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EF0DCDE-410B-5A44-B74A-6A0538C1F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623200" y="5524500"/>
          <a:ext cx="9169400" cy="2806700"/>
        </a:xfrm>
        <a:prstGeom prst="rect">
          <a:avLst/>
        </a:prstGeom>
      </xdr:spPr>
    </xdr:pic>
    <xdr:clientData/>
  </xdr:twoCellAnchor>
  <xdr:twoCellAnchor editAs="oneCell">
    <xdr:from>
      <xdr:col>34</xdr:col>
      <xdr:colOff>165100</xdr:colOff>
      <xdr:row>6</xdr:row>
      <xdr:rowOff>120083</xdr:rowOff>
    </xdr:from>
    <xdr:to>
      <xdr:col>37</xdr:col>
      <xdr:colOff>127000</xdr:colOff>
      <xdr:row>342</xdr:row>
      <xdr:rowOff>37041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0F75F4C-30AA-3B48-940E-DC2598DC6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364900" y="1263083"/>
          <a:ext cx="4546600" cy="3180858"/>
        </a:xfrm>
        <a:prstGeom prst="rect">
          <a:avLst/>
        </a:prstGeom>
      </xdr:spPr>
    </xdr:pic>
    <xdr:clientData/>
  </xdr:twoCellAnchor>
  <xdr:twoCellAnchor editAs="oneCell">
    <xdr:from>
      <xdr:col>32</xdr:col>
      <xdr:colOff>711200</xdr:colOff>
      <xdr:row>10</xdr:row>
      <xdr:rowOff>119050</xdr:rowOff>
    </xdr:from>
    <xdr:to>
      <xdr:col>33</xdr:col>
      <xdr:colOff>787400</xdr:colOff>
      <xdr:row>45</xdr:row>
      <xdr:rowOff>165099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9F15D79-CBF9-7640-BC3D-DD9AAAA8C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939200" y="1452550"/>
          <a:ext cx="1562100" cy="427049"/>
        </a:xfrm>
        <a:prstGeom prst="rect">
          <a:avLst/>
        </a:prstGeom>
      </xdr:spPr>
    </xdr:pic>
    <xdr:clientData/>
  </xdr:twoCellAnchor>
  <xdr:twoCellAnchor editAs="oneCell">
    <xdr:from>
      <xdr:col>32</xdr:col>
      <xdr:colOff>622300</xdr:colOff>
      <xdr:row>686</xdr:row>
      <xdr:rowOff>46652</xdr:rowOff>
    </xdr:from>
    <xdr:to>
      <xdr:col>33</xdr:col>
      <xdr:colOff>1458778</xdr:colOff>
      <xdr:row>730</xdr:row>
      <xdr:rowOff>127000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1401AA8-4AB4-F946-9D8B-1A3903E10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850300" y="7501552"/>
          <a:ext cx="2322378" cy="461348"/>
        </a:xfrm>
        <a:prstGeom prst="rect">
          <a:avLst/>
        </a:prstGeom>
      </xdr:spPr>
    </xdr:pic>
    <xdr:clientData/>
  </xdr:twoCellAnchor>
  <xdr:twoCellAnchor editAs="oneCell">
    <xdr:from>
      <xdr:col>34</xdr:col>
      <xdr:colOff>282127</xdr:colOff>
      <xdr:row>686</xdr:row>
      <xdr:rowOff>12700</xdr:rowOff>
    </xdr:from>
    <xdr:to>
      <xdr:col>36</xdr:col>
      <xdr:colOff>1244601</xdr:colOff>
      <xdr:row>1005</xdr:row>
      <xdr:rowOff>160985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29BF675-4249-4F4E-951F-79337817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481927" y="7467600"/>
          <a:ext cx="3934274" cy="3005785"/>
        </a:xfrm>
        <a:prstGeom prst="rect">
          <a:avLst/>
        </a:prstGeom>
      </xdr:spPr>
    </xdr:pic>
    <xdr:clientData/>
  </xdr:twoCellAnchor>
  <xdr:twoCellAnchor editAs="oneCell">
    <xdr:from>
      <xdr:col>32</xdr:col>
      <xdr:colOff>673100</xdr:colOff>
      <xdr:row>342</xdr:row>
      <xdr:rowOff>114300</xdr:rowOff>
    </xdr:from>
    <xdr:to>
      <xdr:col>33</xdr:col>
      <xdr:colOff>38100</xdr:colOff>
      <xdr:row>385</xdr:row>
      <xdr:rowOff>179403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FC16DB2-4266-3447-989E-382283A76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901100" y="4521200"/>
          <a:ext cx="850900" cy="446103"/>
        </a:xfrm>
        <a:prstGeom prst="rect">
          <a:avLst/>
        </a:prstGeom>
      </xdr:spPr>
    </xdr:pic>
    <xdr:clientData/>
  </xdr:twoCellAnchor>
  <xdr:twoCellAnchor editAs="oneCell">
    <xdr:from>
      <xdr:col>34</xdr:col>
      <xdr:colOff>254000</xdr:colOff>
      <xdr:row>342</xdr:row>
      <xdr:rowOff>101600</xdr:rowOff>
    </xdr:from>
    <xdr:to>
      <xdr:col>36</xdr:col>
      <xdr:colOff>1606751</xdr:colOff>
      <xdr:row>686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DFA1816-42F0-F941-9161-5388E7560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453800" y="4508500"/>
          <a:ext cx="4324551" cy="3124200"/>
        </a:xfrm>
        <a:prstGeom prst="rect">
          <a:avLst/>
        </a:prstGeom>
      </xdr:spPr>
    </xdr:pic>
    <xdr:clientData/>
  </xdr:twoCellAnchor>
  <xdr:twoCellAnchor editAs="oneCell">
    <xdr:from>
      <xdr:col>32</xdr:col>
      <xdr:colOff>673100</xdr:colOff>
      <xdr:row>1028</xdr:row>
      <xdr:rowOff>38100</xdr:rowOff>
    </xdr:from>
    <xdr:to>
      <xdr:col>33</xdr:col>
      <xdr:colOff>546100</xdr:colOff>
      <xdr:row>1251</xdr:row>
      <xdr:rowOff>178143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2080E0F-B590-C046-A89C-7D6C3FB38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901100" y="10731500"/>
          <a:ext cx="1358900" cy="330543"/>
        </a:xfrm>
        <a:prstGeom prst="rect">
          <a:avLst/>
        </a:prstGeom>
      </xdr:spPr>
    </xdr:pic>
    <xdr:clientData/>
  </xdr:twoCellAnchor>
  <xdr:twoCellAnchor editAs="oneCell">
    <xdr:from>
      <xdr:col>32</xdr:col>
      <xdr:colOff>685800</xdr:colOff>
      <xdr:row>1266</xdr:row>
      <xdr:rowOff>177800</xdr:rowOff>
    </xdr:from>
    <xdr:to>
      <xdr:col>33</xdr:col>
      <xdr:colOff>1117600</xdr:colOff>
      <xdr:row>1268</xdr:row>
      <xdr:rowOff>113314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A3F0364-4E8D-4342-AD41-D37CA6733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6913800" y="13919200"/>
          <a:ext cx="1917700" cy="316514"/>
        </a:xfrm>
        <a:prstGeom prst="rect">
          <a:avLst/>
        </a:prstGeom>
      </xdr:spPr>
    </xdr:pic>
    <xdr:clientData/>
  </xdr:twoCellAnchor>
  <xdr:twoCellAnchor editAs="oneCell">
    <xdr:from>
      <xdr:col>14</xdr:col>
      <xdr:colOff>999068</xdr:colOff>
      <xdr:row>1</xdr:row>
      <xdr:rowOff>109270</xdr:rowOff>
    </xdr:from>
    <xdr:to>
      <xdr:col>16</xdr:col>
      <xdr:colOff>16934</xdr:colOff>
      <xdr:row>3</xdr:row>
      <xdr:rowOff>141720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6D1E28-47BA-8B4F-8E48-5E7D74F26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739601" y="295537"/>
          <a:ext cx="2641600" cy="4049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14</xdr:col>
      <xdr:colOff>1642534</xdr:colOff>
      <xdr:row>3</xdr:row>
      <xdr:rowOff>118533</xdr:rowOff>
    </xdr:from>
    <xdr:to>
      <xdr:col>15</xdr:col>
      <xdr:colOff>321733</xdr:colOff>
      <xdr:row>6</xdr:row>
      <xdr:rowOff>16933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15A8831B-9570-D446-A7B4-3306970BC766}"/>
            </a:ext>
          </a:extLst>
        </xdr:cNvPr>
        <xdr:cNvCxnSpPr/>
      </xdr:nvCxnSpPr>
      <xdr:spPr>
        <a:xfrm>
          <a:off x="25383067" y="677333"/>
          <a:ext cx="948266" cy="4572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342900</xdr:colOff>
      <xdr:row>1</xdr:row>
      <xdr:rowOff>17596</xdr:rowOff>
    </xdr:from>
    <xdr:to>
      <xdr:col>7</xdr:col>
      <xdr:colOff>1409700</xdr:colOff>
      <xdr:row>4</xdr:row>
      <xdr:rowOff>79872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8F05DA2-23EF-DF43-98F6-163D9487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208096"/>
          <a:ext cx="5537200" cy="6337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1511300</xdr:colOff>
      <xdr:row>1</xdr:row>
      <xdr:rowOff>38101</xdr:rowOff>
    </xdr:from>
    <xdr:to>
      <xdr:col>8</xdr:col>
      <xdr:colOff>790221</xdr:colOff>
      <xdr:row>4</xdr:row>
      <xdr:rowOff>63501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D054DC1-F5EE-1340-B3BD-3A670381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90300" y="228601"/>
          <a:ext cx="2453921" cy="5969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749300</xdr:colOff>
      <xdr:row>0</xdr:row>
      <xdr:rowOff>143610</xdr:rowOff>
    </xdr:from>
    <xdr:to>
      <xdr:col>14</xdr:col>
      <xdr:colOff>891064</xdr:colOff>
      <xdr:row>4</xdr:row>
      <xdr:rowOff>49122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B15D87E-52A3-6048-8A50-99EFB0A2A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70800" y="143610"/>
          <a:ext cx="4231164" cy="66751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1384300</xdr:colOff>
      <xdr:row>4</xdr:row>
      <xdr:rowOff>50800</xdr:rowOff>
    </xdr:from>
    <xdr:to>
      <xdr:col>7</xdr:col>
      <xdr:colOff>1892300</xdr:colOff>
      <xdr:row>5</xdr:row>
      <xdr:rowOff>152400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66DDC7B4-E445-A445-8F59-442860FE9460}"/>
            </a:ext>
          </a:extLst>
        </xdr:cNvPr>
        <xdr:cNvCxnSpPr/>
      </xdr:nvCxnSpPr>
      <xdr:spPr>
        <a:xfrm flipH="1">
          <a:off x="11163300" y="812800"/>
          <a:ext cx="508000" cy="292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241300</xdr:colOff>
      <xdr:row>1255</xdr:row>
      <xdr:rowOff>12700</xdr:rowOff>
    </xdr:from>
    <xdr:to>
      <xdr:col>3</xdr:col>
      <xdr:colOff>698500</xdr:colOff>
      <xdr:row>1258</xdr:row>
      <xdr:rowOff>40496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AD2CB63-D476-F147-BD0C-56AE4AE82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7200" y="196634100"/>
          <a:ext cx="3124200" cy="5992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749300</xdr:colOff>
      <xdr:row>1251</xdr:row>
      <xdr:rowOff>12700</xdr:rowOff>
    </xdr:from>
    <xdr:to>
      <xdr:col>1</xdr:col>
      <xdr:colOff>901700</xdr:colOff>
      <xdr:row>1255</xdr:row>
      <xdr:rowOff>25400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2D4711C4-8F78-FE4B-9CEC-A1D2F63AC209}"/>
            </a:ext>
          </a:extLst>
        </xdr:cNvPr>
        <xdr:cNvCxnSpPr/>
      </xdr:nvCxnSpPr>
      <xdr:spPr>
        <a:xfrm flipV="1">
          <a:off x="2235200" y="10896600"/>
          <a:ext cx="152400" cy="7747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952500</xdr:colOff>
      <xdr:row>0</xdr:row>
      <xdr:rowOff>165100</xdr:rowOff>
    </xdr:from>
    <xdr:to>
      <xdr:col>12</xdr:col>
      <xdr:colOff>520700</xdr:colOff>
      <xdr:row>3</xdr:row>
      <xdr:rowOff>107041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B1E3881-6161-CF42-8D09-CBB0D193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06500" y="165100"/>
          <a:ext cx="6235700" cy="5134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1219200</xdr:colOff>
      <xdr:row>4</xdr:row>
      <xdr:rowOff>38100</xdr:rowOff>
    </xdr:from>
    <xdr:to>
      <xdr:col>6</xdr:col>
      <xdr:colOff>571500</xdr:colOff>
      <xdr:row>5</xdr:row>
      <xdr:rowOff>127000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241A669-CDFA-3042-8F3D-FA7A735F32BB}"/>
            </a:ext>
          </a:extLst>
        </xdr:cNvPr>
        <xdr:cNvCxnSpPr/>
      </xdr:nvCxnSpPr>
      <xdr:spPr>
        <a:xfrm>
          <a:off x="6527800" y="800100"/>
          <a:ext cx="1841500" cy="279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812800</xdr:colOff>
      <xdr:row>3</xdr:row>
      <xdr:rowOff>165100</xdr:rowOff>
    </xdr:from>
    <xdr:to>
      <xdr:col>9</xdr:col>
      <xdr:colOff>127000</xdr:colOff>
      <xdr:row>6</xdr:row>
      <xdr:rowOff>38100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E3B1915-E111-DE46-8FC5-1DAC9C75E988}"/>
            </a:ext>
          </a:extLst>
        </xdr:cNvPr>
        <xdr:cNvCxnSpPr/>
      </xdr:nvCxnSpPr>
      <xdr:spPr>
        <a:xfrm flipH="1">
          <a:off x="13766800" y="736600"/>
          <a:ext cx="469900" cy="444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215900</xdr:colOff>
      <xdr:row>0</xdr:row>
      <xdr:rowOff>50800</xdr:rowOff>
    </xdr:from>
    <xdr:to>
      <xdr:col>30</xdr:col>
      <xdr:colOff>0</xdr:colOff>
      <xdr:row>1</xdr:row>
      <xdr:rowOff>87799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8516574-E022-6849-AEFB-4F14A8C74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042600" y="50800"/>
          <a:ext cx="7213600" cy="2274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25</xdr:col>
      <xdr:colOff>215900</xdr:colOff>
      <xdr:row>1</xdr:row>
      <xdr:rowOff>127000</xdr:rowOff>
    </xdr:from>
    <xdr:to>
      <xdr:col>27</xdr:col>
      <xdr:colOff>673100</xdr:colOff>
      <xdr:row>2</xdr:row>
      <xdr:rowOff>166377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D7CF7A-6991-1D4C-A640-58A815B10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042600" y="317500"/>
          <a:ext cx="3429000" cy="2298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11</xdr:col>
      <xdr:colOff>431800</xdr:colOff>
      <xdr:row>4</xdr:row>
      <xdr:rowOff>0</xdr:rowOff>
    </xdr:from>
    <xdr:to>
      <xdr:col>13</xdr:col>
      <xdr:colOff>152400</xdr:colOff>
      <xdr:row>6</xdr:row>
      <xdr:rowOff>114300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6959FD2-92B7-EC45-B262-AB435A83D7D2}"/>
            </a:ext>
          </a:extLst>
        </xdr:cNvPr>
        <xdr:cNvCxnSpPr/>
      </xdr:nvCxnSpPr>
      <xdr:spPr>
        <a:xfrm flipH="1">
          <a:off x="19164300" y="762000"/>
          <a:ext cx="170180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999068</xdr:colOff>
      <xdr:row>1</xdr:row>
      <xdr:rowOff>109270</xdr:rowOff>
    </xdr:from>
    <xdr:to>
      <xdr:col>16</xdr:col>
      <xdr:colOff>16934</xdr:colOff>
      <xdr:row>3</xdr:row>
      <xdr:rowOff>141720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C511578-EC56-3B40-A5E3-A182B9CCB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09968" y="299770"/>
          <a:ext cx="2624666" cy="4134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13</xdr:col>
      <xdr:colOff>2873375</xdr:colOff>
      <xdr:row>3</xdr:row>
      <xdr:rowOff>118533</xdr:rowOff>
    </xdr:from>
    <xdr:to>
      <xdr:col>14</xdr:col>
      <xdr:colOff>1642534</xdr:colOff>
      <xdr:row>5</xdr:row>
      <xdr:rowOff>158750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7D7D98A-1885-8A43-B677-88D99471409D}"/>
            </a:ext>
          </a:extLst>
        </xdr:cNvPr>
        <xdr:cNvCxnSpPr/>
      </xdr:nvCxnSpPr>
      <xdr:spPr>
        <a:xfrm flipH="1">
          <a:off x="23606125" y="690033"/>
          <a:ext cx="1769534" cy="42121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523875</xdr:colOff>
      <xdr:row>0</xdr:row>
      <xdr:rowOff>127000</xdr:rowOff>
    </xdr:from>
    <xdr:to>
      <xdr:col>22</xdr:col>
      <xdr:colOff>587375</xdr:colOff>
      <xdr:row>4</xdr:row>
      <xdr:rowOff>95250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197C4153-961A-404F-BF37-54F4835D82B0}"/>
            </a:ext>
          </a:extLst>
        </xdr:cNvPr>
        <xdr:cNvSpPr txBox="1"/>
      </xdr:nvSpPr>
      <xdr:spPr>
        <a:xfrm>
          <a:off x="30337125" y="127000"/>
          <a:ext cx="2794000" cy="7302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>
              <a:solidFill>
                <a:schemeClr val="tx1"/>
              </a:solidFill>
            </a:rPr>
            <a:t>In</a:t>
          </a:r>
          <a:r>
            <a:rPr lang="it-IT" sz="1100" baseline="0">
              <a:solidFill>
                <a:schemeClr val="tx1"/>
              </a:solidFill>
            </a:rPr>
            <a:t> this sheet variables are computed daily, but our valution in referred to a monthly timeframe. Plesa refer to the first sheet.</a:t>
          </a:r>
          <a:endParaRPr lang="it-IT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635001</xdr:colOff>
      <xdr:row>2</xdr:row>
      <xdr:rowOff>0</xdr:rowOff>
    </xdr:from>
    <xdr:to>
      <xdr:col>23</xdr:col>
      <xdr:colOff>635001</xdr:colOff>
      <xdr:row>51</xdr:row>
      <xdr:rowOff>25400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6E309D07-EB0E-694E-BD8B-43E7069A3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260"/>
  <sheetViews>
    <sheetView zoomScaleNormal="100" workbookViewId="0">
      <pane xSplit="1" topLeftCell="G1" activePane="topRight" state="frozen"/>
      <selection pane="topRight" activeCell="AW5" sqref="AW5:AW11"/>
    </sheetView>
  </sheetViews>
  <sheetFormatPr baseColWidth="10" defaultColWidth="19.5" defaultRowHeight="15"/>
  <cols>
    <col min="1" max="1" width="19.5" style="3"/>
    <col min="2" max="2" width="20.83203125" style="3" customWidth="1"/>
    <col min="3" max="3" width="14.1640625" style="3" customWidth="1"/>
    <col min="4" max="4" width="15.1640625" style="3" bestFit="1" customWidth="1"/>
    <col min="5" max="5" width="16.83203125" style="3" customWidth="1"/>
    <col min="6" max="6" width="15.83203125" style="3" customWidth="1"/>
    <col min="7" max="7" width="26" style="3" bestFit="1" customWidth="1"/>
    <col min="8" max="8" width="41.6640625" style="3" bestFit="1" customWidth="1"/>
    <col min="9" max="9" width="15.1640625" style="3" bestFit="1" customWidth="1"/>
    <col min="10" max="10" width="22.5" style="3" bestFit="1" customWidth="1"/>
    <col min="11" max="11" width="38.1640625" style="3" bestFit="1" customWidth="1"/>
    <col min="12" max="12" width="11.6640625" style="3" customWidth="1"/>
    <col min="13" max="13" width="14.33203125" style="3" bestFit="1" customWidth="1"/>
    <col min="14" max="14" width="39.33203125" style="3" bestFit="1" customWidth="1"/>
    <col min="15" max="15" width="29.6640625" style="3" bestFit="1" customWidth="1"/>
    <col min="16" max="16" width="17.6640625" style="3" bestFit="1" customWidth="1"/>
    <col min="17" max="17" width="24.5" style="3" customWidth="1"/>
    <col min="18" max="18" width="7.83203125" style="3" bestFit="1" customWidth="1"/>
    <col min="19" max="19" width="7.6640625" style="3" bestFit="1" customWidth="1"/>
    <col min="20" max="20" width="8.1640625" style="3" bestFit="1" customWidth="1"/>
    <col min="21" max="21" width="8.83203125" style="3" customWidth="1"/>
    <col min="22" max="22" width="11.1640625" style="3" customWidth="1"/>
    <col min="23" max="23" width="8.83203125" style="3" customWidth="1"/>
    <col min="24" max="24" width="15.1640625" style="3" bestFit="1" customWidth="1"/>
    <col min="25" max="36" width="19.5" style="3"/>
    <col min="37" max="37" width="21.1640625" style="3" bestFit="1" customWidth="1"/>
    <col min="38" max="16384" width="19.5" style="3"/>
  </cols>
  <sheetData>
    <row r="1" spans="1:40">
      <c r="A1" s="22" t="s">
        <v>0</v>
      </c>
      <c r="B1" s="21" t="s">
        <v>10</v>
      </c>
    </row>
    <row r="2" spans="1:40">
      <c r="A2" s="6" t="s">
        <v>1</v>
      </c>
      <c r="B2" s="7">
        <v>40737</v>
      </c>
      <c r="C2" s="16" t="s">
        <v>24</v>
      </c>
      <c r="D2" s="3">
        <v>20</v>
      </c>
      <c r="Q2" s="16" t="s">
        <v>50</v>
      </c>
      <c r="R2" s="3">
        <v>1000</v>
      </c>
      <c r="X2" s="16" t="s">
        <v>31</v>
      </c>
      <c r="Y2" s="19">
        <f>AVERAGE(I1032,I1031,I1029)</f>
        <v>100.7779506780973</v>
      </c>
    </row>
    <row r="3" spans="1:40">
      <c r="A3" s="6" t="s">
        <v>2</v>
      </c>
      <c r="B3" s="7">
        <v>43215</v>
      </c>
      <c r="C3" s="16" t="s">
        <v>27</v>
      </c>
      <c r="D3" s="3">
        <v>252</v>
      </c>
      <c r="Q3" s="3" t="s">
        <v>51</v>
      </c>
      <c r="AF3" s="28"/>
      <c r="AG3" s="27"/>
    </row>
    <row r="4" spans="1:40">
      <c r="A4" s="6" t="s">
        <v>3</v>
      </c>
      <c r="B4" s="8" t="s">
        <v>4</v>
      </c>
      <c r="C4" s="16" t="s">
        <v>25</v>
      </c>
      <c r="D4" s="3">
        <v>0.06</v>
      </c>
      <c r="AF4" s="29"/>
      <c r="AG4" s="27"/>
      <c r="AK4" s="16"/>
      <c r="AM4" s="16"/>
      <c r="AN4" s="25"/>
    </row>
    <row r="5" spans="1:40">
      <c r="A5" s="9" t="s">
        <v>5</v>
      </c>
      <c r="B5" s="10" t="s">
        <v>6</v>
      </c>
      <c r="C5" s="16" t="s">
        <v>26</v>
      </c>
      <c r="D5" s="3">
        <v>1.5</v>
      </c>
    </row>
    <row r="6" spans="1:40">
      <c r="AI6" s="16" t="s">
        <v>53</v>
      </c>
    </row>
    <row r="7" spans="1:40" s="20" customFormat="1">
      <c r="A7" s="17" t="s">
        <v>8</v>
      </c>
      <c r="B7" s="17" t="s">
        <v>45</v>
      </c>
      <c r="C7" s="17" t="s">
        <v>19</v>
      </c>
      <c r="D7" s="17" t="s">
        <v>20</v>
      </c>
      <c r="E7" s="17" t="s">
        <v>21</v>
      </c>
      <c r="F7" s="17" t="s">
        <v>22</v>
      </c>
      <c r="G7" s="17" t="s">
        <v>23</v>
      </c>
      <c r="H7" s="17" t="s">
        <v>28</v>
      </c>
      <c r="I7" s="17" t="s">
        <v>29</v>
      </c>
      <c r="J7" s="17" t="s">
        <v>30</v>
      </c>
      <c r="K7" s="17" t="s">
        <v>32</v>
      </c>
      <c r="L7" s="17" t="s">
        <v>49</v>
      </c>
      <c r="M7" s="17" t="s">
        <v>33</v>
      </c>
      <c r="N7" s="17" t="s">
        <v>52</v>
      </c>
      <c r="O7" s="17" t="s">
        <v>47</v>
      </c>
      <c r="P7" s="17" t="s">
        <v>48</v>
      </c>
      <c r="Q7" s="17" t="s">
        <v>34</v>
      </c>
      <c r="R7" s="17" t="s">
        <v>35</v>
      </c>
      <c r="S7" s="17" t="s">
        <v>36</v>
      </c>
      <c r="T7" s="17" t="s">
        <v>37</v>
      </c>
      <c r="U7" s="17" t="s">
        <v>38</v>
      </c>
      <c r="V7" s="17" t="s">
        <v>39</v>
      </c>
      <c r="W7" s="18" t="s">
        <v>40</v>
      </c>
      <c r="X7" s="18" t="s">
        <v>41</v>
      </c>
      <c r="Y7" s="18" t="s">
        <v>42</v>
      </c>
      <c r="Z7" s="18" t="s">
        <v>43</v>
      </c>
      <c r="AA7" s="18" t="s">
        <v>44</v>
      </c>
    </row>
    <row r="8" spans="1:40" hidden="1">
      <c r="A8" s="4">
        <v>43215</v>
      </c>
      <c r="B8" s="3">
        <v>137.5624</v>
      </c>
      <c r="C8" s="3">
        <f>+LN(B8/B9)</f>
        <v>-5.0146479641579385E-4</v>
      </c>
      <c r="D8" s="3">
        <f>+C8^2</f>
        <v>2.5146694204433358E-7</v>
      </c>
      <c r="E8" s="3">
        <f>+SUM(D8:D27)</f>
        <v>3.8983495266210228E-5</v>
      </c>
      <c r="F8" s="3">
        <f>+SUM(C8:C27)</f>
        <v>-2.1356567162476238E-3</v>
      </c>
      <c r="G8" s="3">
        <f>+SQRT($D$3/$D$2)*SQRT(E8-((1/$D$2)*F8^2))</f>
        <v>2.209793184214684E-2</v>
      </c>
      <c r="H8" s="3">
        <f>+MIN($D$5,$D$4/G10)</f>
        <v>1.5</v>
      </c>
      <c r="I8" s="13">
        <f>I9*(1+(H9*((B8/B9)-1))+((1-H9)*(Eur_1M!B8/100)*((A8-A9)/360)))</f>
        <v>118.72039438844131</v>
      </c>
      <c r="J8" s="3">
        <f>I8*(1-(1.1/100))^4</f>
        <v>113.58225771248148</v>
      </c>
      <c r="K8" s="3">
        <f t="shared" ref="K8:K71" si="0">J8/$Y$2</f>
        <v>1.1270546478493437</v>
      </c>
      <c r="L8" s="13">
        <f>K8*1000</f>
        <v>1127.0546478493438</v>
      </c>
      <c r="M8" s="3">
        <f>LN(L8/L9)</f>
        <v>-7.4712098466195353E-4</v>
      </c>
      <c r="N8" s="3">
        <f t="shared" ref="N8:N10" si="1">SQRT(252)*STDEV(M9:M187)</f>
        <v>3.5890376081005454E-2</v>
      </c>
    </row>
    <row r="9" spans="1:40" hidden="1">
      <c r="A9" s="4">
        <v>43214</v>
      </c>
      <c r="B9" s="3">
        <v>137.63140000000001</v>
      </c>
      <c r="C9" s="3">
        <f t="shared" ref="C9:C72" si="2">+LN(B9/B10)</f>
        <v>5.7997770383260208E-4</v>
      </c>
      <c r="D9" s="3">
        <f t="shared" ref="D9:D72" si="3">+C9^2</f>
        <v>3.3637413694293752E-7</v>
      </c>
      <c r="E9" s="3">
        <f t="shared" ref="E9:E72" si="4">+SUM(D9:D28)</f>
        <v>3.8767047316350955E-5</v>
      </c>
      <c r="F9" s="3">
        <f t="shared" ref="F9:F72" si="5">+SUM(C9:C28)</f>
        <v>-1.8213255410361906E-3</v>
      </c>
      <c r="G9" s="3">
        <f t="shared" ref="G9:G72" si="6">+SQRT($D$3/$D$2)*SQRT(E9-((1/$D$2)*F9^2))</f>
        <v>2.2053909933351289E-2</v>
      </c>
      <c r="H9" s="3">
        <f t="shared" ref="H9:H72" si="7">+MIN($D$5,$D$4/G11)</f>
        <v>1.5</v>
      </c>
      <c r="I9" s="13">
        <f>I10*(1+(H10*((B9/B10)-1))+((1-H10)*(Eur_1M!B9/100)*((A9-A10)/360)))</f>
        <v>118.80912602890415</v>
      </c>
      <c r="J9" s="3">
        <f t="shared" ref="J9:J72" si="8">I9*(1-(1.1/100))^4</f>
        <v>113.66714910882679</v>
      </c>
      <c r="K9" s="3">
        <f t="shared" si="0"/>
        <v>1.1278970086611493</v>
      </c>
      <c r="L9" s="13">
        <f t="shared" ref="L9:L72" si="9">K9*1000</f>
        <v>1127.8970086611494</v>
      </c>
      <c r="M9" s="3">
        <f t="shared" ref="M9:M72" si="10">LN(L9/L10)</f>
        <v>8.7500262532131919E-4</v>
      </c>
      <c r="N9" s="3">
        <f t="shared" si="1"/>
        <v>3.6051254105378933E-2</v>
      </c>
    </row>
    <row r="10" spans="1:40" hidden="1">
      <c r="A10" s="4">
        <v>43213</v>
      </c>
      <c r="B10" s="3">
        <v>137.55160000000001</v>
      </c>
      <c r="C10" s="3">
        <f t="shared" si="2"/>
        <v>-1.9595246181004335E-3</v>
      </c>
      <c r="D10" s="3">
        <f t="shared" si="3"/>
        <v>3.83973672894165E-6</v>
      </c>
      <c r="E10" s="3">
        <f t="shared" si="4"/>
        <v>3.8432207045652555E-5</v>
      </c>
      <c r="F10" s="3">
        <f t="shared" si="5"/>
        <v>-2.3621386403828099E-3</v>
      </c>
      <c r="G10" s="3">
        <f t="shared" si="6"/>
        <v>2.1925569512163116E-2</v>
      </c>
      <c r="H10" s="3">
        <f t="shared" si="7"/>
        <v>1.5</v>
      </c>
      <c r="I10" s="13">
        <f>I11*(1+(H11*((B10/B11)-1))+((1-H11)*(Eur_1M!B10/100)*((A10-A11)/360)))</f>
        <v>118.70521320034548</v>
      </c>
      <c r="J10" s="3">
        <f t="shared" si="8"/>
        <v>113.56773355572169</v>
      </c>
      <c r="K10" s="3">
        <f t="shared" si="0"/>
        <v>1.1269105274672357</v>
      </c>
      <c r="L10" s="13">
        <f t="shared" si="9"/>
        <v>1126.9105274672359</v>
      </c>
      <c r="M10" s="3">
        <f t="shared" si="10"/>
        <v>-2.9251831844268358E-3</v>
      </c>
      <c r="N10" s="3">
        <f t="shared" si="1"/>
        <v>3.595194444868683E-2</v>
      </c>
    </row>
    <row r="11" spans="1:40" s="11" customFormat="1">
      <c r="A11" s="23">
        <v>43210</v>
      </c>
      <c r="B11" s="11">
        <v>137.82140000000001</v>
      </c>
      <c r="C11" s="11">
        <f>+LN(B11/B12)</f>
        <v>2.8011184337816764E-4</v>
      </c>
      <c r="D11" s="11">
        <f t="shared" si="3"/>
        <v>7.8462644800715119E-8</v>
      </c>
      <c r="E11" s="11">
        <f>+SUM(D11:D30)</f>
        <v>4.2546300112597055E-5</v>
      </c>
      <c r="F11" s="11">
        <f>+SUM(C11:C30)</f>
        <v>2.4176394762326333E-3</v>
      </c>
      <c r="G11" s="11">
        <f>+SQRT($D$3/$D$2)*SQRT(E11-((1/$D$2)*F11^2))</f>
        <v>2.3073817274508111E-2</v>
      </c>
      <c r="H11" s="11">
        <f>+MIN($D$5,$D$4/G13)</f>
        <v>1.5</v>
      </c>
      <c r="I11" s="24">
        <f>I12*(1+(H12*((B11/B12)-1))+((1-H12)*(Eur_1M!B11/100)*((A11-A12)/360)))</f>
        <v>119.0529560517128</v>
      </c>
      <c r="J11" s="11">
        <f t="shared" si="8"/>
        <v>113.9004263366473</v>
      </c>
      <c r="K11" s="11">
        <f t="shared" si="0"/>
        <v>1.1302117732128283</v>
      </c>
      <c r="L11" s="24">
        <f t="shared" si="9"/>
        <v>1130.2117732128283</v>
      </c>
      <c r="M11" s="11">
        <f t="shared" si="10"/>
        <v>4.2530283014076159E-4</v>
      </c>
      <c r="N11" s="11">
        <f>SQRT(252)*STDEV(M12:M190)</f>
        <v>3.5986315982284883E-2</v>
      </c>
      <c r="O11" s="11">
        <v>0</v>
      </c>
      <c r="P11" s="11">
        <f>O11/252</f>
        <v>0</v>
      </c>
      <c r="V11" s="26">
        <f>MAX(0,L11 - 1000)</f>
        <v>130.21177321282835</v>
      </c>
    </row>
    <row r="12" spans="1:40" hidden="1">
      <c r="A12" s="4">
        <v>43209</v>
      </c>
      <c r="B12" s="3">
        <v>137.78280000000001</v>
      </c>
      <c r="C12" s="3">
        <f t="shared" si="2"/>
        <v>-4.1739470662246524E-3</v>
      </c>
      <c r="D12" s="3">
        <f t="shared" si="3"/>
        <v>1.7421834111645383E-5</v>
      </c>
      <c r="E12" s="3">
        <f t="shared" si="4"/>
        <v>4.2855223385878238E-5</v>
      </c>
      <c r="F12" s="3">
        <f t="shared" si="5"/>
        <v>1.5151242925020144E-3</v>
      </c>
      <c r="G12" s="3">
        <f t="shared" si="6"/>
        <v>2.3206240230601256E-2</v>
      </c>
      <c r="H12" s="3">
        <f t="shared" si="7"/>
        <v>1.5</v>
      </c>
      <c r="I12" s="13">
        <f>I13*(1+(H13*((B12/B13)-1))+((1-H13)*(Eur_1M!B12/100)*((A12-A13)/360)))</f>
        <v>119.00233325833909</v>
      </c>
      <c r="J12" s="3">
        <f t="shared" si="8"/>
        <v>113.85199446280863</v>
      </c>
      <c r="K12" s="3">
        <f t="shared" si="0"/>
        <v>1.1297311931502969</v>
      </c>
      <c r="L12" s="13">
        <f t="shared" si="9"/>
        <v>1129.7311931502968</v>
      </c>
      <c r="M12" s="3">
        <f t="shared" si="10"/>
        <v>-6.2622868582679252E-3</v>
      </c>
      <c r="N12" s="3">
        <f t="shared" ref="N12:N75" si="11">SQRT(252)*STDEV(M13:M191)</f>
        <v>3.5279067739578507E-2</v>
      </c>
      <c r="O12" s="3">
        <v>1</v>
      </c>
      <c r="P12" s="3">
        <f t="shared" ref="P12:P75" si="12">O12/252</f>
        <v>3.968253968253968E-3</v>
      </c>
      <c r="AL12" s="25"/>
      <c r="AM12" s="25"/>
    </row>
    <row r="13" spans="1:40" hidden="1">
      <c r="A13" s="4">
        <v>43208</v>
      </c>
      <c r="B13" s="3">
        <v>138.35910000000001</v>
      </c>
      <c r="C13" s="3">
        <f t="shared" si="2"/>
        <v>-3.9454744619621222E-4</v>
      </c>
      <c r="D13" s="3">
        <f t="shared" si="3"/>
        <v>1.5566768729995299E-7</v>
      </c>
      <c r="E13" s="3">
        <f t="shared" si="4"/>
        <v>2.5575213060447596E-5</v>
      </c>
      <c r="F13" s="3">
        <f t="shared" si="5"/>
        <v>6.0656663483570983E-3</v>
      </c>
      <c r="G13" s="3">
        <f t="shared" si="6"/>
        <v>1.7293597958909446E-2</v>
      </c>
      <c r="H13" s="3">
        <f t="shared" si="7"/>
        <v>1.5</v>
      </c>
      <c r="I13" s="13">
        <f>I14*(1+(H14*((B13/B14)-1))+((1-H14)*(Eur_1M!B13/100)*((A13-A14)/360)))</f>
        <v>119.74989829630678</v>
      </c>
      <c r="J13" s="3">
        <f t="shared" si="8"/>
        <v>114.56720540223215</v>
      </c>
      <c r="K13" s="3">
        <f t="shared" si="0"/>
        <v>1.1368280921704808</v>
      </c>
      <c r="L13" s="13">
        <f t="shared" si="9"/>
        <v>1136.8280921704807</v>
      </c>
      <c r="M13" s="3">
        <f t="shared" si="10"/>
        <v>-5.8672374482265097E-4</v>
      </c>
      <c r="N13" s="3">
        <f t="shared" si="11"/>
        <v>3.539383097835247E-2</v>
      </c>
      <c r="O13" s="3">
        <v>2</v>
      </c>
      <c r="P13" s="3">
        <f t="shared" si="12"/>
        <v>7.9365079365079361E-3</v>
      </c>
      <c r="AL13" s="25"/>
      <c r="AM13" s="25"/>
    </row>
    <row r="14" spans="1:40" hidden="1">
      <c r="A14" s="4">
        <v>43207</v>
      </c>
      <c r="B14" s="3">
        <v>138.41370000000001</v>
      </c>
      <c r="C14" s="3">
        <f t="shared" si="2"/>
        <v>1.7405035076795373E-3</v>
      </c>
      <c r="D14" s="3">
        <f t="shared" si="3"/>
        <v>3.0293524602447731E-6</v>
      </c>
      <c r="E14" s="3">
        <f t="shared" si="4"/>
        <v>2.5432746687926137E-5</v>
      </c>
      <c r="F14" s="3">
        <f t="shared" si="5"/>
        <v>6.5751107691805659E-3</v>
      </c>
      <c r="G14" s="3">
        <f t="shared" si="6"/>
        <v>1.7123562621220591E-2</v>
      </c>
      <c r="H14" s="3">
        <f t="shared" si="7"/>
        <v>1.5</v>
      </c>
      <c r="I14" s="13">
        <f>I15*(1+(H15*((B14/B15)-1))+((1-H15)*(Eur_1M!B14/100)*((A14-A15)/360)))</f>
        <v>119.8201790207461</v>
      </c>
      <c r="J14" s="3">
        <f t="shared" si="8"/>
        <v>114.63444442545648</v>
      </c>
      <c r="K14" s="3">
        <f t="shared" si="0"/>
        <v>1.1374952919177657</v>
      </c>
      <c r="L14" s="13">
        <f t="shared" si="9"/>
        <v>1137.4952919177656</v>
      </c>
      <c r="M14" s="3">
        <f t="shared" si="10"/>
        <v>2.6147599062277165E-3</v>
      </c>
      <c r="N14" s="3">
        <f t="shared" si="11"/>
        <v>3.5264303023257212E-2</v>
      </c>
      <c r="O14" s="3">
        <v>3</v>
      </c>
      <c r="P14" s="3">
        <f t="shared" si="12"/>
        <v>1.1904761904761904E-2</v>
      </c>
      <c r="AL14" s="25"/>
      <c r="AM14" s="25"/>
    </row>
    <row r="15" spans="1:40" hidden="1">
      <c r="A15" s="4">
        <v>43206</v>
      </c>
      <c r="B15" s="3">
        <v>138.173</v>
      </c>
      <c r="C15" s="3">
        <f t="shared" si="2"/>
        <v>-3.2273167312577651E-4</v>
      </c>
      <c r="D15" s="3">
        <f t="shared" si="3"/>
        <v>1.0415573283856306E-7</v>
      </c>
      <c r="E15" s="3">
        <f t="shared" si="4"/>
        <v>2.2867054958767825E-5</v>
      </c>
      <c r="F15" s="3">
        <f t="shared" si="5"/>
        <v>5.5155336386420962E-3</v>
      </c>
      <c r="G15" s="3">
        <f t="shared" si="6"/>
        <v>1.6399987571626674E-2</v>
      </c>
      <c r="H15" s="3">
        <f t="shared" si="7"/>
        <v>1.5</v>
      </c>
      <c r="I15" s="13">
        <f>I16*(1+(H16*((B15/B16)-1))+((1-H16)*(Eur_1M!B15/100)*((A15-A16)/360)))</f>
        <v>119.50728726736075</v>
      </c>
      <c r="J15" s="3">
        <f t="shared" si="8"/>
        <v>114.33509441106177</v>
      </c>
      <c r="K15" s="3">
        <f t="shared" si="0"/>
        <v>1.1345248999582103</v>
      </c>
      <c r="L15" s="13">
        <f t="shared" si="9"/>
        <v>1134.5248999582102</v>
      </c>
      <c r="M15" s="3">
        <f t="shared" si="10"/>
        <v>-4.6867087699859866E-4</v>
      </c>
      <c r="N15" s="3">
        <f t="shared" si="11"/>
        <v>3.6094960119294466E-2</v>
      </c>
      <c r="O15" s="3">
        <v>4</v>
      </c>
      <c r="P15" s="3">
        <f t="shared" si="12"/>
        <v>1.5873015873015872E-2</v>
      </c>
      <c r="AL15" s="25"/>
      <c r="AM15" s="25"/>
    </row>
    <row r="16" spans="1:40" hidden="1">
      <c r="A16" s="4">
        <v>43203</v>
      </c>
      <c r="B16" s="3">
        <v>138.2176</v>
      </c>
      <c r="C16" s="3">
        <f t="shared" si="2"/>
        <v>8.236785600676613E-4</v>
      </c>
      <c r="D16" s="3">
        <f t="shared" si="3"/>
        <v>6.7844637031513597E-7</v>
      </c>
      <c r="E16" s="3">
        <f t="shared" si="4"/>
        <v>2.3304608528683135E-5</v>
      </c>
      <c r="F16" s="3">
        <f t="shared" si="5"/>
        <v>6.5742743489093144E-3</v>
      </c>
      <c r="G16" s="3">
        <f t="shared" si="6"/>
        <v>1.6322033728556298E-2</v>
      </c>
      <c r="H16" s="3">
        <f t="shared" si="7"/>
        <v>1.5</v>
      </c>
      <c r="I16" s="13">
        <f>I17*(1+(H17*((B16/B17)-1))+((1-H17)*(Eur_1M!B16/100)*((A16-A17)/360)))</f>
        <v>119.56330997957345</v>
      </c>
      <c r="J16" s="3">
        <f t="shared" si="8"/>
        <v>114.38869249898148</v>
      </c>
      <c r="K16" s="3">
        <f t="shared" si="0"/>
        <v>1.1350567433580716</v>
      </c>
      <c r="L16" s="13">
        <f t="shared" si="9"/>
        <v>1135.0567433580716</v>
      </c>
      <c r="M16" s="3">
        <f t="shared" si="10"/>
        <v>1.2404099657652493E-3</v>
      </c>
      <c r="N16" s="3">
        <f t="shared" si="11"/>
        <v>3.6104907472402213E-2</v>
      </c>
      <c r="O16" s="3">
        <v>5</v>
      </c>
      <c r="P16" s="3">
        <f t="shared" si="12"/>
        <v>1.984126984126984E-2</v>
      </c>
      <c r="AL16" s="25"/>
      <c r="AM16" s="25"/>
    </row>
    <row r="17" spans="1:39" hidden="1">
      <c r="A17" s="4">
        <v>43202</v>
      </c>
      <c r="B17" s="3">
        <v>138.10380000000001</v>
      </c>
      <c r="C17" s="3">
        <f t="shared" si="2"/>
        <v>-5.0601298688072961E-4</v>
      </c>
      <c r="D17" s="3">
        <f t="shared" si="3"/>
        <v>2.5604914289195743E-7</v>
      </c>
      <c r="E17" s="3">
        <f t="shared" si="4"/>
        <v>2.271491037581014E-5</v>
      </c>
      <c r="F17" s="3">
        <f t="shared" si="5"/>
        <v>6.0485021792433032E-3</v>
      </c>
      <c r="G17" s="3">
        <f t="shared" si="6"/>
        <v>1.6222198131247562E-2</v>
      </c>
      <c r="H17" s="3">
        <f t="shared" si="7"/>
        <v>1.5</v>
      </c>
      <c r="I17" s="13">
        <f>I18*(1+(H18*((B17/B18)-1))+((1-H18)*(Eur_1M!B17/100)*((A17-A18)/360)))</f>
        <v>119.41509440137898</v>
      </c>
      <c r="J17" s="3">
        <f t="shared" si="8"/>
        <v>114.24689158864751</v>
      </c>
      <c r="K17" s="3">
        <f t="shared" si="0"/>
        <v>1.1336496805097021</v>
      </c>
      <c r="L17" s="13">
        <f t="shared" si="9"/>
        <v>1133.649680509702</v>
      </c>
      <c r="M17" s="3">
        <f t="shared" si="10"/>
        <v>-7.5394495426700438E-4</v>
      </c>
      <c r="N17" s="3">
        <f t="shared" si="11"/>
        <v>3.6110400037818666E-2</v>
      </c>
      <c r="O17" s="3">
        <v>6</v>
      </c>
      <c r="P17" s="3">
        <f t="shared" si="12"/>
        <v>2.3809523809523808E-2</v>
      </c>
      <c r="AL17" s="25"/>
      <c r="AM17" s="25"/>
    </row>
    <row r="18" spans="1:39" hidden="1">
      <c r="A18" s="4">
        <v>43201</v>
      </c>
      <c r="B18" s="3">
        <v>138.1737</v>
      </c>
      <c r="C18" s="3">
        <f t="shared" si="2"/>
        <v>4.0247304299676016E-4</v>
      </c>
      <c r="D18" s="3">
        <f t="shared" si="3"/>
        <v>1.6198455033907196E-7</v>
      </c>
      <c r="E18" s="3">
        <f t="shared" si="4"/>
        <v>2.249046211894511E-5</v>
      </c>
      <c r="F18" s="3">
        <f t="shared" si="5"/>
        <v>6.7322815465983184E-3</v>
      </c>
      <c r="G18" s="3">
        <f t="shared" si="6"/>
        <v>1.596326863021566E-2</v>
      </c>
      <c r="H18" s="3">
        <f t="shared" si="7"/>
        <v>1.5</v>
      </c>
      <c r="I18" s="13">
        <f>I19*(1+(H19*((B18/B19)-1))+((1-H19)*(Eur_1M!B18/100)*((A18-A19)/360)))</f>
        <v>119.5051607575372</v>
      </c>
      <c r="J18" s="3">
        <f t="shared" si="8"/>
        <v>114.33305993511473</v>
      </c>
      <c r="K18" s="3">
        <f t="shared" si="0"/>
        <v>1.1345047122491592</v>
      </c>
      <c r="L18" s="13">
        <f t="shared" si="9"/>
        <v>1134.5047122491592</v>
      </c>
      <c r="M18" s="3">
        <f t="shared" si="10"/>
        <v>6.0881237200745405E-4</v>
      </c>
      <c r="N18" s="3">
        <f t="shared" si="11"/>
        <v>3.6173583507322291E-2</v>
      </c>
      <c r="O18" s="3">
        <v>7</v>
      </c>
      <c r="P18" s="3">
        <f t="shared" si="12"/>
        <v>2.7777777777777776E-2</v>
      </c>
      <c r="AL18" s="25"/>
      <c r="AM18" s="25"/>
    </row>
    <row r="19" spans="1:39" hidden="1">
      <c r="A19" s="4">
        <v>43200</v>
      </c>
      <c r="B19" s="3">
        <v>138.1181</v>
      </c>
      <c r="C19" s="3">
        <f t="shared" si="2"/>
        <v>-7.8597466346884187E-4</v>
      </c>
      <c r="D19" s="3">
        <f t="shared" si="3"/>
        <v>6.1775617161495924E-7</v>
      </c>
      <c r="E19" s="3">
        <f t="shared" si="4"/>
        <v>2.3884581247832252E-5</v>
      </c>
      <c r="F19" s="3">
        <f t="shared" si="5"/>
        <v>7.5772473514919923E-3</v>
      </c>
      <c r="G19" s="3">
        <f t="shared" si="6"/>
        <v>1.6271892236138372E-2</v>
      </c>
      <c r="H19" s="3">
        <f t="shared" si="7"/>
        <v>1.5</v>
      </c>
      <c r="I19" s="13">
        <f>I20*(1+(H20*((B19/B20)-1))+((1-H20)*(Eur_1M!B19/100)*((A19-A20)/360)))</f>
        <v>119.43242668009898</v>
      </c>
      <c r="J19" s="3">
        <f t="shared" si="8"/>
        <v>114.2634737383149</v>
      </c>
      <c r="K19" s="3">
        <f t="shared" si="0"/>
        <v>1.1338142219550857</v>
      </c>
      <c r="L19" s="13">
        <f t="shared" si="9"/>
        <v>1133.8142219550857</v>
      </c>
      <c r="M19" s="3">
        <f t="shared" si="10"/>
        <v>-1.1740210258359086E-3</v>
      </c>
      <c r="N19" s="3">
        <f t="shared" si="11"/>
        <v>3.6146611211155637E-2</v>
      </c>
      <c r="O19" s="3">
        <v>8</v>
      </c>
      <c r="P19" s="3">
        <f t="shared" si="12"/>
        <v>3.1746031746031744E-2</v>
      </c>
      <c r="AL19" s="25"/>
      <c r="AM19" s="25"/>
    </row>
    <row r="20" spans="1:39" hidden="1">
      <c r="A20" s="4">
        <v>43199</v>
      </c>
      <c r="B20" s="3">
        <v>138.22669999999999</v>
      </c>
      <c r="C20" s="3">
        <f t="shared" si="2"/>
        <v>4.7025305772554694E-5</v>
      </c>
      <c r="D20" s="3">
        <f t="shared" si="3"/>
        <v>2.2113793830022657E-9</v>
      </c>
      <c r="E20" s="3">
        <f t="shared" si="4"/>
        <v>2.6004698282668328E-5</v>
      </c>
      <c r="F20" s="3">
        <f t="shared" si="5"/>
        <v>6.7085700254322098E-3</v>
      </c>
      <c r="G20" s="3">
        <f t="shared" si="6"/>
        <v>1.7300465425426004E-2</v>
      </c>
      <c r="H20" s="3">
        <f t="shared" si="7"/>
        <v>1.5</v>
      </c>
      <c r="I20" s="13">
        <f>I21*(1+(H21*((B20/B21)-1))+((1-H21)*(Eur_1M!B20/100)*((A20-A21)/360)))</f>
        <v>119.57272520077984</v>
      </c>
      <c r="J20" s="3">
        <f t="shared" si="8"/>
        <v>114.3977002359166</v>
      </c>
      <c r="K20" s="3">
        <f t="shared" si="0"/>
        <v>1.135146125379382</v>
      </c>
      <c r="L20" s="13">
        <f t="shared" si="9"/>
        <v>1135.1461253793821</v>
      </c>
      <c r="M20" s="3">
        <f t="shared" si="10"/>
        <v>8.6035916023967927E-5</v>
      </c>
      <c r="N20" s="3">
        <f t="shared" si="11"/>
        <v>3.6630820163932688E-2</v>
      </c>
      <c r="O20" s="3">
        <v>9</v>
      </c>
      <c r="P20" s="3">
        <f t="shared" si="12"/>
        <v>3.5714285714285712E-2</v>
      </c>
      <c r="AL20" s="25"/>
      <c r="AM20" s="25"/>
    </row>
    <row r="21" spans="1:39" hidden="1">
      <c r="A21" s="4">
        <v>43196</v>
      </c>
      <c r="B21" s="3">
        <v>138.22020000000001</v>
      </c>
      <c r="C21" s="3">
        <f t="shared" si="2"/>
        <v>1.1133367733832818E-3</v>
      </c>
      <c r="D21" s="3">
        <f t="shared" si="3"/>
        <v>1.239518770967497E-6</v>
      </c>
      <c r="E21" s="3">
        <f t="shared" si="4"/>
        <v>3.3224944212617902E-5</v>
      </c>
      <c r="F21" s="3">
        <f t="shared" si="5"/>
        <v>9.3490077071875892E-3</v>
      </c>
      <c r="G21" s="3">
        <f t="shared" si="6"/>
        <v>1.9067506697528186E-2</v>
      </c>
      <c r="H21" s="3">
        <f t="shared" si="7"/>
        <v>1.5</v>
      </c>
      <c r="I21" s="13">
        <f>I22*(1+(H22*((B21/B22)-1))+((1-H22)*(Eur_1M!B21/100)*((A21-A22)/360)))</f>
        <v>119.5624380943724</v>
      </c>
      <c r="J21" s="3">
        <f t="shared" si="8"/>
        <v>114.38785834836978</v>
      </c>
      <c r="K21" s="3">
        <f t="shared" si="0"/>
        <v>1.1350484662438209</v>
      </c>
      <c r="L21" s="13">
        <f t="shared" si="9"/>
        <v>1135.0484662438209</v>
      </c>
      <c r="M21" s="3">
        <f t="shared" si="10"/>
        <v>1.674698719872933E-3</v>
      </c>
      <c r="N21" s="3">
        <f t="shared" si="11"/>
        <v>3.6582353467473794E-2</v>
      </c>
      <c r="O21" s="3">
        <v>10</v>
      </c>
      <c r="P21" s="3">
        <f t="shared" si="12"/>
        <v>3.968253968253968E-2</v>
      </c>
      <c r="AL21" s="25"/>
      <c r="AM21" s="25"/>
    </row>
    <row r="22" spans="1:39" hidden="1">
      <c r="A22" s="4">
        <v>43195</v>
      </c>
      <c r="B22" s="3">
        <v>138.06639999999999</v>
      </c>
      <c r="C22" s="3">
        <f t="shared" si="2"/>
        <v>-2.1401556344282755E-3</v>
      </c>
      <c r="D22" s="3">
        <f t="shared" si="3"/>
        <v>4.580266139575094E-6</v>
      </c>
      <c r="E22" s="3">
        <f t="shared" si="4"/>
        <v>3.4781930504039276E-5</v>
      </c>
      <c r="F22" s="3">
        <f t="shared" si="5"/>
        <v>9.9079463484381732E-3</v>
      </c>
      <c r="G22" s="3">
        <f t="shared" si="6"/>
        <v>1.9401207741258569E-2</v>
      </c>
      <c r="H22" s="3">
        <f t="shared" si="7"/>
        <v>1.5</v>
      </c>
      <c r="I22" s="13">
        <f>I23*(1+(H23*((B22/B23)-1))+((1-H23)*(Eur_1M!B22/100)*((A22-A23)/360)))</f>
        <v>119.36237460214646</v>
      </c>
      <c r="J22" s="3">
        <f t="shared" si="8"/>
        <v>114.19645346591533</v>
      </c>
      <c r="K22" s="3">
        <f t="shared" si="0"/>
        <v>1.1331491928296806</v>
      </c>
      <c r="L22" s="13">
        <f t="shared" si="9"/>
        <v>1133.1491928296807</v>
      </c>
      <c r="M22" s="3">
        <f t="shared" si="10"/>
        <v>-3.2067702306702874E-3</v>
      </c>
      <c r="N22" s="3">
        <f t="shared" si="11"/>
        <v>3.6423985998593214E-2</v>
      </c>
      <c r="O22" s="3">
        <v>11</v>
      </c>
      <c r="P22" s="3">
        <f t="shared" si="12"/>
        <v>4.3650793650793648E-2</v>
      </c>
      <c r="AL22" s="25"/>
      <c r="AM22" s="25"/>
    </row>
    <row r="23" spans="1:39" hidden="1">
      <c r="A23" s="4">
        <v>43194</v>
      </c>
      <c r="B23" s="3">
        <v>138.3622</v>
      </c>
      <c r="C23" s="3">
        <f t="shared" si="2"/>
        <v>9.8485771272143635E-4</v>
      </c>
      <c r="D23" s="3">
        <f t="shared" si="3"/>
        <v>9.6994471430689932E-7</v>
      </c>
      <c r="E23" s="3">
        <f t="shared" si="4"/>
        <v>3.058079308921915E-5</v>
      </c>
      <c r="F23" s="3">
        <f t="shared" si="5"/>
        <v>1.1432367685661096E-2</v>
      </c>
      <c r="G23" s="3">
        <f t="shared" si="6"/>
        <v>1.7406251849754101E-2</v>
      </c>
      <c r="H23" s="3">
        <f t="shared" si="7"/>
        <v>1.5</v>
      </c>
      <c r="I23" s="13">
        <f>I24*(1+(H24*((B23/B24)-1))+((1-H24)*(Eur_1M!B23/100)*((A23-A24)/360)))</f>
        <v>119.74575669228111</v>
      </c>
      <c r="J23" s="3">
        <f t="shared" si="8"/>
        <v>114.56324304396834</v>
      </c>
      <c r="K23" s="3">
        <f t="shared" si="0"/>
        <v>1.1367887744602361</v>
      </c>
      <c r="L23" s="13">
        <f t="shared" si="9"/>
        <v>1136.788774460236</v>
      </c>
      <c r="M23" s="3">
        <f t="shared" si="10"/>
        <v>1.4820821066893533E-3</v>
      </c>
      <c r="N23" s="3">
        <f t="shared" si="11"/>
        <v>3.6475031908502972E-2</v>
      </c>
      <c r="O23" s="3">
        <v>12</v>
      </c>
      <c r="P23" s="3">
        <f t="shared" si="12"/>
        <v>4.7619047619047616E-2</v>
      </c>
      <c r="AL23" s="25"/>
      <c r="AM23" s="25"/>
    </row>
    <row r="24" spans="1:39" hidden="1">
      <c r="A24" s="4">
        <v>43193</v>
      </c>
      <c r="B24" s="3">
        <v>138.226</v>
      </c>
      <c r="C24" s="3">
        <f t="shared" si="2"/>
        <v>-5.4388864353139416E-4</v>
      </c>
      <c r="D24" s="3">
        <f t="shared" si="3"/>
        <v>2.9581485656241996E-7</v>
      </c>
      <c r="E24" s="3">
        <f t="shared" si="4"/>
        <v>2.9614529876095724E-5</v>
      </c>
      <c r="F24" s="3">
        <f t="shared" si="5"/>
        <v>1.0386834597510459E-2</v>
      </c>
      <c r="G24" s="3">
        <f t="shared" si="6"/>
        <v>1.7469249745667409E-2</v>
      </c>
      <c r="H24" s="3">
        <f t="shared" si="7"/>
        <v>1.5</v>
      </c>
      <c r="I24" s="13">
        <f>I25*(1+(H25*((B24/B25)-1))+((1-H25)*(Eur_1M!B24/100)*((A24-A25)/360)))</f>
        <v>119.56841509879865</v>
      </c>
      <c r="J24" s="3">
        <f t="shared" si="8"/>
        <v>114.39357667217243</v>
      </c>
      <c r="K24" s="3">
        <f t="shared" si="0"/>
        <v>1.1351052080585153</v>
      </c>
      <c r="L24" s="13">
        <f t="shared" si="9"/>
        <v>1135.1052080585152</v>
      </c>
      <c r="M24" s="3">
        <f t="shared" si="10"/>
        <v>-7.9008984983905254E-4</v>
      </c>
      <c r="N24" s="3">
        <f t="shared" si="11"/>
        <v>3.6473954205044755E-2</v>
      </c>
      <c r="O24" s="3">
        <v>13</v>
      </c>
      <c r="P24" s="3">
        <f t="shared" si="12"/>
        <v>5.1587301587301584E-2</v>
      </c>
      <c r="AL24" s="25"/>
      <c r="AM24" s="25"/>
    </row>
    <row r="25" spans="1:39">
      <c r="A25" s="4">
        <v>43188</v>
      </c>
      <c r="B25" s="3">
        <v>138.30119999999999</v>
      </c>
      <c r="C25" s="3">
        <f t="shared" si="2"/>
        <v>1.3059748569459874E-3</v>
      </c>
      <c r="D25" s="3">
        <f t="shared" si="3"/>
        <v>1.7055703269750922E-6</v>
      </c>
      <c r="E25" s="3">
        <f t="shared" si="4"/>
        <v>3.0526141849363749E-5</v>
      </c>
      <c r="F25" s="3">
        <f t="shared" si="5"/>
        <v>9.8318934863344011E-3</v>
      </c>
      <c r="G25" s="3">
        <f t="shared" si="6"/>
        <v>1.7992490814231633E-2</v>
      </c>
      <c r="H25" s="3">
        <f t="shared" si="7"/>
        <v>1.5</v>
      </c>
      <c r="I25" s="13">
        <f>I26*(1+(H26*((B25/B26)-1))+((1-H26)*(Eur_1M!B25/100)*((A25-A26)/360)))</f>
        <v>119.6629222195717</v>
      </c>
      <c r="J25" s="3">
        <f t="shared" si="8"/>
        <v>114.4839935900289</v>
      </c>
      <c r="K25" s="3">
        <f t="shared" si="0"/>
        <v>1.1360023975453832</v>
      </c>
      <c r="L25" s="13">
        <f t="shared" si="9"/>
        <v>1136.0023975453832</v>
      </c>
      <c r="M25" s="3">
        <f t="shared" si="10"/>
        <v>1.9634659365285693E-3</v>
      </c>
      <c r="N25" s="3">
        <f t="shared" si="11"/>
        <v>3.6538626541829718E-2</v>
      </c>
      <c r="O25" s="3">
        <v>14</v>
      </c>
      <c r="P25" s="3">
        <f t="shared" si="12"/>
        <v>5.5555555555555552E-2</v>
      </c>
      <c r="Q25" s="5">
        <f>Eur_1M!B24/100</f>
        <v>-3.7199999999999998E-3</v>
      </c>
      <c r="R25" s="3">
        <f>(LN(L25/1000)+(Q25+((N25^2)/2))*P25)/(N25*SQRT(P25))</f>
        <v>14.786617160466866</v>
      </c>
      <c r="S25" s="3">
        <f>R25-(N25*SQRT(P25))</f>
        <v>14.778004923599209</v>
      </c>
      <c r="T25" s="13">
        <f>_xlfn.NORM.S.DIST(R25,TRUE)</f>
        <v>1</v>
      </c>
      <c r="U25" s="13">
        <f>_xlfn.NORM.S.DIST(S25,TRUE)</f>
        <v>1</v>
      </c>
      <c r="V25" s="3">
        <f>(L25*T25) - ( 1000* EXP(-Q25*P25) *U25 )</f>
        <v>135.79570952168979</v>
      </c>
      <c r="W25" s="13">
        <f>T25</f>
        <v>1</v>
      </c>
      <c r="X25" s="3">
        <f xml:space="preserve"> _xlfn.NORM.S.DIST(R25,FALSE) / ( L25 * N25 * SQRT(P25) )</f>
        <v>1.3566358344634795E-49</v>
      </c>
      <c r="Y25" s="3">
        <f>- ( (L25* _xlfn.NORM.S.DIST(R25,FALSE)  * N25  ) / ( 2* SQRT(P25) ) ) - Q25 * 1000 * ( EXP(-Q25*P25) ) *U25</f>
        <v>3.7207688794481397</v>
      </c>
      <c r="Z25" s="3">
        <f xml:space="preserve"> L25 * SQRT(P25) * _xlfn.NORM.S.DIST(R25,FALSE)</f>
        <v>3.5538696435488538E-46</v>
      </c>
      <c r="AA25" s="3">
        <f>1000 * P25 * EXP(-Q25*P25) * U25</f>
        <v>55.567038223538525</v>
      </c>
      <c r="AL25" s="25"/>
      <c r="AM25" s="25"/>
    </row>
    <row r="26" spans="1:39" hidden="1">
      <c r="A26" s="4">
        <v>43187</v>
      </c>
      <c r="B26" s="3">
        <v>138.1207</v>
      </c>
      <c r="C26" s="3">
        <f t="shared" si="2"/>
        <v>1.129510713089903E-4</v>
      </c>
      <c r="D26" s="3">
        <f t="shared" si="3"/>
        <v>1.2757944509848611E-8</v>
      </c>
      <c r="E26" s="3">
        <f t="shared" si="4"/>
        <v>2.9214254634616861E-5</v>
      </c>
      <c r="F26" s="3">
        <f t="shared" si="5"/>
        <v>9.1533603495730087E-3</v>
      </c>
      <c r="G26" s="3">
        <f t="shared" si="6"/>
        <v>1.7757130534295711E-2</v>
      </c>
      <c r="H26" s="3">
        <f t="shared" si="7"/>
        <v>1.5</v>
      </c>
      <c r="I26" s="13">
        <f>I27*(1+(H27*((B26/B27)-1))+((1-H27)*(Eur_1M!B26/100)*((A26-A27)/360)))</f>
        <v>119.42819865919458</v>
      </c>
      <c r="J26" s="3">
        <f t="shared" si="8"/>
        <v>114.2594287032352</v>
      </c>
      <c r="K26" s="3">
        <f t="shared" si="0"/>
        <v>1.1337740838588803</v>
      </c>
      <c r="L26" s="13">
        <f t="shared" si="9"/>
        <v>1133.7740838588804</v>
      </c>
      <c r="M26" s="3">
        <f t="shared" si="10"/>
        <v>1.7457371468235453E-4</v>
      </c>
      <c r="N26" s="3">
        <f t="shared" si="11"/>
        <v>3.6617565607847645E-2</v>
      </c>
      <c r="O26" s="3">
        <v>15</v>
      </c>
      <c r="P26" s="3">
        <f t="shared" si="12"/>
        <v>5.9523809523809521E-2</v>
      </c>
      <c r="Q26" s="5">
        <f>Eur_1M!B25/100</f>
        <v>-3.7099999999999998E-3</v>
      </c>
      <c r="R26" s="3">
        <f t="shared" ref="R26:R89" si="13">(LN(L26/1000)+(Q26+((N26^2)/2))*P26)/(N26*SQRT(P26))</f>
        <v>14.033383478363417</v>
      </c>
      <c r="S26" s="3">
        <f t="shared" ref="S26:S89" si="14">R26-(N26*SQRT(P26))</f>
        <v>14.024449707126443</v>
      </c>
      <c r="T26" s="13">
        <f t="shared" ref="T26:T89" si="15">_xlfn.NORM.S.DIST(R26,TRUE)</f>
        <v>1</v>
      </c>
      <c r="U26" s="13">
        <f t="shared" ref="U26:U89" si="16">_xlfn.NORM.S.DIST(S26,TRUE)</f>
        <v>1</v>
      </c>
      <c r="V26" s="3">
        <f t="shared" ref="V26:V89" si="17">(L26*T26) - ( 1000* EXP(-Q26*P26) *U26 )</f>
        <v>133.5532261400715</v>
      </c>
      <c r="W26" s="13">
        <f t="shared" ref="W26:W89" si="18">T26</f>
        <v>1</v>
      </c>
      <c r="X26" s="3">
        <f t="shared" ref="X26:X89" si="19" xml:space="preserve"> _xlfn.NORM.S.DIST(R26,FALSE) / ( L26 * N26 * SQRT(P26) )</f>
        <v>6.7806579806609977E-45</v>
      </c>
      <c r="Y26" s="3">
        <f t="shared" ref="Y26:Y89" si="20">- ( (L26* _xlfn.NORM.S.DIST(R26,FALSE)  * N26  ) / ( 2* SQRT(P26) ) ) - Q26 * 1000 * ( EXP(-Q26*P26) ) *U26</f>
        <v>3.7108193821367812</v>
      </c>
      <c r="Z26" s="3">
        <f t="shared" ref="Z26:Z89" si="21" xml:space="preserve"> L26 * SQRT(P26) * _xlfn.NORM.S.DIST(R26,FALSE)</f>
        <v>1.8997877222566114E-41</v>
      </c>
      <c r="AA26" s="3">
        <f t="shared" ref="AA26:AA89" si="22">1000 * P26 * EXP(-Q26*P26) * U26</f>
        <v>59.536955816595764</v>
      </c>
      <c r="AL26" s="25"/>
      <c r="AM26" s="25"/>
    </row>
    <row r="27" spans="1:39" hidden="1">
      <c r="A27" s="4">
        <v>43186</v>
      </c>
      <c r="B27" s="3">
        <v>138.10509999999999</v>
      </c>
      <c r="C27" s="3">
        <f t="shared" si="2"/>
        <v>1.8017004340375067E-3</v>
      </c>
      <c r="D27" s="3">
        <f t="shared" si="3"/>
        <v>3.24612445401094E-6</v>
      </c>
      <c r="E27" s="3">
        <f t="shared" si="4"/>
        <v>3.2132249402502275E-5</v>
      </c>
      <c r="F27" s="3">
        <f t="shared" si="5"/>
        <v>1.0752353410645466E-2</v>
      </c>
      <c r="G27" s="3">
        <f t="shared" si="6"/>
        <v>1.8221692759868787E-2</v>
      </c>
      <c r="H27" s="3">
        <f t="shared" si="7"/>
        <v>1.5</v>
      </c>
      <c r="I27" s="13">
        <f>I28*(1+(H28*((B27/B28)-1))+((1-H28)*(Eur_1M!B27/100)*((A27-A28)/360)))</f>
        <v>119.40735145465673</v>
      </c>
      <c r="J27" s="3">
        <f t="shared" si="8"/>
        <v>114.23948375131181</v>
      </c>
      <c r="K27" s="3">
        <f t="shared" si="0"/>
        <v>1.1335761739808845</v>
      </c>
      <c r="L27" s="13">
        <f t="shared" si="9"/>
        <v>1133.5761739808845</v>
      </c>
      <c r="M27" s="3">
        <f t="shared" si="10"/>
        <v>2.7064598273426393E-3</v>
      </c>
      <c r="N27" s="3">
        <f t="shared" si="11"/>
        <v>3.6529585727216624E-2</v>
      </c>
      <c r="O27" s="3">
        <v>16</v>
      </c>
      <c r="P27" s="3">
        <f t="shared" si="12"/>
        <v>6.3492063492063489E-2</v>
      </c>
      <c r="Q27" s="5">
        <f>Eur_1M!B26/100</f>
        <v>-3.7099999999999998E-3</v>
      </c>
      <c r="R27" s="3">
        <f t="shared" si="13"/>
        <v>13.600192104002634</v>
      </c>
      <c r="S27" s="3">
        <f t="shared" si="14"/>
        <v>13.590987513590212</v>
      </c>
      <c r="T27" s="13">
        <f t="shared" si="15"/>
        <v>1</v>
      </c>
      <c r="U27" s="13">
        <f t="shared" si="16"/>
        <v>1</v>
      </c>
      <c r="V27" s="3">
        <f t="shared" si="17"/>
        <v>133.34059067994053</v>
      </c>
      <c r="W27" s="13">
        <f t="shared" si="18"/>
        <v>1</v>
      </c>
      <c r="X27" s="3">
        <f t="shared" si="19"/>
        <v>2.6167760139081233E-42</v>
      </c>
      <c r="Y27" s="3">
        <f t="shared" si="20"/>
        <v>3.7108740140465022</v>
      </c>
      <c r="Z27" s="3">
        <f t="shared" si="21"/>
        <v>7.7988785536236966E-39</v>
      </c>
      <c r="AA27" s="3">
        <f t="shared" si="22"/>
        <v>63.507021161964694</v>
      </c>
      <c r="AL27" s="25"/>
      <c r="AM27" s="25"/>
    </row>
    <row r="28" spans="1:39" hidden="1">
      <c r="A28" s="4">
        <v>43185</v>
      </c>
      <c r="B28" s="3">
        <v>137.85650000000001</v>
      </c>
      <c r="C28" s="3">
        <f t="shared" si="2"/>
        <v>-1.8713362120436133E-4</v>
      </c>
      <c r="D28" s="3">
        <f t="shared" si="3"/>
        <v>3.5018992185057391E-8</v>
      </c>
      <c r="E28" s="3">
        <f t="shared" si="4"/>
        <v>2.9477402517791158E-5</v>
      </c>
      <c r="F28" s="3">
        <f t="shared" si="5"/>
        <v>8.1817072247503779E-3</v>
      </c>
      <c r="G28" s="3">
        <f t="shared" si="6"/>
        <v>1.8145050616184655E-2</v>
      </c>
      <c r="H28" s="3">
        <f t="shared" si="7"/>
        <v>1.5</v>
      </c>
      <c r="I28" s="13">
        <f>I29*(1+(H29*((B28/B29)-1))+((1-H29)*(Eur_1M!B28/100)*((A28-A29)/360)))</f>
        <v>119.08461718552282</v>
      </c>
      <c r="J28" s="3">
        <f t="shared" si="8"/>
        <v>113.9307171984525</v>
      </c>
      <c r="K28" s="3">
        <f t="shared" si="0"/>
        <v>1.1305123435419666</v>
      </c>
      <c r="L28" s="13">
        <f t="shared" si="9"/>
        <v>1130.5123435419666</v>
      </c>
      <c r="M28" s="3">
        <f t="shared" si="10"/>
        <v>-2.652926895279054E-4</v>
      </c>
      <c r="N28" s="3">
        <f t="shared" si="11"/>
        <v>3.6644687153305482E-2</v>
      </c>
      <c r="O28" s="3">
        <v>17</v>
      </c>
      <c r="P28" s="3">
        <f t="shared" si="12"/>
        <v>6.7460317460317457E-2</v>
      </c>
      <c r="Q28" s="5">
        <f>Eur_1M!B27/100</f>
        <v>-3.7000000000000002E-3</v>
      </c>
      <c r="R28" s="3">
        <f t="shared" si="13"/>
        <v>12.867154943794219</v>
      </c>
      <c r="S28" s="3">
        <f t="shared" si="14"/>
        <v>12.857637173730259</v>
      </c>
      <c r="T28" s="13">
        <f t="shared" si="15"/>
        <v>1</v>
      </c>
      <c r="U28" s="13">
        <f t="shared" si="16"/>
        <v>1</v>
      </c>
      <c r="V28" s="3">
        <f t="shared" si="17"/>
        <v>130.26270921389903</v>
      </c>
      <c r="W28" s="13">
        <f t="shared" si="18"/>
        <v>1</v>
      </c>
      <c r="X28" s="3">
        <f t="shared" si="19"/>
        <v>4.1438500151426727E-38</v>
      </c>
      <c r="Y28" s="3">
        <f t="shared" si="20"/>
        <v>3.70092364701385</v>
      </c>
      <c r="Z28" s="3">
        <f t="shared" si="21"/>
        <v>1.3092242593498963E-34</v>
      </c>
      <c r="AA28" s="3">
        <f t="shared" si="22"/>
        <v>67.47715787133788</v>
      </c>
      <c r="AL28" s="25"/>
      <c r="AM28" s="25"/>
    </row>
    <row r="29" spans="1:39" hidden="1">
      <c r="A29" s="4">
        <v>43182</v>
      </c>
      <c r="B29" s="3">
        <v>137.88229999999999</v>
      </c>
      <c r="C29" s="3">
        <f t="shared" si="2"/>
        <v>3.9164604485982774E-5</v>
      </c>
      <c r="D29" s="3">
        <f t="shared" si="3"/>
        <v>1.533866244543462E-9</v>
      </c>
      <c r="E29" s="3">
        <f t="shared" si="4"/>
        <v>3.1483331987037304E-5</v>
      </c>
      <c r="F29" s="3">
        <f t="shared" si="5"/>
        <v>9.7974585209928168E-3</v>
      </c>
      <c r="G29" s="3">
        <f t="shared" si="6"/>
        <v>1.8336198110573739E-2</v>
      </c>
      <c r="H29" s="3">
        <f t="shared" si="7"/>
        <v>1.5</v>
      </c>
      <c r="I29" s="13">
        <f>I30*(1+(H30*((B29/B30)-1))+((1-H30)*(Eur_1M!B29/100)*((A29-A30)/360)))</f>
        <v>119.1162136548682</v>
      </c>
      <c r="J29" s="3">
        <f t="shared" si="8"/>
        <v>113.96094619442643</v>
      </c>
      <c r="K29" s="3">
        <f t="shared" si="0"/>
        <v>1.1308122999884962</v>
      </c>
      <c r="L29" s="13">
        <f t="shared" si="9"/>
        <v>1130.8122999884963</v>
      </c>
      <c r="M29" s="3">
        <f t="shared" si="10"/>
        <v>6.3898793350090704E-5</v>
      </c>
      <c r="N29" s="3">
        <f t="shared" si="11"/>
        <v>3.6968663880298715E-2</v>
      </c>
      <c r="O29" s="3">
        <v>18</v>
      </c>
      <c r="P29" s="3">
        <f t="shared" si="12"/>
        <v>7.1428571428571425E-2</v>
      </c>
      <c r="Q29" s="5">
        <f>Eur_1M!B28/100</f>
        <v>-3.7000000000000002E-3</v>
      </c>
      <c r="R29" s="3">
        <f t="shared" si="13"/>
        <v>12.420762518991262</v>
      </c>
      <c r="S29" s="3">
        <f t="shared" si="14"/>
        <v>12.41088222797077</v>
      </c>
      <c r="T29" s="13">
        <f t="shared" si="15"/>
        <v>1</v>
      </c>
      <c r="U29" s="13">
        <f t="shared" si="16"/>
        <v>1</v>
      </c>
      <c r="V29" s="3">
        <f t="shared" si="17"/>
        <v>130.54797934766441</v>
      </c>
      <c r="W29" s="13">
        <f t="shared" si="18"/>
        <v>1</v>
      </c>
      <c r="X29" s="3">
        <f t="shared" si="19"/>
        <v>1.127937511723929E-35</v>
      </c>
      <c r="Y29" s="3">
        <f t="shared" si="20"/>
        <v>3.7009779863710781</v>
      </c>
      <c r="Z29" s="3">
        <f t="shared" si="21"/>
        <v>3.8086565073629774E-32</v>
      </c>
      <c r="AA29" s="3">
        <f t="shared" si="22"/>
        <v>71.447451474345144</v>
      </c>
      <c r="AL29" s="25"/>
      <c r="AM29" s="25"/>
    </row>
    <row r="30" spans="1:39" hidden="1">
      <c r="A30" s="4">
        <v>43181</v>
      </c>
      <c r="B30" s="3">
        <v>137.87690000000001</v>
      </c>
      <c r="C30" s="3">
        <f t="shared" si="2"/>
        <v>2.8202534985150097E-3</v>
      </c>
      <c r="D30" s="3">
        <f t="shared" si="3"/>
        <v>7.9538297958861512E-6</v>
      </c>
      <c r="E30" s="3">
        <f t="shared" si="4"/>
        <v>3.5990089773658897E-5</v>
      </c>
      <c r="F30" s="3">
        <f t="shared" si="5"/>
        <v>1.1881567721946476E-2</v>
      </c>
      <c r="G30" s="3">
        <f t="shared" si="6"/>
        <v>1.909285182164901E-2</v>
      </c>
      <c r="H30" s="3">
        <f t="shared" si="7"/>
        <v>1.5</v>
      </c>
      <c r="I30" s="13">
        <f>I31*(1+(H31*((B30/B31)-1))+((1-H31)*(Eur_1M!B30/100)*((A30-A31)/360)))</f>
        <v>119.10860251572112</v>
      </c>
      <c r="J30" s="3">
        <f t="shared" si="8"/>
        <v>113.95366446012507</v>
      </c>
      <c r="K30" s="3">
        <f t="shared" si="0"/>
        <v>1.1307400447555571</v>
      </c>
      <c r="L30" s="13">
        <f t="shared" si="9"/>
        <v>1130.7400447555572</v>
      </c>
      <c r="M30" s="3">
        <f t="shared" si="10"/>
        <v>4.2325203561964925E-3</v>
      </c>
      <c r="N30" s="3">
        <f t="shared" si="11"/>
        <v>3.6695917183761056E-2</v>
      </c>
      <c r="O30" s="3">
        <v>19</v>
      </c>
      <c r="P30" s="3">
        <f t="shared" si="12"/>
        <v>7.5396825396825393E-2</v>
      </c>
      <c r="Q30" s="5">
        <f>Eur_1M!B29/100</f>
        <v>-3.7099999999999998E-3</v>
      </c>
      <c r="R30" s="3">
        <f t="shared" si="13"/>
        <v>12.171659345118943</v>
      </c>
      <c r="S30" s="3">
        <f t="shared" si="14"/>
        <v>12.161583203169167</v>
      </c>
      <c r="T30" s="13">
        <f t="shared" si="15"/>
        <v>1</v>
      </c>
      <c r="U30" s="13">
        <f t="shared" si="16"/>
        <v>1</v>
      </c>
      <c r="V30" s="3">
        <f t="shared" si="17"/>
        <v>130.460283407426</v>
      </c>
      <c r="W30" s="13">
        <f t="shared" si="18"/>
        <v>1</v>
      </c>
      <c r="X30" s="3">
        <f t="shared" si="19"/>
        <v>2.3661549418633412E-34</v>
      </c>
      <c r="Y30" s="3">
        <f t="shared" si="20"/>
        <v>3.7110379146015666</v>
      </c>
      <c r="Z30" s="3">
        <f t="shared" si="21"/>
        <v>8.3702712621847468E-31</v>
      </c>
      <c r="AA30" s="3">
        <f t="shared" si="22"/>
        <v>75.417918514343214</v>
      </c>
      <c r="AL30" s="25"/>
      <c r="AM30" s="25"/>
    </row>
    <row r="31" spans="1:39" hidden="1">
      <c r="A31" s="4">
        <v>43180</v>
      </c>
      <c r="B31" s="3">
        <v>137.48859999999999</v>
      </c>
      <c r="C31" s="3">
        <f t="shared" si="2"/>
        <v>-6.2240334035245086E-4</v>
      </c>
      <c r="D31" s="3">
        <f t="shared" si="3"/>
        <v>3.8738591808188881E-7</v>
      </c>
      <c r="E31" s="3">
        <f t="shared" si="4"/>
        <v>2.8080621812324255E-5</v>
      </c>
      <c r="F31" s="3">
        <f t="shared" si="5"/>
        <v>8.8506917304457429E-3</v>
      </c>
      <c r="G31" s="3">
        <f t="shared" si="6"/>
        <v>1.7448923922340764E-2</v>
      </c>
      <c r="H31" s="3">
        <f t="shared" si="7"/>
        <v>1.5</v>
      </c>
      <c r="I31" s="13">
        <f>I32*(1+(H32*((B31/B32)-1))+((1-H32)*(Eur_1M!B31/100)*((A31-A32)/360)))</f>
        <v>118.60553829674922</v>
      </c>
      <c r="J31" s="3">
        <f t="shared" si="8"/>
        <v>113.4723725131135</v>
      </c>
      <c r="K31" s="3">
        <f t="shared" si="0"/>
        <v>1.1259642783922492</v>
      </c>
      <c r="L31" s="13">
        <f t="shared" si="9"/>
        <v>1125.9642783922493</v>
      </c>
      <c r="M31" s="3">
        <f t="shared" si="10"/>
        <v>-9.2860666421069524E-4</v>
      </c>
      <c r="N31" s="3">
        <f t="shared" si="11"/>
        <v>3.6920173649382305E-2</v>
      </c>
      <c r="O31" s="3">
        <v>20</v>
      </c>
      <c r="P31" s="3">
        <f t="shared" si="12"/>
        <v>7.9365079365079361E-2</v>
      </c>
      <c r="Q31" s="5">
        <f>Eur_1M!B30/100</f>
        <v>-3.7000000000000002E-3</v>
      </c>
      <c r="R31" s="3">
        <f t="shared" si="13"/>
        <v>11.383456171630286</v>
      </c>
      <c r="S31" s="3">
        <f t="shared" si="14"/>
        <v>11.373055091015255</v>
      </c>
      <c r="T31" s="13">
        <f t="shared" si="15"/>
        <v>1</v>
      </c>
      <c r="U31" s="13">
        <f t="shared" si="16"/>
        <v>1</v>
      </c>
      <c r="V31" s="3">
        <f t="shared" si="17"/>
        <v>125.67058447898364</v>
      </c>
      <c r="W31" s="13">
        <f t="shared" si="18"/>
        <v>1</v>
      </c>
      <c r="X31" s="3">
        <f t="shared" si="19"/>
        <v>2.4757107833640757E-30</v>
      </c>
      <c r="Y31" s="3">
        <f t="shared" si="20"/>
        <v>3.7010866674790828</v>
      </c>
      <c r="Z31" s="3">
        <f t="shared" si="21"/>
        <v>9.1969181919181719E-27</v>
      </c>
      <c r="AA31" s="3">
        <f t="shared" si="22"/>
        <v>79.388388405814737</v>
      </c>
      <c r="AL31" s="25"/>
      <c r="AM31" s="25"/>
    </row>
    <row r="32" spans="1:39" hidden="1">
      <c r="A32" s="4">
        <v>43179</v>
      </c>
      <c r="B32" s="3">
        <v>137.57419999999999</v>
      </c>
      <c r="C32" s="3">
        <f t="shared" si="2"/>
        <v>3.7659498963043273E-4</v>
      </c>
      <c r="D32" s="3">
        <f t="shared" si="3"/>
        <v>1.4182378621474573E-7</v>
      </c>
      <c r="E32" s="3">
        <f t="shared" si="4"/>
        <v>2.8313670107775643E-5</v>
      </c>
      <c r="F32" s="3">
        <f t="shared" si="5"/>
        <v>1.0260771535809862E-2</v>
      </c>
      <c r="G32" s="3">
        <f t="shared" si="6"/>
        <v>1.7041821524608779E-2</v>
      </c>
      <c r="H32" s="3">
        <f t="shared" si="7"/>
        <v>1.5</v>
      </c>
      <c r="I32" s="13">
        <f>I33*(1+(H33*((B32/B33)-1))+((1-H33)*(Eur_1M!B32/100)*((A32-A33)/360)))</f>
        <v>118.71572734324727</v>
      </c>
      <c r="J32" s="3">
        <f t="shared" si="8"/>
        <v>113.57779265378018</v>
      </c>
      <c r="K32" s="3">
        <f t="shared" si="0"/>
        <v>1.1270103419404494</v>
      </c>
      <c r="L32" s="13">
        <f t="shared" si="9"/>
        <v>1127.0103419404493</v>
      </c>
      <c r="M32" s="3">
        <f t="shared" si="10"/>
        <v>5.6997528774753903E-4</v>
      </c>
      <c r="N32" s="3">
        <f t="shared" si="11"/>
        <v>3.7011157720005385E-2</v>
      </c>
      <c r="O32" s="3">
        <v>21</v>
      </c>
      <c r="P32" s="3">
        <f t="shared" si="12"/>
        <v>8.3333333333333329E-2</v>
      </c>
      <c r="Q32" s="5">
        <f>Eur_1M!B31/100</f>
        <v>-3.7000000000000002E-3</v>
      </c>
      <c r="R32" s="3">
        <f t="shared" si="13"/>
        <v>11.167625449032604</v>
      </c>
      <c r="S32" s="3">
        <f t="shared" si="14"/>
        <v>11.156941248096272</v>
      </c>
      <c r="T32" s="13">
        <f t="shared" si="15"/>
        <v>1</v>
      </c>
      <c r="U32" s="13">
        <f t="shared" si="16"/>
        <v>1</v>
      </c>
      <c r="V32" s="3">
        <f t="shared" si="17"/>
        <v>126.70196106750791</v>
      </c>
      <c r="W32" s="13">
        <f t="shared" si="18"/>
        <v>1</v>
      </c>
      <c r="X32" s="3">
        <f t="shared" si="19"/>
        <v>2.7449574250860595E-29</v>
      </c>
      <c r="Y32" s="3">
        <f t="shared" si="20"/>
        <v>3.7011410092298833</v>
      </c>
      <c r="Z32" s="3">
        <f t="shared" si="21"/>
        <v>1.0753326680216163E-25</v>
      </c>
      <c r="AA32" s="3">
        <f t="shared" si="22"/>
        <v>83.359031739411776</v>
      </c>
      <c r="AL32" s="25"/>
      <c r="AM32" s="25"/>
    </row>
    <row r="33" spans="1:39" hidden="1">
      <c r="A33" s="4">
        <v>43178</v>
      </c>
      <c r="B33" s="3">
        <v>137.5224</v>
      </c>
      <c r="C33" s="3">
        <f t="shared" si="2"/>
        <v>1.1489697462725553E-4</v>
      </c>
      <c r="D33" s="3">
        <f t="shared" si="3"/>
        <v>1.3201314778496202E-8</v>
      </c>
      <c r="E33" s="3">
        <f t="shared" si="4"/>
        <v>2.9088020098212896E-5</v>
      </c>
      <c r="F33" s="3">
        <f t="shared" si="5"/>
        <v>8.9270068764489285E-3</v>
      </c>
      <c r="G33" s="3">
        <f t="shared" si="6"/>
        <v>1.7784921664742236E-2</v>
      </c>
      <c r="H33" s="3">
        <f t="shared" si="7"/>
        <v>1.5</v>
      </c>
      <c r="I33" s="13">
        <f>I34*(1+(H34*((B33/B34)-1))+((1-H34)*(Eur_1M!B33/100)*((A33-A34)/360)))</f>
        <v>118.64808159242911</v>
      </c>
      <c r="J33" s="3">
        <f t="shared" si="8"/>
        <v>113.51307456433851</v>
      </c>
      <c r="K33" s="3">
        <f t="shared" si="0"/>
        <v>1.1263681569286863</v>
      </c>
      <c r="L33" s="13">
        <f t="shared" si="9"/>
        <v>1126.3681569286864</v>
      </c>
      <c r="M33" s="3">
        <f t="shared" si="10"/>
        <v>1.8775440301168925E-4</v>
      </c>
      <c r="N33" s="3">
        <f t="shared" si="11"/>
        <v>3.8248227260253613E-2</v>
      </c>
      <c r="O33" s="3">
        <v>22</v>
      </c>
      <c r="P33" s="3">
        <f t="shared" si="12"/>
        <v>8.7301587301587297E-2</v>
      </c>
      <c r="Q33" s="5">
        <f>Eur_1M!B32/100</f>
        <v>-3.7000000000000002E-3</v>
      </c>
      <c r="R33" s="3">
        <f t="shared" si="13"/>
        <v>10.506837700873367</v>
      </c>
      <c r="S33" s="3">
        <f t="shared" si="14"/>
        <v>10.495536557591523</v>
      </c>
      <c r="T33" s="13">
        <f t="shared" si="15"/>
        <v>1</v>
      </c>
      <c r="U33" s="13">
        <f t="shared" si="16"/>
        <v>1</v>
      </c>
      <c r="V33" s="3">
        <f t="shared" si="17"/>
        <v>126.04508888042574</v>
      </c>
      <c r="W33" s="13">
        <f t="shared" si="18"/>
        <v>1</v>
      </c>
      <c r="X33" s="3">
        <f t="shared" si="19"/>
        <v>3.3452864197872728E-26</v>
      </c>
      <c r="Y33" s="3">
        <f t="shared" si="20"/>
        <v>3.7011953517785647</v>
      </c>
      <c r="Z33" s="3">
        <f t="shared" si="21"/>
        <v>1.4171880680250884E-22</v>
      </c>
      <c r="AA33" s="3">
        <f t="shared" si="22"/>
        <v>87.329791655006872</v>
      </c>
      <c r="AL33" s="25"/>
      <c r="AM33" s="25"/>
    </row>
    <row r="34" spans="1:39" hidden="1">
      <c r="A34" s="4">
        <v>43175</v>
      </c>
      <c r="B34" s="3">
        <v>137.50659999999999</v>
      </c>
      <c r="C34" s="3">
        <f t="shared" si="2"/>
        <v>6.8092637714106707E-4</v>
      </c>
      <c r="D34" s="3">
        <f t="shared" si="3"/>
        <v>4.6366073108645868E-7</v>
      </c>
      <c r="E34" s="3">
        <f t="shared" si="4"/>
        <v>3.4262576308133267E-5</v>
      </c>
      <c r="F34" s="3">
        <f t="shared" si="5"/>
        <v>6.5344449737212134E-3</v>
      </c>
      <c r="G34" s="3">
        <f t="shared" si="6"/>
        <v>2.0119843679320355E-2</v>
      </c>
      <c r="H34" s="3">
        <f t="shared" si="7"/>
        <v>1.5</v>
      </c>
      <c r="I34" s="13">
        <f>I35*(1+(H35*((B34/B35)-1))+((1-H35)*(Eur_1M!B34/100)*((A34-A35)/360)))</f>
        <v>118.6258069838446</v>
      </c>
      <c r="J34" s="3">
        <f t="shared" si="8"/>
        <v>113.49176398542977</v>
      </c>
      <c r="K34" s="3">
        <f t="shared" si="0"/>
        <v>1.1261566961997735</v>
      </c>
      <c r="L34" s="13">
        <f t="shared" si="9"/>
        <v>1126.1566961997735</v>
      </c>
      <c r="M34" s="3">
        <f t="shared" si="10"/>
        <v>1.0263632769476037E-3</v>
      </c>
      <c r="N34" s="3">
        <f t="shared" si="11"/>
        <v>3.8234101476161721E-2</v>
      </c>
      <c r="O34" s="3">
        <v>23</v>
      </c>
      <c r="P34" s="3">
        <f t="shared" si="12"/>
        <v>9.1269841269841265E-2</v>
      </c>
      <c r="Q34" s="5">
        <f>Eur_1M!B33/100</f>
        <v>-3.7000000000000002E-3</v>
      </c>
      <c r="R34" s="3">
        <f t="shared" si="13"/>
        <v>10.262407797459954</v>
      </c>
      <c r="S34" s="3">
        <f t="shared" si="14"/>
        <v>10.250856931715438</v>
      </c>
      <c r="T34" s="13">
        <f t="shared" si="15"/>
        <v>1</v>
      </c>
      <c r="U34" s="13">
        <f t="shared" si="16"/>
        <v>1</v>
      </c>
      <c r="V34" s="3">
        <f t="shared" si="17"/>
        <v>125.81894076054698</v>
      </c>
      <c r="W34" s="13">
        <f t="shared" si="18"/>
        <v>1</v>
      </c>
      <c r="X34" s="3">
        <f t="shared" si="19"/>
        <v>4.1437899615653434E-25</v>
      </c>
      <c r="Y34" s="3">
        <f t="shared" si="20"/>
        <v>3.7012496951251386</v>
      </c>
      <c r="Z34" s="3">
        <f t="shared" si="21"/>
        <v>1.8338911923571777E-21</v>
      </c>
      <c r="AA34" s="3">
        <f t="shared" si="22"/>
        <v>91.3006681551675</v>
      </c>
      <c r="AL34" s="25"/>
      <c r="AM34" s="25"/>
    </row>
    <row r="35" spans="1:39" hidden="1">
      <c r="A35" s="4">
        <v>43174</v>
      </c>
      <c r="B35" s="3">
        <v>137.41300000000001</v>
      </c>
      <c r="C35" s="3">
        <f t="shared" si="2"/>
        <v>7.3600903714144067E-4</v>
      </c>
      <c r="D35" s="3">
        <f t="shared" si="3"/>
        <v>5.4170930275387055E-7</v>
      </c>
      <c r="E35" s="3">
        <f t="shared" si="4"/>
        <v>4.6250135666713648E-5</v>
      </c>
      <c r="F35" s="3">
        <f t="shared" si="5"/>
        <v>9.3821472380876125E-3</v>
      </c>
      <c r="G35" s="3">
        <f t="shared" si="6"/>
        <v>2.2962930055164657E-2</v>
      </c>
      <c r="H35" s="3">
        <f t="shared" si="7"/>
        <v>1.5</v>
      </c>
      <c r="I35" s="13">
        <f>I36*(1+(H36*((B35/B36)-1))+((1-H36)*(Eur_1M!B35/100)*((A35-A36)/360)))</f>
        <v>118.50411627197964</v>
      </c>
      <c r="J35" s="3">
        <f t="shared" si="8"/>
        <v>113.37533996352974</v>
      </c>
      <c r="K35" s="3">
        <f t="shared" si="0"/>
        <v>1.1250014432787063</v>
      </c>
      <c r="L35" s="13">
        <f t="shared" si="9"/>
        <v>1125.0014432787063</v>
      </c>
      <c r="M35" s="3">
        <f t="shared" si="10"/>
        <v>1.1089575943281325E-3</v>
      </c>
      <c r="N35" s="3">
        <f t="shared" si="11"/>
        <v>3.8214068484554879E-2</v>
      </c>
      <c r="O35" s="3">
        <v>24</v>
      </c>
      <c r="P35" s="3">
        <f t="shared" si="12"/>
        <v>9.5238095238095233E-2</v>
      </c>
      <c r="Q35" s="5">
        <f>Eur_1M!B34/100</f>
        <v>-3.7099999999999998E-3</v>
      </c>
      <c r="R35" s="3">
        <f t="shared" si="13"/>
        <v>9.9634828019850215</v>
      </c>
      <c r="S35" s="3">
        <f t="shared" si="14"/>
        <v>9.9516896844193266</v>
      </c>
      <c r="T35" s="13">
        <f t="shared" si="15"/>
        <v>1</v>
      </c>
      <c r="U35" s="13">
        <f t="shared" si="16"/>
        <v>1</v>
      </c>
      <c r="V35" s="3">
        <f t="shared" si="17"/>
        <v>124.64804751579834</v>
      </c>
      <c r="W35" s="13">
        <f t="shared" si="18"/>
        <v>1</v>
      </c>
      <c r="X35" s="3">
        <f t="shared" si="19"/>
        <v>8.3503921613434508E-24</v>
      </c>
      <c r="Y35" s="3">
        <f t="shared" si="20"/>
        <v>3.711311098280389</v>
      </c>
      <c r="Z35" s="3">
        <f t="shared" si="21"/>
        <v>3.8463341386653603E-20</v>
      </c>
      <c r="AA35" s="3">
        <f t="shared" si="22"/>
        <v>95.271751977419797</v>
      </c>
      <c r="AL35" s="25"/>
      <c r="AM35" s="25"/>
    </row>
    <row r="36" spans="1:39" hidden="1">
      <c r="A36" s="4">
        <v>43173</v>
      </c>
      <c r="B36" s="3">
        <v>137.31190000000001</v>
      </c>
      <c r="C36" s="3">
        <f t="shared" si="2"/>
        <v>2.9790639040165064E-4</v>
      </c>
      <c r="D36" s="3">
        <f t="shared" si="3"/>
        <v>8.8748217442140691E-8</v>
      </c>
      <c r="E36" s="3">
        <f t="shared" si="4"/>
        <v>4.5793930420738779E-5</v>
      </c>
      <c r="F36" s="3">
        <f t="shared" si="5"/>
        <v>8.9385489681538862E-3</v>
      </c>
      <c r="G36" s="3">
        <f t="shared" si="6"/>
        <v>2.2949248331437248E-2</v>
      </c>
      <c r="H36" s="3">
        <f t="shared" si="7"/>
        <v>1.5</v>
      </c>
      <c r="I36" s="13">
        <f>I37*(1+(H37*((B36/B37)-1))+((1-H37)*(Eur_1M!B36/100)*((A36-A37)/360)))</f>
        <v>118.37277307276015</v>
      </c>
      <c r="J36" s="3">
        <f t="shared" si="8"/>
        <v>113.24968120726147</v>
      </c>
      <c r="K36" s="3">
        <f t="shared" si="0"/>
        <v>1.1237545558849584</v>
      </c>
      <c r="L36" s="13">
        <f t="shared" si="9"/>
        <v>1123.7545558849583</v>
      </c>
      <c r="M36" s="3">
        <f t="shared" si="10"/>
        <v>4.5197677426100648E-4</v>
      </c>
      <c r="N36" s="3">
        <f t="shared" si="11"/>
        <v>3.8211998550517892E-2</v>
      </c>
      <c r="O36" s="3">
        <v>25</v>
      </c>
      <c r="P36" s="3">
        <f t="shared" si="12"/>
        <v>9.9206349206349201E-2</v>
      </c>
      <c r="Q36" s="5">
        <f>Eur_1M!B35/100</f>
        <v>-3.7099999999999998E-3</v>
      </c>
      <c r="R36" s="3">
        <f t="shared" si="13"/>
        <v>9.6695858385961966</v>
      </c>
      <c r="S36" s="3">
        <f t="shared" si="14"/>
        <v>9.6575501903505501</v>
      </c>
      <c r="T36" s="13">
        <f t="shared" si="15"/>
        <v>1</v>
      </c>
      <c r="U36" s="13">
        <f t="shared" si="16"/>
        <v>1</v>
      </c>
      <c r="V36" s="3">
        <f t="shared" si="17"/>
        <v>123.38643258864636</v>
      </c>
      <c r="W36" s="13">
        <f t="shared" si="18"/>
        <v>1</v>
      </c>
      <c r="X36" s="3">
        <f t="shared" si="19"/>
        <v>1.4665901398871254E-22</v>
      </c>
      <c r="Y36" s="3">
        <f t="shared" si="20"/>
        <v>3.7113657374293174</v>
      </c>
      <c r="Z36" s="3">
        <f t="shared" si="21"/>
        <v>7.0208696864868777E-19</v>
      </c>
      <c r="AA36" s="3">
        <f t="shared" si="22"/>
        <v>99.242869374634125</v>
      </c>
      <c r="AL36" s="25"/>
      <c r="AM36" s="25"/>
    </row>
    <row r="37" spans="1:39" hidden="1">
      <c r="A37" s="4">
        <v>43172</v>
      </c>
      <c r="B37" s="3">
        <v>137.27099999999999</v>
      </c>
      <c r="C37" s="3">
        <f t="shared" si="2"/>
        <v>1.7776638047428534E-4</v>
      </c>
      <c r="D37" s="3">
        <f t="shared" si="3"/>
        <v>3.1600886026928378E-8</v>
      </c>
      <c r="E37" s="3">
        <f t="shared" si="4"/>
        <v>4.5705201641143578E-5</v>
      </c>
      <c r="F37" s="3">
        <f t="shared" si="5"/>
        <v>8.6362337403846981E-3</v>
      </c>
      <c r="G37" s="3">
        <f t="shared" si="6"/>
        <v>2.2997766951395889E-2</v>
      </c>
      <c r="H37" s="3">
        <f t="shared" si="7"/>
        <v>1.5</v>
      </c>
      <c r="I37" s="13">
        <f>I38*(1+(H38*((B37/B38)-1))+((1-H38)*(Eur_1M!B37/100)*((A37-A38)/360)))</f>
        <v>118.31928341757789</v>
      </c>
      <c r="J37" s="3">
        <f t="shared" si="8"/>
        <v>113.19850654741334</v>
      </c>
      <c r="K37" s="3">
        <f t="shared" si="0"/>
        <v>1.1232467596904159</v>
      </c>
      <c r="L37" s="13">
        <f t="shared" si="9"/>
        <v>1123.246759690416</v>
      </c>
      <c r="M37" s="3">
        <f t="shared" si="10"/>
        <v>2.7177522743639771E-4</v>
      </c>
      <c r="N37" s="3">
        <f t="shared" si="11"/>
        <v>3.8250863690980817E-2</v>
      </c>
      <c r="O37" s="3">
        <v>26</v>
      </c>
      <c r="P37" s="3">
        <f t="shared" si="12"/>
        <v>0.10317460317460317</v>
      </c>
      <c r="Q37" s="5">
        <f>Eur_1M!B36/100</f>
        <v>-3.7099999999999998E-3</v>
      </c>
      <c r="R37" s="3">
        <f t="shared" si="13"/>
        <v>9.4344384672468635</v>
      </c>
      <c r="S37" s="3">
        <f t="shared" si="14"/>
        <v>9.4221519823987219</v>
      </c>
      <c r="T37" s="13">
        <f t="shared" si="15"/>
        <v>1</v>
      </c>
      <c r="U37" s="13">
        <f t="shared" si="16"/>
        <v>1</v>
      </c>
      <c r="V37" s="3">
        <f t="shared" si="17"/>
        <v>122.86390864387636</v>
      </c>
      <c r="W37" s="13">
        <f t="shared" si="18"/>
        <v>1</v>
      </c>
      <c r="X37" s="3">
        <f t="shared" si="19"/>
        <v>1.3584041259170787E-21</v>
      </c>
      <c r="Y37" s="3">
        <f t="shared" si="20"/>
        <v>3.711420377382662</v>
      </c>
      <c r="Z37" s="3">
        <f t="shared" si="21"/>
        <v>6.7638410611023972E-18</v>
      </c>
      <c r="AA37" s="3">
        <f t="shared" si="22"/>
        <v>103.21410367940487</v>
      </c>
      <c r="AL37" s="25"/>
      <c r="AM37" s="25"/>
    </row>
    <row r="38" spans="1:39" hidden="1">
      <c r="A38" s="4">
        <v>43171</v>
      </c>
      <c r="B38" s="3">
        <v>137.2466</v>
      </c>
      <c r="C38" s="3">
        <f t="shared" si="2"/>
        <v>1.2474388478904345E-3</v>
      </c>
      <c r="D38" s="3">
        <f t="shared" si="3"/>
        <v>1.5561036792262147E-6</v>
      </c>
      <c r="E38" s="3">
        <f t="shared" si="4"/>
        <v>5.0251765854513654E-5</v>
      </c>
      <c r="F38" s="3">
        <f t="shared" si="5"/>
        <v>6.318802643325825E-3</v>
      </c>
      <c r="G38" s="3">
        <f t="shared" si="6"/>
        <v>2.4658022460333922E-2</v>
      </c>
      <c r="H38" s="3">
        <f t="shared" si="7"/>
        <v>1.5</v>
      </c>
      <c r="I38" s="13">
        <f>I39*(1+(H39*((B38/B39)-1))+((1-H39)*(Eur_1M!B38/100)*((A38-A39)/360)))</f>
        <v>118.28713153665724</v>
      </c>
      <c r="J38" s="3">
        <f t="shared" si="8"/>
        <v>113.16774617769353</v>
      </c>
      <c r="K38" s="3">
        <f t="shared" si="0"/>
        <v>1.1229415305255754</v>
      </c>
      <c r="L38" s="13">
        <f t="shared" si="9"/>
        <v>1122.9415305255754</v>
      </c>
      <c r="M38" s="3">
        <f t="shared" si="10"/>
        <v>1.8860045431794532E-3</v>
      </c>
      <c r="N38" s="3">
        <f t="shared" si="11"/>
        <v>3.9659864606698007E-2</v>
      </c>
      <c r="O38" s="3">
        <v>27</v>
      </c>
      <c r="P38" s="3">
        <f t="shared" si="12"/>
        <v>0.10714285714285714</v>
      </c>
      <c r="Q38" s="5">
        <f>Eur_1M!B37/100</f>
        <v>-3.7000000000000002E-3</v>
      </c>
      <c r="R38" s="3">
        <f t="shared" si="13"/>
        <v>8.9078552817692849</v>
      </c>
      <c r="S38" s="3">
        <f t="shared" si="14"/>
        <v>8.8948735437970061</v>
      </c>
      <c r="T38" s="13">
        <f t="shared" si="15"/>
        <v>1</v>
      </c>
      <c r="U38" s="13">
        <f t="shared" si="16"/>
        <v>1</v>
      </c>
      <c r="V38" s="3">
        <f t="shared" si="17"/>
        <v>122.54502336595624</v>
      </c>
      <c r="W38" s="13">
        <f t="shared" si="18"/>
        <v>1</v>
      </c>
      <c r="X38" s="3">
        <f t="shared" si="19"/>
        <v>1.6092048351066035E-19</v>
      </c>
      <c r="Y38" s="3">
        <f t="shared" si="20"/>
        <v>3.7014670764905913</v>
      </c>
      <c r="Z38" s="3">
        <f t="shared" si="21"/>
        <v>8.6226362848738936E-16</v>
      </c>
      <c r="AA38" s="3">
        <f t="shared" si="22"/>
        <v>107.18534005281634</v>
      </c>
      <c r="AL38" s="25"/>
      <c r="AM38" s="25"/>
    </row>
    <row r="39" spans="1:39" hidden="1">
      <c r="A39" s="4">
        <v>43168</v>
      </c>
      <c r="B39" s="3">
        <v>137.07550000000001</v>
      </c>
      <c r="C39" s="3">
        <f t="shared" si="2"/>
        <v>-1.6546519895286247E-3</v>
      </c>
      <c r="D39" s="3">
        <f t="shared" si="3"/>
        <v>2.7378732064510358E-6</v>
      </c>
      <c r="E39" s="3">
        <f t="shared" si="4"/>
        <v>4.9245866648653836E-5</v>
      </c>
      <c r="F39" s="3">
        <f t="shared" si="5"/>
        <v>4.3296061036206049E-3</v>
      </c>
      <c r="G39" s="3">
        <f t="shared" si="6"/>
        <v>2.467160841321777E-2</v>
      </c>
      <c r="H39" s="3">
        <f t="shared" si="7"/>
        <v>1.5</v>
      </c>
      <c r="I39" s="13">
        <f>I40*(1+(H40*((B39/B40)-1))+((1-H40)*(Eur_1M!B39/100)*((A39-A40)/360)))</f>
        <v>118.06425171142646</v>
      </c>
      <c r="J39" s="3">
        <f t="shared" si="8"/>
        <v>112.95451243736881</v>
      </c>
      <c r="K39" s="3">
        <f t="shared" si="0"/>
        <v>1.1208256536012089</v>
      </c>
      <c r="L39" s="13">
        <f t="shared" si="9"/>
        <v>1120.8256536012088</v>
      </c>
      <c r="M39" s="3">
        <f t="shared" si="10"/>
        <v>-2.4778402458814062E-3</v>
      </c>
      <c r="N39" s="3">
        <f t="shared" si="11"/>
        <v>3.9639723481376843E-2</v>
      </c>
      <c r="O39" s="3">
        <v>28</v>
      </c>
      <c r="P39" s="3">
        <f t="shared" si="12"/>
        <v>0.1111111111111111</v>
      </c>
      <c r="Q39" s="5">
        <f>Eur_1M!B38/100</f>
        <v>-3.7099999999999998E-3</v>
      </c>
      <c r="R39" s="3">
        <f t="shared" si="13"/>
        <v>8.6080830356668177</v>
      </c>
      <c r="S39" s="3">
        <f t="shared" si="14"/>
        <v>8.5948697945063586</v>
      </c>
      <c r="T39" s="13">
        <f t="shared" si="15"/>
        <v>1</v>
      </c>
      <c r="U39" s="13">
        <f t="shared" si="16"/>
        <v>1</v>
      </c>
      <c r="V39" s="3">
        <f t="shared" si="17"/>
        <v>120.41334640373066</v>
      </c>
      <c r="W39" s="13">
        <f t="shared" si="18"/>
        <v>1</v>
      </c>
      <c r="X39" s="3">
        <f t="shared" si="19"/>
        <v>2.1875043258255228E-18</v>
      </c>
      <c r="Y39" s="3">
        <f t="shared" si="20"/>
        <v>3.7115296597026419</v>
      </c>
      <c r="Z39" s="3">
        <f t="shared" si="21"/>
        <v>1.2103560699311662E-14</v>
      </c>
      <c r="AA39" s="3">
        <f t="shared" si="22"/>
        <v>111.15692302194201</v>
      </c>
      <c r="AL39" s="25"/>
      <c r="AM39" s="25"/>
    </row>
    <row r="40" spans="1:39" hidden="1">
      <c r="A40" s="4">
        <v>43167</v>
      </c>
      <c r="B40" s="3">
        <v>137.30250000000001</v>
      </c>
      <c r="C40" s="3">
        <f t="shared" si="2"/>
        <v>2.6874629875279351E-3</v>
      </c>
      <c r="D40" s="3">
        <f t="shared" si="3"/>
        <v>7.2224573093325747E-6</v>
      </c>
      <c r="E40" s="3">
        <f t="shared" si="4"/>
        <v>4.7073783309466899E-5</v>
      </c>
      <c r="F40" s="3">
        <f t="shared" si="5"/>
        <v>5.2320680458446296E-3</v>
      </c>
      <c r="G40" s="3">
        <f t="shared" si="6"/>
        <v>2.3997577210968263E-2</v>
      </c>
      <c r="H40" s="3">
        <f t="shared" si="7"/>
        <v>1.5</v>
      </c>
      <c r="I40" s="13">
        <f>I41*(1+(H41*((B40/B41)-1))+((1-H41)*(Eur_1M!B40/100)*((A40-A41)/360)))</f>
        <v>118.35715880454545</v>
      </c>
      <c r="J40" s="3">
        <f t="shared" si="8"/>
        <v>113.23474271379125</v>
      </c>
      <c r="K40" s="3">
        <f t="shared" si="0"/>
        <v>1.1236063241202747</v>
      </c>
      <c r="L40" s="13">
        <f t="shared" si="9"/>
        <v>1123.6063241202746</v>
      </c>
      <c r="M40" s="3">
        <f t="shared" si="10"/>
        <v>4.0336229518200357E-3</v>
      </c>
      <c r="N40" s="3">
        <f t="shared" si="11"/>
        <v>4.2005039323757758E-2</v>
      </c>
      <c r="O40" s="3">
        <v>29</v>
      </c>
      <c r="P40" s="3">
        <f t="shared" si="12"/>
        <v>0.11507936507936507</v>
      </c>
      <c r="Q40" s="5">
        <f>Eur_1M!B39/100</f>
        <v>-3.7099999999999998E-3</v>
      </c>
      <c r="R40" s="3">
        <f t="shared" si="13"/>
        <v>8.1559276599505459</v>
      </c>
      <c r="S40" s="3">
        <f t="shared" si="14"/>
        <v>8.141678143594353</v>
      </c>
      <c r="T40" s="13">
        <f t="shared" si="15"/>
        <v>0.99999999999999978</v>
      </c>
      <c r="U40" s="13">
        <f t="shared" si="16"/>
        <v>0.99999999999999978</v>
      </c>
      <c r="V40" s="3">
        <f t="shared" si="17"/>
        <v>123.17928852207876</v>
      </c>
      <c r="W40" s="13">
        <f t="shared" si="18"/>
        <v>0.99999999999999978</v>
      </c>
      <c r="X40" s="3">
        <f t="shared" si="19"/>
        <v>8.9545666252847048E-17</v>
      </c>
      <c r="Y40" s="3">
        <f t="shared" si="20"/>
        <v>3.7115843020692059</v>
      </c>
      <c r="Z40" s="3">
        <f t="shared" si="21"/>
        <v>5.46476857205578E-13</v>
      </c>
      <c r="AA40" s="3">
        <f t="shared" si="22"/>
        <v>115.12850806487172</v>
      </c>
      <c r="AL40" s="25"/>
      <c r="AM40" s="25"/>
    </row>
    <row r="41" spans="1:39" hidden="1">
      <c r="A41" s="4">
        <v>43166</v>
      </c>
      <c r="B41" s="3">
        <v>136.934</v>
      </c>
      <c r="C41" s="3">
        <f t="shared" si="2"/>
        <v>1.6722754146338667E-3</v>
      </c>
      <c r="D41" s="3">
        <f t="shared" si="3"/>
        <v>2.7965050623888709E-6</v>
      </c>
      <c r="E41" s="3">
        <f t="shared" si="4"/>
        <v>4.1876250170935349E-5</v>
      </c>
      <c r="F41" s="3">
        <f t="shared" si="5"/>
        <v>1.1216067551550108E-3</v>
      </c>
      <c r="G41" s="3">
        <f t="shared" si="6"/>
        <v>2.2953174313686191E-2</v>
      </c>
      <c r="H41" s="3">
        <f t="shared" si="7"/>
        <v>1.5</v>
      </c>
      <c r="I41" s="13">
        <f>I42*(1+(H42*((B41/B42)-1))+((1-H42)*(Eur_1M!B41/100)*((A41-A42)/360)))</f>
        <v>117.88071220124294</v>
      </c>
      <c r="J41" s="3">
        <f t="shared" si="8"/>
        <v>112.77891639042612</v>
      </c>
      <c r="K41" s="3">
        <f t="shared" si="0"/>
        <v>1.1190832481865209</v>
      </c>
      <c r="L41" s="13">
        <f t="shared" si="9"/>
        <v>1119.0832481865209</v>
      </c>
      <c r="M41" s="3">
        <f t="shared" si="10"/>
        <v>2.5125054611965405E-3</v>
      </c>
      <c r="N41" s="3">
        <f t="shared" si="11"/>
        <v>4.1891632571454063E-2</v>
      </c>
      <c r="O41" s="3">
        <v>30</v>
      </c>
      <c r="P41" s="3">
        <f t="shared" si="12"/>
        <v>0.11904761904761904</v>
      </c>
      <c r="Q41" s="5">
        <f>Eur_1M!B40/100</f>
        <v>-3.7099999999999998E-3</v>
      </c>
      <c r="R41" s="3">
        <f t="shared" si="13"/>
        <v>7.7606696571080844</v>
      </c>
      <c r="S41" s="3">
        <f t="shared" si="14"/>
        <v>7.7462156706769916</v>
      </c>
      <c r="T41" s="13">
        <f t="shared" si="15"/>
        <v>0.99999999999999578</v>
      </c>
      <c r="U41" s="13">
        <f t="shared" si="16"/>
        <v>0.99999999999999523</v>
      </c>
      <c r="V41" s="3">
        <f t="shared" si="17"/>
        <v>118.64148397077122</v>
      </c>
      <c r="W41" s="13">
        <f t="shared" si="18"/>
        <v>0.99999999999999578</v>
      </c>
      <c r="X41" s="3">
        <f t="shared" si="19"/>
        <v>2.059289504346103E-15</v>
      </c>
      <c r="Y41" s="3">
        <f t="shared" si="20"/>
        <v>3.7116389452381506</v>
      </c>
      <c r="Z41" s="3">
        <f t="shared" si="21"/>
        <v>1.2861457741979994E-11</v>
      </c>
      <c r="AA41" s="3">
        <f t="shared" si="22"/>
        <v>119.10021002568391</v>
      </c>
      <c r="AL41" s="25"/>
      <c r="AM41" s="25"/>
    </row>
    <row r="42" spans="1:39" hidden="1">
      <c r="A42" s="4">
        <v>43165</v>
      </c>
      <c r="B42" s="3">
        <v>136.70519999999999</v>
      </c>
      <c r="C42" s="3">
        <f t="shared" si="2"/>
        <v>-6.1573429720535369E-4</v>
      </c>
      <c r="D42" s="3">
        <f t="shared" si="3"/>
        <v>3.7912872475497085E-7</v>
      </c>
      <c r="E42" s="3">
        <f t="shared" si="4"/>
        <v>3.9310352807087813E-5</v>
      </c>
      <c r="F42" s="3">
        <f t="shared" si="5"/>
        <v>-1.0308849633892234E-3</v>
      </c>
      <c r="G42" s="3">
        <f t="shared" si="6"/>
        <v>2.2240524485057204E-2</v>
      </c>
      <c r="H42" s="3">
        <f t="shared" si="7"/>
        <v>1.5</v>
      </c>
      <c r="I42" s="13">
        <f>I43*(1+(H43*((B42/B43)-1))+((1-H43)*(Eur_1M!B42/100)*((A42-A43)/360)))</f>
        <v>117.58490802847717</v>
      </c>
      <c r="J42" s="3">
        <f t="shared" si="8"/>
        <v>112.49591441796315</v>
      </c>
      <c r="K42" s="3">
        <f t="shared" si="0"/>
        <v>1.1162750746668297</v>
      </c>
      <c r="L42" s="13">
        <f t="shared" si="9"/>
        <v>1116.2750746668298</v>
      </c>
      <c r="M42" s="3">
        <f t="shared" si="10"/>
        <v>-9.1860005259539928E-4</v>
      </c>
      <c r="N42" s="3">
        <f t="shared" si="11"/>
        <v>4.1880018808365026E-2</v>
      </c>
      <c r="O42" s="3">
        <v>31</v>
      </c>
      <c r="P42" s="3">
        <f t="shared" si="12"/>
        <v>0.12301587301587301</v>
      </c>
      <c r="Q42" s="5">
        <f>Eur_1M!B41/100</f>
        <v>-3.7099999999999998E-3</v>
      </c>
      <c r="R42" s="3">
        <f t="shared" si="13"/>
        <v>7.4647706976023285</v>
      </c>
      <c r="S42" s="3">
        <f t="shared" si="14"/>
        <v>7.4500818594853628</v>
      </c>
      <c r="T42" s="13">
        <f t="shared" si="15"/>
        <v>0.99999999999995826</v>
      </c>
      <c r="U42" s="13">
        <f t="shared" si="16"/>
        <v>0.99999999999995337</v>
      </c>
      <c r="V42" s="3">
        <f t="shared" si="17"/>
        <v>115.81858161668663</v>
      </c>
      <c r="W42" s="13">
        <f t="shared" si="18"/>
        <v>0.99999999999995826</v>
      </c>
      <c r="X42" s="3">
        <f t="shared" si="19"/>
        <v>1.9324077707150489E-14</v>
      </c>
      <c r="Y42" s="3">
        <f t="shared" si="20"/>
        <v>3.7116935891947413</v>
      </c>
      <c r="Z42" s="3">
        <f t="shared" si="21"/>
        <v>1.2405356554937393E-10</v>
      </c>
      <c r="AA42" s="3">
        <f t="shared" si="22"/>
        <v>123.07202890695631</v>
      </c>
      <c r="AL42" s="25"/>
      <c r="AM42" s="25"/>
    </row>
    <row r="43" spans="1:39" hidden="1">
      <c r="A43" s="4">
        <v>43164</v>
      </c>
      <c r="B43" s="3">
        <v>136.7894</v>
      </c>
      <c r="C43" s="3">
        <f t="shared" si="2"/>
        <v>-6.0675375429201139E-5</v>
      </c>
      <c r="D43" s="3">
        <f t="shared" si="3"/>
        <v>3.6815011834745052E-9</v>
      </c>
      <c r="E43" s="3">
        <f t="shared" si="4"/>
        <v>4.3326612250622486E-5</v>
      </c>
      <c r="F43" s="3">
        <f t="shared" si="5"/>
        <v>1.6813674396977958E-3</v>
      </c>
      <c r="G43" s="3">
        <f t="shared" si="6"/>
        <v>2.3326686575325255E-2</v>
      </c>
      <c r="H43" s="3">
        <f t="shared" si="7"/>
        <v>1.5</v>
      </c>
      <c r="I43" s="13">
        <f>I44*(1+(H44*((B43/B44)-1))+((1-H44)*(Eur_1M!B43/100)*((A43-A44)/360)))</f>
        <v>117.69297115697546</v>
      </c>
      <c r="J43" s="3">
        <f t="shared" si="8"/>
        <v>112.59930064889286</v>
      </c>
      <c r="K43" s="3">
        <f t="shared" si="0"/>
        <v>1.1173009561243714</v>
      </c>
      <c r="L43" s="13">
        <f t="shared" si="9"/>
        <v>1117.3009561243714</v>
      </c>
      <c r="M43" s="3">
        <f t="shared" si="10"/>
        <v>-7.5596492750178685E-5</v>
      </c>
      <c r="N43" s="3">
        <f t="shared" si="11"/>
        <v>4.1886510104274348E-2</v>
      </c>
      <c r="O43" s="3">
        <v>32</v>
      </c>
      <c r="P43" s="3">
        <f t="shared" si="12"/>
        <v>0.12698412698412698</v>
      </c>
      <c r="Q43" s="5">
        <f>Eur_1M!B42/100</f>
        <v>-3.7000000000000002E-3</v>
      </c>
      <c r="R43" s="3">
        <f t="shared" si="13"/>
        <v>7.4069463315251332</v>
      </c>
      <c r="S43" s="3">
        <f t="shared" si="14"/>
        <v>7.3920201439120055</v>
      </c>
      <c r="T43" s="13">
        <f t="shared" si="15"/>
        <v>0.99999999999993539</v>
      </c>
      <c r="U43" s="13">
        <f t="shared" si="16"/>
        <v>0.99999999999992772</v>
      </c>
      <c r="V43" s="3">
        <f t="shared" si="17"/>
        <v>116.83100446183232</v>
      </c>
      <c r="W43" s="13">
        <f t="shared" si="18"/>
        <v>0.99999999999993539</v>
      </c>
      <c r="X43" s="3">
        <f t="shared" si="19"/>
        <v>2.9206104281461258E-14</v>
      </c>
      <c r="Y43" s="3">
        <f t="shared" si="20"/>
        <v>3.7017388211191435</v>
      </c>
      <c r="Z43" s="3">
        <f t="shared" si="21"/>
        <v>1.9392669108042623E-10</v>
      </c>
      <c r="AA43" s="3">
        <f t="shared" si="22"/>
        <v>127.04380338571005</v>
      </c>
      <c r="AL43" s="25"/>
      <c r="AM43" s="25"/>
    </row>
    <row r="44" spans="1:39" hidden="1">
      <c r="A44" s="4">
        <v>43161</v>
      </c>
      <c r="B44" s="3">
        <v>136.79769999999999</v>
      </c>
      <c r="C44" s="3">
        <f t="shared" si="2"/>
        <v>-1.0988297547074521E-3</v>
      </c>
      <c r="D44" s="3">
        <f t="shared" si="3"/>
        <v>1.2074268298304392E-6</v>
      </c>
      <c r="E44" s="3">
        <f t="shared" si="4"/>
        <v>4.502989946907878E-5</v>
      </c>
      <c r="F44" s="3">
        <f t="shared" si="5"/>
        <v>3.0485529450685008E-3</v>
      </c>
      <c r="G44" s="3">
        <f t="shared" si="6"/>
        <v>2.3696449481373675E-2</v>
      </c>
      <c r="H44" s="3">
        <f t="shared" si="7"/>
        <v>1.5</v>
      </c>
      <c r="I44" s="13">
        <f>I45*(1+(H45*((B44/B45)-1))+((1-H45)*(Eur_1M!B44/100)*((A44-A45)/360)))</f>
        <v>117.70186866912236</v>
      </c>
      <c r="J44" s="3">
        <f t="shared" si="8"/>
        <v>112.60781308285904</v>
      </c>
      <c r="K44" s="3">
        <f t="shared" si="0"/>
        <v>1.1173854233506735</v>
      </c>
      <c r="L44" s="13">
        <f t="shared" si="9"/>
        <v>1117.3854233506736</v>
      </c>
      <c r="M44" s="3">
        <f t="shared" si="10"/>
        <v>-1.6435364822235436E-3</v>
      </c>
      <c r="N44" s="3">
        <f t="shared" si="11"/>
        <v>4.1847407505541584E-2</v>
      </c>
      <c r="O44" s="3">
        <v>33</v>
      </c>
      <c r="P44" s="3">
        <f t="shared" si="12"/>
        <v>0.13095238095238096</v>
      </c>
      <c r="Q44" s="5">
        <f>Eur_1M!B43/100</f>
        <v>-3.7000000000000002E-3</v>
      </c>
      <c r="R44" s="3">
        <f t="shared" si="13"/>
        <v>7.3049101631062374</v>
      </c>
      <c r="S44" s="3">
        <f t="shared" si="14"/>
        <v>7.289766698122369</v>
      </c>
      <c r="T44" s="13">
        <f t="shared" si="15"/>
        <v>0.99999999999986122</v>
      </c>
      <c r="U44" s="13">
        <f t="shared" si="16"/>
        <v>0.99999999999984479</v>
      </c>
      <c r="V44" s="3">
        <f t="shared" si="17"/>
        <v>116.90078214052869</v>
      </c>
      <c r="W44" s="13">
        <f t="shared" si="18"/>
        <v>0.99999999999986122</v>
      </c>
      <c r="X44" s="3">
        <f t="shared" si="19"/>
        <v>6.0972382678284926E-14</v>
      </c>
      <c r="Y44" s="3">
        <f t="shared" si="20"/>
        <v>3.7017931724103055</v>
      </c>
      <c r="Z44" s="3">
        <f t="shared" si="21"/>
        <v>4.1717773998650834E-10</v>
      </c>
      <c r="AA44" s="3">
        <f t="shared" si="22"/>
        <v>131.01584587273678</v>
      </c>
      <c r="AL44" s="25"/>
      <c r="AM44" s="25"/>
    </row>
    <row r="45" spans="1:39" hidden="1">
      <c r="A45" s="4">
        <v>43160</v>
      </c>
      <c r="B45" s="3">
        <v>136.94810000000001</v>
      </c>
      <c r="C45" s="3">
        <f t="shared" si="2"/>
        <v>6.2744172018459551E-4</v>
      </c>
      <c r="D45" s="3">
        <f t="shared" si="3"/>
        <v>3.9368311222820426E-7</v>
      </c>
      <c r="E45" s="3">
        <f t="shared" si="4"/>
        <v>5.4989054409558827E-5</v>
      </c>
      <c r="F45" s="3">
        <f t="shared" si="5"/>
        <v>8.0573912657570888E-4</v>
      </c>
      <c r="G45" s="3">
        <f t="shared" si="6"/>
        <v>2.6314503221041081E-2</v>
      </c>
      <c r="H45" s="3">
        <f t="shared" si="7"/>
        <v>1.5</v>
      </c>
      <c r="I45" s="13">
        <f>I46*(1+(H46*((B45/B46)-1))+((1-H46)*(Eur_1M!B45/100)*((A45-A46)/360)))</f>
        <v>117.89547504029208</v>
      </c>
      <c r="J45" s="3">
        <f t="shared" si="8"/>
        <v>112.79304030399703</v>
      </c>
      <c r="K45" s="3">
        <f t="shared" si="0"/>
        <v>1.1192233970333259</v>
      </c>
      <c r="L45" s="13">
        <f t="shared" si="9"/>
        <v>1119.2233970333259</v>
      </c>
      <c r="M45" s="3">
        <f t="shared" si="10"/>
        <v>9.4614905304910338E-4</v>
      </c>
      <c r="N45" s="3">
        <f t="shared" si="11"/>
        <v>4.1961906701002395E-2</v>
      </c>
      <c r="O45" s="3">
        <v>34</v>
      </c>
      <c r="P45" s="3">
        <f t="shared" si="12"/>
        <v>0.13492063492063491</v>
      </c>
      <c r="Q45" s="5">
        <f>Eur_1M!B44/100</f>
        <v>-3.7099999999999998E-3</v>
      </c>
      <c r="R45" s="3">
        <f t="shared" si="13"/>
        <v>7.2829047492584724</v>
      </c>
      <c r="S45" s="3">
        <f t="shared" si="14"/>
        <v>7.2674914928949406</v>
      </c>
      <c r="T45" s="13">
        <f t="shared" si="15"/>
        <v>0.99999999999983669</v>
      </c>
      <c r="U45" s="13">
        <f t="shared" si="16"/>
        <v>0.99999999999981692</v>
      </c>
      <c r="V45" s="3">
        <f t="shared" si="17"/>
        <v>118.72271617893318</v>
      </c>
      <c r="W45" s="13">
        <f t="shared" si="18"/>
        <v>0.99999999999983669</v>
      </c>
      <c r="X45" s="3">
        <f t="shared" si="19"/>
        <v>7.0219361444742068E-14</v>
      </c>
      <c r="Y45" s="3">
        <f t="shared" si="20"/>
        <v>3.7118575258916775</v>
      </c>
      <c r="Z45" s="3">
        <f t="shared" si="21"/>
        <v>4.9799390408859046E-10</v>
      </c>
      <c r="AA45" s="3">
        <f t="shared" si="22"/>
        <v>134.98818709937748</v>
      </c>
      <c r="AL45" s="25"/>
      <c r="AM45" s="25"/>
    </row>
    <row r="46" spans="1:39">
      <c r="A46" s="4">
        <v>43159</v>
      </c>
      <c r="B46" s="3">
        <v>136.8622</v>
      </c>
      <c r="C46" s="3">
        <f t="shared" si="2"/>
        <v>1.7119441323814473E-3</v>
      </c>
      <c r="D46" s="3">
        <f t="shared" si="3"/>
        <v>2.9307527123952666E-6</v>
      </c>
      <c r="E46" s="3">
        <f t="shared" si="4"/>
        <v>5.4640605420577283E-5</v>
      </c>
      <c r="F46" s="3">
        <f t="shared" si="5"/>
        <v>3.9098055863091293E-4</v>
      </c>
      <c r="G46" s="3">
        <f t="shared" si="6"/>
        <v>2.623690764642473E-2</v>
      </c>
      <c r="H46" s="3">
        <f t="shared" si="7"/>
        <v>1.5</v>
      </c>
      <c r="I46" s="13">
        <f>I47*(1+(H47*((B46/B47)-1))+((1-H47)*(Eur_1M!B46/100)*((A46-A47)/360)))</f>
        <v>117.78398110148368</v>
      </c>
      <c r="J46" s="3">
        <f t="shared" si="8"/>
        <v>112.68637174585797</v>
      </c>
      <c r="K46" s="3">
        <f t="shared" si="0"/>
        <v>1.1181649456814049</v>
      </c>
      <c r="L46" s="13">
        <f t="shared" si="9"/>
        <v>1118.1649456814048</v>
      </c>
      <c r="M46" s="3">
        <f t="shared" si="10"/>
        <v>2.5719579744370945E-3</v>
      </c>
      <c r="N46" s="3">
        <f t="shared" si="11"/>
        <v>4.1861319000899455E-2</v>
      </c>
      <c r="O46" s="3">
        <v>35</v>
      </c>
      <c r="P46" s="3">
        <f t="shared" si="12"/>
        <v>0.1388888888888889</v>
      </c>
      <c r="Q46" s="3">
        <f>(Eur_1M!B45+((Eur_3M!B45-Eur_1M!B45)/(0.25-(1/12)))*(P46-(1/12)))/100</f>
        <v>-3.5566666666666667E-3</v>
      </c>
      <c r="R46" s="3">
        <f t="shared" si="13"/>
        <v>7.13531772326614</v>
      </c>
      <c r="S46" s="3">
        <f t="shared" si="14"/>
        <v>7.1197169307805046</v>
      </c>
      <c r="T46" s="13">
        <f t="shared" si="15"/>
        <v>0.99999999999951716</v>
      </c>
      <c r="U46" s="13">
        <f t="shared" si="16"/>
        <v>0.99999999999945921</v>
      </c>
      <c r="V46" s="3">
        <f t="shared" si="17"/>
        <v>117.67084217097999</v>
      </c>
      <c r="W46" s="13">
        <f t="shared" si="18"/>
        <v>0.99999999999951716</v>
      </c>
      <c r="X46" s="3">
        <f t="shared" si="19"/>
        <v>2.0122984096501132E-13</v>
      </c>
      <c r="Y46" s="3">
        <f t="shared" si="20"/>
        <v>3.5584240279297124</v>
      </c>
      <c r="Z46" s="3">
        <f t="shared" si="21"/>
        <v>1.4627986201121279E-9</v>
      </c>
      <c r="AA46" s="3">
        <f t="shared" si="22"/>
        <v>138.9575143763729</v>
      </c>
      <c r="AL46" s="25"/>
      <c r="AM46" s="25"/>
    </row>
    <row r="47" spans="1:39" hidden="1">
      <c r="A47" s="4">
        <v>43158</v>
      </c>
      <c r="B47" s="3">
        <v>136.62809999999999</v>
      </c>
      <c r="C47" s="3">
        <f t="shared" si="2"/>
        <v>-7.6894575185758156E-4</v>
      </c>
      <c r="D47" s="3">
        <f t="shared" si="3"/>
        <v>5.912775692998214E-7</v>
      </c>
      <c r="E47" s="3">
        <f t="shared" si="4"/>
        <v>5.1709943001402987E-5</v>
      </c>
      <c r="F47" s="3">
        <f t="shared" si="5"/>
        <v>-1.3304658482663542E-3</v>
      </c>
      <c r="G47" s="3">
        <f t="shared" si="6"/>
        <v>2.5503531010674457E-2</v>
      </c>
      <c r="H47" s="3">
        <f t="shared" si="7"/>
        <v>1.5</v>
      </c>
      <c r="I47" s="13">
        <f>I48*(1+(H48*((B47/B48)-1))+((1-H48)*(Eur_1M!B47/100)*((A47-A48)/360)))</f>
        <v>117.48143488688115</v>
      </c>
      <c r="J47" s="3">
        <f t="shared" si="8"/>
        <v>112.39691952247261</v>
      </c>
      <c r="K47" s="3">
        <f t="shared" si="0"/>
        <v>1.115292767576594</v>
      </c>
      <c r="L47" s="13">
        <f t="shared" si="9"/>
        <v>1115.2927675765941</v>
      </c>
      <c r="M47" s="3">
        <f t="shared" si="10"/>
        <v>-1.1484817582451696E-3</v>
      </c>
      <c r="N47" s="3">
        <f t="shared" si="11"/>
        <v>4.1842991886537326E-2</v>
      </c>
      <c r="O47" s="3">
        <v>36</v>
      </c>
      <c r="P47" s="3">
        <f t="shared" si="12"/>
        <v>0.14285714285714285</v>
      </c>
      <c r="Q47" s="3">
        <f>(Eur_1M!B46+((Eur_3M!B46-Eur_1M!B46)/(0.25-(1/12)))*(P47-(1/12)))/100</f>
        <v>-3.5564285714285715E-3</v>
      </c>
      <c r="R47" s="3">
        <f t="shared" si="13"/>
        <v>6.8752962761417065</v>
      </c>
      <c r="S47" s="3">
        <f t="shared" si="14"/>
        <v>6.8594811117641816</v>
      </c>
      <c r="T47" s="13">
        <f t="shared" si="15"/>
        <v>0.99999999999690692</v>
      </c>
      <c r="U47" s="13">
        <f t="shared" si="16"/>
        <v>0.99999999999654443</v>
      </c>
      <c r="V47" s="3">
        <f t="shared" si="17"/>
        <v>114.78457726714805</v>
      </c>
      <c r="W47" s="13">
        <f t="shared" si="18"/>
        <v>0.99999999999690692</v>
      </c>
      <c r="X47" s="3">
        <f t="shared" si="19"/>
        <v>1.2301633280719604E-12</v>
      </c>
      <c r="Y47" s="3">
        <f t="shared" si="20"/>
        <v>3.5582359126129988</v>
      </c>
      <c r="Z47" s="3">
        <f t="shared" si="21"/>
        <v>9.146716917734739E-9</v>
      </c>
      <c r="AA47" s="3">
        <f t="shared" si="22"/>
        <v>142.9297414722852</v>
      </c>
      <c r="AL47" s="25"/>
      <c r="AM47" s="25"/>
    </row>
    <row r="48" spans="1:39" hidden="1">
      <c r="A48" s="4">
        <v>43157</v>
      </c>
      <c r="B48" s="3">
        <v>136.73320000000001</v>
      </c>
      <c r="C48" s="3">
        <f t="shared" si="2"/>
        <v>1.4286176750380774E-3</v>
      </c>
      <c r="D48" s="3">
        <f t="shared" si="3"/>
        <v>2.0409484614312018E-6</v>
      </c>
      <c r="E48" s="3">
        <f t="shared" si="4"/>
        <v>5.1176833876305021E-5</v>
      </c>
      <c r="F48" s="3">
        <f t="shared" si="5"/>
        <v>-8.0270144768174536E-4</v>
      </c>
      <c r="G48" s="3">
        <f t="shared" si="6"/>
        <v>2.5385471813313888E-2</v>
      </c>
      <c r="H48" s="3">
        <f t="shared" si="7"/>
        <v>1.5</v>
      </c>
      <c r="I48" s="13">
        <f>I49*(1+(H49*((B48/B49)-1))+((1-H49)*(Eur_1M!B48/100)*((A48-A49)/360)))</f>
        <v>117.61643768106525</v>
      </c>
      <c r="J48" s="3">
        <f t="shared" si="8"/>
        <v>112.52607948896289</v>
      </c>
      <c r="K48" s="3">
        <f t="shared" si="0"/>
        <v>1.116574396798276</v>
      </c>
      <c r="L48" s="13">
        <f t="shared" si="9"/>
        <v>1116.574396798276</v>
      </c>
      <c r="M48" s="3">
        <f t="shared" si="10"/>
        <v>2.1575454437931696E-3</v>
      </c>
      <c r="N48" s="3">
        <f t="shared" si="11"/>
        <v>4.2726804473543052E-2</v>
      </c>
      <c r="O48" s="3">
        <v>37</v>
      </c>
      <c r="P48" s="3">
        <f t="shared" si="12"/>
        <v>0.14682539682539683</v>
      </c>
      <c r="Q48" s="3">
        <f>(Eur_1M!B47+((Eur_3M!B47-Eur_1M!B47)/(0.25-(1/12)))*(P48-(1/12)))/100</f>
        <v>-3.5461904761904762E-3</v>
      </c>
      <c r="R48" s="3">
        <f t="shared" si="13"/>
        <v>6.7113949977535876</v>
      </c>
      <c r="S48" s="3">
        <f t="shared" si="14"/>
        <v>6.6950230253133363</v>
      </c>
      <c r="T48" s="13">
        <f t="shared" si="15"/>
        <v>0.99999999999036138</v>
      </c>
      <c r="U48" s="13">
        <f t="shared" si="16"/>
        <v>0.99999999998921807</v>
      </c>
      <c r="V48" s="3">
        <f t="shared" si="17"/>
        <v>116.05359040183419</v>
      </c>
      <c r="W48" s="13">
        <f t="shared" si="18"/>
        <v>0.99999999999036138</v>
      </c>
      <c r="X48" s="3">
        <f t="shared" si="19"/>
        <v>3.6140711361958294E-12</v>
      </c>
      <c r="Y48" s="3">
        <f t="shared" si="20"/>
        <v>3.5480373507224616</v>
      </c>
      <c r="Z48" s="3">
        <f t="shared" si="21"/>
        <v>2.8266603271573358E-8</v>
      </c>
      <c r="AA48" s="3">
        <f t="shared" si="22"/>
        <v>146.90186442964344</v>
      </c>
      <c r="AL48" s="25"/>
      <c r="AM48" s="25"/>
    </row>
    <row r="49" spans="1:39" hidden="1">
      <c r="A49" s="4">
        <v>43154</v>
      </c>
      <c r="B49" s="3">
        <v>136.53800000000001</v>
      </c>
      <c r="C49" s="3">
        <f t="shared" si="2"/>
        <v>2.1232738054396405E-3</v>
      </c>
      <c r="D49" s="3">
        <f t="shared" si="3"/>
        <v>4.5082916528661322E-6</v>
      </c>
      <c r="E49" s="3">
        <f t="shared" si="4"/>
        <v>5.5912772116928434E-5</v>
      </c>
      <c r="F49" s="3">
        <f t="shared" si="5"/>
        <v>-4.8345645398971231E-3</v>
      </c>
      <c r="G49" s="3">
        <f t="shared" si="6"/>
        <v>2.6263585620975805E-2</v>
      </c>
      <c r="H49" s="3">
        <f t="shared" si="7"/>
        <v>1.5</v>
      </c>
      <c r="I49" s="13">
        <f>I50*(1+(H50*((B49/B50)-1))+((1-H50)*(Eur_1M!B49/100)*((A49-A50)/360)))</f>
        <v>117.36294842745612</v>
      </c>
      <c r="J49" s="3">
        <f t="shared" si="8"/>
        <v>112.28356107517989</v>
      </c>
      <c r="K49" s="3">
        <f t="shared" si="0"/>
        <v>1.1141679337560015</v>
      </c>
      <c r="L49" s="13">
        <f t="shared" si="9"/>
        <v>1114.1679337560015</v>
      </c>
      <c r="M49" s="3">
        <f t="shared" si="10"/>
        <v>3.1883450319362735E-3</v>
      </c>
      <c r="N49" s="3">
        <f t="shared" si="11"/>
        <v>4.2761971920677787E-2</v>
      </c>
      <c r="O49" s="3">
        <v>38</v>
      </c>
      <c r="P49" s="3">
        <f t="shared" si="12"/>
        <v>0.15079365079365079</v>
      </c>
      <c r="Q49" s="3">
        <f>(Eur_1M!B48+((Eur_3M!B48-Eur_1M!B48)/(0.25-(1/12)))*(P49-(1/12)))/100</f>
        <v>-3.5299999999999997E-3</v>
      </c>
      <c r="R49" s="3">
        <f t="shared" si="13"/>
        <v>6.4866530662626385</v>
      </c>
      <c r="S49" s="3">
        <f t="shared" si="14"/>
        <v>6.4700476696909099</v>
      </c>
      <c r="T49" s="13">
        <f t="shared" si="15"/>
        <v>0.99999999995611799</v>
      </c>
      <c r="U49" s="13">
        <f t="shared" si="16"/>
        <v>0.99999999995101396</v>
      </c>
      <c r="V49" s="3">
        <f t="shared" si="17"/>
        <v>113.63549047118943</v>
      </c>
      <c r="W49" s="13">
        <f t="shared" si="18"/>
        <v>0.99999999995611799</v>
      </c>
      <c r="X49" s="3">
        <f t="shared" si="19"/>
        <v>1.573540023093553E-11</v>
      </c>
      <c r="Y49" s="3">
        <f t="shared" si="20"/>
        <v>3.5318795067634929</v>
      </c>
      <c r="Z49" s="3">
        <f t="shared" si="21"/>
        <v>1.2595629684926084E-7</v>
      </c>
      <c r="AA49" s="3">
        <f t="shared" si="22"/>
        <v>150.87393985303555</v>
      </c>
      <c r="AL49" s="25"/>
      <c r="AM49" s="25"/>
    </row>
    <row r="50" spans="1:39" hidden="1">
      <c r="A50" s="4">
        <v>43153</v>
      </c>
      <c r="B50" s="3">
        <v>136.2484</v>
      </c>
      <c r="C50" s="3">
        <f t="shared" si="2"/>
        <v>-2.1062249298572176E-4</v>
      </c>
      <c r="D50" s="3">
        <f t="shared" si="3"/>
        <v>4.4361834551520414E-8</v>
      </c>
      <c r="E50" s="3">
        <f t="shared" si="4"/>
        <v>5.253412714391889E-5</v>
      </c>
      <c r="F50" s="3">
        <f t="shared" si="5"/>
        <v>-8.0206867258015326E-3</v>
      </c>
      <c r="G50" s="3">
        <f t="shared" si="6"/>
        <v>2.492792029461554E-2</v>
      </c>
      <c r="H50" s="3">
        <f t="shared" si="7"/>
        <v>1.5</v>
      </c>
      <c r="I50" s="13">
        <f>I51*(1+(H51*((B50/B51)-1))+((1-H51)*(Eur_1M!B50/100)*((A50-A51)/360)))</f>
        <v>116.98935074953945</v>
      </c>
      <c r="J50" s="3">
        <f t="shared" si="8"/>
        <v>111.92613244674159</v>
      </c>
      <c r="K50" s="3">
        <f t="shared" si="0"/>
        <v>1.1106212390074648</v>
      </c>
      <c r="L50" s="13">
        <f t="shared" si="9"/>
        <v>1110.6212390074647</v>
      </c>
      <c r="M50" s="3">
        <f t="shared" si="10"/>
        <v>-3.1080987793606261E-4</v>
      </c>
      <c r="N50" s="3">
        <f t="shared" si="11"/>
        <v>4.2761412974629917E-2</v>
      </c>
      <c r="O50" s="3">
        <v>39</v>
      </c>
      <c r="P50" s="3">
        <f t="shared" si="12"/>
        <v>0.15476190476190477</v>
      </c>
      <c r="Q50" s="3">
        <f>(Eur_1M!B49+((Eur_3M!B49-Eur_1M!B49)/(0.25-(1/12)))*(P50-(1/12)))/100</f>
        <v>-3.5199999999999997E-3</v>
      </c>
      <c r="R50" s="3">
        <f t="shared" si="13"/>
        <v>6.2129778289060944</v>
      </c>
      <c r="S50" s="3">
        <f t="shared" si="14"/>
        <v>6.196155579001851</v>
      </c>
      <c r="T50" s="13">
        <f t="shared" si="15"/>
        <v>0.99999999974005105</v>
      </c>
      <c r="U50" s="13">
        <f t="shared" si="16"/>
        <v>0.9999999997107053</v>
      </c>
      <c r="V50" s="3">
        <f t="shared" si="17"/>
        <v>110.07632869373595</v>
      </c>
      <c r="W50" s="13">
        <f t="shared" si="18"/>
        <v>0.99999999974005105</v>
      </c>
      <c r="X50" s="3">
        <f t="shared" si="19"/>
        <v>8.8580690059913833E-11</v>
      </c>
      <c r="Y50" s="3">
        <f t="shared" si="20"/>
        <v>3.5219179833927723</v>
      </c>
      <c r="Z50" s="3">
        <f t="shared" si="21"/>
        <v>7.2308128580601717E-7</v>
      </c>
      <c r="AA50" s="3">
        <f t="shared" si="22"/>
        <v>154.84623607530133</v>
      </c>
      <c r="AL50" s="25"/>
      <c r="AM50" s="25"/>
    </row>
    <row r="51" spans="1:39" hidden="1">
      <c r="A51" s="4">
        <v>43152</v>
      </c>
      <c r="B51" s="3">
        <v>136.27709999999999</v>
      </c>
      <c r="C51" s="3">
        <f t="shared" si="2"/>
        <v>7.8767646501166748E-4</v>
      </c>
      <c r="D51" s="3">
        <f t="shared" si="3"/>
        <v>6.2043421353327663E-7</v>
      </c>
      <c r="E51" s="3">
        <f t="shared" si="4"/>
        <v>5.4979793151007881E-5</v>
      </c>
      <c r="F51" s="3">
        <f t="shared" si="5"/>
        <v>-9.3880464385584853E-3</v>
      </c>
      <c r="G51" s="3">
        <f t="shared" si="6"/>
        <v>2.5243218528254376E-2</v>
      </c>
      <c r="H51" s="3">
        <f t="shared" si="7"/>
        <v>1.5</v>
      </c>
      <c r="I51" s="13">
        <f>I52*(1+(H52*((B51/B52)-1))+((1-H52)*(Eur_1M!B51/100)*((A51-A52)/360)))</f>
        <v>117.02571784669948</v>
      </c>
      <c r="J51" s="3">
        <f t="shared" si="8"/>
        <v>111.96092560105313</v>
      </c>
      <c r="K51" s="3">
        <f t="shared" si="0"/>
        <v>1.1109664847093017</v>
      </c>
      <c r="L51" s="13">
        <f t="shared" si="9"/>
        <v>1110.9664847093018</v>
      </c>
      <c r="M51" s="3">
        <f t="shared" si="10"/>
        <v>1.1864149656192857E-3</v>
      </c>
      <c r="N51" s="3">
        <f t="shared" si="11"/>
        <v>4.2827606781041611E-2</v>
      </c>
      <c r="O51" s="3">
        <v>40</v>
      </c>
      <c r="P51" s="3">
        <f t="shared" si="12"/>
        <v>0.15873015873015872</v>
      </c>
      <c r="Q51" s="3">
        <f>(Eur_1M!B50+((Eur_3M!B50-Eur_1M!B50)/(0.25-(1/12)))*(P51-(1/12)))/100</f>
        <v>-3.5145238095238094E-3</v>
      </c>
      <c r="R51" s="3">
        <f t="shared" si="13"/>
        <v>6.1430289455799585</v>
      </c>
      <c r="S51" s="3">
        <f t="shared" si="14"/>
        <v>6.1259660186152836</v>
      </c>
      <c r="T51" s="13">
        <f t="shared" si="15"/>
        <v>0.99999999959518737</v>
      </c>
      <c r="U51" s="13">
        <f t="shared" si="16"/>
        <v>0.99999999954932484</v>
      </c>
      <c r="V51" s="3">
        <f t="shared" si="17"/>
        <v>110.40846815500504</v>
      </c>
      <c r="W51" s="13">
        <f t="shared" si="18"/>
        <v>0.99999999959518737</v>
      </c>
      <c r="X51" s="3">
        <f t="shared" si="19"/>
        <v>1.3449699139486894E-10</v>
      </c>
      <c r="Y51" s="3">
        <f t="shared" si="20"/>
        <v>3.5164848181682293</v>
      </c>
      <c r="Z51" s="3">
        <f t="shared" si="21"/>
        <v>1.1284900693284382E-6</v>
      </c>
      <c r="AA51" s="3">
        <f t="shared" si="22"/>
        <v>158.81873271501007</v>
      </c>
      <c r="AL51" s="25"/>
      <c r="AM51" s="25"/>
    </row>
    <row r="52" spans="1:39" hidden="1">
      <c r="A52" s="4">
        <v>43151</v>
      </c>
      <c r="B52" s="3">
        <v>136.16980000000001</v>
      </c>
      <c r="C52" s="3">
        <f t="shared" si="2"/>
        <v>-9.5716966973050154E-4</v>
      </c>
      <c r="D52" s="3">
        <f t="shared" si="3"/>
        <v>9.1617377665199743E-7</v>
      </c>
      <c r="E52" s="3">
        <f t="shared" si="4"/>
        <v>5.5831352322236789E-5</v>
      </c>
      <c r="F52" s="3">
        <f t="shared" si="5"/>
        <v>-1.1388980248391184E-2</v>
      </c>
      <c r="G52" s="3">
        <f t="shared" si="6"/>
        <v>2.4935084729518959E-2</v>
      </c>
      <c r="H52" s="3">
        <f t="shared" si="7"/>
        <v>1.5</v>
      </c>
      <c r="I52" s="13">
        <f>I53*(1+(H53*((B52/B53)-1))+((1-H53)*(Eur_1M!B52/100)*((A52-A53)/360)))</f>
        <v>116.88695911267934</v>
      </c>
      <c r="J52" s="3">
        <f t="shared" si="8"/>
        <v>111.8281722492089</v>
      </c>
      <c r="K52" s="3">
        <f t="shared" si="0"/>
        <v>1.1096491990237822</v>
      </c>
      <c r="L52" s="13">
        <f t="shared" si="9"/>
        <v>1109.6491990237823</v>
      </c>
      <c r="M52" s="3">
        <f t="shared" si="10"/>
        <v>-1.4309659370192983E-3</v>
      </c>
      <c r="N52" s="3">
        <f t="shared" si="11"/>
        <v>4.2818395805010394E-2</v>
      </c>
      <c r="O52" s="3">
        <v>41</v>
      </c>
      <c r="P52" s="3">
        <f t="shared" si="12"/>
        <v>0.1626984126984127</v>
      </c>
      <c r="Q52" s="3">
        <f>(Eur_1M!B51+((Eur_3M!B51-Eur_1M!B51)/(0.25-(1/12)))*(P52-(1/12)))/100</f>
        <v>-3.5047619047619051E-3</v>
      </c>
      <c r="R52" s="3">
        <f t="shared" si="13"/>
        <v>5.9997548856764382</v>
      </c>
      <c r="S52" s="3">
        <f t="shared" si="14"/>
        <v>5.9824837040880263</v>
      </c>
      <c r="T52" s="13">
        <f t="shared" si="15"/>
        <v>0.99999999901192194</v>
      </c>
      <c r="U52" s="13">
        <f t="shared" si="16"/>
        <v>0.99999999890119751</v>
      </c>
      <c r="V52" s="3">
        <f t="shared" si="17"/>
        <v>109.07881722212824</v>
      </c>
      <c r="W52" s="13">
        <f t="shared" si="18"/>
        <v>0.99999999901192194</v>
      </c>
      <c r="X52" s="3">
        <f t="shared" si="19"/>
        <v>3.1749751825894725E-10</v>
      </c>
      <c r="Y52" s="3">
        <f t="shared" si="20"/>
        <v>3.5067605949498386</v>
      </c>
      <c r="Z52" s="3">
        <f t="shared" si="21"/>
        <v>2.7234879072946257E-6</v>
      </c>
      <c r="AA52" s="3">
        <f t="shared" si="22"/>
        <v>162.79121273378811</v>
      </c>
      <c r="AL52" s="25"/>
      <c r="AM52" s="25"/>
    </row>
    <row r="53" spans="1:39" hidden="1">
      <c r="A53" s="4">
        <v>43150</v>
      </c>
      <c r="B53" s="3">
        <v>136.30019999999999</v>
      </c>
      <c r="C53" s="3">
        <f t="shared" si="2"/>
        <v>-2.2776649281004593E-3</v>
      </c>
      <c r="D53" s="3">
        <f t="shared" si="3"/>
        <v>5.1877575246988701E-6</v>
      </c>
      <c r="E53" s="3">
        <f t="shared" si="4"/>
        <v>5.5835985102895656E-5</v>
      </c>
      <c r="F53" s="3">
        <f t="shared" si="5"/>
        <v>-9.4722239190457979E-3</v>
      </c>
      <c r="G53" s="3">
        <f t="shared" si="6"/>
        <v>2.5436350090643566E-2</v>
      </c>
      <c r="H53" s="3">
        <f t="shared" si="7"/>
        <v>1.5</v>
      </c>
      <c r="I53" s="13">
        <f>I54*(1+(H54*((B53/B54)-1))+((1-H54)*(Eur_1M!B53/100)*((A53-A54)/360)))</f>
        <v>117.05434009933488</v>
      </c>
      <c r="J53" s="3">
        <f t="shared" si="8"/>
        <v>111.98830910236218</v>
      </c>
      <c r="K53" s="3">
        <f t="shared" si="0"/>
        <v>1.1112382058658126</v>
      </c>
      <c r="L53" s="13">
        <f t="shared" si="9"/>
        <v>1111.2382058658125</v>
      </c>
      <c r="M53" s="3">
        <f t="shared" si="10"/>
        <v>-3.4030182303134726E-3</v>
      </c>
      <c r="N53" s="3">
        <f t="shared" si="11"/>
        <v>4.2893570355964632E-2</v>
      </c>
      <c r="O53" s="3">
        <v>42</v>
      </c>
      <c r="P53" s="3">
        <f t="shared" si="12"/>
        <v>0.16666666666666666</v>
      </c>
      <c r="Q53" s="3">
        <f>(Eur_1M!B52+((Eur_3M!B52-Eur_1M!B52)/(0.25-(1/12)))*(P53-(1/12)))/100</f>
        <v>-3.4900000000000005E-3</v>
      </c>
      <c r="R53" s="3">
        <f t="shared" si="13"/>
        <v>5.9988115419796832</v>
      </c>
      <c r="S53" s="3">
        <f t="shared" si="14"/>
        <v>5.9813003152099693</v>
      </c>
      <c r="T53" s="13">
        <f t="shared" si="15"/>
        <v>0.99999999900616565</v>
      </c>
      <c r="U53" s="13">
        <f t="shared" si="16"/>
        <v>0.99999999889318347</v>
      </c>
      <c r="V53" s="3">
        <f t="shared" si="17"/>
        <v>110.65637000135962</v>
      </c>
      <c r="W53" s="13">
        <f t="shared" si="18"/>
        <v>0.99999999900616565</v>
      </c>
      <c r="X53" s="3">
        <f t="shared" si="19"/>
        <v>3.1447215199328169E-10</v>
      </c>
      <c r="Y53" s="3">
        <f t="shared" si="20"/>
        <v>3.4920302460801662</v>
      </c>
      <c r="Z53" s="3">
        <f t="shared" si="21"/>
        <v>2.7761151030756737E-6</v>
      </c>
      <c r="AA53" s="3">
        <f t="shared" si="22"/>
        <v>166.7636391266777</v>
      </c>
      <c r="AL53" s="25"/>
      <c r="AM53" s="25"/>
    </row>
    <row r="54" spans="1:39" hidden="1">
      <c r="A54" s="4">
        <v>43147</v>
      </c>
      <c r="B54" s="3">
        <v>136.61099999999999</v>
      </c>
      <c r="C54" s="3">
        <f t="shared" si="2"/>
        <v>3.5286286415074676E-3</v>
      </c>
      <c r="D54" s="3">
        <f t="shared" si="3"/>
        <v>1.2451220089666837E-5</v>
      </c>
      <c r="E54" s="3">
        <f t="shared" si="4"/>
        <v>5.241165562888971E-5</v>
      </c>
      <c r="F54" s="3">
        <f t="shared" si="5"/>
        <v>-5.8666177080969849E-3</v>
      </c>
      <c r="G54" s="3">
        <f t="shared" si="6"/>
        <v>2.5272594303400026E-2</v>
      </c>
      <c r="H54" s="3">
        <f t="shared" si="7"/>
        <v>1.5</v>
      </c>
      <c r="I54" s="13">
        <f>I55*(1+(H55*((B54/B55)-1))+((1-H55)*(Eur_1M!B54/100)*((A54-A55)/360)))</f>
        <v>117.4533566979412</v>
      </c>
      <c r="J54" s="3">
        <f t="shared" si="8"/>
        <v>112.37005653815804</v>
      </c>
      <c r="K54" s="3">
        <f t="shared" si="0"/>
        <v>1.1150262114089617</v>
      </c>
      <c r="L54" s="13">
        <f t="shared" si="9"/>
        <v>1115.0262114089617</v>
      </c>
      <c r="M54" s="3">
        <f t="shared" si="10"/>
        <v>5.2933826681652489E-3</v>
      </c>
      <c r="N54" s="3">
        <f t="shared" si="11"/>
        <v>4.2508134354816526E-2</v>
      </c>
      <c r="O54" s="3">
        <v>43</v>
      </c>
      <c r="P54" s="3">
        <f t="shared" si="12"/>
        <v>0.17063492063492064</v>
      </c>
      <c r="Q54" s="3">
        <f>(Eur_1M!B53+((Eur_3M!B53-Eur_1M!B53)/(0.25-(1/12)))*(P54-(1/12)))/100</f>
        <v>-3.475238095238095E-3</v>
      </c>
      <c r="R54" s="3">
        <f t="shared" si="13"/>
        <v>6.1756094003848485</v>
      </c>
      <c r="S54" s="3">
        <f t="shared" si="14"/>
        <v>6.1580501487746178</v>
      </c>
      <c r="T54" s="13">
        <f t="shared" si="15"/>
        <v>0.99999999967045627</v>
      </c>
      <c r="U54" s="13">
        <f t="shared" si="16"/>
        <v>0.99999999963176978</v>
      </c>
      <c r="V54" s="3">
        <f t="shared" si="17"/>
        <v>114.43303857592571</v>
      </c>
      <c r="W54" s="13">
        <f t="shared" si="18"/>
        <v>0.99999999967045627</v>
      </c>
      <c r="X54" s="3">
        <f t="shared" si="19"/>
        <v>1.0654292640174288E-10</v>
      </c>
      <c r="Y54" s="3">
        <f t="shared" si="20"/>
        <v>3.4772993911110492</v>
      </c>
      <c r="Z54" s="3">
        <f t="shared" si="21"/>
        <v>9.6080384860182407E-7</v>
      </c>
      <c r="AA54" s="3">
        <f t="shared" si="22"/>
        <v>170.73613657150872</v>
      </c>
      <c r="AL54" s="25"/>
      <c r="AM54" s="25"/>
    </row>
    <row r="55" spans="1:39" hidden="1">
      <c r="A55" s="4">
        <v>43146</v>
      </c>
      <c r="B55" s="3">
        <v>136.12979999999999</v>
      </c>
      <c r="C55" s="3">
        <f t="shared" si="2"/>
        <v>2.9241076720771224E-4</v>
      </c>
      <c r="D55" s="3">
        <f t="shared" si="3"/>
        <v>8.5504056779002875E-8</v>
      </c>
      <c r="E55" s="3">
        <f t="shared" si="4"/>
        <v>4.0807325068671793E-5</v>
      </c>
      <c r="F55" s="3">
        <f t="shared" si="5"/>
        <v>-8.4749803394481918E-3</v>
      </c>
      <c r="G55" s="3">
        <f t="shared" si="6"/>
        <v>2.1654615260036914E-2</v>
      </c>
      <c r="H55" s="3">
        <f t="shared" si="7"/>
        <v>1.5</v>
      </c>
      <c r="I55" s="13">
        <f>I56*(1+(H56*((B55/B56)-1))+((1-H56)*(Eur_1M!B55/100)*((A55-A56)/360)))</f>
        <v>116.83327375132754</v>
      </c>
      <c r="J55" s="3">
        <f t="shared" si="8"/>
        <v>111.7768103532191</v>
      </c>
      <c r="K55" s="3">
        <f t="shared" si="0"/>
        <v>1.1091395449214294</v>
      </c>
      <c r="L55" s="13">
        <f t="shared" si="9"/>
        <v>1109.1395449214294</v>
      </c>
      <c r="M55" s="3">
        <f t="shared" si="10"/>
        <v>4.4370683266731334E-4</v>
      </c>
      <c r="N55" s="3">
        <f t="shared" si="11"/>
        <v>4.257912366100753E-2</v>
      </c>
      <c r="O55" s="3">
        <v>44</v>
      </c>
      <c r="P55" s="3">
        <f t="shared" si="12"/>
        <v>0.17460317460317459</v>
      </c>
      <c r="Q55" s="3">
        <f>(Eur_1M!B54+((Eur_3M!B54-Eur_1M!B54)/(0.25-(1/12)))*(P55-(1/12)))/100</f>
        <v>-3.4654761904761907E-3</v>
      </c>
      <c r="R55" s="3">
        <f t="shared" si="13"/>
        <v>5.7968859032570279</v>
      </c>
      <c r="S55" s="3">
        <f t="shared" si="14"/>
        <v>5.7790939845059945</v>
      </c>
      <c r="T55" s="13">
        <f t="shared" si="15"/>
        <v>0.99999999662211903</v>
      </c>
      <c r="U55" s="13">
        <f t="shared" si="16"/>
        <v>0.99999999624480174</v>
      </c>
      <c r="V55" s="3">
        <f t="shared" si="17"/>
        <v>108.53427868825634</v>
      </c>
      <c r="W55" s="13">
        <f t="shared" si="18"/>
        <v>0.99999999662211903</v>
      </c>
      <c r="X55" s="3">
        <f t="shared" si="19"/>
        <v>1.0202577940598358E-9</v>
      </c>
      <c r="Y55" s="3">
        <f t="shared" si="20"/>
        <v>3.4675725754654869</v>
      </c>
      <c r="Z55" s="3">
        <f t="shared" si="21"/>
        <v>9.3310637212522662E-6</v>
      </c>
      <c r="AA55" s="3">
        <f t="shared" si="22"/>
        <v>174.70885535480869</v>
      </c>
      <c r="AL55" s="25"/>
      <c r="AM55" s="25"/>
    </row>
    <row r="56" spans="1:39" hidden="1">
      <c r="A56" s="4">
        <v>43145</v>
      </c>
      <c r="B56" s="3">
        <v>136.09</v>
      </c>
      <c r="C56" s="3">
        <f t="shared" si="2"/>
        <v>-4.408837367536784E-6</v>
      </c>
      <c r="D56" s="3">
        <f t="shared" si="3"/>
        <v>1.9437846933388681E-11</v>
      </c>
      <c r="E56" s="3">
        <f t="shared" si="4"/>
        <v>4.0729207857141542E-5</v>
      </c>
      <c r="F56" s="3">
        <f t="shared" si="5"/>
        <v>-8.8533378648772212E-3</v>
      </c>
      <c r="G56" s="3">
        <f t="shared" si="6"/>
        <v>2.1536193174507241E-2</v>
      </c>
      <c r="H56" s="3">
        <f t="shared" si="7"/>
        <v>1.5</v>
      </c>
      <c r="I56" s="13">
        <f>I57*(1+(H57*((B56/B57)-1))+((1-H57)*(Eur_1M!B56/100)*((A56-A57)/360)))</f>
        <v>116.78144552859975</v>
      </c>
      <c r="J56" s="3">
        <f t="shared" si="8"/>
        <v>111.72722522017628</v>
      </c>
      <c r="K56" s="3">
        <f t="shared" si="0"/>
        <v>1.1086475212921616</v>
      </c>
      <c r="L56" s="13">
        <f t="shared" si="9"/>
        <v>1108.6475212921616</v>
      </c>
      <c r="M56" s="3">
        <f t="shared" si="10"/>
        <v>-1.4882425802681002E-6</v>
      </c>
      <c r="N56" s="3">
        <f t="shared" si="11"/>
        <v>4.2579177980838198E-2</v>
      </c>
      <c r="O56" s="3">
        <v>45</v>
      </c>
      <c r="P56" s="3">
        <f t="shared" si="12"/>
        <v>0.17857142857142858</v>
      </c>
      <c r="Q56" s="3">
        <f>(Eur_1M!B55+((Eur_3M!B55-Eur_1M!B55)/(0.25-(1/12)))*(P56-(1/12)))/100</f>
        <v>-3.4557142857142859E-3</v>
      </c>
      <c r="R56" s="3">
        <f t="shared" si="13"/>
        <v>5.7069794298597989</v>
      </c>
      <c r="S56" s="3">
        <f t="shared" si="14"/>
        <v>5.6889864431431247</v>
      </c>
      <c r="T56" s="13">
        <f t="shared" si="15"/>
        <v>0.99999999425006636</v>
      </c>
      <c r="U56" s="13">
        <f t="shared" si="16"/>
        <v>0.99999999361021941</v>
      </c>
      <c r="V56" s="3">
        <f t="shared" si="17"/>
        <v>108.03023903416363</v>
      </c>
      <c r="W56" s="13">
        <f t="shared" si="18"/>
        <v>0.99999999425006636</v>
      </c>
      <c r="X56" s="3">
        <f t="shared" si="19"/>
        <v>1.6928226098529904E-9</v>
      </c>
      <c r="Y56" s="3">
        <f t="shared" si="20"/>
        <v>3.4578455287101275</v>
      </c>
      <c r="Z56" s="3">
        <f t="shared" si="21"/>
        <v>1.5820043651162415E-5</v>
      </c>
      <c r="AA56" s="3">
        <f t="shared" si="22"/>
        <v>178.68165640774077</v>
      </c>
      <c r="AL56" s="25"/>
      <c r="AM56" s="25"/>
    </row>
    <row r="57" spans="1:39" hidden="1">
      <c r="A57" s="4">
        <v>43144</v>
      </c>
      <c r="B57" s="3">
        <v>136.09059999999999</v>
      </c>
      <c r="C57" s="3">
        <f t="shared" si="2"/>
        <v>-2.1396647165845876E-3</v>
      </c>
      <c r="D57" s="3">
        <f t="shared" si="3"/>
        <v>4.5781650993970037E-6</v>
      </c>
      <c r="E57" s="3">
        <f t="shared" si="4"/>
        <v>4.0786592848181319E-5</v>
      </c>
      <c r="F57" s="3">
        <f t="shared" si="5"/>
        <v>-9.0885212412535835E-3</v>
      </c>
      <c r="G57" s="3">
        <f t="shared" si="6"/>
        <v>2.149121453815192E-2</v>
      </c>
      <c r="H57" s="3">
        <f t="shared" si="7"/>
        <v>1.5</v>
      </c>
      <c r="I57" s="13">
        <f>I58*(1+(H58*((B57/B58)-1))+((1-H58)*(Eur_1M!B57/100)*((A57-A58)/360)))</f>
        <v>116.7816193278489</v>
      </c>
      <c r="J57" s="3">
        <f t="shared" si="8"/>
        <v>111.72739149751396</v>
      </c>
      <c r="K57" s="3">
        <f t="shared" si="0"/>
        <v>1.108649171229837</v>
      </c>
      <c r="L57" s="13">
        <f t="shared" si="9"/>
        <v>1108.6491712298371</v>
      </c>
      <c r="M57" s="3">
        <f t="shared" si="10"/>
        <v>-3.2060748686128545E-3</v>
      </c>
      <c r="N57" s="3">
        <f t="shared" si="11"/>
        <v>4.2460610693070291E-2</v>
      </c>
      <c r="O57" s="3">
        <v>46</v>
      </c>
      <c r="P57" s="3">
        <f t="shared" si="12"/>
        <v>0.18253968253968253</v>
      </c>
      <c r="Q57" s="3">
        <f>(Eur_1M!B56+((Eur_3M!B56-Eur_1M!B56)/(0.25-(1/12)))*(P57-(1/12)))/100</f>
        <v>-3.4519047619047619E-3</v>
      </c>
      <c r="R57" s="3">
        <f t="shared" si="13"/>
        <v>5.659880248512188</v>
      </c>
      <c r="S57" s="3">
        <f t="shared" si="14"/>
        <v>5.6417390957010705</v>
      </c>
      <c r="T57" s="13">
        <f t="shared" si="15"/>
        <v>0.99999999242606707</v>
      </c>
      <c r="U57" s="13">
        <f t="shared" si="16"/>
        <v>0.99999999158294695</v>
      </c>
      <c r="V57" s="3">
        <f t="shared" si="17"/>
        <v>108.0188630952091</v>
      </c>
      <c r="W57" s="13">
        <f t="shared" si="18"/>
        <v>0.99999999242606707</v>
      </c>
      <c r="X57" s="3">
        <f t="shared" si="19"/>
        <v>2.1943366366003593E-9</v>
      </c>
      <c r="Y57" s="3">
        <f t="shared" si="20"/>
        <v>3.4540780652965277</v>
      </c>
      <c r="Z57" s="3">
        <f t="shared" si="21"/>
        <v>2.0904272331365881E-5</v>
      </c>
      <c r="AA57" s="3">
        <f t="shared" si="22"/>
        <v>182.65473725372419</v>
      </c>
      <c r="AL57" s="25"/>
      <c r="AM57" s="25"/>
    </row>
    <row r="58" spans="1:39" hidden="1">
      <c r="A58" s="4">
        <v>43143</v>
      </c>
      <c r="B58" s="3">
        <v>136.38210000000001</v>
      </c>
      <c r="C58" s="3">
        <f t="shared" si="2"/>
        <v>-7.4175769181478548E-4</v>
      </c>
      <c r="D58" s="3">
        <f t="shared" si="3"/>
        <v>5.5020447336639825E-7</v>
      </c>
      <c r="E58" s="3">
        <f t="shared" si="4"/>
        <v>4.0860817197911972E-5</v>
      </c>
      <c r="F58" s="3">
        <f t="shared" si="5"/>
        <v>-4.7919166902907536E-3</v>
      </c>
      <c r="G58" s="3">
        <f t="shared" si="6"/>
        <v>2.2369173954052884E-2</v>
      </c>
      <c r="H58" s="3">
        <f t="shared" si="7"/>
        <v>1.5</v>
      </c>
      <c r="I58" s="13">
        <f>I59*(1+(H59*((B58/B59)-1))+((1-H59)*(Eur_1M!B58/100)*((A58-A59)/360)))</f>
        <v>117.1566307788602</v>
      </c>
      <c r="J58" s="3">
        <f t="shared" si="8"/>
        <v>112.08617271192378</v>
      </c>
      <c r="K58" s="3">
        <f t="shared" si="0"/>
        <v>1.1122092874258473</v>
      </c>
      <c r="L58" s="13">
        <f t="shared" si="9"/>
        <v>1112.2092874258474</v>
      </c>
      <c r="M58" s="3">
        <f t="shared" si="10"/>
        <v>-1.0974092530361913E-3</v>
      </c>
      <c r="N58" s="3">
        <f t="shared" si="11"/>
        <v>4.2465347286562594E-2</v>
      </c>
      <c r="O58" s="3">
        <v>47</v>
      </c>
      <c r="P58" s="3">
        <f t="shared" si="12"/>
        <v>0.18650793650793651</v>
      </c>
      <c r="Q58" s="3">
        <f>(Eur_1M!B57+((Eur_3M!B57-Eur_1M!B57)/(0.25-(1/12)))*(P58-(1/12)))/100</f>
        <v>-3.4423809523809524E-3</v>
      </c>
      <c r="R58" s="3">
        <f t="shared" si="13"/>
        <v>5.7730871927135841</v>
      </c>
      <c r="S58" s="3">
        <f t="shared" si="14"/>
        <v>5.7547478680596731</v>
      </c>
      <c r="T58" s="13">
        <f t="shared" si="15"/>
        <v>0.99999999610839307</v>
      </c>
      <c r="U58" s="13">
        <f t="shared" si="16"/>
        <v>0.99999999566143982</v>
      </c>
      <c r="V58" s="3">
        <f t="shared" si="17"/>
        <v>111.56704992455582</v>
      </c>
      <c r="W58" s="13">
        <f t="shared" si="18"/>
        <v>0.99999999610839307</v>
      </c>
      <c r="X58" s="3">
        <f t="shared" si="19"/>
        <v>1.1327671081909043E-9</v>
      </c>
      <c r="Y58" s="3">
        <f t="shared" si="20"/>
        <v>3.4445905001873438</v>
      </c>
      <c r="Z58" s="3">
        <f t="shared" si="21"/>
        <v>1.1098024058678628E-5</v>
      </c>
      <c r="AA58" s="3">
        <f t="shared" si="22"/>
        <v>186.62771809179156</v>
      </c>
      <c r="AL58" s="25"/>
      <c r="AM58" s="25"/>
    </row>
    <row r="59" spans="1:39" hidden="1">
      <c r="A59" s="4">
        <v>43140</v>
      </c>
      <c r="B59" s="3">
        <v>136.48330000000001</v>
      </c>
      <c r="C59" s="3">
        <f t="shared" si="2"/>
        <v>-7.5219004730460145E-4</v>
      </c>
      <c r="D59" s="3">
        <f t="shared" si="3"/>
        <v>5.6578986726409855E-7</v>
      </c>
      <c r="E59" s="3">
        <f t="shared" si="4"/>
        <v>4.1262995234726098E-5</v>
      </c>
      <c r="F59" s="3">
        <f t="shared" si="5"/>
        <v>-5.0260598695589485E-3</v>
      </c>
      <c r="G59" s="3">
        <f t="shared" si="6"/>
        <v>2.2449925054123066E-2</v>
      </c>
      <c r="H59" s="3">
        <f t="shared" si="7"/>
        <v>1.5</v>
      </c>
      <c r="I59" s="13">
        <f>I60*(1+(H60*((B59/B60)-1))+((1-H60)*(Eur_1M!B59/100)*((A59-A60)/360)))</f>
        <v>117.28527012162391</v>
      </c>
      <c r="J59" s="3">
        <f t="shared" si="8"/>
        <v>112.20924463277628</v>
      </c>
      <c r="K59" s="3">
        <f t="shared" si="0"/>
        <v>1.1134305061549878</v>
      </c>
      <c r="L59" s="13">
        <f t="shared" si="9"/>
        <v>1113.4305061549878</v>
      </c>
      <c r="M59" s="3">
        <f t="shared" si="10"/>
        <v>-1.1233665749563898E-3</v>
      </c>
      <c r="N59" s="3">
        <f t="shared" si="11"/>
        <v>4.2452160583042929E-2</v>
      </c>
      <c r="O59" s="3">
        <v>48</v>
      </c>
      <c r="P59" s="3">
        <f t="shared" si="12"/>
        <v>0.19047619047619047</v>
      </c>
      <c r="Q59" s="3">
        <f>(Eur_1M!B58+((Eur_3M!B58-Eur_1M!B58)/(0.25-(1/12)))*(P59-(1/12)))/100</f>
        <v>-3.4364285714285712E-3</v>
      </c>
      <c r="R59" s="3">
        <f t="shared" si="13"/>
        <v>5.7731510229114589</v>
      </c>
      <c r="S59" s="3">
        <f t="shared" si="14"/>
        <v>5.7546233810746763</v>
      </c>
      <c r="T59" s="13">
        <f t="shared" si="15"/>
        <v>0.99999999610986756</v>
      </c>
      <c r="U59" s="13">
        <f t="shared" si="16"/>
        <v>0.99999999565824171</v>
      </c>
      <c r="V59" s="3">
        <f t="shared" si="17"/>
        <v>112.77573407534771</v>
      </c>
      <c r="W59" s="13">
        <f t="shared" si="18"/>
        <v>0.99999999610986756</v>
      </c>
      <c r="X59" s="3">
        <f t="shared" si="19"/>
        <v>1.119611075847899E-9</v>
      </c>
      <c r="Y59" s="3">
        <f t="shared" si="20"/>
        <v>3.4386773832978776</v>
      </c>
      <c r="Z59" s="3">
        <f t="shared" si="21"/>
        <v>1.122364478237751E-5</v>
      </c>
      <c r="AA59" s="3">
        <f t="shared" si="22"/>
        <v>190.60090814252339</v>
      </c>
      <c r="AL59" s="25"/>
      <c r="AM59" s="25"/>
    </row>
    <row r="60" spans="1:39" hidden="1">
      <c r="A60" s="4">
        <v>43139</v>
      </c>
      <c r="B60" s="3">
        <v>136.58600000000001</v>
      </c>
      <c r="C60" s="3">
        <f t="shared" si="2"/>
        <v>-1.4229983031616819E-3</v>
      </c>
      <c r="D60" s="3">
        <f t="shared" si="3"/>
        <v>2.024924170801026E-6</v>
      </c>
      <c r="E60" s="3">
        <f t="shared" si="4"/>
        <v>4.3268945820933007E-5</v>
      </c>
      <c r="F60" s="3">
        <f t="shared" si="5"/>
        <v>-2.6702051274159907E-3</v>
      </c>
      <c r="G60" s="3">
        <f t="shared" si="6"/>
        <v>2.3252888427625379E-2</v>
      </c>
      <c r="H60" s="3">
        <f t="shared" si="7"/>
        <v>1.5</v>
      </c>
      <c r="I60" s="13">
        <f>I61*(1+(H61*((B60/B61)-1))+((1-H61)*(Eur_1M!B60/100)*((A60-A61)/360)))</f>
        <v>117.41709850575003</v>
      </c>
      <c r="J60" s="3">
        <f t="shared" si="8"/>
        <v>112.3353675754835</v>
      </c>
      <c r="K60" s="3">
        <f t="shared" si="0"/>
        <v>1.1146819995804702</v>
      </c>
      <c r="L60" s="13">
        <f t="shared" si="9"/>
        <v>1114.6819995804701</v>
      </c>
      <c r="M60" s="3">
        <f t="shared" si="10"/>
        <v>-2.1301215806806563E-3</v>
      </c>
      <c r="N60" s="3">
        <f t="shared" si="11"/>
        <v>4.2380281724754734E-2</v>
      </c>
      <c r="O60" s="3">
        <v>49</v>
      </c>
      <c r="P60" s="3">
        <f t="shared" si="12"/>
        <v>0.19444444444444445</v>
      </c>
      <c r="Q60" s="3">
        <f>(Eur_1M!B59+((Eur_3M!B59-Eur_1M!B59)/(0.25-(1/12)))*(P60-(1/12)))/100</f>
        <v>-3.4233333333333333E-3</v>
      </c>
      <c r="R60" s="3">
        <f t="shared" si="13"/>
        <v>5.7833067385888608</v>
      </c>
      <c r="S60" s="3">
        <f t="shared" si="14"/>
        <v>5.7646187909327677</v>
      </c>
      <c r="T60" s="13">
        <f t="shared" si="15"/>
        <v>0.99999999633768366</v>
      </c>
      <c r="U60" s="13">
        <f t="shared" si="16"/>
        <v>0.99999999590786914</v>
      </c>
      <c r="V60" s="3">
        <f t="shared" si="17"/>
        <v>114.01612985196607</v>
      </c>
      <c r="W60" s="13">
        <f t="shared" si="18"/>
        <v>0.99999999633768366</v>
      </c>
      <c r="X60" s="3">
        <f t="shared" si="19"/>
        <v>1.0455686704674183E-9</v>
      </c>
      <c r="Y60" s="3">
        <f t="shared" si="20"/>
        <v>3.4256116467141866</v>
      </c>
      <c r="Z60" s="3">
        <f t="shared" si="21"/>
        <v>1.070567157526323E-5</v>
      </c>
      <c r="AA60" s="3">
        <f t="shared" si="22"/>
        <v>194.57391832009171</v>
      </c>
      <c r="AL60" s="25"/>
      <c r="AM60" s="25"/>
    </row>
    <row r="61" spans="1:39" hidden="1">
      <c r="A61" s="4">
        <v>43138</v>
      </c>
      <c r="B61" s="3">
        <v>136.78049999999999</v>
      </c>
      <c r="C61" s="3">
        <f t="shared" si="2"/>
        <v>-4.8021630391036741E-4</v>
      </c>
      <c r="D61" s="3">
        <f t="shared" si="3"/>
        <v>2.3060769854133435E-7</v>
      </c>
      <c r="E61" s="3">
        <f t="shared" si="4"/>
        <v>4.5288553793247572E-5</v>
      </c>
      <c r="F61" s="3">
        <f t="shared" si="5"/>
        <v>-3.2583090452056964E-3</v>
      </c>
      <c r="G61" s="3">
        <f t="shared" si="6"/>
        <v>2.3747575323797919E-2</v>
      </c>
      <c r="H61" s="3">
        <f t="shared" si="7"/>
        <v>1.5</v>
      </c>
      <c r="I61" s="13">
        <f>I62*(1+(H62*((B61/B62)-1))+((1-H62)*(Eur_1M!B61/100)*((A61-A62)/360)))</f>
        <v>117.66747777568821</v>
      </c>
      <c r="J61" s="3">
        <f t="shared" si="8"/>
        <v>112.57491060354096</v>
      </c>
      <c r="K61" s="3">
        <f t="shared" si="0"/>
        <v>1.1170589384489991</v>
      </c>
      <c r="L61" s="13">
        <f t="shared" si="9"/>
        <v>1117.058938448999</v>
      </c>
      <c r="M61" s="3">
        <f t="shared" si="10"/>
        <v>-7.1528228116216985E-4</v>
      </c>
      <c r="N61" s="3">
        <f t="shared" si="11"/>
        <v>4.2377764360346903E-2</v>
      </c>
      <c r="O61" s="3">
        <v>50</v>
      </c>
      <c r="P61" s="3">
        <f t="shared" si="12"/>
        <v>0.1984126984126984</v>
      </c>
      <c r="Q61" s="3">
        <f>(Eur_1M!B60+((Eur_3M!B60-Eur_1M!B60)/(0.25-(1/12)))*(P61-(1/12)))/100</f>
        <v>-3.4138095238095238E-3</v>
      </c>
      <c r="R61" s="3">
        <f t="shared" si="13"/>
        <v>5.8379346023022185</v>
      </c>
      <c r="S61" s="3">
        <f t="shared" si="14"/>
        <v>5.8190580457481875</v>
      </c>
      <c r="T61" s="13">
        <f t="shared" si="15"/>
        <v>0.9999999973574053</v>
      </c>
      <c r="U61" s="13">
        <f t="shared" si="16"/>
        <v>0.99999999704099096</v>
      </c>
      <c r="V61" s="3">
        <f t="shared" si="17"/>
        <v>116.38136584991287</v>
      </c>
      <c r="W61" s="13">
        <f t="shared" si="18"/>
        <v>0.9999999973574053</v>
      </c>
      <c r="X61" s="3">
        <f t="shared" si="19"/>
        <v>7.5198947701931801E-10</v>
      </c>
      <c r="Y61" s="3">
        <f t="shared" si="20"/>
        <v>3.4161217749461863</v>
      </c>
      <c r="Z61" s="3">
        <f t="shared" si="21"/>
        <v>7.8898990173918423E-6</v>
      </c>
      <c r="AA61" s="3">
        <f t="shared" si="22"/>
        <v>198.54713683475239</v>
      </c>
      <c r="AL61" s="25"/>
      <c r="AM61" s="25"/>
    </row>
    <row r="62" spans="1:39" hidden="1">
      <c r="A62" s="4">
        <v>43137</v>
      </c>
      <c r="B62" s="3">
        <v>136.84620000000001</v>
      </c>
      <c r="C62" s="3">
        <f t="shared" si="2"/>
        <v>2.0965181058816653E-3</v>
      </c>
      <c r="D62" s="3">
        <f t="shared" si="3"/>
        <v>4.395388168289646E-6</v>
      </c>
      <c r="E62" s="3">
        <f t="shared" si="4"/>
        <v>4.531876299313518E-5</v>
      </c>
      <c r="F62" s="3">
        <f t="shared" si="5"/>
        <v>-3.288795099258304E-3</v>
      </c>
      <c r="G62" s="3">
        <f t="shared" si="6"/>
        <v>2.3752941388266273E-2</v>
      </c>
      <c r="H62" s="3">
        <f t="shared" si="7"/>
        <v>1.5</v>
      </c>
      <c r="I62" s="13">
        <f>I63*(1+(H63*((B62/B63)-1))+((1-H63)*(Eur_1M!B62/100)*((A62-A63)/360)))</f>
        <v>117.75167334582021</v>
      </c>
      <c r="J62" s="3">
        <f t="shared" si="8"/>
        <v>112.65546224754655</v>
      </c>
      <c r="K62" s="3">
        <f t="shared" si="0"/>
        <v>1.1178582367425602</v>
      </c>
      <c r="L62" s="13">
        <f t="shared" si="9"/>
        <v>1117.8582367425602</v>
      </c>
      <c r="M62" s="3">
        <f t="shared" si="10"/>
        <v>3.1482400923878982E-3</v>
      </c>
      <c r="N62" s="3">
        <f t="shared" si="11"/>
        <v>4.2825269792025791E-2</v>
      </c>
      <c r="O62" s="3">
        <v>51</v>
      </c>
      <c r="P62" s="3">
        <f t="shared" si="12"/>
        <v>0.20238095238095238</v>
      </c>
      <c r="Q62" s="3">
        <f>(Eur_1M!B61+((Eur_3M!B61-Eur_1M!B61)/(0.25-(1/12)))*(P62-(1/12)))/100</f>
        <v>-3.4042857142857143E-3</v>
      </c>
      <c r="R62" s="3">
        <f t="shared" si="13"/>
        <v>5.7569230987245525</v>
      </c>
      <c r="S62" s="3">
        <f t="shared" si="14"/>
        <v>5.7376573928691696</v>
      </c>
      <c r="T62" s="13">
        <f t="shared" si="15"/>
        <v>0.99999999571695453</v>
      </c>
      <c r="U62" s="13">
        <f t="shared" si="16"/>
        <v>0.99999999520024718</v>
      </c>
      <c r="V62" s="3">
        <f t="shared" si="17"/>
        <v>117.16903678351309</v>
      </c>
      <c r="W62" s="13">
        <f t="shared" si="18"/>
        <v>0.99999999571695453</v>
      </c>
      <c r="X62" s="3">
        <f t="shared" si="19"/>
        <v>1.177630464717733E-9</v>
      </c>
      <c r="Y62" s="3">
        <f t="shared" si="20"/>
        <v>3.4066305821241056</v>
      </c>
      <c r="Z62" s="3">
        <f t="shared" si="21"/>
        <v>1.2754171058649984E-5</v>
      </c>
      <c r="AA62" s="3">
        <f t="shared" si="22"/>
        <v>202.52043235607809</v>
      </c>
      <c r="AL62" s="25"/>
      <c r="AM62" s="25"/>
    </row>
    <row r="63" spans="1:39" hidden="1">
      <c r="A63" s="4">
        <v>43136</v>
      </c>
      <c r="B63" s="3">
        <v>136.55959999999999</v>
      </c>
      <c r="C63" s="3">
        <f t="shared" si="2"/>
        <v>1.3065101299415038E-3</v>
      </c>
      <c r="D63" s="3">
        <f t="shared" si="3"/>
        <v>1.7069687196397653E-6</v>
      </c>
      <c r="E63" s="3">
        <f t="shared" si="4"/>
        <v>4.662394027343438E-5</v>
      </c>
      <c r="F63" s="3">
        <f t="shared" si="5"/>
        <v>-7.7728988996416011E-3</v>
      </c>
      <c r="G63" s="3">
        <f t="shared" si="6"/>
        <v>2.3439247734168476E-2</v>
      </c>
      <c r="H63" s="3">
        <f t="shared" si="7"/>
        <v>1.5</v>
      </c>
      <c r="I63" s="13">
        <f>I64*(1+(H64*((B63/B64)-1))+((1-H64)*(Eur_1M!B63/100)*((A63-A64)/360)))</f>
        <v>117.38154573784183</v>
      </c>
      <c r="J63" s="3">
        <f t="shared" si="8"/>
        <v>112.30135350681617</v>
      </c>
      <c r="K63" s="3">
        <f t="shared" si="0"/>
        <v>1.1143444845939234</v>
      </c>
      <c r="L63" s="13">
        <f t="shared" si="9"/>
        <v>1114.3444845939234</v>
      </c>
      <c r="M63" s="3">
        <f t="shared" si="10"/>
        <v>1.9745535978358784E-3</v>
      </c>
      <c r="N63" s="3">
        <f t="shared" si="11"/>
        <v>4.2758737353451669E-2</v>
      </c>
      <c r="O63" s="3">
        <v>52</v>
      </c>
      <c r="P63" s="3">
        <f t="shared" si="12"/>
        <v>0.20634920634920634</v>
      </c>
      <c r="Q63" s="3">
        <f>(Eur_1M!B62+((Eur_3M!B62-Eur_1M!B62)/(0.25-(1/12)))*(P63-(1/12)))/100</f>
        <v>-3.3947619047619048E-3</v>
      </c>
      <c r="R63" s="3">
        <f t="shared" si="13"/>
        <v>5.5476487918499684</v>
      </c>
      <c r="S63" s="3">
        <f t="shared" si="14"/>
        <v>5.5282253462478028</v>
      </c>
      <c r="T63" s="13">
        <f t="shared" si="15"/>
        <v>0.99999998552316327</v>
      </c>
      <c r="U63" s="13">
        <f t="shared" si="16"/>
        <v>0.99999998382568167</v>
      </c>
      <c r="V63" s="3">
        <f t="shared" si="17"/>
        <v>113.64373281067412</v>
      </c>
      <c r="W63" s="13">
        <f t="shared" si="18"/>
        <v>0.99999998552316327</v>
      </c>
      <c r="X63" s="3">
        <f t="shared" si="19"/>
        <v>3.8243042162343743E-9</v>
      </c>
      <c r="Y63" s="3">
        <f t="shared" si="20"/>
        <v>3.3971363942422328</v>
      </c>
      <c r="Z63" s="3">
        <f t="shared" si="21"/>
        <v>4.1900484338521989E-5</v>
      </c>
      <c r="AA63" s="3">
        <f t="shared" si="22"/>
        <v>206.4938025946644</v>
      </c>
      <c r="AL63" s="25"/>
      <c r="AM63" s="25"/>
    </row>
    <row r="64" spans="1:39" hidden="1">
      <c r="A64" s="4">
        <v>43133</v>
      </c>
      <c r="B64" s="3">
        <v>136.38130000000001</v>
      </c>
      <c r="C64" s="3">
        <f t="shared" si="2"/>
        <v>-3.3416435732002443E-3</v>
      </c>
      <c r="D64" s="3">
        <f t="shared" si="3"/>
        <v>1.1166581770310496E-5</v>
      </c>
      <c r="E64" s="3">
        <f t="shared" si="4"/>
        <v>4.602512099925011E-5</v>
      </c>
      <c r="F64" s="3">
        <f t="shared" si="5"/>
        <v>-8.0267222549651775E-3</v>
      </c>
      <c r="G64" s="3">
        <f t="shared" si="6"/>
        <v>2.3223408759068701E-2</v>
      </c>
      <c r="H64" s="3">
        <f t="shared" si="7"/>
        <v>1.5</v>
      </c>
      <c r="I64" s="13">
        <f>I65*(1+(H65*((B64/B65)-1))+((1-H65)*(Eur_1M!B64/100)*((A64-A65)/360)))</f>
        <v>117.14999826106825</v>
      </c>
      <c r="J64" s="3">
        <f t="shared" si="8"/>
        <v>112.07982724492118</v>
      </c>
      <c r="K64" s="3">
        <f t="shared" si="0"/>
        <v>1.1121463225911796</v>
      </c>
      <c r="L64" s="13">
        <f t="shared" si="9"/>
        <v>1112.1463225911796</v>
      </c>
      <c r="M64" s="3">
        <f t="shared" si="10"/>
        <v>-5.0115114164053032E-3</v>
      </c>
      <c r="N64" s="3">
        <f t="shared" si="11"/>
        <v>4.2356325238500352E-2</v>
      </c>
      <c r="O64" s="3">
        <v>53</v>
      </c>
      <c r="P64" s="3">
        <f t="shared" si="12"/>
        <v>0.21031746031746032</v>
      </c>
      <c r="Q64" s="3">
        <f>(Eur_1M!B63+((Eur_3M!B63-Eur_1M!B63)/(0.25-(1/12)))*(P64-(1/12)))/100</f>
        <v>-3.3900000000000002E-3</v>
      </c>
      <c r="R64" s="3">
        <f t="shared" si="13"/>
        <v>5.4449779264871285</v>
      </c>
      <c r="S64" s="3">
        <f t="shared" si="14"/>
        <v>5.4255531540886528</v>
      </c>
      <c r="T64" s="13">
        <f t="shared" si="15"/>
        <v>0.9999999740940948</v>
      </c>
      <c r="U64" s="13">
        <f t="shared" si="16"/>
        <v>0.99999997111233363</v>
      </c>
      <c r="V64" s="3">
        <f t="shared" si="17"/>
        <v>111.43309226987628</v>
      </c>
      <c r="W64" s="13">
        <f t="shared" si="18"/>
        <v>0.9999999740940948</v>
      </c>
      <c r="X64" s="3">
        <f t="shared" si="19"/>
        <v>6.7368606823990578E-9</v>
      </c>
      <c r="Y64" s="3">
        <f t="shared" si="20"/>
        <v>3.3924102785189958</v>
      </c>
      <c r="Z64" s="3">
        <f t="shared" si="21"/>
        <v>7.4229242702161439E-5</v>
      </c>
      <c r="AA64" s="3">
        <f t="shared" si="22"/>
        <v>210.46745904776887</v>
      </c>
      <c r="AL64" s="25"/>
      <c r="AM64" s="25"/>
    </row>
    <row r="65" spans="1:39" hidden="1">
      <c r="A65" s="4">
        <v>43132</v>
      </c>
      <c r="B65" s="3">
        <v>136.83779999999999</v>
      </c>
      <c r="C65" s="3">
        <f t="shared" si="2"/>
        <v>2.1268315223979946E-4</v>
      </c>
      <c r="D65" s="3">
        <f t="shared" si="3"/>
        <v>4.5234123246657711E-8</v>
      </c>
      <c r="E65" s="3">
        <f t="shared" si="4"/>
        <v>3.4901221235483814E-5</v>
      </c>
      <c r="F65" s="3">
        <f t="shared" si="5"/>
        <v>-4.4784824413727168E-3</v>
      </c>
      <c r="G65" s="3">
        <f t="shared" si="6"/>
        <v>2.0666872052421369E-2</v>
      </c>
      <c r="H65" s="3">
        <f t="shared" si="7"/>
        <v>1.5</v>
      </c>
      <c r="I65" s="13">
        <f>I66*(1+(H66*((B65/B66)-1))+((1-H66)*(Eur_1M!B65/100)*((A65-A66)/360)))</f>
        <v>117.7385704009406</v>
      </c>
      <c r="J65" s="3">
        <f t="shared" si="8"/>
        <v>112.6429263890719</v>
      </c>
      <c r="K65" s="3">
        <f t="shared" si="0"/>
        <v>1.1177338458575472</v>
      </c>
      <c r="L65" s="13">
        <f t="shared" si="9"/>
        <v>1117.7338458575473</v>
      </c>
      <c r="M65" s="3">
        <f t="shared" si="10"/>
        <v>3.2413112018963756E-4</v>
      </c>
      <c r="N65" s="3">
        <f t="shared" si="11"/>
        <v>4.235726905462317E-2</v>
      </c>
      <c r="O65" s="3">
        <v>54</v>
      </c>
      <c r="P65" s="3">
        <f t="shared" si="12"/>
        <v>0.21428571428571427</v>
      </c>
      <c r="Q65" s="3">
        <f>(Eur_1M!B64+((Eur_3M!B64-Eur_1M!B64)/(0.25-(1/12)))*(P65-(1/12)))/100</f>
        <v>-3.3678571428571429E-3</v>
      </c>
      <c r="R65" s="3">
        <f t="shared" si="13"/>
        <v>5.6495337434389352</v>
      </c>
      <c r="S65" s="3">
        <f t="shared" si="14"/>
        <v>5.6299261379078134</v>
      </c>
      <c r="T65" s="13">
        <f t="shared" si="15"/>
        <v>0.99999999195581979</v>
      </c>
      <c r="U65" s="13">
        <f t="shared" si="16"/>
        <v>0.9999999909856595</v>
      </c>
      <c r="V65" s="3">
        <f t="shared" si="17"/>
        <v>117.01190173735472</v>
      </c>
      <c r="W65" s="13">
        <f t="shared" si="18"/>
        <v>0.99999999195581979</v>
      </c>
      <c r="X65" s="3">
        <f t="shared" si="19"/>
        <v>2.1350514242500371E-9</v>
      </c>
      <c r="Y65" s="3">
        <f t="shared" si="20"/>
        <v>3.3702861244121971</v>
      </c>
      <c r="Z65" s="3">
        <f t="shared" si="21"/>
        <v>2.4210642465490422E-5</v>
      </c>
      <c r="AA65" s="3">
        <f t="shared" si="22"/>
        <v>214.44041467048714</v>
      </c>
      <c r="AL65" s="25"/>
      <c r="AM65" s="25"/>
    </row>
    <row r="66" spans="1:39">
      <c r="A66" s="4">
        <v>43131</v>
      </c>
      <c r="B66" s="3">
        <v>136.80869999999999</v>
      </c>
      <c r="C66" s="3">
        <f t="shared" si="2"/>
        <v>-9.5022745158189001E-6</v>
      </c>
      <c r="D66" s="3">
        <f t="shared" si="3"/>
        <v>9.0293220973981316E-11</v>
      </c>
      <c r="E66" s="3">
        <f t="shared" si="4"/>
        <v>3.6805838196454835E-5</v>
      </c>
      <c r="F66" s="3">
        <f t="shared" si="5"/>
        <v>-3.2947949106569905E-3</v>
      </c>
      <c r="G66" s="3">
        <f t="shared" si="6"/>
        <v>2.1375558167408343E-2</v>
      </c>
      <c r="H66" s="3">
        <f t="shared" si="7"/>
        <v>1.5</v>
      </c>
      <c r="I66" s="13">
        <f>I67*(1+(H67*((B66/B67)-1))+((1-H67)*(Eur_1M!B66/100)*((A66-A67)/360)))</f>
        <v>117.70041385042381</v>
      </c>
      <c r="J66" s="3">
        <f t="shared" si="8"/>
        <v>112.60642122770901</v>
      </c>
      <c r="K66" s="3">
        <f t="shared" si="0"/>
        <v>1.1173716122427806</v>
      </c>
      <c r="L66" s="13">
        <f t="shared" si="9"/>
        <v>1117.3716122427807</v>
      </c>
      <c r="M66" s="3">
        <f t="shared" si="10"/>
        <v>-9.1283857174519966E-6</v>
      </c>
      <c r="N66" s="3">
        <f t="shared" si="11"/>
        <v>4.2450932540740081E-2</v>
      </c>
      <c r="O66" s="3">
        <v>55</v>
      </c>
      <c r="P66" s="3">
        <f t="shared" si="12"/>
        <v>0.21825396825396826</v>
      </c>
      <c r="Q66" s="3">
        <f>(Eur_1M!B65+((Eur_3M!B65-Eur_1M!B65)/(0.25-(1/12)))*(P66-(1/12)))/100</f>
        <v>-3.3580952380952381E-3</v>
      </c>
      <c r="R66" s="3">
        <f t="shared" si="13"/>
        <v>5.5689004649021756</v>
      </c>
      <c r="S66" s="3">
        <f t="shared" si="14"/>
        <v>5.5490683829041538</v>
      </c>
      <c r="T66" s="13">
        <f t="shared" si="15"/>
        <v>0.99999998718240668</v>
      </c>
      <c r="U66" s="13">
        <f t="shared" si="16"/>
        <v>0.99999998564020809</v>
      </c>
      <c r="V66" s="3">
        <f t="shared" si="17"/>
        <v>116.63842602985562</v>
      </c>
      <c r="W66" s="13">
        <f t="shared" si="18"/>
        <v>0.99999998718240668</v>
      </c>
      <c r="X66" s="3">
        <f t="shared" si="19"/>
        <v>3.3191908317947356E-9</v>
      </c>
      <c r="Y66" s="3">
        <f t="shared" si="20"/>
        <v>3.3605535651510117</v>
      </c>
      <c r="Z66" s="3">
        <f t="shared" si="21"/>
        <v>3.8395194600097905E-5</v>
      </c>
      <c r="AA66" s="3">
        <f t="shared" si="22"/>
        <v>218.41398592857163</v>
      </c>
      <c r="AL66" s="25"/>
      <c r="AM66" s="25"/>
    </row>
    <row r="67" spans="1:39" hidden="1">
      <c r="A67" s="4">
        <v>43130</v>
      </c>
      <c r="B67" s="3">
        <v>136.81</v>
      </c>
      <c r="C67" s="3">
        <f t="shared" si="2"/>
        <v>-2.4118135127297355E-4</v>
      </c>
      <c r="D67" s="3">
        <f t="shared" si="3"/>
        <v>5.8168444201857458E-8</v>
      </c>
      <c r="E67" s="3">
        <f t="shared" si="4"/>
        <v>4.2617411041112038E-5</v>
      </c>
      <c r="F67" s="3">
        <f t="shared" si="5"/>
        <v>-8.7455350925950623E-4</v>
      </c>
      <c r="G67" s="3">
        <f t="shared" si="6"/>
        <v>2.3162416270727459E-2</v>
      </c>
      <c r="H67" s="3">
        <f t="shared" si="7"/>
        <v>1.5</v>
      </c>
      <c r="I67" s="13">
        <f>I68*(1+(H68*((B67/B68)-1))+((1-H68)*(Eur_1M!B67/100)*((A67-A68)/360)))</f>
        <v>117.70148827010441</v>
      </c>
      <c r="J67" s="3">
        <f t="shared" si="8"/>
        <v>112.60744914724786</v>
      </c>
      <c r="K67" s="3">
        <f t="shared" si="0"/>
        <v>1.1173818120884009</v>
      </c>
      <c r="L67" s="13">
        <f t="shared" si="9"/>
        <v>1117.3818120884009</v>
      </c>
      <c r="M67" s="3">
        <f t="shared" si="10"/>
        <v>-3.5666700219716494E-4</v>
      </c>
      <c r="N67" s="3">
        <f t="shared" si="11"/>
        <v>4.2479659655427653E-2</v>
      </c>
      <c r="O67" s="3">
        <v>56</v>
      </c>
      <c r="P67" s="3">
        <f t="shared" si="12"/>
        <v>0.22222222222222221</v>
      </c>
      <c r="Q67" s="3">
        <f>(Eur_1M!B66+((Eur_3M!B66-Eur_1M!B66)/(0.25-(1/12)))*(P67-(1/12)))/100</f>
        <v>-3.3483333333333334E-3</v>
      </c>
      <c r="R67" s="3">
        <f t="shared" si="13"/>
        <v>5.5153127503936616</v>
      </c>
      <c r="S67" s="3">
        <f t="shared" si="14"/>
        <v>5.4952876467904286</v>
      </c>
      <c r="T67" s="13">
        <f t="shared" si="15"/>
        <v>0.99999998259198708</v>
      </c>
      <c r="U67" s="13">
        <f t="shared" si="16"/>
        <v>0.99999998049629635</v>
      </c>
      <c r="V67" s="3">
        <f t="shared" si="17"/>
        <v>116.63746118936558</v>
      </c>
      <c r="W67" s="13">
        <f t="shared" si="18"/>
        <v>0.99999998259198708</v>
      </c>
      <c r="X67" s="3">
        <f t="shared" si="19"/>
        <v>4.4238704877071404E-9</v>
      </c>
      <c r="Y67" s="3">
        <f t="shared" si="20"/>
        <v>3.3508206195938013</v>
      </c>
      <c r="Z67" s="3">
        <f t="shared" si="21"/>
        <v>5.214037073958544E-5</v>
      </c>
      <c r="AA67" s="3">
        <f t="shared" si="22"/>
        <v>222.38762921058625</v>
      </c>
      <c r="AL67" s="25"/>
      <c r="AM67" s="25"/>
    </row>
    <row r="68" spans="1:39" hidden="1">
      <c r="A68" s="4">
        <v>43129</v>
      </c>
      <c r="B68" s="3">
        <v>136.84299999999999</v>
      </c>
      <c r="C68" s="3">
        <f t="shared" si="2"/>
        <v>-2.6032454171772993E-3</v>
      </c>
      <c r="D68" s="3">
        <f t="shared" si="3"/>
        <v>6.7768867020546113E-6</v>
      </c>
      <c r="E68" s="3">
        <f t="shared" si="4"/>
        <v>5.350627374811343E-5</v>
      </c>
      <c r="F68" s="3">
        <f t="shared" si="5"/>
        <v>-3.9420019576472988E-3</v>
      </c>
      <c r="G68" s="3">
        <f t="shared" si="6"/>
        <v>2.5775749071224863E-2</v>
      </c>
      <c r="H68" s="3">
        <f t="shared" si="7"/>
        <v>1.5</v>
      </c>
      <c r="I68" s="13">
        <f>I69*(1+(H69*((B68/B69)-1))+((1-H69)*(Eur_1M!B68/100)*((A68-A69)/360)))</f>
        <v>117.74347599445262</v>
      </c>
      <c r="J68" s="3">
        <f t="shared" si="8"/>
        <v>112.64761967188473</v>
      </c>
      <c r="K68" s="3">
        <f t="shared" si="0"/>
        <v>1.1177804163899032</v>
      </c>
      <c r="L68" s="13">
        <f t="shared" si="9"/>
        <v>1117.7804163899032</v>
      </c>
      <c r="M68" s="3">
        <f t="shared" si="10"/>
        <v>-3.8919788017707387E-3</v>
      </c>
      <c r="N68" s="3">
        <f t="shared" si="11"/>
        <v>4.2269626449577873E-2</v>
      </c>
      <c r="O68" s="3">
        <v>57</v>
      </c>
      <c r="P68" s="3">
        <f t="shared" si="12"/>
        <v>0.22619047619047619</v>
      </c>
      <c r="Q68" s="3">
        <f>(Eur_1M!B67+((Eur_3M!B67-Eur_1M!B67)/(0.25-(1/12)))*(P68-(1/12)))/100</f>
        <v>-3.3385714285714286E-3</v>
      </c>
      <c r="R68" s="3">
        <f t="shared" si="13"/>
        <v>5.5111509178216016</v>
      </c>
      <c r="S68" s="3">
        <f t="shared" si="14"/>
        <v>5.4910477005111131</v>
      </c>
      <c r="T68" s="13">
        <f t="shared" si="15"/>
        <v>0.99999998217525587</v>
      </c>
      <c r="U68" s="13">
        <f t="shared" si="16"/>
        <v>0.99999998002217927</v>
      </c>
      <c r="V68" s="3">
        <f t="shared" si="17"/>
        <v>117.0249781975831</v>
      </c>
      <c r="W68" s="13">
        <f t="shared" si="18"/>
        <v>0.99999998217525587</v>
      </c>
      <c r="X68" s="3">
        <f t="shared" si="19"/>
        <v>4.5073539267735085E-9</v>
      </c>
      <c r="Y68" s="3">
        <f t="shared" si="20"/>
        <v>3.3410884153352089</v>
      </c>
      <c r="Z68" s="3">
        <f t="shared" si="21"/>
        <v>5.384400783637501E-5</v>
      </c>
      <c r="AA68" s="3">
        <f t="shared" si="22"/>
        <v>226.36134460827657</v>
      </c>
      <c r="AL68" s="25"/>
      <c r="AM68" s="25"/>
    </row>
    <row r="69" spans="1:39" hidden="1">
      <c r="A69" s="4">
        <v>43126</v>
      </c>
      <c r="B69" s="3">
        <v>137.19970000000001</v>
      </c>
      <c r="C69" s="3">
        <f t="shared" si="2"/>
        <v>-1.0628483804647696E-3</v>
      </c>
      <c r="D69" s="3">
        <f t="shared" si="3"/>
        <v>1.1296466798565836E-6</v>
      </c>
      <c r="E69" s="3">
        <f t="shared" si="4"/>
        <v>4.9483877325967185E-5</v>
      </c>
      <c r="F69" s="3">
        <f t="shared" si="5"/>
        <v>-2.9984222537714324E-3</v>
      </c>
      <c r="G69" s="3">
        <f t="shared" si="6"/>
        <v>2.485624301095566E-2</v>
      </c>
      <c r="H69" s="3">
        <f t="shared" si="7"/>
        <v>1.5</v>
      </c>
      <c r="I69" s="13">
        <f>I70*(1+(H70*((B69/B70)-1))+((1-H70)*(Eur_1M!B69/100)*((A69-A70)/360)))</f>
        <v>118.20262402469156</v>
      </c>
      <c r="J69" s="3">
        <f t="shared" si="8"/>
        <v>113.08689609248138</v>
      </c>
      <c r="K69" s="3">
        <f t="shared" si="0"/>
        <v>1.122139270857978</v>
      </c>
      <c r="L69" s="13">
        <f t="shared" si="9"/>
        <v>1122.1392708579781</v>
      </c>
      <c r="M69" s="3">
        <f t="shared" si="10"/>
        <v>-1.58956332241767E-3</v>
      </c>
      <c r="N69" s="3">
        <f t="shared" si="11"/>
        <v>4.2736111786056526E-2</v>
      </c>
      <c r="O69" s="3">
        <v>58</v>
      </c>
      <c r="P69" s="3">
        <f t="shared" si="12"/>
        <v>0.23015873015873015</v>
      </c>
      <c r="Q69" s="3">
        <f>(Eur_1M!B68+((Eur_3M!B68-Eur_1M!B68)/(0.25-(1/12)))*(P69-(1/12)))/100</f>
        <v>-3.3288095238095238E-3</v>
      </c>
      <c r="R69" s="3">
        <f t="shared" si="13"/>
        <v>5.5934859278129343</v>
      </c>
      <c r="S69" s="3">
        <f t="shared" si="14"/>
        <v>5.5729833375261144</v>
      </c>
      <c r="T69" s="13">
        <f t="shared" si="15"/>
        <v>0.9999999888722364</v>
      </c>
      <c r="U69" s="13">
        <f t="shared" si="16"/>
        <v>0.9999999874793235</v>
      </c>
      <c r="V69" s="3">
        <f t="shared" si="17"/>
        <v>121.3728227570266</v>
      </c>
      <c r="W69" s="13">
        <f t="shared" si="18"/>
        <v>0.9999999888722364</v>
      </c>
      <c r="X69" s="3">
        <f t="shared" si="19"/>
        <v>2.7870863497956676E-9</v>
      </c>
      <c r="Y69" s="3">
        <f t="shared" si="20"/>
        <v>3.3313576371585834</v>
      </c>
      <c r="Z69" s="3">
        <f t="shared" si="21"/>
        <v>3.4519651813880674E-5</v>
      </c>
      <c r="AA69" s="3">
        <f t="shared" si="22"/>
        <v>230.33513200640854</v>
      </c>
      <c r="AL69" s="25"/>
      <c r="AM69" s="25"/>
    </row>
    <row r="70" spans="1:39" hidden="1">
      <c r="A70" s="4">
        <v>43125</v>
      </c>
      <c r="B70" s="3">
        <v>137.34559999999999</v>
      </c>
      <c r="C70" s="3">
        <f t="shared" si="2"/>
        <v>-1.5779822057426735E-3</v>
      </c>
      <c r="D70" s="3">
        <f t="shared" si="3"/>
        <v>2.4900278416405132E-6</v>
      </c>
      <c r="E70" s="3">
        <f t="shared" si="4"/>
        <v>5.8397563214140531E-5</v>
      </c>
      <c r="F70" s="3">
        <f t="shared" si="5"/>
        <v>-5.1046956077987187E-3</v>
      </c>
      <c r="G70" s="3">
        <f t="shared" si="6"/>
        <v>2.6821499000461449E-2</v>
      </c>
      <c r="H70" s="3">
        <f t="shared" si="7"/>
        <v>1.5</v>
      </c>
      <c r="I70" s="13">
        <f>I71*(1+(H71*((B70/B71)-1))+((1-H71)*(Eur_1M!B70/100)*((A70-A71)/360)))</f>
        <v>118.39066399157842</v>
      </c>
      <c r="J70" s="3">
        <f t="shared" si="8"/>
        <v>113.26679781946949</v>
      </c>
      <c r="K70" s="3">
        <f t="shared" si="0"/>
        <v>1.1239244006981626</v>
      </c>
      <c r="L70" s="13">
        <f t="shared" si="9"/>
        <v>1123.9244006981626</v>
      </c>
      <c r="M70" s="3">
        <f t="shared" si="10"/>
        <v>-2.362770915713346E-3</v>
      </c>
      <c r="N70" s="3">
        <f t="shared" si="11"/>
        <v>4.2642248826973893E-2</v>
      </c>
      <c r="O70" s="3">
        <v>59</v>
      </c>
      <c r="P70" s="3">
        <f t="shared" si="12"/>
        <v>0.23412698412698413</v>
      </c>
      <c r="Q70" s="3">
        <f>(Eur_1M!B69+((Eur_3M!B69-Eur_1M!B69)/(0.25-(1/12)))*(P70-(1/12)))/100</f>
        <v>-3.31E-3</v>
      </c>
      <c r="R70" s="3">
        <f t="shared" si="13"/>
        <v>5.6348309948795494</v>
      </c>
      <c r="S70" s="3">
        <f t="shared" si="14"/>
        <v>5.6141978306256579</v>
      </c>
      <c r="T70" s="13">
        <f t="shared" si="15"/>
        <v>0.99999999123849515</v>
      </c>
      <c r="U70" s="13">
        <f t="shared" si="16"/>
        <v>0.99999999012619079</v>
      </c>
      <c r="V70" s="3">
        <f t="shared" si="17"/>
        <v>123.14914005556648</v>
      </c>
      <c r="W70" s="13">
        <f t="shared" si="18"/>
        <v>0.99999999123849515</v>
      </c>
      <c r="X70" s="3">
        <f t="shared" si="19"/>
        <v>2.1922774758255252E-9</v>
      </c>
      <c r="Y70" s="3">
        <f t="shared" si="20"/>
        <v>3.3125635623400869</v>
      </c>
      <c r="Z70" s="3">
        <f t="shared" si="21"/>
        <v>2.7647845418633294E-5</v>
      </c>
      <c r="AA70" s="3">
        <f t="shared" si="22"/>
        <v>234.30849125763609</v>
      </c>
      <c r="AL70" s="25"/>
      <c r="AM70" s="25"/>
    </row>
    <row r="71" spans="1:39" hidden="1">
      <c r="A71" s="4">
        <v>43124</v>
      </c>
      <c r="B71" s="3">
        <v>137.5625</v>
      </c>
      <c r="C71" s="3">
        <f t="shared" si="2"/>
        <v>-1.2132573448210338E-3</v>
      </c>
      <c r="D71" s="3">
        <f t="shared" si="3"/>
        <v>1.471993384762185E-6</v>
      </c>
      <c r="E71" s="3">
        <f t="shared" si="4"/>
        <v>5.6960730352558857E-5</v>
      </c>
      <c r="F71" s="3">
        <f t="shared" si="5"/>
        <v>-2.5004605189620048E-3</v>
      </c>
      <c r="G71" s="3">
        <f t="shared" si="6"/>
        <v>2.6716404168111815E-2</v>
      </c>
      <c r="H71" s="3">
        <f t="shared" si="7"/>
        <v>1.5</v>
      </c>
      <c r="I71" s="13">
        <f>I72*(1+(H72*((B71/B72)-1))+((1-H72)*(Eur_1M!B71/100)*((A71-A72)/360)))</f>
        <v>118.67072473855259</v>
      </c>
      <c r="J71" s="3">
        <f t="shared" si="8"/>
        <v>113.53473773073605</v>
      </c>
      <c r="K71" s="3">
        <f t="shared" si="0"/>
        <v>1.1265831163146609</v>
      </c>
      <c r="L71" s="13">
        <f t="shared" si="9"/>
        <v>1126.5831163146609</v>
      </c>
      <c r="M71" s="3">
        <f t="shared" si="10"/>
        <v>-1.8153041365366186E-3</v>
      </c>
      <c r="N71" s="3">
        <f t="shared" si="11"/>
        <v>4.2712320869054098E-2</v>
      </c>
      <c r="O71" s="3">
        <v>60</v>
      </c>
      <c r="P71" s="3">
        <f t="shared" si="12"/>
        <v>0.23809523809523808</v>
      </c>
      <c r="Q71" s="3">
        <f>(Eur_1M!B70+((Eur_3M!B70-Eur_1M!B70)/(0.25-(1/12)))*(P71-(1/12)))/100</f>
        <v>-3.3092857142857147E-3</v>
      </c>
      <c r="R71" s="3">
        <f t="shared" si="13"/>
        <v>5.6914637440745315</v>
      </c>
      <c r="S71" s="3">
        <f t="shared" si="14"/>
        <v>5.6706222655485758</v>
      </c>
      <c r="T71" s="13">
        <f t="shared" si="15"/>
        <v>0.99999999370225479</v>
      </c>
      <c r="U71" s="13">
        <f t="shared" si="16"/>
        <v>0.9999999928860106</v>
      </c>
      <c r="V71" s="3">
        <f t="shared" si="17"/>
        <v>125.79488067467616</v>
      </c>
      <c r="W71" s="13">
        <f t="shared" si="18"/>
        <v>0.99999999370225479</v>
      </c>
      <c r="X71" s="3">
        <f t="shared" si="19"/>
        <v>1.5711582823575191E-9</v>
      </c>
      <c r="Y71" s="3">
        <f t="shared" si="20"/>
        <v>3.3118923687910691</v>
      </c>
      <c r="Z71" s="3">
        <f t="shared" si="21"/>
        <v>2.0279175599804825E-5</v>
      </c>
      <c r="AA71" s="3">
        <f t="shared" si="22"/>
        <v>238.28291155834555</v>
      </c>
      <c r="AL71" s="25"/>
      <c r="AM71" s="25"/>
    </row>
    <row r="72" spans="1:39" hidden="1">
      <c r="A72" s="4">
        <v>43123</v>
      </c>
      <c r="B72" s="3">
        <v>137.7295</v>
      </c>
      <c r="C72" s="3">
        <f t="shared" si="2"/>
        <v>9.5958665961488681E-4</v>
      </c>
      <c r="D72" s="3">
        <f t="shared" si="3"/>
        <v>9.2080655731085665E-7</v>
      </c>
      <c r="E72" s="3">
        <f t="shared" si="4"/>
        <v>5.5704681515447931E-5</v>
      </c>
      <c r="F72" s="3">
        <f t="shared" si="5"/>
        <v>-1.7519015146278535E-3</v>
      </c>
      <c r="G72" s="3">
        <f t="shared" si="6"/>
        <v>2.6456481568359804E-2</v>
      </c>
      <c r="H72" s="3">
        <f t="shared" si="7"/>
        <v>1.5</v>
      </c>
      <c r="I72" s="13">
        <f>I73*(1+(H73*((B72/B73)-1))+((1-H73)*(Eur_1M!B72/100)*((A72-A73)/360)))</f>
        <v>118.88634384397194</v>
      </c>
      <c r="J72" s="3">
        <f t="shared" si="8"/>
        <v>113.74102499018825</v>
      </c>
      <c r="K72" s="3">
        <f t="shared" ref="K72:K135" si="23">J72/$Y$2</f>
        <v>1.1286300646606451</v>
      </c>
      <c r="L72" s="13">
        <f t="shared" si="9"/>
        <v>1128.6300646606451</v>
      </c>
      <c r="M72" s="3">
        <f t="shared" si="10"/>
        <v>1.4441525248713018E-3</v>
      </c>
      <c r="N72" s="3">
        <f t="shared" si="11"/>
        <v>4.2814540803394911E-2</v>
      </c>
      <c r="O72" s="3">
        <v>61</v>
      </c>
      <c r="P72" s="3">
        <f t="shared" si="12"/>
        <v>0.24206349206349206</v>
      </c>
      <c r="Q72" s="3">
        <f>(Eur_1M!B71+((Eur_3M!B71-Eur_1M!B71)/(0.25-(1/12)))*(P72-(1/12)))/100</f>
        <v>-3.2995238095238099E-3</v>
      </c>
      <c r="R72" s="3">
        <f t="shared" si="13"/>
        <v>5.7170313134221127</v>
      </c>
      <c r="S72" s="3">
        <f t="shared" si="14"/>
        <v>5.6959665814475331</v>
      </c>
      <c r="T72" s="13">
        <f t="shared" si="15"/>
        <v>0.9999999945799426</v>
      </c>
      <c r="U72" s="13">
        <f t="shared" si="16"/>
        <v>0.99999999386625471</v>
      </c>
      <c r="V72" s="3">
        <f t="shared" si="17"/>
        <v>127.83105138538156</v>
      </c>
      <c r="W72" s="13">
        <f t="shared" si="18"/>
        <v>0.9999999945799426</v>
      </c>
      <c r="X72" s="3">
        <f t="shared" si="19"/>
        <v>1.3411119022728449E-9</v>
      </c>
      <c r="Y72" s="3">
        <f t="shared" si="20"/>
        <v>3.3021585869214158</v>
      </c>
      <c r="Z72" s="3">
        <f t="shared" si="21"/>
        <v>1.7704710565996398E-5</v>
      </c>
      <c r="AA72" s="3">
        <f t="shared" si="22"/>
        <v>242.25690252634703</v>
      </c>
      <c r="AL72" s="25"/>
      <c r="AM72" s="25"/>
    </row>
    <row r="73" spans="1:39" hidden="1">
      <c r="A73" s="4">
        <v>43122</v>
      </c>
      <c r="B73" s="3">
        <v>137.59739999999999</v>
      </c>
      <c r="C73" s="3">
        <f t="shared" ref="C73:C136" si="24">+LN(B73/B74)</f>
        <v>1.3279412828483535E-3</v>
      </c>
      <c r="D73" s="3">
        <f t="shared" ref="D73:D136" si="25">+C73^2</f>
        <v>1.7634280506929308E-6</v>
      </c>
      <c r="E73" s="3">
        <f t="shared" ref="E73:E136" si="26">+SUM(D73:D92)</f>
        <v>5.4823018826681093E-5</v>
      </c>
      <c r="F73" s="3">
        <f t="shared" ref="F73:F136" si="27">+SUM(C73:C92)</f>
        <v>-2.9093362688608613E-3</v>
      </c>
      <c r="G73" s="3">
        <f t="shared" ref="G73:G136" si="28">+SQRT($D$3/$D$2)*SQRT(E73-((1/$D$2)*F73^2))</f>
        <v>2.6180862620915245E-2</v>
      </c>
      <c r="H73" s="3">
        <f t="shared" ref="H73:H136" si="29">+MIN($D$5,$D$4/G75)</f>
        <v>1.5</v>
      </c>
      <c r="I73" s="13">
        <f>I74*(1+(H74*((B73/B74)-1))+((1-H74)*(Eur_1M!B73/100)*((A73-A74)/360)))</f>
        <v>118.71477774396308</v>
      </c>
      <c r="J73" s="3">
        <f t="shared" ref="J73:J136" si="30">I73*(1-(1.1/100))^4</f>
        <v>113.57688415249719</v>
      </c>
      <c r="K73" s="3">
        <f t="shared" si="23"/>
        <v>1.1270013270589512</v>
      </c>
      <c r="L73" s="13">
        <f t="shared" ref="L73:L136" si="31">K73*1000</f>
        <v>1127.0013270589511</v>
      </c>
      <c r="M73" s="3">
        <f t="shared" ref="M73:M136" si="32">LN(L73/L74)</f>
        <v>2.0065955209009408E-3</v>
      </c>
      <c r="N73" s="3">
        <f t="shared" si="11"/>
        <v>4.2807057504236787E-2</v>
      </c>
      <c r="O73" s="3">
        <v>62</v>
      </c>
      <c r="P73" s="3">
        <f t="shared" si="12"/>
        <v>0.24603174603174602</v>
      </c>
      <c r="Q73" s="3">
        <f>(Eur_1M!B72+((Eur_3M!B72-Eur_1M!B72)/(0.25-(1/12)))*(P73-(1/12)))/100</f>
        <v>-3.2897619047619047E-3</v>
      </c>
      <c r="R73" s="3">
        <f t="shared" si="13"/>
        <v>5.6033795770096679</v>
      </c>
      <c r="S73" s="3">
        <f t="shared" si="14"/>
        <v>5.5821465970213353</v>
      </c>
      <c r="T73" s="13">
        <f t="shared" si="15"/>
        <v>0.99999998948939095</v>
      </c>
      <c r="U73" s="13">
        <f t="shared" si="16"/>
        <v>0.99999998812160018</v>
      </c>
      <c r="V73" s="3">
        <f t="shared" si="17"/>
        <v>126.19161359491159</v>
      </c>
      <c r="W73" s="13">
        <f t="shared" si="18"/>
        <v>0.99999998948939095</v>
      </c>
      <c r="X73" s="3">
        <f t="shared" si="19"/>
        <v>2.5352187276711501E-9</v>
      </c>
      <c r="Y73" s="3">
        <f t="shared" si="20"/>
        <v>3.2924226800085981</v>
      </c>
      <c r="Z73" s="3">
        <f t="shared" si="21"/>
        <v>3.3913359525597124E-5</v>
      </c>
      <c r="AA73" s="3">
        <f t="shared" si="22"/>
        <v>246.23095833472732</v>
      </c>
      <c r="AL73" s="25"/>
      <c r="AM73" s="25"/>
    </row>
    <row r="74" spans="1:39" hidden="1">
      <c r="A74" s="4">
        <v>43119</v>
      </c>
      <c r="B74" s="3">
        <v>137.41480000000001</v>
      </c>
      <c r="C74" s="3">
        <f t="shared" si="24"/>
        <v>9.202660101562582E-4</v>
      </c>
      <c r="D74" s="3">
        <f t="shared" si="25"/>
        <v>8.4688952944891827E-7</v>
      </c>
      <c r="E74" s="3">
        <f t="shared" si="26"/>
        <v>5.5347677031343427E-5</v>
      </c>
      <c r="F74" s="3">
        <f t="shared" si="27"/>
        <v>-5.7499196955605814E-3</v>
      </c>
      <c r="G74" s="3">
        <f t="shared" si="28"/>
        <v>2.601061201503202E-2</v>
      </c>
      <c r="H74" s="3">
        <f t="shared" si="29"/>
        <v>1.5</v>
      </c>
      <c r="I74" s="13">
        <f>I75*(1+(H75*((B74/B75)-1))+((1-H75)*(Eur_1M!B74/100)*((A74-A75)/360)))</f>
        <v>118.4768040410091</v>
      </c>
      <c r="J74" s="3">
        <f t="shared" si="30"/>
        <v>113.34920978705266</v>
      </c>
      <c r="K74" s="3">
        <f t="shared" si="23"/>
        <v>1.1247421586206907</v>
      </c>
      <c r="L74" s="13">
        <f t="shared" si="31"/>
        <v>1124.7421586206908</v>
      </c>
      <c r="M74" s="3">
        <f t="shared" si="32"/>
        <v>1.3851995452418479E-3</v>
      </c>
      <c r="N74" s="3">
        <f t="shared" si="11"/>
        <v>4.2804385828059947E-2</v>
      </c>
      <c r="O74" s="3">
        <v>63</v>
      </c>
      <c r="P74" s="3">
        <f t="shared" si="12"/>
        <v>0.25</v>
      </c>
      <c r="Q74" s="3">
        <f>(Eur_1M!B73+((Eur_3M!B73-Eur_1M!B73)/(0.25-(1/12)))*(P74-(1/12)))/100</f>
        <v>-3.2799999999999999E-3</v>
      </c>
      <c r="R74" s="3">
        <f t="shared" si="13"/>
        <v>5.4649934448882167</v>
      </c>
      <c r="S74" s="3">
        <f t="shared" si="14"/>
        <v>5.4435912519741869</v>
      </c>
      <c r="T74" s="13">
        <f t="shared" si="15"/>
        <v>0.99999997685380448</v>
      </c>
      <c r="U74" s="13">
        <f t="shared" si="16"/>
        <v>0.99999997389151773</v>
      </c>
      <c r="V74" s="3">
        <f t="shared" si="17"/>
        <v>123.92182242517549</v>
      </c>
      <c r="W74" s="13">
        <f t="shared" si="18"/>
        <v>0.99999997685380448</v>
      </c>
      <c r="X74" s="3">
        <f t="shared" si="19"/>
        <v>5.420583253232801E-9</v>
      </c>
      <c r="Y74" s="3">
        <f t="shared" si="20"/>
        <v>3.2826843353230215</v>
      </c>
      <c r="Z74" s="3">
        <f t="shared" si="21"/>
        <v>7.3380428905130872E-5</v>
      </c>
      <c r="AA74" s="3">
        <f t="shared" si="22"/>
        <v>250.20507754050337</v>
      </c>
      <c r="AL74" s="25"/>
      <c r="AM74" s="25"/>
    </row>
    <row r="75" spans="1:39" hidden="1">
      <c r="A75" s="4">
        <v>43118</v>
      </c>
      <c r="B75" s="3">
        <v>137.2884</v>
      </c>
      <c r="C75" s="3">
        <f t="shared" si="24"/>
        <v>-8.5946758221317512E-5</v>
      </c>
      <c r="D75" s="3">
        <f t="shared" si="25"/>
        <v>7.3868452487536098E-9</v>
      </c>
      <c r="E75" s="3">
        <f t="shared" si="26"/>
        <v>7.9973365308596702E-5</v>
      </c>
      <c r="F75" s="3">
        <f t="shared" si="27"/>
        <v>-1.1717222242804935E-2</v>
      </c>
      <c r="G75" s="3">
        <f t="shared" si="28"/>
        <v>3.0350776361130049E-2</v>
      </c>
      <c r="H75" s="3">
        <f t="shared" si="29"/>
        <v>1.5</v>
      </c>
      <c r="I75" s="13">
        <f>I76*(1+(H76*((B75/B76)-1))+((1-H76)*(Eur_1M!B75/100)*((A75-A76)/360)))</f>
        <v>118.31280363879443</v>
      </c>
      <c r="J75" s="3">
        <f t="shared" si="30"/>
        <v>113.19230720898044</v>
      </c>
      <c r="K75" s="3">
        <f t="shared" si="23"/>
        <v>1.1231852448611186</v>
      </c>
      <c r="L75" s="13">
        <f t="shared" si="31"/>
        <v>1123.1852448611187</v>
      </c>
      <c r="M75" s="3">
        <f t="shared" si="32"/>
        <v>-1.2379725992117113E-4</v>
      </c>
      <c r="N75" s="3">
        <f t="shared" si="11"/>
        <v>4.28440365904314E-2</v>
      </c>
      <c r="O75" s="3">
        <v>64</v>
      </c>
      <c r="P75" s="3">
        <f t="shared" si="12"/>
        <v>0.25396825396825395</v>
      </c>
      <c r="Q75" s="3">
        <f>(Eur_1M!B74+((Eur_3M!B74-Eur_1M!B74)/(0.25-(1/12)))*(P75-(1/12)))/100</f>
        <v>-3.2702380952380956E-3</v>
      </c>
      <c r="R75" s="3">
        <f t="shared" si="13"/>
        <v>5.3526571683310973</v>
      </c>
      <c r="S75" s="3">
        <f t="shared" si="14"/>
        <v>5.331065803382443</v>
      </c>
      <c r="T75" s="13">
        <f t="shared" si="15"/>
        <v>0.99999995666401753</v>
      </c>
      <c r="U75" s="13">
        <f t="shared" si="16"/>
        <v>0.99999995118098561</v>
      </c>
      <c r="V75" s="3">
        <f t="shared" si="17"/>
        <v>122.35436339617797</v>
      </c>
      <c r="W75" s="13">
        <f t="shared" si="18"/>
        <v>0.99999995666401753</v>
      </c>
      <c r="X75" s="3">
        <f t="shared" si="19"/>
        <v>9.8788473653545522E-9</v>
      </c>
      <c r="Y75" s="3">
        <f t="shared" si="20"/>
        <v>3.272943678024451</v>
      </c>
      <c r="Z75" s="3">
        <f t="shared" si="21"/>
        <v>1.3560598861087588E-4</v>
      </c>
      <c r="AA75" s="3">
        <f t="shared" si="22"/>
        <v>254.17925912142337</v>
      </c>
      <c r="AL75" s="25"/>
      <c r="AM75" s="25"/>
    </row>
    <row r="76" spans="1:39" hidden="1">
      <c r="A76" s="4">
        <v>43117</v>
      </c>
      <c r="B76" s="3">
        <v>137.30019999999999</v>
      </c>
      <c r="C76" s="3">
        <f t="shared" si="24"/>
        <v>-2.3959221374389951E-4</v>
      </c>
      <c r="D76" s="3">
        <f t="shared" si="25"/>
        <v>5.7404428886702432E-8</v>
      </c>
      <c r="E76" s="3">
        <f t="shared" si="26"/>
        <v>7.9972833132528243E-5</v>
      </c>
      <c r="F76" s="3">
        <f t="shared" si="27"/>
        <v>-1.1548482555052728E-2</v>
      </c>
      <c r="G76" s="3">
        <f t="shared" si="28"/>
        <v>3.0391383719658289E-2</v>
      </c>
      <c r="H76" s="3">
        <f t="shared" si="29"/>
        <v>1.5</v>
      </c>
      <c r="I76" s="13">
        <f>I77*(1+(H77*((B76/B77)-1))+((1-H77)*(Eur_1M!B76/100)*((A76-A77)/360)))</f>
        <v>118.32745134635285</v>
      </c>
      <c r="J76" s="3">
        <f t="shared" si="30"/>
        <v>113.20632097387202</v>
      </c>
      <c r="K76" s="3">
        <f t="shared" si="23"/>
        <v>1.1233243007240061</v>
      </c>
      <c r="L76" s="13">
        <f t="shared" si="31"/>
        <v>1123.3243007240062</v>
      </c>
      <c r="M76" s="3">
        <f t="shared" si="32"/>
        <v>-3.5428302155134154E-4</v>
      </c>
      <c r="N76" s="3">
        <f t="shared" ref="N76:N139" si="33">SQRT(252)*STDEV(M77:M255)</f>
        <v>4.2846948378072132E-2</v>
      </c>
      <c r="O76" s="3">
        <v>65</v>
      </c>
      <c r="P76" s="3">
        <f t="shared" ref="P76:P139" si="34">O76/252</f>
        <v>0.25793650793650796</v>
      </c>
      <c r="Q76" s="3">
        <f>(Eur_1M!B75+((Eur_3M!B75-Eur_1M!B75)/(0.25-(1/12)))*(P76-(1/12)))/100</f>
        <v>-3.2604761904761904E-3</v>
      </c>
      <c r="R76" s="3">
        <f t="shared" si="13"/>
        <v>5.3163395333265111</v>
      </c>
      <c r="S76" s="3">
        <f t="shared" si="14"/>
        <v>5.294578660834615</v>
      </c>
      <c r="T76" s="13">
        <f t="shared" si="15"/>
        <v>0.99999994706224682</v>
      </c>
      <c r="U76" s="13">
        <f t="shared" si="16"/>
        <v>0.99999994035443363</v>
      </c>
      <c r="V76" s="3">
        <f t="shared" si="17"/>
        <v>122.48295137454909</v>
      </c>
      <c r="W76" s="13">
        <f t="shared" si="18"/>
        <v>0.99999994706224682</v>
      </c>
      <c r="X76" s="3">
        <f t="shared" si="19"/>
        <v>1.1895835190324008E-8</v>
      </c>
      <c r="Y76" s="3">
        <f t="shared" si="20"/>
        <v>3.2632054171939142</v>
      </c>
      <c r="Z76" s="3">
        <f t="shared" si="21"/>
        <v>1.658967808574638E-4</v>
      </c>
      <c r="AA76" s="3">
        <f t="shared" si="22"/>
        <v>258.15350731114103</v>
      </c>
      <c r="AL76" s="25"/>
      <c r="AM76" s="25"/>
    </row>
    <row r="77" spans="1:39" hidden="1">
      <c r="A77" s="4">
        <v>43116</v>
      </c>
      <c r="B77" s="3">
        <v>137.3331</v>
      </c>
      <c r="C77" s="3">
        <f t="shared" si="24"/>
        <v>2.1569398343782467E-3</v>
      </c>
      <c r="D77" s="3">
        <f t="shared" si="25"/>
        <v>4.6523894491276579E-6</v>
      </c>
      <c r="E77" s="3">
        <f t="shared" si="26"/>
        <v>8.0042483765621885E-5</v>
      </c>
      <c r="F77" s="3">
        <f t="shared" si="27"/>
        <v>-1.0952442502235085E-2</v>
      </c>
      <c r="G77" s="3">
        <f t="shared" si="28"/>
        <v>3.0544443316011399E-2</v>
      </c>
      <c r="H77" s="3">
        <f t="shared" si="29"/>
        <v>1.5</v>
      </c>
      <c r="I77" s="13">
        <f>I78*(1+(H78*((B77/B78)-1))+((1-H78)*(Eur_1M!B77/100)*((A77-A78)/360)))</f>
        <v>118.36938018024672</v>
      </c>
      <c r="J77" s="3">
        <f t="shared" si="30"/>
        <v>113.24643515679274</v>
      </c>
      <c r="K77" s="3">
        <f t="shared" si="23"/>
        <v>1.1237223459576193</v>
      </c>
      <c r="L77" s="13">
        <f t="shared" si="31"/>
        <v>1123.7223459576194</v>
      </c>
      <c r="M77" s="3">
        <f t="shared" si="32"/>
        <v>3.2387760517121398E-3</v>
      </c>
      <c r="N77" s="3">
        <f t="shared" si="33"/>
        <v>4.2676742216052041E-2</v>
      </c>
      <c r="O77" s="3">
        <v>66</v>
      </c>
      <c r="P77" s="3">
        <f t="shared" si="34"/>
        <v>0.26190476190476192</v>
      </c>
      <c r="Q77" s="3">
        <f>(Eur_1M!B76+((Eur_3M!B76-Eur_1M!B76)/(0.25-(1/12)))*(P77-(1/12)))/100</f>
        <v>-3.2614285714285718E-3</v>
      </c>
      <c r="R77" s="3">
        <f t="shared" si="13"/>
        <v>5.3126492807443242</v>
      </c>
      <c r="S77" s="3">
        <f t="shared" si="14"/>
        <v>5.2908087616135191</v>
      </c>
      <c r="T77" s="13">
        <f t="shared" si="15"/>
        <v>0.999999945978573</v>
      </c>
      <c r="U77" s="13">
        <f t="shared" si="16"/>
        <v>0.99999993911167584</v>
      </c>
      <c r="V77" s="3">
        <f t="shared" si="17"/>
        <v>122.86779760065224</v>
      </c>
      <c r="W77" s="13">
        <f t="shared" si="18"/>
        <v>0.999999945978573</v>
      </c>
      <c r="X77" s="3">
        <f t="shared" si="19"/>
        <v>1.2082915292345402E-8</v>
      </c>
      <c r="Y77" s="3">
        <f t="shared" si="20"/>
        <v>3.2642015273906497</v>
      </c>
      <c r="Z77" s="3">
        <f t="shared" si="21"/>
        <v>1.7053927782868669E-4</v>
      </c>
      <c r="AA77" s="3">
        <f t="shared" si="22"/>
        <v>262.12855628977871</v>
      </c>
      <c r="AL77" s="25"/>
      <c r="AM77" s="25"/>
    </row>
    <row r="78" spans="1:39" hidden="1">
      <c r="A78" s="4">
        <v>43115</v>
      </c>
      <c r="B78" s="3">
        <v>137.03720000000001</v>
      </c>
      <c r="C78" s="3">
        <f t="shared" si="24"/>
        <v>-9.7590087108298225E-4</v>
      </c>
      <c r="D78" s="3">
        <f t="shared" si="25"/>
        <v>9.5238251018052353E-7</v>
      </c>
      <c r="E78" s="3">
        <f t="shared" si="26"/>
        <v>7.5736540760021933E-5</v>
      </c>
      <c r="F78" s="3">
        <f t="shared" si="27"/>
        <v>-1.2520785323770328E-2</v>
      </c>
      <c r="G78" s="3">
        <f t="shared" si="28"/>
        <v>2.924919268199026E-2</v>
      </c>
      <c r="H78" s="3">
        <f t="shared" si="29"/>
        <v>1.5</v>
      </c>
      <c r="I78" s="13">
        <f>I79*(1+(H79*((B78/B79)-1))+((1-H79)*(Eur_1M!B78/100)*((A78-A79)/360)))</f>
        <v>117.98662842465107</v>
      </c>
      <c r="J78" s="3">
        <f t="shared" si="30"/>
        <v>112.88024863283522</v>
      </c>
      <c r="K78" s="3">
        <f t="shared" si="23"/>
        <v>1.12008874831554</v>
      </c>
      <c r="L78" s="13">
        <f t="shared" si="31"/>
        <v>1120.08874831554</v>
      </c>
      <c r="M78" s="3">
        <f t="shared" si="32"/>
        <v>-1.4488112724222227E-3</v>
      </c>
      <c r="N78" s="3">
        <f t="shared" si="33"/>
        <v>4.2741258694461513E-2</v>
      </c>
      <c r="O78" s="3">
        <v>67</v>
      </c>
      <c r="P78" s="3">
        <f t="shared" si="34"/>
        <v>0.26587301587301587</v>
      </c>
      <c r="Q78" s="3">
        <f>(Eur_1M!B77+((Eur_3M!B77-Eur_1M!B77)/(0.25-(1/12)))*(P78-(1/12)))/100</f>
        <v>-3.2519047619047618E-3</v>
      </c>
      <c r="R78" s="3">
        <f t="shared" si="13"/>
        <v>5.1176601599092129</v>
      </c>
      <c r="S78" s="3">
        <f t="shared" si="14"/>
        <v>5.0956215377816694</v>
      </c>
      <c r="T78" s="13">
        <f t="shared" si="15"/>
        <v>0.99999984532532737</v>
      </c>
      <c r="U78" s="13">
        <f t="shared" si="16"/>
        <v>0.9999998262005344</v>
      </c>
      <c r="V78" s="3">
        <f t="shared" si="17"/>
        <v>119.22378142070045</v>
      </c>
      <c r="W78" s="13">
        <f t="shared" si="18"/>
        <v>0.99999984532532737</v>
      </c>
      <c r="X78" s="3">
        <f t="shared" si="19"/>
        <v>3.3211631482173245E-8</v>
      </c>
      <c r="Y78" s="3">
        <f t="shared" si="20"/>
        <v>3.254678929274712</v>
      </c>
      <c r="Z78" s="3">
        <f t="shared" si="21"/>
        <v>4.7349636477904308E-4</v>
      </c>
      <c r="AA78" s="3">
        <f t="shared" si="22"/>
        <v>266.1029411676472</v>
      </c>
      <c r="AL78" s="25"/>
      <c r="AM78" s="25"/>
    </row>
    <row r="79" spans="1:39" hidden="1">
      <c r="A79" s="4">
        <v>43112</v>
      </c>
      <c r="B79" s="3">
        <v>137.17099999999999</v>
      </c>
      <c r="C79" s="3">
        <f t="shared" si="24"/>
        <v>1.6036646948383569E-3</v>
      </c>
      <c r="D79" s="3">
        <f t="shared" si="25"/>
        <v>2.5717404534710003E-6</v>
      </c>
      <c r="E79" s="3">
        <f t="shared" si="26"/>
        <v>7.8277532863769734E-5</v>
      </c>
      <c r="F79" s="3">
        <f t="shared" si="27"/>
        <v>-1.3413941598397001E-2</v>
      </c>
      <c r="G79" s="3">
        <f t="shared" si="28"/>
        <v>2.954553437804467E-2</v>
      </c>
      <c r="H79" s="3">
        <f t="shared" si="29"/>
        <v>1.5</v>
      </c>
      <c r="I79" s="13">
        <f>I80*(1+(H80*((B79/B80)-1))+((1-H80)*(Eur_1M!B79/100)*((A79-A80)/360)))</f>
        <v>118.1576926718899</v>
      </c>
      <c r="J79" s="3">
        <f t="shared" si="30"/>
        <v>113.04390933759754</v>
      </c>
      <c r="K79" s="3">
        <f t="shared" si="23"/>
        <v>1.1217127216515832</v>
      </c>
      <c r="L79" s="13">
        <f t="shared" si="31"/>
        <v>1121.7127216515833</v>
      </c>
      <c r="M79" s="3">
        <f t="shared" si="32"/>
        <v>2.4096463480032422E-3</v>
      </c>
      <c r="N79" s="3">
        <f t="shared" si="33"/>
        <v>4.2666324350135391E-2</v>
      </c>
      <c r="O79" s="3">
        <v>68</v>
      </c>
      <c r="P79" s="3">
        <f t="shared" si="34"/>
        <v>0.26984126984126983</v>
      </c>
      <c r="Q79" s="3">
        <f>(Eur_1M!B78+((Eur_3M!B78-Eur_1M!B78)/(0.25-(1/12)))*(P79-(1/12)))/100</f>
        <v>-3.2423809523809527E-3</v>
      </c>
      <c r="R79" s="3">
        <f t="shared" si="13"/>
        <v>5.1538400669885309</v>
      </c>
      <c r="S79" s="3">
        <f t="shared" si="14"/>
        <v>5.1316765122587551</v>
      </c>
      <c r="T79" s="13">
        <f t="shared" si="15"/>
        <v>0.99999987239718924</v>
      </c>
      <c r="U79" s="13">
        <f t="shared" si="16"/>
        <v>0.99999985641362965</v>
      </c>
      <c r="V79" s="3">
        <f t="shared" si="17"/>
        <v>120.83741117511806</v>
      </c>
      <c r="W79" s="13">
        <f t="shared" si="18"/>
        <v>0.99999987239718924</v>
      </c>
      <c r="X79" s="3">
        <f t="shared" si="19"/>
        <v>2.7384785670557081E-8</v>
      </c>
      <c r="Y79" s="3">
        <f t="shared" si="20"/>
        <v>3.2451872156279506</v>
      </c>
      <c r="Z79" s="3">
        <f t="shared" si="21"/>
        <v>3.9670368933239427E-4</v>
      </c>
      <c r="AA79" s="3">
        <f t="shared" si="22"/>
        <v>270.07742610836624</v>
      </c>
      <c r="AL79" s="25"/>
      <c r="AM79" s="25"/>
    </row>
    <row r="80" spans="1:39" hidden="1">
      <c r="A80" s="4">
        <v>43111</v>
      </c>
      <c r="B80" s="3">
        <v>136.9512</v>
      </c>
      <c r="C80" s="3">
        <f t="shared" si="24"/>
        <v>-2.0111022209513872E-3</v>
      </c>
      <c r="D80" s="3">
        <f t="shared" si="25"/>
        <v>4.0445321431156024E-6</v>
      </c>
      <c r="E80" s="3">
        <f t="shared" si="26"/>
        <v>7.9574086411391098E-5</v>
      </c>
      <c r="F80" s="3">
        <f t="shared" si="27"/>
        <v>-1.6984404198738704E-2</v>
      </c>
      <c r="G80" s="3">
        <f t="shared" si="28"/>
        <v>2.865130708383588E-2</v>
      </c>
      <c r="H80" s="3">
        <f t="shared" si="29"/>
        <v>1.5</v>
      </c>
      <c r="I80" s="13">
        <f>I81*(1+(H81*((B80/B81)-1))+((1-H81)*(Eur_1M!B80/100)*((A80-A81)/360)))</f>
        <v>117.87331717903818</v>
      </c>
      <c r="J80" s="3">
        <f t="shared" si="30"/>
        <v>112.77184141967507</v>
      </c>
      <c r="K80" s="3">
        <f t="shared" si="23"/>
        <v>1.1190130446280695</v>
      </c>
      <c r="L80" s="13">
        <f t="shared" si="31"/>
        <v>1119.0130446280696</v>
      </c>
      <c r="M80" s="3">
        <f t="shared" si="32"/>
        <v>-3.0130315890021979E-3</v>
      </c>
      <c r="N80" s="3">
        <f t="shared" si="33"/>
        <v>4.2518981599397022E-2</v>
      </c>
      <c r="O80" s="3">
        <v>69</v>
      </c>
      <c r="P80" s="3">
        <f t="shared" si="34"/>
        <v>0.27380952380952384</v>
      </c>
      <c r="Q80" s="3">
        <f>(Eur_1M!B79+((Eur_3M!B79-Eur_1M!B79)/(0.25-(1/12)))*(P80-(1/12)))/100</f>
        <v>-3.2328571428571428E-3</v>
      </c>
      <c r="R80" s="3">
        <f t="shared" si="13"/>
        <v>5.0254066081881792</v>
      </c>
      <c r="S80" s="3">
        <f t="shared" si="14"/>
        <v>5.0031577806873049</v>
      </c>
      <c r="T80" s="13">
        <f t="shared" si="15"/>
        <v>0.99999974881650089</v>
      </c>
      <c r="U80" s="13">
        <f t="shared" si="16"/>
        <v>0.99999971800628651</v>
      </c>
      <c r="V80" s="3">
        <f t="shared" si="17"/>
        <v>118.12746682536556</v>
      </c>
      <c r="W80" s="13">
        <f t="shared" si="18"/>
        <v>0.99999974881650089</v>
      </c>
      <c r="X80" s="3">
        <f t="shared" si="19"/>
        <v>5.2574705373095204E-8</v>
      </c>
      <c r="Y80" s="3">
        <f t="shared" si="20"/>
        <v>3.2356596716701982</v>
      </c>
      <c r="Z80" s="3">
        <f t="shared" si="21"/>
        <v>7.6644068425649832E-4</v>
      </c>
      <c r="AA80" s="3">
        <f t="shared" si="22"/>
        <v>274.05192648425145</v>
      </c>
      <c r="AL80" s="25"/>
      <c r="AM80" s="25"/>
    </row>
    <row r="81" spans="1:39" hidden="1">
      <c r="A81" s="4">
        <v>43110</v>
      </c>
      <c r="B81" s="3">
        <v>137.2269</v>
      </c>
      <c r="C81" s="3">
        <f t="shared" si="24"/>
        <v>-5.1070235796297472E-4</v>
      </c>
      <c r="D81" s="3">
        <f t="shared" si="25"/>
        <v>2.6081689842894235E-7</v>
      </c>
      <c r="E81" s="3">
        <f t="shared" si="26"/>
        <v>7.5700611102629624E-5</v>
      </c>
      <c r="F81" s="3">
        <f t="shared" si="27"/>
        <v>-1.455971180097684E-2</v>
      </c>
      <c r="G81" s="3">
        <f t="shared" si="28"/>
        <v>2.8640478680092018E-2</v>
      </c>
      <c r="H81" s="3">
        <f t="shared" si="29"/>
        <v>1.5</v>
      </c>
      <c r="I81" s="13">
        <f>I82*(1+(H82*((B81/B82)-1))+((1-H82)*(Eur_1M!B81/100)*((A81-A82)/360)))</f>
        <v>118.22900879314243</v>
      </c>
      <c r="J81" s="3">
        <f t="shared" si="30"/>
        <v>113.11213894637609</v>
      </c>
      <c r="K81" s="3">
        <f t="shared" si="23"/>
        <v>1.1223897507866218</v>
      </c>
      <c r="L81" s="13">
        <f t="shared" si="31"/>
        <v>1122.3897507866218</v>
      </c>
      <c r="M81" s="3">
        <f t="shared" si="32"/>
        <v>-7.6102246171564183E-4</v>
      </c>
      <c r="N81" s="3">
        <f t="shared" si="33"/>
        <v>4.2548093176017827E-2</v>
      </c>
      <c r="O81" s="3">
        <v>70</v>
      </c>
      <c r="P81" s="3">
        <f t="shared" si="34"/>
        <v>0.27777777777777779</v>
      </c>
      <c r="Q81" s="3">
        <f>(Eur_1M!B80+((Eur_3M!B80-Eur_1M!B80)/(0.25-(1/12)))*(P81-(1/12)))/100</f>
        <v>-3.2233333333333337E-3</v>
      </c>
      <c r="R81" s="3">
        <f t="shared" si="13"/>
        <v>5.1200506531112744</v>
      </c>
      <c r="S81" s="3">
        <f t="shared" si="14"/>
        <v>5.0976258390223936</v>
      </c>
      <c r="T81" s="13">
        <f t="shared" si="15"/>
        <v>0.99999984727319924</v>
      </c>
      <c r="U81" s="13">
        <f t="shared" si="16"/>
        <v>0.99999982803011211</v>
      </c>
      <c r="V81" s="3">
        <f t="shared" si="17"/>
        <v>121.49398015747761</v>
      </c>
      <c r="W81" s="13">
        <f t="shared" si="18"/>
        <v>0.99999984727319924</v>
      </c>
      <c r="X81" s="3">
        <f t="shared" si="19"/>
        <v>3.217660780042825E-8</v>
      </c>
      <c r="Y81" s="3">
        <f t="shared" si="20"/>
        <v>3.2261834572642876</v>
      </c>
      <c r="Z81" s="3">
        <f t="shared" si="21"/>
        <v>4.7907691280280388E-4</v>
      </c>
      <c r="AA81" s="3">
        <f t="shared" si="22"/>
        <v>278.02655533615228</v>
      </c>
      <c r="AL81" s="25"/>
      <c r="AM81" s="25"/>
    </row>
    <row r="82" spans="1:39" hidden="1">
      <c r="A82" s="4">
        <v>43109</v>
      </c>
      <c r="B82" s="3">
        <v>137.297</v>
      </c>
      <c r="C82" s="3">
        <f t="shared" si="24"/>
        <v>-2.3875856945016339E-3</v>
      </c>
      <c r="D82" s="3">
        <f t="shared" si="25"/>
        <v>5.7005654485888498E-6</v>
      </c>
      <c r="E82" s="3">
        <f t="shared" si="26"/>
        <v>7.5639898726078582E-5</v>
      </c>
      <c r="F82" s="3">
        <f t="shared" si="27"/>
        <v>-1.4496339882261974E-2</v>
      </c>
      <c r="G82" s="3">
        <f t="shared" si="28"/>
        <v>2.8647374851107965E-2</v>
      </c>
      <c r="H82" s="3">
        <f t="shared" si="29"/>
        <v>1.5</v>
      </c>
      <c r="I82" s="13">
        <f>I83*(1+(H83*((B82/B83)-1))+((1-H83)*(Eur_1M!B82/100)*((A82-A83)/360)))</f>
        <v>118.3190179696188</v>
      </c>
      <c r="J82" s="3">
        <f t="shared" si="30"/>
        <v>113.19825258785859</v>
      </c>
      <c r="K82" s="3">
        <f t="shared" si="23"/>
        <v>1.1232442396991575</v>
      </c>
      <c r="L82" s="13">
        <f t="shared" si="31"/>
        <v>1123.2442396991576</v>
      </c>
      <c r="M82" s="3">
        <f t="shared" si="32"/>
        <v>-3.5783902154584457E-3</v>
      </c>
      <c r="N82" s="3">
        <f t="shared" si="33"/>
        <v>4.2703355582916477E-2</v>
      </c>
      <c r="O82" s="3">
        <v>71</v>
      </c>
      <c r="P82" s="3">
        <f t="shared" si="34"/>
        <v>0.28174603174603174</v>
      </c>
      <c r="Q82" s="3">
        <f>(Eur_1M!B81+((Eur_3M!B81-Eur_1M!B81)/(0.25-(1/12)))*(P82-(1/12)))/100</f>
        <v>-3.2138095238095237E-3</v>
      </c>
      <c r="R82" s="3">
        <f t="shared" si="13"/>
        <v>5.0987510658968604</v>
      </c>
      <c r="S82" s="3">
        <f t="shared" si="14"/>
        <v>5.0760842296719249</v>
      </c>
      <c r="T82" s="13">
        <f t="shared" si="15"/>
        <v>0.99999982904908513</v>
      </c>
      <c r="U82" s="13">
        <f t="shared" si="16"/>
        <v>0.9999998073537264</v>
      </c>
      <c r="V82" s="3">
        <f t="shared" si="17"/>
        <v>122.33835235115873</v>
      </c>
      <c r="W82" s="13">
        <f t="shared" si="18"/>
        <v>0.99999982904908513</v>
      </c>
      <c r="X82" s="3">
        <f t="shared" si="19"/>
        <v>3.5465913426786686E-8</v>
      </c>
      <c r="Y82" s="3">
        <f t="shared" si="20"/>
        <v>3.2166794567018639</v>
      </c>
      <c r="Z82" s="3">
        <f t="shared" si="21"/>
        <v>5.3836815183307986E-4</v>
      </c>
      <c r="AA82" s="3">
        <f t="shared" si="22"/>
        <v>282.00120781077044</v>
      </c>
      <c r="AL82" s="25"/>
      <c r="AM82" s="25"/>
    </row>
    <row r="83" spans="1:39" hidden="1">
      <c r="A83" s="4">
        <v>43108</v>
      </c>
      <c r="B83" s="3">
        <v>137.62520000000001</v>
      </c>
      <c r="C83" s="3">
        <f t="shared" si="24"/>
        <v>1.0526867746179301E-3</v>
      </c>
      <c r="D83" s="3">
        <f t="shared" si="25"/>
        <v>1.1081494454555008E-6</v>
      </c>
      <c r="E83" s="3">
        <f t="shared" si="26"/>
        <v>7.0200710991231153E-5</v>
      </c>
      <c r="F83" s="3">
        <f t="shared" si="27"/>
        <v>-1.1597503061853084E-2</v>
      </c>
      <c r="G83" s="3">
        <f t="shared" si="28"/>
        <v>2.8280605541777332E-2</v>
      </c>
      <c r="H83" s="3">
        <f t="shared" si="29"/>
        <v>1.5</v>
      </c>
      <c r="I83" s="13">
        <f>I84*(1+(H84*((B83/B84)-1))+((1-H84)*(Eur_1M!B83/100)*((A83-A84)/360)))</f>
        <v>118.74316802042078</v>
      </c>
      <c r="J83" s="3">
        <f t="shared" si="30"/>
        <v>113.60404571739728</v>
      </c>
      <c r="K83" s="3">
        <f t="shared" si="23"/>
        <v>1.1272708459836498</v>
      </c>
      <c r="L83" s="13">
        <f t="shared" si="31"/>
        <v>1127.2708459836499</v>
      </c>
      <c r="M83" s="3">
        <f t="shared" si="32"/>
        <v>1.5939655274296812E-3</v>
      </c>
      <c r="N83" s="3">
        <f t="shared" si="33"/>
        <v>4.2667306572282883E-2</v>
      </c>
      <c r="O83" s="3">
        <v>72</v>
      </c>
      <c r="P83" s="3">
        <f t="shared" si="34"/>
        <v>0.2857142857142857</v>
      </c>
      <c r="Q83" s="3">
        <f>(Eur_1M!B82+((Eur_3M!B82-Eur_1M!B82)/(0.25-(1/12)))*(P83-(1/12)))/100</f>
        <v>-3.2064285714285719E-3</v>
      </c>
      <c r="R83" s="3">
        <f t="shared" si="13"/>
        <v>5.2240710391556053</v>
      </c>
      <c r="S83" s="3">
        <f t="shared" si="14"/>
        <v>5.2012644044684722</v>
      </c>
      <c r="T83" s="13">
        <f t="shared" si="15"/>
        <v>0.99999991248421083</v>
      </c>
      <c r="U83" s="13">
        <f t="shared" si="16"/>
        <v>0.99999990103136482</v>
      </c>
      <c r="V83" s="3">
        <f t="shared" si="17"/>
        <v>126.35430417166936</v>
      </c>
      <c r="W83" s="13">
        <f t="shared" si="18"/>
        <v>0.99999991248421083</v>
      </c>
      <c r="X83" s="3">
        <f t="shared" si="19"/>
        <v>1.8393864778552506E-8</v>
      </c>
      <c r="Y83" s="3">
        <f t="shared" si="20"/>
        <v>3.2093458049534744</v>
      </c>
      <c r="Z83" s="3">
        <f t="shared" si="21"/>
        <v>2.8494216770598197E-4</v>
      </c>
      <c r="AA83" s="3">
        <f t="shared" si="22"/>
        <v>285.97612661656655</v>
      </c>
      <c r="AL83" s="25"/>
      <c r="AM83" s="25"/>
    </row>
    <row r="84" spans="1:39" hidden="1">
      <c r="A84" s="4">
        <v>43105</v>
      </c>
      <c r="B84" s="3">
        <v>137.4804</v>
      </c>
      <c r="C84" s="3">
        <f t="shared" si="24"/>
        <v>2.0659624039221557E-4</v>
      </c>
      <c r="D84" s="3">
        <f t="shared" si="25"/>
        <v>4.2682006544198128E-8</v>
      </c>
      <c r="E84" s="3">
        <f t="shared" si="26"/>
        <v>6.9492295022470881E-5</v>
      </c>
      <c r="F84" s="3">
        <f t="shared" si="27"/>
        <v>-1.2017945044720847E-2</v>
      </c>
      <c r="G84" s="3">
        <f t="shared" si="28"/>
        <v>2.801091546757151E-2</v>
      </c>
      <c r="H84" s="3">
        <f t="shared" si="29"/>
        <v>1.5</v>
      </c>
      <c r="I84" s="13">
        <f>I85*(1+(H85*((B84/B85)-1))+((1-H85)*(Eur_1M!B84/100)*((A84-A85)/360)))</f>
        <v>118.55404627079537</v>
      </c>
      <c r="J84" s="3">
        <f t="shared" si="30"/>
        <v>113.42310902648042</v>
      </c>
      <c r="K84" s="3">
        <f t="shared" si="23"/>
        <v>1.1254754463977343</v>
      </c>
      <c r="L84" s="13">
        <f t="shared" si="31"/>
        <v>1125.4754463977342</v>
      </c>
      <c r="M84" s="3">
        <f t="shared" si="32"/>
        <v>3.1498787151989691E-4</v>
      </c>
      <c r="N84" s="3">
        <f t="shared" si="33"/>
        <v>4.2944398089691145E-2</v>
      </c>
      <c r="O84" s="3">
        <v>73</v>
      </c>
      <c r="P84" s="3">
        <f t="shared" si="34"/>
        <v>0.28968253968253971</v>
      </c>
      <c r="Q84" s="3">
        <f>(Eur_1M!B83+((Eur_3M!B83-Eur_1M!B83)/(0.25-(1/12)))*(P84-(1/12)))/100</f>
        <v>-3.1947619047619047E-3</v>
      </c>
      <c r="R84" s="3">
        <f t="shared" si="13"/>
        <v>5.085629006166041</v>
      </c>
      <c r="S84" s="3">
        <f t="shared" si="14"/>
        <v>5.0625154015612877</v>
      </c>
      <c r="T84" s="13">
        <f t="shared" si="15"/>
        <v>0.99999981679516414</v>
      </c>
      <c r="U84" s="13">
        <f t="shared" si="16"/>
        <v>0.99999979311968634</v>
      </c>
      <c r="V84" s="3">
        <f t="shared" si="17"/>
        <v>124.54955215831558</v>
      </c>
      <c r="W84" s="13">
        <f t="shared" si="18"/>
        <v>0.99999981679516414</v>
      </c>
      <c r="X84" s="3">
        <f t="shared" si="19"/>
        <v>3.7110099491863722E-8</v>
      </c>
      <c r="Y84" s="3">
        <f t="shared" si="20"/>
        <v>3.1976759118508027</v>
      </c>
      <c r="Z84" s="3">
        <f t="shared" si="21"/>
        <v>5.8478066878725173E-4</v>
      </c>
      <c r="AA84" s="3">
        <f t="shared" si="22"/>
        <v>289.95069534691191</v>
      </c>
      <c r="AL84" s="25"/>
      <c r="AM84" s="25"/>
    </row>
    <row r="85" spans="1:39" hidden="1">
      <c r="A85" s="4">
        <v>43104</v>
      </c>
      <c r="B85" s="3">
        <v>137.452</v>
      </c>
      <c r="C85" s="3">
        <f t="shared" si="24"/>
        <v>1.3963706829555251E-3</v>
      </c>
      <c r="D85" s="3">
        <f t="shared" si="25"/>
        <v>1.9498510842176796E-6</v>
      </c>
      <c r="E85" s="3">
        <f t="shared" si="26"/>
        <v>7.1481530488132808E-5</v>
      </c>
      <c r="F85" s="3">
        <f t="shared" si="27"/>
        <v>-1.0799087858232293E-2</v>
      </c>
      <c r="G85" s="3">
        <f t="shared" si="28"/>
        <v>2.8761023904782784E-2</v>
      </c>
      <c r="H85" s="3">
        <f t="shared" si="29"/>
        <v>1.5</v>
      </c>
      <c r="I85" s="13">
        <f>I86*(1+(H86*((B85/B86)-1))+((1-H86)*(Eur_1M!B85/100)*((A85-A86)/360)))</f>
        <v>118.51670906479266</v>
      </c>
      <c r="J85" s="3">
        <f t="shared" si="30"/>
        <v>113.38738774896692</v>
      </c>
      <c r="K85" s="3">
        <f t="shared" si="23"/>
        <v>1.1251209911099145</v>
      </c>
      <c r="L85" s="13">
        <f t="shared" si="31"/>
        <v>1125.1209911099145</v>
      </c>
      <c r="M85" s="3">
        <f t="shared" si="32"/>
        <v>2.0989259178278369E-3</v>
      </c>
      <c r="N85" s="3">
        <f t="shared" si="33"/>
        <v>4.2921016670406688E-2</v>
      </c>
      <c r="O85" s="3">
        <v>74</v>
      </c>
      <c r="P85" s="3">
        <f t="shared" si="34"/>
        <v>0.29365079365079366</v>
      </c>
      <c r="Q85" s="3">
        <f>(Eur_1M!B84+((Eur_3M!B84-Eur_1M!B84)/(0.25-(1/12)))*(P85-(1/12)))/100</f>
        <v>-3.1878571428571429E-3</v>
      </c>
      <c r="R85" s="3">
        <f t="shared" si="13"/>
        <v>5.0400453680129704</v>
      </c>
      <c r="S85" s="3">
        <f t="shared" si="14"/>
        <v>5.0167866598187603</v>
      </c>
      <c r="T85" s="13">
        <f t="shared" si="15"/>
        <v>0.99999976728924944</v>
      </c>
      <c r="U85" s="13">
        <f t="shared" si="16"/>
        <v>0.99999973728571645</v>
      </c>
      <c r="V85" s="3">
        <f t="shared" si="17"/>
        <v>124.18443716838158</v>
      </c>
      <c r="W85" s="13">
        <f t="shared" si="18"/>
        <v>0.99999976728924944</v>
      </c>
      <c r="X85" s="3">
        <f t="shared" si="19"/>
        <v>4.646635314997178E-8</v>
      </c>
      <c r="Y85" s="3">
        <f t="shared" si="20"/>
        <v>3.1907877273558216</v>
      </c>
      <c r="Z85" s="3">
        <f t="shared" si="21"/>
        <v>7.4137548792983646E-4</v>
      </c>
      <c r="AA85" s="3">
        <f t="shared" si="22"/>
        <v>293.92573657309487</v>
      </c>
      <c r="AL85" s="25"/>
      <c r="AM85" s="25"/>
    </row>
    <row r="86" spans="1:39" hidden="1">
      <c r="A86" s="4">
        <v>43103</v>
      </c>
      <c r="B86" s="3">
        <v>137.2602</v>
      </c>
      <c r="C86" s="3">
        <f t="shared" si="24"/>
        <v>2.4107391268816665E-3</v>
      </c>
      <c r="D86" s="3">
        <f t="shared" si="25"/>
        <v>5.8116631378781794E-6</v>
      </c>
      <c r="E86" s="3">
        <f t="shared" si="26"/>
        <v>7.1969262388679714E-5</v>
      </c>
      <c r="F86" s="3">
        <f t="shared" si="27"/>
        <v>-1.3756734616955511E-2</v>
      </c>
      <c r="G86" s="3">
        <f t="shared" si="28"/>
        <v>2.8063973797110751E-2</v>
      </c>
      <c r="H86" s="3">
        <f t="shared" si="29"/>
        <v>1.5</v>
      </c>
      <c r="I86" s="13">
        <f>I87*(1+(H87*((B86/B87)-1))+((1-H87)*(Eur_1M!B86/100)*((A86-A87)/360)))</f>
        <v>118.26821215197553</v>
      </c>
      <c r="J86" s="3">
        <f t="shared" si="30"/>
        <v>113.14964561091435</v>
      </c>
      <c r="K86" s="3">
        <f t="shared" si="23"/>
        <v>1.1227619221225726</v>
      </c>
      <c r="L86" s="13">
        <f t="shared" si="31"/>
        <v>1122.7619221225727</v>
      </c>
      <c r="M86" s="3">
        <f t="shared" si="32"/>
        <v>3.6190254737196591E-3</v>
      </c>
      <c r="N86" s="3">
        <f t="shared" si="33"/>
        <v>4.2729435157266418E-2</v>
      </c>
      <c r="O86" s="3">
        <v>75</v>
      </c>
      <c r="P86" s="3">
        <f t="shared" si="34"/>
        <v>0.29761904761904762</v>
      </c>
      <c r="Q86" s="3">
        <f>(Eur_1M!B85+((Eur_3M!B85-Eur_1M!B85)/(0.25-(1/12)))*(P86-(1/12)))/100</f>
        <v>-3.178571428571429E-3</v>
      </c>
      <c r="R86" s="3">
        <f t="shared" si="13"/>
        <v>4.9383657594594608</v>
      </c>
      <c r="S86" s="3">
        <f t="shared" si="14"/>
        <v>4.9150549414819746</v>
      </c>
      <c r="T86" s="13">
        <f t="shared" si="15"/>
        <v>0.99999960610010041</v>
      </c>
      <c r="U86" s="13">
        <f t="shared" si="16"/>
        <v>0.99999955621217584</v>
      </c>
      <c r="V86" s="3">
        <f t="shared" si="17"/>
        <v>121.81547307090045</v>
      </c>
      <c r="W86" s="13">
        <f t="shared" si="18"/>
        <v>0.99999960610010041</v>
      </c>
      <c r="X86" s="3">
        <f t="shared" si="19"/>
        <v>7.7160673863846634E-8</v>
      </c>
      <c r="Y86" s="3">
        <f t="shared" si="20"/>
        <v>3.1814895822802631</v>
      </c>
      <c r="Z86" s="3">
        <f t="shared" si="21"/>
        <v>1.2369701996309867E-3</v>
      </c>
      <c r="AA86" s="3">
        <f t="shared" si="22"/>
        <v>297.90059726067381</v>
      </c>
      <c r="AL86" s="25"/>
      <c r="AM86" s="25"/>
    </row>
    <row r="87" spans="1:39" hidden="1">
      <c r="A87" s="4">
        <v>43102</v>
      </c>
      <c r="B87" s="3">
        <v>136.9297</v>
      </c>
      <c r="C87" s="3">
        <f t="shared" si="24"/>
        <v>-3.3086297996607669E-3</v>
      </c>
      <c r="D87" s="3">
        <f t="shared" si="25"/>
        <v>1.0947031151203247E-5</v>
      </c>
      <c r="E87" s="3">
        <f t="shared" si="26"/>
        <v>8.0086348492468165E-5</v>
      </c>
      <c r="F87" s="3">
        <f t="shared" si="27"/>
        <v>-1.2435349785329553E-2</v>
      </c>
      <c r="G87" s="3">
        <f t="shared" si="28"/>
        <v>3.0193808946644949E-2</v>
      </c>
      <c r="H87" s="3">
        <f t="shared" si="29"/>
        <v>1.5</v>
      </c>
      <c r="I87" s="13">
        <f>I88*(1+(H88*((B87/B88)-1))+((1-H88)*(Eur_1M!B87/100)*((A87-A88)/360)))</f>
        <v>117.84097004581044</v>
      </c>
      <c r="J87" s="3">
        <f t="shared" si="30"/>
        <v>112.74089424803316</v>
      </c>
      <c r="K87" s="3">
        <f t="shared" si="23"/>
        <v>1.1187059618640949</v>
      </c>
      <c r="L87" s="13">
        <f t="shared" si="31"/>
        <v>1118.7059618640949</v>
      </c>
      <c r="M87" s="3">
        <f t="shared" si="32"/>
        <v>-4.9465128769874819E-3</v>
      </c>
      <c r="N87" s="3">
        <f t="shared" si="33"/>
        <v>4.2425245941790986E-2</v>
      </c>
      <c r="O87" s="3">
        <v>76</v>
      </c>
      <c r="P87" s="3">
        <f t="shared" si="34"/>
        <v>0.30158730158730157</v>
      </c>
      <c r="Q87" s="3">
        <f>(Eur_1M!B86+((Eur_3M!B86-Eur_1M!B86)/(0.25-(1/12)))*(P87-(1/12)))/100</f>
        <v>-3.1692857142857143E-3</v>
      </c>
      <c r="R87" s="3">
        <f t="shared" si="13"/>
        <v>4.7851780399038137</v>
      </c>
      <c r="S87" s="3">
        <f t="shared" si="14"/>
        <v>4.7618793825505756</v>
      </c>
      <c r="T87" s="13">
        <f t="shared" si="15"/>
        <v>0.99999914582084959</v>
      </c>
      <c r="U87" s="13">
        <f t="shared" si="16"/>
        <v>0.99999904100842885</v>
      </c>
      <c r="V87" s="3">
        <f t="shared" si="17"/>
        <v>117.74969293288893</v>
      </c>
      <c r="W87" s="13">
        <f t="shared" si="18"/>
        <v>0.99999914582084959</v>
      </c>
      <c r="X87" s="3">
        <f t="shared" si="19"/>
        <v>1.6317031069684004E-7</v>
      </c>
      <c r="Y87" s="3">
        <f t="shared" si="20"/>
        <v>3.1721295979908821</v>
      </c>
      <c r="Z87" s="3">
        <f t="shared" si="21"/>
        <v>2.6128258596873257E-3</v>
      </c>
      <c r="AA87" s="3">
        <f t="shared" si="22"/>
        <v>301.87541196447711</v>
      </c>
      <c r="AL87" s="25"/>
      <c r="AM87" s="25"/>
    </row>
    <row r="88" spans="1:39">
      <c r="A88" s="4">
        <v>43098</v>
      </c>
      <c r="B88" s="3">
        <v>137.3835</v>
      </c>
      <c r="C88" s="3">
        <f t="shared" si="24"/>
        <v>-1.6596657133014329E-3</v>
      </c>
      <c r="D88" s="3">
        <f t="shared" si="25"/>
        <v>2.7544902799083544E-6</v>
      </c>
      <c r="E88" s="3">
        <f t="shared" si="26"/>
        <v>7.301287292343472E-5</v>
      </c>
      <c r="F88" s="3">
        <f t="shared" si="27"/>
        <v>-7.1585849338570932E-3</v>
      </c>
      <c r="G88" s="3">
        <f t="shared" si="28"/>
        <v>2.979391944230354E-2</v>
      </c>
      <c r="H88" s="3">
        <f t="shared" si="29"/>
        <v>1.5</v>
      </c>
      <c r="I88" s="13">
        <f>I89*(1+(H89*((B88/B89)-1))+((1-H89)*(Eur_1M!B88/100)*((A88-A89)/360)))</f>
        <v>118.42531596741128</v>
      </c>
      <c r="J88" s="3">
        <f t="shared" si="30"/>
        <v>113.29995008172037</v>
      </c>
      <c r="K88" s="3">
        <f t="shared" si="23"/>
        <v>1.1242533641472883</v>
      </c>
      <c r="L88" s="13">
        <f t="shared" si="31"/>
        <v>1124.2533641472883</v>
      </c>
      <c r="M88" s="3">
        <f t="shared" si="32"/>
        <v>-2.4854227282094738E-3</v>
      </c>
      <c r="N88" s="3">
        <f t="shared" si="33"/>
        <v>4.2495013301514763E-2</v>
      </c>
      <c r="O88" s="3">
        <v>77</v>
      </c>
      <c r="P88" s="3">
        <f t="shared" si="34"/>
        <v>0.30555555555555558</v>
      </c>
      <c r="Q88" s="3">
        <f>(  Eur_3M!B87 + ( (Eur_6M!B87 - Eur_3M!B87)/0.25  )*(P88-0.25) )/100</f>
        <v>-3.1611111111111111E-3</v>
      </c>
      <c r="R88" s="3">
        <f t="shared" si="13"/>
        <v>4.9565398897968107</v>
      </c>
      <c r="S88" s="3">
        <f t="shared" si="14"/>
        <v>4.9330498873664297</v>
      </c>
      <c r="T88" s="13">
        <f t="shared" si="15"/>
        <v>0.99999964120179996</v>
      </c>
      <c r="U88" s="13">
        <f t="shared" si="16"/>
        <v>0.99999959522266224</v>
      </c>
      <c r="V88" s="3">
        <f t="shared" si="17"/>
        <v>123.28700424711485</v>
      </c>
      <c r="W88" s="13">
        <f t="shared" si="18"/>
        <v>0.99999964120179996</v>
      </c>
      <c r="X88" s="3">
        <f t="shared" si="19"/>
        <v>6.9894671990356179E-8</v>
      </c>
      <c r="Y88" s="3">
        <f t="shared" si="20"/>
        <v>3.1640848408909017</v>
      </c>
      <c r="Z88" s="3">
        <f t="shared" si="21"/>
        <v>1.147098248453515E-3</v>
      </c>
      <c r="AA88" s="3">
        <f t="shared" si="22"/>
        <v>305.85070893669416</v>
      </c>
      <c r="AL88" s="25"/>
      <c r="AM88" s="25"/>
    </row>
    <row r="89" spans="1:39" hidden="1">
      <c r="A89" s="4">
        <v>43097</v>
      </c>
      <c r="B89" s="3">
        <v>137.61170000000001</v>
      </c>
      <c r="C89" s="3">
        <f t="shared" si="24"/>
        <v>-3.1691217344920553E-3</v>
      </c>
      <c r="D89" s="3">
        <f t="shared" si="25"/>
        <v>1.0043332568029934E-5</v>
      </c>
      <c r="E89" s="3">
        <f t="shared" si="26"/>
        <v>7.5259929745294404E-5</v>
      </c>
      <c r="F89" s="3">
        <f t="shared" si="27"/>
        <v>-7.7353331137713236E-3</v>
      </c>
      <c r="G89" s="3">
        <f t="shared" si="28"/>
        <v>3.0175798687204207E-2</v>
      </c>
      <c r="H89" s="3">
        <f t="shared" si="29"/>
        <v>1.5</v>
      </c>
      <c r="I89" s="13">
        <f>I90*(1+(H90*((B89/B90)-1))+((1-H90)*(Eur_1M!B89/100)*((A89-A90)/360)))</f>
        <v>118.72001901843625</v>
      </c>
      <c r="J89" s="3">
        <f t="shared" si="30"/>
        <v>113.58189858823098</v>
      </c>
      <c r="K89" s="3">
        <f t="shared" si="23"/>
        <v>1.1270510843292674</v>
      </c>
      <c r="L89" s="13">
        <f t="shared" si="31"/>
        <v>1127.0510843292673</v>
      </c>
      <c r="M89" s="3">
        <f t="shared" si="32"/>
        <v>-4.752321354216011E-3</v>
      </c>
      <c r="N89" s="3">
        <f t="shared" si="33"/>
        <v>4.2251406548147533E-2</v>
      </c>
      <c r="O89" s="3">
        <v>78</v>
      </c>
      <c r="P89" s="3">
        <f t="shared" si="34"/>
        <v>0.30952380952380953</v>
      </c>
      <c r="Q89" s="3">
        <f>(  Eur_3M!B88 + ( (Eur_6M!B88 - Eur_3M!B88)/0.25  )*(P89-0.25) )/100</f>
        <v>-3.151904761904762E-3</v>
      </c>
      <c r="R89" s="3">
        <f t="shared" si="13"/>
        <v>5.0583960433017605</v>
      </c>
      <c r="S89" s="3">
        <f t="shared" si="14"/>
        <v>5.0348895307194494</v>
      </c>
      <c r="T89" s="13">
        <f t="shared" si="15"/>
        <v>0.99999978860118333</v>
      </c>
      <c r="U89" s="13">
        <f t="shared" si="16"/>
        <v>0.99999976093775966</v>
      </c>
      <c r="V89" s="3">
        <f t="shared" si="17"/>
        <v>126.07501975612286</v>
      </c>
      <c r="W89" s="13">
        <f t="shared" si="18"/>
        <v>0.99999978860118333</v>
      </c>
      <c r="X89" s="3">
        <f t="shared" si="19"/>
        <v>4.1836115038500948E-8</v>
      </c>
      <c r="Y89" s="3">
        <f t="shared" si="20"/>
        <v>3.1549330393911519</v>
      </c>
      <c r="Z89" s="3">
        <f t="shared" si="21"/>
        <v>6.9498236394618538E-4</v>
      </c>
      <c r="AA89" s="3">
        <f t="shared" si="22"/>
        <v>309.82585100253391</v>
      </c>
      <c r="AL89" s="25"/>
      <c r="AM89" s="25"/>
    </row>
    <row r="90" spans="1:39" hidden="1">
      <c r="A90" s="4">
        <v>43096</v>
      </c>
      <c r="B90" s="3">
        <v>138.04849999999999</v>
      </c>
      <c r="C90" s="3">
        <f t="shared" si="24"/>
        <v>1.0262528830940396E-3</v>
      </c>
      <c r="D90" s="3">
        <f t="shared" si="25"/>
        <v>1.0531949800588285E-6</v>
      </c>
      <c r="E90" s="3">
        <f t="shared" si="26"/>
        <v>6.5240860239087475E-5</v>
      </c>
      <c r="F90" s="3">
        <f t="shared" si="27"/>
        <v>-4.4104453309150599E-3</v>
      </c>
      <c r="G90" s="3">
        <f t="shared" si="28"/>
        <v>2.8456634751175311E-2</v>
      </c>
      <c r="H90" s="3">
        <f t="shared" si="29"/>
        <v>1.5</v>
      </c>
      <c r="I90" s="13">
        <f>I91*(1+(H91*((B90/B91)-1))+((1-H91)*(Eur_1M!B90/100)*((A90-A91)/360)))</f>
        <v>119.28555744579374</v>
      </c>
      <c r="J90" s="3">
        <f t="shared" si="30"/>
        <v>114.12296090303647</v>
      </c>
      <c r="K90" s="3">
        <f t="shared" si="23"/>
        <v>1.13241994042492</v>
      </c>
      <c r="L90" s="13">
        <f t="shared" si="31"/>
        <v>1132.41994042492</v>
      </c>
      <c r="M90" s="3">
        <f t="shared" si="32"/>
        <v>1.5644312413202884E-3</v>
      </c>
      <c r="N90" s="3">
        <f t="shared" si="33"/>
        <v>4.2212441352657837E-2</v>
      </c>
      <c r="O90" s="3">
        <v>79</v>
      </c>
      <c r="P90" s="3">
        <f t="shared" si="34"/>
        <v>0.31349206349206349</v>
      </c>
      <c r="Q90" s="3">
        <f>(  Eur_3M!B89 + ( (Eur_6M!B89 - Eur_3M!B89)/0.25  )*(P90-0.25) )/100</f>
        <v>-3.142698412698413E-3</v>
      </c>
      <c r="R90" s="3">
        <f t="shared" ref="R90:R153" si="35">(LN(L90/1000)+(Q90+((N90^2)/2))*P90)/(N90*SQRT(P90))</f>
        <v>5.2317117070906862</v>
      </c>
      <c r="S90" s="3">
        <f t="shared" ref="S90:S153" si="36">R90-(N90*SQRT(P90))</f>
        <v>5.208076808375723</v>
      </c>
      <c r="T90" s="13">
        <f t="shared" ref="T90:T153" si="37">_xlfn.NORM.S.DIST(R90,TRUE)</f>
        <v>0.99999991602623017</v>
      </c>
      <c r="U90" s="13">
        <f t="shared" ref="U90:U153" si="38">_xlfn.NORM.S.DIST(S90,TRUE)</f>
        <v>0.99999990459602761</v>
      </c>
      <c r="V90" s="3">
        <f t="shared" ref="V90:V153" si="39">(L90*T90) - ( 1000* EXP(-Q90*P90) *U90 )</f>
        <v>131.43424433924258</v>
      </c>
      <c r="W90" s="13">
        <f t="shared" ref="W90:W153" si="40">T90</f>
        <v>0.99999991602623017</v>
      </c>
      <c r="X90" s="3">
        <f t="shared" ref="X90:X153" si="41" xml:space="preserve"> _xlfn.NORM.S.DIST(R90,FALSE) / ( L90 * N90 * SQRT(P90) )</f>
        <v>1.6976709049157753E-8</v>
      </c>
      <c r="Y90" s="3">
        <f t="shared" ref="Y90:Y153" si="42">- ( (L90* _xlfn.NORM.S.DIST(R90,FALSE)  * N90  ) / ( 2* SQRT(P90) ) ) - Q90 * 1000 * ( EXP(-Q90*P90) ) *U90</f>
        <v>3.1457764630462184</v>
      </c>
      <c r="Z90" s="3">
        <f t="shared" ref="Z90:Z153" si="43" xml:space="preserve"> L90 * SQRT(P90) * _xlfn.NORM.S.DIST(R90,FALSE)</f>
        <v>2.8809488170951277E-4</v>
      </c>
      <c r="AA90" s="3">
        <f t="shared" ref="AA90:AA153" si="44">1000 * P90 * EXP(-Q90*P90) * U90</f>
        <v>313.80104158085868</v>
      </c>
      <c r="AL90" s="25"/>
      <c r="AM90" s="25"/>
    </row>
    <row r="91" spans="1:39" hidden="1">
      <c r="A91" s="4">
        <v>43091</v>
      </c>
      <c r="B91" s="3">
        <v>137.90690000000001</v>
      </c>
      <c r="C91" s="3">
        <f t="shared" si="24"/>
        <v>-4.646983404868819E-4</v>
      </c>
      <c r="D91" s="3">
        <f t="shared" si="25"/>
        <v>2.1594454765126202E-7</v>
      </c>
      <c r="E91" s="3">
        <f t="shared" si="26"/>
        <v>6.6137842602650868E-5</v>
      </c>
      <c r="F91" s="3">
        <f t="shared" si="27"/>
        <v>-4.0402107118730386E-3</v>
      </c>
      <c r="G91" s="3">
        <f t="shared" si="28"/>
        <v>2.8688902665625099E-2</v>
      </c>
      <c r="H91" s="3">
        <f t="shared" si="29"/>
        <v>1.5</v>
      </c>
      <c r="I91" s="13">
        <f>I92*(1+(H92*((B91/B92)-1))+((1-H92)*(Eur_1M!B91/100)*((A91-A92)/360)))</f>
        <v>119.09908928942278</v>
      </c>
      <c r="J91" s="3">
        <f t="shared" si="30"/>
        <v>113.9445629596907</v>
      </c>
      <c r="K91" s="3">
        <f t="shared" si="23"/>
        <v>1.1306497323372837</v>
      </c>
      <c r="L91" s="13">
        <f t="shared" si="31"/>
        <v>1130.6497323372837</v>
      </c>
      <c r="M91" s="3">
        <f t="shared" si="32"/>
        <v>-6.9199995415280039E-4</v>
      </c>
      <c r="N91" s="3">
        <f t="shared" si="33"/>
        <v>4.2205974984965471E-2</v>
      </c>
      <c r="O91" s="3">
        <v>80</v>
      </c>
      <c r="P91" s="3">
        <f t="shared" si="34"/>
        <v>0.31746031746031744</v>
      </c>
      <c r="Q91" s="3">
        <f>(  Eur_3M!B90 + ( (Eur_6M!B90 - Eur_3M!B90)/0.25  )*(P91-0.25) )/100</f>
        <v>-3.1334920634920639E-3</v>
      </c>
      <c r="R91" s="3">
        <f t="shared" si="35"/>
        <v>5.1336640558704625</v>
      </c>
      <c r="S91" s="3">
        <f t="shared" si="36"/>
        <v>5.1098836829814562</v>
      </c>
      <c r="T91" s="13">
        <f t="shared" si="37"/>
        <v>0.99999985792244317</v>
      </c>
      <c r="U91" s="13">
        <f t="shared" si="38"/>
        <v>0.99999983882139387</v>
      </c>
      <c r="V91" s="3">
        <f t="shared" si="39"/>
        <v>129.65447871389824</v>
      </c>
      <c r="W91" s="13">
        <f t="shared" si="40"/>
        <v>0.99999985792244317</v>
      </c>
      <c r="X91" s="3">
        <f t="shared" si="41"/>
        <v>2.8090205607809112E-8</v>
      </c>
      <c r="Y91" s="3">
        <f t="shared" si="42"/>
        <v>3.1365781957387875</v>
      </c>
      <c r="Z91" s="3">
        <f t="shared" si="43"/>
        <v>4.8114333039579667E-4</v>
      </c>
      <c r="AA91" s="3">
        <f t="shared" si="44"/>
        <v>317.77621999474087</v>
      </c>
      <c r="AL91" s="25"/>
      <c r="AM91" s="25"/>
    </row>
    <row r="92" spans="1:39" hidden="1">
      <c r="A92" s="4">
        <v>43090</v>
      </c>
      <c r="B92" s="3">
        <v>137.971</v>
      </c>
      <c r="C92" s="3">
        <f t="shared" si="24"/>
        <v>-1.9784809461812064E-4</v>
      </c>
      <c r="D92" s="3">
        <f t="shared" si="25"/>
        <v>3.9143868544020814E-8</v>
      </c>
      <c r="E92" s="3">
        <f t="shared" si="26"/>
        <v>6.737129691072401E-5</v>
      </c>
      <c r="F92" s="3">
        <f t="shared" si="27"/>
        <v>-4.77942219181475E-3</v>
      </c>
      <c r="G92" s="3">
        <f t="shared" si="28"/>
        <v>2.8887494333845007E-2</v>
      </c>
      <c r="H92" s="3">
        <f t="shared" si="29"/>
        <v>1.5</v>
      </c>
      <c r="I92" s="13">
        <f>I93*(1+(H93*((B92/B93)-1))+((1-H93)*(Eur_1M!B92/100)*((A92-A93)/360)))</f>
        <v>119.18153437645891</v>
      </c>
      <c r="J92" s="3">
        <f t="shared" si="30"/>
        <v>114.02343988029986</v>
      </c>
      <c r="K92" s="3">
        <f t="shared" si="23"/>
        <v>1.1314324126763702</v>
      </c>
      <c r="L92" s="13">
        <f t="shared" si="31"/>
        <v>1131.4324126763702</v>
      </c>
      <c r="M92" s="3">
        <f t="shared" si="32"/>
        <v>-2.9164642175667115E-4</v>
      </c>
      <c r="N92" s="3">
        <f t="shared" si="33"/>
        <v>4.2269679842332569E-2</v>
      </c>
      <c r="O92" s="3">
        <v>81</v>
      </c>
      <c r="P92" s="3">
        <f t="shared" si="34"/>
        <v>0.32142857142857145</v>
      </c>
      <c r="Q92" s="3">
        <f>(  Eur_3M!B91 + ( (Eur_6M!B91 - Eur_3M!B91)/0.25  )*(P92-0.25) )/100</f>
        <v>-3.1242857142857144E-3</v>
      </c>
      <c r="R92" s="3">
        <f t="shared" si="35"/>
        <v>5.1228513356570646</v>
      </c>
      <c r="S92" s="3">
        <f t="shared" si="36"/>
        <v>5.0988866797582508</v>
      </c>
      <c r="T92" s="13">
        <f t="shared" si="37"/>
        <v>0.99999984952518695</v>
      </c>
      <c r="U92" s="13">
        <f t="shared" si="38"/>
        <v>0.99999982917149888</v>
      </c>
      <c r="V92" s="3">
        <f t="shared" si="39"/>
        <v>130.42767431805532</v>
      </c>
      <c r="W92" s="13">
        <f t="shared" si="40"/>
        <v>0.99999984952518695</v>
      </c>
      <c r="X92" s="3">
        <f t="shared" si="41"/>
        <v>2.9443108452018228E-8</v>
      </c>
      <c r="Y92" s="3">
        <f t="shared" si="42"/>
        <v>3.1273906000768679</v>
      </c>
      <c r="Z92" s="3">
        <f t="shared" si="43"/>
        <v>5.1209947102123256E-4</v>
      </c>
      <c r="AA92" s="3">
        <f t="shared" si="44"/>
        <v>321.75146831986098</v>
      </c>
      <c r="AL92" s="25"/>
      <c r="AM92" s="25"/>
    </row>
    <row r="93" spans="1:39" hidden="1">
      <c r="A93" s="4">
        <v>43089</v>
      </c>
      <c r="B93" s="3">
        <v>137.9983</v>
      </c>
      <c r="C93" s="3">
        <f t="shared" si="24"/>
        <v>-1.5126421438513675E-3</v>
      </c>
      <c r="D93" s="3">
        <f t="shared" si="25"/>
        <v>2.2880862553552613E-6</v>
      </c>
      <c r="E93" s="3">
        <f t="shared" si="26"/>
        <v>6.7702572320916092E-5</v>
      </c>
      <c r="F93" s="3">
        <f t="shared" si="27"/>
        <v>-5.1901948976431017E-3</v>
      </c>
      <c r="G93" s="3">
        <f t="shared" si="28"/>
        <v>2.8915072085436082E-2</v>
      </c>
      <c r="H93" s="3">
        <f t="shared" si="29"/>
        <v>1.5</v>
      </c>
      <c r="I93" s="13">
        <f>I94*(1+(H94*((B93/B94)-1))+((1-H94)*(Eur_1M!B93/100)*((A93-A94)/360)))</f>
        <v>119.21629831364179</v>
      </c>
      <c r="J93" s="3">
        <f t="shared" si="30"/>
        <v>114.05669925829086</v>
      </c>
      <c r="K93" s="3">
        <f t="shared" si="23"/>
        <v>1.1317624390141476</v>
      </c>
      <c r="L93" s="13">
        <f t="shared" si="31"/>
        <v>1131.7624390141477</v>
      </c>
      <c r="M93" s="3">
        <f t="shared" si="32"/>
        <v>-2.2646715610510687E-3</v>
      </c>
      <c r="N93" s="3">
        <f t="shared" si="33"/>
        <v>4.2181122066445101E-2</v>
      </c>
      <c r="O93" s="3">
        <v>82</v>
      </c>
      <c r="P93" s="3">
        <f t="shared" si="34"/>
        <v>0.32539682539682541</v>
      </c>
      <c r="Q93" s="3">
        <f>(  Eur_3M!B92 + ( (Eur_6M!B92 - Eur_3M!B92)/0.25  )*(P93-0.25) )/100</f>
        <v>-3.1150793650793649E-3</v>
      </c>
      <c r="R93" s="3">
        <f t="shared" si="35"/>
        <v>5.1140349048600129</v>
      </c>
      <c r="S93" s="3">
        <f t="shared" si="36"/>
        <v>5.0899732892757452</v>
      </c>
      <c r="T93" s="13">
        <f t="shared" si="37"/>
        <v>0.9999998423254769</v>
      </c>
      <c r="U93" s="13">
        <f t="shared" si="38"/>
        <v>0.99999982094302231</v>
      </c>
      <c r="V93" s="3">
        <f t="shared" si="39"/>
        <v>130.74828896281554</v>
      </c>
      <c r="W93" s="13">
        <f t="shared" si="40"/>
        <v>0.9999998423254769</v>
      </c>
      <c r="X93" s="3">
        <f t="shared" si="41"/>
        <v>3.0669137169654825E-8</v>
      </c>
      <c r="Y93" s="3">
        <f t="shared" si="42"/>
        <v>3.1182030194094148</v>
      </c>
      <c r="Z93" s="3">
        <f t="shared" si="43"/>
        <v>5.3919213754323534E-4</v>
      </c>
      <c r="AA93" s="3">
        <f t="shared" si="44"/>
        <v>325.72676853690797</v>
      </c>
      <c r="AL93" s="25"/>
      <c r="AM93" s="25"/>
    </row>
    <row r="94" spans="1:39" hidden="1">
      <c r="A94" s="4">
        <v>43088</v>
      </c>
      <c r="B94" s="3">
        <v>138.2072</v>
      </c>
      <c r="C94" s="3">
        <f t="shared" si="24"/>
        <v>-5.0470365370880958E-3</v>
      </c>
      <c r="D94" s="3">
        <f t="shared" si="25"/>
        <v>2.5472577806702196E-5</v>
      </c>
      <c r="E94" s="3">
        <f t="shared" si="26"/>
        <v>6.5755653897970367E-5</v>
      </c>
      <c r="F94" s="3">
        <f t="shared" si="27"/>
        <v>-3.0934570147133416E-3</v>
      </c>
      <c r="G94" s="3">
        <f t="shared" si="28"/>
        <v>2.8679129502902329E-2</v>
      </c>
      <c r="H94" s="3">
        <f t="shared" si="29"/>
        <v>1.5</v>
      </c>
      <c r="I94" s="13">
        <f>I95*(1+(H95*((B94/B95)-1))+((1-H95)*(Eur_1M!B94/100)*((A94-A95)/360)))</f>
        <v>119.48659001949495</v>
      </c>
      <c r="J94" s="3">
        <f t="shared" si="30"/>
        <v>114.31529292578924</v>
      </c>
      <c r="K94" s="3">
        <f t="shared" si="23"/>
        <v>1.1343284136718816</v>
      </c>
      <c r="L94" s="13">
        <f t="shared" si="31"/>
        <v>1134.3284136718817</v>
      </c>
      <c r="M94" s="3">
        <f t="shared" si="32"/>
        <v>-7.5749612975129074E-3</v>
      </c>
      <c r="N94" s="3">
        <f t="shared" si="33"/>
        <v>4.1254284191904723E-2</v>
      </c>
      <c r="O94" s="3">
        <v>83</v>
      </c>
      <c r="P94" s="3">
        <f t="shared" si="34"/>
        <v>0.32936507936507936</v>
      </c>
      <c r="Q94" s="3">
        <f>(  Eur_3M!B93 + ( (Eur_6M!B93 - Eur_3M!B93)/0.25  )*(P94-0.25) )/100</f>
        <v>-3.1153968253968254E-3</v>
      </c>
      <c r="R94" s="3">
        <f t="shared" si="35"/>
        <v>5.2920715835795615</v>
      </c>
      <c r="S94" s="3">
        <f t="shared" si="36"/>
        <v>5.2683956108093257</v>
      </c>
      <c r="T94" s="13">
        <f t="shared" si="37"/>
        <v>0.99999993953073341</v>
      </c>
      <c r="U94" s="13">
        <f t="shared" si="38"/>
        <v>0.99999993118936681</v>
      </c>
      <c r="V94" s="3">
        <f t="shared" si="39"/>
        <v>133.30178441478836</v>
      </c>
      <c r="W94" s="13">
        <f t="shared" si="40"/>
        <v>0.99999993953073341</v>
      </c>
      <c r="X94" s="3">
        <f t="shared" si="41"/>
        <v>1.2314962473614375E-8</v>
      </c>
      <c r="Y94" s="3">
        <f t="shared" si="42"/>
        <v>3.1185814852312133</v>
      </c>
      <c r="Z94" s="3">
        <f t="shared" si="43"/>
        <v>2.1530658966719719E-4</v>
      </c>
      <c r="AA94" s="3">
        <f t="shared" si="44"/>
        <v>329.70319260000855</v>
      </c>
      <c r="AL94" s="25"/>
      <c r="AM94" s="25"/>
    </row>
    <row r="95" spans="1:39" hidden="1">
      <c r="A95" s="4">
        <v>43087</v>
      </c>
      <c r="B95" s="3">
        <v>138.90649999999999</v>
      </c>
      <c r="C95" s="3">
        <f t="shared" si="24"/>
        <v>8.2792929530890237E-5</v>
      </c>
      <c r="D95" s="3">
        <f t="shared" si="25"/>
        <v>6.8546691803069567E-9</v>
      </c>
      <c r="E95" s="3">
        <f t="shared" si="26"/>
        <v>4.3894252075191162E-5</v>
      </c>
      <c r="F95" s="3">
        <f t="shared" si="27"/>
        <v>3.8538889666292898E-3</v>
      </c>
      <c r="G95" s="3">
        <f t="shared" si="28"/>
        <v>2.3317601211148013E-2</v>
      </c>
      <c r="H95" s="3">
        <f t="shared" si="29"/>
        <v>1.5</v>
      </c>
      <c r="I95" s="13">
        <f>I96*(1+(H96*((B95/B96)-1))+((1-H96)*(Eur_1M!B95/100)*((A95-A96)/360)))</f>
        <v>120.39513305929749</v>
      </c>
      <c r="J95" s="3">
        <f t="shared" si="30"/>
        <v>115.1845148503062</v>
      </c>
      <c r="K95" s="3">
        <f t="shared" si="23"/>
        <v>1.1429535337370178</v>
      </c>
      <c r="L95" s="13">
        <f t="shared" si="31"/>
        <v>1142.9535337370178</v>
      </c>
      <c r="M95" s="3">
        <f t="shared" si="32"/>
        <v>1.3964311821950504E-4</v>
      </c>
      <c r="N95" s="3">
        <f t="shared" si="33"/>
        <v>4.1254265238274163E-2</v>
      </c>
      <c r="O95" s="3">
        <v>84</v>
      </c>
      <c r="P95" s="3">
        <f t="shared" si="34"/>
        <v>0.33333333333333331</v>
      </c>
      <c r="Q95" s="3">
        <f>(  Eur_3M!B94 + ( (Eur_6M!B94 - Eur_3M!B94)/0.25  )*(P95-0.25) )/100</f>
        <v>-3.0966666666666668E-3</v>
      </c>
      <c r="R95" s="3">
        <f t="shared" si="35"/>
        <v>5.5783971097384644</v>
      </c>
      <c r="S95" s="3">
        <f t="shared" si="36"/>
        <v>5.5545789485979267</v>
      </c>
      <c r="T95" s="13">
        <f t="shared" si="37"/>
        <v>0.99999998786275057</v>
      </c>
      <c r="U95" s="13">
        <f t="shared" si="38"/>
        <v>0.99999998608591401</v>
      </c>
      <c r="V95" s="3">
        <f t="shared" si="39"/>
        <v>141.92077864623138</v>
      </c>
      <c r="W95" s="13">
        <f t="shared" si="40"/>
        <v>0.99999998786275057</v>
      </c>
      <c r="X95" s="3">
        <f t="shared" si="41"/>
        <v>2.5625581909438349E-9</v>
      </c>
      <c r="Y95" s="3">
        <f t="shared" si="42"/>
        <v>3.099861873326422</v>
      </c>
      <c r="Z95" s="3">
        <f t="shared" si="43"/>
        <v>4.6033976045053385E-5</v>
      </c>
      <c r="AA95" s="3">
        <f t="shared" si="44"/>
        <v>333.67758040615803</v>
      </c>
      <c r="AL95" s="25"/>
      <c r="AM95" s="25"/>
    </row>
    <row r="96" spans="1:39" hidden="1">
      <c r="A96" s="4">
        <v>43084</v>
      </c>
      <c r="B96" s="3">
        <v>138.89500000000001</v>
      </c>
      <c r="C96" s="3">
        <f t="shared" si="24"/>
        <v>3.5644783907374324E-4</v>
      </c>
      <c r="D96" s="3">
        <f t="shared" si="25"/>
        <v>1.2705506198034117E-7</v>
      </c>
      <c r="E96" s="3">
        <f t="shared" si="26"/>
        <v>4.4926798724979043E-5</v>
      </c>
      <c r="F96" s="3">
        <f t="shared" si="27"/>
        <v>4.7906063700368122E-3</v>
      </c>
      <c r="G96" s="3">
        <f t="shared" si="28"/>
        <v>2.3486575336080277E-2</v>
      </c>
      <c r="H96" s="3">
        <f t="shared" si="29"/>
        <v>1.5</v>
      </c>
      <c r="I96" s="13">
        <f>I97*(1+(H97*((B96/B97)-1))+((1-H97)*(Eur_1M!B96/100)*((A96-A97)/360)))</f>
        <v>120.37832188130862</v>
      </c>
      <c r="J96" s="3">
        <f t="shared" si="30"/>
        <v>115.16843124849019</v>
      </c>
      <c r="K96" s="3">
        <f t="shared" si="23"/>
        <v>1.1427939392849795</v>
      </c>
      <c r="L96" s="13">
        <f t="shared" si="31"/>
        <v>1142.7939392849796</v>
      </c>
      <c r="M96" s="3">
        <f t="shared" si="32"/>
        <v>5.3977413473503403E-4</v>
      </c>
      <c r="N96" s="3">
        <f t="shared" si="33"/>
        <v>4.1250840196931593E-2</v>
      </c>
      <c r="O96" s="3">
        <v>85</v>
      </c>
      <c r="P96" s="3">
        <f t="shared" si="34"/>
        <v>0.33730158730158732</v>
      </c>
      <c r="Q96" s="3">
        <f>(  Eur_3M!B95 + ( (Eur_6M!B95 - Eur_3M!B95)/0.25  )*(P96-0.25) )/100</f>
        <v>-3.0909523809523809E-3</v>
      </c>
      <c r="R96" s="3">
        <f t="shared" si="35"/>
        <v>5.5398240765661537</v>
      </c>
      <c r="S96" s="3">
        <f t="shared" si="36"/>
        <v>5.515866549296816</v>
      </c>
      <c r="T96" s="13">
        <f t="shared" si="37"/>
        <v>0.99999998486121744</v>
      </c>
      <c r="U96" s="13">
        <f t="shared" si="38"/>
        <v>0.99999998264672241</v>
      </c>
      <c r="V96" s="3">
        <f t="shared" si="39"/>
        <v>141.75081253274755</v>
      </c>
      <c r="W96" s="13">
        <f t="shared" si="40"/>
        <v>0.99999998486121744</v>
      </c>
      <c r="X96" s="3">
        <f t="shared" si="41"/>
        <v>3.1573821497920443E-9</v>
      </c>
      <c r="Y96" s="3">
        <f t="shared" si="42"/>
        <v>3.0941730742805547</v>
      </c>
      <c r="Z96" s="3">
        <f t="shared" si="43"/>
        <v>5.7373875929711333E-5</v>
      </c>
      <c r="AA96" s="3">
        <f t="shared" si="44"/>
        <v>337.65342977538285</v>
      </c>
      <c r="AL96" s="25"/>
      <c r="AM96" s="25"/>
    </row>
    <row r="97" spans="1:39" hidden="1">
      <c r="A97" s="4">
        <v>43083</v>
      </c>
      <c r="B97" s="3">
        <v>138.84549999999999</v>
      </c>
      <c r="C97" s="3">
        <f t="shared" si="24"/>
        <v>5.8859701284300471E-4</v>
      </c>
      <c r="D97" s="3">
        <f t="shared" si="25"/>
        <v>3.4644644352770825E-7</v>
      </c>
      <c r="E97" s="3">
        <f t="shared" si="26"/>
        <v>4.5641962368953251E-5</v>
      </c>
      <c r="F97" s="3">
        <f t="shared" si="27"/>
        <v>5.351883275074582E-3</v>
      </c>
      <c r="G97" s="3">
        <f t="shared" si="28"/>
        <v>2.3601776489431819E-2</v>
      </c>
      <c r="H97" s="3">
        <f t="shared" si="29"/>
        <v>1.5</v>
      </c>
      <c r="I97" s="13">
        <f>I98*(1+(H98*((B97/B98)-1))+((1-H98)*(Eur_1M!B97/100)*((A97-A98)/360)))</f>
        <v>120.31336231009965</v>
      </c>
      <c r="J97" s="3">
        <f t="shared" si="30"/>
        <v>115.1062830826594</v>
      </c>
      <c r="K97" s="3">
        <f t="shared" si="23"/>
        <v>1.1421772551252738</v>
      </c>
      <c r="L97" s="13">
        <f t="shared" si="31"/>
        <v>1142.1772551252739</v>
      </c>
      <c r="M97" s="3">
        <f t="shared" si="32"/>
        <v>8.8791387064437338E-4</v>
      </c>
      <c r="N97" s="3">
        <f t="shared" si="33"/>
        <v>4.1295831517223956E-2</v>
      </c>
      <c r="O97" s="3">
        <v>86</v>
      </c>
      <c r="P97" s="3">
        <f t="shared" si="34"/>
        <v>0.34126984126984128</v>
      </c>
      <c r="Q97" s="3">
        <f>(  Eur_3M!B96 + ( (Eur_6M!B96 - Eur_3M!B96)/0.25  )*(P97-0.25) )/100</f>
        <v>-3.0909523809523809E-3</v>
      </c>
      <c r="R97" s="3">
        <f t="shared" si="35"/>
        <v>5.4788043415983969</v>
      </c>
      <c r="S97" s="3">
        <f t="shared" si="36"/>
        <v>5.4546800166008405</v>
      </c>
      <c r="T97" s="13">
        <f t="shared" si="37"/>
        <v>0.9999999785895225</v>
      </c>
      <c r="U97" s="13">
        <f t="shared" si="38"/>
        <v>0.99999997546944452</v>
      </c>
      <c r="V97" s="3">
        <f t="shared" si="39"/>
        <v>141.12184985003853</v>
      </c>
      <c r="W97" s="13">
        <f t="shared" si="40"/>
        <v>0.9999999785895225</v>
      </c>
      <c r="X97" s="3">
        <f t="shared" si="41"/>
        <v>4.3908455453872428E-9</v>
      </c>
      <c r="Y97" s="3">
        <f t="shared" si="42"/>
        <v>3.0942096285659466</v>
      </c>
      <c r="Z97" s="3">
        <f t="shared" si="43"/>
        <v>8.0727090687084878E-5</v>
      </c>
      <c r="AA97" s="3">
        <f t="shared" si="44"/>
        <v>341.63001091499223</v>
      </c>
      <c r="AL97" s="25"/>
      <c r="AM97" s="25"/>
    </row>
    <row r="98" spans="1:39" hidden="1">
      <c r="A98" s="4">
        <v>43082</v>
      </c>
      <c r="B98" s="3">
        <v>138.7638</v>
      </c>
      <c r="C98" s="3">
        <f t="shared" si="24"/>
        <v>-1.869057145709655E-3</v>
      </c>
      <c r="D98" s="3">
        <f t="shared" si="25"/>
        <v>3.4933746139283223E-6</v>
      </c>
      <c r="E98" s="3">
        <f t="shared" si="26"/>
        <v>4.5296988644941068E-5</v>
      </c>
      <c r="F98" s="3">
        <f t="shared" si="27"/>
        <v>4.724910234355735E-3</v>
      </c>
      <c r="G98" s="3">
        <f t="shared" si="28"/>
        <v>2.3594012960726801E-2</v>
      </c>
      <c r="H98" s="3">
        <f t="shared" si="29"/>
        <v>1.5</v>
      </c>
      <c r="I98" s="13">
        <f>I99*(1+(H99*((B98/B99)-1))+((1-H99)*(Eur_1M!B98/100)*((A98-A99)/360)))</f>
        <v>120.20658181983526</v>
      </c>
      <c r="J98" s="3">
        <f t="shared" si="30"/>
        <v>115.00412397826668</v>
      </c>
      <c r="K98" s="3">
        <f t="shared" si="23"/>
        <v>1.1411635502056428</v>
      </c>
      <c r="L98" s="13">
        <f t="shared" si="31"/>
        <v>1141.1635502056427</v>
      </c>
      <c r="M98" s="3">
        <f t="shared" si="32"/>
        <v>-2.7997579864027554E-3</v>
      </c>
      <c r="N98" s="3">
        <f t="shared" si="33"/>
        <v>4.1280007594976291E-2</v>
      </c>
      <c r="O98" s="3">
        <v>87</v>
      </c>
      <c r="P98" s="3">
        <f t="shared" si="34"/>
        <v>0.34523809523809523</v>
      </c>
      <c r="Q98" s="3">
        <f>(  Eur_3M!B97 + ( (Eur_6M!B97 - Eur_3M!B97)/0.25  )*(P98-0.25) )/100</f>
        <v>-3.0766666666666668E-3</v>
      </c>
      <c r="R98" s="3">
        <f t="shared" si="35"/>
        <v>5.4125342526275722</v>
      </c>
      <c r="S98" s="3">
        <f t="shared" si="36"/>
        <v>5.3882793729554912</v>
      </c>
      <c r="T98" s="13">
        <f t="shared" si="37"/>
        <v>0.99999996893051823</v>
      </c>
      <c r="U98" s="13">
        <f t="shared" si="38"/>
        <v>0.99999996443229167</v>
      </c>
      <c r="V98" s="3">
        <f t="shared" si="39"/>
        <v>140.1008035004495</v>
      </c>
      <c r="W98" s="13">
        <f t="shared" si="40"/>
        <v>0.99999996893051823</v>
      </c>
      <c r="X98" s="3">
        <f t="shared" si="41"/>
        <v>6.2707600356932355E-9</v>
      </c>
      <c r="Y98" s="3">
        <f t="shared" si="42"/>
        <v>3.0799293172484097</v>
      </c>
      <c r="Z98" s="3">
        <f t="shared" si="43"/>
        <v>1.1637895283093221E-4</v>
      </c>
      <c r="AA98" s="3">
        <f t="shared" si="44"/>
        <v>345.60498364577569</v>
      </c>
      <c r="AL98" s="25"/>
      <c r="AM98" s="25"/>
    </row>
    <row r="99" spans="1:39" hidden="1">
      <c r="A99" s="4">
        <v>43081</v>
      </c>
      <c r="B99" s="3">
        <v>139.02340000000001</v>
      </c>
      <c r="C99" s="3">
        <f t="shared" si="24"/>
        <v>-1.9667979055033478E-3</v>
      </c>
      <c r="D99" s="3">
        <f t="shared" si="25"/>
        <v>3.8682940010923558E-6</v>
      </c>
      <c r="E99" s="3">
        <f t="shared" si="26"/>
        <v>4.193108184112182E-5</v>
      </c>
      <c r="F99" s="3">
        <f t="shared" si="27"/>
        <v>6.9509937237839962E-3</v>
      </c>
      <c r="G99" s="3">
        <f t="shared" si="28"/>
        <v>2.2313501597392593E-2</v>
      </c>
      <c r="H99" s="3">
        <f t="shared" si="29"/>
        <v>1.5</v>
      </c>
      <c r="I99" s="13">
        <f>I100*(1+(H100*((B99/B100)-1))+((1-H100)*(Eur_1M!B99/100)*((A99-A100)/360)))</f>
        <v>120.54360272564092</v>
      </c>
      <c r="J99" s="3">
        <f t="shared" si="30"/>
        <v>115.32655885202952</v>
      </c>
      <c r="K99" s="3">
        <f t="shared" si="23"/>
        <v>1.1443630087339547</v>
      </c>
      <c r="L99" s="13">
        <f t="shared" si="31"/>
        <v>1144.3630087339548</v>
      </c>
      <c r="M99" s="3">
        <f t="shared" si="32"/>
        <v>-2.9465092367794909E-3</v>
      </c>
      <c r="N99" s="3">
        <f t="shared" si="33"/>
        <v>4.1127387120515745E-2</v>
      </c>
      <c r="O99" s="3">
        <v>88</v>
      </c>
      <c r="P99" s="3">
        <f t="shared" si="34"/>
        <v>0.34920634920634919</v>
      </c>
      <c r="Q99" s="3">
        <f>(  Eur_3M!B98 + ( (Eur_6M!B98 - Eur_3M!B98)/0.25  )*(P99-0.25) )/100</f>
        <v>-3.0477777777777782E-3</v>
      </c>
      <c r="R99" s="3">
        <f t="shared" si="35"/>
        <v>5.5168247781276252</v>
      </c>
      <c r="S99" s="3">
        <f t="shared" si="36"/>
        <v>5.4925210899334385</v>
      </c>
      <c r="T99" s="13">
        <f t="shared" si="37"/>
        <v>0.99999998274103596</v>
      </c>
      <c r="U99" s="13">
        <f t="shared" si="38"/>
        <v>0.99999998018818925</v>
      </c>
      <c r="V99" s="3">
        <f t="shared" si="39"/>
        <v>143.29813889357729</v>
      </c>
      <c r="W99" s="13">
        <f t="shared" si="40"/>
        <v>0.99999998274103596</v>
      </c>
      <c r="X99" s="3">
        <f t="shared" si="41"/>
        <v>3.5295599853795773E-9</v>
      </c>
      <c r="Y99" s="3">
        <f t="shared" si="42"/>
        <v>3.0510192950854469</v>
      </c>
      <c r="Z99" s="3">
        <f t="shared" si="43"/>
        <v>6.638369764173513E-5</v>
      </c>
      <c r="AA99" s="3">
        <f t="shared" si="44"/>
        <v>349.57820161868028</v>
      </c>
      <c r="AL99" s="25"/>
      <c r="AM99" s="25"/>
    </row>
    <row r="100" spans="1:39" hidden="1">
      <c r="A100" s="4">
        <v>43080</v>
      </c>
      <c r="B100" s="3">
        <v>139.2971</v>
      </c>
      <c r="C100" s="3">
        <f t="shared" si="24"/>
        <v>4.1359017681047813E-4</v>
      </c>
      <c r="D100" s="3">
        <f t="shared" si="25"/>
        <v>1.7105683435412256E-7</v>
      </c>
      <c r="E100" s="3">
        <f t="shared" si="26"/>
        <v>3.8319257518060502E-5</v>
      </c>
      <c r="F100" s="3">
        <f t="shared" si="27"/>
        <v>9.4242199835794759E-3</v>
      </c>
      <c r="G100" s="3">
        <f t="shared" si="28"/>
        <v>2.0660798960332009E-2</v>
      </c>
      <c r="H100" s="3">
        <f t="shared" si="29"/>
        <v>1.5</v>
      </c>
      <c r="I100" s="13">
        <f>I101*(1+(H101*((B100/B101)-1))+((1-H101)*(Eur_1M!B100/100)*((A100-A101)/360)))</f>
        <v>120.89930935358788</v>
      </c>
      <c r="J100" s="3">
        <f t="shared" si="30"/>
        <v>115.66687074278451</v>
      </c>
      <c r="K100" s="3">
        <f t="shared" si="23"/>
        <v>1.1477398574242204</v>
      </c>
      <c r="L100" s="13">
        <f t="shared" si="31"/>
        <v>1147.7398574242204</v>
      </c>
      <c r="M100" s="3">
        <f t="shared" si="32"/>
        <v>6.3568648405697549E-4</v>
      </c>
      <c r="N100" s="3">
        <f t="shared" si="33"/>
        <v>4.1138933354908286E-2</v>
      </c>
      <c r="O100" s="3">
        <v>89</v>
      </c>
      <c r="P100" s="3">
        <f t="shared" si="34"/>
        <v>0.3531746031746032</v>
      </c>
      <c r="Q100" s="3">
        <f>(  Eur_3M!B99 + ( (Eur_6M!B99 - Eur_3M!B99)/0.25  )*(P100-0.25) )/100</f>
        <v>-3.0388888888888887E-3</v>
      </c>
      <c r="R100" s="3">
        <f t="shared" si="35"/>
        <v>5.6045022795678872</v>
      </c>
      <c r="S100" s="3">
        <f t="shared" si="36"/>
        <v>5.5800540305683128</v>
      </c>
      <c r="T100" s="13">
        <f t="shared" si="37"/>
        <v>0.99999998955728786</v>
      </c>
      <c r="U100" s="13">
        <f t="shared" si="38"/>
        <v>0.99999998797780587</v>
      </c>
      <c r="V100" s="3">
        <f t="shared" si="39"/>
        <v>146.66602294850998</v>
      </c>
      <c r="W100" s="13">
        <f t="shared" si="40"/>
        <v>0.99999998955728786</v>
      </c>
      <c r="X100" s="3">
        <f t="shared" si="41"/>
        <v>2.1484596379782935E-9</v>
      </c>
      <c r="Y100" s="3">
        <f t="shared" si="42"/>
        <v>3.0421497212075295</v>
      </c>
      <c r="Z100" s="3">
        <f t="shared" si="43"/>
        <v>4.1120332664274592E-5</v>
      </c>
      <c r="AA100" s="3">
        <f t="shared" si="44"/>
        <v>353.5538500064572</v>
      </c>
      <c r="AL100" s="25"/>
      <c r="AM100" s="25"/>
    </row>
    <row r="101" spans="1:39" hidden="1">
      <c r="A101" s="4">
        <v>43077</v>
      </c>
      <c r="B101" s="3">
        <v>139.23949999999999</v>
      </c>
      <c r="C101" s="3">
        <f t="shared" si="24"/>
        <v>-4.4733043924810822E-4</v>
      </c>
      <c r="D101" s="3">
        <f t="shared" si="25"/>
        <v>2.0010452187790543E-7</v>
      </c>
      <c r="E101" s="3">
        <f t="shared" si="26"/>
        <v>3.8156407240736486E-5</v>
      </c>
      <c r="F101" s="3">
        <f t="shared" si="27"/>
        <v>9.101219856057545E-3</v>
      </c>
      <c r="G101" s="3">
        <f t="shared" si="28"/>
        <v>2.0702329420291165E-2</v>
      </c>
      <c r="H101" s="3">
        <f t="shared" si="29"/>
        <v>1.5</v>
      </c>
      <c r="I101" s="13">
        <f>I102*(1+(H102*((B101/B102)-1))+((1-H102)*(Eur_1M!B101/100)*((A101-A102)/360)))</f>
        <v>120.8224797190673</v>
      </c>
      <c r="J101" s="3">
        <f t="shared" si="30"/>
        <v>115.5933662417843</v>
      </c>
      <c r="K101" s="3">
        <f t="shared" si="23"/>
        <v>1.1470104865598039</v>
      </c>
      <c r="L101" s="13">
        <f t="shared" si="31"/>
        <v>1147.0104865598039</v>
      </c>
      <c r="M101" s="3">
        <f t="shared" si="32"/>
        <v>-6.6598398763589818E-4</v>
      </c>
      <c r="N101" s="3">
        <f t="shared" si="33"/>
        <v>4.1233589549104138E-2</v>
      </c>
      <c r="O101" s="3">
        <v>90</v>
      </c>
      <c r="P101" s="3">
        <f t="shared" si="34"/>
        <v>0.35714285714285715</v>
      </c>
      <c r="Q101" s="3">
        <f>(  Eur_3M!B100 + ( (Eur_6M!B100 - Eur_3M!B100)/0.25  )*(P101-0.25) )/100</f>
        <v>-3.0242857142857142E-3</v>
      </c>
      <c r="R101" s="3">
        <f t="shared" si="35"/>
        <v>5.5346030637274399</v>
      </c>
      <c r="S101" s="3">
        <f t="shared" si="36"/>
        <v>5.5099612807801197</v>
      </c>
      <c r="T101" s="13">
        <f t="shared" si="37"/>
        <v>0.99999998440330162</v>
      </c>
      <c r="U101" s="13">
        <f t="shared" si="38"/>
        <v>0.99999998205436802</v>
      </c>
      <c r="V101" s="3">
        <f t="shared" si="39"/>
        <v>145.92980107415895</v>
      </c>
      <c r="W101" s="13">
        <f t="shared" si="40"/>
        <v>0.99999998440330162</v>
      </c>
      <c r="X101" s="3">
        <f t="shared" si="41"/>
        <v>3.1481320930091991E-9</v>
      </c>
      <c r="Y101" s="3">
        <f t="shared" si="42"/>
        <v>3.0275504409071203</v>
      </c>
      <c r="Z101" s="3">
        <f t="shared" si="43"/>
        <v>6.0993118073641037E-5</v>
      </c>
      <c r="AA101" s="3">
        <f t="shared" si="44"/>
        <v>357.5288098557387</v>
      </c>
      <c r="AL101" s="25"/>
      <c r="AM101" s="25"/>
    </row>
    <row r="102" spans="1:39" hidden="1">
      <c r="A102" s="4">
        <v>43076</v>
      </c>
      <c r="B102" s="3">
        <v>139.30179999999999</v>
      </c>
      <c r="C102" s="3">
        <f t="shared" si="24"/>
        <v>5.1125112590725652E-4</v>
      </c>
      <c r="D102" s="3">
        <f t="shared" si="25"/>
        <v>2.6137771374143747E-7</v>
      </c>
      <c r="E102" s="3">
        <f t="shared" si="26"/>
        <v>4.1972748996451026E-5</v>
      </c>
      <c r="F102" s="3">
        <f t="shared" si="27"/>
        <v>7.5444429434922706E-3</v>
      </c>
      <c r="G102" s="3">
        <f t="shared" si="28"/>
        <v>2.2203556183163282E-2</v>
      </c>
      <c r="H102" s="3">
        <f t="shared" si="29"/>
        <v>1.5</v>
      </c>
      <c r="I102" s="13">
        <f>I103*(1+(H103*((B102/B103)-1))+((1-H103)*(Eur_1M!B102/100)*((A102-A103)/360)))</f>
        <v>120.90297235633534</v>
      </c>
      <c r="J102" s="3">
        <f t="shared" si="30"/>
        <v>115.67037521330289</v>
      </c>
      <c r="K102" s="3">
        <f t="shared" si="23"/>
        <v>1.1477746316034412</v>
      </c>
      <c r="L102" s="13">
        <f t="shared" si="31"/>
        <v>1147.7746316034411</v>
      </c>
      <c r="M102" s="3">
        <f t="shared" si="32"/>
        <v>7.7187200792160711E-4</v>
      </c>
      <c r="N102" s="3">
        <f t="shared" si="33"/>
        <v>4.1237104471424764E-2</v>
      </c>
      <c r="O102" s="3">
        <v>91</v>
      </c>
      <c r="P102" s="3">
        <f t="shared" si="34"/>
        <v>0.3611111111111111</v>
      </c>
      <c r="Q102" s="3">
        <f>(  Eur_3M!B101 + ( (Eur_6M!B101 - Eur_3M!B101)/0.25  )*(P102-0.25) )/100</f>
        <v>-3.0100000000000001E-3</v>
      </c>
      <c r="R102" s="3">
        <f t="shared" si="35"/>
        <v>5.5303775375800184</v>
      </c>
      <c r="S102" s="3">
        <f t="shared" si="36"/>
        <v>5.5055971218094539</v>
      </c>
      <c r="T102" s="13">
        <f t="shared" si="37"/>
        <v>0.99999998402288437</v>
      </c>
      <c r="U102" s="13">
        <f t="shared" si="38"/>
        <v>0.99999998160404724</v>
      </c>
      <c r="V102" s="3">
        <f t="shared" si="39"/>
        <v>146.68709629862872</v>
      </c>
      <c r="W102" s="13">
        <f t="shared" si="40"/>
        <v>0.99999998402288437</v>
      </c>
      <c r="X102" s="3">
        <f t="shared" si="41"/>
        <v>3.2024329904503398E-9</v>
      </c>
      <c r="Y102" s="3">
        <f t="shared" si="42"/>
        <v>3.013269839001596</v>
      </c>
      <c r="Z102" s="3">
        <f t="shared" si="43"/>
        <v>6.2823526169235249E-5</v>
      </c>
      <c r="AA102" s="3">
        <f t="shared" si="44"/>
        <v>361.50382557130268</v>
      </c>
      <c r="AL102" s="25"/>
      <c r="AM102" s="25"/>
    </row>
    <row r="103" spans="1:39" hidden="1">
      <c r="A103" s="4">
        <v>43075</v>
      </c>
      <c r="B103" s="3">
        <v>139.23060000000001</v>
      </c>
      <c r="C103" s="3">
        <f t="shared" si="24"/>
        <v>6.3224479175016674E-4</v>
      </c>
      <c r="D103" s="3">
        <f t="shared" si="25"/>
        <v>3.9973347669521172E-7</v>
      </c>
      <c r="E103" s="3">
        <f t="shared" si="26"/>
        <v>5.3959373402628014E-5</v>
      </c>
      <c r="F103" s="3">
        <f t="shared" si="27"/>
        <v>3.5334772406632872E-3</v>
      </c>
      <c r="G103" s="3">
        <f t="shared" si="28"/>
        <v>2.5923392219858753E-2</v>
      </c>
      <c r="H103" s="3">
        <f t="shared" si="29"/>
        <v>1.5</v>
      </c>
      <c r="I103" s="13">
        <f>I104*(1+(H104*((B103/B104)-1))+((1-H104)*(Eur_1M!B103/100)*((A103-A104)/360)))</f>
        <v>120.80968674320722</v>
      </c>
      <c r="J103" s="3">
        <f t="shared" si="30"/>
        <v>115.58112693708408</v>
      </c>
      <c r="K103" s="3">
        <f t="shared" si="23"/>
        <v>1.1468890383202053</v>
      </c>
      <c r="L103" s="13">
        <f t="shared" si="31"/>
        <v>1146.8890383202054</v>
      </c>
      <c r="M103" s="3">
        <f t="shared" si="32"/>
        <v>9.5330972899895956E-4</v>
      </c>
      <c r="N103" s="3">
        <f t="shared" si="33"/>
        <v>4.1227348845183684E-2</v>
      </c>
      <c r="O103" s="3">
        <v>92</v>
      </c>
      <c r="P103" s="3">
        <f t="shared" si="34"/>
        <v>0.36507936507936506</v>
      </c>
      <c r="Q103" s="3">
        <f>(  Eur_3M!B102 + ( (Eur_6M!B102 - Eur_3M!B102)/0.25  )*(P103-0.25) )/100</f>
        <v>-3.0068253968253971E-3</v>
      </c>
      <c r="R103" s="3">
        <f t="shared" si="35"/>
        <v>5.4702510648016816</v>
      </c>
      <c r="S103" s="3">
        <f t="shared" si="36"/>
        <v>5.4453407594393353</v>
      </c>
      <c r="T103" s="13">
        <f t="shared" si="37"/>
        <v>0.99999997753007452</v>
      </c>
      <c r="U103" s="13">
        <f t="shared" si="38"/>
        <v>0.9999999741468486</v>
      </c>
      <c r="V103" s="3">
        <f t="shared" si="39"/>
        <v>145.79070579846598</v>
      </c>
      <c r="W103" s="13">
        <f t="shared" si="40"/>
        <v>0.99999997753007452</v>
      </c>
      <c r="X103" s="3">
        <f t="shared" si="41"/>
        <v>4.4378466375408854E-9</v>
      </c>
      <c r="Y103" s="3">
        <f t="shared" si="42"/>
        <v>3.0101228526105674</v>
      </c>
      <c r="Z103" s="3">
        <f t="shared" si="43"/>
        <v>8.7859310008609671E-5</v>
      </c>
      <c r="AA103" s="3">
        <f t="shared" si="44"/>
        <v>365.48033421076582</v>
      </c>
      <c r="AL103" s="25"/>
      <c r="AM103" s="25"/>
    </row>
    <row r="104" spans="1:39" hidden="1">
      <c r="A104" s="4">
        <v>43074</v>
      </c>
      <c r="B104" s="3">
        <v>139.14259999999999</v>
      </c>
      <c r="C104" s="3">
        <f t="shared" si="24"/>
        <v>1.4254534268807713E-3</v>
      </c>
      <c r="D104" s="3">
        <f t="shared" si="25"/>
        <v>2.0319174722061346E-6</v>
      </c>
      <c r="E104" s="3">
        <f t="shared" si="26"/>
        <v>5.5806069998737771E-5</v>
      </c>
      <c r="F104" s="3">
        <f t="shared" si="27"/>
        <v>1.4024228970337036E-3</v>
      </c>
      <c r="G104" s="3">
        <f t="shared" si="28"/>
        <v>2.6493723866141537E-2</v>
      </c>
      <c r="H104" s="3">
        <f t="shared" si="29"/>
        <v>1.5</v>
      </c>
      <c r="I104" s="13">
        <f>I105*(1+(H105*((B104/B105)-1))+((1-H105)*(Eur_1M!B104/100)*((A104-A105)/360)))</f>
        <v>120.69457257192532</v>
      </c>
      <c r="J104" s="3">
        <f t="shared" si="30"/>
        <v>115.47099482763269</v>
      </c>
      <c r="K104" s="3">
        <f t="shared" si="23"/>
        <v>1.1457962188223849</v>
      </c>
      <c r="L104" s="13">
        <f t="shared" si="31"/>
        <v>1145.7962188223848</v>
      </c>
      <c r="M104" s="3">
        <f t="shared" si="32"/>
        <v>2.1425190798472719E-3</v>
      </c>
      <c r="N104" s="3">
        <f t="shared" si="33"/>
        <v>4.1241286947432752E-2</v>
      </c>
      <c r="O104" s="3">
        <v>93</v>
      </c>
      <c r="P104" s="3">
        <f t="shared" si="34"/>
        <v>0.36904761904761907</v>
      </c>
      <c r="Q104" s="3">
        <f>(  Eur_3M!B103 + ( (Eur_6M!B103 - Eur_3M!B103)/0.25  )*(P104-0.25) )/100</f>
        <v>-2.9980952380952381E-3</v>
      </c>
      <c r="R104" s="3">
        <f t="shared" si="35"/>
        <v>5.40066773924244</v>
      </c>
      <c r="S104" s="3">
        <f t="shared" si="36"/>
        <v>5.3756139503878542</v>
      </c>
      <c r="T104" s="13">
        <f t="shared" si="37"/>
        <v>0.99999996680335146</v>
      </c>
      <c r="U104" s="13">
        <f t="shared" si="38"/>
        <v>0.99999996183891782</v>
      </c>
      <c r="V104" s="3">
        <f t="shared" si="39"/>
        <v>144.68916674937066</v>
      </c>
      <c r="W104" s="13">
        <f t="shared" si="40"/>
        <v>0.99999996680335146</v>
      </c>
      <c r="X104" s="3">
        <f t="shared" si="41"/>
        <v>6.4468809368628398E-9</v>
      </c>
      <c r="Y104" s="3">
        <f t="shared" si="42"/>
        <v>3.001406973821803</v>
      </c>
      <c r="Z104" s="3">
        <f t="shared" si="43"/>
        <v>1.2881873673942771E-4</v>
      </c>
      <c r="AA104" s="3">
        <f t="shared" si="44"/>
        <v>369.45615994201211</v>
      </c>
      <c r="AL104" s="25"/>
      <c r="AM104" s="25"/>
    </row>
    <row r="105" spans="1:39" hidden="1">
      <c r="A105" s="4">
        <v>43073</v>
      </c>
      <c r="B105" s="3">
        <v>138.9444</v>
      </c>
      <c r="C105" s="3">
        <f t="shared" si="24"/>
        <v>-1.5612760757676952E-3</v>
      </c>
      <c r="D105" s="3">
        <f t="shared" si="25"/>
        <v>2.4375829847645737E-6</v>
      </c>
      <c r="E105" s="3">
        <f t="shared" si="26"/>
        <v>5.6725502124804135E-5</v>
      </c>
      <c r="F105" s="3">
        <f t="shared" si="27"/>
        <v>1.6949187122065215E-3</v>
      </c>
      <c r="G105" s="3">
        <f t="shared" si="28"/>
        <v>2.6700777041590188E-2</v>
      </c>
      <c r="H105" s="3">
        <f t="shared" si="29"/>
        <v>1.5</v>
      </c>
      <c r="I105" s="13">
        <f>I106*(1+(H106*((B105/B106)-1))+((1-H106)*(Eur_1M!B105/100)*((A105-A106)/360)))</f>
        <v>120.43625896708271</v>
      </c>
      <c r="J105" s="3">
        <f t="shared" si="30"/>
        <v>115.22386085720571</v>
      </c>
      <c r="K105" s="3">
        <f t="shared" si="23"/>
        <v>1.1433439565094077</v>
      </c>
      <c r="L105" s="13">
        <f t="shared" si="31"/>
        <v>1143.3439565094077</v>
      </c>
      <c r="M105" s="3">
        <f t="shared" si="32"/>
        <v>-2.3274182152506441E-3</v>
      </c>
      <c r="N105" s="3">
        <f t="shared" si="33"/>
        <v>4.1178502869616863E-2</v>
      </c>
      <c r="O105" s="3">
        <v>94</v>
      </c>
      <c r="P105" s="3">
        <f t="shared" si="34"/>
        <v>0.37301587301587302</v>
      </c>
      <c r="Q105" s="3">
        <f>(  Eur_3M!B104 + ( (Eur_6M!B104 - Eur_3M!B104)/0.25  )*(P105-0.25) )/100</f>
        <v>-2.9942857142857145E-3</v>
      </c>
      <c r="R105" s="3">
        <f t="shared" si="35"/>
        <v>5.2945432412766928</v>
      </c>
      <c r="S105" s="3">
        <f t="shared" si="36"/>
        <v>5.2693934601811447</v>
      </c>
      <c r="T105" s="13">
        <f t="shared" si="37"/>
        <v>0.99999994034287243</v>
      </c>
      <c r="U105" s="13">
        <f t="shared" si="38"/>
        <v>0.99999993156235645</v>
      </c>
      <c r="V105" s="3">
        <f t="shared" si="39"/>
        <v>142.22641673206579</v>
      </c>
      <c r="W105" s="13">
        <f t="shared" si="40"/>
        <v>0.99999994034287243</v>
      </c>
      <c r="X105" s="3">
        <f t="shared" si="41"/>
        <v>1.1352372812407406E-8</v>
      </c>
      <c r="Y105" s="3">
        <f t="shared" si="42"/>
        <v>2.9976191613857428</v>
      </c>
      <c r="Z105" s="3">
        <f t="shared" si="43"/>
        <v>2.2794932560213371E-4</v>
      </c>
      <c r="AA105" s="3">
        <f t="shared" si="44"/>
        <v>373.43270764865161</v>
      </c>
      <c r="AL105" s="25"/>
      <c r="AM105" s="25"/>
    </row>
    <row r="106" spans="1:39" hidden="1">
      <c r="A106" s="4">
        <v>43070</v>
      </c>
      <c r="B106" s="3">
        <v>139.16149999999999</v>
      </c>
      <c r="C106" s="3">
        <f t="shared" si="24"/>
        <v>3.7321239585076252E-3</v>
      </c>
      <c r="D106" s="3">
        <f t="shared" si="25"/>
        <v>1.3928749241666626E-5</v>
      </c>
      <c r="E106" s="3">
        <f t="shared" si="26"/>
        <v>5.560670690263631E-5</v>
      </c>
      <c r="F106" s="3">
        <f t="shared" si="27"/>
        <v>4.4045796374897195E-3</v>
      </c>
      <c r="G106" s="3">
        <f t="shared" si="28"/>
        <v>2.6237802961565481E-2</v>
      </c>
      <c r="H106" s="3">
        <f t="shared" si="29"/>
        <v>1.5</v>
      </c>
      <c r="I106" s="13">
        <f>I107*(1+(H107*((B106/B107)-1))+((1-H107)*(Eur_1M!B106/100)*((A106-A107)/360)))</f>
        <v>120.71689095730322</v>
      </c>
      <c r="J106" s="3">
        <f t="shared" si="30"/>
        <v>115.49234728870543</v>
      </c>
      <c r="K106" s="3">
        <f t="shared" si="23"/>
        <v>1.1460080951398639</v>
      </c>
      <c r="L106" s="13">
        <f t="shared" si="31"/>
        <v>1146.0080951398638</v>
      </c>
      <c r="M106" s="3">
        <f t="shared" si="32"/>
        <v>5.5980996452275836E-3</v>
      </c>
      <c r="N106" s="3">
        <f t="shared" si="33"/>
        <v>4.0915904076026369E-2</v>
      </c>
      <c r="O106" s="3">
        <v>95</v>
      </c>
      <c r="P106" s="3">
        <f t="shared" si="34"/>
        <v>0.37698412698412698</v>
      </c>
      <c r="Q106" s="3">
        <f>(  Eur_3M!B105 + ( (Eur_6M!B105 - Eur_3M!B105)/0.25  )*(P106-0.25) )/100</f>
        <v>-2.980634920634921E-3</v>
      </c>
      <c r="R106" s="3">
        <f t="shared" si="35"/>
        <v>5.3927534107976962</v>
      </c>
      <c r="S106" s="3">
        <f t="shared" si="36"/>
        <v>5.36763144129681</v>
      </c>
      <c r="T106" s="13">
        <f t="shared" si="37"/>
        <v>0.99999996530692825</v>
      </c>
      <c r="U106" s="13">
        <f t="shared" si="38"/>
        <v>0.99999996011131709</v>
      </c>
      <c r="V106" s="3">
        <f t="shared" si="39"/>
        <v>144.88381172795016</v>
      </c>
      <c r="W106" s="13">
        <f t="shared" si="40"/>
        <v>0.99999996530692825</v>
      </c>
      <c r="X106" s="3">
        <f t="shared" si="41"/>
        <v>6.7087000876492218E-9</v>
      </c>
      <c r="Y106" s="3">
        <f t="shared" si="42"/>
        <v>2.9839785054250458</v>
      </c>
      <c r="Z106" s="3">
        <f t="shared" si="43"/>
        <v>1.3590297513954366E-4</v>
      </c>
      <c r="AA106" s="3">
        <f t="shared" si="44"/>
        <v>377.40794899631106</v>
      </c>
      <c r="AL106" s="25"/>
      <c r="AM106" s="25"/>
    </row>
    <row r="107" spans="1:39">
      <c r="A107" s="4">
        <v>43069</v>
      </c>
      <c r="B107" s="3">
        <v>138.6431</v>
      </c>
      <c r="C107" s="3">
        <f t="shared" si="24"/>
        <v>1.9681350518116945E-3</v>
      </c>
      <c r="D107" s="3">
        <f t="shared" si="25"/>
        <v>3.8735555821698213E-6</v>
      </c>
      <c r="E107" s="3">
        <f t="shared" si="26"/>
        <v>4.1824345656677581E-5</v>
      </c>
      <c r="F107" s="3">
        <f t="shared" si="27"/>
        <v>1.055062521194709E-3</v>
      </c>
      <c r="G107" s="3">
        <f t="shared" si="28"/>
        <v>2.2940912501734773E-2</v>
      </c>
      <c r="H107" s="3">
        <f t="shared" si="29"/>
        <v>1.5</v>
      </c>
      <c r="I107" s="13">
        <f>I108*(1+(H108*((B107/B108)-1))+((1-H108)*(Eur_1M!B107/100)*((A107-A108)/360)))</f>
        <v>120.04299380449011</v>
      </c>
      <c r="J107" s="3">
        <f t="shared" si="30"/>
        <v>114.84761593924507</v>
      </c>
      <c r="K107" s="3">
        <f t="shared" si="23"/>
        <v>1.1396105513803192</v>
      </c>
      <c r="L107" s="13">
        <f t="shared" si="31"/>
        <v>1139.6105513803193</v>
      </c>
      <c r="M107" s="3">
        <f t="shared" si="32"/>
        <v>2.9558894801410417E-3</v>
      </c>
      <c r="N107" s="3">
        <f t="shared" si="33"/>
        <v>4.0798545407436736E-2</v>
      </c>
      <c r="O107" s="3">
        <v>96</v>
      </c>
      <c r="P107" s="3">
        <f t="shared" si="34"/>
        <v>0.38095238095238093</v>
      </c>
      <c r="Q107" s="3">
        <f>(  Eur_3M!B106 + ( (Eur_6M!B106 - Eur_3M!B106)/0.25  )*(P107-0.25) )/100</f>
        <v>-2.9914285714285715E-3</v>
      </c>
      <c r="R107" s="3">
        <f t="shared" si="35"/>
        <v>5.1571396461073391</v>
      </c>
      <c r="S107" s="3">
        <f t="shared" si="36"/>
        <v>5.131958237187547</v>
      </c>
      <c r="T107" s="13">
        <f t="shared" si="37"/>
        <v>0.99999987462460194</v>
      </c>
      <c r="U107" s="13">
        <f t="shared" si="38"/>
        <v>0.99999985662843416</v>
      </c>
      <c r="V107" s="3">
        <f t="shared" si="39"/>
        <v>138.47031061799566</v>
      </c>
      <c r="W107" s="13">
        <f t="shared" si="40"/>
        <v>0.99999987462460194</v>
      </c>
      <c r="X107" s="3">
        <f t="shared" si="41"/>
        <v>2.3324167985586555E-8</v>
      </c>
      <c r="Y107" s="3">
        <f t="shared" si="42"/>
        <v>2.9948138824854382</v>
      </c>
      <c r="Z107" s="3">
        <f t="shared" si="43"/>
        <v>4.7079783340786709E-4</v>
      </c>
      <c r="AA107" s="3">
        <f t="shared" si="44"/>
        <v>381.38670395550361</v>
      </c>
      <c r="AL107" s="25"/>
      <c r="AM107" s="25"/>
    </row>
    <row r="108" spans="1:39" hidden="1">
      <c r="A108" s="4">
        <v>43068</v>
      </c>
      <c r="B108" s="3">
        <v>138.37049999999999</v>
      </c>
      <c r="C108" s="3">
        <f t="shared" si="24"/>
        <v>-2.2364138932156634E-3</v>
      </c>
      <c r="D108" s="3">
        <f t="shared" si="25"/>
        <v>5.0015471017680403E-6</v>
      </c>
      <c r="E108" s="3">
        <f t="shared" si="26"/>
        <v>3.8049925667979437E-5</v>
      </c>
      <c r="F108" s="3">
        <f t="shared" si="27"/>
        <v>-5.9821447772381376E-4</v>
      </c>
      <c r="G108" s="3">
        <f t="shared" si="28"/>
        <v>2.1890719752052125E-2</v>
      </c>
      <c r="H108" s="3">
        <f t="shared" si="29"/>
        <v>1.5</v>
      </c>
      <c r="I108" s="13">
        <f>I109*(1+(H109*((B108/B109)-1))+((1-H109)*(Eur_1M!B108/100)*((A108-A109)/360)))</f>
        <v>119.68868389038813</v>
      </c>
      <c r="J108" s="3">
        <f t="shared" si="30"/>
        <v>114.50864031352448</v>
      </c>
      <c r="K108" s="3">
        <f t="shared" si="23"/>
        <v>1.1362469621880429</v>
      </c>
      <c r="L108" s="13">
        <f t="shared" si="31"/>
        <v>1136.246962188043</v>
      </c>
      <c r="M108" s="3">
        <f t="shared" si="32"/>
        <v>-3.3513291319097718E-3</v>
      </c>
      <c r="N108" s="3">
        <f t="shared" si="33"/>
        <v>4.0588775681102099E-2</v>
      </c>
      <c r="O108" s="3">
        <v>97</v>
      </c>
      <c r="P108" s="3">
        <f t="shared" si="34"/>
        <v>0.38492063492063494</v>
      </c>
      <c r="Q108" s="3">
        <f>(  Eur_3M!B107 + ( (Eur_6M!B107 - Eur_3M!B107)/0.25  )*(P108-0.25) )/100</f>
        <v>-2.9931746031746031E-3</v>
      </c>
      <c r="R108" s="3">
        <f t="shared" si="35"/>
        <v>5.0391247157952357</v>
      </c>
      <c r="S108" s="3">
        <f t="shared" si="36"/>
        <v>5.0139426387572064</v>
      </c>
      <c r="T108" s="13">
        <f t="shared" si="37"/>
        <v>0.99999976616716146</v>
      </c>
      <c r="U108" s="13">
        <f t="shared" si="38"/>
        <v>0.99999973337055015</v>
      </c>
      <c r="V108" s="3">
        <f t="shared" si="39"/>
        <v>135.09416480221398</v>
      </c>
      <c r="W108" s="13">
        <f t="shared" si="40"/>
        <v>0.99999976616716146</v>
      </c>
      <c r="X108" s="3">
        <f t="shared" si="41"/>
        <v>4.2694715222063224E-8</v>
      </c>
      <c r="Y108" s="3">
        <f t="shared" si="42"/>
        <v>2.9965789269984278</v>
      </c>
      <c r="Z108" s="3">
        <f t="shared" si="43"/>
        <v>8.6118555438887323E-4</v>
      </c>
      <c r="AA108" s="3">
        <f t="shared" si="44"/>
        <v>385.36426815204652</v>
      </c>
      <c r="AL108" s="25"/>
      <c r="AM108" s="25"/>
    </row>
    <row r="109" spans="1:39" hidden="1">
      <c r="A109" s="4">
        <v>43067</v>
      </c>
      <c r="B109" s="3">
        <v>138.68029999999999</v>
      </c>
      <c r="C109" s="3">
        <f t="shared" si="24"/>
        <v>1.5576604836420511E-4</v>
      </c>
      <c r="D109" s="3">
        <f t="shared" si="25"/>
        <v>2.4263061822999886E-8</v>
      </c>
      <c r="E109" s="3">
        <f t="shared" si="26"/>
        <v>3.3048378566211398E-5</v>
      </c>
      <c r="F109" s="3">
        <f t="shared" si="27"/>
        <v>1.6381994154918498E-3</v>
      </c>
      <c r="G109" s="3">
        <f t="shared" si="28"/>
        <v>2.0364646832674645E-2</v>
      </c>
      <c r="H109" s="3">
        <f t="shared" si="29"/>
        <v>1.5</v>
      </c>
      <c r="I109" s="13">
        <f>I110*(1+(H110*((B109/B110)-1))+((1-H110)*(Eur_1M!B109/100)*((A109-A110)/360)))</f>
        <v>120.09047295110733</v>
      </c>
      <c r="J109" s="3">
        <f t="shared" si="30"/>
        <v>114.89304022118775</v>
      </c>
      <c r="K109" s="3">
        <f t="shared" si="23"/>
        <v>1.1400612876935408</v>
      </c>
      <c r="L109" s="13">
        <f t="shared" si="31"/>
        <v>1140.0612876935409</v>
      </c>
      <c r="M109" s="3">
        <f t="shared" si="32"/>
        <v>2.3880542116989307E-4</v>
      </c>
      <c r="N109" s="3">
        <f t="shared" si="33"/>
        <v>4.0588928329403029E-2</v>
      </c>
      <c r="O109" s="3">
        <v>98</v>
      </c>
      <c r="P109" s="3">
        <f t="shared" si="34"/>
        <v>0.3888888888888889</v>
      </c>
      <c r="Q109" s="3">
        <f>(  Eur_3M!B108 + ( (Eur_6M!B108 - Eur_3M!B108)/0.25  )*(P109-0.25) )/100</f>
        <v>-2.9844444444444445E-3</v>
      </c>
      <c r="R109" s="3">
        <f t="shared" si="35"/>
        <v>5.1455268925050088</v>
      </c>
      <c r="S109" s="3">
        <f t="shared" si="36"/>
        <v>5.1202152485875176</v>
      </c>
      <c r="T109" s="13">
        <f t="shared" si="37"/>
        <v>0.99999986661451012</v>
      </c>
      <c r="U109" s="13">
        <f t="shared" si="38"/>
        <v>0.99999984740644321</v>
      </c>
      <c r="V109" s="3">
        <f t="shared" si="39"/>
        <v>138.89999733583886</v>
      </c>
      <c r="W109" s="13">
        <f t="shared" si="40"/>
        <v>0.99999986661451012</v>
      </c>
      <c r="X109" s="3">
        <f t="shared" si="41"/>
        <v>2.4624878601269529E-8</v>
      </c>
      <c r="Y109" s="3">
        <f t="shared" si="42"/>
        <v>2.9878834328983812</v>
      </c>
      <c r="Z109" s="3">
        <f t="shared" si="43"/>
        <v>5.052003183745441E-4</v>
      </c>
      <c r="AA109" s="3">
        <f t="shared" si="44"/>
        <v>389.34044266836003</v>
      </c>
      <c r="AL109" s="25"/>
      <c r="AM109" s="25"/>
    </row>
    <row r="110" spans="1:39" hidden="1">
      <c r="A110" s="4">
        <v>43066</v>
      </c>
      <c r="B110" s="3">
        <v>138.65870000000001</v>
      </c>
      <c r="C110" s="3">
        <f t="shared" si="24"/>
        <v>1.3964875021360622E-3</v>
      </c>
      <c r="D110" s="3">
        <f t="shared" si="25"/>
        <v>1.9501773436222182E-6</v>
      </c>
      <c r="E110" s="3">
        <f t="shared" si="26"/>
        <v>3.435444744437365E-5</v>
      </c>
      <c r="F110" s="3">
        <f t="shared" si="27"/>
        <v>2.635833531851599E-3</v>
      </c>
      <c r="G110" s="3">
        <f t="shared" si="28"/>
        <v>2.0699976768158438E-2</v>
      </c>
      <c r="H110" s="3">
        <f t="shared" si="29"/>
        <v>1.5</v>
      </c>
      <c r="I110" s="13">
        <f>I111*(1+(H111*((B110/B111)-1))+((1-H111)*(Eur_1M!B110/100)*((A110-A111)/360)))</f>
        <v>120.06179811912469</v>
      </c>
      <c r="J110" s="3">
        <f t="shared" si="30"/>
        <v>114.8656064161293</v>
      </c>
      <c r="K110" s="3">
        <f t="shared" si="23"/>
        <v>1.1397890673827102</v>
      </c>
      <c r="L110" s="13">
        <f t="shared" si="31"/>
        <v>1139.7890673827103</v>
      </c>
      <c r="M110" s="3">
        <f t="shared" si="32"/>
        <v>2.1094680742239054E-3</v>
      </c>
      <c r="N110" s="3">
        <f t="shared" si="33"/>
        <v>4.081801185871016E-2</v>
      </c>
      <c r="O110" s="3">
        <v>99</v>
      </c>
      <c r="P110" s="3">
        <f t="shared" si="34"/>
        <v>0.39285714285714285</v>
      </c>
      <c r="Q110" s="3">
        <f>(  Eur_3M!B109 + ( (Eur_6M!B109 - Eur_3M!B109)/0.25  )*(P110-0.25) )/100</f>
        <v>-2.9642857142857144E-3</v>
      </c>
      <c r="R110" s="3">
        <f t="shared" si="35"/>
        <v>5.0815247635278906</v>
      </c>
      <c r="S110" s="3">
        <f t="shared" si="36"/>
        <v>5.0559407206404385</v>
      </c>
      <c r="T110" s="13">
        <f t="shared" si="37"/>
        <v>0.99999981279140493</v>
      </c>
      <c r="U110" s="13">
        <f t="shared" si="38"/>
        <v>0.99999978586282012</v>
      </c>
      <c r="V110" s="3">
        <f t="shared" si="39"/>
        <v>138.62384923382092</v>
      </c>
      <c r="W110" s="13">
        <f t="shared" si="40"/>
        <v>0.99999981279140493</v>
      </c>
      <c r="X110" s="3">
        <f t="shared" si="41"/>
        <v>3.3803633390240779E-8</v>
      </c>
      <c r="Y110" s="3">
        <f t="shared" si="42"/>
        <v>2.9677025377165225</v>
      </c>
      <c r="Z110" s="3">
        <f t="shared" si="43"/>
        <v>7.0420460114066507E-4</v>
      </c>
      <c r="AA110" s="3">
        <f t="shared" si="44"/>
        <v>393.31482330272758</v>
      </c>
      <c r="AL110" s="25"/>
      <c r="AM110" s="25"/>
    </row>
    <row r="111" spans="1:39" hidden="1">
      <c r="A111" s="4">
        <v>43063</v>
      </c>
      <c r="B111" s="3">
        <v>138.46520000000001</v>
      </c>
      <c r="C111" s="3">
        <f t="shared" si="24"/>
        <v>-1.2039098204285929E-3</v>
      </c>
      <c r="D111" s="3">
        <f t="shared" si="25"/>
        <v>1.4493988557244067E-6</v>
      </c>
      <c r="E111" s="3">
        <f t="shared" si="26"/>
        <v>3.7601002734822366E-5</v>
      </c>
      <c r="F111" s="3">
        <f t="shared" si="27"/>
        <v>3.518980349967565E-3</v>
      </c>
      <c r="G111" s="3">
        <f t="shared" si="28"/>
        <v>2.1586366163752143E-2</v>
      </c>
      <c r="H111" s="3">
        <f t="shared" si="29"/>
        <v>1.5</v>
      </c>
      <c r="I111" s="13">
        <f>I112*(1+(H112*((B111/B112)-1))+((1-H112)*(Eur_1M!B111/100)*((A111-A112)/360)))</f>
        <v>119.80879853015395</v>
      </c>
      <c r="J111" s="3">
        <f t="shared" si="30"/>
        <v>114.62355647463733</v>
      </c>
      <c r="K111" s="3">
        <f t="shared" si="23"/>
        <v>1.1373872528998468</v>
      </c>
      <c r="L111" s="13">
        <f t="shared" si="31"/>
        <v>1137.3872528998468</v>
      </c>
      <c r="M111" s="3">
        <f t="shared" si="32"/>
        <v>-1.8012326969940068E-3</v>
      </c>
      <c r="N111" s="3">
        <f t="shared" si="33"/>
        <v>4.0885025191558767E-2</v>
      </c>
      <c r="O111" s="3">
        <v>100</v>
      </c>
      <c r="P111" s="3">
        <f t="shared" si="34"/>
        <v>0.3968253968253968</v>
      </c>
      <c r="Q111" s="3">
        <f>(  Eur_3M!B110 + ( (Eur_6M!B110 - Eur_3M!B110)/0.25  )*(P111-0.25) )/100</f>
        <v>-2.9552380952380954E-3</v>
      </c>
      <c r="R111" s="3">
        <f t="shared" si="35"/>
        <v>4.9657145713471431</v>
      </c>
      <c r="S111" s="3">
        <f t="shared" si="36"/>
        <v>4.9399594263463156</v>
      </c>
      <c r="T111" s="13">
        <f t="shared" si="37"/>
        <v>0.99999965775717503</v>
      </c>
      <c r="U111" s="13">
        <f t="shared" si="38"/>
        <v>0.99999960930585829</v>
      </c>
      <c r="V111" s="3">
        <f t="shared" si="39"/>
        <v>136.21385336255935</v>
      </c>
      <c r="W111" s="13">
        <f t="shared" si="40"/>
        <v>0.99999965775717503</v>
      </c>
      <c r="X111" s="3">
        <f t="shared" si="41"/>
        <v>6.0207596983252821E-8</v>
      </c>
      <c r="Y111" s="3">
        <f t="shared" si="42"/>
        <v>2.9586395220520223</v>
      </c>
      <c r="Z111" s="3">
        <f t="shared" si="43"/>
        <v>1.2636643575552526E-3</v>
      </c>
      <c r="AA111" s="3">
        <f t="shared" si="44"/>
        <v>397.29087709311938</v>
      </c>
      <c r="AL111" s="25"/>
      <c r="AM111" s="25"/>
    </row>
    <row r="112" spans="1:39" hidden="1">
      <c r="A112" s="4">
        <v>43062</v>
      </c>
      <c r="B112" s="3">
        <v>138.63200000000001</v>
      </c>
      <c r="C112" s="3">
        <f t="shared" si="24"/>
        <v>-6.0862080044647466E-4</v>
      </c>
      <c r="D112" s="3">
        <f t="shared" si="25"/>
        <v>3.704192787361075E-7</v>
      </c>
      <c r="E112" s="3">
        <f t="shared" si="26"/>
        <v>3.6743356380247162E-5</v>
      </c>
      <c r="F112" s="3">
        <f t="shared" si="27"/>
        <v>5.4921446803921758E-3</v>
      </c>
      <c r="G112" s="3">
        <f t="shared" si="28"/>
        <v>2.1070433998406093E-2</v>
      </c>
      <c r="H112" s="3">
        <f t="shared" si="29"/>
        <v>1.5</v>
      </c>
      <c r="I112" s="13">
        <f>I113*(1+(H113*((B112/B113)-1))+((1-H113)*(Eur_1M!B112/100)*((A112-A113)/360)))</f>
        <v>120.02479652838313</v>
      </c>
      <c r="J112" s="3">
        <f t="shared" si="30"/>
        <v>114.83020622868023</v>
      </c>
      <c r="K112" s="3">
        <f t="shared" si="23"/>
        <v>1.1394377982091373</v>
      </c>
      <c r="L112" s="13">
        <f t="shared" si="31"/>
        <v>1139.4377982091373</v>
      </c>
      <c r="M112" s="3">
        <f t="shared" si="32"/>
        <v>-9.0791269280980104E-4</v>
      </c>
      <c r="N112" s="3">
        <f t="shared" si="33"/>
        <v>4.0875657701618814E-2</v>
      </c>
      <c r="O112" s="3">
        <v>101</v>
      </c>
      <c r="P112" s="3">
        <f t="shared" si="34"/>
        <v>0.40079365079365081</v>
      </c>
      <c r="Q112" s="3">
        <f>(  Eur_3M!B111 + ( (Eur_6M!B111 - Eur_3M!B111)/0.25  )*(P112-0.25) )/100</f>
        <v>-2.9401587301587299E-3</v>
      </c>
      <c r="R112" s="3">
        <f t="shared" si="35"/>
        <v>5.0117113053226081</v>
      </c>
      <c r="S112" s="3">
        <f t="shared" si="36"/>
        <v>4.9858336353318053</v>
      </c>
      <c r="T112" s="13">
        <f t="shared" si="37"/>
        <v>0.99999973025950328</v>
      </c>
      <c r="U112" s="13">
        <f t="shared" si="38"/>
        <v>0.99999969152392354</v>
      </c>
      <c r="V112" s="3">
        <f t="shared" si="39"/>
        <v>138.25870816255247</v>
      </c>
      <c r="W112" s="13">
        <f t="shared" si="40"/>
        <v>0.99999973025950328</v>
      </c>
      <c r="X112" s="3">
        <f t="shared" si="41"/>
        <v>4.7550237521932046E-8</v>
      </c>
      <c r="Y112" s="3">
        <f t="shared" si="42"/>
        <v>2.9435729640752668</v>
      </c>
      <c r="Z112" s="3">
        <f t="shared" si="43"/>
        <v>1.0113920171617135E-3</v>
      </c>
      <c r="AA112" s="3">
        <f t="shared" si="44"/>
        <v>401.2660994130984</v>
      </c>
      <c r="AL112" s="25"/>
      <c r="AM112" s="25"/>
    </row>
    <row r="113" spans="1:39" hidden="1">
      <c r="A113" s="4">
        <v>43061</v>
      </c>
      <c r="B113" s="3">
        <v>138.71639999999999</v>
      </c>
      <c r="C113" s="3">
        <f t="shared" si="24"/>
        <v>5.8409573907839188E-4</v>
      </c>
      <c r="D113" s="3">
        <f t="shared" si="25"/>
        <v>3.4116783240953286E-7</v>
      </c>
      <c r="E113" s="3">
        <f t="shared" si="26"/>
        <v>4.8683593030160956E-5</v>
      </c>
      <c r="F113" s="3">
        <f t="shared" si="27"/>
        <v>9.6094199136162496E-3</v>
      </c>
      <c r="G113" s="3">
        <f t="shared" si="28"/>
        <v>2.3563498742801742E-2</v>
      </c>
      <c r="H113" s="3">
        <f t="shared" si="29"/>
        <v>1.5</v>
      </c>
      <c r="I113" s="13">
        <f>I114*(1+(H114*((B113/B114)-1))+((1-H114)*(Eur_1M!B113/100)*((A113-A114)/360)))</f>
        <v>120.13381804812504</v>
      </c>
      <c r="J113" s="3">
        <f t="shared" si="30"/>
        <v>114.93450937234242</v>
      </c>
      <c r="K113" s="3">
        <f t="shared" si="23"/>
        <v>1.1404727780133541</v>
      </c>
      <c r="L113" s="13">
        <f t="shared" si="31"/>
        <v>1140.4727780133542</v>
      </c>
      <c r="M113" s="3">
        <f t="shared" si="32"/>
        <v>8.8117784972278608E-4</v>
      </c>
      <c r="N113" s="3">
        <f t="shared" si="33"/>
        <v>4.0874603379447434E-2</v>
      </c>
      <c r="O113" s="3">
        <v>102</v>
      </c>
      <c r="P113" s="3">
        <f t="shared" si="34"/>
        <v>0.40476190476190477</v>
      </c>
      <c r="Q113" s="3">
        <f>(  Eur_3M!B112 + ( (Eur_6M!B112 - Eur_3M!B112)/0.25  )*(P113-0.25) )/100</f>
        <v>-2.9371428571428569E-3</v>
      </c>
      <c r="R113" s="3">
        <f t="shared" si="35"/>
        <v>5.0218505975349901</v>
      </c>
      <c r="S113" s="3">
        <f t="shared" si="36"/>
        <v>4.9958458065733495</v>
      </c>
      <c r="T113" s="13">
        <f t="shared" si="37"/>
        <v>0.9999997441200742</v>
      </c>
      <c r="U113" s="13">
        <f t="shared" si="38"/>
        <v>0.99999970710773733</v>
      </c>
      <c r="V113" s="3">
        <f t="shared" si="39"/>
        <v>139.28322893791892</v>
      </c>
      <c r="W113" s="13">
        <f t="shared" si="40"/>
        <v>0.9999997441200742</v>
      </c>
      <c r="X113" s="3">
        <f t="shared" si="41"/>
        <v>4.4930277932732172E-8</v>
      </c>
      <c r="Y113" s="3">
        <f t="shared" si="42"/>
        <v>2.9405870569008887</v>
      </c>
      <c r="Z113" s="3">
        <f t="shared" si="43"/>
        <v>9.6685675264002961E-4</v>
      </c>
      <c r="AA113" s="3">
        <f t="shared" si="44"/>
        <v>405.24327079221126</v>
      </c>
      <c r="AL113" s="25"/>
      <c r="AM113" s="25"/>
    </row>
    <row r="114" spans="1:39" hidden="1">
      <c r="A114" s="4">
        <v>43060</v>
      </c>
      <c r="B114" s="3">
        <v>138.6354</v>
      </c>
      <c r="C114" s="3">
        <f t="shared" si="24"/>
        <v>1.9003094442545366E-3</v>
      </c>
      <c r="D114" s="3">
        <f t="shared" si="25"/>
        <v>3.6111759839229856E-6</v>
      </c>
      <c r="E114" s="3">
        <f t="shared" si="26"/>
        <v>4.8347829029759429E-5</v>
      </c>
      <c r="F114" s="3">
        <f t="shared" si="27"/>
        <v>8.9518134133663441E-3</v>
      </c>
      <c r="G114" s="3">
        <f t="shared" si="28"/>
        <v>2.3636785289897221E-2</v>
      </c>
      <c r="H114" s="3">
        <f t="shared" si="29"/>
        <v>1.5</v>
      </c>
      <c r="I114" s="13">
        <f>I115*(1+(H115*((B114/B115)-1))+((1-H115)*(Eur_1M!B114/100)*((A114-A115)/360)))</f>
        <v>120.02800541537923</v>
      </c>
      <c r="J114" s="3">
        <f t="shared" si="30"/>
        <v>114.83327623726331</v>
      </c>
      <c r="K114" s="3">
        <f t="shared" si="23"/>
        <v>1.139468261307091</v>
      </c>
      <c r="L114" s="13">
        <f t="shared" si="31"/>
        <v>1139.4682613070911</v>
      </c>
      <c r="M114" s="3">
        <f t="shared" si="32"/>
        <v>2.8542636426726708E-3</v>
      </c>
      <c r="N114" s="3">
        <f t="shared" si="33"/>
        <v>4.0986560851055585E-2</v>
      </c>
      <c r="O114" s="3">
        <v>103</v>
      </c>
      <c r="P114" s="3">
        <f t="shared" si="34"/>
        <v>0.40873015873015872</v>
      </c>
      <c r="Q114" s="3">
        <f>(  Eur_3M!B113 + ( (Eur_6M!B113 - Eur_3M!B113)/0.25  )*(P114-0.25) )/100</f>
        <v>-2.9344444444444444E-3</v>
      </c>
      <c r="R114" s="3">
        <f t="shared" si="35"/>
        <v>4.9499295294559955</v>
      </c>
      <c r="S114" s="3">
        <f t="shared" si="36"/>
        <v>4.923725998284854</v>
      </c>
      <c r="T114" s="13">
        <f t="shared" si="37"/>
        <v>0.99999962879820936</v>
      </c>
      <c r="U114" s="13">
        <f t="shared" si="38"/>
        <v>0.99999957544145512</v>
      </c>
      <c r="V114" s="3">
        <f t="shared" si="39"/>
        <v>138.26814789596745</v>
      </c>
      <c r="W114" s="13">
        <f t="shared" si="40"/>
        <v>0.99999962879820936</v>
      </c>
      <c r="X114" s="3">
        <f t="shared" si="41"/>
        <v>6.3877694724451384E-8</v>
      </c>
      <c r="Y114" s="3">
        <f t="shared" si="42"/>
        <v>2.9378952056666647</v>
      </c>
      <c r="Z114" s="3">
        <f t="shared" si="43"/>
        <v>1.3894146147482719E-3</v>
      </c>
      <c r="AA114" s="3">
        <f t="shared" si="44"/>
        <v>409.22050839349947</v>
      </c>
      <c r="AL114" s="25"/>
      <c r="AM114" s="25"/>
    </row>
    <row r="115" spans="1:39" hidden="1">
      <c r="A115" s="4">
        <v>43059</v>
      </c>
      <c r="B115" s="3">
        <v>138.37219999999999</v>
      </c>
      <c r="C115" s="3">
        <f t="shared" si="24"/>
        <v>1.019510332938412E-3</v>
      </c>
      <c r="D115" s="3">
        <f t="shared" si="25"/>
        <v>1.0394013189681918E-6</v>
      </c>
      <c r="E115" s="3">
        <f t="shared" si="26"/>
        <v>5.0712768850723272E-5</v>
      </c>
      <c r="F115" s="3">
        <f t="shared" si="27"/>
        <v>4.6068944287379603E-3</v>
      </c>
      <c r="G115" s="3">
        <f t="shared" si="28"/>
        <v>2.5012198972986462E-2</v>
      </c>
      <c r="H115" s="3">
        <f t="shared" si="29"/>
        <v>1.5</v>
      </c>
      <c r="I115" s="13">
        <f>I116*(1+(H116*((B115/B116)-1))+((1-H116)*(Eur_1M!B115/100)*((A115-A116)/360)))</f>
        <v>119.68590230191336</v>
      </c>
      <c r="J115" s="3">
        <f t="shared" si="30"/>
        <v>114.50597911027781</v>
      </c>
      <c r="K115" s="3">
        <f t="shared" si="23"/>
        <v>1.1362205555859166</v>
      </c>
      <c r="L115" s="13">
        <f t="shared" si="31"/>
        <v>1136.2205555859166</v>
      </c>
      <c r="M115" s="3">
        <f t="shared" si="32"/>
        <v>1.5443937917864455E-3</v>
      </c>
      <c r="N115" s="3">
        <f t="shared" si="33"/>
        <v>4.1159912794163818E-2</v>
      </c>
      <c r="O115" s="3">
        <v>104</v>
      </c>
      <c r="P115" s="3">
        <f t="shared" si="34"/>
        <v>0.41269841269841268</v>
      </c>
      <c r="Q115" s="3">
        <f>(  Eur_3M!B114 + ( (Eur_6M!B114 - Eur_3M!B114)/0.25  )*(P115-0.25) )/100</f>
        <v>-2.9320634920634923E-3</v>
      </c>
      <c r="R115" s="3">
        <f t="shared" si="35"/>
        <v>4.7972160954026615</v>
      </c>
      <c r="S115" s="3">
        <f t="shared" si="36"/>
        <v>4.770774305801158</v>
      </c>
      <c r="T115" s="13">
        <f t="shared" si="37"/>
        <v>0.99999919556997297</v>
      </c>
      <c r="U115" s="13">
        <f t="shared" si="38"/>
        <v>0.99999908240460533</v>
      </c>
      <c r="V115" s="3">
        <f t="shared" si="39"/>
        <v>135.00976991777691</v>
      </c>
      <c r="W115" s="13">
        <f t="shared" si="40"/>
        <v>0.99999919556997297</v>
      </c>
      <c r="X115" s="3">
        <f t="shared" si="41"/>
        <v>1.3362441884318841E-7</v>
      </c>
      <c r="Y115" s="3">
        <f t="shared" si="42"/>
        <v>2.9354647857369822</v>
      </c>
      <c r="Z115" s="3">
        <f t="shared" si="43"/>
        <v>2.9303423232478649E-3</v>
      </c>
      <c r="AA115" s="3">
        <f t="shared" si="44"/>
        <v>413.19772481132361</v>
      </c>
      <c r="AL115" s="25"/>
      <c r="AM115" s="25"/>
    </row>
    <row r="116" spans="1:39" hidden="1">
      <c r="A116" s="4">
        <v>43056</v>
      </c>
      <c r="B116" s="3">
        <v>138.2312</v>
      </c>
      <c r="C116" s="3">
        <f t="shared" si="24"/>
        <v>9.1772474411151478E-4</v>
      </c>
      <c r="D116" s="3">
        <f t="shared" si="25"/>
        <v>8.422187059545453E-7</v>
      </c>
      <c r="E116" s="3">
        <f t="shared" si="26"/>
        <v>5.3598151442555115E-5</v>
      </c>
      <c r="F116" s="3">
        <f t="shared" si="27"/>
        <v>5.5684908346705364E-3</v>
      </c>
      <c r="G116" s="3">
        <f t="shared" si="28"/>
        <v>2.5608623769453803E-2</v>
      </c>
      <c r="H116" s="3">
        <f t="shared" si="29"/>
        <v>1.5</v>
      </c>
      <c r="I116" s="13">
        <f>I117*(1+(H117*((B116/B117)-1))+((1-H117)*(Eur_1M!B116/100)*((A116-A117)/360)))</f>
        <v>119.50120279852848</v>
      </c>
      <c r="J116" s="3">
        <f t="shared" si="30"/>
        <v>114.32927327383838</v>
      </c>
      <c r="K116" s="3">
        <f t="shared" si="23"/>
        <v>1.1344671379459423</v>
      </c>
      <c r="L116" s="13">
        <f t="shared" si="31"/>
        <v>1134.4671379459423</v>
      </c>
      <c r="M116" s="3">
        <f t="shared" si="32"/>
        <v>1.3814310247732278E-3</v>
      </c>
      <c r="N116" s="3">
        <f t="shared" si="33"/>
        <v>4.1452876930436325E-2</v>
      </c>
      <c r="O116" s="3">
        <v>105</v>
      </c>
      <c r="P116" s="3">
        <f t="shared" si="34"/>
        <v>0.41666666666666669</v>
      </c>
      <c r="Q116" s="3">
        <f>(  Eur_3M!B115 + ( (Eur_6M!B115 - Eur_3M!B115)/0.25  )*(P116-0.25) )/100</f>
        <v>-2.9233333333333333E-3</v>
      </c>
      <c r="R116" s="3">
        <f t="shared" si="35"/>
        <v>4.6828730140591661</v>
      </c>
      <c r="S116" s="3">
        <f t="shared" si="36"/>
        <v>4.6561152970585056</v>
      </c>
      <c r="T116" s="13">
        <f t="shared" si="37"/>
        <v>0.99999858559113963</v>
      </c>
      <c r="U116" s="13">
        <f t="shared" si="38"/>
        <v>0.9999983888423678</v>
      </c>
      <c r="V116" s="3">
        <f t="shared" si="39"/>
        <v>133.24834878036609</v>
      </c>
      <c r="W116" s="13">
        <f t="shared" si="40"/>
        <v>0.99999858559113963</v>
      </c>
      <c r="X116" s="3">
        <f t="shared" si="41"/>
        <v>2.2739565967429695E-7</v>
      </c>
      <c r="Y116" s="3">
        <f t="shared" si="42"/>
        <v>2.9266401231759023</v>
      </c>
      <c r="Z116" s="3">
        <f t="shared" si="43"/>
        <v>5.0548636655296545E-3</v>
      </c>
      <c r="AA116" s="3">
        <f t="shared" si="44"/>
        <v>417.17382690216863</v>
      </c>
      <c r="AL116" s="25"/>
      <c r="AM116" s="25"/>
    </row>
    <row r="117" spans="1:39" hidden="1">
      <c r="A117" s="4">
        <v>43055</v>
      </c>
      <c r="B117" s="3">
        <v>138.1044</v>
      </c>
      <c r="C117" s="3">
        <f t="shared" si="24"/>
        <v>-3.8376027875843676E-5</v>
      </c>
      <c r="D117" s="3">
        <f t="shared" si="25"/>
        <v>1.4727195155275308E-9</v>
      </c>
      <c r="E117" s="3">
        <f t="shared" si="26"/>
        <v>5.979915001149059E-5</v>
      </c>
      <c r="F117" s="3">
        <f t="shared" si="27"/>
        <v>1.9968600494773055E-3</v>
      </c>
      <c r="G117" s="3">
        <f t="shared" si="28"/>
        <v>2.7403598241996369E-2</v>
      </c>
      <c r="H117" s="3">
        <f t="shared" si="29"/>
        <v>1.5</v>
      </c>
      <c r="I117" s="13">
        <f>I118*(1+(H118*((B117/B118)-1))+((1-H118)*(Eur_1M!B117/100)*((A117-A118)/360)))</f>
        <v>119.33623410215738</v>
      </c>
      <c r="J117" s="3">
        <f t="shared" si="30"/>
        <v>114.17144430871207</v>
      </c>
      <c r="K117" s="3">
        <f t="shared" si="23"/>
        <v>1.1329010318278447</v>
      </c>
      <c r="L117" s="13">
        <f t="shared" si="31"/>
        <v>1132.9010318278447</v>
      </c>
      <c r="M117" s="3">
        <f t="shared" si="32"/>
        <v>-5.2397643354351306E-5</v>
      </c>
      <c r="N117" s="3">
        <f t="shared" si="33"/>
        <v>4.1452867284447352E-2</v>
      </c>
      <c r="O117" s="3">
        <v>106</v>
      </c>
      <c r="P117" s="3">
        <f t="shared" si="34"/>
        <v>0.42063492063492064</v>
      </c>
      <c r="Q117" s="3">
        <f>(  Eur_3M!B116 + ( (Eur_6M!B116 - Eur_3M!B116)/0.25  )*(P117-0.25) )/100</f>
        <v>-2.9214285714285713E-3</v>
      </c>
      <c r="R117" s="3">
        <f t="shared" si="35"/>
        <v>4.6090745547524161</v>
      </c>
      <c r="S117" s="3">
        <f t="shared" si="36"/>
        <v>4.5821897282471635</v>
      </c>
      <c r="T117" s="13">
        <f t="shared" si="37"/>
        <v>0.99999797767356813</v>
      </c>
      <c r="U117" s="13">
        <f t="shared" si="38"/>
        <v>0.99999769933937288</v>
      </c>
      <c r="V117" s="3">
        <f t="shared" si="39"/>
        <v>131.67143399487645</v>
      </c>
      <c r="W117" s="13">
        <f t="shared" si="40"/>
        <v>0.99999797767356813</v>
      </c>
      <c r="X117" s="3">
        <f t="shared" si="41"/>
        <v>3.1932183884977773E-7</v>
      </c>
      <c r="Y117" s="3">
        <f t="shared" si="42"/>
        <v>2.9246619395621769</v>
      </c>
      <c r="Z117" s="3">
        <f t="shared" si="43"/>
        <v>7.1461555737370444E-3</v>
      </c>
      <c r="AA117" s="3">
        <f t="shared" si="44"/>
        <v>421.15116870694561</v>
      </c>
      <c r="AL117" s="25"/>
      <c r="AM117" s="25"/>
    </row>
    <row r="118" spans="1:39" hidden="1">
      <c r="A118" s="4">
        <v>43054</v>
      </c>
      <c r="B118" s="3">
        <v>138.1097</v>
      </c>
      <c r="C118" s="3">
        <f t="shared" si="24"/>
        <v>3.5702634371860694E-4</v>
      </c>
      <c r="D118" s="3">
        <f t="shared" si="25"/>
        <v>1.2746781010907687E-7</v>
      </c>
      <c r="E118" s="3">
        <f t="shared" si="26"/>
        <v>5.9804638407890536E-5</v>
      </c>
      <c r="F118" s="3">
        <f t="shared" si="27"/>
        <v>1.9518027751562843E-3</v>
      </c>
      <c r="G118" s="3">
        <f t="shared" si="28"/>
        <v>2.7406904923273676E-2</v>
      </c>
      <c r="H118" s="3">
        <f t="shared" si="29"/>
        <v>1.5</v>
      </c>
      <c r="I118" s="13">
        <f>I119*(1+(H119*((B118/B119)-1))+((1-H119)*(Eur_1M!B118/100)*((A118-A119)/360)))</f>
        <v>119.34248720341355</v>
      </c>
      <c r="J118" s="3">
        <f t="shared" si="30"/>
        <v>114.17742678006454</v>
      </c>
      <c r="K118" s="3">
        <f t="shared" si="23"/>
        <v>1.1329603947272906</v>
      </c>
      <c r="L118" s="13">
        <f t="shared" si="31"/>
        <v>1132.9603947272906</v>
      </c>
      <c r="M118" s="3">
        <f t="shared" si="32"/>
        <v>5.4065561389089105E-4</v>
      </c>
      <c r="N118" s="3">
        <f t="shared" si="33"/>
        <v>4.1468410278819423E-2</v>
      </c>
      <c r="O118" s="3">
        <v>107</v>
      </c>
      <c r="P118" s="3">
        <f t="shared" si="34"/>
        <v>0.42460317460317459</v>
      </c>
      <c r="Q118" s="3">
        <f>(  Eur_3M!B117 + ( (Eur_6M!B117 - Eur_3M!B117)/0.25  )*(P118-0.25) )/100</f>
        <v>-2.9128571428571432E-3</v>
      </c>
      <c r="R118" s="3">
        <f t="shared" si="35"/>
        <v>4.5875478757428096</v>
      </c>
      <c r="S118" s="3">
        <f t="shared" si="36"/>
        <v>4.5605264036471462</v>
      </c>
      <c r="T118" s="13">
        <f t="shared" si="37"/>
        <v>0.99999775758699716</v>
      </c>
      <c r="U118" s="13">
        <f t="shared" si="38"/>
        <v>0.99999744872271878</v>
      </c>
      <c r="V118" s="3">
        <f t="shared" si="39"/>
        <v>131.72283504390407</v>
      </c>
      <c r="W118" s="13">
        <f t="shared" si="40"/>
        <v>0.99999775758699716</v>
      </c>
      <c r="X118" s="3">
        <f t="shared" si="41"/>
        <v>3.5074648920837954E-7</v>
      </c>
      <c r="Y118" s="3">
        <f t="shared" si="42"/>
        <v>2.9160674731992469</v>
      </c>
      <c r="Z118" s="3">
        <f t="shared" si="43"/>
        <v>7.9272656666674376E-3</v>
      </c>
      <c r="AA118" s="3">
        <f t="shared" si="44"/>
        <v>425.12756764148583</v>
      </c>
      <c r="AL118" s="25"/>
      <c r="AM118" s="25"/>
    </row>
    <row r="119" spans="1:39" hidden="1">
      <c r="A119" s="4">
        <v>43053</v>
      </c>
      <c r="B119" s="3">
        <v>138.06039999999999</v>
      </c>
      <c r="C119" s="3">
        <f t="shared" si="24"/>
        <v>5.0642835429212988E-4</v>
      </c>
      <c r="D119" s="3">
        <f t="shared" si="25"/>
        <v>2.5646967803103504E-7</v>
      </c>
      <c r="E119" s="3">
        <f t="shared" si="26"/>
        <v>6.2908412874685912E-5</v>
      </c>
      <c r="F119" s="3">
        <f t="shared" si="27"/>
        <v>-2.0278922157876975E-4</v>
      </c>
      <c r="G119" s="3">
        <f t="shared" si="28"/>
        <v>2.8153509451504584E-2</v>
      </c>
      <c r="H119" s="3">
        <f t="shared" si="29"/>
        <v>1.5</v>
      </c>
      <c r="I119" s="13">
        <f>I120*(1+(H120*((B119/B120)-1))+((1-H120)*(Eur_1M!B119/100)*((A119-A120)/360)))</f>
        <v>119.27798145699958</v>
      </c>
      <c r="J119" s="3">
        <f t="shared" si="30"/>
        <v>114.11571279780505</v>
      </c>
      <c r="K119" s="3">
        <f t="shared" si="23"/>
        <v>1.1323480188867001</v>
      </c>
      <c r="L119" s="13">
        <f t="shared" si="31"/>
        <v>1132.3480188867002</v>
      </c>
      <c r="M119" s="3">
        <f t="shared" si="32"/>
        <v>7.6469524000316569E-4</v>
      </c>
      <c r="N119" s="3">
        <f t="shared" si="33"/>
        <v>4.1465250705019073E-2</v>
      </c>
      <c r="O119" s="3">
        <v>108</v>
      </c>
      <c r="P119" s="3">
        <f t="shared" si="34"/>
        <v>0.42857142857142855</v>
      </c>
      <c r="Q119" s="3">
        <f>(  Eur_3M!B118 + ( (Eur_6M!B118 - Eur_3M!B118)/0.25  )*(P119-0.25) )/100</f>
        <v>-2.9042857142857147E-3</v>
      </c>
      <c r="R119" s="3">
        <f t="shared" si="35"/>
        <v>4.5465238679527902</v>
      </c>
      <c r="S119" s="3">
        <f t="shared" si="36"/>
        <v>4.5193784893719231</v>
      </c>
      <c r="T119" s="13">
        <f t="shared" si="37"/>
        <v>0.99999727304062169</v>
      </c>
      <c r="U119" s="13">
        <f t="shared" si="38"/>
        <v>0.99999689892843358</v>
      </c>
      <c r="V119" s="3">
        <f t="shared" si="39"/>
        <v>131.10256712303658</v>
      </c>
      <c r="W119" s="13">
        <f t="shared" si="40"/>
        <v>0.99999727304062169</v>
      </c>
      <c r="X119" s="3">
        <f t="shared" si="41"/>
        <v>4.2131782568052381E-7</v>
      </c>
      <c r="Y119" s="3">
        <f t="shared" si="42"/>
        <v>2.9074294768206768</v>
      </c>
      <c r="Z119" s="3">
        <f t="shared" si="43"/>
        <v>9.6001317596651915E-3</v>
      </c>
      <c r="AA119" s="3">
        <f t="shared" si="44"/>
        <v>429.10387024140596</v>
      </c>
      <c r="AL119" s="25"/>
      <c r="AM119" s="25"/>
    </row>
    <row r="120" spans="1:39" hidden="1">
      <c r="A120" s="4">
        <v>43052</v>
      </c>
      <c r="B120" s="3">
        <v>137.9905</v>
      </c>
      <c r="C120" s="3">
        <f t="shared" si="24"/>
        <v>9.0590049288547119E-5</v>
      </c>
      <c r="D120" s="3">
        <f t="shared" si="25"/>
        <v>8.2065570301013967E-9</v>
      </c>
      <c r="E120" s="3">
        <f t="shared" si="26"/>
        <v>6.3170469850214298E-5</v>
      </c>
      <c r="F120" s="3">
        <f t="shared" si="27"/>
        <v>1.0870372618326774E-5</v>
      </c>
      <c r="G120" s="3">
        <f t="shared" si="28"/>
        <v>2.8212547663561859E-2</v>
      </c>
      <c r="H120" s="3">
        <f t="shared" si="29"/>
        <v>1.5</v>
      </c>
      <c r="I120" s="13">
        <f>I121*(1+(H121*((B120/B121)-1))+((1-H121)*(Eur_1M!B120/100)*((A120-A121)/360)))</f>
        <v>119.18680501787975</v>
      </c>
      <c r="J120" s="3">
        <f t="shared" si="30"/>
        <v>114.02848241200013</v>
      </c>
      <c r="K120" s="3">
        <f t="shared" si="23"/>
        <v>1.1314824487374961</v>
      </c>
      <c r="L120" s="13">
        <f t="shared" si="31"/>
        <v>1131.482448737496</v>
      </c>
      <c r="M120" s="3">
        <f t="shared" si="32"/>
        <v>1.5133811018044446E-4</v>
      </c>
      <c r="N120" s="3">
        <f t="shared" si="33"/>
        <v>4.1546615900604697E-2</v>
      </c>
      <c r="O120" s="3">
        <v>109</v>
      </c>
      <c r="P120" s="3">
        <f t="shared" si="34"/>
        <v>0.43253968253968256</v>
      </c>
      <c r="Q120" s="3">
        <f>(  Eur_3M!B119 + ( (Eur_6M!B119 - Eur_3M!B119)/0.25  )*(P120-0.25) )/100</f>
        <v>-2.8957142857142858E-3</v>
      </c>
      <c r="R120" s="3">
        <f t="shared" si="35"/>
        <v>4.4886634714187723</v>
      </c>
      <c r="S120" s="3">
        <f t="shared" si="36"/>
        <v>4.4613391973019834</v>
      </c>
      <c r="T120" s="13">
        <f t="shared" si="37"/>
        <v>0.99999641642925663</v>
      </c>
      <c r="U120" s="13">
        <f t="shared" si="38"/>
        <v>0.99999592754742939</v>
      </c>
      <c r="V120" s="3">
        <f t="shared" si="39"/>
        <v>130.22917548887176</v>
      </c>
      <c r="W120" s="13">
        <f t="shared" si="40"/>
        <v>0.99999641642925663</v>
      </c>
      <c r="X120" s="3">
        <f t="shared" si="41"/>
        <v>5.4401307448033247E-7</v>
      </c>
      <c r="Y120" s="3">
        <f t="shared" si="42"/>
        <v>2.8987305661735618</v>
      </c>
      <c r="Z120" s="3">
        <f t="shared" si="43"/>
        <v>1.2516029925267855E-2</v>
      </c>
      <c r="AA120" s="3">
        <f t="shared" si="44"/>
        <v>433.08001911362476</v>
      </c>
      <c r="AL120" s="25"/>
      <c r="AM120" s="25"/>
    </row>
    <row r="121" spans="1:39" hidden="1">
      <c r="A121" s="4">
        <v>43049</v>
      </c>
      <c r="B121" s="3">
        <v>137.97800000000001</v>
      </c>
      <c r="C121" s="3">
        <f t="shared" si="24"/>
        <v>-2.0041073518133816E-3</v>
      </c>
      <c r="D121" s="3">
        <f t="shared" si="25"/>
        <v>4.0164462775924456E-6</v>
      </c>
      <c r="E121" s="3">
        <f t="shared" si="26"/>
        <v>6.7761132960352015E-5</v>
      </c>
      <c r="F121" s="3">
        <f t="shared" si="27"/>
        <v>2.0647778558925516E-3</v>
      </c>
      <c r="G121" s="3">
        <f t="shared" si="28"/>
        <v>2.9173693484303619E-2</v>
      </c>
      <c r="H121" s="3">
        <f t="shared" si="29"/>
        <v>1.5</v>
      </c>
      <c r="I121" s="13">
        <f>I122*(1+(H122*((B121/B122)-1))+((1-H122)*(Eur_1M!B121/100)*((A121-A122)/360)))</f>
        <v>119.16876887686207</v>
      </c>
      <c r="J121" s="3">
        <f t="shared" si="30"/>
        <v>114.01122686270919</v>
      </c>
      <c r="K121" s="3">
        <f t="shared" si="23"/>
        <v>1.1313112252786459</v>
      </c>
      <c r="L121" s="13">
        <f t="shared" si="31"/>
        <v>1131.3112252786459</v>
      </c>
      <c r="M121" s="3">
        <f t="shared" si="32"/>
        <v>-3.0025009245954145E-3</v>
      </c>
      <c r="N121" s="3">
        <f t="shared" si="33"/>
        <v>4.1390685982395176E-2</v>
      </c>
      <c r="O121" s="3">
        <v>110</v>
      </c>
      <c r="P121" s="3">
        <f t="shared" si="34"/>
        <v>0.43650793650793651</v>
      </c>
      <c r="Q121" s="3">
        <f>(  Eur_3M!B120 + ( (Eur_6M!B120 - Eur_3M!B120)/0.25  )*(P121-0.25) )/100</f>
        <v>-2.8871428571428577E-3</v>
      </c>
      <c r="R121" s="3">
        <f t="shared" si="35"/>
        <v>4.479251354496629</v>
      </c>
      <c r="S121" s="3">
        <f t="shared" si="36"/>
        <v>4.4519050467839429</v>
      </c>
      <c r="T121" s="13">
        <f t="shared" si="37"/>
        <v>0.99999625473562226</v>
      </c>
      <c r="U121" s="13">
        <f t="shared" si="38"/>
        <v>0.99999574440983707</v>
      </c>
      <c r="V121" s="3">
        <f t="shared" si="39"/>
        <v>130.05019394242231</v>
      </c>
      <c r="W121" s="13">
        <f t="shared" si="40"/>
        <v>0.99999625473562226</v>
      </c>
      <c r="X121" s="3">
        <f t="shared" si="41"/>
        <v>5.6709231334669768E-7</v>
      </c>
      <c r="Y121" s="3">
        <f t="shared" si="42"/>
        <v>2.8901496840980379</v>
      </c>
      <c r="Z121" s="3">
        <f t="shared" si="43"/>
        <v>1.3113321893110232E-2</v>
      </c>
      <c r="AA121" s="3">
        <f t="shared" si="44"/>
        <v>437.05653718422639</v>
      </c>
      <c r="AL121" s="25"/>
      <c r="AM121" s="25"/>
    </row>
    <row r="122" spans="1:39" hidden="1">
      <c r="A122" s="4">
        <v>43048</v>
      </c>
      <c r="B122" s="3">
        <v>138.25479999999999</v>
      </c>
      <c r="C122" s="3">
        <f t="shared" si="24"/>
        <v>-3.4997145769217275E-3</v>
      </c>
      <c r="D122" s="3">
        <f t="shared" si="25"/>
        <v>1.2248002119918426E-5</v>
      </c>
      <c r="E122" s="3">
        <f t="shared" si="26"/>
        <v>6.7814511513104888E-5</v>
      </c>
      <c r="F122" s="3">
        <f t="shared" si="27"/>
        <v>6.0862658932348945E-3</v>
      </c>
      <c r="G122" s="3">
        <f t="shared" si="28"/>
        <v>2.8829255740922873E-2</v>
      </c>
      <c r="H122" s="3">
        <f t="shared" si="29"/>
        <v>1.5</v>
      </c>
      <c r="I122" s="13">
        <f>I123*(1+(H123*((B122/B123)-1))+((1-H123)*(Eur_1M!B122/100)*((A122-A123)/360)))</f>
        <v>119.52711090753219</v>
      </c>
      <c r="J122" s="3">
        <f t="shared" si="30"/>
        <v>114.35406009777761</v>
      </c>
      <c r="K122" s="3">
        <f t="shared" si="23"/>
        <v>1.1347130927780504</v>
      </c>
      <c r="L122" s="13">
        <f t="shared" si="31"/>
        <v>1134.7130927780504</v>
      </c>
      <c r="M122" s="3">
        <f t="shared" si="32"/>
        <v>-5.2489817369608593E-3</v>
      </c>
      <c r="N122" s="3">
        <f t="shared" si="33"/>
        <v>4.0911762010266875E-2</v>
      </c>
      <c r="O122" s="3">
        <v>111</v>
      </c>
      <c r="P122" s="3">
        <f t="shared" si="34"/>
        <v>0.44047619047619047</v>
      </c>
      <c r="Q122" s="3">
        <f>(  Eur_3M!B121 + ( (Eur_6M!B121 - Eur_3M!B121)/0.25  )*(P122-0.25) )/100</f>
        <v>-2.8861904761904767E-3</v>
      </c>
      <c r="R122" s="3">
        <f t="shared" si="35"/>
        <v>4.621205729978425</v>
      </c>
      <c r="S122" s="3">
        <f t="shared" si="36"/>
        <v>4.5940532561765792</v>
      </c>
      <c r="T122" s="13">
        <f t="shared" si="37"/>
        <v>0.99999809241897641</v>
      </c>
      <c r="U122" s="13">
        <f t="shared" si="38"/>
        <v>0.99999782640821522</v>
      </c>
      <c r="V122" s="3">
        <f t="shared" si="39"/>
        <v>133.44099794967872</v>
      </c>
      <c r="W122" s="13">
        <f t="shared" si="40"/>
        <v>0.99999809241897641</v>
      </c>
      <c r="X122" s="3">
        <f t="shared" si="41"/>
        <v>2.9848154608012911E-7</v>
      </c>
      <c r="Y122" s="3">
        <f t="shared" si="42"/>
        <v>2.8895341072595437</v>
      </c>
      <c r="Z122" s="3">
        <f t="shared" si="43"/>
        <v>6.9256452148500807E-3</v>
      </c>
      <c r="AA122" s="3">
        <f t="shared" si="44"/>
        <v>441.03556452422282</v>
      </c>
      <c r="AL122" s="25"/>
      <c r="AM122" s="25"/>
    </row>
    <row r="123" spans="1:39" hidden="1">
      <c r="A123" s="4">
        <v>43047</v>
      </c>
      <c r="B123" s="3">
        <v>138.73949999999999</v>
      </c>
      <c r="C123" s="3">
        <f t="shared" si="24"/>
        <v>-1.4988095518794142E-3</v>
      </c>
      <c r="D123" s="3">
        <f t="shared" si="25"/>
        <v>2.2464300728049702E-6</v>
      </c>
      <c r="E123" s="3">
        <f t="shared" si="26"/>
        <v>5.8018297219065731E-5</v>
      </c>
      <c r="F123" s="3">
        <f t="shared" si="27"/>
        <v>1.1151799050286281E-2</v>
      </c>
      <c r="G123" s="3">
        <f t="shared" si="28"/>
        <v>2.5547643591214232E-2</v>
      </c>
      <c r="H123" s="3">
        <f t="shared" si="29"/>
        <v>1.5</v>
      </c>
      <c r="I123" s="13">
        <f>I124*(1+(H124*((B123/B124)-1))+((1-H124)*(Eur_1M!B123/100)*((A123-A124)/360)))</f>
        <v>120.15615600860426</v>
      </c>
      <c r="J123" s="3">
        <f t="shared" si="30"/>
        <v>114.95588056131962</v>
      </c>
      <c r="K123" s="3">
        <f t="shared" si="23"/>
        <v>1.1406848401641858</v>
      </c>
      <c r="L123" s="13">
        <f t="shared" si="31"/>
        <v>1140.6848401641857</v>
      </c>
      <c r="M123" s="3">
        <f t="shared" si="32"/>
        <v>-2.2438792952404209E-3</v>
      </c>
      <c r="N123" s="3">
        <f t="shared" si="33"/>
        <v>4.0833071719695586E-2</v>
      </c>
      <c r="O123" s="3">
        <v>112</v>
      </c>
      <c r="P123" s="3">
        <f t="shared" si="34"/>
        <v>0.44444444444444442</v>
      </c>
      <c r="Q123" s="3">
        <f>(  Eur_3M!B122 + ( (Eur_6M!B122 - Eur_3M!B122)/0.25  )*(P123-0.25) )/100</f>
        <v>-2.8777777777777781E-3</v>
      </c>
      <c r="R123" s="3">
        <f t="shared" si="35"/>
        <v>4.8020019477425517</v>
      </c>
      <c r="S123" s="3">
        <f t="shared" si="36"/>
        <v>4.7747798999294213</v>
      </c>
      <c r="T123" s="13">
        <f t="shared" si="37"/>
        <v>0.99999921456417573</v>
      </c>
      <c r="U123" s="13">
        <f t="shared" si="38"/>
        <v>0.99999910048047469</v>
      </c>
      <c r="V123" s="3">
        <f t="shared" si="39"/>
        <v>139.40501426940853</v>
      </c>
      <c r="W123" s="13">
        <f t="shared" si="40"/>
        <v>0.99999921456417573</v>
      </c>
      <c r="X123" s="3">
        <f t="shared" si="41"/>
        <v>1.263505144350997E-7</v>
      </c>
      <c r="Y123" s="3">
        <f t="shared" si="42"/>
        <v>2.8813211966048149</v>
      </c>
      <c r="Z123" s="3">
        <f t="shared" si="43"/>
        <v>2.9835813749746272E-3</v>
      </c>
      <c r="AA123" s="3">
        <f t="shared" si="44"/>
        <v>445.01285776001754</v>
      </c>
      <c r="AL123" s="25"/>
      <c r="AM123" s="25"/>
    </row>
    <row r="124" spans="1:39" hidden="1">
      <c r="A124" s="4">
        <v>43046</v>
      </c>
      <c r="B124" s="3">
        <v>138.94759999999999</v>
      </c>
      <c r="C124" s="3">
        <f t="shared" si="24"/>
        <v>1.7179492420535867E-3</v>
      </c>
      <c r="D124" s="3">
        <f t="shared" si="25"/>
        <v>2.9513495982724928E-6</v>
      </c>
      <c r="E124" s="3">
        <f t="shared" si="26"/>
        <v>5.5796419602627213E-5</v>
      </c>
      <c r="F124" s="3">
        <f t="shared" si="27"/>
        <v>1.2493916367621498E-2</v>
      </c>
      <c r="G124" s="3">
        <f t="shared" si="28"/>
        <v>2.4590509976135044E-2</v>
      </c>
      <c r="H124" s="3">
        <f t="shared" si="29"/>
        <v>1.5</v>
      </c>
      <c r="I124" s="13">
        <f>I125*(1+(H125*((B124/B125)-1))+((1-H125)*(Eur_1M!B124/100)*((A124-A125)/360)))</f>
        <v>120.42607463842684</v>
      </c>
      <c r="J124" s="3">
        <f t="shared" si="30"/>
        <v>115.21411729926035</v>
      </c>
      <c r="K124" s="3">
        <f t="shared" si="23"/>
        <v>1.1432472730793539</v>
      </c>
      <c r="L124" s="13">
        <f t="shared" si="31"/>
        <v>1143.2472730793538</v>
      </c>
      <c r="M124" s="3">
        <f t="shared" si="32"/>
        <v>2.5809578820832923E-3</v>
      </c>
      <c r="N124" s="3">
        <f t="shared" si="33"/>
        <v>4.1041679526080579E-2</v>
      </c>
      <c r="O124" s="3">
        <v>113</v>
      </c>
      <c r="P124" s="3">
        <f t="shared" si="34"/>
        <v>0.44841269841269843</v>
      </c>
      <c r="Q124" s="3">
        <f>(  Eur_3M!B123 + ( (Eur_6M!B123 - Eur_3M!B123)/0.25  )*(P124-0.25) )/100</f>
        <v>-2.8614285714285716E-3</v>
      </c>
      <c r="R124" s="3">
        <f t="shared" si="35"/>
        <v>4.8381644588511339</v>
      </c>
      <c r="S124" s="3">
        <f t="shared" si="36"/>
        <v>4.8106814627523677</v>
      </c>
      <c r="T124" s="13">
        <f t="shared" si="37"/>
        <v>0.99999934478153407</v>
      </c>
      <c r="U124" s="13">
        <f t="shared" si="38"/>
        <v>0.99999924791714345</v>
      </c>
      <c r="V124" s="3">
        <f t="shared" si="39"/>
        <v>141.96335261792046</v>
      </c>
      <c r="W124" s="13">
        <f t="shared" si="40"/>
        <v>0.99999934478153407</v>
      </c>
      <c r="X124" s="3">
        <f t="shared" si="41"/>
        <v>1.0489600703928913E-7</v>
      </c>
      <c r="Y124" s="3">
        <f t="shared" si="42"/>
        <v>2.8649848072450252</v>
      </c>
      <c r="Z124" s="3">
        <f t="shared" si="43"/>
        <v>2.5231457164738205E-3</v>
      </c>
      <c r="AA124" s="3">
        <f t="shared" si="44"/>
        <v>448.98808875584172</v>
      </c>
      <c r="AL124" s="25"/>
      <c r="AM124" s="25"/>
    </row>
    <row r="125" spans="1:39" hidden="1">
      <c r="A125" s="4">
        <v>43045</v>
      </c>
      <c r="B125" s="3">
        <v>138.70910000000001</v>
      </c>
      <c r="C125" s="3">
        <f t="shared" si="24"/>
        <v>1.1483848495155052E-3</v>
      </c>
      <c r="D125" s="3">
        <f t="shared" si="25"/>
        <v>1.3187877625967494E-6</v>
      </c>
      <c r="E125" s="3">
        <f t="shared" si="26"/>
        <v>5.2865054447108893E-5</v>
      </c>
      <c r="F125" s="3">
        <f t="shared" si="27"/>
        <v>1.0634600783201076E-2</v>
      </c>
      <c r="G125" s="3">
        <f t="shared" si="28"/>
        <v>2.4389547017691693E-2</v>
      </c>
      <c r="H125" s="3">
        <f t="shared" si="29"/>
        <v>1.5</v>
      </c>
      <c r="I125" s="13">
        <f>I126*(1+(H126*((B125/B126)-1))+((1-H126)*(Eur_1M!B125/100)*((A125-A126)/360)))</f>
        <v>120.11566076675929</v>
      </c>
      <c r="J125" s="3">
        <f t="shared" si="30"/>
        <v>114.91713792557402</v>
      </c>
      <c r="K125" s="3">
        <f t="shared" si="23"/>
        <v>1.1403004045263809</v>
      </c>
      <c r="L125" s="13">
        <f t="shared" si="31"/>
        <v>1140.3004045263808</v>
      </c>
      <c r="M125" s="3">
        <f t="shared" si="32"/>
        <v>1.7375563181536002E-3</v>
      </c>
      <c r="N125" s="3">
        <f t="shared" si="33"/>
        <v>4.1153883887565954E-2</v>
      </c>
      <c r="O125" s="3">
        <v>114</v>
      </c>
      <c r="P125" s="3">
        <f t="shared" si="34"/>
        <v>0.45238095238095238</v>
      </c>
      <c r="Q125" s="3">
        <f>(  Eur_3M!B124 + ( (Eur_6M!B124 - Eur_3M!B124)/0.25  )*(P125-0.25) )/100</f>
        <v>-2.8609523809523811E-3</v>
      </c>
      <c r="R125" s="3">
        <f t="shared" si="35"/>
        <v>4.7103149291433271</v>
      </c>
      <c r="S125" s="3">
        <f t="shared" si="36"/>
        <v>4.6826351268879804</v>
      </c>
      <c r="T125" s="13">
        <f t="shared" si="37"/>
        <v>0.99999876332846915</v>
      </c>
      <c r="U125" s="13">
        <f t="shared" si="38"/>
        <v>0.99999858394814523</v>
      </c>
      <c r="V125" s="3">
        <f t="shared" si="39"/>
        <v>139.00533398177834</v>
      </c>
      <c r="W125" s="13">
        <f t="shared" si="40"/>
        <v>0.99999876332846915</v>
      </c>
      <c r="X125" s="3">
        <f t="shared" si="41"/>
        <v>1.9225050029197282E-7</v>
      </c>
      <c r="Y125" s="3">
        <f t="shared" si="42"/>
        <v>2.864441792951478</v>
      </c>
      <c r="Z125" s="3">
        <f t="shared" si="43"/>
        <v>4.6539442216846439E-3</v>
      </c>
      <c r="AA125" s="3">
        <f t="shared" si="44"/>
        <v>452.96617969008469</v>
      </c>
      <c r="AL125" s="25"/>
      <c r="AM125" s="25"/>
    </row>
    <row r="126" spans="1:39" hidden="1">
      <c r="A126" s="4">
        <v>43042</v>
      </c>
      <c r="B126" s="3">
        <v>138.54990000000001</v>
      </c>
      <c r="C126" s="3">
        <f t="shared" si="24"/>
        <v>3.8260684221261368E-4</v>
      </c>
      <c r="D126" s="3">
        <f t="shared" si="25"/>
        <v>1.4638799570790787E-7</v>
      </c>
      <c r="E126" s="3">
        <f t="shared" si="26"/>
        <v>5.3528720826663847E-5</v>
      </c>
      <c r="F126" s="3">
        <f t="shared" si="27"/>
        <v>1.0894212433024863E-2</v>
      </c>
      <c r="G126" s="3">
        <f t="shared" si="28"/>
        <v>2.4488590154567173E-2</v>
      </c>
      <c r="H126" s="3">
        <f t="shared" si="29"/>
        <v>1.5</v>
      </c>
      <c r="I126" s="13">
        <f>I127*(1+(H127*((B126/B127)-1))+((1-H127)*(Eur_1M!B126/100)*((A126-A127)/360)))</f>
        <v>119.90713425722545</v>
      </c>
      <c r="J126" s="3">
        <f t="shared" si="30"/>
        <v>114.71763629935585</v>
      </c>
      <c r="K126" s="3">
        <f t="shared" si="23"/>
        <v>1.1383207886989524</v>
      </c>
      <c r="L126" s="13">
        <f t="shared" si="31"/>
        <v>1138.3207886989524</v>
      </c>
      <c r="M126" s="3">
        <f t="shared" si="32"/>
        <v>5.790190710850485E-4</v>
      </c>
      <c r="N126" s="3">
        <f t="shared" si="33"/>
        <v>4.1171289093759209E-2</v>
      </c>
      <c r="O126" s="3">
        <v>115</v>
      </c>
      <c r="P126" s="3">
        <f t="shared" si="34"/>
        <v>0.45634920634920634</v>
      </c>
      <c r="Q126" s="3">
        <f>(  Eur_3M!B125 + ( (Eur_6M!B125 - Eur_3M!B125)/0.25  )*(P126-0.25) )/100</f>
        <v>-2.8525396825396826E-3</v>
      </c>
      <c r="R126" s="3">
        <f t="shared" si="35"/>
        <v>4.6251968971560729</v>
      </c>
      <c r="S126" s="3">
        <f t="shared" si="36"/>
        <v>4.5973841994843072</v>
      </c>
      <c r="T126" s="13">
        <f t="shared" si="37"/>
        <v>0.99999812878642358</v>
      </c>
      <c r="U126" s="13">
        <f t="shared" si="38"/>
        <v>0.99999786085864772</v>
      </c>
      <c r="V126" s="3">
        <f t="shared" si="39"/>
        <v>137.01819871543785</v>
      </c>
      <c r="W126" s="13">
        <f t="shared" si="40"/>
        <v>0.99999812878642358</v>
      </c>
      <c r="X126" s="3">
        <f t="shared" si="41"/>
        <v>2.851619554752337E-7</v>
      </c>
      <c r="Y126" s="3">
        <f t="shared" si="42"/>
        <v>2.8559361263458718</v>
      </c>
      <c r="Z126" s="3">
        <f t="shared" si="43"/>
        <v>6.9424487671280385E-3</v>
      </c>
      <c r="AA126" s="3">
        <f t="shared" si="44"/>
        <v>456.94267021171845</v>
      </c>
      <c r="AL126" s="25"/>
      <c r="AM126" s="25"/>
    </row>
    <row r="127" spans="1:39" hidden="1">
      <c r="A127" s="4">
        <v>43041</v>
      </c>
      <c r="B127" s="3">
        <v>138.49690000000001</v>
      </c>
      <c r="C127" s="3">
        <f t="shared" si="24"/>
        <v>3.1485805289317221E-4</v>
      </c>
      <c r="D127" s="3">
        <f t="shared" si="25"/>
        <v>9.9135593471679628E-8</v>
      </c>
      <c r="E127" s="3">
        <f t="shared" si="26"/>
        <v>5.3422296418145635E-5</v>
      </c>
      <c r="F127" s="3">
        <f t="shared" si="27"/>
        <v>1.0311696643564527E-2</v>
      </c>
      <c r="G127" s="3">
        <f t="shared" si="28"/>
        <v>2.4619755271676202E-2</v>
      </c>
      <c r="H127" s="3">
        <f t="shared" si="29"/>
        <v>1.5</v>
      </c>
      <c r="I127" s="13">
        <f>I128*(1+(H128*((B127/B128)-1))+((1-H128)*(Eur_1M!B127/100)*((A127-A128)/360)))</f>
        <v>119.83772583607031</v>
      </c>
      <c r="J127" s="3">
        <f t="shared" si="30"/>
        <v>114.651231826732</v>
      </c>
      <c r="K127" s="3">
        <f t="shared" si="23"/>
        <v>1.1376618700349288</v>
      </c>
      <c r="L127" s="13">
        <f t="shared" si="31"/>
        <v>1137.6618700349288</v>
      </c>
      <c r="M127" s="3">
        <f t="shared" si="32"/>
        <v>4.774002429843888E-4</v>
      </c>
      <c r="N127" s="3">
        <f t="shared" si="33"/>
        <v>4.1276827169853932E-2</v>
      </c>
      <c r="O127" s="3">
        <v>116</v>
      </c>
      <c r="P127" s="3">
        <f t="shared" si="34"/>
        <v>0.46031746031746029</v>
      </c>
      <c r="Q127" s="3">
        <f>(  Eur_3M!B126 + ( (Eur_6M!B126 - Eur_3M!B126)/0.25  )*(P127-0.25) )/100</f>
        <v>-2.8441269841269845E-3</v>
      </c>
      <c r="R127" s="3">
        <f t="shared" si="35"/>
        <v>4.5726928659721473</v>
      </c>
      <c r="S127" s="3">
        <f t="shared" si="36"/>
        <v>4.5446879011699401</v>
      </c>
      <c r="T127" s="13">
        <f t="shared" si="37"/>
        <v>0.99999759252162956</v>
      </c>
      <c r="U127" s="13">
        <f t="shared" si="38"/>
        <v>0.99999724916448351</v>
      </c>
      <c r="V127" s="3">
        <f t="shared" si="39"/>
        <v>136.35182688954808</v>
      </c>
      <c r="W127" s="13">
        <f t="shared" si="40"/>
        <v>0.99999759252162956</v>
      </c>
      <c r="X127" s="3">
        <f t="shared" si="41"/>
        <v>3.6075905817242825E-7</v>
      </c>
      <c r="Y127" s="3">
        <f t="shared" si="42"/>
        <v>2.8474473586915634</v>
      </c>
      <c r="Z127" s="3">
        <f t="shared" si="43"/>
        <v>8.8717113834428356E-3</v>
      </c>
      <c r="AA127" s="3">
        <f t="shared" si="44"/>
        <v>460.91923528923871</v>
      </c>
      <c r="AL127" s="25"/>
      <c r="AM127" s="25"/>
    </row>
    <row r="128" spans="1:39" hidden="1">
      <c r="A128" s="4">
        <v>43040</v>
      </c>
      <c r="B128" s="11">
        <f>B129</f>
        <v>138.45330000000001</v>
      </c>
      <c r="C128" s="3">
        <f t="shared" si="24"/>
        <v>0</v>
      </c>
      <c r="D128" s="3">
        <f t="shared" si="25"/>
        <v>0</v>
      </c>
      <c r="E128" s="3">
        <f t="shared" si="26"/>
        <v>5.472498119899218E-5</v>
      </c>
      <c r="F128" s="3">
        <f t="shared" si="27"/>
        <v>1.1180823545946636E-2</v>
      </c>
      <c r="G128" s="3">
        <f t="shared" si="28"/>
        <v>2.4713922180685462E-2</v>
      </c>
      <c r="H128" s="3">
        <f t="shared" si="29"/>
        <v>1.5</v>
      </c>
      <c r="I128" s="13">
        <f>I129*(1+(H129*((B128/B129)-1))+((1-H129)*(Eur_1M!B128/100)*((A128-A129)/360)))</f>
        <v>119.78052893063206</v>
      </c>
      <c r="J128" s="3">
        <f t="shared" si="30"/>
        <v>114.5965103638586</v>
      </c>
      <c r="K128" s="3">
        <f t="shared" si="23"/>
        <v>1.1371188796039349</v>
      </c>
      <c r="L128" s="13">
        <f t="shared" si="31"/>
        <v>1137.1188796039348</v>
      </c>
      <c r="M128" s="3">
        <f t="shared" si="32"/>
        <v>5.1666533195464699E-6</v>
      </c>
      <c r="N128" s="3">
        <f t="shared" si="33"/>
        <v>4.1290829879804557E-2</v>
      </c>
      <c r="O128" s="3">
        <v>117</v>
      </c>
      <c r="P128" s="3">
        <f t="shared" si="34"/>
        <v>0.4642857142857143</v>
      </c>
      <c r="Q128" s="3">
        <f>(  Eur_3M!B127 + ( (Eur_6M!B127 - Eur_3M!B127)/0.25  )*(P128-0.25) )/100</f>
        <v>-2.835714285714286E-3</v>
      </c>
      <c r="R128" s="3">
        <f t="shared" si="35"/>
        <v>4.5344645916818314</v>
      </c>
      <c r="S128" s="3">
        <f t="shared" si="36"/>
        <v>4.5063296336237002</v>
      </c>
      <c r="T128" s="13">
        <f t="shared" si="37"/>
        <v>0.99999711251057433</v>
      </c>
      <c r="U128" s="13">
        <f t="shared" si="38"/>
        <v>0.99999670207017455</v>
      </c>
      <c r="V128" s="3">
        <f t="shared" si="39"/>
        <v>135.80144975313942</v>
      </c>
      <c r="W128" s="13">
        <f t="shared" si="40"/>
        <v>0.99999711251057433</v>
      </c>
      <c r="X128" s="3">
        <f t="shared" si="41"/>
        <v>4.2757602558129208E-7</v>
      </c>
      <c r="Y128" s="3">
        <f t="shared" si="42"/>
        <v>2.8389695242356003</v>
      </c>
      <c r="Z128" s="3">
        <f t="shared" si="43"/>
        <v>1.0598978691290985E-2</v>
      </c>
      <c r="AA128" s="3">
        <f t="shared" si="44"/>
        <v>464.89585370059683</v>
      </c>
      <c r="AL128" s="25"/>
      <c r="AM128" s="25"/>
    </row>
    <row r="129" spans="1:39">
      <c r="A129" s="4">
        <v>43039</v>
      </c>
      <c r="B129" s="3">
        <v>138.45330000000001</v>
      </c>
      <c r="C129" s="3">
        <f t="shared" si="24"/>
        <v>1.153400164723954E-3</v>
      </c>
      <c r="D129" s="3">
        <f t="shared" si="25"/>
        <v>1.3303319399852443E-6</v>
      </c>
      <c r="E129" s="3">
        <f t="shared" si="26"/>
        <v>5.5317158715513001E-5</v>
      </c>
      <c r="F129" s="3">
        <f t="shared" si="27"/>
        <v>1.0411292834070354E-2</v>
      </c>
      <c r="G129" s="3">
        <f t="shared" si="28"/>
        <v>2.5074037133559126E-2</v>
      </c>
      <c r="H129" s="3">
        <f t="shared" si="29"/>
        <v>1.5</v>
      </c>
      <c r="I129" s="13">
        <f>I130*(1+(H130*((B129/B130)-1))+((1-H130)*(Eur_1M!B129/100)*((A129-A130)/360)))</f>
        <v>119.77991006776337</v>
      </c>
      <c r="J129" s="3">
        <f t="shared" si="30"/>
        <v>114.59591828494744</v>
      </c>
      <c r="K129" s="3">
        <f t="shared" si="23"/>
        <v>1.1371130045200779</v>
      </c>
      <c r="L129" s="13">
        <f t="shared" si="31"/>
        <v>1137.113004520078</v>
      </c>
      <c r="M129" s="3">
        <f t="shared" si="32"/>
        <v>1.7347594807194345E-3</v>
      </c>
      <c r="N129" s="3">
        <f t="shared" si="33"/>
        <v>4.1244560535666247E-2</v>
      </c>
      <c r="O129" s="3">
        <v>118</v>
      </c>
      <c r="P129" s="3">
        <f t="shared" si="34"/>
        <v>0.46825396825396826</v>
      </c>
      <c r="Q129" s="3">
        <f>(  Eur_3M!B128 + ( (Eur_6M!B128 - Eur_3M!B128)/0.25  )*(P129-0.25) )/100</f>
        <v>-2.82984126984127E-3</v>
      </c>
      <c r="R129" s="3">
        <f t="shared" si="35"/>
        <v>4.5198790189198466</v>
      </c>
      <c r="S129" s="3">
        <f t="shared" si="36"/>
        <v>4.4916557435070938</v>
      </c>
      <c r="T129" s="13">
        <f t="shared" si="37"/>
        <v>0.9999969062510049</v>
      </c>
      <c r="U129" s="13">
        <f t="shared" si="38"/>
        <v>0.99999646642038298</v>
      </c>
      <c r="V129" s="3">
        <f t="shared" si="39"/>
        <v>135.78706212650059</v>
      </c>
      <c r="W129" s="13">
        <f t="shared" si="40"/>
        <v>0.9999969062510049</v>
      </c>
      <c r="X129" s="3">
        <f t="shared" si="41"/>
        <v>4.5533550734234838E-7</v>
      </c>
      <c r="Y129" s="3">
        <f t="shared" si="42"/>
        <v>2.833082746710426</v>
      </c>
      <c r="Z129" s="3">
        <f t="shared" si="43"/>
        <v>1.1370692576755201E-2</v>
      </c>
      <c r="AA129" s="3">
        <f t="shared" si="44"/>
        <v>468.87319875103475</v>
      </c>
      <c r="AL129" s="25"/>
      <c r="AM129" s="25"/>
    </row>
    <row r="130" spans="1:39" hidden="1">
      <c r="A130" s="4">
        <v>43038</v>
      </c>
      <c r="B130" s="3">
        <v>138.2937</v>
      </c>
      <c r="C130" s="3">
        <f t="shared" si="24"/>
        <v>2.2796343202520289E-3</v>
      </c>
      <c r="D130" s="3">
        <f t="shared" si="25"/>
        <v>5.1967326340709299E-6</v>
      </c>
      <c r="E130" s="3">
        <f t="shared" si="26"/>
        <v>5.4493848871829479E-5</v>
      </c>
      <c r="F130" s="3">
        <f t="shared" si="27"/>
        <v>8.5458378285498994E-3</v>
      </c>
      <c r="G130" s="3">
        <f t="shared" si="28"/>
        <v>2.5310328898380016E-2</v>
      </c>
      <c r="H130" s="3">
        <f t="shared" si="29"/>
        <v>1.5</v>
      </c>
      <c r="I130" s="13">
        <f>I131*(1+(H131*((B130/B131)-1))+((1-H131)*(Eur_1M!B130/100)*((A130-A131)/360)))</f>
        <v>119.57230086125801</v>
      </c>
      <c r="J130" s="3">
        <f t="shared" si="30"/>
        <v>114.39729426151621</v>
      </c>
      <c r="K130" s="3">
        <f t="shared" si="23"/>
        <v>1.135142096974382</v>
      </c>
      <c r="L130" s="13">
        <f t="shared" si="31"/>
        <v>1135.142096974382</v>
      </c>
      <c r="M130" s="3">
        <f t="shared" si="32"/>
        <v>3.432952662437142E-3</v>
      </c>
      <c r="N130" s="3">
        <f t="shared" si="33"/>
        <v>4.1103649476340771E-2</v>
      </c>
      <c r="O130" s="3">
        <v>119</v>
      </c>
      <c r="P130" s="3">
        <f t="shared" si="34"/>
        <v>0.47222222222222221</v>
      </c>
      <c r="Q130" s="3">
        <f>(  Eur_3M!B129 + ( (Eur_6M!B129 - Eur_3M!B129)/0.25  )*(P130-0.25) )/100</f>
        <v>-2.8211111111111115E-3</v>
      </c>
      <c r="R130" s="3">
        <f t="shared" si="35"/>
        <v>4.4546319190341768</v>
      </c>
      <c r="S130" s="3">
        <f t="shared" si="36"/>
        <v>4.4263861376359577</v>
      </c>
      <c r="T130" s="13">
        <f t="shared" si="37"/>
        <v>0.99999579813776962</v>
      </c>
      <c r="U130" s="13">
        <f t="shared" si="38"/>
        <v>0.99999520875368797</v>
      </c>
      <c r="V130" s="3">
        <f t="shared" si="39"/>
        <v>133.80904577799038</v>
      </c>
      <c r="W130" s="13">
        <f t="shared" si="40"/>
        <v>0.99999579813776962</v>
      </c>
      <c r="X130" s="3">
        <f t="shared" si="41"/>
        <v>6.1078962215884577E-7</v>
      </c>
      <c r="Y130" s="3">
        <f t="shared" si="42"/>
        <v>2.824193491982864</v>
      </c>
      <c r="Z130" s="3">
        <f t="shared" si="43"/>
        <v>1.5276325837905015E-2</v>
      </c>
      <c r="AA130" s="3">
        <f t="shared" si="44"/>
        <v>472.84946625713053</v>
      </c>
      <c r="AL130" s="25"/>
      <c r="AM130" s="25"/>
    </row>
    <row r="131" spans="1:39" hidden="1">
      <c r="A131" s="4">
        <v>43035</v>
      </c>
      <c r="B131" s="3">
        <v>137.97880000000001</v>
      </c>
      <c r="C131" s="3">
        <f t="shared" si="24"/>
        <v>7.6925450999601745E-4</v>
      </c>
      <c r="D131" s="3">
        <f t="shared" si="25"/>
        <v>5.9175250114921296E-7</v>
      </c>
      <c r="E131" s="3">
        <f t="shared" si="26"/>
        <v>4.9477202129757668E-5</v>
      </c>
      <c r="F131" s="3">
        <f t="shared" si="27"/>
        <v>5.8418382269668995E-3</v>
      </c>
      <c r="G131" s="3">
        <f t="shared" si="28"/>
        <v>2.4533908989331766E-2</v>
      </c>
      <c r="H131" s="3">
        <f t="shared" si="29"/>
        <v>1.5</v>
      </c>
      <c r="I131" s="13">
        <f>I132*(1+(H132*((B131/B132)-1))+((1-H132)*(Eur_1M!B131/100)*((A131-A132)/360)))</f>
        <v>119.16251859666657</v>
      </c>
      <c r="J131" s="3">
        <f t="shared" si="30"/>
        <v>114.00524709032386</v>
      </c>
      <c r="K131" s="3">
        <f t="shared" si="23"/>
        <v>1.1312518891605259</v>
      </c>
      <c r="L131" s="13">
        <f t="shared" si="31"/>
        <v>1131.2518891605259</v>
      </c>
      <c r="M131" s="3">
        <f t="shared" si="32"/>
        <v>1.1588067949553256E-3</v>
      </c>
      <c r="N131" s="3">
        <f t="shared" si="33"/>
        <v>4.1089503485855647E-2</v>
      </c>
      <c r="O131" s="3">
        <v>120</v>
      </c>
      <c r="P131" s="3">
        <f t="shared" si="34"/>
        <v>0.47619047619047616</v>
      </c>
      <c r="Q131" s="3">
        <f>(  Eur_3M!B130 + ( (Eur_6M!B130 - Eur_3M!B130)/0.25  )*(P131-0.25) )/100</f>
        <v>-2.8033333333333339E-3</v>
      </c>
      <c r="R131" s="3">
        <f t="shared" si="35"/>
        <v>4.3164987371454195</v>
      </c>
      <c r="S131" s="3">
        <f t="shared" si="36"/>
        <v>4.288144285939353</v>
      </c>
      <c r="T131" s="13">
        <f t="shared" si="37"/>
        <v>0.99999207382061939</v>
      </c>
      <c r="U131" s="13">
        <f t="shared" si="38"/>
        <v>0.99999099139761483</v>
      </c>
      <c r="V131" s="3">
        <f t="shared" si="39"/>
        <v>129.91613125323431</v>
      </c>
      <c r="W131" s="13">
        <f t="shared" si="40"/>
        <v>0.99999207382061939</v>
      </c>
      <c r="X131" s="3">
        <f t="shared" si="41"/>
        <v>1.1189407042533408E-6</v>
      </c>
      <c r="Y131" s="3">
        <f t="shared" si="42"/>
        <v>2.8058439634144992</v>
      </c>
      <c r="Z131" s="3">
        <f t="shared" si="43"/>
        <v>2.8018011311954576E-2</v>
      </c>
      <c r="AA131" s="3">
        <f t="shared" si="44"/>
        <v>476.82228161994925</v>
      </c>
      <c r="AL131" s="25"/>
      <c r="AM131" s="25"/>
    </row>
    <row r="132" spans="1:39" hidden="1">
      <c r="A132" s="4">
        <v>43034</v>
      </c>
      <c r="B132" s="3">
        <v>137.87270000000001</v>
      </c>
      <c r="C132" s="3">
        <f t="shared" si="24"/>
        <v>3.5086544327775997E-3</v>
      </c>
      <c r="D132" s="3">
        <f t="shared" si="25"/>
        <v>1.23106559286499E-5</v>
      </c>
      <c r="E132" s="3">
        <f t="shared" si="26"/>
        <v>5.0318252320141887E-5</v>
      </c>
      <c r="F132" s="3">
        <f t="shared" si="27"/>
        <v>6.2695810818524551E-3</v>
      </c>
      <c r="G132" s="3">
        <f t="shared" si="28"/>
        <v>2.4682912341544645E-2</v>
      </c>
      <c r="H132" s="3">
        <f t="shared" si="29"/>
        <v>1.5</v>
      </c>
      <c r="I132" s="13">
        <f>I133*(1+(H133*((B132/B133)-1))+((1-H133)*(Eur_1M!B132/100)*((A132-A133)/360)))</f>
        <v>119.02451223720962</v>
      </c>
      <c r="J132" s="3">
        <f t="shared" si="30"/>
        <v>113.87321355079135</v>
      </c>
      <c r="K132" s="3">
        <f t="shared" si="23"/>
        <v>1.1299417460325487</v>
      </c>
      <c r="L132" s="13">
        <f t="shared" si="31"/>
        <v>1129.9417460325487</v>
      </c>
      <c r="M132" s="3">
        <f t="shared" si="32"/>
        <v>5.2635292981363128E-3</v>
      </c>
      <c r="N132" s="3">
        <f t="shared" si="33"/>
        <v>4.0663607588075475E-2</v>
      </c>
      <c r="O132" s="3">
        <v>121</v>
      </c>
      <c r="P132" s="3">
        <f t="shared" si="34"/>
        <v>0.48015873015873017</v>
      </c>
      <c r="Q132" s="3">
        <f>(  Eur_3M!B131 + ( (Eur_6M!B131 - Eur_3M!B131)/0.25  )*(P132-0.25) )/100</f>
        <v>-2.7852380952380958E-3</v>
      </c>
      <c r="R132" s="3">
        <f t="shared" si="35"/>
        <v>4.3022573354284974</v>
      </c>
      <c r="S132" s="3">
        <f t="shared" si="36"/>
        <v>4.2740801039052494</v>
      </c>
      <c r="T132" s="13">
        <f t="shared" si="37"/>
        <v>0.99999154666051226</v>
      </c>
      <c r="U132" s="13">
        <f t="shared" si="38"/>
        <v>0.99999040359846803</v>
      </c>
      <c r="V132" s="3">
        <f t="shared" si="39"/>
        <v>128.60355244846039</v>
      </c>
      <c r="W132" s="13">
        <f t="shared" si="40"/>
        <v>0.99999154666051226</v>
      </c>
      <c r="X132" s="3">
        <f t="shared" si="41"/>
        <v>1.1986340255574696E-6</v>
      </c>
      <c r="Y132" s="3">
        <f t="shared" si="42"/>
        <v>2.7876734168254758</v>
      </c>
      <c r="Z132" s="3">
        <f t="shared" si="43"/>
        <v>2.9880609039050585E-2</v>
      </c>
      <c r="AA132" s="3">
        <f t="shared" si="44"/>
        <v>480.79668911965013</v>
      </c>
      <c r="AL132" s="25"/>
      <c r="AM132" s="25"/>
    </row>
    <row r="133" spans="1:39" hidden="1">
      <c r="A133" s="4">
        <v>43033</v>
      </c>
      <c r="B133" s="3">
        <v>137.38980000000001</v>
      </c>
      <c r="C133" s="3">
        <f t="shared" si="24"/>
        <v>-7.3510761171512707E-5</v>
      </c>
      <c r="D133" s="3">
        <f t="shared" si="25"/>
        <v>5.4038320080151801E-9</v>
      </c>
      <c r="E133" s="3">
        <f t="shared" si="26"/>
        <v>3.801135540881147E-5</v>
      </c>
      <c r="F133" s="3">
        <f t="shared" si="27"/>
        <v>2.8222374745421989E-3</v>
      </c>
      <c r="G133" s="3">
        <f t="shared" si="28"/>
        <v>2.176982114769244E-2</v>
      </c>
      <c r="H133" s="3">
        <f t="shared" si="29"/>
        <v>1.5</v>
      </c>
      <c r="I133" s="13">
        <f>I134*(1+(H134*((B133/B134)-1))+((1-H134)*(Eur_1M!B133/100)*((A133-A134)/360)))</f>
        <v>118.39966911249192</v>
      </c>
      <c r="J133" s="3">
        <f t="shared" si="30"/>
        <v>113.27541320496915</v>
      </c>
      <c r="K133" s="3">
        <f t="shared" si="23"/>
        <v>1.1240098894925039</v>
      </c>
      <c r="L133" s="13">
        <f t="shared" si="31"/>
        <v>1124.0098894925038</v>
      </c>
      <c r="M133" s="3">
        <f t="shared" si="32"/>
        <v>-1.0510094522692488E-4</v>
      </c>
      <c r="N133" s="3">
        <f t="shared" si="33"/>
        <v>4.0663361575636235E-2</v>
      </c>
      <c r="O133" s="3">
        <v>122</v>
      </c>
      <c r="P133" s="3">
        <f t="shared" si="34"/>
        <v>0.48412698412698413</v>
      </c>
      <c r="Q133" s="3">
        <f>(  Eur_3M!B132 + ( (Eur_6M!B132 - Eur_3M!B132)/0.25  )*(P133-0.25) )/100</f>
        <v>-2.7761904761904764E-3</v>
      </c>
      <c r="R133" s="3">
        <f t="shared" si="35"/>
        <v>4.0984599629899252</v>
      </c>
      <c r="S133" s="3">
        <f t="shared" si="36"/>
        <v>4.0701667073781191</v>
      </c>
      <c r="T133" s="13">
        <f t="shared" si="37"/>
        <v>0.9999792045919802</v>
      </c>
      <c r="U133" s="13">
        <f t="shared" si="38"/>
        <v>0.99997651024606771</v>
      </c>
      <c r="V133" s="3">
        <f t="shared" si="39"/>
        <v>122.66510426031039</v>
      </c>
      <c r="W133" s="13">
        <f t="shared" si="40"/>
        <v>0.9999792045919802</v>
      </c>
      <c r="X133" s="3">
        <f t="shared" si="41"/>
        <v>2.8245780259245329E-6</v>
      </c>
      <c r="Y133" s="3">
        <f t="shared" si="42"/>
        <v>2.776908636106322</v>
      </c>
      <c r="Z133" s="3">
        <f t="shared" si="43"/>
        <v>7.025163058848731E-2</v>
      </c>
      <c r="AA133" s="3">
        <f t="shared" si="44"/>
        <v>484.76671484335964</v>
      </c>
      <c r="AL133" s="25"/>
      <c r="AM133" s="25"/>
    </row>
    <row r="134" spans="1:39" hidden="1">
      <c r="A134" s="4">
        <v>43032</v>
      </c>
      <c r="B134" s="3">
        <v>137.3999</v>
      </c>
      <c r="C134" s="3">
        <f t="shared" si="24"/>
        <v>-2.4446095403738472E-3</v>
      </c>
      <c r="D134" s="3">
        <f t="shared" si="25"/>
        <v>5.9761158048868321E-6</v>
      </c>
      <c r="E134" s="3">
        <f t="shared" si="26"/>
        <v>4.3934899263052434E-5</v>
      </c>
      <c r="F134" s="3">
        <f t="shared" si="27"/>
        <v>4.6080517965491063E-4</v>
      </c>
      <c r="G134" s="3">
        <f t="shared" si="28"/>
        <v>2.3525432102809392E-2</v>
      </c>
      <c r="H134" s="3">
        <f t="shared" si="29"/>
        <v>1.5</v>
      </c>
      <c r="I134" s="13">
        <f>I135*(1+(H135*((B134/B135)-1))+((1-H135)*(Eur_1M!B134/100)*((A134-A135)/360)))</f>
        <v>118.41211368358682</v>
      </c>
      <c r="J134" s="3">
        <f t="shared" si="30"/>
        <v>113.2873191836218</v>
      </c>
      <c r="K134" s="3">
        <f t="shared" si="23"/>
        <v>1.1241280302025753</v>
      </c>
      <c r="L134" s="13">
        <f t="shared" si="31"/>
        <v>1124.1280302025752</v>
      </c>
      <c r="M134" s="3">
        <f t="shared" si="32"/>
        <v>-3.6639594272196837E-3</v>
      </c>
      <c r="N134" s="3">
        <f t="shared" si="33"/>
        <v>4.0636657663334956E-2</v>
      </c>
      <c r="O134" s="3">
        <v>123</v>
      </c>
      <c r="P134" s="3">
        <f t="shared" si="34"/>
        <v>0.48809523809523808</v>
      </c>
      <c r="Q134" s="3">
        <f>(  Eur_3M!B133 + ( (Eur_6M!B133 - Eur_3M!B133)/0.25  )*(P134-0.25) )/100</f>
        <v>-2.7666666666666668E-3</v>
      </c>
      <c r="R134" s="3">
        <f t="shared" si="35"/>
        <v>4.0880224320568068</v>
      </c>
      <c r="S134" s="3">
        <f t="shared" si="36"/>
        <v>4.0596321134965727</v>
      </c>
      <c r="T134" s="13">
        <f t="shared" si="37"/>
        <v>0.99997824669537838</v>
      </c>
      <c r="U134" s="13">
        <f t="shared" si="38"/>
        <v>0.99997542495369984</v>
      </c>
      <c r="V134" s="3">
        <f t="shared" si="39"/>
        <v>122.77687593612973</v>
      </c>
      <c r="W134" s="13">
        <f t="shared" si="40"/>
        <v>0.99997824669537838</v>
      </c>
      <c r="X134" s="3">
        <f t="shared" si="41"/>
        <v>2.9374812019637453E-6</v>
      </c>
      <c r="Y134" s="3">
        <f t="shared" si="42"/>
        <v>2.7672723315234689</v>
      </c>
      <c r="Z134" s="3">
        <f t="shared" si="43"/>
        <v>7.3625660056783643E-2</v>
      </c>
      <c r="AA134" s="3">
        <f t="shared" si="44"/>
        <v>488.74279442197383</v>
      </c>
      <c r="AL134" s="25"/>
      <c r="AM134" s="25"/>
    </row>
    <row r="135" spans="1:39" hidden="1">
      <c r="A135" s="4">
        <v>43031</v>
      </c>
      <c r="B135" s="3">
        <v>137.7362</v>
      </c>
      <c r="C135" s="3">
        <f t="shared" si="24"/>
        <v>1.9811067388709868E-3</v>
      </c>
      <c r="D135" s="3">
        <f t="shared" si="25"/>
        <v>3.9247839108000366E-6</v>
      </c>
      <c r="E135" s="3">
        <f t="shared" si="26"/>
        <v>3.808551669394807E-5</v>
      </c>
      <c r="F135" s="3">
        <f t="shared" si="27"/>
        <v>2.5494186023778966E-3</v>
      </c>
      <c r="G135" s="3">
        <f t="shared" si="28"/>
        <v>2.181244606093849E-2</v>
      </c>
      <c r="H135" s="3">
        <f t="shared" si="29"/>
        <v>1.5</v>
      </c>
      <c r="I135" s="13">
        <f>I136*(1+(H136*((B135/B136)-1))+((1-H136)*(Eur_1M!B135/100)*((A135-A136)/360)))</f>
        <v>118.84676665298385</v>
      </c>
      <c r="J135" s="3">
        <f t="shared" si="30"/>
        <v>113.70316067269248</v>
      </c>
      <c r="K135" s="3">
        <f t="shared" si="23"/>
        <v>1.1282543444039719</v>
      </c>
      <c r="L135" s="13">
        <f t="shared" si="31"/>
        <v>1128.2543444039718</v>
      </c>
      <c r="M135" s="3">
        <f t="shared" si="32"/>
        <v>2.9856857089415388E-3</v>
      </c>
      <c r="N135" s="3">
        <f t="shared" si="33"/>
        <v>4.0494912401101792E-2</v>
      </c>
      <c r="O135" s="3">
        <v>124</v>
      </c>
      <c r="P135" s="3">
        <f t="shared" si="34"/>
        <v>0.49206349206349204</v>
      </c>
      <c r="Q135" s="3">
        <f>(  Eur_3M!B134 + ( (Eur_6M!B134 - Eur_3M!B134)/0.25  )*(P135-0.25) )/100</f>
        <v>-2.7574603174603178E-3</v>
      </c>
      <c r="R135" s="3">
        <f t="shared" si="35"/>
        <v>4.2145305263354134</v>
      </c>
      <c r="S135" s="3">
        <f t="shared" si="36"/>
        <v>4.1861244639817983</v>
      </c>
      <c r="T135" s="13">
        <f t="shared" si="37"/>
        <v>0.99998748508509383</v>
      </c>
      <c r="U135" s="13">
        <f t="shared" si="38"/>
        <v>0.99998581211046234</v>
      </c>
      <c r="V135" s="3">
        <f t="shared" si="39"/>
        <v>126.89666506580079</v>
      </c>
      <c r="W135" s="13">
        <f t="shared" si="40"/>
        <v>0.99998748508509383</v>
      </c>
      <c r="X135" s="3">
        <f t="shared" si="41"/>
        <v>1.730073771739245E-6</v>
      </c>
      <c r="Y135" s="3">
        <f t="shared" si="42"/>
        <v>2.759359412430674</v>
      </c>
      <c r="Z135" s="3">
        <f t="shared" si="43"/>
        <v>4.3883399075521426E-2</v>
      </c>
      <c r="AA135" s="3">
        <f t="shared" si="44"/>
        <v>492.72460855972707</v>
      </c>
      <c r="AL135" s="25"/>
      <c r="AM135" s="25"/>
    </row>
    <row r="136" spans="1:39" hidden="1">
      <c r="A136" s="4">
        <v>43028</v>
      </c>
      <c r="B136" s="3">
        <v>137.46360000000001</v>
      </c>
      <c r="C136" s="3">
        <f t="shared" si="24"/>
        <v>-2.6539060410817154E-3</v>
      </c>
      <c r="D136" s="3">
        <f t="shared" si="25"/>
        <v>7.0432172748900236E-6</v>
      </c>
      <c r="E136" s="3">
        <f t="shared" si="26"/>
        <v>3.6543328693991423E-5</v>
      </c>
      <c r="F136" s="3">
        <f t="shared" si="27"/>
        <v>2.1118778358072167E-3</v>
      </c>
      <c r="G136" s="3">
        <f t="shared" si="28"/>
        <v>2.1392431463217697E-2</v>
      </c>
      <c r="H136" s="3">
        <f t="shared" si="29"/>
        <v>1.5</v>
      </c>
      <c r="I136" s="13">
        <f>I137*(1+(H137*((B136/B137)-1))+((1-H137)*(Eur_1M!B136/100)*((A136-A137)/360)))</f>
        <v>118.49245675244001</v>
      </c>
      <c r="J136" s="3">
        <f t="shared" si="30"/>
        <v>113.36418505994324</v>
      </c>
      <c r="K136" s="3">
        <f t="shared" ref="K136:K199" si="45">J136/$Y$2</f>
        <v>1.1248907553404079</v>
      </c>
      <c r="L136" s="13">
        <f t="shared" si="31"/>
        <v>1124.8907553404078</v>
      </c>
      <c r="M136" s="3">
        <f t="shared" si="32"/>
        <v>-3.9783037296966597E-3</v>
      </c>
      <c r="N136" s="3">
        <f t="shared" si="33"/>
        <v>4.0744900400313241E-2</v>
      </c>
      <c r="O136" s="3">
        <v>125</v>
      </c>
      <c r="P136" s="3">
        <f t="shared" si="34"/>
        <v>0.49603174603174605</v>
      </c>
      <c r="Q136" s="3">
        <f>(  Eur_3M!B135 + ( (Eur_6M!B135 - Eur_3M!B135)/0.25  )*(P136-0.25) )/100</f>
        <v>-2.7487301587301588E-3</v>
      </c>
      <c r="R136" s="3">
        <f t="shared" si="35"/>
        <v>4.0678989084716513</v>
      </c>
      <c r="S136" s="3">
        <f t="shared" si="36"/>
        <v>4.0392024701951392</v>
      </c>
      <c r="T136" s="13">
        <f t="shared" si="37"/>
        <v>0.99997628052379284</v>
      </c>
      <c r="U136" s="13">
        <f t="shared" si="38"/>
        <v>0.99997318337308849</v>
      </c>
      <c r="V136" s="3">
        <f t="shared" si="39"/>
        <v>123.52653938541368</v>
      </c>
      <c r="W136" s="13">
        <f t="shared" si="40"/>
        <v>0.99997628052379284</v>
      </c>
      <c r="X136" s="3">
        <f t="shared" si="41"/>
        <v>3.1525521218244925E-6</v>
      </c>
      <c r="Y136" s="3">
        <f t="shared" si="42"/>
        <v>2.7490953717727487</v>
      </c>
      <c r="Z136" s="3">
        <f t="shared" si="43"/>
        <v>8.0624252959933904E-2</v>
      </c>
      <c r="AA136" s="3">
        <f t="shared" si="44"/>
        <v>496.6952054243489</v>
      </c>
      <c r="AL136" s="25"/>
      <c r="AM136" s="25"/>
    </row>
    <row r="137" spans="1:39" hidden="1">
      <c r="A137" s="4">
        <v>43027</v>
      </c>
      <c r="B137" s="3">
        <v>137.8289</v>
      </c>
      <c r="C137" s="3">
        <f t="shared" ref="C137:C200" si="46">+LN(B137/B138)</f>
        <v>-8.3433302196864848E-5</v>
      </c>
      <c r="D137" s="3">
        <f t="shared" ref="D137:D200" si="47">+C137^2</f>
        <v>6.9611159154733729E-9</v>
      </c>
      <c r="E137" s="3">
        <f t="shared" ref="E137:E200" si="48">+SUM(D137:D156)</f>
        <v>2.9571320763456475E-5</v>
      </c>
      <c r="F137" s="3">
        <f t="shared" ref="F137:F200" si="49">+SUM(C137:C156)</f>
        <v>5.0326346673225993E-3</v>
      </c>
      <c r="G137" s="3">
        <f t="shared" ref="G137:G200" si="50">+SQRT($D$3/$D$2)*SQRT(E137-((1/$D$2)*F137^2))</f>
        <v>1.8884977422593523E-2</v>
      </c>
      <c r="H137" s="3">
        <f t="shared" ref="H137:H200" si="51">+MIN($D$5,$D$4/G139)</f>
        <v>1.5</v>
      </c>
      <c r="I137" s="13">
        <f>I138*(1+(H138*((B137/B138)-1))+((1-H138)*(Eur_1M!B137/100)*((A137-A138)/360)))</f>
        <v>118.96479466394642</v>
      </c>
      <c r="J137" s="3">
        <f t="shared" ref="J137:J200" si="52">I137*(1-(1.1/100))^4</f>
        <v>113.81608051285558</v>
      </c>
      <c r="K137" s="3">
        <f t="shared" si="45"/>
        <v>1.1293748260113403</v>
      </c>
      <c r="L137" s="13">
        <f t="shared" ref="L137:L200" si="53">K137*1000</f>
        <v>1129.3748260113402</v>
      </c>
      <c r="M137" s="3">
        <f t="shared" ref="M137:M200" si="54">LN(L137/L138)</f>
        <v>-1.1997137332549433E-4</v>
      </c>
      <c r="N137" s="3">
        <f t="shared" si="33"/>
        <v>4.075155487662372E-2</v>
      </c>
      <c r="O137" s="3">
        <v>126</v>
      </c>
      <c r="P137" s="3">
        <f t="shared" si="34"/>
        <v>0.5</v>
      </c>
      <c r="Q137" s="3">
        <f>(  Eur_3M!B136 + ( (Eur_6M!B136 - Eur_3M!B136)/0.25  )*(P137-0.25) )/100</f>
        <v>-2.7400000000000002E-3</v>
      </c>
      <c r="R137" s="3">
        <f t="shared" si="35"/>
        <v>4.1890149215110437</v>
      </c>
      <c r="S137" s="3">
        <f t="shared" si="36"/>
        <v>4.1601992207138876</v>
      </c>
      <c r="T137" s="13">
        <f t="shared" si="37"/>
        <v>0.99998599160102297</v>
      </c>
      <c r="U137" s="13">
        <f t="shared" si="38"/>
        <v>0.99998410149426886</v>
      </c>
      <c r="V137" s="3">
        <f t="shared" si="39"/>
        <v>128.00398670108791</v>
      </c>
      <c r="W137" s="13">
        <f t="shared" si="40"/>
        <v>0.99998599160102297</v>
      </c>
      <c r="X137" s="3">
        <f t="shared" si="41"/>
        <v>1.8966029881025408E-6</v>
      </c>
      <c r="Y137" s="3">
        <f t="shared" si="42"/>
        <v>2.7417040697301727</v>
      </c>
      <c r="Z137" s="3">
        <f t="shared" si="43"/>
        <v>4.929090870640139E-2</v>
      </c>
      <c r="AA137" s="3">
        <f t="shared" si="44"/>
        <v>500.67750928854747</v>
      </c>
      <c r="AL137" s="25"/>
      <c r="AM137" s="25"/>
    </row>
    <row r="138" spans="1:39" hidden="1">
      <c r="A138" s="4">
        <v>43026</v>
      </c>
      <c r="B138" s="3">
        <v>137.84039999999999</v>
      </c>
      <c r="C138" s="3">
        <f t="shared" si="46"/>
        <v>-1.7975656530164485E-3</v>
      </c>
      <c r="D138" s="3">
        <f t="shared" si="47"/>
        <v>3.2312422769044509E-6</v>
      </c>
      <c r="E138" s="3">
        <f t="shared" si="48"/>
        <v>3.0807697818836689E-5</v>
      </c>
      <c r="F138" s="3">
        <f t="shared" si="49"/>
        <v>4.0010172212144009E-3</v>
      </c>
      <c r="G138" s="3">
        <f t="shared" si="50"/>
        <v>1.9444584466388998E-2</v>
      </c>
      <c r="H138" s="3">
        <f t="shared" si="51"/>
        <v>1.5</v>
      </c>
      <c r="I138" s="13">
        <f>I139*(1+(H139*((B138/B139)-1))+((1-H139)*(Eur_1M!B138/100)*((A138-A139)/360)))</f>
        <v>118.97906788991178</v>
      </c>
      <c r="J138" s="3">
        <f t="shared" si="52"/>
        <v>113.82973600345883</v>
      </c>
      <c r="K138" s="3">
        <f t="shared" si="45"/>
        <v>1.1295103267881608</v>
      </c>
      <c r="L138" s="13">
        <f t="shared" si="53"/>
        <v>1129.5103267881607</v>
      </c>
      <c r="M138" s="3">
        <f t="shared" si="54"/>
        <v>-2.6923671134699754E-3</v>
      </c>
      <c r="N138" s="3">
        <f t="shared" si="33"/>
        <v>4.066614219312744E-2</v>
      </c>
      <c r="O138" s="3">
        <v>127</v>
      </c>
      <c r="P138" s="3">
        <f t="shared" si="34"/>
        <v>0.50396825396825395</v>
      </c>
      <c r="Q138" s="3">
        <f>(  Eur_3M!B137 + ( (Eur_6M!B137 - Eur_3M!B137)/0.25  )*(P138-0.25) )/100</f>
        <v>-2.7312698412698417E-3</v>
      </c>
      <c r="R138" s="3">
        <f t="shared" si="35"/>
        <v>4.1852386852993266</v>
      </c>
      <c r="S138" s="3">
        <f t="shared" si="36"/>
        <v>4.1563694975485141</v>
      </c>
      <c r="T138" s="13">
        <f t="shared" si="37"/>
        <v>0.9999857566694681</v>
      </c>
      <c r="U138" s="13">
        <f t="shared" si="38"/>
        <v>0.99998383276347957</v>
      </c>
      <c r="V138" s="3">
        <f t="shared" si="39"/>
        <v>128.13300723765349</v>
      </c>
      <c r="W138" s="13">
        <f t="shared" si="40"/>
        <v>0.9999857566694681</v>
      </c>
      <c r="X138" s="3">
        <f t="shared" si="41"/>
        <v>1.923028986452216E-6</v>
      </c>
      <c r="Y138" s="3">
        <f t="shared" si="42"/>
        <v>2.732959105004289</v>
      </c>
      <c r="Z138" s="3">
        <f t="shared" si="43"/>
        <v>5.0280825289032792E-2</v>
      </c>
      <c r="AA138" s="3">
        <f t="shared" si="44"/>
        <v>504.65427146159175</v>
      </c>
      <c r="AL138" s="25"/>
      <c r="AM138" s="25"/>
    </row>
    <row r="139" spans="1:39" hidden="1">
      <c r="A139" s="4">
        <v>43025</v>
      </c>
      <c r="B139" s="3">
        <v>138.08840000000001</v>
      </c>
      <c r="C139" s="3">
        <f t="shared" si="46"/>
        <v>7.2008794848922532E-4</v>
      </c>
      <c r="D139" s="3">
        <f t="shared" si="47"/>
        <v>5.1852665355942122E-7</v>
      </c>
      <c r="E139" s="3">
        <f t="shared" si="48"/>
        <v>2.7579360962714161E-5</v>
      </c>
      <c r="F139" s="3">
        <f t="shared" si="49"/>
        <v>5.8524848295008411E-3</v>
      </c>
      <c r="G139" s="3">
        <f t="shared" si="50"/>
        <v>1.8053294811808999E-2</v>
      </c>
      <c r="H139" s="3">
        <f t="shared" si="51"/>
        <v>1.5</v>
      </c>
      <c r="I139" s="13">
        <f>I140*(1+(H140*((B139/B140)-1))+((1-H140)*(Eur_1M!B139/100)*((A139-A140)/360)))</f>
        <v>119.2998348369138</v>
      </c>
      <c r="J139" s="3">
        <f t="shared" si="52"/>
        <v>114.13662037852941</v>
      </c>
      <c r="K139" s="3">
        <f t="shared" si="45"/>
        <v>1.1325554807430256</v>
      </c>
      <c r="L139" s="13">
        <f t="shared" si="53"/>
        <v>1132.5554807430256</v>
      </c>
      <c r="M139" s="3">
        <f t="shared" si="54"/>
        <v>1.085084771395165E-3</v>
      </c>
      <c r="N139" s="3">
        <f t="shared" si="33"/>
        <v>4.0658303893849328E-2</v>
      </c>
      <c r="O139" s="3">
        <v>128</v>
      </c>
      <c r="P139" s="3">
        <f t="shared" si="34"/>
        <v>0.50793650793650791</v>
      </c>
      <c r="Q139" s="3">
        <f>(  Eur_3M!B138 + ( (Eur_6M!B138 - Eur_3M!B138)/0.25  )*(P139-0.25) )/100</f>
        <v>-2.7225396825396831E-3</v>
      </c>
      <c r="R139" s="3">
        <f t="shared" si="35"/>
        <v>4.2624621958448481</v>
      </c>
      <c r="S139" s="3">
        <f t="shared" si="36"/>
        <v>4.2334851590642533</v>
      </c>
      <c r="T139" s="13">
        <f t="shared" si="37"/>
        <v>0.99998989066442878</v>
      </c>
      <c r="U139" s="13">
        <f t="shared" si="38"/>
        <v>0.99998849513132237</v>
      </c>
      <c r="V139" s="3">
        <f t="shared" si="39"/>
        <v>131.17171823433307</v>
      </c>
      <c r="W139" s="13">
        <f t="shared" si="40"/>
        <v>0.99998989066442878</v>
      </c>
      <c r="X139" s="3">
        <f t="shared" si="41"/>
        <v>1.3789189068199258E-6</v>
      </c>
      <c r="Y139" s="3">
        <f t="shared" si="42"/>
        <v>2.7248139306925148</v>
      </c>
      <c r="Z139" s="3">
        <f t="shared" si="43"/>
        <v>3.6527200208714923E-2</v>
      </c>
      <c r="AA139" s="3">
        <f t="shared" si="44"/>
        <v>508.63355587316045</v>
      </c>
      <c r="AL139" s="25"/>
      <c r="AM139" s="25"/>
    </row>
    <row r="140" spans="1:39" hidden="1">
      <c r="A140" s="4">
        <v>43024</v>
      </c>
      <c r="B140" s="3">
        <v>137.989</v>
      </c>
      <c r="C140" s="3">
        <f t="shared" si="46"/>
        <v>2.1444975325627716E-3</v>
      </c>
      <c r="D140" s="3">
        <f t="shared" si="47"/>
        <v>4.5988696671678162E-6</v>
      </c>
      <c r="E140" s="3">
        <f t="shared" si="48"/>
        <v>2.7599285835361098E-5</v>
      </c>
      <c r="F140" s="3">
        <f t="shared" si="49"/>
        <v>5.8661894444833086E-3</v>
      </c>
      <c r="G140" s="3">
        <f t="shared" si="50"/>
        <v>1.8057445251431676E-2</v>
      </c>
      <c r="H140" s="3">
        <f t="shared" si="51"/>
        <v>1.5</v>
      </c>
      <c r="I140" s="13">
        <f>I141*(1+(H141*((B140/B141)-1))+((1-H141)*(Eur_1M!B140/100)*((A140-A141)/360)))</f>
        <v>119.17045460985382</v>
      </c>
      <c r="J140" s="3">
        <f t="shared" si="52"/>
        <v>114.01283963834129</v>
      </c>
      <c r="K140" s="3">
        <f t="shared" si="45"/>
        <v>1.131327228537506</v>
      </c>
      <c r="L140" s="13">
        <f t="shared" si="53"/>
        <v>1131.327228537506</v>
      </c>
      <c r="M140" s="3">
        <f t="shared" si="54"/>
        <v>3.2304327801666098E-3</v>
      </c>
      <c r="N140" s="3">
        <f t="shared" ref="N140:N203" si="55">SQRT(252)*STDEV(M141:M319)</f>
        <v>4.0625700803772688E-2</v>
      </c>
      <c r="O140" s="3">
        <v>129</v>
      </c>
      <c r="P140" s="3">
        <f t="shared" ref="P140:P203" si="56">O140/252</f>
        <v>0.51190476190476186</v>
      </c>
      <c r="Q140" s="3">
        <f>(  Eur_3M!B139 + ( (Eur_6M!B139 - Eur_3M!B139)/0.25  )*(P140-0.25) )/100</f>
        <v>-2.7138095238095237E-3</v>
      </c>
      <c r="R140" s="3">
        <f t="shared" si="35"/>
        <v>4.2118570145744574</v>
      </c>
      <c r="S140" s="3">
        <f t="shared" si="36"/>
        <v>4.1827903331641902</v>
      </c>
      <c r="T140" s="13">
        <f t="shared" si="37"/>
        <v>0.99998733600718992</v>
      </c>
      <c r="U140" s="13">
        <f t="shared" si="38"/>
        <v>0.99998560235343825</v>
      </c>
      <c r="V140" s="3">
        <f t="shared" si="39"/>
        <v>129.93714165930885</v>
      </c>
      <c r="W140" s="13">
        <f t="shared" si="40"/>
        <v>0.99998733600718992</v>
      </c>
      <c r="X140" s="3">
        <f t="shared" si="41"/>
        <v>1.7052611013738721E-6</v>
      </c>
      <c r="Y140" s="3">
        <f t="shared" si="42"/>
        <v>2.7157419684580413</v>
      </c>
      <c r="Z140" s="3">
        <f t="shared" si="43"/>
        <v>4.5389709193038322E-2</v>
      </c>
      <c r="AA140" s="3">
        <f t="shared" si="44"/>
        <v>512.60901987627722</v>
      </c>
      <c r="AL140" s="25"/>
      <c r="AM140" s="25"/>
    </row>
    <row r="141" spans="1:39" hidden="1">
      <c r="A141" s="4">
        <v>43021</v>
      </c>
      <c r="B141" s="3">
        <v>137.6934</v>
      </c>
      <c r="C141" s="3">
        <f t="shared" si="46"/>
        <v>2.0173806855289644E-3</v>
      </c>
      <c r="D141" s="3">
        <f t="shared" si="47"/>
        <v>4.0698248303453142E-6</v>
      </c>
      <c r="E141" s="3">
        <f t="shared" si="48"/>
        <v>2.3104665576280889E-5</v>
      </c>
      <c r="F141" s="3">
        <f t="shared" si="49"/>
        <v>3.3988151427227446E-3</v>
      </c>
      <c r="G141" s="3">
        <f t="shared" si="50"/>
        <v>1.6847583248207034E-2</v>
      </c>
      <c r="H141" s="3">
        <f t="shared" si="51"/>
        <v>1.5</v>
      </c>
      <c r="I141" s="13">
        <f>I142*(1+(H142*((B141/B142)-1))+((1-H142)*(Eur_1M!B141/100)*((A141-A142)/360)))</f>
        <v>118.78610361113492</v>
      </c>
      <c r="J141" s="3">
        <f t="shared" si="52"/>
        <v>113.6451230853984</v>
      </c>
      <c r="K141" s="3">
        <f t="shared" si="45"/>
        <v>1.127678448715445</v>
      </c>
      <c r="L141" s="13">
        <f t="shared" si="53"/>
        <v>1127.678448715445</v>
      </c>
      <c r="M141" s="3">
        <f t="shared" si="54"/>
        <v>3.0296979439183198E-3</v>
      </c>
      <c r="N141" s="3">
        <f t="shared" si="55"/>
        <v>4.0577050164362E-2</v>
      </c>
      <c r="O141" s="3">
        <v>130</v>
      </c>
      <c r="P141" s="3">
        <f t="shared" si="56"/>
        <v>0.51587301587301593</v>
      </c>
      <c r="Q141" s="3">
        <f>(  Eur_3M!B140 + ( (Eur_6M!B140 - Eur_3M!B140)/0.25  )*(P141-0.25) )/100</f>
        <v>-2.7050793650793652E-3</v>
      </c>
      <c r="R141" s="3">
        <f t="shared" si="35"/>
        <v>4.0896759933962077</v>
      </c>
      <c r="S141" s="3">
        <f t="shared" si="36"/>
        <v>4.0605318109057498</v>
      </c>
      <c r="T141" s="13">
        <f t="shared" si="37"/>
        <v>0.99997840119029946</v>
      </c>
      <c r="U141" s="13">
        <f t="shared" si="38"/>
        <v>0.99997551946722929</v>
      </c>
      <c r="V141" s="3">
        <f t="shared" si="39"/>
        <v>126.28215533990715</v>
      </c>
      <c r="W141" s="13">
        <f t="shared" si="40"/>
        <v>0.99997840119029946</v>
      </c>
      <c r="X141" s="3">
        <f t="shared" si="41"/>
        <v>2.8332679233020844E-6</v>
      </c>
      <c r="Y141" s="3">
        <f t="shared" si="42"/>
        <v>2.7058244401946778</v>
      </c>
      <c r="Z141" s="3">
        <f t="shared" si="43"/>
        <v>7.5419124994525119E-2</v>
      </c>
      <c r="AA141" s="3">
        <f t="shared" si="44"/>
        <v>516.58076108028445</v>
      </c>
      <c r="AL141" s="25"/>
      <c r="AM141" s="25"/>
    </row>
    <row r="142" spans="1:39" hidden="1">
      <c r="A142" s="4">
        <v>43020</v>
      </c>
      <c r="B142" s="3">
        <v>137.41589999999999</v>
      </c>
      <c r="C142" s="3">
        <f t="shared" si="46"/>
        <v>1.5658185801296584E-3</v>
      </c>
      <c r="D142" s="3">
        <f t="shared" si="47"/>
        <v>2.4517878258792593E-6</v>
      </c>
      <c r="E142" s="3">
        <f t="shared" si="48"/>
        <v>1.9625445671395268E-5</v>
      </c>
      <c r="F142" s="3">
        <f t="shared" si="49"/>
        <v>6.1292621035468795E-4</v>
      </c>
      <c r="G142" s="3">
        <f t="shared" si="50"/>
        <v>1.5717631436695426E-2</v>
      </c>
      <c r="H142" s="3">
        <f t="shared" si="51"/>
        <v>1.5</v>
      </c>
      <c r="I142" s="13">
        <f>I143*(1+(H143*((B142/B143)-1))+((1-H143)*(Eur_1M!B142/100)*((A142-A143)/360)))</f>
        <v>118.42676222006328</v>
      </c>
      <c r="J142" s="3">
        <f t="shared" si="52"/>
        <v>113.30133374155643</v>
      </c>
      <c r="K142" s="3">
        <f t="shared" si="45"/>
        <v>1.1242670939346748</v>
      </c>
      <c r="L142" s="13">
        <f t="shared" si="53"/>
        <v>1124.2670939346749</v>
      </c>
      <c r="M142" s="3">
        <f t="shared" si="54"/>
        <v>2.3529639457537028E-3</v>
      </c>
      <c r="N142" s="3">
        <f t="shared" si="55"/>
        <v>4.0554518128871342E-2</v>
      </c>
      <c r="O142" s="3">
        <v>131</v>
      </c>
      <c r="P142" s="3">
        <f t="shared" si="56"/>
        <v>0.51984126984126988</v>
      </c>
      <c r="Q142" s="3">
        <f>(  Eur_3M!B141 + ( (Eur_6M!B141 - Eur_3M!B141)/0.25  )*(P142-0.25) )/100</f>
        <v>-2.6963492063492066E-3</v>
      </c>
      <c r="R142" s="3">
        <f t="shared" si="35"/>
        <v>3.9725682417276347</v>
      </c>
      <c r="S142" s="3">
        <f t="shared" si="36"/>
        <v>3.9433284265677577</v>
      </c>
      <c r="T142" s="13">
        <f t="shared" si="37"/>
        <v>0.99996444907140081</v>
      </c>
      <c r="U142" s="13">
        <f t="shared" si="38"/>
        <v>0.99995982075623591</v>
      </c>
      <c r="V142" s="3">
        <f t="shared" si="39"/>
        <v>122.86470439799484</v>
      </c>
      <c r="W142" s="13">
        <f t="shared" si="40"/>
        <v>0.99996444907140081</v>
      </c>
      <c r="X142" s="3">
        <f t="shared" si="41"/>
        <v>4.5415126641258825E-6</v>
      </c>
      <c r="Y142" s="3">
        <f t="shared" si="42"/>
        <v>2.6953022683472248</v>
      </c>
      <c r="Z142" s="3">
        <f t="shared" si="43"/>
        <v>0.12101787673688316</v>
      </c>
      <c r="AA142" s="3">
        <f t="shared" si="44"/>
        <v>520.54951239869877</v>
      </c>
      <c r="AL142" s="25"/>
      <c r="AM142" s="25"/>
    </row>
    <row r="143" spans="1:39" hidden="1">
      <c r="A143" s="4">
        <v>43019</v>
      </c>
      <c r="B143" s="3">
        <v>137.20089999999999</v>
      </c>
      <c r="C143" s="3">
        <f t="shared" si="46"/>
        <v>-1.5669223454419615E-4</v>
      </c>
      <c r="D143" s="3">
        <f t="shared" si="47"/>
        <v>2.455245636645338E-8</v>
      </c>
      <c r="E143" s="3">
        <f t="shared" si="48"/>
        <v>1.8124797784265412E-5</v>
      </c>
      <c r="F143" s="3">
        <f t="shared" si="49"/>
        <v>-1.9281564051773824E-3</v>
      </c>
      <c r="G143" s="3">
        <f t="shared" si="50"/>
        <v>1.5034302318177702E-2</v>
      </c>
      <c r="H143" s="3">
        <f t="shared" si="51"/>
        <v>1.5</v>
      </c>
      <c r="I143" s="13">
        <f>I144*(1+(H144*((B143/B144)-1))+((1-H144)*(Eur_1M!B143/100)*((A143-A144)/360)))</f>
        <v>118.14843589266528</v>
      </c>
      <c r="J143" s="3">
        <f t="shared" si="52"/>
        <v>113.03505318538464</v>
      </c>
      <c r="K143" s="3">
        <f t="shared" si="45"/>
        <v>1.1216248437759835</v>
      </c>
      <c r="L143" s="13">
        <f t="shared" si="53"/>
        <v>1121.6248437759834</v>
      </c>
      <c r="M143" s="3">
        <f t="shared" si="54"/>
        <v>-2.298935841632088E-4</v>
      </c>
      <c r="N143" s="3">
        <f t="shared" si="55"/>
        <v>4.0667348680280629E-2</v>
      </c>
      <c r="O143" s="3">
        <v>132</v>
      </c>
      <c r="P143" s="3">
        <f t="shared" si="56"/>
        <v>0.52380952380952384</v>
      </c>
      <c r="Q143" s="3">
        <f>(  Eur_3M!B142 + ( (Eur_6M!B142 - Eur_3M!B142)/0.25  )*(P143-0.25) )/100</f>
        <v>-2.6876190476190476E-3</v>
      </c>
      <c r="R143" s="3">
        <f t="shared" si="35"/>
        <v>3.8665528984584285</v>
      </c>
      <c r="S143" s="3">
        <f t="shared" si="36"/>
        <v>3.8371200323653469</v>
      </c>
      <c r="T143" s="13">
        <f t="shared" si="37"/>
        <v>0.99994480773531647</v>
      </c>
      <c r="U143" s="13">
        <f t="shared" si="38"/>
        <v>0.99993775718282629</v>
      </c>
      <c r="V143" s="3">
        <f t="shared" si="39"/>
        <v>120.21647739532114</v>
      </c>
      <c r="W143" s="13">
        <f t="shared" si="40"/>
        <v>0.99994480773531647</v>
      </c>
      <c r="X143" s="3">
        <f t="shared" si="41"/>
        <v>6.8521744155499889E-6</v>
      </c>
      <c r="Y143" s="3">
        <f t="shared" si="42"/>
        <v>2.6841095326211053</v>
      </c>
      <c r="Z143" s="3">
        <f t="shared" si="43"/>
        <v>0.18362968926704559</v>
      </c>
      <c r="AA143" s="3">
        <f t="shared" si="44"/>
        <v>524.51481309616656</v>
      </c>
      <c r="AL143" s="25"/>
      <c r="AM143" s="25"/>
    </row>
    <row r="144" spans="1:39" hidden="1">
      <c r="A144" s="4">
        <v>43018</v>
      </c>
      <c r="B144" s="3">
        <v>137.22239999999999</v>
      </c>
      <c r="C144" s="3">
        <f t="shared" si="46"/>
        <v>-1.4136634236683427E-4</v>
      </c>
      <c r="D144" s="3">
        <f t="shared" si="47"/>
        <v>1.9984442754177001E-8</v>
      </c>
      <c r="E144" s="3">
        <f t="shared" si="48"/>
        <v>1.8220188523022851E-5</v>
      </c>
      <c r="F144" s="3">
        <f t="shared" si="49"/>
        <v>-1.4251360096010661E-3</v>
      </c>
      <c r="G144" s="3">
        <f t="shared" si="50"/>
        <v>1.5109428758996651E-2</v>
      </c>
      <c r="H144" s="3">
        <f t="shared" si="51"/>
        <v>1.5</v>
      </c>
      <c r="I144" s="13">
        <f>I145*(1+(H145*((B144/B145)-1))+((1-H145)*(Eur_1M!B144/100)*((A144-A145)/360)))</f>
        <v>118.17560058243021</v>
      </c>
      <c r="J144" s="3">
        <f t="shared" si="52"/>
        <v>113.0610422061376</v>
      </c>
      <c r="K144" s="3">
        <f t="shared" si="45"/>
        <v>1.121882727773208</v>
      </c>
      <c r="L144" s="13">
        <f t="shared" si="53"/>
        <v>1121.882727773208</v>
      </c>
      <c r="M144" s="3">
        <f t="shared" si="54"/>
        <v>-2.0687536760199577E-4</v>
      </c>
      <c r="N144" s="3">
        <f t="shared" si="55"/>
        <v>4.0666963722290353E-2</v>
      </c>
      <c r="O144" s="3">
        <v>133</v>
      </c>
      <c r="P144" s="3">
        <f t="shared" si="56"/>
        <v>0.52777777777777779</v>
      </c>
      <c r="Q144" s="3">
        <f>(  Eur_3M!B143 + ( (Eur_6M!B143 - Eur_3M!B143)/0.25  )*(P144-0.25) )/100</f>
        <v>-2.6788888888888891E-3</v>
      </c>
      <c r="R144" s="3">
        <f t="shared" si="35"/>
        <v>3.8597132078594001</v>
      </c>
      <c r="S144" s="3">
        <f t="shared" si="36"/>
        <v>3.8301693436583837</v>
      </c>
      <c r="T144" s="13">
        <f t="shared" si="37"/>
        <v>0.9999432399125413</v>
      </c>
      <c r="U144" s="13">
        <f t="shared" si="38"/>
        <v>0.99993597244903154</v>
      </c>
      <c r="V144" s="3">
        <f t="shared" si="39"/>
        <v>120.46830975915805</v>
      </c>
      <c r="W144" s="13">
        <f t="shared" si="40"/>
        <v>0.9999432399125413</v>
      </c>
      <c r="X144" s="3">
        <f t="shared" si="41"/>
        <v>7.0075955497634303E-6</v>
      </c>
      <c r="Y144" s="3">
        <f t="shared" si="42"/>
        <v>2.6752141821328705</v>
      </c>
      <c r="Z144" s="3">
        <f t="shared" si="43"/>
        <v>0.18930269647919051</v>
      </c>
      <c r="AA144" s="3">
        <f t="shared" si="44"/>
        <v>528.49066825538227</v>
      </c>
      <c r="AL144" s="25"/>
      <c r="AM144" s="25"/>
    </row>
    <row r="145" spans="1:39" hidden="1">
      <c r="A145" s="4">
        <v>43017</v>
      </c>
      <c r="B145" s="3">
        <v>137.24180000000001</v>
      </c>
      <c r="C145" s="3">
        <f t="shared" si="46"/>
        <v>1.407996499339292E-3</v>
      </c>
      <c r="D145" s="3">
        <f t="shared" si="47"/>
        <v>1.982454142151701E-6</v>
      </c>
      <c r="E145" s="3">
        <f t="shared" si="48"/>
        <v>2.8817685401492319E-5</v>
      </c>
      <c r="F145" s="3">
        <f t="shared" si="49"/>
        <v>-4.5422173530539145E-3</v>
      </c>
      <c r="G145" s="3">
        <f t="shared" si="50"/>
        <v>1.8711088712709937E-2</v>
      </c>
      <c r="H145" s="3">
        <f t="shared" si="51"/>
        <v>1.5</v>
      </c>
      <c r="I145" s="13">
        <f>I146*(1+(H146*((B145/B146)-1))+((1-H146)*(Eur_1M!B145/100)*((A145-A146)/360)))</f>
        <v>118.20005073222197</v>
      </c>
      <c r="J145" s="3">
        <f t="shared" si="52"/>
        <v>113.08443417033264</v>
      </c>
      <c r="K145" s="3">
        <f t="shared" si="45"/>
        <v>1.1221148416834199</v>
      </c>
      <c r="L145" s="13">
        <f t="shared" si="53"/>
        <v>1122.1148416834199</v>
      </c>
      <c r="M145" s="3">
        <f t="shared" si="54"/>
        <v>2.1267607944961088E-3</v>
      </c>
      <c r="N145" s="3">
        <f t="shared" si="55"/>
        <v>4.0807959420721907E-2</v>
      </c>
      <c r="O145" s="3">
        <v>134</v>
      </c>
      <c r="P145" s="3">
        <f t="shared" si="56"/>
        <v>0.53174603174603174</v>
      </c>
      <c r="Q145" s="3">
        <f>(  Eur_3M!B144 + ( (Eur_6M!B144 - Eur_3M!B144)/0.25  )*(P145-0.25) )/100</f>
        <v>-2.6701587301587305E-3</v>
      </c>
      <c r="R145" s="3">
        <f t="shared" si="35"/>
        <v>3.8389621736782633</v>
      </c>
      <c r="S145" s="3">
        <f t="shared" si="36"/>
        <v>3.8092046349522799</v>
      </c>
      <c r="T145" s="13">
        <f t="shared" si="37"/>
        <v>0.99993822226907247</v>
      </c>
      <c r="U145" s="13">
        <f t="shared" si="38"/>
        <v>0.99993029273012268</v>
      </c>
      <c r="V145" s="3">
        <f t="shared" si="39"/>
        <v>120.69447152055102</v>
      </c>
      <c r="W145" s="13">
        <f t="shared" si="40"/>
        <v>0.99993822226907247</v>
      </c>
      <c r="X145" s="3">
        <f t="shared" si="41"/>
        <v>7.5342484096778707E-6</v>
      </c>
      <c r="Y145" s="3">
        <f t="shared" si="42"/>
        <v>2.6658672040389551</v>
      </c>
      <c r="Z145" s="3">
        <f t="shared" si="43"/>
        <v>0.20585607340593332</v>
      </c>
      <c r="AA145" s="3">
        <f t="shared" si="44"/>
        <v>532.46444640020104</v>
      </c>
      <c r="AL145" s="25"/>
      <c r="AM145" s="25"/>
    </row>
    <row r="146" spans="1:39" hidden="1">
      <c r="A146" s="4">
        <v>43014</v>
      </c>
      <c r="B146" s="3">
        <v>137.0487</v>
      </c>
      <c r="C146" s="3">
        <f t="shared" si="46"/>
        <v>-1.9990894724772573E-4</v>
      </c>
      <c r="D146" s="3">
        <f t="shared" si="47"/>
        <v>3.9963587189693992E-8</v>
      </c>
      <c r="E146" s="3">
        <f t="shared" si="48"/>
        <v>2.7643460898463695E-5</v>
      </c>
      <c r="F146" s="3">
        <f t="shared" si="49"/>
        <v>-6.8492297805741714E-3</v>
      </c>
      <c r="G146" s="3">
        <f t="shared" si="50"/>
        <v>1.7853657320301825E-2</v>
      </c>
      <c r="H146" s="3">
        <f t="shared" si="51"/>
        <v>1.5</v>
      </c>
      <c r="I146" s="13">
        <f>I147*(1+(H147*((B146/B147)-1))+((1-H147)*(Eur_1M!B146/100)*((A146-A147)/360)))</f>
        <v>117.94893462501524</v>
      </c>
      <c r="J146" s="3">
        <f t="shared" si="52"/>
        <v>112.84418619481475</v>
      </c>
      <c r="K146" s="3">
        <f t="shared" si="45"/>
        <v>1.1197309077583761</v>
      </c>
      <c r="L146" s="13">
        <f t="shared" si="53"/>
        <v>1119.7309077583761</v>
      </c>
      <c r="M146" s="3">
        <f t="shared" si="54"/>
        <v>-2.9471020629889626E-4</v>
      </c>
      <c r="N146" s="3">
        <f t="shared" si="55"/>
        <v>4.1394770052746228E-2</v>
      </c>
      <c r="O146" s="3">
        <v>135</v>
      </c>
      <c r="P146" s="3">
        <f t="shared" si="56"/>
        <v>0.5357142857142857</v>
      </c>
      <c r="Q146" s="3">
        <f>(  Eur_3M!B145 + ( (Eur_6M!B145 - Eur_3M!B145)/0.25  )*(P146-0.25) )/100</f>
        <v>-2.65E-3</v>
      </c>
      <c r="R146" s="3">
        <f t="shared" si="35"/>
        <v>3.700845490275622</v>
      </c>
      <c r="S146" s="3">
        <f t="shared" si="36"/>
        <v>3.6705476209399999</v>
      </c>
      <c r="T146" s="13">
        <f t="shared" si="37"/>
        <v>0.99989255885289008</v>
      </c>
      <c r="U146" s="13">
        <f t="shared" si="38"/>
        <v>0.99987898431466338</v>
      </c>
      <c r="V146" s="3">
        <f t="shared" si="39"/>
        <v>118.31113916449863</v>
      </c>
      <c r="W146" s="13">
        <f t="shared" si="40"/>
        <v>0.99989255885289008</v>
      </c>
      <c r="X146" s="3">
        <f t="shared" si="41"/>
        <v>1.2481874683906404E-5</v>
      </c>
      <c r="Y146" s="3">
        <f t="shared" si="42"/>
        <v>2.6400354514162907</v>
      </c>
      <c r="Z146" s="3">
        <f t="shared" si="43"/>
        <v>0.34704504849962414</v>
      </c>
      <c r="AA146" s="3">
        <f t="shared" si="44"/>
        <v>536.4104268325143</v>
      </c>
      <c r="AL146" s="25"/>
      <c r="AM146" s="25"/>
    </row>
    <row r="147" spans="1:39" hidden="1">
      <c r="A147" s="4">
        <v>43013</v>
      </c>
      <c r="B147" s="3">
        <v>137.0761</v>
      </c>
      <c r="C147" s="3">
        <f t="shared" si="46"/>
        <v>1.1839849552752833E-3</v>
      </c>
      <c r="D147" s="3">
        <f t="shared" si="47"/>
        <v>1.4018203743182145E-6</v>
      </c>
      <c r="E147" s="3">
        <f t="shared" si="48"/>
        <v>2.9211632256145227E-5</v>
      </c>
      <c r="F147" s="3">
        <f t="shared" si="49"/>
        <v>-7.9174434397297974E-3</v>
      </c>
      <c r="G147" s="3">
        <f t="shared" si="50"/>
        <v>1.8126622485614852E-2</v>
      </c>
      <c r="H147" s="3">
        <f t="shared" si="51"/>
        <v>1.5</v>
      </c>
      <c r="I147" s="13">
        <f>I148*(1+(H148*((B147/B148)-1))+((1-H148)*(Eur_1M!B147/100)*((A147-A148)/360)))</f>
        <v>117.98370050254914</v>
      </c>
      <c r="J147" s="3">
        <f t="shared" si="52"/>
        <v>112.87744742917972</v>
      </c>
      <c r="K147" s="3">
        <f t="shared" si="45"/>
        <v>1.1200609525165914</v>
      </c>
      <c r="L147" s="13">
        <f t="shared" si="53"/>
        <v>1120.0609525165914</v>
      </c>
      <c r="M147" s="3">
        <f t="shared" si="54"/>
        <v>1.7806235173846935E-3</v>
      </c>
      <c r="N147" s="3">
        <f t="shared" si="55"/>
        <v>4.1549022444957062E-2</v>
      </c>
      <c r="O147" s="3">
        <v>136</v>
      </c>
      <c r="P147" s="3">
        <f t="shared" si="56"/>
        <v>0.53968253968253965</v>
      </c>
      <c r="Q147" s="3">
        <f>(  Eur_3M!B146 + ( (Eur_6M!B146 - Eur_3M!B146)/0.25  )*(P147-0.25) )/100</f>
        <v>-2.6295238095238099E-3</v>
      </c>
      <c r="R147" s="3">
        <f t="shared" si="35"/>
        <v>3.6834227090070639</v>
      </c>
      <c r="S147" s="3">
        <f t="shared" si="36"/>
        <v>3.6528995138071205</v>
      </c>
      <c r="T147" s="13">
        <f t="shared" si="37"/>
        <v>0.99988493845930571</v>
      </c>
      <c r="U147" s="13">
        <f t="shared" si="38"/>
        <v>0.99987035213920272</v>
      </c>
      <c r="V147" s="3">
        <f t="shared" si="39"/>
        <v>118.64179305541018</v>
      </c>
      <c r="W147" s="13">
        <f t="shared" si="40"/>
        <v>0.99988493845930571</v>
      </c>
      <c r="X147" s="3">
        <f t="shared" si="41"/>
        <v>1.3209028849116076E-5</v>
      </c>
      <c r="Y147" s="3">
        <f t="shared" si="42"/>
        <v>2.6186130252444948</v>
      </c>
      <c r="Z147" s="3">
        <f t="shared" si="43"/>
        <v>0.37158089877708994</v>
      </c>
      <c r="AA147" s="3">
        <f t="shared" si="44"/>
        <v>540.37888317077216</v>
      </c>
      <c r="AL147" s="25"/>
      <c r="AM147" s="25"/>
    </row>
    <row r="148" spans="1:39" hidden="1">
      <c r="A148" s="4">
        <v>43012</v>
      </c>
      <c r="B148" s="3">
        <v>136.91390000000001</v>
      </c>
      <c r="C148" s="3">
        <f t="shared" si="46"/>
        <v>-7.6953071187628366E-4</v>
      </c>
      <c r="D148" s="3">
        <f t="shared" si="47"/>
        <v>5.921775165208199E-7</v>
      </c>
      <c r="E148" s="3">
        <f t="shared" si="48"/>
        <v>3.8623487998359373E-5</v>
      </c>
      <c r="F148" s="3">
        <f t="shared" si="49"/>
        <v>-5.8130129534082666E-3</v>
      </c>
      <c r="G148" s="3">
        <f t="shared" si="50"/>
        <v>2.1572379178791061E-2</v>
      </c>
      <c r="H148" s="3">
        <f t="shared" si="51"/>
        <v>1.5</v>
      </c>
      <c r="I148" s="13">
        <f>I149*(1+(H149*((B148/B149)-1))+((1-H149)*(Eur_1M!B148/100)*((A148-A149)/360)))</f>
        <v>117.77380288054601</v>
      </c>
      <c r="J148" s="3">
        <f t="shared" si="52"/>
        <v>112.67663403129299</v>
      </c>
      <c r="K148" s="3">
        <f t="shared" si="45"/>
        <v>1.1180683202340778</v>
      </c>
      <c r="L148" s="13">
        <f t="shared" si="53"/>
        <v>1118.0683202340779</v>
      </c>
      <c r="M148" s="3">
        <f t="shared" si="54"/>
        <v>-1.1493317217627125E-3</v>
      </c>
      <c r="N148" s="3">
        <f t="shared" si="55"/>
        <v>4.194188876286499E-2</v>
      </c>
      <c r="O148" s="3">
        <v>137</v>
      </c>
      <c r="P148" s="3">
        <f t="shared" si="56"/>
        <v>0.54365079365079361</v>
      </c>
      <c r="Q148" s="3">
        <f>(  Eur_3M!B147 + ( (Eur_6M!B147 - Eur_3M!B147)/0.25  )*(P148-0.25) )/100</f>
        <v>-2.6322222222222224E-3</v>
      </c>
      <c r="R148" s="3">
        <f t="shared" si="35"/>
        <v>3.5780139847793979</v>
      </c>
      <c r="S148" s="3">
        <f t="shared" si="36"/>
        <v>3.5470891066168706</v>
      </c>
      <c r="T148" s="13">
        <f t="shared" si="37"/>
        <v>0.99982689253431256</v>
      </c>
      <c r="U148" s="13">
        <f t="shared" si="38"/>
        <v>0.99980524358783629</v>
      </c>
      <c r="V148" s="3">
        <f t="shared" si="39"/>
        <v>116.63777548754751</v>
      </c>
      <c r="W148" s="13">
        <f t="shared" si="40"/>
        <v>0.99982689253431256</v>
      </c>
      <c r="X148" s="3">
        <f t="shared" si="41"/>
        <v>1.9150264478604701E-5</v>
      </c>
      <c r="Y148" s="3">
        <f t="shared" si="42"/>
        <v>2.6144222021891843</v>
      </c>
      <c r="Z148" s="3">
        <f t="shared" si="43"/>
        <v>0.54585773788897363</v>
      </c>
      <c r="AA148" s="3">
        <f t="shared" si="44"/>
        <v>544.32328901556127</v>
      </c>
      <c r="AL148" s="25"/>
      <c r="AM148" s="25"/>
    </row>
    <row r="149" spans="1:39" hidden="1">
      <c r="A149" s="4">
        <v>43011</v>
      </c>
      <c r="B149" s="3">
        <v>137.01929999999999</v>
      </c>
      <c r="C149" s="3">
        <f t="shared" si="46"/>
        <v>-7.1205484079649921E-4</v>
      </c>
      <c r="D149" s="3">
        <f t="shared" si="47"/>
        <v>5.0702209630172783E-7</v>
      </c>
      <c r="E149" s="3">
        <f t="shared" si="48"/>
        <v>3.9823842892475002E-5</v>
      </c>
      <c r="F149" s="3">
        <f t="shared" si="49"/>
        <v>-6.3823371293508444E-3</v>
      </c>
      <c r="G149" s="3">
        <f t="shared" si="50"/>
        <v>2.1820125052084145E-2</v>
      </c>
      <c r="H149" s="3">
        <f t="shared" si="51"/>
        <v>1.5</v>
      </c>
      <c r="I149" s="13">
        <f>I150*(1+(H150*((B149/B150)-1))+((1-H150)*(Eur_1M!B149/100)*((A149-A150)/360)))</f>
        <v>117.90924186544096</v>
      </c>
      <c r="J149" s="3">
        <f t="shared" si="52"/>
        <v>112.80621131046139</v>
      </c>
      <c r="K149" s="3">
        <f t="shared" si="45"/>
        <v>1.1193540903682839</v>
      </c>
      <c r="L149" s="13">
        <f t="shared" si="53"/>
        <v>1119.354090368284</v>
      </c>
      <c r="M149" s="3">
        <f t="shared" si="54"/>
        <v>-1.0630864054719301E-3</v>
      </c>
      <c r="N149" s="3">
        <f t="shared" si="55"/>
        <v>4.2217495457435035E-2</v>
      </c>
      <c r="O149" s="3">
        <v>138</v>
      </c>
      <c r="P149" s="3">
        <f t="shared" si="56"/>
        <v>0.54761904761904767</v>
      </c>
      <c r="Q149" s="3">
        <f>(  Eur_3M!B148 + ( (Eur_6M!B148 - Eur_3M!B148)/0.25  )*(P149-0.25) )/100</f>
        <v>-2.6214285714285714E-3</v>
      </c>
      <c r="R149" s="3">
        <f t="shared" si="35"/>
        <v>3.5787116794190839</v>
      </c>
      <c r="S149" s="3">
        <f t="shared" si="36"/>
        <v>3.5474701894455967</v>
      </c>
      <c r="T149" s="13">
        <f t="shared" si="37"/>
        <v>0.99982735393103128</v>
      </c>
      <c r="U149" s="13">
        <f t="shared" si="38"/>
        <v>0.9998055251173017</v>
      </c>
      <c r="V149" s="3">
        <f t="shared" si="39"/>
        <v>117.91901744074801</v>
      </c>
      <c r="W149" s="13">
        <f t="shared" si="40"/>
        <v>0.99982735393103128</v>
      </c>
      <c r="X149" s="3">
        <f t="shared" si="41"/>
        <v>1.8887202010242942E-5</v>
      </c>
      <c r="Y149" s="3">
        <f t="shared" si="42"/>
        <v>2.6035948405708957</v>
      </c>
      <c r="Z149" s="3">
        <f t="shared" si="43"/>
        <v>0.54710869580114085</v>
      </c>
      <c r="AA149" s="3">
        <f t="shared" si="44"/>
        <v>548.29909236697983</v>
      </c>
      <c r="AL149" s="25"/>
      <c r="AM149" s="25"/>
    </row>
    <row r="150" spans="1:39" hidden="1">
      <c r="A150" s="4">
        <v>43010</v>
      </c>
      <c r="B150" s="3">
        <v>137.11689999999999</v>
      </c>
      <c r="C150" s="3">
        <f t="shared" si="46"/>
        <v>-4.2436528133097117E-4</v>
      </c>
      <c r="D150" s="3">
        <f t="shared" si="47"/>
        <v>1.8008589199911432E-7</v>
      </c>
      <c r="E150" s="3">
        <f t="shared" si="48"/>
        <v>4.3333766654774726E-5</v>
      </c>
      <c r="F150" s="3">
        <f t="shared" si="49"/>
        <v>-3.6660503013329418E-3</v>
      </c>
      <c r="G150" s="3">
        <f t="shared" si="50"/>
        <v>2.3184872378744344E-2</v>
      </c>
      <c r="H150" s="3">
        <f t="shared" si="51"/>
        <v>1.5</v>
      </c>
      <c r="I150" s="13">
        <f>I151*(1+(H151*((B150/B151)-1))+((1-H151)*(Eur_1M!B150/100)*((A150-A151)/360)))</f>
        <v>118.03465622888859</v>
      </c>
      <c r="J150" s="3">
        <f t="shared" si="52"/>
        <v>112.92619782687531</v>
      </c>
      <c r="K150" s="3">
        <f t="shared" si="45"/>
        <v>1.1205446932293917</v>
      </c>
      <c r="L150" s="13">
        <f t="shared" si="53"/>
        <v>1120.5446932293917</v>
      </c>
      <c r="M150" s="3">
        <f t="shared" si="54"/>
        <v>-6.2110572291268614E-4</v>
      </c>
      <c r="N150" s="3">
        <f t="shared" si="55"/>
        <v>4.235377384158831E-2</v>
      </c>
      <c r="O150" s="3">
        <v>139</v>
      </c>
      <c r="P150" s="3">
        <f t="shared" si="56"/>
        <v>0.55158730158730163</v>
      </c>
      <c r="Q150" s="3">
        <f>(  Eur_3M!B149 + ( (Eur_6M!B149 - Eur_3M!B149)/0.25  )*(P150-0.25) )/100</f>
        <v>-2.6023809523809528E-3</v>
      </c>
      <c r="R150" s="3">
        <f t="shared" si="35"/>
        <v>3.5883550269141162</v>
      </c>
      <c r="S150" s="3">
        <f t="shared" si="36"/>
        <v>3.5568993349689504</v>
      </c>
      <c r="T150" s="13">
        <f t="shared" si="37"/>
        <v>0.99983361452636055</v>
      </c>
      <c r="U150" s="13">
        <f t="shared" si="38"/>
        <v>0.99981237106549103</v>
      </c>
      <c r="V150" s="3">
        <f t="shared" si="39"/>
        <v>119.10967830314803</v>
      </c>
      <c r="W150" s="13">
        <f t="shared" si="40"/>
        <v>0.99983361452636055</v>
      </c>
      <c r="X150" s="3">
        <f t="shared" si="41"/>
        <v>1.810216010782941E-5</v>
      </c>
      <c r="Y150" s="3">
        <f t="shared" si="42"/>
        <v>2.5852436984754181</v>
      </c>
      <c r="Z150" s="3">
        <f t="shared" si="43"/>
        <v>0.53100075777112277</v>
      </c>
      <c r="AA150" s="3">
        <f t="shared" si="44"/>
        <v>552.2759983602183</v>
      </c>
      <c r="AL150" s="25"/>
      <c r="AM150" s="25"/>
    </row>
    <row r="151" spans="1:39">
      <c r="A151" s="4">
        <v>43007</v>
      </c>
      <c r="B151" s="3">
        <v>137.17509999999999</v>
      </c>
      <c r="C151" s="3">
        <f t="shared" si="46"/>
        <v>1.1969973648815733E-3</v>
      </c>
      <c r="D151" s="3">
        <f t="shared" si="47"/>
        <v>1.4328026915334304E-6</v>
      </c>
      <c r="E151" s="3">
        <f t="shared" si="48"/>
        <v>4.4236023449192757E-5</v>
      </c>
      <c r="F151" s="3">
        <f t="shared" si="49"/>
        <v>-2.2013280204978879E-3</v>
      </c>
      <c r="G151" s="3">
        <f t="shared" si="50"/>
        <v>2.3544022873670432E-2</v>
      </c>
      <c r="H151" s="3">
        <f t="shared" si="51"/>
        <v>1.5</v>
      </c>
      <c r="I151" s="13">
        <f>I152*(1+(H152*((B151/B152)-1))+((1-H152)*(Eur_1M!B151/100)*((A151-A152)/360)))</f>
        <v>118.10799100134025</v>
      </c>
      <c r="J151" s="3">
        <f t="shared" si="52"/>
        <v>112.99635872102327</v>
      </c>
      <c r="K151" s="3">
        <f t="shared" si="45"/>
        <v>1.1212408861334533</v>
      </c>
      <c r="L151" s="13">
        <f t="shared" si="53"/>
        <v>1121.2408861334534</v>
      </c>
      <c r="M151" s="3">
        <f t="shared" si="54"/>
        <v>1.8001165624558265E-3</v>
      </c>
      <c r="N151" s="3">
        <f t="shared" si="55"/>
        <v>4.2466397742666681E-2</v>
      </c>
      <c r="O151" s="3">
        <v>140</v>
      </c>
      <c r="P151" s="3">
        <f t="shared" si="56"/>
        <v>0.55555555555555558</v>
      </c>
      <c r="Q151" s="3">
        <f>(  Eur_6M!B150 + ( (Eur_12M!B150 - Eur_6M!B150)/0.5  )*(P151-0.5) )/100</f>
        <v>-2.6177777777777779E-3</v>
      </c>
      <c r="R151" s="3">
        <f t="shared" si="35"/>
        <v>3.5852563558540806</v>
      </c>
      <c r="S151" s="3">
        <f t="shared" si="36"/>
        <v>3.5536037718166984</v>
      </c>
      <c r="T151" s="13">
        <f t="shared" si="37"/>
        <v>0.99983162637093292</v>
      </c>
      <c r="U151" s="13">
        <f t="shared" si="38"/>
        <v>0.99981000437568224</v>
      </c>
      <c r="V151" s="3">
        <f t="shared" si="39"/>
        <v>119.78699185109235</v>
      </c>
      <c r="W151" s="13">
        <f t="shared" si="40"/>
        <v>0.99983162637093292</v>
      </c>
      <c r="X151" s="3">
        <f t="shared" si="41"/>
        <v>1.8179319570909889E-5</v>
      </c>
      <c r="Y151" s="3">
        <f t="shared" si="42"/>
        <v>2.6004815236543566</v>
      </c>
      <c r="Z151" s="3">
        <f t="shared" si="43"/>
        <v>0.53919815063515064</v>
      </c>
      <c r="AA151" s="3">
        <f t="shared" si="44"/>
        <v>556.25839271405778</v>
      </c>
      <c r="AL151" s="25"/>
      <c r="AM151" s="25"/>
    </row>
    <row r="152" spans="1:39" hidden="1">
      <c r="A152" s="4">
        <v>43006</v>
      </c>
      <c r="B152" s="3">
        <v>137.011</v>
      </c>
      <c r="C152" s="3">
        <f t="shared" si="46"/>
        <v>6.1310825467344023E-5</v>
      </c>
      <c r="D152" s="3">
        <f t="shared" si="47"/>
        <v>3.7590173194871201E-9</v>
      </c>
      <c r="E152" s="3">
        <f t="shared" si="48"/>
        <v>4.5710272853715649E-5</v>
      </c>
      <c r="F152" s="3">
        <f t="shared" si="49"/>
        <v>-5.1033333314185192E-3</v>
      </c>
      <c r="G152" s="3">
        <f t="shared" si="50"/>
        <v>2.3654634027376747E-2</v>
      </c>
      <c r="H152" s="3">
        <f t="shared" si="51"/>
        <v>1.5</v>
      </c>
      <c r="I152" s="13">
        <f>I153*(1+(H153*((B152/B153)-1))+((1-H153)*(Eur_1M!B152/100)*((A152-A153)/360)))</f>
        <v>117.89557409553551</v>
      </c>
      <c r="J152" s="3">
        <f t="shared" si="52"/>
        <v>112.79313507219793</v>
      </c>
      <c r="K152" s="3">
        <f t="shared" si="45"/>
        <v>1.1192243373997479</v>
      </c>
      <c r="L152" s="13">
        <f t="shared" si="53"/>
        <v>1119.2243373997478</v>
      </c>
      <c r="M152" s="3">
        <f t="shared" si="54"/>
        <v>9.7131006819148452E-5</v>
      </c>
      <c r="N152" s="3">
        <f t="shared" si="55"/>
        <v>4.2475009158257894E-2</v>
      </c>
      <c r="O152" s="3">
        <v>141</v>
      </c>
      <c r="P152" s="3">
        <f t="shared" si="56"/>
        <v>0.55952380952380953</v>
      </c>
      <c r="Q152" s="3">
        <f>(  Eur_6M!B151 + ( (Eur_12M!B151 - Eur_6M!B151)/0.5  )*(P152-0.5) )/100</f>
        <v>-2.6097619047619047E-3</v>
      </c>
      <c r="R152" s="3">
        <f t="shared" si="35"/>
        <v>3.5150714740891327</v>
      </c>
      <c r="S152" s="3">
        <f t="shared" si="36"/>
        <v>3.4832996048040914</v>
      </c>
      <c r="T152" s="13">
        <f t="shared" si="37"/>
        <v>0.99978018217580411</v>
      </c>
      <c r="U152" s="13">
        <f t="shared" si="38"/>
        <v>0.99975236312180138</v>
      </c>
      <c r="V152" s="3">
        <f t="shared" si="39"/>
        <v>117.76502011977425</v>
      </c>
      <c r="W152" s="13">
        <f t="shared" si="40"/>
        <v>0.99978018217580411</v>
      </c>
      <c r="X152" s="3">
        <f t="shared" si="41"/>
        <v>2.3277590500967775E-5</v>
      </c>
      <c r="Y152" s="3">
        <f t="shared" si="42"/>
        <v>2.5866250655124614</v>
      </c>
      <c r="Z152" s="3">
        <f t="shared" si="43"/>
        <v>0.69298585082512532</v>
      </c>
      <c r="AA152" s="3">
        <f t="shared" si="44"/>
        <v>560.2026751857494</v>
      </c>
      <c r="AL152" s="25"/>
      <c r="AM152" s="25"/>
    </row>
    <row r="153" spans="1:39" hidden="1">
      <c r="A153" s="4">
        <v>43005</v>
      </c>
      <c r="B153" s="3">
        <v>137.0026</v>
      </c>
      <c r="C153" s="3">
        <f t="shared" si="46"/>
        <v>-2.434943056058801E-3</v>
      </c>
      <c r="D153" s="3">
        <f t="shared" si="47"/>
        <v>5.9289476862489731E-6</v>
      </c>
      <c r="E153" s="3">
        <f t="shared" si="48"/>
        <v>4.6098565115713527E-5</v>
      </c>
      <c r="F153" s="3">
        <f t="shared" si="49"/>
        <v>-4.5385041730824274E-3</v>
      </c>
      <c r="G153" s="3">
        <f t="shared" si="50"/>
        <v>2.3829921690527351E-2</v>
      </c>
      <c r="H153" s="3">
        <f t="shared" si="51"/>
        <v>1.5</v>
      </c>
      <c r="I153" s="13">
        <f>I154*(1+(H154*((B153/B154)-1))+((1-H154)*(Eur_1M!B153/100)*((A153-A154)/360)))</f>
        <v>117.88412333584498</v>
      </c>
      <c r="J153" s="3">
        <f t="shared" si="52"/>
        <v>112.78217989347844</v>
      </c>
      <c r="K153" s="3">
        <f t="shared" si="45"/>
        <v>1.119115631292452</v>
      </c>
      <c r="L153" s="13">
        <f t="shared" si="53"/>
        <v>1119.115631292452</v>
      </c>
      <c r="M153" s="3">
        <f t="shared" si="54"/>
        <v>-3.6494699242715424E-3</v>
      </c>
      <c r="N153" s="3">
        <f t="shared" si="55"/>
        <v>4.2274119455397531E-2</v>
      </c>
      <c r="O153" s="3">
        <v>142</v>
      </c>
      <c r="P153" s="3">
        <f t="shared" si="56"/>
        <v>0.56349206349206349</v>
      </c>
      <c r="Q153" s="3">
        <f>(  Eur_6M!B152 + ( (Eur_12M!B152 - Eur_6M!B152)/0.5  )*(P153-0.5) )/100</f>
        <v>-2.6004761904761908E-3</v>
      </c>
      <c r="R153" s="3">
        <f t="shared" si="35"/>
        <v>3.5160569003134037</v>
      </c>
      <c r="S153" s="3">
        <f t="shared" si="36"/>
        <v>3.4843233639649167</v>
      </c>
      <c r="T153" s="13">
        <f t="shared" si="37"/>
        <v>0.99978099644880425</v>
      </c>
      <c r="U153" s="13">
        <f t="shared" si="38"/>
        <v>0.99975330849766353</v>
      </c>
      <c r="V153" s="3">
        <f t="shared" si="39"/>
        <v>117.6511724099754</v>
      </c>
      <c r="W153" s="13">
        <f t="shared" si="40"/>
        <v>0.99978099644880425</v>
      </c>
      <c r="X153" s="3">
        <f t="shared" si="41"/>
        <v>2.3227366000496074E-5</v>
      </c>
      <c r="Y153" s="3">
        <f t="shared" si="42"/>
        <v>2.5776533738181322</v>
      </c>
      <c r="Z153" s="3">
        <f t="shared" si="43"/>
        <v>0.69296653304766775</v>
      </c>
      <c r="AA153" s="3">
        <f t="shared" si="44"/>
        <v>564.17916801219656</v>
      </c>
      <c r="AL153" s="25"/>
      <c r="AM153" s="25"/>
    </row>
    <row r="154" spans="1:39" hidden="1">
      <c r="A154" s="4">
        <v>43004</v>
      </c>
      <c r="B154" s="3">
        <v>137.3366</v>
      </c>
      <c r="C154" s="3">
        <f t="shared" si="46"/>
        <v>-3.5599611765086179E-4</v>
      </c>
      <c r="D154" s="3">
        <f t="shared" si="47"/>
        <v>1.2673323578248624E-7</v>
      </c>
      <c r="E154" s="3">
        <f t="shared" si="48"/>
        <v>4.1059656016276323E-5</v>
      </c>
      <c r="F154" s="3">
        <f t="shared" si="49"/>
        <v>-3.0469796809769571E-3</v>
      </c>
      <c r="G154" s="3">
        <f t="shared" si="50"/>
        <v>2.2616425273327818E-2</v>
      </c>
      <c r="H154" s="3">
        <f t="shared" si="51"/>
        <v>1.5</v>
      </c>
      <c r="I154" s="13">
        <f>I155*(1+(H155*((B154/B155)-1))+((1-H155)*(Eur_1M!B154/100)*((A154-A155)/360)))</f>
        <v>118.31512388191206</v>
      </c>
      <c r="J154" s="3">
        <f t="shared" si="52"/>
        <v>113.19452703357838</v>
      </c>
      <c r="K154" s="3">
        <f t="shared" si="45"/>
        <v>1.123207271748776</v>
      </c>
      <c r="L154" s="13">
        <f t="shared" si="53"/>
        <v>1123.2072717487761</v>
      </c>
      <c r="M154" s="3">
        <f t="shared" si="54"/>
        <v>-5.2888619570049173E-4</v>
      </c>
      <c r="N154" s="3">
        <f t="shared" si="55"/>
        <v>4.2352981297601226E-2</v>
      </c>
      <c r="O154" s="3">
        <v>143</v>
      </c>
      <c r="P154" s="3">
        <f t="shared" si="56"/>
        <v>0.56746031746031744</v>
      </c>
      <c r="Q154" s="3">
        <f>(  Eur_6M!B153 + ( (Eur_12M!B153 - Eur_6M!B153)/0.5  )*(P154-0.5) )/100</f>
        <v>-2.5923809523809528E-3</v>
      </c>
      <c r="R154" s="3">
        <f t="shared" ref="R154:R217" si="57">(LN(L154/1000)+(Q154+((N154^2)/2))*P154)/(N154*SQRT(P154))</f>
        <v>3.6115958048563499</v>
      </c>
      <c r="S154" s="3">
        <f t="shared" ref="S154:S217" si="58">R154-(N154*SQRT(P154))</f>
        <v>3.5796913201398946</v>
      </c>
      <c r="T154" s="13">
        <f t="shared" ref="T154:T217" si="59">_xlfn.NORM.S.DIST(R154,TRUE)</f>
        <v>0.9998478406902207</v>
      </c>
      <c r="U154" s="13">
        <f t="shared" ref="U154:U217" si="60">_xlfn.NORM.S.DIST(S154,TRUE)</f>
        <v>0.99982799984183723</v>
      </c>
      <c r="V154" s="3">
        <f t="shared" ref="V154:V217" si="61">(L154*T154) - ( 1000* EXP(-Q154*P154) *U154 )</f>
        <v>121.73646279742809</v>
      </c>
      <c r="W154" s="13">
        <f t="shared" ref="W154:W217" si="62">T154</f>
        <v>0.9998478406902207</v>
      </c>
      <c r="X154" s="3">
        <f t="shared" ref="X154:X217" si="63" xml:space="preserve"> _xlfn.NORM.S.DIST(R154,FALSE) / ( L154 * N154 * SQRT(P154) )</f>
        <v>1.6376134816576089E-5</v>
      </c>
      <c r="Y154" s="3">
        <f t="shared" ref="Y154:Y217" si="64">- ( (L154* _xlfn.NORM.S.DIST(R154,FALSE)  * N154  ) / ( 2* SQRT(P154) ) ) - Q154 * 1000 * ( EXP(-Q154*P154) ) *U154</f>
        <v>2.5772210604460275</v>
      </c>
      <c r="Z154" s="3">
        <f t="shared" ref="Z154:Z217" si="65" xml:space="preserve"> L154 * SQRT(P154) * _xlfn.NORM.S.DIST(R154,FALSE)</f>
        <v>0.49653595397114325</v>
      </c>
      <c r="AA154" s="3">
        <f t="shared" ref="AA154:AA217" si="66">1000 * P154 * EXP(-Q154*P154) * U154</f>
        <v>568.19796055025381</v>
      </c>
      <c r="AL154" s="25"/>
      <c r="AM154" s="25"/>
    </row>
    <row r="155" spans="1:39" hidden="1">
      <c r="A155" s="4">
        <v>43003</v>
      </c>
      <c r="B155" s="3">
        <v>137.38550000000001</v>
      </c>
      <c r="C155" s="3">
        <f t="shared" si="46"/>
        <v>1.5435659723003056E-3</v>
      </c>
      <c r="D155" s="3">
        <f t="shared" si="47"/>
        <v>2.3825959108433878E-6</v>
      </c>
      <c r="E155" s="3">
        <f t="shared" si="48"/>
        <v>4.4934782979742722E-5</v>
      </c>
      <c r="F155" s="3">
        <f t="shared" si="49"/>
        <v>-6.905185675691386E-4</v>
      </c>
      <c r="G155" s="3">
        <f t="shared" si="50"/>
        <v>2.3788187647080201E-2</v>
      </c>
      <c r="H155" s="3">
        <f t="shared" si="51"/>
        <v>1.5</v>
      </c>
      <c r="I155" s="13">
        <f>I156*(1+(H156*((B155/B156)-1))+((1-H156)*(Eur_1M!B155/100)*((A155-A156)/360)))</f>
        <v>118.37771566818263</v>
      </c>
      <c r="J155" s="3">
        <f t="shared" si="52"/>
        <v>113.25440989056762</v>
      </c>
      <c r="K155" s="3">
        <f t="shared" si="45"/>
        <v>1.1238014776895231</v>
      </c>
      <c r="L155" s="13">
        <f t="shared" si="53"/>
        <v>1123.8014776895232</v>
      </c>
      <c r="M155" s="3">
        <f t="shared" si="54"/>
        <v>2.3299204512719561E-3</v>
      </c>
      <c r="N155" s="3">
        <f t="shared" si="55"/>
        <v>4.2261467356099452E-2</v>
      </c>
      <c r="O155" s="3">
        <v>144</v>
      </c>
      <c r="P155" s="3">
        <f t="shared" si="56"/>
        <v>0.5714285714285714</v>
      </c>
      <c r="Q155" s="3">
        <f>(  Eur_6M!B154 + ( (Eur_12M!B154 - Eur_6M!B154)/0.5  )*(P155-0.5) )/100</f>
        <v>-2.5757142857142862E-3</v>
      </c>
      <c r="R155" s="3">
        <f t="shared" si="57"/>
        <v>3.6234006669304999</v>
      </c>
      <c r="S155" s="3">
        <f t="shared" si="58"/>
        <v>3.5914540004548101</v>
      </c>
      <c r="T155" s="13">
        <f t="shared" si="59"/>
        <v>0.99985462255202173</v>
      </c>
      <c r="U155" s="13">
        <f t="shared" si="60"/>
        <v>0.9998355808885564</v>
      </c>
      <c r="V155" s="3">
        <f t="shared" si="61"/>
        <v>122.32984316838861</v>
      </c>
      <c r="W155" s="13">
        <f t="shared" si="62"/>
        <v>0.99985462255202173</v>
      </c>
      <c r="X155" s="3">
        <f t="shared" si="63"/>
        <v>1.566252433423005E-5</v>
      </c>
      <c r="Y155" s="3">
        <f t="shared" si="64"/>
        <v>2.5614195380531424</v>
      </c>
      <c r="Z155" s="3">
        <f t="shared" si="65"/>
        <v>0.47769146283171027</v>
      </c>
      <c r="AA155" s="3">
        <f t="shared" si="66"/>
        <v>572.17614807444227</v>
      </c>
      <c r="AL155" s="25"/>
      <c r="AM155" s="25"/>
    </row>
    <row r="156" spans="1:39" hidden="1">
      <c r="A156" s="4">
        <v>43000</v>
      </c>
      <c r="B156" s="3">
        <v>137.17359999999999</v>
      </c>
      <c r="C156" s="3">
        <f t="shared" si="46"/>
        <v>2.668507904336691E-4</v>
      </c>
      <c r="D156" s="3">
        <f t="shared" si="47"/>
        <v>7.1209344355073991E-8</v>
      </c>
      <c r="E156" s="3">
        <f t="shared" si="48"/>
        <v>4.2794797611123217E-5</v>
      </c>
      <c r="F156" s="3">
        <f t="shared" si="49"/>
        <v>-1.741529423944461E-3</v>
      </c>
      <c r="G156" s="3">
        <f t="shared" si="50"/>
        <v>2.3179812495303754E-2</v>
      </c>
      <c r="H156" s="3">
        <f t="shared" si="51"/>
        <v>1.5</v>
      </c>
      <c r="I156" s="13">
        <f>I157*(1+(H157*((B156/B157)-1))+((1-H157)*(Eur_1M!B156/100)*((A156-A157)/360)))</f>
        <v>118.10222606652626</v>
      </c>
      <c r="J156" s="3">
        <f t="shared" si="52"/>
        <v>112.99084328860653</v>
      </c>
      <c r="K156" s="3">
        <f t="shared" si="45"/>
        <v>1.1211861575705124</v>
      </c>
      <c r="L156" s="13">
        <f t="shared" si="53"/>
        <v>1121.1861575705125</v>
      </c>
      <c r="M156" s="3">
        <f t="shared" si="54"/>
        <v>4.054279559437374E-4</v>
      </c>
      <c r="N156" s="3">
        <f t="shared" si="55"/>
        <v>4.2421049015623963E-2</v>
      </c>
      <c r="O156" s="3">
        <v>145</v>
      </c>
      <c r="P156" s="3">
        <f t="shared" si="56"/>
        <v>0.57539682539682535</v>
      </c>
      <c r="Q156" s="3">
        <f>(  Eur_6M!B155 + ( (Eur_12M!B155 - Eur_6M!B155)/0.5  )*(P156-0.5) )/100</f>
        <v>-2.5592063492063492E-3</v>
      </c>
      <c r="R156" s="3">
        <f t="shared" si="57"/>
        <v>3.525103219606986</v>
      </c>
      <c r="S156" s="3">
        <f t="shared" si="58"/>
        <v>3.4929247685864779</v>
      </c>
      <c r="T156" s="13">
        <f t="shared" si="59"/>
        <v>0.99978834109461279</v>
      </c>
      <c r="U156" s="13">
        <f t="shared" si="60"/>
        <v>0.99976111945676438</v>
      </c>
      <c r="V156" s="3">
        <f t="shared" si="61"/>
        <v>119.71443714720328</v>
      </c>
      <c r="W156" s="13">
        <f t="shared" si="62"/>
        <v>0.99978834109461279</v>
      </c>
      <c r="X156" s="3">
        <f t="shared" si="63"/>
        <v>2.2147208702724278E-5</v>
      </c>
      <c r="Y156" s="3">
        <f t="shared" si="64"/>
        <v>2.537315489521843</v>
      </c>
      <c r="Z156" s="3">
        <f t="shared" si="65"/>
        <v>0.67955297474970988</v>
      </c>
      <c r="AA156" s="3">
        <f t="shared" si="66"/>
        <v>576.10710179098032</v>
      </c>
      <c r="AL156" s="25"/>
      <c r="AM156" s="25"/>
    </row>
    <row r="157" spans="1:39" hidden="1">
      <c r="A157" s="4">
        <v>42999</v>
      </c>
      <c r="B157" s="3">
        <v>137.137</v>
      </c>
      <c r="C157" s="3">
        <f t="shared" si="46"/>
        <v>-1.115050748305064E-3</v>
      </c>
      <c r="D157" s="3">
        <f t="shared" si="47"/>
        <v>1.2433381712956832E-6</v>
      </c>
      <c r="E157" s="3">
        <f t="shared" si="48"/>
        <v>4.2784794639343451E-5</v>
      </c>
      <c r="F157" s="3">
        <f t="shared" si="49"/>
        <v>-2.2557794313843964E-3</v>
      </c>
      <c r="G157" s="3">
        <f t="shared" si="50"/>
        <v>2.3149138898123221E-2</v>
      </c>
      <c r="H157" s="3">
        <f t="shared" si="51"/>
        <v>1.5</v>
      </c>
      <c r="I157" s="13">
        <f>I158*(1+(H158*((B157/B158)-1))+((1-H158)*(Eur_1M!B157/100)*((A157-A158)/360)))</f>
        <v>118.05435382744746</v>
      </c>
      <c r="J157" s="3">
        <f t="shared" si="52"/>
        <v>112.94504292697252</v>
      </c>
      <c r="K157" s="3">
        <f t="shared" si="45"/>
        <v>1.1207316894916735</v>
      </c>
      <c r="L157" s="13">
        <f t="shared" si="53"/>
        <v>1120.7316894916735</v>
      </c>
      <c r="M157" s="3">
        <f t="shared" si="54"/>
        <v>-1.6678535044973228E-3</v>
      </c>
      <c r="N157" s="3">
        <f t="shared" si="55"/>
        <v>4.2382858883908553E-2</v>
      </c>
      <c r="O157" s="3">
        <v>146</v>
      </c>
      <c r="P157" s="3">
        <f t="shared" si="56"/>
        <v>0.57936507936507942</v>
      </c>
      <c r="Q157" s="3">
        <f>(  Eur_6M!B156 + ( (Eur_12M!B156 - Eur_6M!B156)/0.5  )*(P157-0.5) )/100</f>
        <v>-2.5596825396825397E-3</v>
      </c>
      <c r="R157" s="3">
        <f t="shared" si="57"/>
        <v>3.5033664801100208</v>
      </c>
      <c r="S157" s="3">
        <f t="shared" si="58"/>
        <v>3.471106328381413</v>
      </c>
      <c r="T157" s="13">
        <f t="shared" si="59"/>
        <v>0.99977029154419228</v>
      </c>
      <c r="U157" s="13">
        <f t="shared" si="60"/>
        <v>0.99974084064188862</v>
      </c>
      <c r="V157" s="3">
        <f t="shared" si="61"/>
        <v>119.24970106783951</v>
      </c>
      <c r="W157" s="13">
        <f t="shared" si="62"/>
        <v>0.99977029154419228</v>
      </c>
      <c r="X157" s="3">
        <f t="shared" si="63"/>
        <v>2.3854410708373282E-5</v>
      </c>
      <c r="Y157" s="3">
        <f t="shared" si="64"/>
        <v>2.5359064457032514</v>
      </c>
      <c r="Z157" s="3">
        <f t="shared" si="65"/>
        <v>0.73572338395815118</v>
      </c>
      <c r="AA157" s="3">
        <f t="shared" si="66"/>
        <v>580.07453906427634</v>
      </c>
      <c r="AL157" s="25"/>
      <c r="AM157" s="25"/>
    </row>
    <row r="158" spans="1:39" hidden="1">
      <c r="A158" s="4">
        <v>42998</v>
      </c>
      <c r="B158" s="3">
        <v>137.29</v>
      </c>
      <c r="C158" s="3">
        <f t="shared" si="46"/>
        <v>5.3901955269991119E-5</v>
      </c>
      <c r="D158" s="3">
        <f t="shared" si="47"/>
        <v>2.9054207819281235E-9</v>
      </c>
      <c r="E158" s="3">
        <f t="shared" si="48"/>
        <v>4.1545555382978555E-5</v>
      </c>
      <c r="F158" s="3">
        <f t="shared" si="49"/>
        <v>-1.2047514519259611E-3</v>
      </c>
      <c r="G158" s="3">
        <f t="shared" si="50"/>
        <v>2.285956253752796E-2</v>
      </c>
      <c r="H158" s="3">
        <f t="shared" si="51"/>
        <v>1.5</v>
      </c>
      <c r="I158" s="13">
        <f>I159*(1+(H159*((B158/B159)-1))+((1-H159)*(Eur_1M!B158/100)*((A158-A159)/360)))</f>
        <v>118.25141548450628</v>
      </c>
      <c r="J158" s="3">
        <f t="shared" si="52"/>
        <v>113.13357589161269</v>
      </c>
      <c r="K158" s="3">
        <f t="shared" si="45"/>
        <v>1.1226024654240239</v>
      </c>
      <c r="L158" s="13">
        <f t="shared" si="53"/>
        <v>1122.6024654240239</v>
      </c>
      <c r="M158" s="3">
        <f t="shared" si="54"/>
        <v>8.6031966709598334E-5</v>
      </c>
      <c r="N158" s="3">
        <f t="shared" si="55"/>
        <v>4.260622629272063E-2</v>
      </c>
      <c r="O158" s="3">
        <v>147</v>
      </c>
      <c r="P158" s="3">
        <f t="shared" si="56"/>
        <v>0.58333333333333337</v>
      </c>
      <c r="Q158" s="3">
        <f>(  Eur_6M!B157 + ( (Eur_12M!B157 - Eur_6M!B157)/0.5  )*(P158-0.5) )/100</f>
        <v>-2.5433333333333336E-3</v>
      </c>
      <c r="R158" s="3">
        <f t="shared" si="57"/>
        <v>3.5246402173050768</v>
      </c>
      <c r="S158" s="3">
        <f t="shared" si="58"/>
        <v>3.4920991744612753</v>
      </c>
      <c r="T158" s="13">
        <f t="shared" si="59"/>
        <v>0.99978797084087156</v>
      </c>
      <c r="U158" s="13">
        <f t="shared" si="60"/>
        <v>0.99976037986348909</v>
      </c>
      <c r="V158" s="3">
        <f t="shared" si="61"/>
        <v>121.11970466415642</v>
      </c>
      <c r="W158" s="13">
        <f t="shared" si="62"/>
        <v>0.99978797084087156</v>
      </c>
      <c r="X158" s="3">
        <f t="shared" si="63"/>
        <v>2.1908527070844541E-5</v>
      </c>
      <c r="Y158" s="3">
        <f t="shared" si="64"/>
        <v>2.5214390987610957</v>
      </c>
      <c r="Z158" s="3">
        <f t="shared" si="65"/>
        <v>0.68620681601965405</v>
      </c>
      <c r="AA158" s="3">
        <f t="shared" si="66"/>
        <v>584.05942951013481</v>
      </c>
      <c r="AL158" s="25"/>
      <c r="AM158" s="25"/>
    </row>
    <row r="159" spans="1:39" hidden="1">
      <c r="A159" s="4">
        <v>42997</v>
      </c>
      <c r="B159" s="3">
        <v>137.2826</v>
      </c>
      <c r="C159" s="3">
        <f t="shared" si="46"/>
        <v>7.337925634716935E-4</v>
      </c>
      <c r="D159" s="3">
        <f t="shared" si="47"/>
        <v>5.3845152620635929E-7</v>
      </c>
      <c r="E159" s="3">
        <f t="shared" si="48"/>
        <v>4.1816404140475081E-5</v>
      </c>
      <c r="F159" s="3">
        <f t="shared" si="49"/>
        <v>-7.3543817588244114E-4</v>
      </c>
      <c r="G159" s="3">
        <f t="shared" si="50"/>
        <v>2.2946588951396295E-2</v>
      </c>
      <c r="H159" s="3">
        <f t="shared" si="51"/>
        <v>1.5</v>
      </c>
      <c r="I159" s="13">
        <f>I160*(1+(H160*((B159/B160)-1))+((1-H160)*(Eur_1M!B159/100)*((A159-A160)/360)))</f>
        <v>118.24124252027229</v>
      </c>
      <c r="J159" s="3">
        <f t="shared" si="52"/>
        <v>113.1238432062449</v>
      </c>
      <c r="K159" s="3">
        <f t="shared" si="45"/>
        <v>1.1225058898804421</v>
      </c>
      <c r="L159" s="13">
        <f t="shared" si="53"/>
        <v>1122.5058898804421</v>
      </c>
      <c r="M159" s="3">
        <f t="shared" si="54"/>
        <v>1.1056618687813747E-3</v>
      </c>
      <c r="N159" s="3">
        <f t="shared" si="55"/>
        <v>4.2914187017287345E-2</v>
      </c>
      <c r="O159" s="3">
        <v>148</v>
      </c>
      <c r="P159" s="3">
        <f t="shared" si="56"/>
        <v>0.58730158730158732</v>
      </c>
      <c r="Q159" s="3">
        <f>(  Eur_6M!B158 + ( (Eur_12M!B158 - Eur_6M!B158)/0.5  )*(P159-0.5) )/100</f>
        <v>-2.5436507936507937E-3</v>
      </c>
      <c r="R159" s="3">
        <f t="shared" si="57"/>
        <v>3.4849207284366273</v>
      </c>
      <c r="S159" s="3">
        <f t="shared" si="58"/>
        <v>3.452033181811049</v>
      </c>
      <c r="T159" s="13">
        <f t="shared" si="59"/>
        <v>0.99975385856953303</v>
      </c>
      <c r="U159" s="13">
        <f t="shared" si="60"/>
        <v>0.99972181034983099</v>
      </c>
      <c r="V159" s="3">
        <f t="shared" si="61"/>
        <v>121.01319366211771</v>
      </c>
      <c r="W159" s="13">
        <f t="shared" si="62"/>
        <v>0.99975385856953303</v>
      </c>
      <c r="X159" s="3">
        <f t="shared" si="63"/>
        <v>2.4917693443565247E-5</v>
      </c>
      <c r="Y159" s="3">
        <f t="shared" si="64"/>
        <v>2.5178343081101433</v>
      </c>
      <c r="Z159" s="3">
        <f t="shared" si="65"/>
        <v>0.79131092101017975</v>
      </c>
      <c r="AA159" s="3">
        <f t="shared" si="66"/>
        <v>588.01598154724797</v>
      </c>
      <c r="AL159" s="25"/>
      <c r="AM159" s="25"/>
    </row>
    <row r="160" spans="1:39" hidden="1">
      <c r="A160" s="4">
        <v>42996</v>
      </c>
      <c r="B160" s="3">
        <v>137.18190000000001</v>
      </c>
      <c r="C160" s="3">
        <f t="shared" si="46"/>
        <v>-3.2287676919779296E-4</v>
      </c>
      <c r="D160" s="3">
        <f t="shared" si="47"/>
        <v>1.0424940808760487E-7</v>
      </c>
      <c r="E160" s="3">
        <f t="shared" si="48"/>
        <v>4.3295936474007503E-5</v>
      </c>
      <c r="F160" s="3">
        <f t="shared" si="49"/>
        <v>-2.8897883269720318E-3</v>
      </c>
      <c r="G160" s="3">
        <f t="shared" si="50"/>
        <v>2.32436603685915E-2</v>
      </c>
      <c r="H160" s="3">
        <f t="shared" si="51"/>
        <v>1.5</v>
      </c>
      <c r="I160" s="13">
        <f>I161*(1+(H161*((B160/B161)-1))+((1-H161)*(Eur_1M!B160/100)*((A160-A161)/360)))</f>
        <v>118.11057993473069</v>
      </c>
      <c r="J160" s="3">
        <f t="shared" si="52"/>
        <v>112.99883560716459</v>
      </c>
      <c r="K160" s="3">
        <f t="shared" si="45"/>
        <v>1.121265463792799</v>
      </c>
      <c r="L160" s="13">
        <f t="shared" si="53"/>
        <v>1121.265463792799</v>
      </c>
      <c r="M160" s="3">
        <f t="shared" si="54"/>
        <v>-4.6888855287964846E-4</v>
      </c>
      <c r="N160" s="3">
        <f t="shared" si="55"/>
        <v>4.2921880105614658E-2</v>
      </c>
      <c r="O160" s="3">
        <v>149</v>
      </c>
      <c r="P160" s="3">
        <f t="shared" si="56"/>
        <v>0.59126984126984128</v>
      </c>
      <c r="Q160" s="3">
        <f>(  Eur_6M!B159 + ( (Eur_12M!B159 - Eur_6M!B159)/0.5  )*(P160-0.5) )/100</f>
        <v>-2.5274603174603176E-3</v>
      </c>
      <c r="R160" s="3">
        <f t="shared" si="57"/>
        <v>3.4391845451991845</v>
      </c>
      <c r="S160" s="3">
        <f t="shared" si="58"/>
        <v>3.4061801635168774</v>
      </c>
      <c r="T160" s="13">
        <f t="shared" si="59"/>
        <v>0.99970826532897239</v>
      </c>
      <c r="U160" s="13">
        <f t="shared" si="60"/>
        <v>0.99967060655139117</v>
      </c>
      <c r="V160" s="3">
        <f t="shared" si="61"/>
        <v>119.77270959802752</v>
      </c>
      <c r="W160" s="13">
        <f t="shared" si="62"/>
        <v>0.99970826532897239</v>
      </c>
      <c r="X160" s="3">
        <f t="shared" si="63"/>
        <v>2.9121554370912983E-5</v>
      </c>
      <c r="Y160" s="3">
        <f t="shared" si="64"/>
        <v>2.4966808910899525</v>
      </c>
      <c r="Z160" s="3">
        <f t="shared" si="65"/>
        <v>0.92917155852754074</v>
      </c>
      <c r="AA160" s="3">
        <f t="shared" si="66"/>
        <v>591.95905033869064</v>
      </c>
      <c r="AL160" s="25"/>
      <c r="AM160" s="25"/>
    </row>
    <row r="161" spans="1:39" hidden="1">
      <c r="A161" s="4">
        <v>42993</v>
      </c>
      <c r="B161" s="3">
        <v>137.22620000000001</v>
      </c>
      <c r="C161" s="3">
        <f t="shared" si="46"/>
        <v>-7.685082468390918E-4</v>
      </c>
      <c r="D161" s="3">
        <f t="shared" si="47"/>
        <v>5.906049254596945E-7</v>
      </c>
      <c r="E161" s="3">
        <f t="shared" si="48"/>
        <v>4.3640129196747365E-5</v>
      </c>
      <c r="F161" s="3">
        <f t="shared" si="49"/>
        <v>-1.8972533383611822E-3</v>
      </c>
      <c r="G161" s="3">
        <f t="shared" si="50"/>
        <v>2.3400809785863515E-2</v>
      </c>
      <c r="H161" s="3">
        <f t="shared" si="51"/>
        <v>1.5</v>
      </c>
      <c r="I161" s="13">
        <f>I162*(1+(H162*((B161/B162)-1))+((1-H162)*(Eur_1M!B161/100)*((A161-A162)/360)))</f>
        <v>118.16597361935349</v>
      </c>
      <c r="J161" s="3">
        <f t="shared" si="52"/>
        <v>113.05183189137406</v>
      </c>
      <c r="K161" s="3">
        <f t="shared" si="45"/>
        <v>1.1217913356115141</v>
      </c>
      <c r="L161" s="13">
        <f t="shared" si="53"/>
        <v>1121.7913356115141</v>
      </c>
      <c r="M161" s="3">
        <f t="shared" si="54"/>
        <v>-1.1478252516688007E-3</v>
      </c>
      <c r="N161" s="3">
        <f t="shared" si="55"/>
        <v>4.294905331270462E-2</v>
      </c>
      <c r="O161" s="3">
        <v>150</v>
      </c>
      <c r="P161" s="3">
        <f t="shared" si="56"/>
        <v>0.59523809523809523</v>
      </c>
      <c r="Q161" s="3">
        <f>(  Eur_6M!B160 + ( (Eur_12M!B160 - Eur_6M!B160)/0.5  )*(P161-0.5) )/100</f>
        <v>-2.51952380952381E-3</v>
      </c>
      <c r="R161" s="3">
        <f t="shared" si="57"/>
        <v>3.4396543941283864</v>
      </c>
      <c r="S161" s="3">
        <f t="shared" si="58"/>
        <v>3.4065184801091322</v>
      </c>
      <c r="T161" s="13">
        <f t="shared" si="59"/>
        <v>0.99970877127242896</v>
      </c>
      <c r="U161" s="13">
        <f t="shared" si="60"/>
        <v>0.99967101452034002</v>
      </c>
      <c r="V161" s="3">
        <f t="shared" si="61"/>
        <v>120.29327529247701</v>
      </c>
      <c r="W161" s="13">
        <f t="shared" si="62"/>
        <v>0.99970877127242896</v>
      </c>
      <c r="X161" s="3">
        <f t="shared" si="63"/>
        <v>2.8945545543851316E-5</v>
      </c>
      <c r="Y161" s="3">
        <f t="shared" si="64"/>
        <v>2.4888794313214451</v>
      </c>
      <c r="Z161" s="3">
        <f t="shared" si="65"/>
        <v>0.93121554182567701</v>
      </c>
      <c r="AA161" s="3">
        <f t="shared" si="66"/>
        <v>595.93533479509927</v>
      </c>
      <c r="AL161" s="25"/>
      <c r="AM161" s="25"/>
    </row>
    <row r="162" spans="1:39" hidden="1">
      <c r="A162" s="4">
        <v>42992</v>
      </c>
      <c r="B162" s="3">
        <v>137.33170000000001</v>
      </c>
      <c r="C162" s="3">
        <f t="shared" si="46"/>
        <v>-9.7526403540241244E-4</v>
      </c>
      <c r="D162" s="3">
        <f t="shared" si="47"/>
        <v>9.5113993874939802E-7</v>
      </c>
      <c r="E162" s="3">
        <f t="shared" si="48"/>
        <v>4.3112507536621274E-5</v>
      </c>
      <c r="F162" s="3">
        <f t="shared" si="49"/>
        <v>-8.7778042202934234E-4</v>
      </c>
      <c r="G162" s="3">
        <f t="shared" si="50"/>
        <v>2.3296613078423449E-2</v>
      </c>
      <c r="H162" s="3">
        <f t="shared" si="51"/>
        <v>1.5</v>
      </c>
      <c r="I162" s="13">
        <f>I163*(1+(H163*((B162/B163)-1))+((1-H163)*(Eur_1M!B162/100)*((A162-A163)/360)))</f>
        <v>118.30168537955441</v>
      </c>
      <c r="J162" s="3">
        <f t="shared" si="52"/>
        <v>113.1816701403216</v>
      </c>
      <c r="K162" s="3">
        <f t="shared" si="45"/>
        <v>1.1230796952980715</v>
      </c>
      <c r="L162" s="13">
        <f t="shared" si="53"/>
        <v>1123.0796952980716</v>
      </c>
      <c r="M162" s="3">
        <f t="shared" si="54"/>
        <v>-1.458064834530231E-3</v>
      </c>
      <c r="N162" s="3">
        <f t="shared" si="55"/>
        <v>4.4158101695809138E-2</v>
      </c>
      <c r="O162" s="3">
        <v>151</v>
      </c>
      <c r="P162" s="3">
        <f t="shared" si="56"/>
        <v>0.59920634920634919</v>
      </c>
      <c r="Q162" s="3">
        <f>(  Eur_6M!B161 + ( (Eur_12M!B161 - Eur_6M!B161)/0.5  )*(P162-0.5) )/100</f>
        <v>-2.5196031746031748E-3</v>
      </c>
      <c r="R162" s="3">
        <f t="shared" si="57"/>
        <v>3.3686965587630002</v>
      </c>
      <c r="S162" s="3">
        <f t="shared" si="58"/>
        <v>3.3345144699235432</v>
      </c>
      <c r="T162" s="13">
        <f t="shared" si="59"/>
        <v>0.99962237737541304</v>
      </c>
      <c r="U162" s="13">
        <f t="shared" si="60"/>
        <v>0.99957275772722354</v>
      </c>
      <c r="V162" s="3">
        <f t="shared" si="61"/>
        <v>121.57258030564731</v>
      </c>
      <c r="W162" s="13">
        <f t="shared" si="62"/>
        <v>0.99962237737541304</v>
      </c>
      <c r="X162" s="3">
        <f t="shared" si="63"/>
        <v>3.5685246635023136E-5</v>
      </c>
      <c r="Y162" s="3">
        <f t="shared" si="64"/>
        <v>2.4784485034414678</v>
      </c>
      <c r="Z162" s="3">
        <f t="shared" si="65"/>
        <v>1.1909585744187658</v>
      </c>
      <c r="AA162" s="3">
        <f t="shared" si="66"/>
        <v>599.85529848503995</v>
      </c>
      <c r="AL162" s="25"/>
      <c r="AM162" s="25"/>
    </row>
    <row r="163" spans="1:39" hidden="1">
      <c r="A163" s="4">
        <v>42991</v>
      </c>
      <c r="B163" s="3">
        <v>137.4657</v>
      </c>
      <c r="C163" s="3">
        <f t="shared" si="46"/>
        <v>3.4632816103212039E-4</v>
      </c>
      <c r="D163" s="3">
        <f t="shared" si="47"/>
        <v>1.1994319512389032E-7</v>
      </c>
      <c r="E163" s="3">
        <f t="shared" si="48"/>
        <v>4.3355168310883393E-5</v>
      </c>
      <c r="F163" s="3">
        <f t="shared" si="49"/>
        <v>1.1900954900298845E-3</v>
      </c>
      <c r="G163" s="3">
        <f t="shared" si="50"/>
        <v>2.3353433035287027E-2</v>
      </c>
      <c r="H163" s="3">
        <f t="shared" si="51"/>
        <v>1.5</v>
      </c>
      <c r="I163" s="13">
        <f>I164*(1+(H164*((B163/B164)-1))+((1-H164)*(Eur_1M!B163/100)*((A163-A164)/360)))</f>
        <v>118.47430271992754</v>
      </c>
      <c r="J163" s="3">
        <f t="shared" si="52"/>
        <v>113.34681672141998</v>
      </c>
      <c r="K163" s="3">
        <f t="shared" si="45"/>
        <v>1.1247184126959466</v>
      </c>
      <c r="L163" s="13">
        <f t="shared" si="53"/>
        <v>1124.7184126959467</v>
      </c>
      <c r="M163" s="3">
        <f t="shared" si="54"/>
        <v>5.2461124345199687E-4</v>
      </c>
      <c r="N163" s="3">
        <f t="shared" si="55"/>
        <v>4.4255002027567387E-2</v>
      </c>
      <c r="O163" s="3">
        <v>152</v>
      </c>
      <c r="P163" s="3">
        <f t="shared" si="56"/>
        <v>0.60317460317460314</v>
      </c>
      <c r="Q163" s="3">
        <f>(  Eur_6M!B162 + ( (Eur_12M!B162 - Eur_6M!B162)/0.5  )*(P163-0.5) )/100</f>
        <v>-2.5074603174603176E-3</v>
      </c>
      <c r="R163" s="3">
        <f t="shared" si="57"/>
        <v>3.3927773841973643</v>
      </c>
      <c r="S163" s="3">
        <f t="shared" si="58"/>
        <v>3.3584070394287191</v>
      </c>
      <c r="T163" s="13">
        <f t="shared" si="59"/>
        <v>0.999654060791206</v>
      </c>
      <c r="U163" s="13">
        <f t="shared" si="60"/>
        <v>0.99960803458039915</v>
      </c>
      <c r="V163" s="3">
        <f t="shared" si="61"/>
        <v>123.20830649834363</v>
      </c>
      <c r="W163" s="13">
        <f t="shared" si="62"/>
        <v>0.999654060791206</v>
      </c>
      <c r="X163" s="3">
        <f t="shared" si="63"/>
        <v>3.2667346760832306E-5</v>
      </c>
      <c r="Y163" s="3">
        <f t="shared" si="64"/>
        <v>2.4698046831307079</v>
      </c>
      <c r="Z163" s="3">
        <f t="shared" si="65"/>
        <v>1.1030796806344925</v>
      </c>
      <c r="AA163" s="3">
        <f t="shared" si="66"/>
        <v>603.8507751744819</v>
      </c>
      <c r="AL163" s="25"/>
      <c r="AM163" s="25"/>
    </row>
    <row r="164" spans="1:39" hidden="1">
      <c r="A164" s="4">
        <v>42990</v>
      </c>
      <c r="B164" s="3">
        <v>137.41810000000001</v>
      </c>
      <c r="C164" s="3">
        <f t="shared" si="46"/>
        <v>-3.2584476858196825E-3</v>
      </c>
      <c r="D164" s="3">
        <f t="shared" si="47"/>
        <v>1.0617481321223645E-5</v>
      </c>
      <c r="E164" s="3">
        <f t="shared" si="48"/>
        <v>4.8654407510218175E-5</v>
      </c>
      <c r="F164" s="3">
        <f t="shared" si="49"/>
        <v>-1.484146413918555E-3</v>
      </c>
      <c r="G164" s="3">
        <f t="shared" si="50"/>
        <v>2.473171727892429E-2</v>
      </c>
      <c r="H164" s="3">
        <f t="shared" si="51"/>
        <v>1.5</v>
      </c>
      <c r="I164" s="13">
        <f>I165*(1+(H165*((B164/B165)-1))+((1-H165)*(Eur_1M!B164/100)*((A164-A165)/360)))</f>
        <v>118.41216606887852</v>
      </c>
      <c r="J164" s="3">
        <f t="shared" si="52"/>
        <v>113.28736930171425</v>
      </c>
      <c r="K164" s="3">
        <f t="shared" si="45"/>
        <v>1.1241285275146571</v>
      </c>
      <c r="L164" s="13">
        <f t="shared" si="53"/>
        <v>1124.128527514657</v>
      </c>
      <c r="M164" s="3">
        <f t="shared" si="54"/>
        <v>-4.8864558071612862E-3</v>
      </c>
      <c r="N164" s="3">
        <f t="shared" si="55"/>
        <v>4.4043898995323807E-2</v>
      </c>
      <c r="O164" s="3">
        <v>153</v>
      </c>
      <c r="P164" s="3">
        <f t="shared" si="56"/>
        <v>0.6071428571428571</v>
      </c>
      <c r="Q164" s="3">
        <f>(  Eur_6M!B163 + ( (Eur_12M!B163 - Eur_6M!B163)/0.5  )*(P164-0.5) )/100</f>
        <v>-2.4992857142857143E-3</v>
      </c>
      <c r="R164" s="3">
        <f t="shared" si="57"/>
        <v>3.3823966885194126</v>
      </c>
      <c r="S164" s="3">
        <f t="shared" si="58"/>
        <v>3.3480779589089784</v>
      </c>
      <c r="T164" s="13">
        <f t="shared" si="59"/>
        <v>0.99964071850090208</v>
      </c>
      <c r="U164" s="13">
        <f t="shared" si="60"/>
        <v>0.99959312941350376</v>
      </c>
      <c r="V164" s="3">
        <f t="shared" si="61"/>
        <v>122.61356204331628</v>
      </c>
      <c r="W164" s="13">
        <f t="shared" si="62"/>
        <v>0.99964071850090208</v>
      </c>
      <c r="X164" s="3">
        <f t="shared" si="63"/>
        <v>3.3905220321905747E-5</v>
      </c>
      <c r="Y164" s="3">
        <f t="shared" si="64"/>
        <v>2.4605060358043125</v>
      </c>
      <c r="Z164" s="3">
        <f t="shared" si="65"/>
        <v>1.1457111967560945</v>
      </c>
      <c r="AA164" s="3">
        <f t="shared" si="66"/>
        <v>607.81744561105495</v>
      </c>
      <c r="AL164" s="25"/>
      <c r="AM164" s="25"/>
    </row>
    <row r="165" spans="1:39" hidden="1">
      <c r="A165" s="4">
        <v>42989</v>
      </c>
      <c r="B165" s="3">
        <v>137.86660000000001</v>
      </c>
      <c r="C165" s="3">
        <f t="shared" si="46"/>
        <v>-8.9901592818096587E-4</v>
      </c>
      <c r="D165" s="3">
        <f t="shared" si="47"/>
        <v>8.0822963912308362E-7</v>
      </c>
      <c r="E165" s="3">
        <f t="shared" si="48"/>
        <v>3.8036926188994538E-5</v>
      </c>
      <c r="F165" s="3">
        <f t="shared" si="49"/>
        <v>1.7743012719011273E-3</v>
      </c>
      <c r="G165" s="3">
        <f t="shared" si="50"/>
        <v>2.1846783255874195E-2</v>
      </c>
      <c r="H165" s="3">
        <f t="shared" si="51"/>
        <v>1.5</v>
      </c>
      <c r="I165" s="13">
        <f>I166*(1+(H166*((B165/B166)-1))+((1-H166)*(Eur_1M!B165/100)*((A165-A166)/360)))</f>
        <v>118.99219788117348</v>
      </c>
      <c r="J165" s="3">
        <f t="shared" si="52"/>
        <v>113.84229773776684</v>
      </c>
      <c r="K165" s="3">
        <f t="shared" si="45"/>
        <v>1.1296349744340346</v>
      </c>
      <c r="L165" s="13">
        <f t="shared" si="53"/>
        <v>1129.6349744340346</v>
      </c>
      <c r="M165" s="3">
        <f t="shared" si="54"/>
        <v>-1.3333063596725422E-3</v>
      </c>
      <c r="N165" s="3">
        <f t="shared" si="55"/>
        <v>4.4041889592122636E-2</v>
      </c>
      <c r="O165" s="3">
        <v>154</v>
      </c>
      <c r="P165" s="3">
        <f t="shared" si="56"/>
        <v>0.61111111111111116</v>
      </c>
      <c r="Q165" s="3">
        <f>(  Eur_6M!B164 + ( (Eur_12M!B164 - Eur_6M!B164)/0.5  )*(P165-0.5) )/100</f>
        <v>-2.5044444444444446E-3</v>
      </c>
      <c r="R165" s="3">
        <f t="shared" si="57"/>
        <v>3.5132093599596836</v>
      </c>
      <c r="S165" s="3">
        <f t="shared" si="58"/>
        <v>3.4787802311204676</v>
      </c>
      <c r="T165" s="13">
        <f t="shared" si="59"/>
        <v>0.99977863576069226</v>
      </c>
      <c r="U165" s="13">
        <f t="shared" si="60"/>
        <v>0.99974814925725708</v>
      </c>
      <c r="V165" s="3">
        <f t="shared" si="61"/>
        <v>128.10548451051886</v>
      </c>
      <c r="W165" s="13">
        <f t="shared" si="62"/>
        <v>0.99977863576069226</v>
      </c>
      <c r="X165" s="3">
        <f t="shared" si="63"/>
        <v>2.1422772625011972E-5</v>
      </c>
      <c r="Y165" s="3">
        <f t="shared" si="64"/>
        <v>2.4811360114033274</v>
      </c>
      <c r="Z165" s="3">
        <f t="shared" si="65"/>
        <v>0.73576319999358031</v>
      </c>
      <c r="AA165" s="3">
        <f t="shared" si="66"/>
        <v>611.89298447243084</v>
      </c>
      <c r="AL165" s="25"/>
      <c r="AM165" s="25"/>
    </row>
    <row r="166" spans="1:39" hidden="1">
      <c r="A166" s="4">
        <v>42986</v>
      </c>
      <c r="B166" s="3">
        <v>137.9906</v>
      </c>
      <c r="C166" s="3">
        <f t="shared" si="46"/>
        <v>-1.2681226064033503E-3</v>
      </c>
      <c r="D166" s="3">
        <f t="shared" si="47"/>
        <v>1.6081349448712264E-6</v>
      </c>
      <c r="E166" s="3">
        <f t="shared" si="48"/>
        <v>3.7723085027111536E-5</v>
      </c>
      <c r="F166" s="3">
        <f t="shared" si="49"/>
        <v>1.9701895607163213E-3</v>
      </c>
      <c r="G166" s="3">
        <f t="shared" si="50"/>
        <v>2.1745469270433262E-2</v>
      </c>
      <c r="H166" s="3">
        <f t="shared" si="51"/>
        <v>1.5</v>
      </c>
      <c r="I166" s="13">
        <f>I167*(1+(H167*((B166/B167)-1))+((1-H167)*(Eur_1M!B166/100)*((A166-A167)/360)))</f>
        <v>119.15095674894499</v>
      </c>
      <c r="J166" s="3">
        <f t="shared" si="52"/>
        <v>113.99418563138659</v>
      </c>
      <c r="K166" s="3">
        <f t="shared" si="45"/>
        <v>1.1311421284553036</v>
      </c>
      <c r="L166" s="13">
        <f t="shared" si="53"/>
        <v>1131.1421284553037</v>
      </c>
      <c r="M166" s="3">
        <f t="shared" si="54"/>
        <v>-1.8976109767858561E-3</v>
      </c>
      <c r="N166" s="3">
        <f t="shared" si="55"/>
        <v>4.4003988639671927E-2</v>
      </c>
      <c r="O166" s="3">
        <v>155</v>
      </c>
      <c r="P166" s="3">
        <f t="shared" si="56"/>
        <v>0.61507936507936511</v>
      </c>
      <c r="Q166" s="3">
        <f>(  Eur_6M!B165 + ( (Eur_12M!B165 - Eur_6M!B165)/0.5  )*(P166-0.5) )/100</f>
        <v>-2.4991269841269843E-3</v>
      </c>
      <c r="R166" s="3">
        <f t="shared" si="57"/>
        <v>3.543397077818855</v>
      </c>
      <c r="S166" s="3">
        <f t="shared" si="58"/>
        <v>3.5088860715510668</v>
      </c>
      <c r="T166" s="13">
        <f t="shared" si="59"/>
        <v>0.99980249626989515</v>
      </c>
      <c r="U166" s="13">
        <f t="shared" si="60"/>
        <v>0.99977500619188753</v>
      </c>
      <c r="V166" s="3">
        <f t="shared" si="61"/>
        <v>129.60572011464717</v>
      </c>
      <c r="W166" s="13">
        <f t="shared" si="62"/>
        <v>0.99980249626989515</v>
      </c>
      <c r="X166" s="3">
        <f t="shared" si="63"/>
        <v>1.9187028435098763E-5</v>
      </c>
      <c r="Y166" s="3">
        <f t="shared" si="64"/>
        <v>2.4786401536647222</v>
      </c>
      <c r="Z166" s="3">
        <f t="shared" si="65"/>
        <v>0.66445454389812841</v>
      </c>
      <c r="AA166" s="3">
        <f t="shared" si="66"/>
        <v>615.88696646986591</v>
      </c>
      <c r="AL166" s="25"/>
      <c r="AM166" s="25"/>
    </row>
    <row r="167" spans="1:39" hidden="1">
      <c r="A167" s="4">
        <v>42985</v>
      </c>
      <c r="B167" s="3">
        <v>138.16569999999999</v>
      </c>
      <c r="C167" s="3">
        <f t="shared" si="46"/>
        <v>3.2884154415968123E-3</v>
      </c>
      <c r="D167" s="3">
        <f t="shared" si="47"/>
        <v>1.0813676116532359E-5</v>
      </c>
      <c r="E167" s="3">
        <f t="shared" si="48"/>
        <v>3.771141773084955E-5</v>
      </c>
      <c r="F167" s="3">
        <f t="shared" si="49"/>
        <v>4.5018261751976346E-3</v>
      </c>
      <c r="G167" s="3">
        <f t="shared" si="50"/>
        <v>2.1503395241085459E-2</v>
      </c>
      <c r="H167" s="3">
        <f t="shared" si="51"/>
        <v>1.5</v>
      </c>
      <c r="I167" s="13">
        <f>I168*(1+(H168*((B167/B168)-1))+((1-H168)*(Eur_1M!B167/100)*((A167-A168)/360)))</f>
        <v>119.37727357510057</v>
      </c>
      <c r="J167" s="3">
        <f t="shared" si="52"/>
        <v>114.21070762160983</v>
      </c>
      <c r="K167" s="3">
        <f t="shared" si="45"/>
        <v>1.1332906340437419</v>
      </c>
      <c r="L167" s="13">
        <f t="shared" si="53"/>
        <v>1133.2906340437419</v>
      </c>
      <c r="M167" s="3">
        <f t="shared" si="54"/>
        <v>4.9337043350171439E-3</v>
      </c>
      <c r="N167" s="3">
        <f t="shared" si="55"/>
        <v>4.3607228883984613E-2</v>
      </c>
      <c r="O167" s="3">
        <v>156</v>
      </c>
      <c r="P167" s="3">
        <f t="shared" si="56"/>
        <v>0.61904761904761907</v>
      </c>
      <c r="Q167" s="3">
        <f>(  Eur_6M!B166 + ( (Eur_12M!B166 - Eur_6M!B166)/0.5  )*(P167-0.5) )/100</f>
        <v>-2.4657142857142859E-3</v>
      </c>
      <c r="R167" s="3">
        <f t="shared" si="57"/>
        <v>3.6195778640103597</v>
      </c>
      <c r="S167" s="3">
        <f t="shared" si="58"/>
        <v>3.5852678798031885</v>
      </c>
      <c r="T167" s="13">
        <f t="shared" si="59"/>
        <v>0.99985245799490574</v>
      </c>
      <c r="U167" s="13">
        <f t="shared" si="60"/>
        <v>0.99983163380588336</v>
      </c>
      <c r="V167" s="3">
        <f t="shared" si="61"/>
        <v>131.76448936389409</v>
      </c>
      <c r="W167" s="13">
        <f t="shared" si="62"/>
        <v>0.99985245799490574</v>
      </c>
      <c r="X167" s="3">
        <f t="shared" si="63"/>
        <v>1.4663159695238157E-5</v>
      </c>
      <c r="Y167" s="3">
        <f t="shared" si="64"/>
        <v>2.4511590944670028</v>
      </c>
      <c r="Z167" s="3">
        <f t="shared" si="65"/>
        <v>0.50838497949150518</v>
      </c>
      <c r="AA167" s="3">
        <f t="shared" si="66"/>
        <v>619.8888655807383</v>
      </c>
      <c r="AL167" s="25"/>
      <c r="AM167" s="25"/>
    </row>
    <row r="168" spans="1:39" hidden="1">
      <c r="A168" s="4">
        <v>42984</v>
      </c>
      <c r="B168" s="3">
        <v>137.71209999999999</v>
      </c>
      <c r="C168" s="3">
        <f t="shared" si="46"/>
        <v>-1.3388548878188603E-3</v>
      </c>
      <c r="D168" s="3">
        <f t="shared" si="47"/>
        <v>1.792532410636453E-6</v>
      </c>
      <c r="E168" s="3">
        <f t="shared" si="48"/>
        <v>2.690885381245029E-5</v>
      </c>
      <c r="F168" s="3">
        <f t="shared" si="49"/>
        <v>1.1079963221899533E-3</v>
      </c>
      <c r="G168" s="3">
        <f t="shared" si="50"/>
        <v>1.8392339026110361E-2</v>
      </c>
      <c r="H168" s="3">
        <f t="shared" si="51"/>
        <v>1.5</v>
      </c>
      <c r="I168" s="13">
        <f>I169*(1+(H169*((B168/B169)-1))+((1-H169)*(Eur_1M!B168/100)*((A168-A169)/360)))</f>
        <v>118.78975192377929</v>
      </c>
      <c r="J168" s="3">
        <f t="shared" si="52"/>
        <v>113.64861350159119</v>
      </c>
      <c r="K168" s="3">
        <f t="shared" si="45"/>
        <v>1.1277130834363269</v>
      </c>
      <c r="L168" s="13">
        <f t="shared" si="53"/>
        <v>1127.713083436327</v>
      </c>
      <c r="M168" s="3">
        <f t="shared" si="54"/>
        <v>-2.0037780886201662E-3</v>
      </c>
      <c r="N168" s="3">
        <f t="shared" si="55"/>
        <v>4.3571415843277811E-2</v>
      </c>
      <c r="O168" s="3">
        <v>157</v>
      </c>
      <c r="P168" s="3">
        <f t="shared" si="56"/>
        <v>0.62301587301587302</v>
      </c>
      <c r="Q168" s="3">
        <f>(  Eur_6M!B167 + ( (Eur_12M!B167 - Eur_6M!B167)/0.5  )*(P168-0.5) )/100</f>
        <v>-2.4669047619047622E-3</v>
      </c>
      <c r="R168" s="3">
        <f t="shared" si="57"/>
        <v>3.4673160212737546</v>
      </c>
      <c r="S168" s="3">
        <f t="shared" si="58"/>
        <v>3.4329245125546342</v>
      </c>
      <c r="T168" s="13">
        <f t="shared" si="59"/>
        <v>0.99973715826914877</v>
      </c>
      <c r="U168" s="13">
        <f t="shared" si="60"/>
        <v>0.99970144584075216</v>
      </c>
      <c r="V168" s="3">
        <f t="shared" si="61"/>
        <v>126.17758425172337</v>
      </c>
      <c r="W168" s="13">
        <f t="shared" si="62"/>
        <v>0.99973715826914877</v>
      </c>
      <c r="X168" s="3">
        <f t="shared" si="63"/>
        <v>2.5214781062272472E-5</v>
      </c>
      <c r="Y168" s="3">
        <f t="shared" si="64"/>
        <v>2.4395227985946719</v>
      </c>
      <c r="Z168" s="3">
        <f t="shared" si="65"/>
        <v>0.87046882868820563</v>
      </c>
      <c r="AA168" s="3">
        <f t="shared" si="66"/>
        <v>623.78784520935869</v>
      </c>
      <c r="AL168" s="25"/>
      <c r="AM168" s="25"/>
    </row>
    <row r="169" spans="1:39" hidden="1">
      <c r="A169" s="4">
        <v>42983</v>
      </c>
      <c r="B169" s="3">
        <v>137.89660000000001</v>
      </c>
      <c r="C169" s="3">
        <f t="shared" si="46"/>
        <v>2.0042319872214031E-3</v>
      </c>
      <c r="D169" s="3">
        <f t="shared" si="47"/>
        <v>4.016945858601455E-6</v>
      </c>
      <c r="E169" s="3">
        <f t="shared" si="48"/>
        <v>2.9112119153864826E-5</v>
      </c>
      <c r="F169" s="3">
        <f t="shared" si="49"/>
        <v>4.4458003719564073E-3</v>
      </c>
      <c r="G169" s="3">
        <f t="shared" si="50"/>
        <v>1.8824469781162645E-2</v>
      </c>
      <c r="H169" s="3">
        <f t="shared" si="51"/>
        <v>1.5</v>
      </c>
      <c r="I169" s="13">
        <f>I170*(1+(H170*((B169/B170)-1))+((1-H170)*(Eur_1M!B169/100)*((A169-A170)/360)))</f>
        <v>119.02801886315029</v>
      </c>
      <c r="J169" s="3">
        <f t="shared" si="52"/>
        <v>113.87656841238314</v>
      </c>
      <c r="K169" s="3">
        <f t="shared" si="45"/>
        <v>1.1299750356714948</v>
      </c>
      <c r="L169" s="13">
        <f t="shared" si="53"/>
        <v>1129.9750356714949</v>
      </c>
      <c r="M169" s="3">
        <f t="shared" si="54"/>
        <v>3.0099947877645175E-3</v>
      </c>
      <c r="N169" s="3">
        <f t="shared" si="55"/>
        <v>4.3419474829355029E-2</v>
      </c>
      <c r="O169" s="3">
        <v>158</v>
      </c>
      <c r="P169" s="3">
        <f t="shared" si="56"/>
        <v>0.62698412698412698</v>
      </c>
      <c r="Q169" s="3">
        <f>(  Eur_6M!B168 + ( (Eur_12M!B168 - Eur_6M!B168)/0.5  )*(P169-0.5) )/100</f>
        <v>-2.4530158730158734E-3</v>
      </c>
      <c r="R169" s="3">
        <f t="shared" si="57"/>
        <v>3.5266609726822535</v>
      </c>
      <c r="S169" s="3">
        <f t="shared" si="58"/>
        <v>3.4922804211522278</v>
      </c>
      <c r="T169" s="13">
        <f t="shared" si="59"/>
        <v>0.99978958237084559</v>
      </c>
      <c r="U169" s="13">
        <f t="shared" si="60"/>
        <v>0.99976054241273482</v>
      </c>
      <c r="V169" s="3">
        <f t="shared" si="61"/>
        <v>128.43790981306108</v>
      </c>
      <c r="W169" s="13">
        <f t="shared" si="62"/>
        <v>0.99978958237084559</v>
      </c>
      <c r="X169" s="3">
        <f t="shared" si="63"/>
        <v>2.0454780787018103E-5</v>
      </c>
      <c r="Y169" s="3">
        <f t="shared" si="64"/>
        <v>2.4315841505563909</v>
      </c>
      <c r="Z169" s="3">
        <f t="shared" si="65"/>
        <v>0.71100661215168892</v>
      </c>
      <c r="AA169" s="3">
        <f t="shared" si="66"/>
        <v>627.79880457177376</v>
      </c>
      <c r="AL169" s="25"/>
      <c r="AM169" s="25"/>
    </row>
    <row r="170" spans="1:39" hidden="1">
      <c r="A170" s="4">
        <v>42982</v>
      </c>
      <c r="B170" s="3">
        <v>137.62049999999999</v>
      </c>
      <c r="C170" s="3">
        <f t="shared" si="46"/>
        <v>1.0403569995040829E-3</v>
      </c>
      <c r="D170" s="3">
        <f t="shared" si="47"/>
        <v>1.0823426864171384E-6</v>
      </c>
      <c r="E170" s="3">
        <f t="shared" si="48"/>
        <v>2.668482730372966E-5</v>
      </c>
      <c r="F170" s="3">
        <f t="shared" si="49"/>
        <v>1.1807535654747387E-3</v>
      </c>
      <c r="G170" s="3">
        <f t="shared" si="50"/>
        <v>1.8312577406473768E-2</v>
      </c>
      <c r="H170" s="3">
        <f t="shared" si="51"/>
        <v>1.5</v>
      </c>
      <c r="I170" s="13">
        <f>I171*(1+(H171*((B170/B171)-1))+((1-H171)*(Eur_1M!B170/100)*((A170-A171)/360)))</f>
        <v>118.67028380719316</v>
      </c>
      <c r="J170" s="3">
        <f t="shared" si="52"/>
        <v>113.53431588258132</v>
      </c>
      <c r="K170" s="3">
        <f t="shared" si="45"/>
        <v>1.1265789303974847</v>
      </c>
      <c r="L170" s="13">
        <f t="shared" si="53"/>
        <v>1126.5789303974848</v>
      </c>
      <c r="M170" s="3">
        <f t="shared" si="54"/>
        <v>1.5756472202111593E-3</v>
      </c>
      <c r="N170" s="3">
        <f t="shared" si="55"/>
        <v>4.3372465649207464E-2</v>
      </c>
      <c r="O170" s="3">
        <v>159</v>
      </c>
      <c r="P170" s="3">
        <f t="shared" si="56"/>
        <v>0.63095238095238093</v>
      </c>
      <c r="Q170" s="3">
        <f>(  Eur_6M!B169 + ( (Eur_12M!B169 - Eur_6M!B169)/0.5  )*(P170-0.5) )/100</f>
        <v>-2.4440476190476191E-3</v>
      </c>
      <c r="R170" s="3">
        <f t="shared" si="57"/>
        <v>3.4319484016566966</v>
      </c>
      <c r="S170" s="3">
        <f t="shared" si="58"/>
        <v>3.3974965630931964</v>
      </c>
      <c r="T170" s="13">
        <f t="shared" si="59"/>
        <v>0.99970036921905137</v>
      </c>
      <c r="U170" s="13">
        <f t="shared" si="60"/>
        <v>0.9996599727889437</v>
      </c>
      <c r="V170" s="3">
        <f t="shared" si="61"/>
        <v>125.03865735912029</v>
      </c>
      <c r="W170" s="13">
        <f t="shared" si="62"/>
        <v>0.99970036921905137</v>
      </c>
      <c r="X170" s="3">
        <f t="shared" si="63"/>
        <v>2.8465396693724384E-5</v>
      </c>
      <c r="Y170" s="3">
        <f t="shared" si="64"/>
        <v>2.4130059120493814</v>
      </c>
      <c r="Z170" s="3">
        <f t="shared" si="65"/>
        <v>0.98866961055813096</v>
      </c>
      <c r="AA170" s="3">
        <f t="shared" si="66"/>
        <v>631.71123704313584</v>
      </c>
      <c r="AL170" s="25"/>
      <c r="AM170" s="25"/>
    </row>
    <row r="171" spans="1:39" hidden="1">
      <c r="A171" s="4">
        <v>42979</v>
      </c>
      <c r="B171" s="3">
        <v>137.47739999999999</v>
      </c>
      <c r="C171" s="3">
        <f t="shared" si="46"/>
        <v>-1.7050079460390589E-3</v>
      </c>
      <c r="D171" s="3">
        <f t="shared" si="47"/>
        <v>2.9070520960563302E-6</v>
      </c>
      <c r="E171" s="3">
        <f t="shared" si="48"/>
        <v>2.6467701471775962E-5</v>
      </c>
      <c r="F171" s="3">
        <f t="shared" si="49"/>
        <v>1.07056690223356E-3</v>
      </c>
      <c r="G171" s="3">
        <f t="shared" si="50"/>
        <v>1.8242011595334479E-2</v>
      </c>
      <c r="H171" s="3">
        <f t="shared" si="51"/>
        <v>1.5</v>
      </c>
      <c r="I171" s="13">
        <f>I172*(1+(H172*((B171/B172)-1))+((1-H172)*(Eur_1M!B171/100)*((A171-A172)/360)))</f>
        <v>118.48344853628241</v>
      </c>
      <c r="J171" s="3">
        <f t="shared" si="52"/>
        <v>113.35556671315949</v>
      </c>
      <c r="K171" s="3">
        <f t="shared" si="45"/>
        <v>1.1248052371618207</v>
      </c>
      <c r="L171" s="13">
        <f t="shared" si="53"/>
        <v>1124.8052371618207</v>
      </c>
      <c r="M171" s="3">
        <f t="shared" si="54"/>
        <v>-2.5534094901597717E-3</v>
      </c>
      <c r="N171" s="3">
        <f t="shared" si="55"/>
        <v>4.3275912583753476E-2</v>
      </c>
      <c r="O171" s="3">
        <v>160</v>
      </c>
      <c r="P171" s="3">
        <f t="shared" si="56"/>
        <v>0.63492063492063489</v>
      </c>
      <c r="Q171" s="3">
        <f>(  Eur_6M!B170 + ( (Eur_12M!B170 - Eur_6M!B170)/0.5  )*(P171-0.5) )/100</f>
        <v>-2.4277777777777783E-3</v>
      </c>
      <c r="R171" s="3">
        <f t="shared" si="57"/>
        <v>3.3831959996334646</v>
      </c>
      <c r="S171" s="3">
        <f t="shared" si="58"/>
        <v>3.3487129270900269</v>
      </c>
      <c r="T171" s="13">
        <f t="shared" si="59"/>
        <v>0.99964176260212467</v>
      </c>
      <c r="U171" s="13">
        <f t="shared" si="60"/>
        <v>0.99959406065234313</v>
      </c>
      <c r="V171" s="3">
        <f t="shared" si="61"/>
        <v>123.26622057740201</v>
      </c>
      <c r="W171" s="13">
        <f t="shared" si="62"/>
        <v>0.99964176260212467</v>
      </c>
      <c r="X171" s="3">
        <f t="shared" si="63"/>
        <v>3.3632268829623966E-5</v>
      </c>
      <c r="Y171" s="3">
        <f t="shared" si="64"/>
        <v>2.3906909503260829</v>
      </c>
      <c r="Z171" s="3">
        <f t="shared" si="65"/>
        <v>1.1691668741826398</v>
      </c>
      <c r="AA171" s="3">
        <f t="shared" si="66"/>
        <v>635.64194875120074</v>
      </c>
      <c r="AL171" s="25"/>
      <c r="AM171" s="25"/>
    </row>
    <row r="172" spans="1:39">
      <c r="A172" s="4">
        <v>42978</v>
      </c>
      <c r="B172" s="3">
        <v>137.71199999999999</v>
      </c>
      <c r="C172" s="3">
        <f t="shared" si="46"/>
        <v>6.2613998380343613E-4</v>
      </c>
      <c r="D172" s="3">
        <f t="shared" si="47"/>
        <v>3.9205127931736726E-7</v>
      </c>
      <c r="E172" s="3">
        <f t="shared" si="48"/>
        <v>2.5349513481074382E-5</v>
      </c>
      <c r="F172" s="3">
        <f t="shared" si="49"/>
        <v>1.438090603372983E-3</v>
      </c>
      <c r="G172" s="3">
        <f t="shared" si="50"/>
        <v>1.7835385164720333E-2</v>
      </c>
      <c r="H172" s="3">
        <f t="shared" si="51"/>
        <v>1.5</v>
      </c>
      <c r="I172" s="13">
        <f>I173*(1+(H173*((B172/B173)-1))+((1-H173)*(Eur_1M!B172/100)*((A172-A173)/360)))</f>
        <v>118.78637187728286</v>
      </c>
      <c r="J172" s="3">
        <f t="shared" si="52"/>
        <v>113.64537974117273</v>
      </c>
      <c r="K172" s="3">
        <f t="shared" si="45"/>
        <v>1.1276809954607658</v>
      </c>
      <c r="L172" s="13">
        <f t="shared" si="53"/>
        <v>1127.6809954607659</v>
      </c>
      <c r="M172" s="3">
        <f t="shared" si="54"/>
        <v>9.4422482161534208E-4</v>
      </c>
      <c r="N172" s="3">
        <f t="shared" si="55"/>
        <v>4.3297143385011977E-2</v>
      </c>
      <c r="O172" s="3">
        <v>161</v>
      </c>
      <c r="P172" s="3">
        <f t="shared" si="56"/>
        <v>0.63888888888888884</v>
      </c>
      <c r="Q172" s="3">
        <f>(  Eur_6M!B171 + ( (Eur_12M!B171 - Eur_6M!B171)/0.5  )*(P172-0.5) )/100</f>
        <v>-2.4188888888888893E-3</v>
      </c>
      <c r="R172" s="3">
        <f t="shared" si="57"/>
        <v>3.44481075861452</v>
      </c>
      <c r="S172" s="3">
        <f t="shared" si="58"/>
        <v>3.4102031244286479</v>
      </c>
      <c r="T172" s="13">
        <f t="shared" si="59"/>
        <v>0.99971427033691285</v>
      </c>
      <c r="U172" s="13">
        <f t="shared" si="60"/>
        <v>0.99967542743359006</v>
      </c>
      <c r="V172" s="3">
        <f t="shared" si="61"/>
        <v>126.13726211646883</v>
      </c>
      <c r="W172" s="13">
        <f t="shared" si="62"/>
        <v>0.99971427033691285</v>
      </c>
      <c r="X172" s="3">
        <f t="shared" si="63"/>
        <v>2.7084831199875693E-5</v>
      </c>
      <c r="Y172" s="3">
        <f t="shared" si="64"/>
        <v>2.3895596276674991</v>
      </c>
      <c r="Z172" s="3">
        <f t="shared" si="65"/>
        <v>0.95275938467684396</v>
      </c>
      <c r="AA172" s="3">
        <f t="shared" si="66"/>
        <v>639.66930536022403</v>
      </c>
      <c r="AL172" s="25"/>
      <c r="AM172" s="25"/>
    </row>
    <row r="173" spans="1:39" hidden="1">
      <c r="A173" s="4">
        <v>42977</v>
      </c>
      <c r="B173" s="3">
        <v>137.6258</v>
      </c>
      <c r="C173" s="3">
        <f t="shared" si="46"/>
        <v>-9.4341856395333066E-4</v>
      </c>
      <c r="D173" s="3">
        <f t="shared" si="47"/>
        <v>8.9003858681176467E-7</v>
      </c>
      <c r="E173" s="3">
        <f t="shared" si="48"/>
        <v>2.7833229605441067E-5</v>
      </c>
      <c r="F173" s="3">
        <f t="shared" si="49"/>
        <v>2.507759395252716E-3</v>
      </c>
      <c r="G173" s="3">
        <f t="shared" si="50"/>
        <v>1.8620867675872038E-2</v>
      </c>
      <c r="H173" s="3">
        <f t="shared" si="51"/>
        <v>1.5</v>
      </c>
      <c r="I173" s="13">
        <f>I174*(1+(H174*((B173/B174)-1))+((1-H174)*(Eur_1M!B173/100)*((A173-A174)/360)))</f>
        <v>118.67426377244364</v>
      </c>
      <c r="J173" s="3">
        <f t="shared" si="52"/>
        <v>113.53812359768449</v>
      </c>
      <c r="K173" s="3">
        <f t="shared" si="45"/>
        <v>1.1266167136137293</v>
      </c>
      <c r="L173" s="13">
        <f t="shared" si="53"/>
        <v>1126.6167136137292</v>
      </c>
      <c r="M173" s="3">
        <f t="shared" si="54"/>
        <v>-1.4102878487771257E-3</v>
      </c>
      <c r="N173" s="3">
        <f t="shared" si="55"/>
        <v>4.3269748715903084E-2</v>
      </c>
      <c r="O173" s="3">
        <v>162</v>
      </c>
      <c r="P173" s="3">
        <f t="shared" si="56"/>
        <v>0.6428571428571429</v>
      </c>
      <c r="Q173" s="3">
        <f>(  Eur_6M!B172 + ( (Eur_12M!B172 - Eur_6M!B172)/0.5  )*(P173-0.5) )/100</f>
        <v>-2.4099999999999998E-3</v>
      </c>
      <c r="R173" s="3">
        <f t="shared" si="57"/>
        <v>3.4090930612860508</v>
      </c>
      <c r="S173" s="3">
        <f t="shared" si="58"/>
        <v>3.3744000809488983</v>
      </c>
      <c r="T173" s="13">
        <f t="shared" si="59"/>
        <v>0.99967410379542399</v>
      </c>
      <c r="U173" s="13">
        <f t="shared" si="60"/>
        <v>0.99963011616795139</v>
      </c>
      <c r="V173" s="3">
        <f t="shared" si="61"/>
        <v>125.0695243572527</v>
      </c>
      <c r="W173" s="13">
        <f t="shared" si="62"/>
        <v>0.99967410379542399</v>
      </c>
      <c r="X173" s="3">
        <f t="shared" si="63"/>
        <v>3.0565068999982427E-5</v>
      </c>
      <c r="Y173" s="3">
        <f t="shared" si="64"/>
        <v>2.3765263229544731</v>
      </c>
      <c r="Z173" s="3">
        <f t="shared" si="65"/>
        <v>1.0791370588842721</v>
      </c>
      <c r="AA173" s="3">
        <f t="shared" si="66"/>
        <v>643.61573302210581</v>
      </c>
      <c r="AL173" s="25"/>
      <c r="AM173" s="25"/>
    </row>
    <row r="174" spans="1:39" hidden="1">
      <c r="A174" s="4">
        <v>42976</v>
      </c>
      <c r="B174" s="3">
        <v>137.75569999999999</v>
      </c>
      <c r="C174" s="3">
        <f t="shared" si="46"/>
        <v>2.0004649957569573E-3</v>
      </c>
      <c r="D174" s="3">
        <f t="shared" si="47"/>
        <v>4.0018601992488836E-6</v>
      </c>
      <c r="E174" s="3">
        <f t="shared" si="48"/>
        <v>2.696038515853675E-5</v>
      </c>
      <c r="F174" s="3">
        <f t="shared" si="49"/>
        <v>3.5823043863954449E-3</v>
      </c>
      <c r="G174" s="3">
        <f t="shared" si="50"/>
        <v>1.8210330118534002E-2</v>
      </c>
      <c r="H174" s="3">
        <f t="shared" si="51"/>
        <v>1.5</v>
      </c>
      <c r="I174" s="13">
        <f>I175*(1+(H175*((B174/B175)-1))+((1-H175)*(Eur_1M!B174/100)*((A174-A175)/360)))</f>
        <v>118.84174671642577</v>
      </c>
      <c r="J174" s="3">
        <f t="shared" si="52"/>
        <v>113.69835799552168</v>
      </c>
      <c r="K174" s="3">
        <f t="shared" si="45"/>
        <v>1.1282066883726825</v>
      </c>
      <c r="L174" s="13">
        <f t="shared" si="53"/>
        <v>1128.2066883726825</v>
      </c>
      <c r="M174" s="3">
        <f t="shared" si="54"/>
        <v>3.0043499754608782E-3</v>
      </c>
      <c r="N174" s="3">
        <f t="shared" si="55"/>
        <v>4.3124227067660816E-2</v>
      </c>
      <c r="O174" s="3">
        <v>163</v>
      </c>
      <c r="P174" s="3">
        <f t="shared" si="56"/>
        <v>0.64682539682539686</v>
      </c>
      <c r="Q174" s="3">
        <f>(  Eur_6M!B173 + ( (Eur_12M!B173 - Eur_6M!B173)/0.5  )*(P174-0.5) )/100</f>
        <v>-2.398174603174603E-3</v>
      </c>
      <c r="R174" s="3">
        <f t="shared" si="57"/>
        <v>3.4506852552316594</v>
      </c>
      <c r="S174" s="3">
        <f t="shared" si="58"/>
        <v>3.4160023989782271</v>
      </c>
      <c r="T174" s="13">
        <f t="shared" si="59"/>
        <v>0.99972041737045547</v>
      </c>
      <c r="U174" s="13">
        <f t="shared" si="60"/>
        <v>0.99968226156423079</v>
      </c>
      <c r="V174" s="3">
        <f t="shared" si="61"/>
        <v>126.65708910148044</v>
      </c>
      <c r="W174" s="13">
        <f t="shared" si="62"/>
        <v>0.99972041737045547</v>
      </c>
      <c r="X174" s="3">
        <f t="shared" si="63"/>
        <v>2.64718731827574E-5</v>
      </c>
      <c r="Y174" s="3">
        <f t="shared" si="64"/>
        <v>2.3698033342353151</v>
      </c>
      <c r="Z174" s="3">
        <f t="shared" si="65"/>
        <v>0.93987565700662834</v>
      </c>
      <c r="AA174" s="3">
        <f t="shared" si="66"/>
        <v>647.62369079925134</v>
      </c>
      <c r="AL174" s="25"/>
      <c r="AM174" s="25"/>
    </row>
    <row r="175" spans="1:39" hidden="1">
      <c r="A175" s="4">
        <v>42975</v>
      </c>
      <c r="B175" s="3">
        <v>137.4804</v>
      </c>
      <c r="C175" s="3">
        <f t="shared" si="46"/>
        <v>4.9255511592498325E-4</v>
      </c>
      <c r="D175" s="3">
        <f t="shared" si="47"/>
        <v>2.426105422238737E-7</v>
      </c>
      <c r="E175" s="3">
        <f t="shared" si="48"/>
        <v>4.2187971992870964E-5</v>
      </c>
      <c r="F175" s="3">
        <f t="shared" si="49"/>
        <v>5.9669787309084288E-3</v>
      </c>
      <c r="G175" s="3">
        <f t="shared" si="50"/>
        <v>2.2564073234898275E-2</v>
      </c>
      <c r="H175" s="3">
        <f t="shared" si="51"/>
        <v>1.5</v>
      </c>
      <c r="I175" s="13">
        <f>I176*(1+(H176*((B175/B176)-1))+((1-H176)*(Eur_1M!B175/100)*((A175-A176)/360)))</f>
        <v>118.48524032074083</v>
      </c>
      <c r="J175" s="3">
        <f t="shared" si="52"/>
        <v>113.35728095042404</v>
      </c>
      <c r="K175" s="3">
        <f t="shared" si="45"/>
        <v>1.124822247204722</v>
      </c>
      <c r="L175" s="13">
        <f t="shared" si="53"/>
        <v>1124.8222472047221</v>
      </c>
      <c r="M175" s="3">
        <f t="shared" si="54"/>
        <v>7.5418852333123635E-4</v>
      </c>
      <c r="N175" s="3">
        <f t="shared" si="55"/>
        <v>4.312797635168971E-2</v>
      </c>
      <c r="O175" s="3">
        <v>164</v>
      </c>
      <c r="P175" s="3">
        <f t="shared" si="56"/>
        <v>0.65079365079365081</v>
      </c>
      <c r="Q175" s="3">
        <f>(  Eur_6M!B174 + ( (Eur_12M!B174 - Eur_6M!B174)/0.5  )*(P175-0.5) )/100</f>
        <v>-2.3861904761904762E-3</v>
      </c>
      <c r="R175" s="3">
        <f t="shared" si="57"/>
        <v>3.3535579596034939</v>
      </c>
      <c r="S175" s="3">
        <f t="shared" si="58"/>
        <v>3.3187658522810795</v>
      </c>
      <c r="T175" s="13">
        <f t="shared" si="59"/>
        <v>0.99960110148422343</v>
      </c>
      <c r="U175" s="13">
        <f t="shared" si="60"/>
        <v>0.99954791895116046</v>
      </c>
      <c r="V175" s="3">
        <f t="shared" si="61"/>
        <v>123.27221690621013</v>
      </c>
      <c r="W175" s="13">
        <f t="shared" si="62"/>
        <v>0.99960110148422343</v>
      </c>
      <c r="X175" s="3">
        <f t="shared" si="63"/>
        <v>3.6832512607219417E-5</v>
      </c>
      <c r="Y175" s="3">
        <f t="shared" si="64"/>
        <v>2.3454786437976782</v>
      </c>
      <c r="Z175" s="3">
        <f t="shared" si="65"/>
        <v>1.3079812818388603</v>
      </c>
      <c r="AA175" s="3">
        <f t="shared" si="66"/>
        <v>651.51039611614556</v>
      </c>
      <c r="AL175" s="25"/>
      <c r="AM175" s="25"/>
    </row>
    <row r="176" spans="1:39" hidden="1">
      <c r="A176" s="4">
        <v>42972</v>
      </c>
      <c r="B176" s="3">
        <v>137.4127</v>
      </c>
      <c r="C176" s="3">
        <f t="shared" si="46"/>
        <v>-2.4739921700626629E-4</v>
      </c>
      <c r="D176" s="3">
        <f t="shared" si="47"/>
        <v>6.1206372575313644E-8</v>
      </c>
      <c r="E176" s="3">
        <f t="shared" si="48"/>
        <v>4.2853887048499207E-5</v>
      </c>
      <c r="F176" s="3">
        <f t="shared" si="49"/>
        <v>6.4275897064135327E-3</v>
      </c>
      <c r="G176" s="3">
        <f t="shared" si="50"/>
        <v>2.2670051033636302E-2</v>
      </c>
      <c r="H176" s="3">
        <f t="shared" si="51"/>
        <v>1.5</v>
      </c>
      <c r="I176" s="13">
        <f>I177*(1+(H177*((B176/B177)-1))+((1-H177)*(Eur_1M!B176/100)*((A176-A177)/360)))</f>
        <v>118.39591380105888</v>
      </c>
      <c r="J176" s="3">
        <f t="shared" si="52"/>
        <v>113.27182042082137</v>
      </c>
      <c r="K176" s="3">
        <f t="shared" si="45"/>
        <v>1.1239742389943184</v>
      </c>
      <c r="L176" s="13">
        <f t="shared" si="53"/>
        <v>1123.9742389943183</v>
      </c>
      <c r="M176" s="3">
        <f t="shared" si="54"/>
        <v>-3.6596710453008562E-4</v>
      </c>
      <c r="N176" s="3">
        <f t="shared" si="55"/>
        <v>4.3127044155283401E-2</v>
      </c>
      <c r="O176" s="3">
        <v>165</v>
      </c>
      <c r="P176" s="3">
        <f t="shared" si="56"/>
        <v>0.65476190476190477</v>
      </c>
      <c r="Q176" s="3">
        <f>(  Eur_6M!B175 + ( (Eur_12M!B175 - Eur_6M!B175)/0.5  )*(P176-0.5) )/100</f>
        <v>-2.3702380952380954E-3</v>
      </c>
      <c r="R176" s="3">
        <f t="shared" si="57"/>
        <v>3.3219737736826067</v>
      </c>
      <c r="S176" s="3">
        <f t="shared" si="58"/>
        <v>3.2870765083772704</v>
      </c>
      <c r="T176" s="13">
        <f t="shared" si="59"/>
        <v>0.9995530845259698</v>
      </c>
      <c r="U176" s="13">
        <f t="shared" si="60"/>
        <v>0.99949383337018871</v>
      </c>
      <c r="V176" s="3">
        <f t="shared" si="61"/>
        <v>122.42572380065781</v>
      </c>
      <c r="W176" s="13">
        <f t="shared" si="62"/>
        <v>0.9995530845259698</v>
      </c>
      <c r="X176" s="3">
        <f t="shared" si="63"/>
        <v>4.0834930218852632E-5</v>
      </c>
      <c r="Y176" s="3">
        <f t="shared" si="64"/>
        <v>2.3247429404585986</v>
      </c>
      <c r="Z176" s="3">
        <f t="shared" si="65"/>
        <v>1.4567251882307291</v>
      </c>
      <c r="AA176" s="3">
        <f t="shared" si="66"/>
        <v>655.4469125507303</v>
      </c>
      <c r="AL176" s="25"/>
      <c r="AM176" s="25"/>
    </row>
    <row r="177" spans="1:39" hidden="1">
      <c r="A177" s="4">
        <v>42971</v>
      </c>
      <c r="B177" s="3">
        <v>137.44669999999999</v>
      </c>
      <c r="C177" s="3">
        <f t="shared" si="46"/>
        <v>-6.4022768846628891E-5</v>
      </c>
      <c r="D177" s="3">
        <f t="shared" si="47"/>
        <v>4.0989149307888752E-9</v>
      </c>
      <c r="E177" s="3">
        <f t="shared" si="48"/>
        <v>4.3160239242839048E-5</v>
      </c>
      <c r="F177" s="3">
        <f t="shared" si="49"/>
        <v>6.0687228375176164E-3</v>
      </c>
      <c r="G177" s="3">
        <f t="shared" si="50"/>
        <v>2.281702203238295E-2</v>
      </c>
      <c r="H177" s="3">
        <f t="shared" si="51"/>
        <v>1.5</v>
      </c>
      <c r="I177" s="13">
        <f>I178*(1+(H178*((B177/B178)-1))+((1-H178)*(Eur_1M!B177/100)*((A177-A178)/360)))</f>
        <v>118.43925074028424</v>
      </c>
      <c r="J177" s="3">
        <f t="shared" si="52"/>
        <v>113.31328176724732</v>
      </c>
      <c r="K177" s="3">
        <f t="shared" si="45"/>
        <v>1.1243856518693269</v>
      </c>
      <c r="L177" s="13">
        <f t="shared" si="53"/>
        <v>1124.3856518693269</v>
      </c>
      <c r="M177" s="3">
        <f t="shared" si="54"/>
        <v>-9.0882431054586314E-5</v>
      </c>
      <c r="N177" s="3">
        <f t="shared" si="55"/>
        <v>4.3134944387421374E-2</v>
      </c>
      <c r="O177" s="3">
        <v>166</v>
      </c>
      <c r="P177" s="3">
        <f t="shared" si="56"/>
        <v>0.65873015873015872</v>
      </c>
      <c r="Q177" s="3">
        <f>(  Eur_6M!B176 + ( (Eur_12M!B176 - Eur_6M!B176)/0.5  )*(P177-0.5) )/100</f>
        <v>-2.3612698412698412E-3</v>
      </c>
      <c r="R177" s="3">
        <f t="shared" si="57"/>
        <v>3.3218114644307617</v>
      </c>
      <c r="S177" s="3">
        <f t="shared" si="58"/>
        <v>3.2868021975774515</v>
      </c>
      <c r="T177" s="13">
        <f t="shared" si="59"/>
        <v>0.99955282448610439</v>
      </c>
      <c r="U177" s="13">
        <f t="shared" si="60"/>
        <v>0.99949334008208568</v>
      </c>
      <c r="V177" s="3">
        <f t="shared" si="61"/>
        <v>122.83365276664597</v>
      </c>
      <c r="W177" s="13">
        <f t="shared" si="62"/>
        <v>0.99955282448610439</v>
      </c>
      <c r="X177" s="3">
        <f t="shared" si="63"/>
        <v>4.0711342095726743E-5</v>
      </c>
      <c r="Y177" s="3">
        <f t="shared" si="64"/>
        <v>2.315865044443794</v>
      </c>
      <c r="Z177" s="3">
        <f t="shared" si="65"/>
        <v>1.4624559687855954</v>
      </c>
      <c r="AA177" s="3">
        <f t="shared" si="66"/>
        <v>659.42129931581042</v>
      </c>
      <c r="AL177" s="25"/>
      <c r="AM177" s="25"/>
    </row>
    <row r="178" spans="1:39" hidden="1">
      <c r="A178" s="4">
        <v>42970</v>
      </c>
      <c r="B178" s="3">
        <v>137.4555</v>
      </c>
      <c r="C178" s="3">
        <f t="shared" si="46"/>
        <v>5.2321523131351093E-4</v>
      </c>
      <c r="D178" s="3">
        <f t="shared" si="47"/>
        <v>2.7375417827845074E-7</v>
      </c>
      <c r="E178" s="3">
        <f t="shared" si="48"/>
        <v>4.5513641325079105E-5</v>
      </c>
      <c r="F178" s="3">
        <f t="shared" si="49"/>
        <v>7.6681611843661263E-3</v>
      </c>
      <c r="G178" s="3">
        <f t="shared" si="50"/>
        <v>2.3160903312432844E-2</v>
      </c>
      <c r="H178" s="3">
        <f t="shared" si="51"/>
        <v>1.5</v>
      </c>
      <c r="I178" s="13">
        <f>I179*(1+(H179*((B178/B179)-1))+((1-H179)*(Eur_1M!B178/100)*((A178-A179)/360)))</f>
        <v>118.45001527647</v>
      </c>
      <c r="J178" s="3">
        <f t="shared" si="52"/>
        <v>113.32358042174138</v>
      </c>
      <c r="K178" s="3">
        <f t="shared" si="45"/>
        <v>1.1244878434144494</v>
      </c>
      <c r="L178" s="13">
        <f t="shared" si="53"/>
        <v>1124.4878434144493</v>
      </c>
      <c r="M178" s="3">
        <f t="shared" si="54"/>
        <v>7.8986894756865515E-4</v>
      </c>
      <c r="N178" s="3">
        <f t="shared" si="55"/>
        <v>4.3121141668413673E-2</v>
      </c>
      <c r="O178" s="3">
        <v>167</v>
      </c>
      <c r="P178" s="3">
        <f t="shared" si="56"/>
        <v>0.66269841269841268</v>
      </c>
      <c r="Q178" s="3">
        <f>(  Eur_6M!B177 + ( (Eur_12M!B177 - Eur_6M!B177)/0.5  )*(P178-0.5) )/100</f>
        <v>-2.3590476190476191E-3</v>
      </c>
      <c r="R178" s="3">
        <f t="shared" si="57"/>
        <v>3.3153690333889703</v>
      </c>
      <c r="S178" s="3">
        <f t="shared" si="58"/>
        <v>3.2802657115513196</v>
      </c>
      <c r="T178" s="13">
        <f t="shared" si="59"/>
        <v>0.99954238892404779</v>
      </c>
      <c r="U178" s="13">
        <f t="shared" si="60"/>
        <v>0.99948145319032788</v>
      </c>
      <c r="V178" s="3">
        <f t="shared" si="61"/>
        <v>122.92806366853313</v>
      </c>
      <c r="W178" s="13">
        <f t="shared" si="62"/>
        <v>0.99954238892404779</v>
      </c>
      <c r="X178" s="3">
        <f t="shared" si="63"/>
        <v>4.1475905324624585E-5</v>
      </c>
      <c r="Y178" s="3">
        <f t="shared" si="64"/>
        <v>2.3127541738351969</v>
      </c>
      <c r="Z178" s="3">
        <f t="shared" si="65"/>
        <v>1.4986892251115487</v>
      </c>
      <c r="AA178" s="3">
        <f t="shared" si="66"/>
        <v>663.39106617546565</v>
      </c>
      <c r="AL178" s="25"/>
      <c r="AM178" s="25"/>
    </row>
    <row r="179" spans="1:39" hidden="1">
      <c r="A179" s="4">
        <v>42969</v>
      </c>
      <c r="B179" s="3">
        <v>137.3836</v>
      </c>
      <c r="C179" s="3">
        <f t="shared" si="46"/>
        <v>-1.4205575876178966E-3</v>
      </c>
      <c r="D179" s="3">
        <f t="shared" si="47"/>
        <v>2.0179838597387779E-6</v>
      </c>
      <c r="E179" s="3">
        <f t="shared" si="48"/>
        <v>4.5490726196005835E-5</v>
      </c>
      <c r="F179" s="3">
        <f t="shared" si="49"/>
        <v>7.6457842994331424E-3</v>
      </c>
      <c r="G179" s="3">
        <f t="shared" si="50"/>
        <v>2.3159330711637473E-2</v>
      </c>
      <c r="H179" s="3">
        <f t="shared" si="51"/>
        <v>1.5</v>
      </c>
      <c r="I179" s="13">
        <f>I180*(1+(H180*((B179/B180)-1))+((1-H180)*(Eur_1M!B179/100)*((A179-A180)/360)))</f>
        <v>118.35649222790239</v>
      </c>
      <c r="J179" s="3">
        <f t="shared" si="52"/>
        <v>113.23410498612493</v>
      </c>
      <c r="K179" s="3">
        <f t="shared" si="45"/>
        <v>1.1235999960727006</v>
      </c>
      <c r="L179" s="13">
        <f t="shared" si="53"/>
        <v>1123.5999960727006</v>
      </c>
      <c r="M179" s="3">
        <f t="shared" si="54"/>
        <v>-2.1264300829508167E-3</v>
      </c>
      <c r="N179" s="3">
        <f t="shared" si="55"/>
        <v>4.3093511332089593E-2</v>
      </c>
      <c r="O179" s="3">
        <v>168</v>
      </c>
      <c r="P179" s="3">
        <f t="shared" si="56"/>
        <v>0.66666666666666663</v>
      </c>
      <c r="Q179" s="3">
        <f>(  Eur_6M!B178 + ( (Eur_12M!B178 - Eur_6M!B178)/0.5  )*(P179-0.5) )/100</f>
        <v>-2.346666666666667E-3</v>
      </c>
      <c r="R179" s="3">
        <f t="shared" si="57"/>
        <v>3.2852087608372891</v>
      </c>
      <c r="S179" s="3">
        <f t="shared" si="58"/>
        <v>3.2500230561744679</v>
      </c>
      <c r="T179" s="13">
        <f t="shared" si="59"/>
        <v>0.99949046582299617</v>
      </c>
      <c r="U179" s="13">
        <f t="shared" si="60"/>
        <v>0.99942302173794251</v>
      </c>
      <c r="V179" s="3">
        <f t="shared" si="61"/>
        <v>122.03969626629259</v>
      </c>
      <c r="W179" s="13">
        <f t="shared" si="62"/>
        <v>0.99949046582299617</v>
      </c>
      <c r="X179" s="3">
        <f t="shared" si="63"/>
        <v>4.5745619032476507E-5</v>
      </c>
      <c r="Y179" s="3">
        <f t="shared" si="64"/>
        <v>2.2953597442135312</v>
      </c>
      <c r="Z179" s="3">
        <f t="shared" si="65"/>
        <v>1.6591803300382548</v>
      </c>
      <c r="AA179" s="3">
        <f t="shared" si="66"/>
        <v>667.32519147141852</v>
      </c>
      <c r="AL179" s="25"/>
      <c r="AM179" s="25"/>
    </row>
    <row r="180" spans="1:39" hidden="1">
      <c r="A180" s="4">
        <v>42968</v>
      </c>
      <c r="B180" s="3">
        <v>137.5789</v>
      </c>
      <c r="C180" s="3">
        <f t="shared" si="46"/>
        <v>6.6965821941305636E-4</v>
      </c>
      <c r="D180" s="3">
        <f t="shared" si="47"/>
        <v>4.4844213082746512E-7</v>
      </c>
      <c r="E180" s="3">
        <f t="shared" si="48"/>
        <v>5.7704307441652372E-5</v>
      </c>
      <c r="F180" s="3">
        <f t="shared" si="49"/>
        <v>5.2938672210810587E-3</v>
      </c>
      <c r="G180" s="3">
        <f t="shared" si="50"/>
        <v>2.6634911390269817E-2</v>
      </c>
      <c r="H180" s="3">
        <f t="shared" si="51"/>
        <v>1.5</v>
      </c>
      <c r="I180" s="13">
        <f>I181*(1+(H181*((B180/B181)-1))+((1-H181)*(Eur_1M!B180/100)*((A180-A181)/360)))</f>
        <v>118.60843680982254</v>
      </c>
      <c r="J180" s="3">
        <f t="shared" si="52"/>
        <v>113.47514558054283</v>
      </c>
      <c r="K180" s="3">
        <f t="shared" si="45"/>
        <v>1.1259917950008989</v>
      </c>
      <c r="L180" s="13">
        <f t="shared" si="53"/>
        <v>1125.9917950008989</v>
      </c>
      <c r="M180" s="3">
        <f t="shared" si="54"/>
        <v>1.0197619351479555E-3</v>
      </c>
      <c r="N180" s="3">
        <f t="shared" si="55"/>
        <v>4.3082922102406621E-2</v>
      </c>
      <c r="O180" s="3">
        <v>169</v>
      </c>
      <c r="P180" s="3">
        <f t="shared" si="56"/>
        <v>0.67063492063492058</v>
      </c>
      <c r="Q180" s="3">
        <f>(  Eur_6M!B179 + ( (Eur_12M!B179 - Eur_6M!B179)/0.5  )*(P180-0.5) )/100</f>
        <v>-2.3243650793650797E-3</v>
      </c>
      <c r="R180" s="3">
        <f t="shared" si="57"/>
        <v>3.3368058242812446</v>
      </c>
      <c r="S180" s="3">
        <f t="shared" si="58"/>
        <v>3.3015242273936214</v>
      </c>
      <c r="T180" s="13">
        <f t="shared" si="59"/>
        <v>0.99957626433006708</v>
      </c>
      <c r="U180" s="13">
        <f t="shared" si="60"/>
        <v>0.9995191948511396</v>
      </c>
      <c r="V180" s="3">
        <f t="shared" si="61"/>
        <v>124.43621137448861</v>
      </c>
      <c r="W180" s="13">
        <f t="shared" si="62"/>
        <v>0.99957626433006708</v>
      </c>
      <c r="X180" s="3">
        <f t="shared" si="63"/>
        <v>3.8375135393729625E-5</v>
      </c>
      <c r="Y180" s="3">
        <f t="shared" si="64"/>
        <v>2.2817173530142596</v>
      </c>
      <c r="Z180" s="3">
        <f t="shared" si="65"/>
        <v>1.4057616391663359</v>
      </c>
      <c r="AA180" s="3">
        <f t="shared" si="66"/>
        <v>671.35817406690489</v>
      </c>
      <c r="AL180" s="25"/>
      <c r="AM180" s="25"/>
    </row>
    <row r="181" spans="1:39" hidden="1">
      <c r="A181" s="4">
        <v>42965</v>
      </c>
      <c r="B181" s="3">
        <v>137.48679999999999</v>
      </c>
      <c r="C181" s="3">
        <f t="shared" si="46"/>
        <v>2.509646694927477E-4</v>
      </c>
      <c r="D181" s="3">
        <f t="shared" si="47"/>
        <v>6.2983265333604096E-8</v>
      </c>
      <c r="E181" s="3">
        <f t="shared" si="48"/>
        <v>5.7277013044740669E-5</v>
      </c>
      <c r="F181" s="3">
        <f t="shared" si="49"/>
        <v>4.7696316062236935E-3</v>
      </c>
      <c r="G181" s="3">
        <f t="shared" si="50"/>
        <v>2.6596207462691125E-2</v>
      </c>
      <c r="H181" s="3">
        <f t="shared" si="51"/>
        <v>1.5</v>
      </c>
      <c r="I181" s="13">
        <f>I182*(1+(H182*((B181/B182)-1))+((1-H182)*(Eur_1M!B181/100)*((A181-A182)/360)))</f>
        <v>118.48754609112943</v>
      </c>
      <c r="J181" s="3">
        <f t="shared" si="52"/>
        <v>113.35948692866268</v>
      </c>
      <c r="K181" s="3">
        <f t="shared" si="45"/>
        <v>1.1248441366976496</v>
      </c>
      <c r="L181" s="13">
        <f t="shared" si="53"/>
        <v>1124.8441366976497</v>
      </c>
      <c r="M181" s="3">
        <f t="shared" si="54"/>
        <v>3.8157421471690433E-4</v>
      </c>
      <c r="N181" s="3">
        <f t="shared" si="55"/>
        <v>4.308305166236874E-2</v>
      </c>
      <c r="O181" s="3">
        <v>170</v>
      </c>
      <c r="P181" s="3">
        <f t="shared" si="56"/>
        <v>0.67460317460317465</v>
      </c>
      <c r="Q181" s="3">
        <f>(  Eur_6M!B180 + ( (Eur_12M!B180 - Eur_6M!B180)/0.5  )*(P181-0.5) )/100</f>
        <v>-2.3153968253968255E-3</v>
      </c>
      <c r="R181" s="3">
        <f t="shared" si="57"/>
        <v>3.2981634183459301</v>
      </c>
      <c r="S181" s="3">
        <f t="shared" si="58"/>
        <v>3.262777485580671</v>
      </c>
      <c r="T181" s="13">
        <f t="shared" si="59"/>
        <v>0.99951340261453137</v>
      </c>
      <c r="U181" s="13">
        <f t="shared" si="60"/>
        <v>0.99944836946582749</v>
      </c>
      <c r="V181" s="3">
        <f t="shared" si="61"/>
        <v>123.28608875596603</v>
      </c>
      <c r="W181" s="13">
        <f t="shared" si="62"/>
        <v>0.99951340261453137</v>
      </c>
      <c r="X181" s="3">
        <f t="shared" si="63"/>
        <v>4.3539658619174218E-5</v>
      </c>
      <c r="Y181" s="3">
        <f t="shared" si="64"/>
        <v>2.2666097270364887</v>
      </c>
      <c r="Z181" s="3">
        <f t="shared" si="65"/>
        <v>1.6011224817854632</v>
      </c>
      <c r="AA181" s="3">
        <f t="shared" si="66"/>
        <v>675.28499719591343</v>
      </c>
      <c r="AL181" s="25"/>
      <c r="AM181" s="25"/>
    </row>
    <row r="182" spans="1:39" hidden="1">
      <c r="A182" s="4">
        <v>42964</v>
      </c>
      <c r="B182" s="3">
        <v>137.45230000000001</v>
      </c>
      <c r="C182" s="3">
        <f t="shared" si="46"/>
        <v>1.0926118766568149E-3</v>
      </c>
      <c r="D182" s="3">
        <f t="shared" si="47"/>
        <v>1.1938007130115269E-6</v>
      </c>
      <c r="E182" s="3">
        <f t="shared" si="48"/>
        <v>5.898748008345162E-5</v>
      </c>
      <c r="F182" s="3">
        <f t="shared" si="49"/>
        <v>5.8503764786523634E-3</v>
      </c>
      <c r="G182" s="3">
        <f t="shared" si="50"/>
        <v>2.6864089393427243E-2</v>
      </c>
      <c r="H182" s="3">
        <f t="shared" si="51"/>
        <v>1.5</v>
      </c>
      <c r="I182" s="13">
        <f>I183*(1+(H183*((B182/B183)-1))+((1-H183)*(Eur_1M!B182/100)*((A182-A183)/360)))</f>
        <v>118.44234292350603</v>
      </c>
      <c r="J182" s="3">
        <f t="shared" si="52"/>
        <v>113.31624012291486</v>
      </c>
      <c r="K182" s="3">
        <f t="shared" si="45"/>
        <v>1.1244150070571199</v>
      </c>
      <c r="L182" s="13">
        <f t="shared" si="53"/>
        <v>1124.41500705712</v>
      </c>
      <c r="M182" s="3">
        <f t="shared" si="54"/>
        <v>1.6436147943475661E-3</v>
      </c>
      <c r="N182" s="3">
        <f t="shared" si="55"/>
        <v>4.3075186451915069E-2</v>
      </c>
      <c r="O182" s="3">
        <v>171</v>
      </c>
      <c r="P182" s="3">
        <f t="shared" si="56"/>
        <v>0.6785714285714286</v>
      </c>
      <c r="Q182" s="3">
        <f>(  Eur_6M!B181 + ( (Eur_12M!B181 - Eur_6M!B181)/0.5  )*(P182-0.5) )/100</f>
        <v>-2.3064285714285717E-3</v>
      </c>
      <c r="R182" s="3">
        <f t="shared" si="57"/>
        <v>3.278362253377527</v>
      </c>
      <c r="S182" s="3">
        <f t="shared" si="58"/>
        <v>3.2428788759465395</v>
      </c>
      <c r="T182" s="13">
        <f t="shared" si="59"/>
        <v>0.99947794345565177</v>
      </c>
      <c r="U182" s="13">
        <f t="shared" si="60"/>
        <v>0.99940835747903767</v>
      </c>
      <c r="V182" s="3">
        <f t="shared" si="61"/>
        <v>122.85426615382187</v>
      </c>
      <c r="W182" s="13">
        <f t="shared" si="62"/>
        <v>0.99947794345565177</v>
      </c>
      <c r="X182" s="3">
        <f t="shared" si="63"/>
        <v>4.6358990381777808E-5</v>
      </c>
      <c r="Y182" s="3">
        <f t="shared" si="64"/>
        <v>2.2542978760370564</v>
      </c>
      <c r="Z182" s="3">
        <f t="shared" si="65"/>
        <v>1.713207517562884</v>
      </c>
      <c r="AA182" s="3">
        <f t="shared" si="66"/>
        <v>679.23217575413253</v>
      </c>
      <c r="AL182" s="25"/>
      <c r="AM182" s="25"/>
    </row>
    <row r="183" spans="1:39" hidden="1">
      <c r="A183" s="4">
        <v>42963</v>
      </c>
      <c r="B183" s="3">
        <v>137.3022</v>
      </c>
      <c r="C183" s="3">
        <f t="shared" si="46"/>
        <v>-2.3279137429163196E-3</v>
      </c>
      <c r="D183" s="3">
        <f t="shared" si="47"/>
        <v>5.4191823944586684E-6</v>
      </c>
      <c r="E183" s="3">
        <f t="shared" si="48"/>
        <v>6.0653638095526826E-5</v>
      </c>
      <c r="F183" s="3">
        <f t="shared" si="49"/>
        <v>6.4489058512963663E-3</v>
      </c>
      <c r="G183" s="3">
        <f t="shared" si="50"/>
        <v>2.7166802469115514E-2</v>
      </c>
      <c r="H183" s="3">
        <f t="shared" si="51"/>
        <v>1.5</v>
      </c>
      <c r="I183" s="13">
        <f>I184*(1+(H184*((B183/B184)-1))+((1-H184)*(Eur_1M!B183/100)*((A183-A184)/360)))</f>
        <v>118.2478292329789</v>
      </c>
      <c r="J183" s="3">
        <f t="shared" si="52"/>
        <v>113.13014485057461</v>
      </c>
      <c r="K183" s="3">
        <f t="shared" si="45"/>
        <v>1.1225684198712516</v>
      </c>
      <c r="L183" s="13">
        <f t="shared" si="53"/>
        <v>1122.5684198712515</v>
      </c>
      <c r="M183" s="3">
        <f t="shared" si="54"/>
        <v>-3.4887351674580277E-3</v>
      </c>
      <c r="N183" s="3">
        <f t="shared" si="55"/>
        <v>4.2988773987925701E-2</v>
      </c>
      <c r="O183" s="3">
        <v>172</v>
      </c>
      <c r="P183" s="3">
        <f t="shared" si="56"/>
        <v>0.68253968253968256</v>
      </c>
      <c r="Q183" s="3">
        <f>(  Eur_6M!B182 + ( (Eur_12M!B182 - Eur_6M!B182)/0.5  )*(P183-0.5) )/100</f>
        <v>-2.2938095238095239E-3</v>
      </c>
      <c r="R183" s="3">
        <f t="shared" si="57"/>
        <v>3.229127264074048</v>
      </c>
      <c r="S183" s="3">
        <f t="shared" si="58"/>
        <v>3.193611675807174</v>
      </c>
      <c r="T183" s="13">
        <f t="shared" si="59"/>
        <v>0.99937915687236212</v>
      </c>
      <c r="U183" s="13">
        <f t="shared" si="60"/>
        <v>0.9992974750986634</v>
      </c>
      <c r="V183" s="3">
        <f t="shared" si="61"/>
        <v>121.00826438869876</v>
      </c>
      <c r="W183" s="13">
        <f t="shared" si="62"/>
        <v>0.99937915687236212</v>
      </c>
      <c r="X183" s="3">
        <f t="shared" si="63"/>
        <v>5.4453633759472638E-5</v>
      </c>
      <c r="Y183" s="3">
        <f t="shared" si="64"/>
        <v>2.2323832462564615</v>
      </c>
      <c r="Z183" s="3">
        <f t="shared" si="65"/>
        <v>2.0134250734562387</v>
      </c>
      <c r="AA183" s="3">
        <f t="shared" si="66"/>
        <v>683.12886211955902</v>
      </c>
      <c r="AL183" s="25"/>
      <c r="AM183" s="25"/>
    </row>
    <row r="184" spans="1:39" hidden="1">
      <c r="A184" s="4">
        <v>42962</v>
      </c>
      <c r="B184" s="11">
        <f>B185</f>
        <v>137.62219999999999</v>
      </c>
      <c r="C184" s="3">
        <f t="shared" si="46"/>
        <v>0</v>
      </c>
      <c r="D184" s="3">
        <f t="shared" si="47"/>
        <v>0</v>
      </c>
      <c r="E184" s="3">
        <f t="shared" si="48"/>
        <v>5.5790631678646693E-5</v>
      </c>
      <c r="F184" s="3">
        <f t="shared" si="49"/>
        <v>9.5225916623263521E-3</v>
      </c>
      <c r="G184" s="3">
        <f t="shared" si="50"/>
        <v>2.5413258653928694E-2</v>
      </c>
      <c r="H184" s="3">
        <f t="shared" si="51"/>
        <v>1.5</v>
      </c>
      <c r="I184" s="13">
        <f>I185*(1+(H185*((B184/B185)-1))+((1-H185)*(Eur_1M!B184/100)*((A184-A185)/360)))</f>
        <v>118.66108504418639</v>
      </c>
      <c r="J184" s="3">
        <f t="shared" si="52"/>
        <v>113.52551523568445</v>
      </c>
      <c r="K184" s="3">
        <f t="shared" si="45"/>
        <v>1.1264916032903383</v>
      </c>
      <c r="L184" s="13">
        <f t="shared" si="53"/>
        <v>1126.4916032903382</v>
      </c>
      <c r="M184" s="3">
        <f t="shared" si="54"/>
        <v>5.1666533195464699E-6</v>
      </c>
      <c r="N184" s="3">
        <f t="shared" si="55"/>
        <v>4.3220666751147933E-2</v>
      </c>
      <c r="O184" s="3">
        <v>173</v>
      </c>
      <c r="P184" s="3">
        <f t="shared" si="56"/>
        <v>0.68650793650793651</v>
      </c>
      <c r="Q184" s="3">
        <f>(  Eur_6M!B183 + ( (Eur_12M!B183 - Eur_6M!B183)/0.5  )*(P184-0.5) )/100</f>
        <v>-2.2847619047619049E-3</v>
      </c>
      <c r="R184" s="3">
        <f t="shared" si="57"/>
        <v>3.3001403837242127</v>
      </c>
      <c r="S184" s="3">
        <f t="shared" si="58"/>
        <v>3.2643295655510891</v>
      </c>
      <c r="T184" s="13">
        <f t="shared" si="59"/>
        <v>0.99951681762225331</v>
      </c>
      <c r="U184" s="13">
        <f t="shared" si="60"/>
        <v>0.99945138272674938</v>
      </c>
      <c r="V184" s="3">
        <f t="shared" si="61"/>
        <v>124.9270429261087</v>
      </c>
      <c r="W184" s="13">
        <f t="shared" si="62"/>
        <v>0.99951681762225331</v>
      </c>
      <c r="X184" s="3">
        <f t="shared" si="63"/>
        <v>4.2680864865966995E-5</v>
      </c>
      <c r="Y184" s="3">
        <f t="shared" si="64"/>
        <v>2.2365055897912085</v>
      </c>
      <c r="Z184" s="3">
        <f t="shared" si="65"/>
        <v>1.6070380275826397</v>
      </c>
      <c r="AA184" s="3">
        <f t="shared" si="66"/>
        <v>687.20835273333864</v>
      </c>
      <c r="AL184" s="25"/>
      <c r="AM184" s="25"/>
    </row>
    <row r="185" spans="1:39" hidden="1">
      <c r="A185" s="4">
        <v>42961</v>
      </c>
      <c r="B185" s="3">
        <v>137.62219999999999</v>
      </c>
      <c r="C185" s="3">
        <f t="shared" si="46"/>
        <v>-7.0312763936577365E-4</v>
      </c>
      <c r="D185" s="3">
        <f t="shared" si="47"/>
        <v>4.9438847724008546E-7</v>
      </c>
      <c r="E185" s="3">
        <f t="shared" si="48"/>
        <v>5.9827074478823968E-5</v>
      </c>
      <c r="F185" s="3">
        <f t="shared" si="49"/>
        <v>1.1531681705151032E-2</v>
      </c>
      <c r="G185" s="3">
        <f t="shared" si="50"/>
        <v>2.5885206937078284E-2</v>
      </c>
      <c r="H185" s="3">
        <f t="shared" si="51"/>
        <v>1.5</v>
      </c>
      <c r="I185" s="13">
        <f>I186*(1+(H186*((B185/B186)-1))+((1-H186)*(Eur_1M!B185/100)*((A185-A186)/360)))</f>
        <v>118.66047196508123</v>
      </c>
      <c r="J185" s="3">
        <f t="shared" si="52"/>
        <v>113.52492869021954</v>
      </c>
      <c r="K185" s="3">
        <f t="shared" si="45"/>
        <v>1.126485783113792</v>
      </c>
      <c r="L185" s="13">
        <f t="shared" si="53"/>
        <v>1126.485783113792</v>
      </c>
      <c r="M185" s="3">
        <f t="shared" si="54"/>
        <v>-1.0393607028321571E-3</v>
      </c>
      <c r="N185" s="3">
        <f t="shared" si="55"/>
        <v>4.3322076510402978E-2</v>
      </c>
      <c r="O185" s="3">
        <v>174</v>
      </c>
      <c r="P185" s="3">
        <f t="shared" si="56"/>
        <v>0.69047619047619047</v>
      </c>
      <c r="Q185" s="3">
        <f>(  Eur_6M!B184 + ( (Eur_12M!B184 - Eur_6M!B184)/0.5  )*(P185-0.5) )/100</f>
        <v>-2.2795238095238094E-3</v>
      </c>
      <c r="R185" s="3">
        <f t="shared" si="57"/>
        <v>3.2828329244172854</v>
      </c>
      <c r="S185" s="3">
        <f t="shared" si="58"/>
        <v>3.2468344895696877</v>
      </c>
      <c r="T185" s="13">
        <f t="shared" si="59"/>
        <v>0.99948615222588755</v>
      </c>
      <c r="U185" s="13">
        <f t="shared" si="60"/>
        <v>0.99941651884255633</v>
      </c>
      <c r="V185" s="3">
        <f t="shared" si="61"/>
        <v>124.91614491992289</v>
      </c>
      <c r="W185" s="13">
        <f t="shared" si="62"/>
        <v>0.99948615222588755</v>
      </c>
      <c r="X185" s="3">
        <f t="shared" si="63"/>
        <v>4.4947614906691437E-5</v>
      </c>
      <c r="Y185" s="3">
        <f t="shared" si="64"/>
        <v>2.2282585924101945</v>
      </c>
      <c r="Z185" s="3">
        <f t="shared" si="65"/>
        <v>1.7061454565976724</v>
      </c>
      <c r="AA185" s="3">
        <f t="shared" si="66"/>
        <v>691.16031151113702</v>
      </c>
      <c r="AL185" s="25"/>
      <c r="AM185" s="25"/>
    </row>
    <row r="186" spans="1:39" hidden="1">
      <c r="A186" s="4">
        <v>42958</v>
      </c>
      <c r="B186" s="3">
        <v>137.71899999999999</v>
      </c>
      <c r="C186" s="3">
        <f t="shared" si="46"/>
        <v>1.2635140080779644E-3</v>
      </c>
      <c r="D186" s="3">
        <f t="shared" si="47"/>
        <v>1.5964676486092423E-6</v>
      </c>
      <c r="E186" s="3">
        <f t="shared" si="48"/>
        <v>6.2136252680190671E-5</v>
      </c>
      <c r="F186" s="3">
        <f t="shared" si="49"/>
        <v>1.3909194807487259E-2</v>
      </c>
      <c r="G186" s="3">
        <f t="shared" si="50"/>
        <v>2.5710569667921505E-2</v>
      </c>
      <c r="H186" s="3">
        <f t="shared" si="51"/>
        <v>1.5</v>
      </c>
      <c r="I186" s="13">
        <f>I187*(1+(H187*((B186/B187)-1))+((1-H187)*(Eur_1M!B186/100)*((A186-A187)/360)))</f>
        <v>118.78386711154599</v>
      </c>
      <c r="J186" s="3">
        <f t="shared" si="52"/>
        <v>113.64298337996705</v>
      </c>
      <c r="K186" s="3">
        <f t="shared" si="45"/>
        <v>1.1276572168346919</v>
      </c>
      <c r="L186" s="13">
        <f t="shared" si="53"/>
        <v>1127.6572168346918</v>
      </c>
      <c r="M186" s="3">
        <f t="shared" si="54"/>
        <v>1.899843576622892E-3</v>
      </c>
      <c r="N186" s="3">
        <f t="shared" si="55"/>
        <v>4.3274377576336447E-2</v>
      </c>
      <c r="O186" s="3">
        <v>175</v>
      </c>
      <c r="P186" s="3">
        <f t="shared" si="56"/>
        <v>0.69444444444444442</v>
      </c>
      <c r="Q186" s="3">
        <f>(  Eur_6M!B185 + ( (Eur_12M!B185 - Eur_6M!B185)/0.5  )*(P186-0.5) )/100</f>
        <v>-2.2627777777777781E-3</v>
      </c>
      <c r="R186" s="3">
        <f t="shared" si="57"/>
        <v>3.3060047328767439</v>
      </c>
      <c r="S186" s="3">
        <f t="shared" si="58"/>
        <v>3.2699427515631303</v>
      </c>
      <c r="T186" s="13">
        <f t="shared" si="59"/>
        <v>0.99952681755420747</v>
      </c>
      <c r="U186" s="13">
        <f t="shared" si="60"/>
        <v>0.99946215374015412</v>
      </c>
      <c r="V186" s="3">
        <f t="shared" si="61"/>
        <v>126.08971260538283</v>
      </c>
      <c r="W186" s="13">
        <f t="shared" si="62"/>
        <v>0.99952681755420747</v>
      </c>
      <c r="X186" s="3">
        <f t="shared" si="63"/>
        <v>4.1527547224528682E-5</v>
      </c>
      <c r="Y186" s="3">
        <f t="shared" si="64"/>
        <v>2.2156723273851848</v>
      </c>
      <c r="Z186" s="3">
        <f t="shared" si="65"/>
        <v>1.5869338578304011</v>
      </c>
      <c r="AA186" s="3">
        <f t="shared" si="66"/>
        <v>695.16244210377192</v>
      </c>
      <c r="AL186" s="25"/>
      <c r="AM186" s="25"/>
    </row>
    <row r="187" spans="1:39" hidden="1">
      <c r="A187" s="4">
        <v>42957</v>
      </c>
      <c r="B187" s="3">
        <v>137.54509999999999</v>
      </c>
      <c r="C187" s="3">
        <f t="shared" si="46"/>
        <v>-1.0541441141086834E-4</v>
      </c>
      <c r="D187" s="3">
        <f t="shared" si="47"/>
        <v>1.1112198133099808E-8</v>
      </c>
      <c r="E187" s="3">
        <f t="shared" si="48"/>
        <v>6.1980098356518364E-5</v>
      </c>
      <c r="F187" s="3">
        <f t="shared" si="49"/>
        <v>1.3845811344365529E-2</v>
      </c>
      <c r="G187" s="3">
        <f t="shared" si="50"/>
        <v>2.5693854313208087E-2</v>
      </c>
      <c r="H187" s="3">
        <f t="shared" si="51"/>
        <v>1.5</v>
      </c>
      <c r="I187" s="13">
        <f>I188*(1+(H188*((B187/B188)-1))+((1-H188)*(Eur_1M!B187/100)*((A187-A188)/360)))</f>
        <v>118.55841057849439</v>
      </c>
      <c r="J187" s="3">
        <f t="shared" si="52"/>
        <v>113.4272844499564</v>
      </c>
      <c r="K187" s="3">
        <f t="shared" si="45"/>
        <v>1.1255168783126315</v>
      </c>
      <c r="L187" s="13">
        <f t="shared" si="53"/>
        <v>1125.5168783126314</v>
      </c>
      <c r="M187" s="3">
        <f t="shared" si="54"/>
        <v>-1.5293053209369226E-4</v>
      </c>
      <c r="N187" s="3">
        <f t="shared" si="55"/>
        <v>4.3274639499160016E-2</v>
      </c>
      <c r="O187" s="3">
        <v>176</v>
      </c>
      <c r="P187" s="3">
        <f t="shared" si="56"/>
        <v>0.69841269841269837</v>
      </c>
      <c r="Q187" s="3">
        <f>(  Eur_6M!B186 + ( (Eur_12M!B186 - Eur_6M!B186)/0.5  )*(P187-0.5) )/100</f>
        <v>-2.2457142857142858E-3</v>
      </c>
      <c r="R187" s="3">
        <f t="shared" si="57"/>
        <v>3.2442310116146706</v>
      </c>
      <c r="S187" s="3">
        <f t="shared" si="58"/>
        <v>3.2080659239496838</v>
      </c>
      <c r="T187" s="13">
        <f t="shared" si="59"/>
        <v>0.99941115904477618</v>
      </c>
      <c r="U187" s="13">
        <f t="shared" si="60"/>
        <v>0.99933184568243449</v>
      </c>
      <c r="V187" s="3">
        <f t="shared" si="61"/>
        <v>123.95366496335498</v>
      </c>
      <c r="W187" s="13">
        <f t="shared" si="62"/>
        <v>0.99941115904477618</v>
      </c>
      <c r="X187" s="3">
        <f t="shared" si="63"/>
        <v>5.0790940117725787E-5</v>
      </c>
      <c r="Y187" s="3">
        <f t="shared" si="64"/>
        <v>2.1874906096613582</v>
      </c>
      <c r="Z187" s="3">
        <f t="shared" si="65"/>
        <v>1.9446249849996686</v>
      </c>
      <c r="AA187" s="3">
        <f t="shared" si="66"/>
        <v>699.04159314735455</v>
      </c>
      <c r="AL187" s="25"/>
      <c r="AM187" s="25"/>
    </row>
    <row r="188" spans="1:39" hidden="1">
      <c r="A188" s="4">
        <v>42956</v>
      </c>
      <c r="B188" s="3">
        <v>137.55959999999999</v>
      </c>
      <c r="C188" s="3">
        <f t="shared" si="46"/>
        <v>1.9989491619475937E-3</v>
      </c>
      <c r="D188" s="3">
        <f t="shared" si="47"/>
        <v>3.9957977520509874E-6</v>
      </c>
      <c r="E188" s="3">
        <f t="shared" si="48"/>
        <v>6.5203776762017994E-5</v>
      </c>
      <c r="F188" s="3">
        <f t="shared" si="49"/>
        <v>1.2152673392448399E-2</v>
      </c>
      <c r="G188" s="3">
        <f t="shared" si="50"/>
        <v>2.6991192651192854E-2</v>
      </c>
      <c r="H188" s="3">
        <f t="shared" si="51"/>
        <v>1.5</v>
      </c>
      <c r="I188" s="13">
        <f>I189*(1+(H189*((B188/B189)-1))+((1-H189)*(Eur_1M!B188/100)*((A188-A189)/360)))</f>
        <v>118.57654316578612</v>
      </c>
      <c r="J188" s="3">
        <f t="shared" si="52"/>
        <v>113.44463227139326</v>
      </c>
      <c r="K188" s="3">
        <f t="shared" si="45"/>
        <v>1.1256890173700356</v>
      </c>
      <c r="L188" s="13">
        <f t="shared" si="53"/>
        <v>1125.6890173700356</v>
      </c>
      <c r="M188" s="3">
        <f t="shared" si="54"/>
        <v>3.0021061998385949E-3</v>
      </c>
      <c r="N188" s="3">
        <f t="shared" si="55"/>
        <v>4.3119998659290129E-2</v>
      </c>
      <c r="O188" s="3">
        <v>177</v>
      </c>
      <c r="P188" s="3">
        <f t="shared" si="56"/>
        <v>0.70238095238095233</v>
      </c>
      <c r="Q188" s="3">
        <f>(  Eur_6M!B187 + ( (Eur_12M!B187 - Eur_6M!B187)/0.5  )*(P188-0.5) )/100</f>
        <v>-2.2323809523809527E-3</v>
      </c>
      <c r="R188" s="3">
        <f t="shared" si="57"/>
        <v>3.2508727505442638</v>
      </c>
      <c r="S188" s="3">
        <f t="shared" si="58"/>
        <v>3.214734668339263</v>
      </c>
      <c r="T188" s="13">
        <f t="shared" si="59"/>
        <v>0.99942474330109587</v>
      </c>
      <c r="U188" s="13">
        <f t="shared" si="60"/>
        <v>0.99934717427173692</v>
      </c>
      <c r="V188" s="3">
        <f t="shared" si="61"/>
        <v>124.12609558628424</v>
      </c>
      <c r="W188" s="13">
        <f t="shared" si="62"/>
        <v>0.99942474330109587</v>
      </c>
      <c r="X188" s="3">
        <f t="shared" si="63"/>
        <v>4.9736679476670282E-5</v>
      </c>
      <c r="Y188" s="3">
        <f t="shared" si="64"/>
        <v>2.1758320098929755</v>
      </c>
      <c r="Z188" s="3">
        <f t="shared" si="65"/>
        <v>1.9088205844105053</v>
      </c>
      <c r="AA188" s="3">
        <f t="shared" si="66"/>
        <v>703.02388495835646</v>
      </c>
      <c r="AL188" s="25"/>
      <c r="AM188" s="25"/>
    </row>
    <row r="189" spans="1:39" hidden="1">
      <c r="A189" s="4">
        <v>42955</v>
      </c>
      <c r="B189" s="3">
        <v>137.28489999999999</v>
      </c>
      <c r="C189" s="3">
        <f t="shared" si="46"/>
        <v>-1.2608148192602654E-3</v>
      </c>
      <c r="D189" s="3">
        <f t="shared" si="47"/>
        <v>1.5896540084662957E-6</v>
      </c>
      <c r="E189" s="3">
        <f t="shared" si="48"/>
        <v>7.1335913782935164E-5</v>
      </c>
      <c r="F189" s="3">
        <f t="shared" si="49"/>
        <v>1.3336165867509749E-2</v>
      </c>
      <c r="G189" s="3">
        <f t="shared" si="50"/>
        <v>2.8049686665561381E-2</v>
      </c>
      <c r="H189" s="3">
        <f t="shared" si="51"/>
        <v>1.5</v>
      </c>
      <c r="I189" s="13">
        <f>I190*(1+(H190*((B189/B190)-1))+((1-H190)*(Eur_1M!B189/100)*((A189-A190)/360)))</f>
        <v>118.22109760001962</v>
      </c>
      <c r="J189" s="3">
        <f t="shared" si="52"/>
        <v>113.10457014422785</v>
      </c>
      <c r="K189" s="3">
        <f t="shared" si="45"/>
        <v>1.1223146470352823</v>
      </c>
      <c r="L189" s="13">
        <f t="shared" si="53"/>
        <v>1122.3146470352822</v>
      </c>
      <c r="M189" s="3">
        <f t="shared" si="54"/>
        <v>-1.8866145834917569E-3</v>
      </c>
      <c r="N189" s="3">
        <f t="shared" si="55"/>
        <v>4.3117840949247123E-2</v>
      </c>
      <c r="O189" s="3">
        <v>178</v>
      </c>
      <c r="P189" s="3">
        <f t="shared" si="56"/>
        <v>0.70634920634920639</v>
      </c>
      <c r="Q189" s="3">
        <f>(  Eur_6M!B188 + ( (Eur_12M!B188 - Eur_6M!B188)/0.5  )*(P189-0.5) )/100</f>
        <v>-2.2071428571428572E-3</v>
      </c>
      <c r="R189" s="3">
        <f t="shared" si="57"/>
        <v>3.1593942500840697</v>
      </c>
      <c r="S189" s="3">
        <f t="shared" si="58"/>
        <v>3.123156040121458</v>
      </c>
      <c r="T189" s="13">
        <f t="shared" si="59"/>
        <v>0.99920951268184066</v>
      </c>
      <c r="U189" s="13">
        <f t="shared" si="60"/>
        <v>0.99910538569398422</v>
      </c>
      <c r="V189" s="3">
        <f t="shared" si="61"/>
        <v>120.76325215052657</v>
      </c>
      <c r="W189" s="13">
        <f t="shared" si="62"/>
        <v>0.99920951268184066</v>
      </c>
      <c r="X189" s="3">
        <f t="shared" si="63"/>
        <v>6.6698250498931796E-5</v>
      </c>
      <c r="Y189" s="3">
        <f t="shared" si="64"/>
        <v>2.1305130765416074</v>
      </c>
      <c r="Z189" s="3">
        <f t="shared" si="65"/>
        <v>2.5587047292204845</v>
      </c>
      <c r="AA189" s="3">
        <f t="shared" si="66"/>
        <v>706.81837718767292</v>
      </c>
      <c r="AL189" s="25"/>
      <c r="AM189" s="25"/>
    </row>
    <row r="190" spans="1:39" hidden="1">
      <c r="A190" s="4">
        <v>42954</v>
      </c>
      <c r="B190" s="3">
        <v>137.4581</v>
      </c>
      <c r="C190" s="3">
        <f t="shared" si="46"/>
        <v>9.3017033626290372E-4</v>
      </c>
      <c r="D190" s="3">
        <f t="shared" si="47"/>
        <v>8.6521685446344342E-7</v>
      </c>
      <c r="E190" s="3">
        <f t="shared" si="48"/>
        <v>7.1028776346036596E-5</v>
      </c>
      <c r="F190" s="3">
        <f t="shared" si="49"/>
        <v>1.346449820497715E-2</v>
      </c>
      <c r="G190" s="3">
        <f t="shared" si="50"/>
        <v>2.7941871330596425E-2</v>
      </c>
      <c r="H190" s="3">
        <f t="shared" si="51"/>
        <v>1.5</v>
      </c>
      <c r="I190" s="13">
        <f>I191*(1+(H191*((B190/B191)-1))+((1-H191)*(Eur_1M!B190/100)*((A190-A191)/360)))</f>
        <v>118.4443457722394</v>
      </c>
      <c r="J190" s="3">
        <f t="shared" si="52"/>
        <v>113.3181562897383</v>
      </c>
      <c r="K190" s="3">
        <f t="shared" si="45"/>
        <v>1.1244340208077523</v>
      </c>
      <c r="L190" s="13">
        <f t="shared" si="53"/>
        <v>1124.4340208077524</v>
      </c>
      <c r="M190" s="3">
        <f t="shared" si="54"/>
        <v>1.4104095229946888E-3</v>
      </c>
      <c r="N190" s="3">
        <f t="shared" si="55"/>
        <v>4.307692727453924E-2</v>
      </c>
      <c r="O190" s="3">
        <v>179</v>
      </c>
      <c r="P190" s="3">
        <f t="shared" si="56"/>
        <v>0.71031746031746035</v>
      </c>
      <c r="Q190" s="3">
        <f>(  Eur_6M!B189 + ( (Eur_12M!B189 - Eur_6M!B189)/0.5  )*(P190-0.5) )/100</f>
        <v>-2.2036507936507937E-3</v>
      </c>
      <c r="R190" s="3">
        <f t="shared" si="57"/>
        <v>3.2054084450694518</v>
      </c>
      <c r="S190" s="3">
        <f t="shared" si="58"/>
        <v>3.1691030671308091</v>
      </c>
      <c r="T190" s="13">
        <f t="shared" si="59"/>
        <v>0.99932564527083956</v>
      </c>
      <c r="U190" s="13">
        <f t="shared" si="60"/>
        <v>0.99923544919633922</v>
      </c>
      <c r="V190" s="3">
        <f t="shared" si="61"/>
        <v>122.87498455037564</v>
      </c>
      <c r="W190" s="13">
        <f t="shared" si="62"/>
        <v>0.99932564527083956</v>
      </c>
      <c r="X190" s="3">
        <f t="shared" si="63"/>
        <v>5.7397725412122169E-5</v>
      </c>
      <c r="Y190" s="3">
        <f t="shared" si="64"/>
        <v>2.1380833217353481</v>
      </c>
      <c r="Z190" s="3">
        <f t="shared" si="65"/>
        <v>2.2205463551496338</v>
      </c>
      <c r="AA190" s="3">
        <f t="shared" si="66"/>
        <v>710.88626041884572</v>
      </c>
      <c r="AL190" s="25"/>
      <c r="AM190" s="25"/>
    </row>
    <row r="191" spans="1:39" hidden="1">
      <c r="A191" s="4">
        <v>42951</v>
      </c>
      <c r="B191" s="3">
        <v>137.33029999999999</v>
      </c>
      <c r="C191" s="3">
        <f t="shared" si="46"/>
        <v>-1.3374842448996352E-3</v>
      </c>
      <c r="D191" s="3">
        <f t="shared" si="47"/>
        <v>1.7888641053547474E-6</v>
      </c>
      <c r="E191" s="3">
        <f t="shared" si="48"/>
        <v>7.7197175155557308E-5</v>
      </c>
      <c r="F191" s="3">
        <f t="shared" si="49"/>
        <v>1.5186424334528445E-2</v>
      </c>
      <c r="G191" s="3">
        <f t="shared" si="50"/>
        <v>2.8764371920780001E-2</v>
      </c>
      <c r="H191" s="3">
        <f t="shared" si="51"/>
        <v>1.5</v>
      </c>
      <c r="I191" s="13">
        <f>I192*(1+(H192*((B191/B192)-1))+((1-H192)*(Eur_1M!B191/100)*((A191-A192)/360)))</f>
        <v>118.2774084916559</v>
      </c>
      <c r="J191" s="3">
        <f t="shared" si="52"/>
        <v>113.15844393936473</v>
      </c>
      <c r="K191" s="3">
        <f t="shared" si="45"/>
        <v>1.1228492262242258</v>
      </c>
      <c r="L191" s="13">
        <f t="shared" si="53"/>
        <v>1122.8492262242257</v>
      </c>
      <c r="M191" s="3">
        <f t="shared" si="54"/>
        <v>-2.0017207574344127E-3</v>
      </c>
      <c r="N191" s="3">
        <f t="shared" si="55"/>
        <v>4.3145294794698384E-2</v>
      </c>
      <c r="O191" s="3">
        <v>180</v>
      </c>
      <c r="P191" s="3">
        <f t="shared" si="56"/>
        <v>0.7142857142857143</v>
      </c>
      <c r="Q191" s="3">
        <f>(  Eur_6M!B190 + ( (Eur_12M!B190 - Eur_6M!B190)/0.5  )*(P191-0.5) )/100</f>
        <v>-2.1957142857142856E-3</v>
      </c>
      <c r="R191" s="3">
        <f t="shared" si="57"/>
        <v>3.1528223138385441</v>
      </c>
      <c r="S191" s="3">
        <f t="shared" si="58"/>
        <v>3.1163578843712885</v>
      </c>
      <c r="T191" s="13">
        <f t="shared" si="59"/>
        <v>0.99919149899899184</v>
      </c>
      <c r="U191" s="13">
        <f t="shared" si="60"/>
        <v>0.99908450044389729</v>
      </c>
      <c r="V191" s="3">
        <f t="shared" si="61"/>
        <v>121.28874014487508</v>
      </c>
      <c r="W191" s="13">
        <f t="shared" si="62"/>
        <v>0.99919149899899184</v>
      </c>
      <c r="X191" s="3">
        <f t="shared" si="63"/>
        <v>6.7641459159951974E-5</v>
      </c>
      <c r="Y191" s="3">
        <f t="shared" si="64"/>
        <v>2.1177706980761943</v>
      </c>
      <c r="Z191" s="3">
        <f t="shared" si="65"/>
        <v>2.6282172458972162</v>
      </c>
      <c r="AA191" s="3">
        <f t="shared" si="66"/>
        <v>714.75190096854806</v>
      </c>
      <c r="AL191" s="25"/>
      <c r="AM191" s="25"/>
    </row>
    <row r="192" spans="1:39" hidden="1">
      <c r="A192" s="4">
        <v>42950</v>
      </c>
      <c r="B192" s="3">
        <v>137.51410000000001</v>
      </c>
      <c r="C192" s="3">
        <f t="shared" si="46"/>
        <v>1.6958087756831686E-3</v>
      </c>
      <c r="D192" s="3">
        <f t="shared" si="47"/>
        <v>2.875767403684047E-6</v>
      </c>
      <c r="E192" s="3">
        <f t="shared" si="48"/>
        <v>7.7690693673797924E-5</v>
      </c>
      <c r="F192" s="3">
        <f t="shared" si="49"/>
        <v>1.5013152932873891E-2</v>
      </c>
      <c r="G192" s="3">
        <f t="shared" si="50"/>
        <v>2.8929293819047196E-2</v>
      </c>
      <c r="H192" s="3">
        <f t="shared" si="51"/>
        <v>1.5</v>
      </c>
      <c r="I192" s="13">
        <f>I193*(1+(H193*((B192/B193)-1))+((1-H193)*(Eur_1M!B192/100)*((A192-A193)/360)))</f>
        <v>118.51440395560454</v>
      </c>
      <c r="J192" s="3">
        <f t="shared" si="52"/>
        <v>113.38518240331244</v>
      </c>
      <c r="K192" s="3">
        <f t="shared" si="45"/>
        <v>1.1250991078939965</v>
      </c>
      <c r="L192" s="13">
        <f t="shared" si="53"/>
        <v>1125.0991078939965</v>
      </c>
      <c r="M192" s="3">
        <f t="shared" si="54"/>
        <v>2.5478033551863573E-3</v>
      </c>
      <c r="N192" s="3">
        <f t="shared" si="55"/>
        <v>4.304156451146926E-2</v>
      </c>
      <c r="O192" s="3">
        <v>181</v>
      </c>
      <c r="P192" s="3">
        <f t="shared" si="56"/>
        <v>0.71825396825396826</v>
      </c>
      <c r="Q192" s="3">
        <f>(  Eur_6M!B191 + ( (Eur_12M!B191 - Eur_6M!B191)/0.5  )*(P192-0.5) )/100</f>
        <v>-2.1961904761904761E-3</v>
      </c>
      <c r="R192" s="3">
        <f t="shared" si="57"/>
        <v>3.2063183245240867</v>
      </c>
      <c r="S192" s="3">
        <f t="shared" si="58"/>
        <v>3.1698406565416177</v>
      </c>
      <c r="T192" s="13">
        <f t="shared" si="59"/>
        <v>0.99932777414630358</v>
      </c>
      <c r="U192" s="13">
        <f t="shared" si="60"/>
        <v>0.99923738722837996</v>
      </c>
      <c r="V192" s="3">
        <f t="shared" si="61"/>
        <v>123.52793655926462</v>
      </c>
      <c r="W192" s="13">
        <f t="shared" si="62"/>
        <v>0.99932777414630358</v>
      </c>
      <c r="X192" s="3">
        <f t="shared" si="63"/>
        <v>5.6926562544086722E-5</v>
      </c>
      <c r="Y192" s="3">
        <f t="shared" si="64"/>
        <v>2.1312313723537812</v>
      </c>
      <c r="Z192" s="3">
        <f t="shared" si="65"/>
        <v>2.2277302594075716</v>
      </c>
      <c r="AA192" s="3">
        <f t="shared" si="66"/>
        <v>718.83923794993927</v>
      </c>
      <c r="AL192" s="25"/>
      <c r="AM192" s="25"/>
    </row>
    <row r="193" spans="1:39" hidden="1">
      <c r="A193" s="4">
        <v>42949</v>
      </c>
      <c r="B193" s="3">
        <v>137.28110000000001</v>
      </c>
      <c r="C193" s="3">
        <f t="shared" si="46"/>
        <v>1.3112642718939797E-4</v>
      </c>
      <c r="D193" s="3">
        <f t="shared" si="47"/>
        <v>1.7194139907456486E-8</v>
      </c>
      <c r="E193" s="3">
        <f t="shared" si="48"/>
        <v>1.088579658027929E-4</v>
      </c>
      <c r="F193" s="3">
        <f t="shared" si="49"/>
        <v>7.482702820083619E-3</v>
      </c>
      <c r="G193" s="3">
        <f t="shared" si="50"/>
        <v>3.6555931652389434E-2</v>
      </c>
      <c r="H193" s="3">
        <f t="shared" si="51"/>
        <v>1.5</v>
      </c>
      <c r="I193" s="13">
        <f>I194*(1+(H194*((B193/B194)-1))+((1-H194)*(Eur_1M!B193/100)*((A193-A194)/360)))</f>
        <v>118.21283688949019</v>
      </c>
      <c r="J193" s="3">
        <f t="shared" si="52"/>
        <v>113.09666695154495</v>
      </c>
      <c r="K193" s="3">
        <f t="shared" si="45"/>
        <v>1.1222362251917171</v>
      </c>
      <c r="L193" s="13">
        <f t="shared" si="53"/>
        <v>1122.236225191717</v>
      </c>
      <c r="M193" s="3">
        <f t="shared" si="54"/>
        <v>2.0183494468760483E-4</v>
      </c>
      <c r="N193" s="3">
        <f t="shared" si="55"/>
        <v>4.3039873699444363E-2</v>
      </c>
      <c r="O193" s="3">
        <v>182</v>
      </c>
      <c r="P193" s="3">
        <f t="shared" si="56"/>
        <v>0.72222222222222221</v>
      </c>
      <c r="Q193" s="3">
        <f>(  Eur_6M!B192 + ( (Eur_12M!B192 - Eur_6M!B192)/0.5  )*(P193-0.5) )/100</f>
        <v>-2.1966666666666666E-3</v>
      </c>
      <c r="R193" s="3">
        <f t="shared" si="57"/>
        <v>3.1278184711318264</v>
      </c>
      <c r="S193" s="3">
        <f t="shared" si="58"/>
        <v>3.091241611822487</v>
      </c>
      <c r="T193" s="13">
        <f t="shared" si="59"/>
        <v>0.99911945543386838</v>
      </c>
      <c r="U193" s="13">
        <f t="shared" si="60"/>
        <v>0.99900339312816266</v>
      </c>
      <c r="V193" s="3">
        <f t="shared" si="61"/>
        <v>120.65849479774738</v>
      </c>
      <c r="W193" s="13">
        <f t="shared" si="62"/>
        <v>0.99911945543386838</v>
      </c>
      <c r="X193" s="3">
        <f t="shared" si="63"/>
        <v>7.2981700023829781E-5</v>
      </c>
      <c r="Y193" s="3">
        <f t="shared" si="64"/>
        <v>2.1128293839003005</v>
      </c>
      <c r="Z193" s="3">
        <f t="shared" si="65"/>
        <v>2.8570930038963969</v>
      </c>
      <c r="AA193" s="3">
        <f t="shared" si="66"/>
        <v>722.64800933286062</v>
      </c>
      <c r="AL193" s="25"/>
      <c r="AM193" s="25"/>
    </row>
    <row r="194" spans="1:39" hidden="1">
      <c r="A194" s="4">
        <v>42948</v>
      </c>
      <c r="B194" s="3">
        <v>137.26310000000001</v>
      </c>
      <c r="C194" s="3">
        <f t="shared" si="46"/>
        <v>4.3851393402699413E-3</v>
      </c>
      <c r="D194" s="3">
        <f t="shared" si="47"/>
        <v>1.9229447033583096E-5</v>
      </c>
      <c r="E194" s="3">
        <f t="shared" si="48"/>
        <v>1.0888988455741063E-4</v>
      </c>
      <c r="F194" s="3">
        <f t="shared" si="49"/>
        <v>7.1299621006538777E-3</v>
      </c>
      <c r="G194" s="3">
        <f t="shared" si="50"/>
        <v>3.6605814277278617E-2</v>
      </c>
      <c r="H194" s="3">
        <f t="shared" si="51"/>
        <v>1.5</v>
      </c>
      <c r="I194" s="13">
        <f>I195*(1+(H195*((B194/B195)-1))+((1-H195)*(Eur_1M!B194/100)*((A194-A195)/360)))</f>
        <v>118.1889798157718</v>
      </c>
      <c r="J194" s="3">
        <f t="shared" si="52"/>
        <v>113.07384239550042</v>
      </c>
      <c r="K194" s="3">
        <f t="shared" si="45"/>
        <v>1.1220097415622032</v>
      </c>
      <c r="L194" s="13">
        <f t="shared" si="53"/>
        <v>1122.0097415622033</v>
      </c>
      <c r="M194" s="3">
        <f t="shared" si="54"/>
        <v>6.5756242067409832E-3</v>
      </c>
      <c r="N194" s="3">
        <f t="shared" si="55"/>
        <v>4.2278138396071481E-2</v>
      </c>
      <c r="O194" s="3">
        <v>183</v>
      </c>
      <c r="P194" s="3">
        <f t="shared" si="56"/>
        <v>0.72619047619047616</v>
      </c>
      <c r="Q194" s="3">
        <f>(  Eur_6M!B193 + ( (Eur_12M!B193 - Eur_6M!B193)/0.5  )*(P194-0.5) )/100</f>
        <v>-2.1726190476190478E-3</v>
      </c>
      <c r="R194" s="3">
        <f t="shared" si="57"/>
        <v>3.1695489252813016</v>
      </c>
      <c r="S194" s="3">
        <f t="shared" si="58"/>
        <v>3.1335208442755347</v>
      </c>
      <c r="T194" s="13">
        <f t="shared" si="59"/>
        <v>0.99923662123978452</v>
      </c>
      <c r="U194" s="13">
        <f t="shared" si="60"/>
        <v>0.99913638674853977</v>
      </c>
      <c r="V194" s="3">
        <f t="shared" si="61"/>
        <v>120.43921949684977</v>
      </c>
      <c r="W194" s="13">
        <f t="shared" si="62"/>
        <v>0.99923662123978452</v>
      </c>
      <c r="X194" s="3">
        <f t="shared" si="63"/>
        <v>6.4983388660863365E-5</v>
      </c>
      <c r="Y194" s="3">
        <f t="shared" si="64"/>
        <v>2.1010568473551872</v>
      </c>
      <c r="Z194" s="3">
        <f t="shared" si="65"/>
        <v>2.5116667408569184</v>
      </c>
      <c r="AA194" s="3">
        <f t="shared" si="66"/>
        <v>726.70897884825342</v>
      </c>
      <c r="AL194" s="25"/>
      <c r="AM194" s="25"/>
    </row>
    <row r="195" spans="1:39">
      <c r="A195" s="4">
        <v>42947</v>
      </c>
      <c r="B195" s="3">
        <v>136.66249999999999</v>
      </c>
      <c r="C195" s="3">
        <f t="shared" si="46"/>
        <v>9.5316609143008711E-4</v>
      </c>
      <c r="D195" s="3">
        <f t="shared" si="47"/>
        <v>9.0852559785210918E-7</v>
      </c>
      <c r="E195" s="3">
        <f t="shared" si="48"/>
        <v>8.9662574435519981E-5</v>
      </c>
      <c r="F195" s="3">
        <f t="shared" si="49"/>
        <v>2.7910495025626277E-3</v>
      </c>
      <c r="G195" s="3">
        <f t="shared" si="50"/>
        <v>3.3538645839871442E-2</v>
      </c>
      <c r="H195" s="3">
        <f t="shared" si="51"/>
        <v>1.5</v>
      </c>
      <c r="I195" s="13">
        <f>I196*(1+(H196*((B195/B196)-1))+((1-H196)*(Eur_1M!B195/100)*((A195-A196)/360)))</f>
        <v>117.41436308451468</v>
      </c>
      <c r="J195" s="3">
        <f t="shared" si="52"/>
        <v>112.33275054139003</v>
      </c>
      <c r="K195" s="3">
        <f t="shared" si="45"/>
        <v>1.1146560312602587</v>
      </c>
      <c r="L195" s="13">
        <f t="shared" si="53"/>
        <v>1114.6560312602587</v>
      </c>
      <c r="M195" s="3">
        <f t="shared" si="54"/>
        <v>1.4448447901029644E-3</v>
      </c>
      <c r="N195" s="3">
        <f t="shared" si="55"/>
        <v>4.2247258458667732E-2</v>
      </c>
      <c r="O195" s="3">
        <v>184</v>
      </c>
      <c r="P195" s="3">
        <f t="shared" si="56"/>
        <v>0.73015873015873012</v>
      </c>
      <c r="Q195" s="3">
        <f>(  Eur_6M!B194 + ( (Eur_12M!B194 - Eur_6M!B194)/0.5  )*(P195-0.5) )/100</f>
        <v>-2.1576190476190475E-3</v>
      </c>
      <c r="R195" s="3">
        <f t="shared" si="57"/>
        <v>2.9812208567887559</v>
      </c>
      <c r="S195" s="3">
        <f t="shared" si="58"/>
        <v>2.945120859212671</v>
      </c>
      <c r="T195" s="13">
        <f t="shared" si="59"/>
        <v>0.99856449172431416</v>
      </c>
      <c r="U195" s="13">
        <f t="shared" si="60"/>
        <v>0.99838585733664664</v>
      </c>
      <c r="V195" s="3">
        <f t="shared" si="61"/>
        <v>113.09597491236025</v>
      </c>
      <c r="W195" s="13">
        <f t="shared" si="62"/>
        <v>0.99856449172431416</v>
      </c>
      <c r="X195" s="3">
        <f t="shared" si="63"/>
        <v>1.1650037162487588E-4</v>
      </c>
      <c r="Y195" s="3">
        <f t="shared" si="64"/>
        <v>2.0283583524518436</v>
      </c>
      <c r="Z195" s="3">
        <f t="shared" si="65"/>
        <v>4.4650349753614469</v>
      </c>
      <c r="AA195" s="3">
        <f t="shared" si="66"/>
        <v>730.12949342797049</v>
      </c>
      <c r="AL195" s="25"/>
      <c r="AM195" s="25"/>
    </row>
    <row r="196" spans="1:39" ht="2.5" customHeight="1">
      <c r="A196" s="4">
        <v>42944</v>
      </c>
      <c r="B196" s="3">
        <v>136.53229999999999</v>
      </c>
      <c r="C196" s="3">
        <f t="shared" si="46"/>
        <v>-6.0626608590218223E-4</v>
      </c>
      <c r="D196" s="3">
        <f t="shared" si="47"/>
        <v>3.6755856691515221E-7</v>
      </c>
      <c r="E196" s="3">
        <f t="shared" si="48"/>
        <v>8.8763715853919115E-5</v>
      </c>
      <c r="F196" s="3">
        <f t="shared" si="49"/>
        <v>1.7395624253194598E-3</v>
      </c>
      <c r="G196" s="3">
        <f t="shared" si="50"/>
        <v>3.3414314162907542E-2</v>
      </c>
      <c r="H196" s="3">
        <f t="shared" si="51"/>
        <v>1.5</v>
      </c>
      <c r="I196" s="13">
        <f>I197*(1+(H197*((B196/B197)-1))+((1-H197)*(Eur_1M!B196/100)*((A196-A197)/360)))</f>
        <v>117.24484005045606</v>
      </c>
      <c r="J196" s="3">
        <f t="shared" si="52"/>
        <v>112.17056434716591</v>
      </c>
      <c r="K196" s="3">
        <f t="shared" si="45"/>
        <v>1.1130466892054458</v>
      </c>
      <c r="L196" s="13">
        <f t="shared" si="53"/>
        <v>1113.0466892054458</v>
      </c>
      <c r="M196" s="3">
        <f t="shared" si="54"/>
        <v>-9.0437956579643691E-4</v>
      </c>
      <c r="N196" s="3">
        <f t="shared" si="55"/>
        <v>4.2257252476050278E-2</v>
      </c>
      <c r="O196" s="3">
        <v>185</v>
      </c>
      <c r="P196" s="3">
        <f t="shared" si="56"/>
        <v>0.73412698412698407</v>
      </c>
      <c r="Q196" s="3">
        <f>(  Eur_6M!B195 + ( (Eur_12M!B195 - Eur_6M!B195)/0.5  )*(P196-0.5) )/100</f>
        <v>-2.1580952380952385E-3</v>
      </c>
      <c r="R196" s="3">
        <f t="shared" si="57"/>
        <v>2.932404015898002</v>
      </c>
      <c r="S196" s="3">
        <f t="shared" si="58"/>
        <v>2.8961974904314598</v>
      </c>
      <c r="T196" s="13">
        <f t="shared" si="59"/>
        <v>0.99831825563005716</v>
      </c>
      <c r="U196" s="13">
        <f t="shared" si="60"/>
        <v>0.99811142693433563</v>
      </c>
      <c r="V196" s="3">
        <f t="shared" si="61"/>
        <v>111.48082509578467</v>
      </c>
      <c r="W196" s="13">
        <f t="shared" si="62"/>
        <v>0.99831825563005716</v>
      </c>
      <c r="X196" s="3">
        <f t="shared" si="63"/>
        <v>1.3438851681224755E-4</v>
      </c>
      <c r="Y196" s="3">
        <f t="shared" si="64"/>
        <v>2.0087860580501529</v>
      </c>
      <c r="Z196" s="3">
        <f t="shared" si="65"/>
        <v>5.1648934788985823</v>
      </c>
      <c r="AA196" s="3">
        <f t="shared" si="66"/>
        <v>733.90234428461179</v>
      </c>
      <c r="AL196" s="25"/>
      <c r="AM196" s="25"/>
    </row>
    <row r="197" spans="1:39" hidden="1">
      <c r="A197" s="4">
        <v>42943</v>
      </c>
      <c r="B197" s="3">
        <v>136.61510000000001</v>
      </c>
      <c r="C197" s="3">
        <f t="shared" si="46"/>
        <v>1.535415578001881E-3</v>
      </c>
      <c r="D197" s="3">
        <f t="shared" si="47"/>
        <v>2.3575009971708504E-6</v>
      </c>
      <c r="E197" s="3">
        <f t="shared" si="48"/>
        <v>8.9281445753085526E-5</v>
      </c>
      <c r="F197" s="3">
        <f t="shared" si="49"/>
        <v>1.4049308196092372E-3</v>
      </c>
      <c r="G197" s="3">
        <f t="shared" si="50"/>
        <v>3.3521675125296295E-2</v>
      </c>
      <c r="H197" s="3">
        <f t="shared" si="51"/>
        <v>1.5</v>
      </c>
      <c r="I197" s="13">
        <f>I198*(1+(H198*((B197/B198)-1))+((1-H198)*(Eur_1M!B197/100)*((A197-A198)/360)))</f>
        <v>117.35092184986823</v>
      </c>
      <c r="J197" s="3">
        <f t="shared" si="52"/>
        <v>112.27205499956396</v>
      </c>
      <c r="K197" s="3">
        <f t="shared" si="45"/>
        <v>1.1140537612059693</v>
      </c>
      <c r="L197" s="13">
        <f t="shared" si="53"/>
        <v>1114.0537612059693</v>
      </c>
      <c r="M197" s="3">
        <f t="shared" si="54"/>
        <v>1.9707436965176132E-3</v>
      </c>
      <c r="N197" s="3">
        <f t="shared" si="55"/>
        <v>4.2198123519082503E-2</v>
      </c>
      <c r="O197" s="3">
        <v>186</v>
      </c>
      <c r="P197" s="3">
        <f t="shared" si="56"/>
        <v>0.73809523809523814</v>
      </c>
      <c r="Q197" s="3">
        <f>(  Eur_6M!B196 + ( (Eur_12M!B196 - Eur_6M!B196)/0.5  )*(P197-0.5) )/100</f>
        <v>-2.1533333333333331E-3</v>
      </c>
      <c r="R197" s="3">
        <f t="shared" si="57"/>
        <v>2.9534621241389156</v>
      </c>
      <c r="S197" s="3">
        <f t="shared" si="58"/>
        <v>2.9172086742260737</v>
      </c>
      <c r="T197" s="13">
        <f t="shared" si="59"/>
        <v>0.99842884416650857</v>
      </c>
      <c r="U197" s="13">
        <f t="shared" si="60"/>
        <v>0.99823410299300142</v>
      </c>
      <c r="V197" s="3">
        <f t="shared" si="61"/>
        <v>112.48148624439136</v>
      </c>
      <c r="W197" s="13">
        <f t="shared" si="62"/>
        <v>0.99842884416650857</v>
      </c>
      <c r="X197" s="3">
        <f t="shared" si="63"/>
        <v>1.2603539984781958E-4</v>
      </c>
      <c r="Y197" s="3">
        <f t="shared" si="64"/>
        <v>2.0136787359443789</v>
      </c>
      <c r="Z197" s="3">
        <f t="shared" si="65"/>
        <v>4.8720348303457941</v>
      </c>
      <c r="AA197" s="3">
        <f t="shared" si="66"/>
        <v>737.96380023264101</v>
      </c>
      <c r="AL197" s="25"/>
      <c r="AM197" s="25"/>
    </row>
    <row r="198" spans="1:39" hidden="1">
      <c r="A198" s="4">
        <v>42942</v>
      </c>
      <c r="B198" s="3">
        <v>136.40549999999999</v>
      </c>
      <c r="C198" s="3">
        <f t="shared" si="46"/>
        <v>5.0083834638052678E-4</v>
      </c>
      <c r="D198" s="3">
        <f t="shared" si="47"/>
        <v>2.5083904920518053E-7</v>
      </c>
      <c r="E198" s="3">
        <f t="shared" si="48"/>
        <v>1.2267951012690295E-4</v>
      </c>
      <c r="F198" s="3">
        <f t="shared" si="49"/>
        <v>-6.11008051153418E-3</v>
      </c>
      <c r="G198" s="3">
        <f t="shared" si="50"/>
        <v>3.9015919632488433E-2</v>
      </c>
      <c r="H198" s="3">
        <f t="shared" si="51"/>
        <v>1.281908324982614</v>
      </c>
      <c r="I198" s="13">
        <f>I199*(1+(H199*((B198/B199)-1))+((1-H199)*(Eur_1M!B198/100)*((A198-A199)/360)))</f>
        <v>117.11988099628195</v>
      </c>
      <c r="J198" s="3">
        <f t="shared" si="52"/>
        <v>112.0510134345546</v>
      </c>
      <c r="K198" s="3">
        <f t="shared" si="45"/>
        <v>1.1118604087561323</v>
      </c>
      <c r="L198" s="13">
        <f t="shared" si="53"/>
        <v>1111.8604087561323</v>
      </c>
      <c r="M198" s="3">
        <f t="shared" si="54"/>
        <v>6.4532864557516518E-4</v>
      </c>
      <c r="N198" s="3">
        <f t="shared" si="55"/>
        <v>4.2206895182482114E-2</v>
      </c>
      <c r="O198" s="3">
        <v>187</v>
      </c>
      <c r="P198" s="3">
        <f t="shared" si="56"/>
        <v>0.74206349206349209</v>
      </c>
      <c r="Q198" s="3">
        <f>(  Eur_6M!B197 + ( (Eur_12M!B197 - Eur_6M!B197)/0.5  )*(P198-0.5) )/100</f>
        <v>-2.1438888888888892E-3</v>
      </c>
      <c r="R198" s="3">
        <f t="shared" si="57"/>
        <v>2.8908015272680716</v>
      </c>
      <c r="S198" s="3">
        <f t="shared" si="58"/>
        <v>2.8544431962989525</v>
      </c>
      <c r="T198" s="13">
        <f t="shared" si="59"/>
        <v>0.99807869644308567</v>
      </c>
      <c r="U198" s="13">
        <f t="shared" si="60"/>
        <v>0.99784438296361755</v>
      </c>
      <c r="V198" s="3">
        <f t="shared" si="61"/>
        <v>110.29106870757107</v>
      </c>
      <c r="W198" s="13">
        <f t="shared" si="62"/>
        <v>0.99807869644308567</v>
      </c>
      <c r="X198" s="3">
        <f t="shared" si="63"/>
        <v>1.5122174479112574E-4</v>
      </c>
      <c r="Y198" s="3">
        <f t="shared" si="64"/>
        <v>1.9761592365680798</v>
      </c>
      <c r="Z198" s="3">
        <f t="shared" si="65"/>
        <v>5.8551664871031557</v>
      </c>
      <c r="AA198" s="3">
        <f t="shared" si="66"/>
        <v>741.64283013932391</v>
      </c>
      <c r="AL198" s="25"/>
      <c r="AM198" s="25"/>
    </row>
    <row r="199" spans="1:39" hidden="1">
      <c r="A199" s="4">
        <v>42941</v>
      </c>
      <c r="B199" s="3">
        <v>136.3372</v>
      </c>
      <c r="C199" s="3">
        <f t="shared" si="46"/>
        <v>-3.7724746659699797E-3</v>
      </c>
      <c r="D199" s="3">
        <f t="shared" si="47"/>
        <v>1.423156510538531E-5</v>
      </c>
      <c r="E199" s="3">
        <f t="shared" si="48"/>
        <v>1.2467193489256836E-4</v>
      </c>
      <c r="F199" s="3">
        <f t="shared" si="49"/>
        <v>-5.1131659360779385E-3</v>
      </c>
      <c r="G199" s="3">
        <f t="shared" si="50"/>
        <v>3.9425821058485834E-2</v>
      </c>
      <c r="H199" s="3">
        <f t="shared" si="51"/>
        <v>1.2827729262591419</v>
      </c>
      <c r="I199" s="13">
        <f>I200*(1+(H200*((B199/B200)-1))+((1-H200)*(Eur_1M!B199/100)*((A199-A200)/360)))</f>
        <v>117.04432456409586</v>
      </c>
      <c r="J199" s="3">
        <f t="shared" si="52"/>
        <v>111.97872703257116</v>
      </c>
      <c r="K199" s="3">
        <f t="shared" si="45"/>
        <v>1.1111431248512993</v>
      </c>
      <c r="L199" s="13">
        <f t="shared" si="53"/>
        <v>1111.1431248512993</v>
      </c>
      <c r="M199" s="3">
        <f t="shared" si="54"/>
        <v>-4.8836491661392988E-3</v>
      </c>
      <c r="N199" s="3">
        <f t="shared" si="55"/>
        <v>4.1867102261186867E-2</v>
      </c>
      <c r="O199" s="3">
        <v>188</v>
      </c>
      <c r="P199" s="3">
        <f t="shared" si="56"/>
        <v>0.74603174603174605</v>
      </c>
      <c r="Q199" s="3">
        <f>(  Eur_6M!B198 + ( (Eur_12M!B198 - Eur_6M!B198)/0.5  )*(P199-0.5) )/100</f>
        <v>-2.1344444444444445E-3</v>
      </c>
      <c r="R199" s="3">
        <f t="shared" si="57"/>
        <v>2.8884193202588966</v>
      </c>
      <c r="S199" s="3">
        <f t="shared" si="58"/>
        <v>2.8522573939002078</v>
      </c>
      <c r="T199" s="13">
        <f t="shared" si="59"/>
        <v>0.99806408329531238</v>
      </c>
      <c r="U199" s="13">
        <f t="shared" si="60"/>
        <v>0.99782950327346831</v>
      </c>
      <c r="V199" s="3">
        <f t="shared" si="61"/>
        <v>109.57236821436891</v>
      </c>
      <c r="W199" s="13">
        <f t="shared" si="62"/>
        <v>0.99806408329531238</v>
      </c>
      <c r="X199" s="3">
        <f t="shared" si="63"/>
        <v>1.5319211771393253E-4</v>
      </c>
      <c r="Y199" s="3">
        <f t="shared" si="64"/>
        <v>1.9674410045277793</v>
      </c>
      <c r="Z199" s="3">
        <f t="shared" si="65"/>
        <v>5.9075395576048706</v>
      </c>
      <c r="AA199" s="3">
        <f t="shared" si="66"/>
        <v>745.59880597953804</v>
      </c>
      <c r="AL199" s="25"/>
      <c r="AM199" s="25"/>
    </row>
    <row r="200" spans="1:39" hidden="1">
      <c r="A200" s="4">
        <v>42940</v>
      </c>
      <c r="B200" s="3">
        <v>136.85249999999999</v>
      </c>
      <c r="C200" s="3">
        <f t="shared" si="46"/>
        <v>1.4542260455569184E-4</v>
      </c>
      <c r="D200" s="3">
        <f t="shared" si="47"/>
        <v>2.1147733915761124E-8</v>
      </c>
      <c r="E200" s="3">
        <f t="shared" si="48"/>
        <v>1.7846416194794234E-4</v>
      </c>
      <c r="F200" s="3">
        <f t="shared" si="49"/>
        <v>-9.5883450068235867E-3</v>
      </c>
      <c r="G200" s="3">
        <f t="shared" si="50"/>
        <v>4.6805219086796829E-2</v>
      </c>
      <c r="H200" s="3">
        <f t="shared" si="51"/>
        <v>1.2946423233760185</v>
      </c>
      <c r="I200" s="13">
        <f>I201*(1+(H201*((B200/B201)-1))+((1-H201)*(Eur_1M!B200/100)*((A200-A201)/360)))</f>
        <v>117.61732601233578</v>
      </c>
      <c r="J200" s="3">
        <f t="shared" si="52"/>
        <v>112.52692937386955</v>
      </c>
      <c r="K200" s="3">
        <f t="shared" ref="K200:K263" si="67">J200/$Y$2</f>
        <v>1.1165828300408744</v>
      </c>
      <c r="L200" s="13">
        <f t="shared" si="53"/>
        <v>1116.5828300408743</v>
      </c>
      <c r="M200" s="3">
        <f t="shared" si="54"/>
        <v>2.0039350118335016E-4</v>
      </c>
      <c r="N200" s="3">
        <f t="shared" si="55"/>
        <v>4.2094442454499385E-2</v>
      </c>
      <c r="O200" s="3">
        <v>189</v>
      </c>
      <c r="P200" s="3">
        <f t="shared" si="56"/>
        <v>0.75</v>
      </c>
      <c r="Q200" s="3">
        <f>(  Eur_6M!B199 + ( (Eur_12M!B199 - Eur_6M!B199)/0.5  )*(P200-0.5) )/100</f>
        <v>-2.1200000000000004E-3</v>
      </c>
      <c r="R200" s="3">
        <f t="shared" si="57"/>
        <v>2.9995305285578402</v>
      </c>
      <c r="S200" s="3">
        <f t="shared" si="58"/>
        <v>2.9630756720341016</v>
      </c>
      <c r="T200" s="13">
        <f t="shared" si="59"/>
        <v>0.99864801987630103</v>
      </c>
      <c r="U200" s="13">
        <f t="shared" si="60"/>
        <v>0.99847709159354658</v>
      </c>
      <c r="V200" s="3">
        <f t="shared" si="61"/>
        <v>115.00729928485532</v>
      </c>
      <c r="W200" s="13">
        <f t="shared" si="62"/>
        <v>0.99864801987630103</v>
      </c>
      <c r="X200" s="3">
        <f t="shared" si="63"/>
        <v>1.0903104569528942E-4</v>
      </c>
      <c r="Y200" s="3">
        <f t="shared" si="64"/>
        <v>1.9997050888683787</v>
      </c>
      <c r="Z200" s="3">
        <f t="shared" si="65"/>
        <v>4.2915886988199237</v>
      </c>
      <c r="AA200" s="3">
        <f t="shared" si="66"/>
        <v>750.04944972250519</v>
      </c>
      <c r="AL200" s="25"/>
      <c r="AM200" s="25"/>
    </row>
    <row r="201" spans="1:39" hidden="1">
      <c r="A201" s="4">
        <v>42937</v>
      </c>
      <c r="B201" s="3">
        <v>136.83260000000001</v>
      </c>
      <c r="C201" s="3">
        <f t="shared" ref="C201:C264" si="68">+LN(B201/B202)</f>
        <v>1.331709541921417E-3</v>
      </c>
      <c r="D201" s="3">
        <f t="shared" ref="D201:D264" si="69">+C201^2</f>
        <v>1.7734503040445501E-6</v>
      </c>
      <c r="E201" s="3">
        <f t="shared" ref="E201:E264" si="70">+SUM(D201:D220)</f>
        <v>1.7844958423932008E-4</v>
      </c>
      <c r="F201" s="3">
        <f t="shared" ref="F201:F264" si="71">+SUM(C201:C220)</f>
        <v>-9.8148233039215254E-3</v>
      </c>
      <c r="G201" s="3">
        <f t="shared" ref="G201:G264" si="72">+SQRT($D$3/$D$2)*SQRT(E201-((1/$D$2)*F201^2))</f>
        <v>4.6773671919451615E-2</v>
      </c>
      <c r="H201" s="3">
        <f t="shared" ref="H201:H264" si="73">+MIN($D$5,$D$4/G203)</f>
        <v>1.3113275789112526</v>
      </c>
      <c r="I201" s="13">
        <f>I202*(1+(H202*((B201/B202)-1))+((1-H202)*(Eur_1M!B201/100)*((A201-A202)/360)))</f>
        <v>117.59375862603072</v>
      </c>
      <c r="J201" s="3">
        <f t="shared" ref="J201:J264" si="74">I201*(1-(1.1/100))^4</f>
        <v>112.50438196776717</v>
      </c>
      <c r="K201" s="3">
        <f t="shared" si="67"/>
        <v>1.1163590965163221</v>
      </c>
      <c r="L201" s="13">
        <f t="shared" ref="L201:L264" si="75">K201*1000</f>
        <v>1116.3590965163221</v>
      </c>
      <c r="M201" s="3">
        <f t="shared" ref="M201:M264" si="76">LN(L201/L202)</f>
        <v>1.7555451231189047E-3</v>
      </c>
      <c r="N201" s="3">
        <f t="shared" si="55"/>
        <v>4.2091183815685523E-2</v>
      </c>
      <c r="O201" s="3">
        <v>190</v>
      </c>
      <c r="P201" s="3">
        <f t="shared" si="56"/>
        <v>0.75396825396825395</v>
      </c>
      <c r="Q201" s="3">
        <f>(  Eur_6M!B200 + ( (Eur_12M!B200 - Eur_6M!B200)/0.5  )*(P201-0.5) )/100</f>
        <v>-2.1104761904761908E-3</v>
      </c>
      <c r="R201" s="3">
        <f t="shared" si="57"/>
        <v>2.9864349048127257</v>
      </c>
      <c r="S201" s="3">
        <f t="shared" si="58"/>
        <v>2.9498865636211806</v>
      </c>
      <c r="T201" s="13">
        <f t="shared" si="59"/>
        <v>0.99858874539108888</v>
      </c>
      <c r="U201" s="13">
        <f t="shared" si="60"/>
        <v>0.99841054689245412</v>
      </c>
      <c r="V201" s="3">
        <f t="shared" si="61"/>
        <v>114.78311517590134</v>
      </c>
      <c r="W201" s="13">
        <f t="shared" si="62"/>
        <v>0.99858874539108888</v>
      </c>
      <c r="X201" s="3">
        <f t="shared" si="63"/>
        <v>1.1312200433062286E-4</v>
      </c>
      <c r="Y201" s="3">
        <f t="shared" si="64"/>
        <v>1.9855931590583176</v>
      </c>
      <c r="Z201" s="3">
        <f t="shared" si="65"/>
        <v>4.4740323827772741</v>
      </c>
      <c r="AA201" s="3">
        <f t="shared" si="66"/>
        <v>753.9686418248009</v>
      </c>
      <c r="AL201" s="25"/>
      <c r="AM201" s="25"/>
    </row>
    <row r="202" spans="1:39" hidden="1">
      <c r="A202" s="4">
        <v>42936</v>
      </c>
      <c r="B202" s="3">
        <v>136.65049999999999</v>
      </c>
      <c r="C202" s="3">
        <f t="shared" si="68"/>
        <v>1.6911412493008184E-3</v>
      </c>
      <c r="D202" s="3">
        <f t="shared" si="69"/>
        <v>2.859958725086733E-6</v>
      </c>
      <c r="E202" s="3">
        <f t="shared" si="70"/>
        <v>1.7667613393527554E-4</v>
      </c>
      <c r="F202" s="3">
        <f t="shared" si="71"/>
        <v>-1.114653284584294E-2</v>
      </c>
      <c r="G202" s="3">
        <f t="shared" si="72"/>
        <v>4.6344846693671296E-2</v>
      </c>
      <c r="H202" s="3">
        <f t="shared" si="73"/>
        <v>1.3160795988219922</v>
      </c>
      <c r="I202" s="13">
        <f>I203*(1+(H203*((B202/B203)-1))+((1-H203)*(Eur_1M!B202/100)*((A202-A203)/360)))</f>
        <v>117.38749857894882</v>
      </c>
      <c r="J202" s="3">
        <f t="shared" si="74"/>
        <v>112.30704871307132</v>
      </c>
      <c r="K202" s="3">
        <f t="shared" si="67"/>
        <v>1.1144009970176911</v>
      </c>
      <c r="L202" s="13">
        <f t="shared" si="75"/>
        <v>1114.4009970176912</v>
      </c>
      <c r="M202" s="3">
        <f t="shared" si="76"/>
        <v>2.2350710798117812E-3</v>
      </c>
      <c r="N202" s="3">
        <f t="shared" si="55"/>
        <v>4.1983216226087985E-2</v>
      </c>
      <c r="O202" s="3">
        <v>191</v>
      </c>
      <c r="P202" s="3">
        <f t="shared" si="56"/>
        <v>0.75793650793650791</v>
      </c>
      <c r="Q202" s="3">
        <f>(  Eur_6M!B201 + ( (Eur_12M!B201 - Eur_6M!B201)/0.5  )*(P202-0.5) )/100</f>
        <v>-2.1054761904761906E-3</v>
      </c>
      <c r="R202" s="3">
        <f t="shared" si="57"/>
        <v>2.9381125915012287</v>
      </c>
      <c r="S202" s="3">
        <f t="shared" si="58"/>
        <v>2.9015621927815443</v>
      </c>
      <c r="T202" s="13">
        <f t="shared" si="59"/>
        <v>0.99834891462118969</v>
      </c>
      <c r="U202" s="13">
        <f t="shared" si="60"/>
        <v>0.99814346466688597</v>
      </c>
      <c r="V202" s="3">
        <f t="shared" si="61"/>
        <v>112.82343494953022</v>
      </c>
      <c r="W202" s="13">
        <f t="shared" si="62"/>
        <v>0.99834891462118969</v>
      </c>
      <c r="X202" s="3">
        <f t="shared" si="63"/>
        <v>1.3075300577768017E-4</v>
      </c>
      <c r="Y202" s="3">
        <f t="shared" si="64"/>
        <v>1.9618182748530697</v>
      </c>
      <c r="Z202" s="3">
        <f t="shared" si="65"/>
        <v>5.1670563450045037</v>
      </c>
      <c r="AA202" s="3">
        <f t="shared" si="66"/>
        <v>757.73761848130164</v>
      </c>
      <c r="AL202" s="25"/>
      <c r="AM202" s="25"/>
    </row>
    <row r="203" spans="1:39" hidden="1">
      <c r="A203" s="4">
        <v>42935</v>
      </c>
      <c r="B203" s="3">
        <v>136.4196</v>
      </c>
      <c r="C203" s="3">
        <f t="shared" si="68"/>
        <v>7.4577206811366663E-4</v>
      </c>
      <c r="D203" s="3">
        <f t="shared" si="69"/>
        <v>5.5617597757853543E-7</v>
      </c>
      <c r="E203" s="3">
        <f t="shared" si="70"/>
        <v>1.7394299313844825E-4</v>
      </c>
      <c r="F203" s="3">
        <f t="shared" si="71"/>
        <v>-1.2481559045953935E-2</v>
      </c>
      <c r="G203" s="3">
        <f t="shared" si="72"/>
        <v>4.5755157570784723E-2</v>
      </c>
      <c r="H203" s="3">
        <f t="shared" si="73"/>
        <v>1.3200352751515705</v>
      </c>
      <c r="I203" s="13">
        <f>I204*(1+(H204*((B203/B204)-1))+((1-H204)*(Eur_1M!B203/100)*((A203-A204)/360)))</f>
        <v>117.12542216455198</v>
      </c>
      <c r="J203" s="3">
        <f t="shared" si="74"/>
        <v>112.05631478488887</v>
      </c>
      <c r="K203" s="3">
        <f t="shared" si="67"/>
        <v>1.1119130130242147</v>
      </c>
      <c r="L203" s="13">
        <f t="shared" si="75"/>
        <v>1111.9130130242147</v>
      </c>
      <c r="M203" s="3">
        <f t="shared" si="76"/>
        <v>9.9971450402583329E-4</v>
      </c>
      <c r="N203" s="3">
        <f t="shared" si="55"/>
        <v>4.1954600286186521E-2</v>
      </c>
      <c r="O203" s="3">
        <v>192</v>
      </c>
      <c r="P203" s="3">
        <f t="shared" si="56"/>
        <v>0.76190476190476186</v>
      </c>
      <c r="Q203" s="3">
        <f>(  Eur_6M!B202 + ( (Eur_12M!B202 - Eur_6M!B202)/0.5  )*(P203-0.5) )/100</f>
        <v>-2.0957142857142858E-3</v>
      </c>
      <c r="R203" s="3">
        <f t="shared" si="57"/>
        <v>2.8714629625066102</v>
      </c>
      <c r="S203" s="3">
        <f t="shared" si="58"/>
        <v>2.834841985066026</v>
      </c>
      <c r="T203" s="13">
        <f t="shared" si="59"/>
        <v>0.99795711671112364</v>
      </c>
      <c r="U203" s="13">
        <f t="shared" si="60"/>
        <v>0.99770758215698574</v>
      </c>
      <c r="V203" s="3">
        <f t="shared" si="61"/>
        <v>110.3395755077413</v>
      </c>
      <c r="W203" s="13">
        <f t="shared" si="62"/>
        <v>0.99795711671112364</v>
      </c>
      <c r="X203" s="3">
        <f t="shared" si="63"/>
        <v>1.5873228719662428E-4</v>
      </c>
      <c r="Y203" s="3">
        <f t="shared" si="64"/>
        <v>1.9215339330606098</v>
      </c>
      <c r="Z203" s="3">
        <f t="shared" si="65"/>
        <v>6.2731717161173091</v>
      </c>
      <c r="AA203" s="3">
        <f t="shared" si="66"/>
        <v>761.37289828836708</v>
      </c>
      <c r="AL203" s="25"/>
      <c r="AM203" s="25"/>
    </row>
    <row r="204" spans="1:39" hidden="1">
      <c r="A204" s="4">
        <v>42934</v>
      </c>
      <c r="B204" s="3">
        <v>136.31790000000001</v>
      </c>
      <c r="C204" s="3">
        <f t="shared" si="68"/>
        <v>2.0090900428246798E-3</v>
      </c>
      <c r="D204" s="3">
        <f t="shared" si="69"/>
        <v>4.0364428001772741E-6</v>
      </c>
      <c r="E204" s="3">
        <f t="shared" si="70"/>
        <v>1.7343029627064967E-4</v>
      </c>
      <c r="F204" s="3">
        <f t="shared" si="71"/>
        <v>-1.3018814664404953E-2</v>
      </c>
      <c r="G204" s="3">
        <f t="shared" si="72"/>
        <v>4.5589947639721268E-2</v>
      </c>
      <c r="H204" s="3">
        <f t="shared" si="73"/>
        <v>1.3360008163795603</v>
      </c>
      <c r="I204" s="13">
        <f>I205*(1+(H205*((B204/B205)-1))+((1-H205)*(Eur_1M!B204/100)*((A204-A205)/360)))</f>
        <v>117.00838869100163</v>
      </c>
      <c r="J204" s="3">
        <f t="shared" si="74"/>
        <v>111.94434643924566</v>
      </c>
      <c r="K204" s="3">
        <f t="shared" si="67"/>
        <v>1.1108019729118705</v>
      </c>
      <c r="L204" s="13">
        <f t="shared" si="75"/>
        <v>1110.8019729118705</v>
      </c>
      <c r="M204" s="3">
        <f t="shared" si="76"/>
        <v>2.7170891196692253E-3</v>
      </c>
      <c r="N204" s="3">
        <f t="shared" ref="N204:N267" si="77">SQRT(252)*STDEV(M205:M383)</f>
        <v>4.1818314328183372E-2</v>
      </c>
      <c r="O204" s="3">
        <v>193</v>
      </c>
      <c r="P204" s="3">
        <f t="shared" ref="P204:P267" si="78">O204/252</f>
        <v>0.76587301587301593</v>
      </c>
      <c r="Q204" s="3">
        <f>(  Eur_6M!B203 + ( (Eur_12M!B203 - Eur_6M!B203)/0.5  )*(P204-0.5) )/100</f>
        <v>-2.085952380952381E-3</v>
      </c>
      <c r="R204" s="3">
        <f t="shared" si="57"/>
        <v>2.8459842407607878</v>
      </c>
      <c r="S204" s="3">
        <f t="shared" si="58"/>
        <v>2.8093872895716672</v>
      </c>
      <c r="T204" s="13">
        <f t="shared" si="59"/>
        <v>0.99778628070307673</v>
      </c>
      <c r="U204" s="13">
        <f t="shared" si="60"/>
        <v>0.99751820520876622</v>
      </c>
      <c r="V204" s="3">
        <f t="shared" si="61"/>
        <v>109.22988051861978</v>
      </c>
      <c r="W204" s="13">
        <f t="shared" si="62"/>
        <v>0.99778628070307673</v>
      </c>
      <c r="X204" s="3">
        <f t="shared" si="63"/>
        <v>1.7100823047367617E-4</v>
      </c>
      <c r="Y204" s="3">
        <f t="shared" si="64"/>
        <v>1.8996036102455169</v>
      </c>
      <c r="Z204" s="3">
        <f t="shared" si="65"/>
        <v>6.7579284427528101</v>
      </c>
      <c r="AA204" s="3">
        <f t="shared" si="66"/>
        <v>765.19375438784027</v>
      </c>
      <c r="AL204" s="25"/>
      <c r="AM204" s="25"/>
    </row>
    <row r="205" spans="1:39" hidden="1">
      <c r="A205" s="4">
        <v>42933</v>
      </c>
      <c r="B205" s="3">
        <v>136.04429999999999</v>
      </c>
      <c r="C205" s="3">
        <f t="shared" si="68"/>
        <v>1.6743854629704539E-3</v>
      </c>
      <c r="D205" s="3">
        <f t="shared" si="69"/>
        <v>2.8035666786067811E-6</v>
      </c>
      <c r="E205" s="3">
        <f t="shared" si="70"/>
        <v>1.7269514490416142E-4</v>
      </c>
      <c r="F205" s="3">
        <f t="shared" si="71"/>
        <v>-1.3210959074116454E-2</v>
      </c>
      <c r="G205" s="3">
        <f t="shared" si="72"/>
        <v>4.5453330777929866E-2</v>
      </c>
      <c r="H205" s="3">
        <f t="shared" si="73"/>
        <v>1.3510682225446609</v>
      </c>
      <c r="I205" s="13">
        <f>I206*(1+(H206*((B205/B206)-1))+((1-H206)*(Eur_1M!B205/100)*((A205-A206)/360)))</f>
        <v>116.69089799176636</v>
      </c>
      <c r="J205" s="3">
        <f t="shared" si="74"/>
        <v>111.64059651820121</v>
      </c>
      <c r="K205" s="3">
        <f t="shared" si="67"/>
        <v>1.1077879215345541</v>
      </c>
      <c r="L205" s="13">
        <f t="shared" si="75"/>
        <v>1107.787921534554</v>
      </c>
      <c r="M205" s="3">
        <f t="shared" si="76"/>
        <v>2.1551277969169037E-3</v>
      </c>
      <c r="N205" s="3">
        <f t="shared" si="77"/>
        <v>4.1716034390967924E-2</v>
      </c>
      <c r="O205" s="3">
        <v>194</v>
      </c>
      <c r="P205" s="3">
        <f t="shared" si="78"/>
        <v>0.76984126984126988</v>
      </c>
      <c r="Q205" s="3">
        <f>(  Eur_6M!B204 + ( (Eur_12M!B204 - Eur_6M!B204)/0.5  )*(P205-0.5) )/100</f>
        <v>-2.0761904761904763E-3</v>
      </c>
      <c r="R205" s="3">
        <f t="shared" si="57"/>
        <v>2.7713501266130538</v>
      </c>
      <c r="S205" s="3">
        <f t="shared" si="58"/>
        <v>2.7347482281937618</v>
      </c>
      <c r="T205" s="13">
        <f t="shared" si="59"/>
        <v>0.99720878177616479</v>
      </c>
      <c r="U205" s="13">
        <f t="shared" si="60"/>
        <v>0.99687859972426152</v>
      </c>
      <c r="V205" s="3">
        <f t="shared" si="61"/>
        <v>106.22262188048376</v>
      </c>
      <c r="W205" s="13">
        <f t="shared" si="62"/>
        <v>0.99720878177616479</v>
      </c>
      <c r="X205" s="3">
        <f t="shared" si="63"/>
        <v>2.114346549564435E-4</v>
      </c>
      <c r="Y205" s="3">
        <f t="shared" si="64"/>
        <v>1.8472509954118845</v>
      </c>
      <c r="Z205" s="3">
        <f t="shared" si="65"/>
        <v>8.3328512361246716</v>
      </c>
      <c r="AA205" s="3">
        <f t="shared" si="66"/>
        <v>768.66589298790348</v>
      </c>
      <c r="AL205" s="25"/>
      <c r="AM205" s="25"/>
    </row>
    <row r="206" spans="1:39" hidden="1">
      <c r="A206" s="4">
        <v>42930</v>
      </c>
      <c r="B206" s="3">
        <v>135.8167</v>
      </c>
      <c r="C206" s="3">
        <f t="shared" si="68"/>
        <v>1.2001305449562331E-3</v>
      </c>
      <c r="D206" s="3">
        <f t="shared" si="69"/>
        <v>1.4403133249369451E-6</v>
      </c>
      <c r="E206" s="3">
        <f t="shared" si="70"/>
        <v>1.702631029146577E-4</v>
      </c>
      <c r="F206" s="3">
        <f t="shared" si="71"/>
        <v>-1.4275816285811337E-2</v>
      </c>
      <c r="G206" s="3">
        <f t="shared" si="72"/>
        <v>4.4910152197806655E-2</v>
      </c>
      <c r="H206" s="3">
        <f t="shared" si="73"/>
        <v>1.282190993191058</v>
      </c>
      <c r="I206" s="13">
        <f>I207*(1+(H207*((B206/B207)-1))+((1-H207)*(Eur_1M!B206/100)*((A206-A207)/360)))</f>
        <v>116.43968498915103</v>
      </c>
      <c r="J206" s="3">
        <f t="shared" si="74"/>
        <v>111.40025584084107</v>
      </c>
      <c r="K206" s="3">
        <f t="shared" si="67"/>
        <v>1.1054030677471633</v>
      </c>
      <c r="L206" s="13">
        <f t="shared" si="75"/>
        <v>1105.4030677471633</v>
      </c>
      <c r="M206" s="3">
        <f t="shared" si="76"/>
        <v>1.5706871589726351E-3</v>
      </c>
      <c r="N206" s="3">
        <f t="shared" si="77"/>
        <v>4.1655375241599853E-2</v>
      </c>
      <c r="O206" s="3">
        <v>195</v>
      </c>
      <c r="P206" s="3">
        <f t="shared" si="78"/>
        <v>0.77380952380952384</v>
      </c>
      <c r="Q206" s="3">
        <f>(  Eur_6M!B205 + ( (Eur_12M!B205 - Eur_6M!B205)/0.5  )*(P206-0.5) )/100</f>
        <v>-2.0619047619047622E-3</v>
      </c>
      <c r="R206" s="3">
        <f t="shared" si="57"/>
        <v>2.7095633824736787</v>
      </c>
      <c r="S206" s="3">
        <f t="shared" si="58"/>
        <v>2.6729206302143393</v>
      </c>
      <c r="T206" s="13">
        <f t="shared" si="59"/>
        <v>0.99663140843645326</v>
      </c>
      <c r="U206" s="13">
        <f t="shared" si="60"/>
        <v>0.99624029805079362</v>
      </c>
      <c r="V206" s="3">
        <f t="shared" si="61"/>
        <v>103.84832665788531</v>
      </c>
      <c r="W206" s="13">
        <f t="shared" si="62"/>
        <v>0.99663140843645326</v>
      </c>
      <c r="X206" s="3">
        <f t="shared" si="63"/>
        <v>2.5070563301418853E-4</v>
      </c>
      <c r="Y206" s="3">
        <f t="shared" si="64"/>
        <v>1.7916555929379283</v>
      </c>
      <c r="Z206" s="3">
        <f t="shared" si="65"/>
        <v>9.87439610637953</v>
      </c>
      <c r="AA206" s="3">
        <f t="shared" si="66"/>
        <v>772.13120031739891</v>
      </c>
      <c r="AL206" s="25"/>
      <c r="AM206" s="25"/>
    </row>
    <row r="207" spans="1:39" hidden="1">
      <c r="A207" s="4">
        <v>42929</v>
      </c>
      <c r="B207" s="3">
        <v>135.65379999999999</v>
      </c>
      <c r="C207" s="3">
        <f t="shared" si="68"/>
        <v>-1.7985523633279972E-3</v>
      </c>
      <c r="D207" s="3">
        <f t="shared" si="69"/>
        <v>3.2347906036327241E-6</v>
      </c>
      <c r="E207" s="3">
        <f t="shared" si="70"/>
        <v>1.6888403804079909E-4</v>
      </c>
      <c r="F207" s="3">
        <f t="shared" si="71"/>
        <v>-1.5723431074868677E-2</v>
      </c>
      <c r="G207" s="3">
        <f t="shared" si="72"/>
        <v>4.4409304429493118E-2</v>
      </c>
      <c r="H207" s="3">
        <f t="shared" si="73"/>
        <v>1.3063628113138126</v>
      </c>
      <c r="I207" s="13">
        <f>I208*(1+(H208*((B207/B208)-1))+((1-H208)*(Eur_1M!B207/100)*((A207-A208)/360)))</f>
        <v>116.25693822771009</v>
      </c>
      <c r="J207" s="3">
        <f t="shared" si="74"/>
        <v>111.22541823302288</v>
      </c>
      <c r="K207" s="3">
        <f t="shared" si="67"/>
        <v>1.1036681881763666</v>
      </c>
      <c r="L207" s="13">
        <f t="shared" si="75"/>
        <v>1103.6681881763666</v>
      </c>
      <c r="M207" s="3">
        <f t="shared" si="76"/>
        <v>-2.3422220321218665E-3</v>
      </c>
      <c r="N207" s="3">
        <f t="shared" si="77"/>
        <v>4.1616291197387814E-2</v>
      </c>
      <c r="O207" s="3">
        <v>196</v>
      </c>
      <c r="P207" s="3">
        <f t="shared" si="78"/>
        <v>0.77777777777777779</v>
      </c>
      <c r="Q207" s="3">
        <f>(  Eur_6M!B206 + ( (Eur_12M!B206 - Eur_6M!B206)/0.5  )*(P207-0.5) )/100</f>
        <v>-2.0522222222222222E-3</v>
      </c>
      <c r="R207" s="3">
        <f t="shared" si="57"/>
        <v>2.6624266142212294</v>
      </c>
      <c r="S207" s="3">
        <f t="shared" si="58"/>
        <v>2.6257244952221845</v>
      </c>
      <c r="T207" s="13">
        <f t="shared" si="59"/>
        <v>0.99612102579747741</v>
      </c>
      <c r="U207" s="13">
        <f t="shared" si="60"/>
        <v>0.99567676148453477</v>
      </c>
      <c r="V207" s="3">
        <f t="shared" si="61"/>
        <v>102.11978500646012</v>
      </c>
      <c r="W207" s="13">
        <f t="shared" si="62"/>
        <v>0.99612102579747741</v>
      </c>
      <c r="X207" s="3">
        <f t="shared" si="63"/>
        <v>2.845304980025897E-4</v>
      </c>
      <c r="Y207" s="3">
        <f t="shared" si="64"/>
        <v>1.7464888076942957</v>
      </c>
      <c r="Z207" s="3">
        <f t="shared" si="65"/>
        <v>11.218241312830481</v>
      </c>
      <c r="AA207" s="3">
        <f t="shared" si="66"/>
        <v>775.65234657541987</v>
      </c>
      <c r="AL207" s="25"/>
      <c r="AM207" s="25"/>
    </row>
    <row r="208" spans="1:39" hidden="1">
      <c r="A208" s="4">
        <v>42928</v>
      </c>
      <c r="B208" s="3">
        <v>135.898</v>
      </c>
      <c r="C208" s="3">
        <f t="shared" si="68"/>
        <v>3.1824416370089424E-3</v>
      </c>
      <c r="D208" s="3">
        <f t="shared" si="69"/>
        <v>1.0127934772968157E-5</v>
      </c>
      <c r="E208" s="3">
        <f t="shared" si="70"/>
        <v>1.9194031311401956E-4</v>
      </c>
      <c r="F208" s="3">
        <f t="shared" si="71"/>
        <v>-1.9052360128069972E-2</v>
      </c>
      <c r="G208" s="3">
        <f t="shared" si="72"/>
        <v>4.6794900540265652E-2</v>
      </c>
      <c r="H208" s="3">
        <f t="shared" si="73"/>
        <v>1.3036837085646589</v>
      </c>
      <c r="I208" s="13">
        <f>I209*(1+(H209*((B208/B209)-1))+((1-H209)*(Eur_1M!B208/100)*((A208-A209)/360)))</f>
        <v>116.52955693194951</v>
      </c>
      <c r="J208" s="3">
        <f t="shared" si="74"/>
        <v>111.48623818802447</v>
      </c>
      <c r="K208" s="3">
        <f t="shared" si="67"/>
        <v>1.1062562538519101</v>
      </c>
      <c r="L208" s="13">
        <f t="shared" si="75"/>
        <v>1106.2562538519101</v>
      </c>
      <c r="M208" s="3">
        <f t="shared" si="76"/>
        <v>4.2392738871288521E-3</v>
      </c>
      <c r="N208" s="3">
        <f t="shared" si="77"/>
        <v>4.1262396869933729E-2</v>
      </c>
      <c r="O208" s="3">
        <v>197</v>
      </c>
      <c r="P208" s="3">
        <f t="shared" si="78"/>
        <v>0.78174603174603174</v>
      </c>
      <c r="Q208" s="3">
        <f>(  Eur_6M!B207 + ( (Eur_12M!B207 - Eur_6M!B207)/0.5  )*(P208-0.5) )/100</f>
        <v>-2.0594444444444445E-3</v>
      </c>
      <c r="R208" s="3">
        <f t="shared" si="57"/>
        <v>2.7420401555347702</v>
      </c>
      <c r="S208" s="3">
        <f t="shared" si="58"/>
        <v>2.7055574284354527</v>
      </c>
      <c r="T208" s="13">
        <f t="shared" si="59"/>
        <v>0.99694705616637058</v>
      </c>
      <c r="U208" s="13">
        <f t="shared" si="60"/>
        <v>0.99659050716831943</v>
      </c>
      <c r="V208" s="3">
        <f t="shared" si="61"/>
        <v>104.68264284421195</v>
      </c>
      <c r="W208" s="13">
        <f t="shared" si="62"/>
        <v>0.99694705616637058</v>
      </c>
      <c r="X208" s="3">
        <f t="shared" si="63"/>
        <v>2.3029461604110357E-4</v>
      </c>
      <c r="Y208" s="3">
        <f t="shared" si="64"/>
        <v>1.8158055047734059</v>
      </c>
      <c r="Z208" s="3">
        <f t="shared" si="65"/>
        <v>9.0910783328657203</v>
      </c>
      <c r="AA208" s="3">
        <f t="shared" si="66"/>
        <v>780.33597516436544</v>
      </c>
      <c r="AL208" s="25"/>
      <c r="AM208" s="25"/>
    </row>
    <row r="209" spans="1:39" hidden="1">
      <c r="A209" s="4">
        <v>42927</v>
      </c>
      <c r="B209" s="3">
        <v>135.46619999999999</v>
      </c>
      <c r="C209" s="3">
        <f t="shared" si="68"/>
        <v>-1.1324824817928651E-3</v>
      </c>
      <c r="D209" s="3">
        <f t="shared" si="69"/>
        <v>1.2825165715677271E-6</v>
      </c>
      <c r="E209" s="3">
        <f t="shared" si="70"/>
        <v>1.8723260628334792E-4</v>
      </c>
      <c r="F209" s="3">
        <f t="shared" si="71"/>
        <v>-1.9906663465429065E-2</v>
      </c>
      <c r="G209" s="3">
        <f t="shared" si="72"/>
        <v>4.5929047796192113E-2</v>
      </c>
      <c r="H209" s="3">
        <f t="shared" si="73"/>
        <v>1.331705613834046</v>
      </c>
      <c r="I209" s="13">
        <f>I210*(1+(H210*((B209/B210)-1))+((1-H210)*(Eur_1M!B209/100)*((A209-A210)/360)))</f>
        <v>116.03660184823546</v>
      </c>
      <c r="J209" s="3">
        <f t="shared" si="74"/>
        <v>111.01461785987858</v>
      </c>
      <c r="K209" s="3">
        <f t="shared" si="67"/>
        <v>1.1015764570811628</v>
      </c>
      <c r="L209" s="13">
        <f t="shared" si="75"/>
        <v>1101.5764570811627</v>
      </c>
      <c r="M209" s="3">
        <f t="shared" si="76"/>
        <v>-1.4945277307058574E-3</v>
      </c>
      <c r="N209" s="3">
        <f t="shared" si="77"/>
        <v>4.1318149208114781E-2</v>
      </c>
      <c r="O209" s="3">
        <v>198</v>
      </c>
      <c r="P209" s="3">
        <f t="shared" si="78"/>
        <v>0.7857142857142857</v>
      </c>
      <c r="Q209" s="3">
        <f>(  Eur_6M!B208 + ( (Eur_12M!B208 - Eur_6M!B208)/0.5  )*(P209-0.5) )/100</f>
        <v>-2.0557142857142857E-3</v>
      </c>
      <c r="R209" s="3">
        <f t="shared" si="57"/>
        <v>2.6156656791695956</v>
      </c>
      <c r="S209" s="3">
        <f t="shared" si="58"/>
        <v>2.5790410543603772</v>
      </c>
      <c r="T209" s="13">
        <f t="shared" si="59"/>
        <v>0.99554731473665747</v>
      </c>
      <c r="U209" s="13">
        <f t="shared" si="60"/>
        <v>0.99504624943894548</v>
      </c>
      <c r="V209" s="3">
        <f t="shared" si="61"/>
        <v>100.01673294247132</v>
      </c>
      <c r="W209" s="13">
        <f t="shared" si="62"/>
        <v>0.99554731473665747</v>
      </c>
      <c r="X209" s="3">
        <f t="shared" si="63"/>
        <v>3.2319486300809636E-4</v>
      </c>
      <c r="Y209" s="3">
        <f t="shared" si="64"/>
        <v>1.7140682327186929</v>
      </c>
      <c r="Z209" s="3">
        <f t="shared" si="65"/>
        <v>12.732076799562227</v>
      </c>
      <c r="AA209" s="3">
        <f t="shared" si="66"/>
        <v>783.08587569284362</v>
      </c>
      <c r="AL209" s="25"/>
      <c r="AM209" s="25"/>
    </row>
    <row r="210" spans="1:39" hidden="1">
      <c r="A210" s="4">
        <v>42926</v>
      </c>
      <c r="B210" s="3">
        <v>135.61969999999999</v>
      </c>
      <c r="C210" s="3">
        <f t="shared" si="68"/>
        <v>2.6520964658141989E-3</v>
      </c>
      <c r="D210" s="3">
        <f t="shared" si="69"/>
        <v>7.0336156639841647E-6</v>
      </c>
      <c r="E210" s="3">
        <f t="shared" si="70"/>
        <v>1.8596557966964582E-4</v>
      </c>
      <c r="F210" s="3">
        <f t="shared" si="71"/>
        <v>-1.8898639642899499E-2</v>
      </c>
      <c r="G210" s="3">
        <f t="shared" si="72"/>
        <v>4.6023433142429404E-2</v>
      </c>
      <c r="H210" s="3">
        <f t="shared" si="73"/>
        <v>1.3224122199397892</v>
      </c>
      <c r="I210" s="13">
        <f>I211*(1+(H211*((B210/B211)-1))+((1-H211)*(Eur_1M!B210/100)*((A210-A211)/360)))</f>
        <v>116.21015142249668</v>
      </c>
      <c r="J210" s="3">
        <f t="shared" si="74"/>
        <v>111.18065632842622</v>
      </c>
      <c r="K210" s="3">
        <f t="shared" si="67"/>
        <v>1.1032240245046956</v>
      </c>
      <c r="L210" s="13">
        <f t="shared" si="75"/>
        <v>1103.2240245046955</v>
      </c>
      <c r="M210" s="3">
        <f t="shared" si="76"/>
        <v>3.7011515895093577E-3</v>
      </c>
      <c r="N210" s="3">
        <f t="shared" si="77"/>
        <v>4.1079427929191364E-2</v>
      </c>
      <c r="O210" s="3">
        <v>199</v>
      </c>
      <c r="P210" s="3">
        <f t="shared" si="78"/>
        <v>0.78968253968253965</v>
      </c>
      <c r="Q210" s="3">
        <f>(  Eur_6M!B209 + ( (Eur_12M!B209 - Eur_6M!B209)/0.5  )*(P210-0.5) )/100</f>
        <v>-2.0521428571428574E-3</v>
      </c>
      <c r="R210" s="3">
        <f t="shared" si="57"/>
        <v>2.6649216719326718</v>
      </c>
      <c r="S210" s="3">
        <f t="shared" si="58"/>
        <v>2.6284168146564451</v>
      </c>
      <c r="T210" s="13">
        <f t="shared" si="59"/>
        <v>0.9961496871672838</v>
      </c>
      <c r="U210" s="13">
        <f t="shared" si="60"/>
        <v>0.99571083333284127</v>
      </c>
      <c r="V210" s="3">
        <f t="shared" si="61"/>
        <v>101.65053479008373</v>
      </c>
      <c r="W210" s="13">
        <f t="shared" si="62"/>
        <v>0.9961496871672838</v>
      </c>
      <c r="X210" s="3">
        <f t="shared" si="63"/>
        <v>2.8428751813133746E-4</v>
      </c>
      <c r="Y210" s="3">
        <f t="shared" si="64"/>
        <v>1.7547078941652523</v>
      </c>
      <c r="Z210" s="3">
        <f t="shared" si="65"/>
        <v>11.224374182775604</v>
      </c>
      <c r="AA210" s="3">
        <f t="shared" si="66"/>
        <v>787.57071701208088</v>
      </c>
      <c r="AL210" s="25"/>
      <c r="AM210" s="25"/>
    </row>
    <row r="211" spans="1:39" hidden="1">
      <c r="A211" s="4">
        <v>42923</v>
      </c>
      <c r="B211" s="3">
        <v>135.26050000000001</v>
      </c>
      <c r="C211" s="3">
        <f t="shared" si="68"/>
        <v>-1.5107556465541868E-3</v>
      </c>
      <c r="D211" s="3">
        <f t="shared" si="69"/>
        <v>2.2823826235953593E-6</v>
      </c>
      <c r="E211" s="3">
        <f t="shared" si="70"/>
        <v>1.8119818351328604E-4</v>
      </c>
      <c r="F211" s="3">
        <f t="shared" si="71"/>
        <v>-2.0045339314634342E-2</v>
      </c>
      <c r="G211" s="3">
        <f t="shared" si="72"/>
        <v>4.5055002679801767E-2</v>
      </c>
      <c r="H211" s="3">
        <f t="shared" si="73"/>
        <v>1.3917168562848536</v>
      </c>
      <c r="I211" s="13">
        <f>I212*(1+(H212*((B211/B212)-1))+((1-H212)*(Eur_1M!B211/100)*((A211-A212)/360)))</f>
        <v>115.78083500848952</v>
      </c>
      <c r="J211" s="3">
        <f t="shared" si="74"/>
        <v>110.76992043231377</v>
      </c>
      <c r="K211" s="3">
        <f t="shared" si="67"/>
        <v>1.0991483721090201</v>
      </c>
      <c r="L211" s="13">
        <f t="shared" si="75"/>
        <v>1099.1483721090201</v>
      </c>
      <c r="M211" s="3">
        <f t="shared" si="76"/>
        <v>-2.0908184897320639E-3</v>
      </c>
      <c r="N211" s="3">
        <f t="shared" si="77"/>
        <v>4.1031363039616429E-2</v>
      </c>
      <c r="O211" s="3">
        <v>200</v>
      </c>
      <c r="P211" s="3">
        <f t="shared" si="78"/>
        <v>0.79365079365079361</v>
      </c>
      <c r="Q211" s="3">
        <f>(  Eur_6M!B210 + ( (Eur_12M!B210 - Eur_6M!B210)/0.5  )*(P211-0.5) )/100</f>
        <v>-2.0680952380952382E-3</v>
      </c>
      <c r="R211" s="3">
        <f t="shared" si="57"/>
        <v>2.5595919551269142</v>
      </c>
      <c r="S211" s="3">
        <f t="shared" si="58"/>
        <v>2.5230383116491559</v>
      </c>
      <c r="T211" s="13">
        <f t="shared" si="59"/>
        <v>0.99476024362674664</v>
      </c>
      <c r="U211" s="13">
        <f t="shared" si="60"/>
        <v>0.99418271376463574</v>
      </c>
      <c r="V211" s="3">
        <f t="shared" si="61"/>
        <v>97.573251501116147</v>
      </c>
      <c r="W211" s="13">
        <f t="shared" si="62"/>
        <v>0.99476024362674664</v>
      </c>
      <c r="X211" s="3">
        <f t="shared" si="63"/>
        <v>3.7521530115303651E-4</v>
      </c>
      <c r="Y211" s="3">
        <f t="shared" si="64"/>
        <v>1.6778536972370575</v>
      </c>
      <c r="Z211" s="3">
        <f t="shared" si="65"/>
        <v>14.761775004481171</v>
      </c>
      <c r="AA211" s="3">
        <f t="shared" si="66"/>
        <v>790.3300404126943</v>
      </c>
      <c r="AL211" s="25"/>
      <c r="AM211" s="25"/>
    </row>
    <row r="212" spans="1:39" hidden="1">
      <c r="A212" s="4">
        <v>42922</v>
      </c>
      <c r="B212" s="3">
        <v>135.465</v>
      </c>
      <c r="C212" s="3">
        <f t="shared" si="68"/>
        <v>-5.8346413371071085E-3</v>
      </c>
      <c r="D212" s="3">
        <f t="shared" si="69"/>
        <v>3.404303953267903E-5</v>
      </c>
      <c r="E212" s="3">
        <f t="shared" si="70"/>
        <v>1.7935284334954523E-4</v>
      </c>
      <c r="F212" s="3">
        <f t="shared" si="71"/>
        <v>-1.7873491798628925E-2</v>
      </c>
      <c r="G212" s="3">
        <f t="shared" si="72"/>
        <v>4.5371631549753724E-2</v>
      </c>
      <c r="H212" s="3">
        <f t="shared" si="73"/>
        <v>1.3862049079240499</v>
      </c>
      <c r="I212" s="13">
        <f>I213*(1+(H213*((B212/B213)-1))+((1-H213)*(Eur_1M!B212/100)*((A212-A213)/360)))</f>
        <v>116.02316496477927</v>
      </c>
      <c r="J212" s="3">
        <f t="shared" si="74"/>
        <v>111.00176251545831</v>
      </c>
      <c r="K212" s="3">
        <f t="shared" si="67"/>
        <v>1.1014488959992617</v>
      </c>
      <c r="L212" s="13">
        <f t="shared" si="75"/>
        <v>1101.4488959992616</v>
      </c>
      <c r="M212" s="3">
        <f t="shared" si="76"/>
        <v>-8.0077320066213736E-3</v>
      </c>
      <c r="N212" s="3">
        <f t="shared" si="77"/>
        <v>4.0014316915703001E-2</v>
      </c>
      <c r="O212" s="3">
        <v>201</v>
      </c>
      <c r="P212" s="3">
        <f t="shared" si="78"/>
        <v>0.79761904761904767</v>
      </c>
      <c r="Q212" s="3">
        <f>(  Eur_6M!B211 + ( (Eur_12M!B211 - Eur_6M!B211)/0.5  )*(P212-0.5) )/100</f>
        <v>-2.0633333333333333E-3</v>
      </c>
      <c r="R212" s="3">
        <f t="shared" si="57"/>
        <v>2.6756687481039196</v>
      </c>
      <c r="S212" s="3">
        <f t="shared" si="58"/>
        <v>2.6399321534808289</v>
      </c>
      <c r="T212" s="13">
        <f t="shared" si="59"/>
        <v>0.99627098412408477</v>
      </c>
      <c r="U212" s="13">
        <f t="shared" si="60"/>
        <v>0.9958538686981524</v>
      </c>
      <c r="V212" s="3">
        <f t="shared" si="61"/>
        <v>99.847427046909843</v>
      </c>
      <c r="W212" s="13">
        <f t="shared" si="62"/>
        <v>0.99627098412408477</v>
      </c>
      <c r="X212" s="3">
        <f t="shared" si="63"/>
        <v>2.8263849704041635E-4</v>
      </c>
      <c r="Y212" s="3">
        <f t="shared" si="64"/>
        <v>1.7836512398146738</v>
      </c>
      <c r="Z212" s="3">
        <f t="shared" si="65"/>
        <v>10.943870441846828</v>
      </c>
      <c r="AA212" s="3">
        <f t="shared" si="66"/>
        <v>795.62033275819419</v>
      </c>
      <c r="AL212" s="25"/>
      <c r="AM212" s="25"/>
    </row>
    <row r="213" spans="1:39" hidden="1">
      <c r="A213" s="4">
        <v>42921</v>
      </c>
      <c r="B213" s="3">
        <v>136.2577</v>
      </c>
      <c r="C213" s="3">
        <f t="shared" si="68"/>
        <v>-2.2161429224034073E-4</v>
      </c>
      <c r="D213" s="3">
        <f t="shared" si="69"/>
        <v>4.9112894525187146E-8</v>
      </c>
      <c r="E213" s="3">
        <f t="shared" si="70"/>
        <v>1.5198331887769859E-4</v>
      </c>
      <c r="F213" s="3">
        <f t="shared" si="71"/>
        <v>-9.4555357186318963E-3</v>
      </c>
      <c r="G213" s="3">
        <f t="shared" si="72"/>
        <v>4.3112217638987427E-2</v>
      </c>
      <c r="H213" s="3">
        <f t="shared" si="73"/>
        <v>1.3716194647749662</v>
      </c>
      <c r="I213" s="13">
        <f>I214*(1+(H214*((B213/B214)-1))+((1-H214)*(Eur_1M!B213/100)*((A213-A214)/360)))</f>
        <v>116.95597724714726</v>
      </c>
      <c r="J213" s="3">
        <f t="shared" si="74"/>
        <v>111.89420332648382</v>
      </c>
      <c r="K213" s="3">
        <f t="shared" si="67"/>
        <v>1.1103044125583958</v>
      </c>
      <c r="L213" s="13">
        <f t="shared" si="75"/>
        <v>1110.3044125583958</v>
      </c>
      <c r="M213" s="3">
        <f t="shared" si="76"/>
        <v>-3.0005154846839144E-4</v>
      </c>
      <c r="N213" s="3">
        <f t="shared" si="77"/>
        <v>4.001446635733609E-2</v>
      </c>
      <c r="O213" s="3">
        <v>202</v>
      </c>
      <c r="P213" s="3">
        <f t="shared" si="78"/>
        <v>0.80158730158730163</v>
      </c>
      <c r="Q213" s="3">
        <f>(  Eur_6M!B212 + ( (Eur_12M!B212 - Eur_6M!B212)/0.5  )*(P213-0.5) )/100</f>
        <v>-2.0523809523809522E-3</v>
      </c>
      <c r="R213" s="3">
        <f t="shared" si="57"/>
        <v>2.892653299258193</v>
      </c>
      <c r="S213" s="3">
        <f t="shared" si="58"/>
        <v>2.8568277841305703</v>
      </c>
      <c r="T213" s="13">
        <f t="shared" si="59"/>
        <v>0.99808998643988323</v>
      </c>
      <c r="U213" s="13">
        <f t="shared" si="60"/>
        <v>0.99786051033165435</v>
      </c>
      <c r="V213" s="3">
        <f t="shared" si="61"/>
        <v>108.68021191628918</v>
      </c>
      <c r="W213" s="13">
        <f t="shared" si="62"/>
        <v>0.99808998643988323</v>
      </c>
      <c r="X213" s="3">
        <f t="shared" si="63"/>
        <v>1.5286510930965304E-4</v>
      </c>
      <c r="Y213" s="3">
        <f t="shared" si="64"/>
        <v>1.9004941508001463</v>
      </c>
      <c r="Z213" s="3">
        <f t="shared" si="65"/>
        <v>6.0444997067311519</v>
      </c>
      <c r="AA213" s="3">
        <f t="shared" si="66"/>
        <v>801.18931682527409</v>
      </c>
      <c r="AL213" s="25"/>
      <c r="AM213" s="25"/>
    </row>
    <row r="214" spans="1:39" hidden="1">
      <c r="A214" s="4">
        <v>42920</v>
      </c>
      <c r="B214" s="3">
        <v>136.28790000000001</v>
      </c>
      <c r="C214" s="3">
        <f t="shared" si="68"/>
        <v>4.6226742178690407E-5</v>
      </c>
      <c r="D214" s="3">
        <f t="shared" si="69"/>
        <v>2.1369116924551148E-9</v>
      </c>
      <c r="E214" s="3">
        <f t="shared" si="70"/>
        <v>1.5458890789300507E-4</v>
      </c>
      <c r="F214" s="3">
        <f t="shared" si="71"/>
        <v>-1.0863247026089679E-2</v>
      </c>
      <c r="G214" s="3">
        <f t="shared" si="72"/>
        <v>4.3283644183495701E-2</v>
      </c>
      <c r="H214" s="3">
        <f t="shared" si="73"/>
        <v>1.3712413473409186</v>
      </c>
      <c r="I214" s="13">
        <f>I215*(1+(H215*((B214/B215)-1))+((1-H215)*(Eur_1M!B214/100)*((A214-A215)/360)))</f>
        <v>116.9910753345773</v>
      </c>
      <c r="J214" s="3">
        <f t="shared" si="74"/>
        <v>111.92778239293007</v>
      </c>
      <c r="K214" s="3">
        <f t="shared" si="67"/>
        <v>1.1106376111025249</v>
      </c>
      <c r="L214" s="13">
        <f t="shared" si="75"/>
        <v>1110.6376111025249</v>
      </c>
      <c r="M214" s="3">
        <f t="shared" si="76"/>
        <v>6.6762072039919788E-5</v>
      </c>
      <c r="N214" s="3">
        <f t="shared" si="77"/>
        <v>4.0028563613341749E-2</v>
      </c>
      <c r="O214" s="3">
        <v>203</v>
      </c>
      <c r="P214" s="3">
        <f t="shared" si="78"/>
        <v>0.80555555555555558</v>
      </c>
      <c r="Q214" s="3">
        <f>(  Eur_6M!B213 + ( (Eur_12M!B213 - Eur_6M!B213)/0.5  )*(P214-0.5) )/100</f>
        <v>-2.0294444444444444E-3</v>
      </c>
      <c r="R214" s="3">
        <f t="shared" si="57"/>
        <v>2.8932439516910224</v>
      </c>
      <c r="S214" s="3">
        <f t="shared" si="58"/>
        <v>2.8573172163492369</v>
      </c>
      <c r="T214" s="13">
        <f t="shared" si="59"/>
        <v>0.99809357486508343</v>
      </c>
      <c r="U214" s="13">
        <f t="shared" si="60"/>
        <v>0.99786380687973331</v>
      </c>
      <c r="V214" s="3">
        <f t="shared" si="61"/>
        <v>109.02378462414777</v>
      </c>
      <c r="W214" s="13">
        <f t="shared" si="62"/>
        <v>0.99809357486508343</v>
      </c>
      <c r="X214" s="3">
        <f t="shared" si="63"/>
        <v>1.5212852649000856E-4</v>
      </c>
      <c r="Y214" s="3">
        <f t="shared" si="64"/>
        <v>1.8780857327753036</v>
      </c>
      <c r="Z214" s="3">
        <f t="shared" si="65"/>
        <v>6.0509130884562179</v>
      </c>
      <c r="AA214" s="3">
        <f t="shared" si="66"/>
        <v>805.14994143341221</v>
      </c>
      <c r="AL214" s="25"/>
      <c r="AM214" s="25"/>
    </row>
    <row r="215" spans="1:39" hidden="1">
      <c r="A215" s="4">
        <v>42919</v>
      </c>
      <c r="B215" s="3">
        <v>136.2816</v>
      </c>
      <c r="C215" s="3">
        <f t="shared" si="68"/>
        <v>-9.8320985813080209E-5</v>
      </c>
      <c r="D215" s="3">
        <f t="shared" si="69"/>
        <v>9.6670162512559191E-9</v>
      </c>
      <c r="E215" s="3">
        <f t="shared" si="70"/>
        <v>1.5642948432201346E-4</v>
      </c>
      <c r="F215" s="3">
        <f t="shared" si="71"/>
        <v>-9.5520079894360448E-3</v>
      </c>
      <c r="G215" s="3">
        <f t="shared" si="72"/>
        <v>4.3743911150928336E-2</v>
      </c>
      <c r="H215" s="3">
        <f t="shared" si="73"/>
        <v>1.36290654400763</v>
      </c>
      <c r="I215" s="13">
        <f>I216*(1+(H216*((B215/B216)-1))+((1-H216)*(Eur_1M!B215/100)*((A215-A216)/360)))</f>
        <v>116.98326502869679</v>
      </c>
      <c r="J215" s="3">
        <f t="shared" si="74"/>
        <v>111.92031011169395</v>
      </c>
      <c r="K215" s="3">
        <f t="shared" si="67"/>
        <v>1.1105634651094198</v>
      </c>
      <c r="L215" s="13">
        <f t="shared" si="75"/>
        <v>1110.5634651094199</v>
      </c>
      <c r="M215" s="3">
        <f t="shared" si="76"/>
        <v>-1.3194126589449959E-4</v>
      </c>
      <c r="N215" s="3">
        <f t="shared" si="77"/>
        <v>4.0030902785896494E-2</v>
      </c>
      <c r="O215" s="3">
        <v>204</v>
      </c>
      <c r="P215" s="3">
        <f t="shared" si="78"/>
        <v>0.80952380952380953</v>
      </c>
      <c r="Q215" s="3">
        <f>(  Eur_6M!B214 + ( (Eur_12M!B214 - Eur_6M!B214)/0.5  )*(P215-0.5) )/100</f>
        <v>-2.0042857142857141E-3</v>
      </c>
      <c r="R215" s="3">
        <f t="shared" si="57"/>
        <v>2.8845539337628461</v>
      </c>
      <c r="S215" s="3">
        <f t="shared" si="58"/>
        <v>2.8485367129983836</v>
      </c>
      <c r="T215" s="13">
        <f t="shared" si="59"/>
        <v>0.9980401569429157</v>
      </c>
      <c r="U215" s="13">
        <f t="shared" si="60"/>
        <v>0.99780396071900057</v>
      </c>
      <c r="V215" s="3">
        <f t="shared" si="61"/>
        <v>108.96270629741616</v>
      </c>
      <c r="W215" s="13">
        <f t="shared" si="62"/>
        <v>0.9980401569429157</v>
      </c>
      <c r="X215" s="3">
        <f t="shared" si="63"/>
        <v>1.5561447508662091E-4</v>
      </c>
      <c r="Y215" s="3">
        <f t="shared" si="64"/>
        <v>1.8493525280322911</v>
      </c>
      <c r="Z215" s="3">
        <f t="shared" si="65"/>
        <v>6.2195901562426466</v>
      </c>
      <c r="AA215" s="3">
        <f t="shared" si="66"/>
        <v>809.05770896013223</v>
      </c>
      <c r="AL215" s="25"/>
      <c r="AM215" s="25"/>
    </row>
    <row r="216" spans="1:39">
      <c r="A216" s="4">
        <v>42916</v>
      </c>
      <c r="B216" s="3">
        <v>136.29499999999999</v>
      </c>
      <c r="C216" s="3">
        <f t="shared" si="68"/>
        <v>-9.4089769161240504E-4</v>
      </c>
      <c r="D216" s="3">
        <f t="shared" si="69"/>
        <v>8.8528846608155244E-7</v>
      </c>
      <c r="E216" s="3">
        <f t="shared" si="70"/>
        <v>1.5641981730576219E-4</v>
      </c>
      <c r="F216" s="3">
        <f t="shared" si="71"/>
        <v>-9.4536870036229653E-3</v>
      </c>
      <c r="G216" s="3">
        <f t="shared" si="72"/>
        <v>4.3755973458903273E-2</v>
      </c>
      <c r="H216" s="3">
        <f t="shared" si="73"/>
        <v>1.5</v>
      </c>
      <c r="I216" s="13">
        <f>I217*(1+(H217*((B216/B217)-1))+((1-H217)*(Eur_1M!B216/100)*((A216-A217)/360)))</f>
        <v>116.99870096706938</v>
      </c>
      <c r="J216" s="3">
        <f t="shared" si="74"/>
        <v>111.93507799331447</v>
      </c>
      <c r="K216" s="3">
        <f t="shared" si="67"/>
        <v>1.1107100039259086</v>
      </c>
      <c r="L216" s="13">
        <f t="shared" si="75"/>
        <v>1110.7100039259085</v>
      </c>
      <c r="M216" s="3">
        <f t="shared" si="76"/>
        <v>-1.4064908684265172E-3</v>
      </c>
      <c r="N216" s="3">
        <f t="shared" si="77"/>
        <v>4.0055167244942236E-2</v>
      </c>
      <c r="O216" s="3">
        <v>205</v>
      </c>
      <c r="P216" s="3">
        <f t="shared" si="78"/>
        <v>0.81349206349206349</v>
      </c>
      <c r="Q216" s="3">
        <f>(  Eur_6M!B215 + ( (Eur_12M!B215 - Eur_6M!B215)/0.5  )*(P216-0.5) )/100</f>
        <v>-1.9889682539682542E-3</v>
      </c>
      <c r="R216" s="3">
        <f t="shared" si="57"/>
        <v>2.8796534760775083</v>
      </c>
      <c r="S216" s="3">
        <f t="shared" si="58"/>
        <v>2.8435262006936197</v>
      </c>
      <c r="T216" s="13">
        <f t="shared" si="59"/>
        <v>0.99800943762269945</v>
      </c>
      <c r="U216" s="13">
        <f t="shared" si="60"/>
        <v>0.99776913295752712</v>
      </c>
      <c r="V216" s="3">
        <f t="shared" si="61"/>
        <v>109.11422633573579</v>
      </c>
      <c r="W216" s="13">
        <f t="shared" si="62"/>
        <v>0.99800943762269945</v>
      </c>
      <c r="X216" s="3">
        <f t="shared" si="63"/>
        <v>1.5732635918900965E-4</v>
      </c>
      <c r="Y216" s="3">
        <f t="shared" si="64"/>
        <v>1.8320442363543425</v>
      </c>
      <c r="Z216" s="3">
        <f t="shared" si="65"/>
        <v>6.3243329997289672</v>
      </c>
      <c r="AA216" s="3">
        <f t="shared" si="66"/>
        <v>812.99163575029604</v>
      </c>
      <c r="AL216" s="25"/>
      <c r="AM216" s="25"/>
    </row>
    <row r="217" spans="1:39" hidden="1">
      <c r="A217" s="4">
        <v>42915</v>
      </c>
      <c r="B217" s="3">
        <v>136.42330000000001</v>
      </c>
      <c r="C217" s="3">
        <f t="shared" si="68"/>
        <v>-5.9795957531415351E-3</v>
      </c>
      <c r="D217" s="3">
        <f t="shared" si="69"/>
        <v>3.5755565370988286E-5</v>
      </c>
      <c r="E217" s="3">
        <f t="shared" si="70"/>
        <v>1.5660980034938008E-4</v>
      </c>
      <c r="F217" s="3">
        <f t="shared" si="71"/>
        <v>-7.4758363190068232E-3</v>
      </c>
      <c r="G217" s="3">
        <f t="shared" si="72"/>
        <v>4.402356145680382E-2</v>
      </c>
      <c r="H217" s="3">
        <f t="shared" si="73"/>
        <v>1.5</v>
      </c>
      <c r="I217" s="13">
        <f>I218*(1+(H218*((B217/B218)-1))+((1-H218)*(Eur_1M!B217/100)*((A217-A218)/360)))</f>
        <v>117.16337435025555</v>
      </c>
      <c r="J217" s="3">
        <f t="shared" si="74"/>
        <v>112.09262442620653</v>
      </c>
      <c r="K217" s="3">
        <f t="shared" si="67"/>
        <v>1.1122733065316075</v>
      </c>
      <c r="L217" s="13">
        <f t="shared" si="75"/>
        <v>1112.2733065316074</v>
      </c>
      <c r="M217" s="3">
        <f t="shared" si="76"/>
        <v>-8.9776423648010115E-3</v>
      </c>
      <c r="N217" s="3">
        <f t="shared" si="77"/>
        <v>3.8713435655429299E-2</v>
      </c>
      <c r="O217" s="3">
        <v>206</v>
      </c>
      <c r="P217" s="3">
        <f t="shared" si="78"/>
        <v>0.81746031746031744</v>
      </c>
      <c r="Q217" s="3">
        <f>(  Eur_6M!B216 + ( (Eur_12M!B216 - Eur_6M!B216)/0.5  )*(P217-0.5) )/100</f>
        <v>-1.9761904761904764E-3</v>
      </c>
      <c r="R217" s="3">
        <f t="shared" si="57"/>
        <v>3.0113288171862918</v>
      </c>
      <c r="S217" s="3">
        <f t="shared" si="58"/>
        <v>2.9763266403463393</v>
      </c>
      <c r="T217" s="13">
        <f t="shared" si="59"/>
        <v>0.99869946491685724</v>
      </c>
      <c r="U217" s="13">
        <f t="shared" si="60"/>
        <v>0.99854138017943295</v>
      </c>
      <c r="V217" s="3">
        <f t="shared" si="61"/>
        <v>110.67097128923149</v>
      </c>
      <c r="W217" s="13">
        <f t="shared" si="62"/>
        <v>0.99869946491685724</v>
      </c>
      <c r="X217" s="3">
        <f t="shared" si="63"/>
        <v>1.1002473479462069E-4</v>
      </c>
      <c r="Y217" s="3">
        <f t="shared" si="64"/>
        <v>1.8744967813002131</v>
      </c>
      <c r="Z217" s="3">
        <f t="shared" si="65"/>
        <v>4.3076633403651323</v>
      </c>
      <c r="AA217" s="3">
        <f t="shared" si="66"/>
        <v>817.58766534027302</v>
      </c>
      <c r="AL217" s="25"/>
      <c r="AM217" s="25"/>
    </row>
    <row r="218" spans="1:39" hidden="1">
      <c r="A218" s="4">
        <v>42914</v>
      </c>
      <c r="B218" s="3">
        <v>137.2415</v>
      </c>
      <c r="C218" s="3">
        <f t="shared" si="68"/>
        <v>1.4977529218367686E-3</v>
      </c>
      <c r="D218" s="3">
        <f t="shared" si="69"/>
        <v>2.2432638148705775E-6</v>
      </c>
      <c r="E218" s="3">
        <f t="shared" si="70"/>
        <v>1.2152839150431041E-4</v>
      </c>
      <c r="F218" s="3">
        <f t="shared" si="71"/>
        <v>-2.3173109196831711E-3</v>
      </c>
      <c r="G218" s="3">
        <f t="shared" si="72"/>
        <v>3.9088037519403138E-2</v>
      </c>
      <c r="H218" s="3">
        <f t="shared" si="73"/>
        <v>1.5</v>
      </c>
      <c r="I218" s="13">
        <f>I219*(1+(H219*((B218/B219)-1))+((1-H219)*(Eur_1M!B218/100)*((A218-A219)/360)))</f>
        <v>118.21996095519887</v>
      </c>
      <c r="J218" s="3">
        <f t="shared" si="74"/>
        <v>113.10348269260993</v>
      </c>
      <c r="K218" s="3">
        <f t="shared" si="67"/>
        <v>1.1223038564644221</v>
      </c>
      <c r="L218" s="13">
        <f t="shared" si="75"/>
        <v>1122.3038564644221</v>
      </c>
      <c r="M218" s="3">
        <f t="shared" si="76"/>
        <v>2.2509579187410009E-3</v>
      </c>
      <c r="N218" s="3">
        <f t="shared" si="77"/>
        <v>3.8605503234593261E-2</v>
      </c>
      <c r="O218" s="3">
        <v>207</v>
      </c>
      <c r="P218" s="3">
        <f t="shared" si="78"/>
        <v>0.8214285714285714</v>
      </c>
      <c r="Q218" s="3">
        <f>(  Eur_6M!B217 + ( (Eur_12M!B217 - Eur_6M!B217)/0.5  )*(P218-0.5) )/100</f>
        <v>-1.9835714285714287E-3</v>
      </c>
      <c r="R218" s="3">
        <f t="shared" ref="R218:R281" si="79">(LN(L218/1000)+(Q218+((N218^2)/2))*P218)/(N218*SQRT(P218))</f>
        <v>3.2686177177635556</v>
      </c>
      <c r="S218" s="3">
        <f t="shared" ref="S218:S281" si="80">R218-(N218*SQRT(P218))</f>
        <v>3.2336285091006833</v>
      </c>
      <c r="T218" s="13">
        <f t="shared" ref="T218:T281" si="81">_xlfn.NORM.S.DIST(R218,TRUE)</f>
        <v>0.99945962894786822</v>
      </c>
      <c r="U218" s="13">
        <f t="shared" ref="U218:U281" si="82">_xlfn.NORM.S.DIST(S218,TRUE)</f>
        <v>0.99938885834046454</v>
      </c>
      <c r="V218" s="3">
        <f t="shared" ref="V218:V281" si="83">(L218*T218) - ( 1000* EXP(-Q218*P218) *U218 )</f>
        <v>120.6788438142529</v>
      </c>
      <c r="W218" s="13">
        <f t="shared" ref="W218:W281" si="84">T218</f>
        <v>0.99945962894786822</v>
      </c>
      <c r="X218" s="3">
        <f t="shared" ref="X218:X281" si="85" xml:space="preserve"> _xlfn.NORM.S.DIST(R218,FALSE) / ( L218 * N218 * SQRT(P218) )</f>
        <v>4.8628892737930871E-5</v>
      </c>
      <c r="Y218" s="3">
        <f t="shared" ref="Y218:Y281" si="86">- ( (L218* _xlfn.NORM.S.DIST(R218,FALSE)  * N218  ) / ( 2* SQRT(P218) ) ) - Q218 * 1000 * ( EXP(-Q218*P218) ) *U218</f>
        <v>1.9399477957989026</v>
      </c>
      <c r="Z218" s="3">
        <f t="shared" ref="Z218:Z281" si="87" xml:space="preserve"> L218 * SQRT(P218) * _xlfn.NORM.S.DIST(R218,FALSE)</f>
        <v>1.9423805208984315</v>
      </c>
      <c r="AA218" s="3">
        <f t="shared" ref="AA218:AA281" si="88">1000 * P218 * EXP(-Q218*P218) * U218</f>
        <v>822.26523925329013</v>
      </c>
      <c r="AL218" s="25"/>
      <c r="AM218" s="25"/>
    </row>
    <row r="219" spans="1:39" hidden="1">
      <c r="A219" s="4">
        <v>42913</v>
      </c>
      <c r="B219" s="3">
        <v>137.0361</v>
      </c>
      <c r="C219" s="3">
        <f t="shared" si="68"/>
        <v>-8.2476537367156301E-3</v>
      </c>
      <c r="D219" s="3">
        <f t="shared" si="69"/>
        <v>6.8023792160759293E-5</v>
      </c>
      <c r="E219" s="3">
        <f t="shared" si="70"/>
        <v>1.1947088182848917E-4</v>
      </c>
      <c r="F219" s="3">
        <f t="shared" si="71"/>
        <v>-4.246055882106933E-3</v>
      </c>
      <c r="G219" s="3">
        <f t="shared" si="72"/>
        <v>3.8651970803439753E-2</v>
      </c>
      <c r="H219" s="3">
        <f t="shared" si="73"/>
        <v>1.5</v>
      </c>
      <c r="I219" s="13">
        <f>I220*(1+(H220*((B219/B220)-1))+((1-H220)*(Eur_1M!B219/100)*((A219-A220)/360)))</f>
        <v>117.95415207247186</v>
      </c>
      <c r="J219" s="3">
        <f t="shared" si="74"/>
        <v>112.84917783474883</v>
      </c>
      <c r="K219" s="3">
        <f t="shared" si="67"/>
        <v>1.1197804388304062</v>
      </c>
      <c r="L219" s="13">
        <f t="shared" si="75"/>
        <v>1119.7804388304062</v>
      </c>
      <c r="M219" s="3">
        <f t="shared" si="76"/>
        <v>-1.2391871358772087E-2</v>
      </c>
      <c r="N219" s="3">
        <f t="shared" si="77"/>
        <v>3.5817052151573159E-2</v>
      </c>
      <c r="O219" s="3">
        <v>208</v>
      </c>
      <c r="P219" s="3">
        <f t="shared" si="78"/>
        <v>0.82539682539682535</v>
      </c>
      <c r="Q219" s="3">
        <f>(  Eur_6M!B218 + ( (Eur_12M!B218 - Eur_6M!B218)/0.5  )*(P219-0.5) )/100</f>
        <v>-2.0011111111111115E-3</v>
      </c>
      <c r="R219" s="3">
        <f t="shared" si="79"/>
        <v>3.4422065840165206</v>
      </c>
      <c r="S219" s="3">
        <f t="shared" si="80"/>
        <v>3.4096663077054914</v>
      </c>
      <c r="T219" s="13">
        <f t="shared" si="81"/>
        <v>0.99971150528447073</v>
      </c>
      <c r="U219" s="13">
        <f t="shared" si="82"/>
        <v>0.99967478795942077</v>
      </c>
      <c r="V219" s="3">
        <f t="shared" si="83"/>
        <v>118.13006214799259</v>
      </c>
      <c r="W219" s="13">
        <f t="shared" si="84"/>
        <v>0.99971150528447073</v>
      </c>
      <c r="X219" s="3">
        <f t="shared" si="85"/>
        <v>2.9270135169759469E-5</v>
      </c>
      <c r="Y219" s="3">
        <f t="shared" si="86"/>
        <v>1.98022541078959</v>
      </c>
      <c r="Z219" s="3">
        <f t="shared" si="87"/>
        <v>1.0850334192604594</v>
      </c>
      <c r="AA219" s="3">
        <f t="shared" si="88"/>
        <v>826.49239601665727</v>
      </c>
      <c r="AL219" s="25"/>
      <c r="AM219" s="25"/>
    </row>
    <row r="220" spans="1:39" hidden="1">
      <c r="A220" s="4">
        <v>42912</v>
      </c>
      <c r="B220" s="3">
        <v>138.17099999999999</v>
      </c>
      <c r="C220" s="3">
        <f t="shared" si="68"/>
        <v>-8.1055692542246087E-5</v>
      </c>
      <c r="D220" s="3">
        <f t="shared" si="69"/>
        <v>6.5700252935031275E-9</v>
      </c>
      <c r="E220" s="3">
        <f t="shared" si="70"/>
        <v>5.1447736463224108E-5</v>
      </c>
      <c r="F220" s="3">
        <f t="shared" si="71"/>
        <v>3.9761656802181199E-3</v>
      </c>
      <c r="G220" s="3">
        <f t="shared" si="72"/>
        <v>2.5264228595411355E-2</v>
      </c>
      <c r="H220" s="3">
        <f t="shared" si="73"/>
        <v>1.5</v>
      </c>
      <c r="I220" s="13">
        <f>I221*(1+(H221*((B220/B221)-1))+((1-H221)*(Eur_1M!B220/100)*((A220-A221)/360)))</f>
        <v>119.42491870597213</v>
      </c>
      <c r="J220" s="3">
        <f t="shared" si="74"/>
        <v>114.25629070412295</v>
      </c>
      <c r="K220" s="3">
        <f t="shared" si="67"/>
        <v>1.1337429461041322</v>
      </c>
      <c r="L220" s="13">
        <f t="shared" si="75"/>
        <v>1133.7429461041322</v>
      </c>
      <c r="M220" s="3">
        <f t="shared" si="76"/>
        <v>-1.0600089599054612E-4</v>
      </c>
      <c r="N220" s="3">
        <f t="shared" si="77"/>
        <v>3.602049264031644E-2</v>
      </c>
      <c r="O220" s="3">
        <v>209</v>
      </c>
      <c r="P220" s="3">
        <f t="shared" si="78"/>
        <v>0.82936507936507942</v>
      </c>
      <c r="Q220" s="3">
        <f>(  Eur_6M!B219 + ( (Eur_12M!B219 - Eur_6M!B219)/0.5  )*(P220-0.5) )/100</f>
        <v>-1.9922222222222221E-3</v>
      </c>
      <c r="R220" s="3">
        <f t="shared" si="79"/>
        <v>3.7925706770837597</v>
      </c>
      <c r="S220" s="3">
        <f t="shared" si="80"/>
        <v>3.7597670005439801</v>
      </c>
      <c r="T220" s="13">
        <f t="shared" si="81"/>
        <v>0.99992545210177664</v>
      </c>
      <c r="U220" s="13">
        <f t="shared" si="82"/>
        <v>0.99991496415993419</v>
      </c>
      <c r="V220" s="3">
        <f t="shared" si="83"/>
        <v>132.08995910216504</v>
      </c>
      <c r="W220" s="13">
        <f t="shared" si="84"/>
        <v>0.99992545210177664</v>
      </c>
      <c r="X220" s="3">
        <f t="shared" si="85"/>
        <v>8.0744984441197588E-6</v>
      </c>
      <c r="Y220" s="3">
        <f t="shared" si="86"/>
        <v>1.9886138764168573</v>
      </c>
      <c r="Z220" s="3">
        <f t="shared" si="87"/>
        <v>0.31005600341430378</v>
      </c>
      <c r="AA220" s="3">
        <f t="shared" si="88"/>
        <v>830.66591265585635</v>
      </c>
      <c r="AL220" s="25"/>
      <c r="AM220" s="25"/>
    </row>
    <row r="221" spans="1:39" hidden="1">
      <c r="A221" s="4">
        <v>42909</v>
      </c>
      <c r="B221" s="11">
        <f>B222</f>
        <v>138.18219999999999</v>
      </c>
      <c r="C221" s="3">
        <f t="shared" si="68"/>
        <v>0</v>
      </c>
      <c r="D221" s="3">
        <f t="shared" si="69"/>
        <v>0</v>
      </c>
      <c r="E221" s="3">
        <f t="shared" si="70"/>
        <v>5.1545754067770962E-5</v>
      </c>
      <c r="F221" s="3">
        <f t="shared" si="71"/>
        <v>4.3806214807386385E-3</v>
      </c>
      <c r="G221" s="3">
        <f t="shared" si="72"/>
        <v>2.5246522516629566E-2</v>
      </c>
      <c r="H221" s="3">
        <f t="shared" si="73"/>
        <v>1.5</v>
      </c>
      <c r="I221" s="13">
        <f>I222*(1+(H222*((B221/B222)-1))+((1-H222)*(Eur_1M!B221/100)*((A221-A222)/360)))</f>
        <v>119.43757852532282</v>
      </c>
      <c r="J221" s="3">
        <f t="shared" si="74"/>
        <v>114.26840261523553</v>
      </c>
      <c r="K221" s="3">
        <f t="shared" si="67"/>
        <v>1.1338631302419429</v>
      </c>
      <c r="L221" s="13">
        <f t="shared" si="75"/>
        <v>1133.8631302419428</v>
      </c>
      <c r="M221" s="3">
        <f t="shared" si="76"/>
        <v>5.1666533195464699E-6</v>
      </c>
      <c r="N221" s="3">
        <f t="shared" si="77"/>
        <v>3.6134819147317629E-2</v>
      </c>
      <c r="O221" s="3">
        <v>210</v>
      </c>
      <c r="P221" s="3">
        <f t="shared" si="78"/>
        <v>0.83333333333333337</v>
      </c>
      <c r="Q221" s="3">
        <f>(  Eur_6M!B220 + ( (Eur_12M!B220 - Eur_6M!B220)/0.5  )*(P221-0.5) )/100</f>
        <v>-1.9966666666666666E-3</v>
      </c>
      <c r="R221" s="3">
        <f t="shared" si="79"/>
        <v>3.7746030778362365</v>
      </c>
      <c r="S221" s="3">
        <f t="shared" si="80"/>
        <v>3.7416166519056442</v>
      </c>
      <c r="T221" s="13">
        <f t="shared" si="81"/>
        <v>0.99991986868388716</v>
      </c>
      <c r="U221" s="13">
        <f t="shared" si="82"/>
        <v>0.99990857986351245</v>
      </c>
      <c r="V221" s="3">
        <f t="shared" si="83"/>
        <v>132.19857075300229</v>
      </c>
      <c r="W221" s="13">
        <f t="shared" si="84"/>
        <v>0.99991986868388716</v>
      </c>
      <c r="X221" s="3">
        <f t="shared" si="85"/>
        <v>8.593715533061154E-6</v>
      </c>
      <c r="Y221" s="3">
        <f t="shared" si="86"/>
        <v>1.9925956898197446</v>
      </c>
      <c r="Z221" s="3">
        <f t="shared" si="87"/>
        <v>0.33269546443770825</v>
      </c>
      <c r="AA221" s="3">
        <f t="shared" si="88"/>
        <v>834.64475128668539</v>
      </c>
      <c r="AL221" s="25"/>
      <c r="AM221" s="25"/>
    </row>
    <row r="222" spans="1:39" hidden="1">
      <c r="A222" s="4">
        <v>42908</v>
      </c>
      <c r="B222" s="3">
        <v>138.18219999999999</v>
      </c>
      <c r="C222" s="3">
        <f t="shared" si="68"/>
        <v>3.5611504918982713E-4</v>
      </c>
      <c r="D222" s="3">
        <f t="shared" si="69"/>
        <v>1.26817928259473E-7</v>
      </c>
      <c r="E222" s="3">
        <f t="shared" si="70"/>
        <v>6.7838196266116894E-5</v>
      </c>
      <c r="F222" s="3">
        <f t="shared" si="71"/>
        <v>8.417011228811281E-3</v>
      </c>
      <c r="G222" s="3">
        <f t="shared" si="72"/>
        <v>2.8462751866197577E-2</v>
      </c>
      <c r="H222" s="3">
        <f t="shared" si="73"/>
        <v>1.5</v>
      </c>
      <c r="I222" s="13">
        <f>I223*(1+(H223*((B222/B223)-1))+((1-H223)*(Eur_1M!B222/100)*((A222-A223)/360)))</f>
        <v>119.4369614343554</v>
      </c>
      <c r="J222" s="3">
        <f t="shared" si="74"/>
        <v>114.26781223153898</v>
      </c>
      <c r="K222" s="3">
        <f t="shared" si="67"/>
        <v>1.1338572719793707</v>
      </c>
      <c r="L222" s="13">
        <f t="shared" si="75"/>
        <v>1133.8572719793708</v>
      </c>
      <c r="M222" s="3">
        <f t="shared" si="76"/>
        <v>5.3930280417484485E-4</v>
      </c>
      <c r="N222" s="3">
        <f t="shared" si="77"/>
        <v>3.6223432518781011E-2</v>
      </c>
      <c r="O222" s="3">
        <v>211</v>
      </c>
      <c r="P222" s="3">
        <f t="shared" si="78"/>
        <v>0.83730158730158732</v>
      </c>
      <c r="Q222" s="3">
        <f>(  Eur_6M!B221 + ( (Eur_12M!B221 - Eur_6M!B221)/0.5  )*(P222-0.5) )/100</f>
        <v>-1.9711904761904762E-3</v>
      </c>
      <c r="R222" s="3">
        <f t="shared" si="79"/>
        <v>3.7568437786799245</v>
      </c>
      <c r="S222" s="3">
        <f t="shared" si="80"/>
        <v>3.7236978219735959</v>
      </c>
      <c r="T222" s="13">
        <f t="shared" si="81"/>
        <v>0.99991396508140518</v>
      </c>
      <c r="U222" s="13">
        <f t="shared" si="82"/>
        <v>0.99990183705288593</v>
      </c>
      <c r="V222" s="3">
        <f t="shared" si="83"/>
        <v>132.20620205037426</v>
      </c>
      <c r="W222" s="13">
        <f t="shared" si="84"/>
        <v>0.99991396508140518</v>
      </c>
      <c r="X222" s="3">
        <f t="shared" si="85"/>
        <v>9.1439125388091504E-6</v>
      </c>
      <c r="Y222" s="3">
        <f t="shared" si="86"/>
        <v>1.9665402062563457</v>
      </c>
      <c r="Z222" s="3">
        <f t="shared" si="87"/>
        <v>0.35654993278917163</v>
      </c>
      <c r="AA222" s="3">
        <f t="shared" si="88"/>
        <v>838.60235090039953</v>
      </c>
      <c r="AL222" s="25"/>
      <c r="AM222" s="25"/>
    </row>
    <row r="223" spans="1:39" hidden="1">
      <c r="A223" s="4">
        <v>42907</v>
      </c>
      <c r="B223" s="3">
        <v>138.13300000000001</v>
      </c>
      <c r="C223" s="3">
        <f t="shared" si="68"/>
        <v>2.0851644966264843E-4</v>
      </c>
      <c r="D223" s="3">
        <f t="shared" si="69"/>
        <v>4.3479109779915797E-8</v>
      </c>
      <c r="E223" s="3">
        <f t="shared" si="70"/>
        <v>6.7711378337857424E-5</v>
      </c>
      <c r="F223" s="3">
        <f t="shared" si="71"/>
        <v>8.0608961796214545E-3</v>
      </c>
      <c r="G223" s="3">
        <f t="shared" si="72"/>
        <v>2.8499599949986368E-2</v>
      </c>
      <c r="H223" s="3">
        <f t="shared" si="73"/>
        <v>1.5</v>
      </c>
      <c r="I223" s="13">
        <f>I224*(1+(H224*((B223/B224)-1))+((1-H224)*(Eur_1M!B223/100)*((A223-A224)/360)))</f>
        <v>119.37256611198146</v>
      </c>
      <c r="J223" s="3">
        <f t="shared" si="74"/>
        <v>114.20620389424334</v>
      </c>
      <c r="K223" s="3">
        <f t="shared" si="67"/>
        <v>1.1332459444332053</v>
      </c>
      <c r="L223" s="13">
        <f t="shared" si="75"/>
        <v>1133.2459444332053</v>
      </c>
      <c r="M223" s="3">
        <f t="shared" si="76"/>
        <v>3.1792340975653622E-4</v>
      </c>
      <c r="N223" s="3">
        <f t="shared" si="77"/>
        <v>3.6325721912247755E-2</v>
      </c>
      <c r="O223" s="3">
        <v>212</v>
      </c>
      <c r="P223" s="3">
        <f t="shared" si="78"/>
        <v>0.84126984126984128</v>
      </c>
      <c r="Q223" s="3">
        <f>(  Eur_6M!B222 + ( (Eur_12M!B222 - Eur_6M!B222)/0.5  )*(P223-0.5) )/100</f>
        <v>-1.9592063492063494E-3</v>
      </c>
      <c r="R223" s="3">
        <f t="shared" si="79"/>
        <v>3.7214721599136165</v>
      </c>
      <c r="S223" s="3">
        <f t="shared" si="80"/>
        <v>3.6881539305165889</v>
      </c>
      <c r="T223" s="13">
        <f t="shared" si="81"/>
        <v>0.99990096764742697</v>
      </c>
      <c r="U223" s="13">
        <f t="shared" si="82"/>
        <v>0.99988705650565624</v>
      </c>
      <c r="V223" s="3">
        <f t="shared" si="83"/>
        <v>131.59726594741483</v>
      </c>
      <c r="W223" s="13">
        <f t="shared" si="84"/>
        <v>0.99990096764742697</v>
      </c>
      <c r="X223" s="3">
        <f t="shared" si="85"/>
        <v>1.0388545423618867E-5</v>
      </c>
      <c r="Y223" s="3">
        <f t="shared" si="86"/>
        <v>1.9534141625487191</v>
      </c>
      <c r="Z223" s="3">
        <f t="shared" si="87"/>
        <v>0.40771122092951051</v>
      </c>
      <c r="AA223" s="3">
        <f t="shared" si="88"/>
        <v>842.56241071611237</v>
      </c>
      <c r="AL223" s="25"/>
      <c r="AM223" s="25"/>
    </row>
    <row r="224" spans="1:39" hidden="1">
      <c r="A224" s="4">
        <v>42906</v>
      </c>
      <c r="B224" s="3">
        <v>138.10419999999999</v>
      </c>
      <c r="C224" s="3">
        <f t="shared" si="68"/>
        <v>1.8169456331131803E-3</v>
      </c>
      <c r="D224" s="3">
        <f t="shared" si="69"/>
        <v>3.3012914336890556E-6</v>
      </c>
      <c r="E224" s="3">
        <f t="shared" si="70"/>
        <v>6.7967654623761727E-5</v>
      </c>
      <c r="F224" s="3">
        <f t="shared" si="71"/>
        <v>8.3998789497611859E-3</v>
      </c>
      <c r="G224" s="3">
        <f t="shared" si="72"/>
        <v>2.8494577193667818E-2</v>
      </c>
      <c r="H224" s="3">
        <f t="shared" si="73"/>
        <v>1.5</v>
      </c>
      <c r="I224" s="13">
        <f>I225*(1+(H225*((B224/B225)-1))+((1-H225)*(Eur_1M!B224/100)*((A224-A225)/360)))</f>
        <v>119.33462081090114</v>
      </c>
      <c r="J224" s="3">
        <f t="shared" si="74"/>
        <v>114.1699008395872</v>
      </c>
      <c r="K224" s="3">
        <f t="shared" si="67"/>
        <v>1.1328857162839734</v>
      </c>
      <c r="L224" s="13">
        <f t="shared" si="75"/>
        <v>1132.8857162839734</v>
      </c>
      <c r="M224" s="3">
        <f t="shared" si="76"/>
        <v>2.7293622627499467E-3</v>
      </c>
      <c r="N224" s="3">
        <f t="shared" si="77"/>
        <v>3.6284425540443262E-2</v>
      </c>
      <c r="O224" s="3">
        <v>213</v>
      </c>
      <c r="P224" s="3">
        <f t="shared" si="78"/>
        <v>0.84523809523809523</v>
      </c>
      <c r="Q224" s="3">
        <f>(  Eur_6M!B223 + ( (Eur_12M!B223 - Eur_6M!B223)/0.5  )*(P224-0.5) )/100</f>
        <v>-1.9366666666666668E-3</v>
      </c>
      <c r="R224" s="3">
        <f t="shared" si="79"/>
        <v>3.7077997023760063</v>
      </c>
      <c r="S224" s="3">
        <f t="shared" si="80"/>
        <v>3.6744409512729996</v>
      </c>
      <c r="T224" s="13">
        <f t="shared" si="81"/>
        <v>0.99989546604285184</v>
      </c>
      <c r="U224" s="13">
        <f t="shared" si="82"/>
        <v>0.99988081461927936</v>
      </c>
      <c r="V224" s="3">
        <f t="shared" si="83"/>
        <v>131.24838692803542</v>
      </c>
      <c r="W224" s="13">
        <f t="shared" si="84"/>
        <v>0.99989546604285184</v>
      </c>
      <c r="X224" s="3">
        <f t="shared" si="85"/>
        <v>1.0919983504536434E-5</v>
      </c>
      <c r="Y224" s="3">
        <f t="shared" si="86"/>
        <v>1.9303824641005238</v>
      </c>
      <c r="Z224" s="3">
        <f t="shared" si="87"/>
        <v>0.42982680827806136</v>
      </c>
      <c r="AA224" s="3">
        <f t="shared" si="88"/>
        <v>846.52193104000332</v>
      </c>
      <c r="AL224" s="25"/>
      <c r="AM224" s="25"/>
    </row>
    <row r="225" spans="1:39" hidden="1">
      <c r="A225" s="4">
        <v>42905</v>
      </c>
      <c r="B225" s="3">
        <v>137.8535</v>
      </c>
      <c r="C225" s="3">
        <f t="shared" si="68"/>
        <v>6.095282512755683E-4</v>
      </c>
      <c r="D225" s="3">
        <f t="shared" si="69"/>
        <v>3.7152468910305235E-7</v>
      </c>
      <c r="E225" s="3">
        <f t="shared" si="70"/>
        <v>6.4744146759513236E-5</v>
      </c>
      <c r="F225" s="3">
        <f t="shared" si="71"/>
        <v>6.3040362577883469E-3</v>
      </c>
      <c r="G225" s="3">
        <f t="shared" si="72"/>
        <v>2.8120090666496358E-2</v>
      </c>
      <c r="H225" s="3">
        <f t="shared" si="73"/>
        <v>1.5</v>
      </c>
      <c r="I225" s="13">
        <f>I226*(1+(H226*((B225/B226)-1))+((1-H226)*(Eur_1M!B225/100)*((A225-A226)/360)))</f>
        <v>119.00935748286533</v>
      </c>
      <c r="J225" s="3">
        <f t="shared" si="74"/>
        <v>113.85871468374859</v>
      </c>
      <c r="K225" s="3">
        <f t="shared" si="67"/>
        <v>1.1297978765953831</v>
      </c>
      <c r="L225" s="13">
        <f t="shared" si="75"/>
        <v>1129.7978765953831</v>
      </c>
      <c r="M225" s="3">
        <f t="shared" si="76"/>
        <v>9.2968045689089155E-4</v>
      </c>
      <c r="N225" s="3">
        <f t="shared" si="77"/>
        <v>3.6291607363892225E-2</v>
      </c>
      <c r="O225" s="3">
        <v>214</v>
      </c>
      <c r="P225" s="3">
        <f t="shared" si="78"/>
        <v>0.84920634920634919</v>
      </c>
      <c r="Q225" s="3">
        <f>(  Eur_6M!B224 + ( (Eur_12M!B224 - Eur_6M!B224)/0.5  )*(P225-0.5) )/100</f>
        <v>-1.9068253968253968E-3</v>
      </c>
      <c r="R225" s="3">
        <f t="shared" si="79"/>
        <v>3.6173961760932047</v>
      </c>
      <c r="S225" s="3">
        <f t="shared" si="80"/>
        <v>3.5839525915349939</v>
      </c>
      <c r="T225" s="13">
        <f t="shared" si="81"/>
        <v>0.99985120918148362</v>
      </c>
      <c r="U225" s="13">
        <f t="shared" si="82"/>
        <v>0.9998307832301403</v>
      </c>
      <c r="V225" s="3">
        <f t="shared" si="83"/>
        <v>128.1786640581762</v>
      </c>
      <c r="W225" s="13">
        <f t="shared" si="84"/>
        <v>0.99985120918148362</v>
      </c>
      <c r="X225" s="3">
        <f t="shared" si="85"/>
        <v>1.5209127707603583E-5</v>
      </c>
      <c r="Y225" s="3">
        <f t="shared" si="86"/>
        <v>1.8968077764430735</v>
      </c>
      <c r="Z225" s="3">
        <f t="shared" si="87"/>
        <v>0.59830860790420171</v>
      </c>
      <c r="AA225" s="3">
        <f t="shared" si="88"/>
        <v>850.4386401709819</v>
      </c>
      <c r="AL225" s="25"/>
      <c r="AM225" s="25"/>
    </row>
    <row r="226" spans="1:39" hidden="1">
      <c r="A226" s="4">
        <v>42902</v>
      </c>
      <c r="B226" s="3">
        <v>137.76949999999999</v>
      </c>
      <c r="C226" s="3">
        <f t="shared" si="68"/>
        <v>-2.4748424410110751E-4</v>
      </c>
      <c r="D226" s="3">
        <f t="shared" si="69"/>
        <v>6.1248451078296564E-8</v>
      </c>
      <c r="E226" s="3">
        <f t="shared" si="70"/>
        <v>6.6929009355115216E-5</v>
      </c>
      <c r="F226" s="3">
        <f t="shared" si="71"/>
        <v>4.0956373786303867E-3</v>
      </c>
      <c r="G226" s="3">
        <f t="shared" si="72"/>
        <v>2.8857195691646721E-2</v>
      </c>
      <c r="H226" s="3">
        <f t="shared" si="73"/>
        <v>1.5</v>
      </c>
      <c r="I226" s="13">
        <f>I227*(1+(H227*((B226/B227)-1))+((1-H227)*(Eur_1M!B226/100)*((A226-A227)/360)))</f>
        <v>118.89876822332828</v>
      </c>
      <c r="J226" s="3">
        <f t="shared" si="74"/>
        <v>113.75291165098682</v>
      </c>
      <c r="K226" s="3">
        <f t="shared" si="67"/>
        <v>1.1287480136834083</v>
      </c>
      <c r="L226" s="13">
        <f t="shared" si="75"/>
        <v>1128.7480136834083</v>
      </c>
      <c r="M226" s="3">
        <f t="shared" si="76"/>
        <v>-3.6608076632388176E-4</v>
      </c>
      <c r="N226" s="3">
        <f t="shared" si="77"/>
        <v>3.6787951316843703E-2</v>
      </c>
      <c r="O226" s="3">
        <v>215</v>
      </c>
      <c r="P226" s="3">
        <f t="shared" si="78"/>
        <v>0.85317460317460314</v>
      </c>
      <c r="Q226" s="3">
        <f>(  Eur_6M!B225 + ( (Eur_12M!B225 - Eur_6M!B225)/0.5  )*(P226-0.5) )/100</f>
        <v>-1.8835714285714289E-3</v>
      </c>
      <c r="R226" s="3">
        <f t="shared" si="79"/>
        <v>3.5338153485383952</v>
      </c>
      <c r="S226" s="3">
        <f t="shared" si="80"/>
        <v>3.4998352555771253</v>
      </c>
      <c r="T226" s="13">
        <f t="shared" si="81"/>
        <v>0.99979519643347614</v>
      </c>
      <c r="U226" s="13">
        <f t="shared" si="82"/>
        <v>0.99976722710990107</v>
      </c>
      <c r="V226" s="3">
        <f t="shared" si="83"/>
        <v>127.14168207774117</v>
      </c>
      <c r="W226" s="13">
        <f t="shared" si="84"/>
        <v>0.99979519643347614</v>
      </c>
      <c r="X226" s="3">
        <f t="shared" si="85"/>
        <v>2.0201616944760841E-5</v>
      </c>
      <c r="Y226" s="3">
        <f t="shared" si="86"/>
        <v>1.868745122326259</v>
      </c>
      <c r="Z226" s="3">
        <f t="shared" si="87"/>
        <v>0.80783683583662214</v>
      </c>
      <c r="AA226" s="3">
        <f t="shared" si="88"/>
        <v>854.3478547506071</v>
      </c>
      <c r="AL226" s="25"/>
      <c r="AM226" s="25"/>
    </row>
    <row r="227" spans="1:39" hidden="1">
      <c r="A227" s="4">
        <v>42901</v>
      </c>
      <c r="B227" s="3">
        <v>137.80359999999999</v>
      </c>
      <c r="C227" s="3">
        <f t="shared" si="68"/>
        <v>-5.1274814165292925E-3</v>
      </c>
      <c r="D227" s="3">
        <f t="shared" si="69"/>
        <v>2.6291065676853241E-5</v>
      </c>
      <c r="E227" s="3">
        <f t="shared" si="70"/>
        <v>6.7718346656412591E-5</v>
      </c>
      <c r="F227" s="3">
        <f t="shared" si="71"/>
        <v>3.4208495628838169E-3</v>
      </c>
      <c r="G227" s="3">
        <f t="shared" si="72"/>
        <v>2.9083995160220213E-2</v>
      </c>
      <c r="H227" s="3">
        <f t="shared" si="73"/>
        <v>1.5</v>
      </c>
      <c r="I227" s="13">
        <f>I228*(1+(H228*((B227/B228)-1))+((1-H228)*(Eur_1M!B227/100)*((A227-A228)/360)))</f>
        <v>118.94230274360351</v>
      </c>
      <c r="J227" s="3">
        <f t="shared" si="74"/>
        <v>113.79456202729126</v>
      </c>
      <c r="K227" s="3">
        <f t="shared" si="67"/>
        <v>1.1291613022651288</v>
      </c>
      <c r="L227" s="13">
        <f t="shared" si="75"/>
        <v>1129.1613022651288</v>
      </c>
      <c r="M227" s="3">
        <f t="shared" si="76"/>
        <v>-7.6958945034085484E-3</v>
      </c>
      <c r="N227" s="3">
        <f t="shared" si="77"/>
        <v>3.601194495673609E-2</v>
      </c>
      <c r="O227" s="3">
        <v>216</v>
      </c>
      <c r="P227" s="3">
        <f t="shared" si="78"/>
        <v>0.8571428571428571</v>
      </c>
      <c r="Q227" s="3">
        <f>(  Eur_6M!B226 + ( (Eur_12M!B226 - Eur_6M!B226)/0.5  )*(P227-0.5) )/100</f>
        <v>-1.8599999999999999E-3</v>
      </c>
      <c r="R227" s="3">
        <f t="shared" si="79"/>
        <v>3.612314163033044</v>
      </c>
      <c r="S227" s="3">
        <f t="shared" si="80"/>
        <v>3.578973580560195</v>
      </c>
      <c r="T227" s="13">
        <f t="shared" si="81"/>
        <v>0.99984826170835195</v>
      </c>
      <c r="U227" s="13">
        <f t="shared" si="82"/>
        <v>0.99982752683331533</v>
      </c>
      <c r="V227" s="3">
        <f t="shared" si="83"/>
        <v>127.56715635222383</v>
      </c>
      <c r="W227" s="13">
        <f t="shared" si="84"/>
        <v>0.99984826170835195</v>
      </c>
      <c r="X227" s="3">
        <f t="shared" si="85"/>
        <v>1.5547731191688901E-5</v>
      </c>
      <c r="Y227" s="3">
        <f t="shared" si="86"/>
        <v>1.8497923103374367</v>
      </c>
      <c r="Z227" s="3">
        <f t="shared" si="87"/>
        <v>0.61189764719874462</v>
      </c>
      <c r="AA227" s="3">
        <f t="shared" si="88"/>
        <v>858.36240763363219</v>
      </c>
      <c r="AL227" s="25"/>
      <c r="AM227" s="25"/>
    </row>
    <row r="228" spans="1:39" hidden="1">
      <c r="A228" s="4">
        <v>42900</v>
      </c>
      <c r="B228" s="3">
        <v>138.512</v>
      </c>
      <c r="C228" s="3">
        <f t="shared" si="68"/>
        <v>2.3281382996498518E-3</v>
      </c>
      <c r="D228" s="3">
        <f t="shared" si="69"/>
        <v>5.4202279422965032E-6</v>
      </c>
      <c r="E228" s="3">
        <f t="shared" si="70"/>
        <v>4.2506576519552939E-5</v>
      </c>
      <c r="F228" s="3">
        <f t="shared" si="71"/>
        <v>9.5872224751880914E-3</v>
      </c>
      <c r="G228" s="3">
        <f t="shared" si="72"/>
        <v>2.1855812001146366E-2</v>
      </c>
      <c r="H228" s="3">
        <f t="shared" si="73"/>
        <v>1.5</v>
      </c>
      <c r="I228" s="13">
        <f>I229*(1+(H229*((B228/B229)-1))+((1-H229)*(Eur_1M!B228/100)*((A228-A229)/360)))</f>
        <v>119.86120149615928</v>
      </c>
      <c r="J228" s="3">
        <f t="shared" si="74"/>
        <v>114.67369147646558</v>
      </c>
      <c r="K228" s="3">
        <f t="shared" si="67"/>
        <v>1.1378847327701052</v>
      </c>
      <c r="L228" s="13">
        <f t="shared" si="75"/>
        <v>1137.8847327701051</v>
      </c>
      <c r="M228" s="3">
        <f t="shared" si="76"/>
        <v>3.4953405064008822E-3</v>
      </c>
      <c r="N228" s="3">
        <f t="shared" si="77"/>
        <v>3.5741552186613013E-2</v>
      </c>
      <c r="O228" s="3">
        <v>217</v>
      </c>
      <c r="P228" s="3">
        <f t="shared" si="78"/>
        <v>0.86111111111111116</v>
      </c>
      <c r="Q228" s="3">
        <f>(  Eur_6M!B227 + ( (Eur_12M!B227 - Eur_6M!B227)/0.5  )*(P228-0.5) )/100</f>
        <v>-1.8505555555555554E-3</v>
      </c>
      <c r="R228" s="3">
        <f t="shared" si="79"/>
        <v>3.8631309397123617</v>
      </c>
      <c r="S228" s="3">
        <f t="shared" si="80"/>
        <v>3.8299641829562194</v>
      </c>
      <c r="T228" s="13">
        <f t="shared" si="81"/>
        <v>0.99994402851765762</v>
      </c>
      <c r="U228" s="13">
        <f t="shared" si="82"/>
        <v>0.9999359190440168</v>
      </c>
      <c r="V228" s="3">
        <f t="shared" si="83"/>
        <v>136.2904225269092</v>
      </c>
      <c r="W228" s="13">
        <f t="shared" si="84"/>
        <v>0.99994402851765762</v>
      </c>
      <c r="X228" s="3">
        <f t="shared" si="85"/>
        <v>6.0736672536977846E-6</v>
      </c>
      <c r="Y228" s="3">
        <f t="shared" si="86"/>
        <v>1.8483650413679993</v>
      </c>
      <c r="Z228" s="3">
        <f t="shared" si="87"/>
        <v>0.24203609558909744</v>
      </c>
      <c r="AA228" s="3">
        <f t="shared" si="88"/>
        <v>862.42914598852803</v>
      </c>
      <c r="AL228" s="25"/>
      <c r="AM228" s="25"/>
    </row>
    <row r="229" spans="1:39" hidden="1">
      <c r="A229" s="4">
        <v>42899</v>
      </c>
      <c r="B229" s="3">
        <v>138.18989999999999</v>
      </c>
      <c r="C229" s="3">
        <f t="shared" si="68"/>
        <v>-1.2445865926330007E-4</v>
      </c>
      <c r="D229" s="3">
        <f t="shared" si="69"/>
        <v>1.5489957865618228E-8</v>
      </c>
      <c r="E229" s="3">
        <f t="shared" si="70"/>
        <v>5.0805243604529532E-5</v>
      </c>
      <c r="F229" s="3">
        <f t="shared" si="71"/>
        <v>1.0962986850727356E-2</v>
      </c>
      <c r="G229" s="3">
        <f t="shared" si="72"/>
        <v>2.3757697880536804E-2</v>
      </c>
      <c r="H229" s="3">
        <f t="shared" si="73"/>
        <v>1.5</v>
      </c>
      <c r="I229" s="13">
        <f>I230*(1+(H230*((B229/B230)-1))+((1-H230)*(Eur_1M!B229/100)*((A229-A230)/360)))</f>
        <v>119.44297712751344</v>
      </c>
      <c r="J229" s="3">
        <f t="shared" si="74"/>
        <v>114.27356756965183</v>
      </c>
      <c r="K229" s="3">
        <f t="shared" si="67"/>
        <v>1.1339143810798646</v>
      </c>
      <c r="L229" s="13">
        <f t="shared" si="75"/>
        <v>1133.9143810798646</v>
      </c>
      <c r="M229" s="3">
        <f t="shared" si="76"/>
        <v>-1.8149839730193553E-4</v>
      </c>
      <c r="N229" s="3">
        <f t="shared" si="77"/>
        <v>3.5833307680204401E-2</v>
      </c>
      <c r="O229" s="3">
        <v>218</v>
      </c>
      <c r="P229" s="3">
        <f t="shared" si="78"/>
        <v>0.86507936507936511</v>
      </c>
      <c r="Q229" s="3">
        <f>(  Eur_6M!B228 + ( (Eur_12M!B228 - Eur_6M!B228)/0.5  )*(P229-0.5) )/100</f>
        <v>-1.8165079365079365E-3</v>
      </c>
      <c r="R229" s="3">
        <f t="shared" si="79"/>
        <v>3.7403401210191478</v>
      </c>
      <c r="S229" s="3">
        <f t="shared" si="80"/>
        <v>3.7070116895481244</v>
      </c>
      <c r="T229" s="13">
        <f t="shared" si="81"/>
        <v>0.99990811429492987</v>
      </c>
      <c r="U229" s="13">
        <f t="shared" si="82"/>
        <v>0.99989514036687632</v>
      </c>
      <c r="V229" s="3">
        <f t="shared" si="83"/>
        <v>132.34255623369791</v>
      </c>
      <c r="W229" s="13">
        <f t="shared" si="84"/>
        <v>0.99990811429492987</v>
      </c>
      <c r="X229" s="3">
        <f t="shared" si="85"/>
        <v>9.6737243772252075E-6</v>
      </c>
      <c r="Y229" s="3">
        <f t="shared" si="86"/>
        <v>1.8111884808583343</v>
      </c>
      <c r="Z229" s="3">
        <f t="shared" si="87"/>
        <v>0.38556454184328626</v>
      </c>
      <c r="AA229" s="3">
        <f t="shared" si="88"/>
        <v>866.34898524834239</v>
      </c>
      <c r="AL229" s="25"/>
      <c r="AM229" s="25"/>
    </row>
    <row r="230" spans="1:39" hidden="1">
      <c r="A230" s="4">
        <v>42898</v>
      </c>
      <c r="B230" s="3">
        <v>138.2071</v>
      </c>
      <c r="C230" s="3">
        <f t="shared" si="68"/>
        <v>1.5053967940793585E-3</v>
      </c>
      <c r="D230" s="3">
        <f t="shared" si="69"/>
        <v>2.2662195076244104E-6</v>
      </c>
      <c r="E230" s="3">
        <f t="shared" si="70"/>
        <v>5.0844210148754067E-5</v>
      </c>
      <c r="F230" s="3">
        <f t="shared" si="71"/>
        <v>1.085408634027548E-2</v>
      </c>
      <c r="G230" s="3">
        <f t="shared" si="72"/>
        <v>2.3799495750888165E-2</v>
      </c>
      <c r="H230" s="3">
        <f t="shared" si="73"/>
        <v>1.5</v>
      </c>
      <c r="I230" s="13">
        <f>I231*(1+(H231*((B230/B231)-1))+((1-H231)*(Eur_1M!B230/100)*((A230-A231)/360)))</f>
        <v>119.46465780387553</v>
      </c>
      <c r="J230" s="3">
        <f t="shared" si="74"/>
        <v>114.29430992131454</v>
      </c>
      <c r="K230" s="3">
        <f t="shared" si="67"/>
        <v>1.1341202034003539</v>
      </c>
      <c r="L230" s="13">
        <f t="shared" si="75"/>
        <v>1134.1202034003538</v>
      </c>
      <c r="M230" s="3">
        <f t="shared" si="76"/>
        <v>2.2727942875229714E-3</v>
      </c>
      <c r="N230" s="3">
        <f t="shared" si="77"/>
        <v>3.5724410222535405E-2</v>
      </c>
      <c r="O230" s="3">
        <v>219</v>
      </c>
      <c r="P230" s="3">
        <f t="shared" si="78"/>
        <v>0.86904761904761907</v>
      </c>
      <c r="Q230" s="3">
        <f>(  Eur_6M!B229 + ( (Eur_12M!B229 - Eur_6M!B229)/0.5  )*(P230-0.5) )/100</f>
        <v>-1.7816666666666664E-3</v>
      </c>
      <c r="R230" s="3">
        <f t="shared" si="79"/>
        <v>3.7492836771500651</v>
      </c>
      <c r="S230" s="3">
        <f t="shared" si="80"/>
        <v>3.7159804089600188</v>
      </c>
      <c r="T230" s="13">
        <f t="shared" si="81"/>
        <v>0.99991132980294151</v>
      </c>
      <c r="U230" s="13">
        <f t="shared" si="82"/>
        <v>0.99989879136651227</v>
      </c>
      <c r="V230" s="3">
        <f t="shared" si="83"/>
        <v>132.57145370771923</v>
      </c>
      <c r="W230" s="13">
        <f t="shared" si="84"/>
        <v>0.99991132980294151</v>
      </c>
      <c r="X230" s="3">
        <f t="shared" si="85"/>
        <v>9.3604675738463947E-6</v>
      </c>
      <c r="Y230" s="3">
        <f t="shared" si="86"/>
        <v>1.7765641181598519</v>
      </c>
      <c r="Z230" s="3">
        <f t="shared" si="87"/>
        <v>0.37378714306283006</v>
      </c>
      <c r="AA230" s="3">
        <f t="shared" si="88"/>
        <v>870.30616253859409</v>
      </c>
      <c r="AL230" s="25"/>
      <c r="AM230" s="25"/>
    </row>
    <row r="231" spans="1:39" hidden="1">
      <c r="A231" s="4">
        <v>42895</v>
      </c>
      <c r="B231" s="3">
        <v>137.9992</v>
      </c>
      <c r="C231" s="3">
        <f t="shared" si="68"/>
        <v>6.6109186945123132E-4</v>
      </c>
      <c r="D231" s="3">
        <f t="shared" si="69"/>
        <v>4.3704245985452387E-7</v>
      </c>
      <c r="E231" s="3">
        <f t="shared" si="70"/>
        <v>5.191307101947264E-5</v>
      </c>
      <c r="F231" s="3">
        <f t="shared" si="71"/>
        <v>7.5224693025390263E-3</v>
      </c>
      <c r="G231" s="3">
        <f t="shared" si="72"/>
        <v>2.4868746286625325E-2</v>
      </c>
      <c r="H231" s="3">
        <f t="shared" si="73"/>
        <v>1.5</v>
      </c>
      <c r="I231" s="13">
        <f>I232*(1+(H232*((B231/B232)-1))+((1-H232)*(Eur_1M!B231/100)*((A231-A232)/360)))</f>
        <v>119.19344753138384</v>
      </c>
      <c r="J231" s="3">
        <f t="shared" si="74"/>
        <v>114.03483744210735</v>
      </c>
      <c r="K231" s="3">
        <f t="shared" si="67"/>
        <v>1.1315455084649906</v>
      </c>
      <c r="L231" s="13">
        <f t="shared" si="75"/>
        <v>1131.5455084649907</v>
      </c>
      <c r="M231" s="3">
        <f t="shared" si="76"/>
        <v>9.9666326882852764E-4</v>
      </c>
      <c r="N231" s="3">
        <f t="shared" si="77"/>
        <v>3.5697787619119986E-2</v>
      </c>
      <c r="O231" s="3">
        <v>220</v>
      </c>
      <c r="P231" s="3">
        <f t="shared" si="78"/>
        <v>0.87301587301587302</v>
      </c>
      <c r="Q231" s="3">
        <f>(  Eur_6M!B230 + ( (Eur_12M!B230 - Eur_6M!B230)/0.5  )*(P231-0.5) )/100</f>
        <v>-1.7149206349206349E-3</v>
      </c>
      <c r="R231" s="3">
        <f t="shared" si="79"/>
        <v>3.6769878325823919</v>
      </c>
      <c r="S231" s="3">
        <f t="shared" si="80"/>
        <v>3.6436334910479196</v>
      </c>
      <c r="T231" s="13">
        <f t="shared" si="81"/>
        <v>0.99988199785352638</v>
      </c>
      <c r="U231" s="13">
        <f t="shared" si="82"/>
        <v>0.99986559193393831</v>
      </c>
      <c r="V231" s="3">
        <f t="shared" si="83"/>
        <v>130.04831888414594</v>
      </c>
      <c r="W231" s="13">
        <f t="shared" si="84"/>
        <v>0.99988199785352638</v>
      </c>
      <c r="X231" s="3">
        <f t="shared" si="85"/>
        <v>1.2251886370643814E-5</v>
      </c>
      <c r="Y231" s="3">
        <f t="shared" si="86"/>
        <v>1.707263824704077</v>
      </c>
      <c r="Z231" s="3">
        <f t="shared" si="87"/>
        <v>0.48888920960116178</v>
      </c>
      <c r="AA231" s="3">
        <f t="shared" si="88"/>
        <v>874.20637401604336</v>
      </c>
      <c r="AL231" s="25"/>
      <c r="AM231" s="25"/>
    </row>
    <row r="232" spans="1:39" hidden="1">
      <c r="A232" s="4">
        <v>42894</v>
      </c>
      <c r="B232" s="3">
        <v>137.90799999999999</v>
      </c>
      <c r="C232" s="3">
        <f t="shared" si="68"/>
        <v>2.5833147428899182E-3</v>
      </c>
      <c r="D232" s="3">
        <f t="shared" si="69"/>
        <v>6.6735150608324044E-6</v>
      </c>
      <c r="E232" s="3">
        <f t="shared" si="70"/>
        <v>5.5206930640499776E-5</v>
      </c>
      <c r="F232" s="3">
        <f t="shared" si="71"/>
        <v>8.7929317504399276E-3</v>
      </c>
      <c r="G232" s="3">
        <f t="shared" si="72"/>
        <v>2.5434198775399309E-2</v>
      </c>
      <c r="H232" s="3">
        <f t="shared" si="73"/>
        <v>1.5</v>
      </c>
      <c r="I232" s="13">
        <f>I233*(1+(H233*((B232/B233)-1))+((1-H233)*(Eur_1M!B232/100)*((A232-A233)/360)))</f>
        <v>119.07471098035261</v>
      </c>
      <c r="J232" s="3">
        <f t="shared" si="74"/>
        <v>113.92123972700043</v>
      </c>
      <c r="K232" s="3">
        <f t="shared" si="67"/>
        <v>1.1304183004364232</v>
      </c>
      <c r="L232" s="13">
        <f t="shared" si="75"/>
        <v>1130.4183004364231</v>
      </c>
      <c r="M232" s="3">
        <f t="shared" si="76"/>
        <v>3.8776066976879725E-3</v>
      </c>
      <c r="N232" s="3">
        <f t="shared" si="77"/>
        <v>3.5579941652644345E-2</v>
      </c>
      <c r="O232" s="3">
        <v>221</v>
      </c>
      <c r="P232" s="3">
        <f t="shared" si="78"/>
        <v>0.87698412698412698</v>
      </c>
      <c r="Q232" s="3">
        <f>(  Eur_6M!B231 + ( (Eur_12M!B231 - Eur_6M!B231)/0.5  )*(P232-0.5) )/100</f>
        <v>-1.65E-3</v>
      </c>
      <c r="R232" s="3">
        <f t="shared" si="79"/>
        <v>3.652368259425713</v>
      </c>
      <c r="S232" s="3">
        <f t="shared" si="80"/>
        <v>3.6190485582365031</v>
      </c>
      <c r="T232" s="13">
        <f t="shared" si="81"/>
        <v>0.99987008354795359</v>
      </c>
      <c r="U232" s="13">
        <f t="shared" si="82"/>
        <v>0.99985215592178367</v>
      </c>
      <c r="V232" s="3">
        <f t="shared" si="83"/>
        <v>128.97142741483719</v>
      </c>
      <c r="W232" s="13">
        <f t="shared" si="84"/>
        <v>0.99987008354795359</v>
      </c>
      <c r="X232" s="3">
        <f t="shared" si="85"/>
        <v>1.3436010894301765E-5</v>
      </c>
      <c r="Y232" s="3">
        <f t="shared" si="86"/>
        <v>1.6412775334706184</v>
      </c>
      <c r="Z232" s="3">
        <f t="shared" si="87"/>
        <v>0.53572963534112628</v>
      </c>
      <c r="AA232" s="3">
        <f t="shared" si="88"/>
        <v>878.12421782600393</v>
      </c>
      <c r="AL232" s="25"/>
      <c r="AM232" s="25"/>
    </row>
    <row r="233" spans="1:39" hidden="1">
      <c r="A233" s="4">
        <v>42893</v>
      </c>
      <c r="B233" s="3">
        <v>137.5522</v>
      </c>
      <c r="C233" s="3">
        <f t="shared" si="68"/>
        <v>-1.6293255996981235E-3</v>
      </c>
      <c r="D233" s="3">
        <f t="shared" si="69"/>
        <v>2.6547019098316498E-6</v>
      </c>
      <c r="E233" s="3">
        <f t="shared" si="70"/>
        <v>4.9970973844369936E-5</v>
      </c>
      <c r="F233" s="3">
        <f t="shared" si="71"/>
        <v>5.0106348289074036E-3</v>
      </c>
      <c r="G233" s="3">
        <f t="shared" si="72"/>
        <v>2.4775334503578463E-2</v>
      </c>
      <c r="H233" s="3">
        <f t="shared" si="73"/>
        <v>1.5</v>
      </c>
      <c r="I233" s="13">
        <f>I234*(1+(H234*((B233/B234)-1))+((1-H234)*(Eur_1M!B233/100)*((A233-A234)/360)))</f>
        <v>118.61388012135717</v>
      </c>
      <c r="J233" s="3">
        <f t="shared" si="74"/>
        <v>113.48035330931361</v>
      </c>
      <c r="K233" s="3">
        <f t="shared" si="67"/>
        <v>1.1260434702804192</v>
      </c>
      <c r="L233" s="13">
        <f t="shared" si="75"/>
        <v>1126.0434702804191</v>
      </c>
      <c r="M233" s="3">
        <f t="shared" si="76"/>
        <v>-2.4398196170041121E-3</v>
      </c>
      <c r="N233" s="3">
        <f t="shared" si="77"/>
        <v>3.5538386919325829E-2</v>
      </c>
      <c r="O233" s="3">
        <v>222</v>
      </c>
      <c r="P233" s="3">
        <f t="shared" si="78"/>
        <v>0.88095238095238093</v>
      </c>
      <c r="Q233" s="3">
        <f>(  Eur_6M!B232 + ( (Eur_12M!B232 - Eur_6M!B232)/0.5  )*(P233-0.5) )/100</f>
        <v>-1.6376190476190477E-3</v>
      </c>
      <c r="R233" s="3">
        <f t="shared" si="79"/>
        <v>3.5323117821708712</v>
      </c>
      <c r="S233" s="3">
        <f t="shared" si="80"/>
        <v>3.4989557850094322</v>
      </c>
      <c r="T233" s="13">
        <f t="shared" si="81"/>
        <v>0.99979402832165931</v>
      </c>
      <c r="U233" s="13">
        <f t="shared" si="82"/>
        <v>0.99976645798551766</v>
      </c>
      <c r="V233" s="3">
        <f t="shared" si="83"/>
        <v>124.60171085735419</v>
      </c>
      <c r="W233" s="13">
        <f t="shared" si="84"/>
        <v>0.99979402832165931</v>
      </c>
      <c r="X233" s="3">
        <f t="shared" si="85"/>
        <v>2.07388975468104E-5</v>
      </c>
      <c r="Y233" s="3">
        <f t="shared" si="86"/>
        <v>1.622994421005636</v>
      </c>
      <c r="Z233" s="3">
        <f t="shared" si="87"/>
        <v>0.82327726843212967</v>
      </c>
      <c r="AA233" s="3">
        <f t="shared" si="88"/>
        <v>882.01818036441546</v>
      </c>
      <c r="AL233" s="25"/>
      <c r="AM233" s="25"/>
    </row>
    <row r="234" spans="1:39" hidden="1">
      <c r="A234" s="4">
        <v>42892</v>
      </c>
      <c r="B234" s="3">
        <v>137.7765</v>
      </c>
      <c r="C234" s="3">
        <f t="shared" si="68"/>
        <v>1.3574657788323246E-3</v>
      </c>
      <c r="D234" s="3">
        <f t="shared" si="69"/>
        <v>1.8427133407008495E-6</v>
      </c>
      <c r="E234" s="3">
        <f t="shared" si="70"/>
        <v>4.8089540270459745E-5</v>
      </c>
      <c r="F234" s="3">
        <f t="shared" si="71"/>
        <v>7.5193172025724165E-3</v>
      </c>
      <c r="G234" s="3">
        <f t="shared" si="72"/>
        <v>2.3881120676305476E-2</v>
      </c>
      <c r="H234" s="3">
        <f t="shared" si="73"/>
        <v>1.5</v>
      </c>
      <c r="I234" s="13">
        <f>I235*(1+(H235*((B234/B235)-1))+((1-H235)*(Eur_1M!B234/100)*((A234-A235)/360)))</f>
        <v>118.90362991781164</v>
      </c>
      <c r="J234" s="3">
        <f t="shared" si="74"/>
        <v>113.75756293469064</v>
      </c>
      <c r="K234" s="3">
        <f t="shared" si="67"/>
        <v>1.1287941674667759</v>
      </c>
      <c r="L234" s="13">
        <f t="shared" si="75"/>
        <v>1128.7941674667759</v>
      </c>
      <c r="M234" s="3">
        <f t="shared" si="76"/>
        <v>2.0406505622198833E-3</v>
      </c>
      <c r="N234" s="3">
        <f t="shared" si="77"/>
        <v>3.714279791681957E-2</v>
      </c>
      <c r="O234" s="3">
        <v>223</v>
      </c>
      <c r="P234" s="3">
        <f t="shared" si="78"/>
        <v>0.88492063492063489</v>
      </c>
      <c r="Q234" s="3">
        <f>(  Eur_6M!B233 + ( (Eur_12M!B233 - Eur_6M!B233)/0.5  )*(P234-0.5) )/100</f>
        <v>-1.6153968253968254E-3</v>
      </c>
      <c r="R234" s="3">
        <f t="shared" si="79"/>
        <v>3.4438979772024569</v>
      </c>
      <c r="S234" s="3">
        <f t="shared" si="80"/>
        <v>3.4089576653727387</v>
      </c>
      <c r="T234" s="13">
        <f t="shared" si="81"/>
        <v>0.99971330398791369</v>
      </c>
      <c r="U234" s="13">
        <f t="shared" si="82"/>
        <v>0.999673942006432</v>
      </c>
      <c r="V234" s="3">
        <f t="shared" si="83"/>
        <v>127.36655090296097</v>
      </c>
      <c r="W234" s="13">
        <f t="shared" si="84"/>
        <v>0.99971330398791369</v>
      </c>
      <c r="X234" s="3">
        <f t="shared" si="85"/>
        <v>2.6884884176982551E-5</v>
      </c>
      <c r="Y234" s="3">
        <f t="shared" si="86"/>
        <v>1.5935505868253363</v>
      </c>
      <c r="Z234" s="3">
        <f t="shared" si="87"/>
        <v>1.1259435593887339</v>
      </c>
      <c r="AA234" s="3">
        <f t="shared" si="88"/>
        <v>885.89758356504171</v>
      </c>
      <c r="AL234" s="25"/>
      <c r="AM234" s="25"/>
    </row>
    <row r="235" spans="1:39" hidden="1">
      <c r="A235" s="4">
        <v>42891</v>
      </c>
      <c r="B235" s="11">
        <f>B236</f>
        <v>137.58959999999999</v>
      </c>
      <c r="C235" s="3">
        <f t="shared" si="68"/>
        <v>0</v>
      </c>
      <c r="D235" s="3">
        <f t="shared" si="69"/>
        <v>0</v>
      </c>
      <c r="E235" s="3">
        <f t="shared" si="70"/>
        <v>4.7286475252517605E-5</v>
      </c>
      <c r="F235" s="3">
        <f t="shared" si="71"/>
        <v>5.1422199595537836E-3</v>
      </c>
      <c r="G235" s="3">
        <f t="shared" si="72"/>
        <v>2.4065553385095653E-2</v>
      </c>
      <c r="H235" s="3">
        <f t="shared" si="73"/>
        <v>1.5</v>
      </c>
      <c r="I235" s="13">
        <f>I236*(1+(H236*((B235/B236)-1))+((1-H236)*(Eur_1M!B235/100)*((A235-A236)/360)))</f>
        <v>118.66123656275367</v>
      </c>
      <c r="J235" s="3">
        <f t="shared" si="74"/>
        <v>113.52566019663278</v>
      </c>
      <c r="K235" s="3">
        <f t="shared" si="67"/>
        <v>1.1264930417096288</v>
      </c>
      <c r="L235" s="13">
        <f t="shared" si="75"/>
        <v>1126.4930417096289</v>
      </c>
      <c r="M235" s="3">
        <f t="shared" si="76"/>
        <v>1.5499879876187391E-5</v>
      </c>
      <c r="N235" s="3">
        <f t="shared" si="77"/>
        <v>3.7170028090652681E-2</v>
      </c>
      <c r="O235" s="3">
        <v>224</v>
      </c>
      <c r="P235" s="3">
        <f t="shared" si="78"/>
        <v>0.88888888888888884</v>
      </c>
      <c r="Q235" s="3">
        <f>(  Eur_6M!B234 + ( (Eur_12M!B234 - Eur_6M!B234)/0.5  )*(P235-0.5) )/100</f>
        <v>-1.587777777777778E-3</v>
      </c>
      <c r="R235" s="3">
        <f t="shared" si="79"/>
        <v>3.3760755013053667</v>
      </c>
      <c r="S235" s="3">
        <f t="shared" si="80"/>
        <v>3.34103126274564</v>
      </c>
      <c r="T235" s="13">
        <f t="shared" si="81"/>
        <v>0.99963236130593247</v>
      </c>
      <c r="U235" s="13">
        <f t="shared" si="82"/>
        <v>0.99958266088023839</v>
      </c>
      <c r="V235" s="3">
        <f t="shared" si="83"/>
        <v>125.0844733702786</v>
      </c>
      <c r="W235" s="13">
        <f t="shared" si="84"/>
        <v>0.99963236130593247</v>
      </c>
      <c r="X235" s="3">
        <f t="shared" si="85"/>
        <v>3.3848971109987365E-5</v>
      </c>
      <c r="Y235" s="3">
        <f t="shared" si="86"/>
        <v>1.5596839220351044</v>
      </c>
      <c r="Z235" s="3">
        <f t="shared" si="87"/>
        <v>1.4191975931508478</v>
      </c>
      <c r="AA235" s="3">
        <f t="shared" si="88"/>
        <v>889.77282302988442</v>
      </c>
      <c r="AL235" s="25"/>
      <c r="AM235" s="25"/>
    </row>
    <row r="236" spans="1:39" hidden="1">
      <c r="A236" s="4">
        <v>42888</v>
      </c>
      <c r="B236" s="3">
        <v>137.58959999999999</v>
      </c>
      <c r="C236" s="3">
        <f t="shared" si="68"/>
        <v>1.0369529930037366E-3</v>
      </c>
      <c r="D236" s="3">
        <f t="shared" si="69"/>
        <v>1.0752715096994074E-6</v>
      </c>
      <c r="E236" s="3">
        <f t="shared" si="70"/>
        <v>4.742361089510275E-5</v>
      </c>
      <c r="F236" s="3">
        <f t="shared" si="71"/>
        <v>4.7719016605390777E-3</v>
      </c>
      <c r="G236" s="3">
        <f t="shared" si="72"/>
        <v>2.4149363110439283E-2</v>
      </c>
      <c r="H236" s="3">
        <f t="shared" si="73"/>
        <v>1.5</v>
      </c>
      <c r="I236" s="13">
        <f>I237*(1+(H237*((B236/B237)-1))+((1-H237)*(Eur_1M!B236/100)*((A236-A237)/360)))</f>
        <v>118.65939734209488</v>
      </c>
      <c r="J236" s="3">
        <f t="shared" si="74"/>
        <v>113.52390057617386</v>
      </c>
      <c r="K236" s="3">
        <f t="shared" si="67"/>
        <v>1.1264755813381182</v>
      </c>
      <c r="L236" s="13">
        <f t="shared" si="75"/>
        <v>1126.4755813381182</v>
      </c>
      <c r="M236" s="3">
        <f t="shared" si="76"/>
        <v>1.5602129010156961E-3</v>
      </c>
      <c r="N236" s="3">
        <f t="shared" si="77"/>
        <v>3.7396296716769264E-2</v>
      </c>
      <c r="O236" s="3">
        <v>225</v>
      </c>
      <c r="P236" s="3">
        <f t="shared" si="78"/>
        <v>0.8928571428571429</v>
      </c>
      <c r="Q236" s="3">
        <f>(  Eur_6M!B235 + ( (Eur_12M!B235 - Eur_6M!B235)/0.5  )*(P236-0.5) )/100</f>
        <v>-1.5757142857142858E-3</v>
      </c>
      <c r="R236" s="3">
        <f t="shared" si="79"/>
        <v>3.3481616463142068</v>
      </c>
      <c r="S236" s="3">
        <f t="shared" si="80"/>
        <v>3.3128254673615807</v>
      </c>
      <c r="T236" s="13">
        <f t="shared" si="81"/>
        <v>0.99959325226203377</v>
      </c>
      <c r="U236" s="13">
        <f t="shared" si="82"/>
        <v>0.99953820702195684</v>
      </c>
      <c r="V236" s="3">
        <f t="shared" si="83"/>
        <v>125.07195518373987</v>
      </c>
      <c r="W236" s="13">
        <f t="shared" si="84"/>
        <v>0.99959325226203377</v>
      </c>
      <c r="X236" s="3">
        <f t="shared" si="85"/>
        <v>3.6872929987740681E-5</v>
      </c>
      <c r="Y236" s="3">
        <f t="shared" si="86"/>
        <v>1.5444866488495184</v>
      </c>
      <c r="Z236" s="3">
        <f t="shared" si="87"/>
        <v>1.5622904822530579</v>
      </c>
      <c r="AA236" s="3">
        <f t="shared" si="88"/>
        <v>893.70128103553111</v>
      </c>
      <c r="AL236" s="25"/>
      <c r="AM236" s="25"/>
    </row>
    <row r="237" spans="1:39" hidden="1">
      <c r="A237" s="4">
        <v>42887</v>
      </c>
      <c r="B237" s="3">
        <v>137.447</v>
      </c>
      <c r="C237" s="3">
        <f t="shared" si="68"/>
        <v>-8.2107035381788593E-4</v>
      </c>
      <c r="D237" s="3">
        <f t="shared" si="69"/>
        <v>6.741565259186284E-7</v>
      </c>
      <c r="E237" s="3">
        <f t="shared" si="70"/>
        <v>4.6388077963467324E-5</v>
      </c>
      <c r="F237" s="3">
        <f t="shared" si="71"/>
        <v>3.535603293713972E-3</v>
      </c>
      <c r="G237" s="3">
        <f t="shared" si="72"/>
        <v>2.401279811329492E-2</v>
      </c>
      <c r="H237" s="3">
        <f t="shared" si="73"/>
        <v>1.5</v>
      </c>
      <c r="I237" s="13">
        <f>I238*(1+(H238*((B237/B238)-1))+((1-H238)*(Eur_1M!B237/100)*((A237-A238)/360)))</f>
        <v>118.47440776862067</v>
      </c>
      <c r="J237" s="3">
        <f t="shared" si="74"/>
        <v>113.34691722367823</v>
      </c>
      <c r="K237" s="3">
        <f t="shared" si="67"/>
        <v>1.1247194099603042</v>
      </c>
      <c r="L237" s="13">
        <f t="shared" si="75"/>
        <v>1124.7194099603041</v>
      </c>
      <c r="M237" s="3">
        <f t="shared" si="76"/>
        <v>-1.2266576442014308E-3</v>
      </c>
      <c r="N237" s="3">
        <f t="shared" si="77"/>
        <v>3.7397432774310277E-2</v>
      </c>
      <c r="O237" s="3">
        <v>226</v>
      </c>
      <c r="P237" s="3">
        <f t="shared" si="78"/>
        <v>0.89682539682539686</v>
      </c>
      <c r="Q237" s="3">
        <f>(  Eur_6M!B236 + ( (Eur_12M!B236 - Eur_6M!B236)/0.5  )*(P237-0.5) )/100</f>
        <v>-1.563809523809524E-3</v>
      </c>
      <c r="R237" s="3">
        <f t="shared" si="79"/>
        <v>3.2967945610957883</v>
      </c>
      <c r="S237" s="3">
        <f t="shared" si="80"/>
        <v>3.261378868501192</v>
      </c>
      <c r="T237" s="13">
        <f t="shared" si="81"/>
        <v>0.9995110249708663</v>
      </c>
      <c r="U237" s="13">
        <f t="shared" si="82"/>
        <v>0.99944564104098188</v>
      </c>
      <c r="V237" s="3">
        <f t="shared" si="83"/>
        <v>123.32113921761254</v>
      </c>
      <c r="W237" s="13">
        <f t="shared" si="84"/>
        <v>0.9995110249708663</v>
      </c>
      <c r="X237" s="3">
        <f t="shared" si="85"/>
        <v>4.3704725400856747E-5</v>
      </c>
      <c r="Y237" s="3">
        <f t="shared" si="86"/>
        <v>1.5264753630458294</v>
      </c>
      <c r="Z237" s="3">
        <f t="shared" si="87"/>
        <v>1.8542422161846037</v>
      </c>
      <c r="AA237" s="3">
        <f t="shared" si="88"/>
        <v>897.58618370728266</v>
      </c>
      <c r="AL237" s="25"/>
      <c r="AM237" s="25"/>
    </row>
    <row r="238" spans="1:39">
      <c r="A238" s="4">
        <v>42886</v>
      </c>
      <c r="B238" s="3">
        <v>137.5599</v>
      </c>
      <c r="C238" s="3">
        <f t="shared" si="68"/>
        <v>-4.3099204058699269E-4</v>
      </c>
      <c r="D238" s="3">
        <f t="shared" si="69"/>
        <v>1.8575413904933995E-7</v>
      </c>
      <c r="E238" s="3">
        <f t="shared" si="70"/>
        <v>4.838200334763811E-5</v>
      </c>
      <c r="F238" s="3">
        <f t="shared" si="71"/>
        <v>2.7232472151237706E-3</v>
      </c>
      <c r="G238" s="3">
        <f t="shared" si="72"/>
        <v>2.4595550709052894E-2</v>
      </c>
      <c r="H238" s="3">
        <f t="shared" si="73"/>
        <v>1.5</v>
      </c>
      <c r="I238" s="13">
        <f>I239*(1+(H239*((B238/B239)-1))+((1-H239)*(Eur_1M!B238/100)*((A238-A239)/360)))</f>
        <v>118.61982447657657</v>
      </c>
      <c r="J238" s="3">
        <f t="shared" si="74"/>
        <v>113.48604039694455</v>
      </c>
      <c r="K238" s="3">
        <f t="shared" si="67"/>
        <v>1.126099902144658</v>
      </c>
      <c r="L238" s="13">
        <f t="shared" si="75"/>
        <v>1126.099902144658</v>
      </c>
      <c r="M238" s="3">
        <f t="shared" si="76"/>
        <v>-6.4137384597270908E-4</v>
      </c>
      <c r="N238" s="3">
        <f t="shared" si="77"/>
        <v>3.740766385946305E-2</v>
      </c>
      <c r="O238" s="3">
        <v>227</v>
      </c>
      <c r="P238" s="3">
        <f t="shared" si="78"/>
        <v>0.90079365079365081</v>
      </c>
      <c r="Q238" s="3">
        <f>(  Eur_6M!B237 + ( (Eur_12M!B237 - Eur_6M!B237)/0.5  )*(P238-0.5) )/100</f>
        <v>-1.554047619047619E-3</v>
      </c>
      <c r="R238" s="3">
        <f t="shared" si="79"/>
        <v>3.3233361143034483</v>
      </c>
      <c r="S238" s="3">
        <f t="shared" si="80"/>
        <v>3.2878324445512002</v>
      </c>
      <c r="T238" s="13">
        <f t="shared" si="81"/>
        <v>0.99955526164803044</v>
      </c>
      <c r="U238" s="13">
        <f t="shared" si="82"/>
        <v>0.99949519045676627</v>
      </c>
      <c r="V238" s="3">
        <f t="shared" si="83"/>
        <v>124.70374252662646</v>
      </c>
      <c r="W238" s="13">
        <f t="shared" si="84"/>
        <v>0.99955526164803044</v>
      </c>
      <c r="X238" s="3">
        <f t="shared" si="85"/>
        <v>3.9880769774556371E-5</v>
      </c>
      <c r="Y238" s="3">
        <f t="shared" si="86"/>
        <v>1.520054887272495</v>
      </c>
      <c r="Z238" s="3">
        <f t="shared" si="87"/>
        <v>1.7041321790588633</v>
      </c>
      <c r="AA238" s="3">
        <f t="shared" si="88"/>
        <v>901.60016720385511</v>
      </c>
      <c r="AL238" s="25"/>
      <c r="AM238" s="25"/>
    </row>
    <row r="239" spans="1:39" hidden="1">
      <c r="A239" s="4">
        <v>42885</v>
      </c>
      <c r="B239" s="3">
        <v>137.61920000000001</v>
      </c>
      <c r="C239" s="3">
        <f t="shared" si="68"/>
        <v>-2.5432174390577557E-5</v>
      </c>
      <c r="D239" s="3">
        <f t="shared" si="69"/>
        <v>6.467954942327489E-10</v>
      </c>
      <c r="E239" s="3">
        <f t="shared" si="70"/>
        <v>4.876477503402247E-5</v>
      </c>
      <c r="F239" s="3">
        <f t="shared" si="71"/>
        <v>3.9082457712222018E-3</v>
      </c>
      <c r="G239" s="3">
        <f t="shared" si="72"/>
        <v>2.4592952300882244E-2</v>
      </c>
      <c r="H239" s="3">
        <f t="shared" si="73"/>
        <v>1.5</v>
      </c>
      <c r="I239" s="13">
        <f>I240*(1+(H240*((B239/B240)-1))+((1-H240)*(Eur_1M!B239/100)*((A239-A240)/360)))</f>
        <v>118.69592853257642</v>
      </c>
      <c r="J239" s="3">
        <f t="shared" si="74"/>
        <v>113.55885072196129</v>
      </c>
      <c r="K239" s="3">
        <f t="shared" si="67"/>
        <v>1.1268223848358305</v>
      </c>
      <c r="L239" s="13">
        <f t="shared" si="75"/>
        <v>1126.8223848358305</v>
      </c>
      <c r="M239" s="3">
        <f t="shared" si="76"/>
        <v>-3.2981653715507732E-5</v>
      </c>
      <c r="N239" s="3">
        <f t="shared" si="77"/>
        <v>3.7491094992701091E-2</v>
      </c>
      <c r="O239" s="3">
        <v>228</v>
      </c>
      <c r="P239" s="3">
        <f t="shared" si="78"/>
        <v>0.90476190476190477</v>
      </c>
      <c r="Q239" s="3">
        <f>(  Eur_6M!B238 + ( (Eur_12M!B238 - Eur_6M!B238)/0.5  )*(P239-0.5) )/100</f>
        <v>-1.5442857142857142E-3</v>
      </c>
      <c r="R239" s="3">
        <f t="shared" si="79"/>
        <v>3.3268778059428836</v>
      </c>
      <c r="S239" s="3">
        <f t="shared" si="80"/>
        <v>3.2912166613739573</v>
      </c>
      <c r="T239" s="13">
        <f t="shared" si="81"/>
        <v>0.99956087561913465</v>
      </c>
      <c r="U239" s="13">
        <f t="shared" si="82"/>
        <v>0.99950122474587411</v>
      </c>
      <c r="V239" s="3">
        <f t="shared" si="83"/>
        <v>125.42885485091927</v>
      </c>
      <c r="W239" s="13">
        <f t="shared" si="84"/>
        <v>0.99956087561913465</v>
      </c>
      <c r="X239" s="3">
        <f t="shared" si="85"/>
        <v>3.9214662711321896E-5</v>
      </c>
      <c r="Y239" s="3">
        <f t="shared" si="86"/>
        <v>1.5106802246860147</v>
      </c>
      <c r="Z239" s="3">
        <f t="shared" si="87"/>
        <v>1.6889696548623654</v>
      </c>
      <c r="AA239" s="3">
        <f t="shared" si="88"/>
        <v>905.57502767874632</v>
      </c>
      <c r="AL239" s="25"/>
      <c r="AM239" s="25"/>
    </row>
    <row r="240" spans="1:39" hidden="1">
      <c r="A240" s="4">
        <v>42884</v>
      </c>
      <c r="B240" s="3">
        <v>137.62270000000001</v>
      </c>
      <c r="C240" s="3">
        <f t="shared" si="68"/>
        <v>3.2340010797827308E-4</v>
      </c>
      <c r="D240" s="3">
        <f t="shared" si="69"/>
        <v>1.0458762984035869E-7</v>
      </c>
      <c r="E240" s="3">
        <f t="shared" si="70"/>
        <v>4.8871375708035396E-5</v>
      </c>
      <c r="F240" s="3">
        <f t="shared" si="71"/>
        <v>3.606191351219732E-3</v>
      </c>
      <c r="G240" s="3">
        <f t="shared" si="72"/>
        <v>2.4649268260993683E-2</v>
      </c>
      <c r="H240" s="3">
        <f t="shared" si="73"/>
        <v>1.5</v>
      </c>
      <c r="I240" s="13">
        <f>I241*(1+(H241*((B240/B241)-1))+((1-H241)*(Eur_1M!B240/100)*((A240-A241)/360)))</f>
        <v>118.69984338514752</v>
      </c>
      <c r="J240" s="3">
        <f t="shared" si="74"/>
        <v>113.56259614241688</v>
      </c>
      <c r="K240" s="3">
        <f t="shared" si="67"/>
        <v>1.1268595499144056</v>
      </c>
      <c r="L240" s="13">
        <f t="shared" si="75"/>
        <v>1126.8595499144055</v>
      </c>
      <c r="M240" s="3">
        <f t="shared" si="76"/>
        <v>5.0051166761508911E-4</v>
      </c>
      <c r="N240" s="3">
        <f t="shared" si="77"/>
        <v>3.8107053819113841E-2</v>
      </c>
      <c r="O240" s="3">
        <v>229</v>
      </c>
      <c r="P240" s="3">
        <f t="shared" si="78"/>
        <v>0.90873015873015872</v>
      </c>
      <c r="Q240" s="3">
        <f>(  Eur_6M!B239 + ( (Eur_12M!B239 - Eur_6M!B239)/0.5  )*(P240-0.5) )/100</f>
        <v>-1.5345238095238094E-3</v>
      </c>
      <c r="R240" s="3">
        <f t="shared" si="79"/>
        <v>3.2675907683246201</v>
      </c>
      <c r="S240" s="3">
        <f t="shared" si="80"/>
        <v>3.2312643278946327</v>
      </c>
      <c r="T240" s="13">
        <f t="shared" si="81"/>
        <v>0.99945766460612706</v>
      </c>
      <c r="U240" s="13">
        <f t="shared" si="82"/>
        <v>0.99938378045071852</v>
      </c>
      <c r="V240" s="3">
        <f t="shared" si="83"/>
        <v>125.4700527560509</v>
      </c>
      <c r="W240" s="13">
        <f t="shared" si="84"/>
        <v>0.99945766460612706</v>
      </c>
      <c r="X240" s="3">
        <f t="shared" si="85"/>
        <v>4.6806254782373847E-5</v>
      </c>
      <c r="Y240" s="3">
        <f t="shared" si="86"/>
        <v>1.4925639090090197</v>
      </c>
      <c r="Z240" s="3">
        <f t="shared" si="87"/>
        <v>2.0581820506845214</v>
      </c>
      <c r="AA240" s="3">
        <f t="shared" si="88"/>
        <v>909.43747915467179</v>
      </c>
      <c r="AL240" s="25"/>
      <c r="AM240" s="25"/>
    </row>
    <row r="241" spans="1:39" hidden="1">
      <c r="A241" s="4">
        <v>42881</v>
      </c>
      <c r="B241" s="3">
        <v>137.57820000000001</v>
      </c>
      <c r="C241" s="3">
        <f t="shared" si="68"/>
        <v>4.0363897480726434E-3</v>
      </c>
      <c r="D241" s="3">
        <f t="shared" si="69"/>
        <v>1.6292442198345936E-5</v>
      </c>
      <c r="E241" s="3">
        <f t="shared" si="70"/>
        <v>4.9803606506183422E-5</v>
      </c>
      <c r="F241" s="3">
        <f t="shared" si="71"/>
        <v>2.2645484293761283E-3</v>
      </c>
      <c r="G241" s="3">
        <f t="shared" si="72"/>
        <v>2.4985889794779122E-2</v>
      </c>
      <c r="H241" s="3">
        <f t="shared" si="73"/>
        <v>1.5</v>
      </c>
      <c r="I241" s="13">
        <f>I242*(1+(H242*((B241/B242)-1))+((1-H242)*(Eur_1M!B241/100)*((A241-A242)/360)))</f>
        <v>118.64044759397235</v>
      </c>
      <c r="J241" s="3">
        <f t="shared" si="74"/>
        <v>113.50577096006261</v>
      </c>
      <c r="K241" s="3">
        <f t="shared" si="67"/>
        <v>1.1262956846842445</v>
      </c>
      <c r="L241" s="13">
        <f t="shared" si="75"/>
        <v>1126.2956846842444</v>
      </c>
      <c r="M241" s="3">
        <f t="shared" si="76"/>
        <v>6.0536544588459772E-3</v>
      </c>
      <c r="N241" s="3">
        <f t="shared" si="77"/>
        <v>3.7741500702324828E-2</v>
      </c>
      <c r="O241" s="3">
        <v>230</v>
      </c>
      <c r="P241" s="3">
        <f t="shared" si="78"/>
        <v>0.91269841269841268</v>
      </c>
      <c r="Q241" s="3">
        <f>(  Eur_6M!B240 + ( (Eur_12M!B240 - Eur_6M!B240)/0.5  )*(P241-0.5) )/100</f>
        <v>-1.5165079365079366E-3</v>
      </c>
      <c r="R241" s="3">
        <f t="shared" si="79"/>
        <v>3.2781944198031927</v>
      </c>
      <c r="S241" s="3">
        <f t="shared" si="80"/>
        <v>3.2421379824879564</v>
      </c>
      <c r="T241" s="13">
        <f t="shared" si="81"/>
        <v>0.99947763293972613</v>
      </c>
      <c r="U241" s="13">
        <f t="shared" si="82"/>
        <v>0.99940681716231095</v>
      </c>
      <c r="V241" s="3">
        <f t="shared" si="83"/>
        <v>124.91627664258203</v>
      </c>
      <c r="W241" s="13">
        <f t="shared" si="84"/>
        <v>0.99947763293972613</v>
      </c>
      <c r="X241" s="3">
        <f t="shared" si="85"/>
        <v>4.5571074813972252E-5</v>
      </c>
      <c r="Y241" s="3">
        <f t="shared" si="86"/>
        <v>1.4765355521307644</v>
      </c>
      <c r="Z241" s="3">
        <f t="shared" si="87"/>
        <v>1.9913177830690609</v>
      </c>
      <c r="AA241" s="3">
        <f t="shared" si="88"/>
        <v>913.42041945812127</v>
      </c>
      <c r="AL241" s="25"/>
      <c r="AM241" s="25"/>
    </row>
    <row r="242" spans="1:39" hidden="1">
      <c r="A242" s="4">
        <v>42880</v>
      </c>
      <c r="B242" s="11">
        <f>B243</f>
        <v>137.024</v>
      </c>
      <c r="C242" s="3">
        <f t="shared" si="68"/>
        <v>0</v>
      </c>
      <c r="D242" s="3">
        <f t="shared" si="69"/>
        <v>0</v>
      </c>
      <c r="E242" s="3">
        <f t="shared" si="70"/>
        <v>4.355786694470975E-5</v>
      </c>
      <c r="F242" s="3">
        <f t="shared" si="71"/>
        <v>1.3978120751104884E-3</v>
      </c>
      <c r="G242" s="3">
        <f t="shared" si="72"/>
        <v>2.340081579746801E-2</v>
      </c>
      <c r="H242" s="3">
        <f t="shared" si="73"/>
        <v>1.5</v>
      </c>
      <c r="I242" s="13">
        <f>I243*(1+(H243*((B242/B243)-1))+((1-H243)*(Eur_1M!B242/100)*((A242-A243)/360)))</f>
        <v>117.92440883172392</v>
      </c>
      <c r="J242" s="3">
        <f t="shared" si="74"/>
        <v>112.82072186091855</v>
      </c>
      <c r="K242" s="3">
        <f t="shared" si="67"/>
        <v>1.119498075737698</v>
      </c>
      <c r="L242" s="13">
        <f t="shared" si="75"/>
        <v>1119.4980757376979</v>
      </c>
      <c r="M242" s="3">
        <f t="shared" si="76"/>
        <v>5.1805421363969257E-6</v>
      </c>
      <c r="N242" s="3">
        <f t="shared" si="77"/>
        <v>3.7818334529779375E-2</v>
      </c>
      <c r="O242" s="3">
        <v>231</v>
      </c>
      <c r="P242" s="3">
        <f t="shared" si="78"/>
        <v>0.91666666666666663</v>
      </c>
      <c r="Q242" s="3">
        <f>(  Eur_6M!B241 + ( (Eur_12M!B241 - Eur_6M!B241)/0.5  )*(P242-0.5) )/100</f>
        <v>-1.4933333333333335E-3</v>
      </c>
      <c r="R242" s="3">
        <f t="shared" si="79"/>
        <v>3.0978276786892764</v>
      </c>
      <c r="S242" s="3">
        <f t="shared" si="80"/>
        <v>3.061619380040268</v>
      </c>
      <c r="T242" s="13">
        <f t="shared" si="81"/>
        <v>0.99902527626312654</v>
      </c>
      <c r="U242" s="13">
        <f t="shared" si="82"/>
        <v>0.99889928406441664</v>
      </c>
      <c r="V242" s="3">
        <f t="shared" si="83"/>
        <v>118.13927187010506</v>
      </c>
      <c r="W242" s="13">
        <f t="shared" si="84"/>
        <v>0.99902527626312654</v>
      </c>
      <c r="X242" s="3">
        <f t="shared" si="85"/>
        <v>8.1136675628513033E-5</v>
      </c>
      <c r="Y242" s="3">
        <f t="shared" si="86"/>
        <v>1.4210154906807178</v>
      </c>
      <c r="Z242" s="3">
        <f t="shared" si="87"/>
        <v>3.5251512108966381</v>
      </c>
      <c r="AA242" s="3">
        <f t="shared" si="88"/>
        <v>916.91196897647148</v>
      </c>
      <c r="AL242" s="25"/>
      <c r="AM242" s="25"/>
    </row>
    <row r="243" spans="1:39" hidden="1">
      <c r="A243" s="4">
        <v>42879</v>
      </c>
      <c r="B243" s="3">
        <v>137.024</v>
      </c>
      <c r="C243" s="3">
        <f t="shared" si="68"/>
        <v>5.4749921980238117E-4</v>
      </c>
      <c r="D243" s="3">
        <f t="shared" si="69"/>
        <v>2.9975539568421607E-7</v>
      </c>
      <c r="E243" s="3">
        <f t="shared" si="70"/>
        <v>4.3672399723166321E-5</v>
      </c>
      <c r="F243" s="3">
        <f t="shared" si="71"/>
        <v>1.7362389925632412E-3</v>
      </c>
      <c r="G243" s="3">
        <f t="shared" si="72"/>
        <v>2.3417367171250029E-2</v>
      </c>
      <c r="H243" s="3">
        <f t="shared" si="73"/>
        <v>1.5</v>
      </c>
      <c r="I243" s="13">
        <f>I244*(1+(H244*((B243/B244)-1))+((1-H244)*(Eur_1M!B243/100)*((A243-A244)/360)))</f>
        <v>117.92379792093746</v>
      </c>
      <c r="J243" s="3">
        <f t="shared" si="74"/>
        <v>112.82013738992902</v>
      </c>
      <c r="K243" s="3">
        <f t="shared" si="67"/>
        <v>1.1194922761457673</v>
      </c>
      <c r="L243" s="13">
        <f t="shared" si="75"/>
        <v>1119.4922761457674</v>
      </c>
      <c r="M243" s="3">
        <f t="shared" si="76"/>
        <v>8.2632662982235188E-4</v>
      </c>
      <c r="N243" s="3">
        <f t="shared" si="77"/>
        <v>3.8738211464437282E-2</v>
      </c>
      <c r="O243" s="3">
        <v>232</v>
      </c>
      <c r="P243" s="3">
        <f t="shared" si="78"/>
        <v>0.92063492063492058</v>
      </c>
      <c r="Q243" s="3">
        <f>(  Eur_6M!B242 + ( (Eur_12M!B242 - Eur_6M!B242)/0.5  )*(P243-0.5) )/100</f>
        <v>-1.4820634920634922E-3</v>
      </c>
      <c r="R243" s="3">
        <f t="shared" si="79"/>
        <v>3.0186706769741409</v>
      </c>
      <c r="S243" s="3">
        <f t="shared" si="80"/>
        <v>2.9815014706562804</v>
      </c>
      <c r="T243" s="13">
        <f t="shared" si="81"/>
        <v>0.99873056826174644</v>
      </c>
      <c r="U243" s="13">
        <f t="shared" si="82"/>
        <v>0.99856580665491057</v>
      </c>
      <c r="V243" s="3">
        <f t="shared" si="83"/>
        <v>118.14193799398186</v>
      </c>
      <c r="W243" s="13">
        <f t="shared" si="84"/>
        <v>0.99873056826174644</v>
      </c>
      <c r="X243" s="3">
        <f t="shared" si="85"/>
        <v>1.0068832028793548E-4</v>
      </c>
      <c r="Y243" s="3">
        <f t="shared" si="86"/>
        <v>1.3872759338038412</v>
      </c>
      <c r="Z243" s="3">
        <f t="shared" si="87"/>
        <v>4.5003709085306633</v>
      </c>
      <c r="AA243" s="3">
        <f t="shared" si="88"/>
        <v>920.56975729034207</v>
      </c>
      <c r="AL243" s="25"/>
      <c r="AM243" s="25"/>
    </row>
    <row r="244" spans="1:39" hidden="1">
      <c r="A244" s="4">
        <v>42878</v>
      </c>
      <c r="B244" s="3">
        <v>136.94900000000001</v>
      </c>
      <c r="C244" s="3">
        <f t="shared" si="68"/>
        <v>-2.7889705885965907E-4</v>
      </c>
      <c r="D244" s="3">
        <f t="shared" si="69"/>
        <v>7.7783569440568135E-8</v>
      </c>
      <c r="E244" s="3">
        <f t="shared" si="70"/>
        <v>5.0744684796880159E-5</v>
      </c>
      <c r="F244" s="3">
        <f t="shared" si="71"/>
        <v>-1.5264104016121985E-3</v>
      </c>
      <c r="G244" s="3">
        <f t="shared" si="72"/>
        <v>2.5256982665211133E-2</v>
      </c>
      <c r="H244" s="3">
        <f t="shared" si="73"/>
        <v>1.5</v>
      </c>
      <c r="I244" s="13">
        <f>I245*(1+(H245*((B244/B245)-1))+((1-H245)*(Eur_1M!B244/100)*((A244-A245)/360)))</f>
        <v>117.82639459544885</v>
      </c>
      <c r="J244" s="3">
        <f t="shared" si="74"/>
        <v>112.72694961309682</v>
      </c>
      <c r="K244" s="3">
        <f t="shared" si="67"/>
        <v>1.1185675919643052</v>
      </c>
      <c r="L244" s="13">
        <f t="shared" si="75"/>
        <v>1118.5675919643052</v>
      </c>
      <c r="M244" s="3">
        <f t="shared" si="76"/>
        <v>-4.1317815793124137E-4</v>
      </c>
      <c r="N244" s="3">
        <f t="shared" si="77"/>
        <v>3.943145970409738E-2</v>
      </c>
      <c r="O244" s="3">
        <v>233</v>
      </c>
      <c r="P244" s="3">
        <f t="shared" si="78"/>
        <v>0.92460317460317465</v>
      </c>
      <c r="Q244" s="3">
        <f>(  Eur_6M!B243 + ( (Eur_12M!B243 - Eur_6M!B243)/0.5  )*(P244-0.5) )/100</f>
        <v>-1.473968253968254E-3</v>
      </c>
      <c r="R244" s="3">
        <f t="shared" si="79"/>
        <v>2.9382162058918309</v>
      </c>
      <c r="S244" s="3">
        <f t="shared" si="80"/>
        <v>2.9003003778867553</v>
      </c>
      <c r="T244" s="13">
        <f t="shared" si="81"/>
        <v>0.99834946636727928</v>
      </c>
      <c r="U244" s="13">
        <f t="shared" si="82"/>
        <v>0.99813597393016062</v>
      </c>
      <c r="V244" s="3">
        <f t="shared" si="83"/>
        <v>117.22416188678687</v>
      </c>
      <c r="W244" s="13">
        <f t="shared" si="84"/>
        <v>0.99834946636727928</v>
      </c>
      <c r="X244" s="3">
        <f t="shared" si="85"/>
        <v>1.255365821186048E-4</v>
      </c>
      <c r="Y244" s="3">
        <f t="shared" si="86"/>
        <v>1.3511173494731434</v>
      </c>
      <c r="Z244" s="3">
        <f t="shared" si="87"/>
        <v>5.7265492463412571</v>
      </c>
      <c r="AA244" s="3">
        <f t="shared" si="88"/>
        <v>924.13828102633647</v>
      </c>
      <c r="AL244" s="25"/>
      <c r="AM244" s="25"/>
    </row>
    <row r="245" spans="1:39" hidden="1">
      <c r="A245" s="4">
        <v>42877</v>
      </c>
      <c r="B245" s="3">
        <v>136.9872</v>
      </c>
      <c r="C245" s="3">
        <f t="shared" si="68"/>
        <v>-1.5988706278823928E-3</v>
      </c>
      <c r="D245" s="3">
        <f t="shared" si="69"/>
        <v>2.556387284705037E-6</v>
      </c>
      <c r="E245" s="3">
        <f t="shared" si="70"/>
        <v>5.1965315641033223E-5</v>
      </c>
      <c r="F245" s="3">
        <f t="shared" si="71"/>
        <v>-1.0803345543831683E-4</v>
      </c>
      <c r="G245" s="3">
        <f t="shared" si="72"/>
        <v>2.5588193062498522E-2</v>
      </c>
      <c r="H245" s="3">
        <f t="shared" si="73"/>
        <v>1.5</v>
      </c>
      <c r="I245" s="13">
        <f>I246*(1+(H246*((B245/B246)-1))+((1-H246)*(Eur_1M!B245/100)*((A245-A246)/360)))</f>
        <v>117.87508794694538</v>
      </c>
      <c r="J245" s="3">
        <f t="shared" si="74"/>
        <v>112.77353554997021</v>
      </c>
      <c r="K245" s="3">
        <f t="shared" si="67"/>
        <v>1.1190298551534248</v>
      </c>
      <c r="L245" s="13">
        <f t="shared" si="75"/>
        <v>1119.0298551534247</v>
      </c>
      <c r="M245" s="3">
        <f t="shared" si="76"/>
        <v>-2.3836449652385608E-3</v>
      </c>
      <c r="N245" s="3">
        <f t="shared" si="77"/>
        <v>3.9384720022083534E-2</v>
      </c>
      <c r="O245" s="3">
        <v>234</v>
      </c>
      <c r="P245" s="3">
        <f t="shared" si="78"/>
        <v>0.9285714285714286</v>
      </c>
      <c r="Q245" s="3">
        <f>(  Eur_6M!B244 + ( (Eur_12M!B244 - Eur_6M!B244)/0.5  )*(P245-0.5) )/100</f>
        <v>-1.464285714285714E-3</v>
      </c>
      <c r="R245" s="3">
        <f t="shared" si="79"/>
        <v>2.9464165512042788</v>
      </c>
      <c r="S245" s="3">
        <f t="shared" si="80"/>
        <v>2.9084644853600432</v>
      </c>
      <c r="T245" s="13">
        <f t="shared" si="81"/>
        <v>0.99839260425296938</v>
      </c>
      <c r="U245" s="13">
        <f t="shared" si="82"/>
        <v>0.99818395785952119</v>
      </c>
      <c r="V245" s="3">
        <f t="shared" si="83"/>
        <v>117.68902572441698</v>
      </c>
      <c r="W245" s="13">
        <f t="shared" si="84"/>
        <v>0.99839260425296938</v>
      </c>
      <c r="X245" s="3">
        <f t="shared" si="85"/>
        <v>1.2237630083026667E-4</v>
      </c>
      <c r="Y245" s="3">
        <f t="shared" si="86"/>
        <v>1.3447633072722909</v>
      </c>
      <c r="Z245" s="3">
        <f t="shared" si="87"/>
        <v>5.6043306110242712</v>
      </c>
      <c r="AA245" s="3">
        <f t="shared" si="88"/>
        <v>928.14624091338862</v>
      </c>
      <c r="AL245" s="25"/>
      <c r="AM245" s="25"/>
    </row>
    <row r="246" spans="1:39" hidden="1">
      <c r="A246" s="4">
        <v>42874</v>
      </c>
      <c r="B246" s="3">
        <v>137.2064</v>
      </c>
      <c r="C246" s="3">
        <f t="shared" si="68"/>
        <v>-9.2227205984767794E-4</v>
      </c>
      <c r="D246" s="3">
        <f t="shared" si="69"/>
        <v>8.5058575237567885E-7</v>
      </c>
      <c r="E246" s="3">
        <f t="shared" si="70"/>
        <v>5.0062471992699458E-5</v>
      </c>
      <c r="F246" s="3">
        <f t="shared" si="71"/>
        <v>6.8241671477908188E-4</v>
      </c>
      <c r="G246" s="3">
        <f t="shared" si="72"/>
        <v>2.5109634819870819E-2</v>
      </c>
      <c r="H246" s="3">
        <f t="shared" si="73"/>
        <v>1.5</v>
      </c>
      <c r="I246" s="13">
        <f>I247*(1+(H247*((B246/B247)-1))+((1-H247)*(Eur_1M!B246/100)*((A246-A247)/360)))</f>
        <v>118.15639544226107</v>
      </c>
      <c r="J246" s="3">
        <f t="shared" si="74"/>
        <v>113.04266825117112</v>
      </c>
      <c r="K246" s="3">
        <f t="shared" si="67"/>
        <v>1.1217004065924054</v>
      </c>
      <c r="L246" s="13">
        <f t="shared" si="75"/>
        <v>1121.7004065924054</v>
      </c>
      <c r="M246" s="3">
        <f t="shared" si="76"/>
        <v>-1.3785673562312366E-3</v>
      </c>
      <c r="N246" s="3">
        <f t="shared" si="77"/>
        <v>4.0471340391124336E-2</v>
      </c>
      <c r="O246" s="3">
        <v>235</v>
      </c>
      <c r="P246" s="3">
        <f t="shared" si="78"/>
        <v>0.93253968253968256</v>
      </c>
      <c r="Q246" s="3">
        <f>(  Eur_6M!B245 + ( (Eur_12M!B245 - Eur_6M!B245)/0.5  )*(P246-0.5) )/100</f>
        <v>-1.4546031746031746E-3</v>
      </c>
      <c r="R246" s="3">
        <f t="shared" si="79"/>
        <v>2.9233872489269381</v>
      </c>
      <c r="S246" s="3">
        <f t="shared" si="80"/>
        <v>2.8843048467973196</v>
      </c>
      <c r="T246" s="13">
        <f t="shared" si="81"/>
        <v>0.99826877200430186</v>
      </c>
      <c r="U246" s="13">
        <f t="shared" si="82"/>
        <v>0.99803860594719274</v>
      </c>
      <c r="V246" s="3">
        <f t="shared" si="83"/>
        <v>120.36514827495444</v>
      </c>
      <c r="W246" s="13">
        <f t="shared" si="84"/>
        <v>0.99826877200430186</v>
      </c>
      <c r="X246" s="3">
        <f t="shared" si="85"/>
        <v>1.2684393528229903E-4</v>
      </c>
      <c r="Y246" s="3">
        <f t="shared" si="86"/>
        <v>1.3230167948327762</v>
      </c>
      <c r="Z246" s="3">
        <f t="shared" si="87"/>
        <v>6.0233537748219144</v>
      </c>
      <c r="AA246" s="3">
        <f t="shared" si="88"/>
        <v>931.97394724258515</v>
      </c>
      <c r="AL246" s="25"/>
      <c r="AM246" s="25"/>
    </row>
    <row r="247" spans="1:39" hidden="1">
      <c r="A247" s="4">
        <v>42873</v>
      </c>
      <c r="B247" s="3">
        <v>137.333</v>
      </c>
      <c r="C247" s="3">
        <f t="shared" si="68"/>
        <v>1.0388914957749817E-3</v>
      </c>
      <c r="D247" s="3">
        <f t="shared" si="69"/>
        <v>1.079295539993579E-6</v>
      </c>
      <c r="E247" s="3">
        <f t="shared" si="70"/>
        <v>5.1960329091789651E-5</v>
      </c>
      <c r="F247" s="3">
        <f t="shared" si="71"/>
        <v>-5.3154056122245224E-5</v>
      </c>
      <c r="G247" s="3">
        <f t="shared" si="72"/>
        <v>2.5587074209133989E-2</v>
      </c>
      <c r="H247" s="3">
        <f t="shared" si="73"/>
        <v>1.5</v>
      </c>
      <c r="I247" s="13">
        <f>I248*(1+(H248*((B247/B248)-1))+((1-H248)*(Eur_1M!B247/100)*((A247-A248)/360)))</f>
        <v>118.31939431859848</v>
      </c>
      <c r="J247" s="3">
        <f t="shared" si="74"/>
        <v>113.19861264871436</v>
      </c>
      <c r="K247" s="3">
        <f t="shared" si="67"/>
        <v>1.1232478125129857</v>
      </c>
      <c r="L247" s="13">
        <f t="shared" si="75"/>
        <v>1123.2478125129858</v>
      </c>
      <c r="M247" s="3">
        <f t="shared" si="76"/>
        <v>1.5630775310647215E-3</v>
      </c>
      <c r="N247" s="3">
        <f t="shared" si="77"/>
        <v>4.042052631334437E-2</v>
      </c>
      <c r="O247" s="3">
        <v>236</v>
      </c>
      <c r="P247" s="3">
        <f t="shared" si="78"/>
        <v>0.93650793650793651</v>
      </c>
      <c r="Q247" s="3">
        <f>(  Eur_6M!B246 + ( (Eur_12M!B246 - Eur_6M!B246)/0.5  )*(P247-0.5) )/100</f>
        <v>-1.4449206349206351E-3</v>
      </c>
      <c r="R247" s="3">
        <f t="shared" si="79"/>
        <v>2.9562152737421119</v>
      </c>
      <c r="S247" s="3">
        <f t="shared" si="80"/>
        <v>2.9170989803197811</v>
      </c>
      <c r="T247" s="13">
        <f t="shared" si="81"/>
        <v>0.99844280183242851</v>
      </c>
      <c r="U247" s="13">
        <f t="shared" si="82"/>
        <v>0.99823348181520943</v>
      </c>
      <c r="V247" s="3">
        <f t="shared" si="83"/>
        <v>121.9135076940031</v>
      </c>
      <c r="W247" s="13">
        <f t="shared" si="84"/>
        <v>0.99844280183242851</v>
      </c>
      <c r="X247" s="3">
        <f t="shared" si="85"/>
        <v>1.1491632319706988E-4</v>
      </c>
      <c r="Y247" s="3">
        <f t="shared" si="86"/>
        <v>1.3258789646950189</v>
      </c>
      <c r="Z247" s="3">
        <f t="shared" si="87"/>
        <v>5.4884070230739139</v>
      </c>
      <c r="AA247" s="3">
        <f t="shared" si="88"/>
        <v>936.11945932750666</v>
      </c>
      <c r="AL247" s="25"/>
      <c r="AM247" s="25"/>
    </row>
    <row r="248" spans="1:39" hidden="1">
      <c r="A248" s="4">
        <v>42872</v>
      </c>
      <c r="B248" s="3">
        <v>137.19040000000001</v>
      </c>
      <c r="C248" s="3">
        <f t="shared" si="68"/>
        <v>3.7039026751891162E-3</v>
      </c>
      <c r="D248" s="3">
        <f t="shared" si="69"/>
        <v>1.3718895027273092E-5</v>
      </c>
      <c r="E248" s="3">
        <f t="shared" si="70"/>
        <v>5.5494187573107228E-5</v>
      </c>
      <c r="F248" s="3">
        <f t="shared" si="71"/>
        <v>-3.239870968757534E-3</v>
      </c>
      <c r="G248" s="3">
        <f t="shared" si="72"/>
        <v>2.6317556918677057E-2</v>
      </c>
      <c r="H248" s="3">
        <f t="shared" si="73"/>
        <v>1.5</v>
      </c>
      <c r="I248" s="13">
        <f>I249*(1+(H249*((B248/B249)-1))+((1-H249)*(Eur_1M!B248/100)*((A248-A249)/360)))</f>
        <v>118.13459639621506</v>
      </c>
      <c r="J248" s="3">
        <f t="shared" si="74"/>
        <v>113.02181265278267</v>
      </c>
      <c r="K248" s="3">
        <f t="shared" si="67"/>
        <v>1.1214934605466869</v>
      </c>
      <c r="L248" s="13">
        <f t="shared" si="75"/>
        <v>1121.4934605466869</v>
      </c>
      <c r="M248" s="3">
        <f t="shared" si="76"/>
        <v>5.5558463404948629E-3</v>
      </c>
      <c r="N248" s="3">
        <f t="shared" si="77"/>
        <v>3.9801595823084637E-2</v>
      </c>
      <c r="O248" s="3">
        <v>237</v>
      </c>
      <c r="P248" s="3">
        <f t="shared" si="78"/>
        <v>0.94047619047619047</v>
      </c>
      <c r="Q248" s="3">
        <f>(  Eur_6M!B247 + ( (Eur_12M!B247 - Eur_6M!B247)/0.5  )*(P248-0.5) )/100</f>
        <v>-1.4352380952380953E-3</v>
      </c>
      <c r="R248" s="3">
        <f t="shared" si="79"/>
        <v>2.9549161847562653</v>
      </c>
      <c r="S248" s="3">
        <f t="shared" si="80"/>
        <v>2.9163173327848302</v>
      </c>
      <c r="T248" s="13">
        <f t="shared" si="81"/>
        <v>0.99843622997741655</v>
      </c>
      <c r="U248" s="13">
        <f t="shared" si="82"/>
        <v>0.99822904972040982</v>
      </c>
      <c r="V248" s="3">
        <f t="shared" si="83"/>
        <v>120.16232637165706</v>
      </c>
      <c r="W248" s="13">
        <f t="shared" si="84"/>
        <v>0.99843622997741655</v>
      </c>
      <c r="X248" s="3">
        <f t="shared" si="85"/>
        <v>1.1708772228244433E-4</v>
      </c>
      <c r="Y248" s="3">
        <f t="shared" si="86"/>
        <v>1.3179839253684258</v>
      </c>
      <c r="Z248" s="3">
        <f t="shared" si="87"/>
        <v>5.512557585650673</v>
      </c>
      <c r="AA248" s="3">
        <f t="shared" si="88"/>
        <v>940.07872296846892</v>
      </c>
      <c r="AL248" s="25"/>
      <c r="AM248" s="25"/>
    </row>
    <row r="249" spans="1:39" hidden="1">
      <c r="A249" s="4">
        <v>42871</v>
      </c>
      <c r="B249" s="3">
        <v>136.6832</v>
      </c>
      <c r="C249" s="3">
        <f t="shared" si="68"/>
        <v>-2.333591697151749E-4</v>
      </c>
      <c r="D249" s="3">
        <f t="shared" si="69"/>
        <v>5.4456502090155801E-8</v>
      </c>
      <c r="E249" s="3">
        <f t="shared" si="70"/>
        <v>4.5422472132490492E-5</v>
      </c>
      <c r="F249" s="3">
        <f t="shared" si="71"/>
        <v>-5.0340146050476689E-3</v>
      </c>
      <c r="G249" s="3">
        <f t="shared" si="72"/>
        <v>2.358724502674624E-2</v>
      </c>
      <c r="H249" s="3">
        <f t="shared" si="73"/>
        <v>1.5</v>
      </c>
      <c r="I249" s="13">
        <f>I250*(1+(H250*((B249/B250)-1))+((1-H250)*(Eur_1M!B249/100)*((A249-A250)/360)))</f>
        <v>117.48007861485738</v>
      </c>
      <c r="J249" s="3">
        <f t="shared" si="74"/>
        <v>112.39562194896533</v>
      </c>
      <c r="K249" s="3">
        <f t="shared" si="67"/>
        <v>1.1152798920071012</v>
      </c>
      <c r="L249" s="13">
        <f t="shared" si="75"/>
        <v>1115.2798920071011</v>
      </c>
      <c r="M249" s="3">
        <f t="shared" si="76"/>
        <v>-3.4486292931339184E-4</v>
      </c>
      <c r="N249" s="3">
        <f t="shared" si="77"/>
        <v>3.9823363908996025E-2</v>
      </c>
      <c r="O249" s="3">
        <v>238</v>
      </c>
      <c r="P249" s="3">
        <f t="shared" si="78"/>
        <v>0.94444444444444442</v>
      </c>
      <c r="Q249" s="3">
        <f>(  Eur_6M!B248 + ( (Eur_12M!B248 - Eur_6M!B248)/0.5  )*(P249-0.5) )/100</f>
        <v>-1.4155555555555555E-3</v>
      </c>
      <c r="R249" s="3">
        <f t="shared" si="79"/>
        <v>2.8039686581680772</v>
      </c>
      <c r="S249" s="3">
        <f t="shared" si="80"/>
        <v>2.7652673049606982</v>
      </c>
      <c r="T249" s="13">
        <f t="shared" si="81"/>
        <v>0.99747610941563369</v>
      </c>
      <c r="U249" s="13">
        <f t="shared" si="82"/>
        <v>0.99715619161133628</v>
      </c>
      <c r="V249" s="3">
        <f t="shared" si="83"/>
        <v>113.97485279841226</v>
      </c>
      <c r="W249" s="13">
        <f t="shared" si="84"/>
        <v>0.99747610941563369</v>
      </c>
      <c r="X249" s="3">
        <f t="shared" si="85"/>
        <v>1.8135781225121753E-4</v>
      </c>
      <c r="Y249" s="3">
        <f t="shared" si="86"/>
        <v>1.2345432374317626</v>
      </c>
      <c r="Z249" s="3">
        <f t="shared" si="87"/>
        <v>8.4843459997870063</v>
      </c>
      <c r="AA249" s="3">
        <f t="shared" si="88"/>
        <v>943.0185173019679</v>
      </c>
      <c r="AL249" s="25"/>
      <c r="AM249" s="25"/>
    </row>
    <row r="250" spans="1:39" hidden="1">
      <c r="A250" s="4">
        <v>42870</v>
      </c>
      <c r="B250" s="3">
        <v>136.71510000000001</v>
      </c>
      <c r="C250" s="3">
        <f t="shared" si="68"/>
        <v>-1.8262202436570951E-3</v>
      </c>
      <c r="D250" s="3">
        <f t="shared" si="69"/>
        <v>3.3350803783429795E-6</v>
      </c>
      <c r="E250" s="3">
        <f t="shared" si="70"/>
        <v>4.5368068621190588E-5</v>
      </c>
      <c r="F250" s="3">
        <f t="shared" si="71"/>
        <v>-4.7933759579991148E-3</v>
      </c>
      <c r="G250" s="3">
        <f t="shared" si="72"/>
        <v>2.3604289847185093E-2</v>
      </c>
      <c r="H250" s="3">
        <f t="shared" si="73"/>
        <v>1.5</v>
      </c>
      <c r="I250" s="13">
        <f>I251*(1+(H251*((B250/B251)-1))+((1-H251)*(Eur_1M!B250/100)*((A250-A251)/360)))</f>
        <v>117.52060012568631</v>
      </c>
      <c r="J250" s="3">
        <f t="shared" si="74"/>
        <v>112.43438971679142</v>
      </c>
      <c r="K250" s="3">
        <f t="shared" si="67"/>
        <v>1.1156645770256517</v>
      </c>
      <c r="L250" s="13">
        <f t="shared" si="75"/>
        <v>1115.6645770256516</v>
      </c>
      <c r="M250" s="3">
        <f t="shared" si="76"/>
        <v>-2.7249983483185821E-3</v>
      </c>
      <c r="N250" s="3">
        <f t="shared" si="77"/>
        <v>3.9875673591662941E-2</v>
      </c>
      <c r="O250" s="3">
        <v>239</v>
      </c>
      <c r="P250" s="3">
        <f t="shared" si="78"/>
        <v>0.94841269841269837</v>
      </c>
      <c r="Q250" s="3">
        <f>(  Eur_6M!B249 + ( (Eur_12M!B249 - Eur_6M!B249)/0.5  )*(P250-0.5) )/100</f>
        <v>-1.397936507936508E-3</v>
      </c>
      <c r="R250" s="3">
        <f t="shared" si="79"/>
        <v>2.8037240066033227</v>
      </c>
      <c r="S250" s="3">
        <f t="shared" si="80"/>
        <v>2.7648904906979204</v>
      </c>
      <c r="T250" s="13">
        <f t="shared" si="81"/>
        <v>0.99747419364613343</v>
      </c>
      <c r="U250" s="13">
        <f t="shared" si="82"/>
        <v>0.99715290458520389</v>
      </c>
      <c r="V250" s="3">
        <f t="shared" si="83"/>
        <v>114.37079698000571</v>
      </c>
      <c r="W250" s="13">
        <f t="shared" si="84"/>
        <v>0.99747419364613343</v>
      </c>
      <c r="X250" s="3">
        <f t="shared" si="85"/>
        <v>1.8080225601562261E-4</v>
      </c>
      <c r="Y250" s="3">
        <f t="shared" si="86"/>
        <v>1.2168865063037499</v>
      </c>
      <c r="Z250" s="3">
        <f t="shared" si="87"/>
        <v>8.5109203497748691</v>
      </c>
      <c r="AA250" s="3">
        <f t="shared" si="88"/>
        <v>946.96715373413622</v>
      </c>
      <c r="AL250" s="25"/>
      <c r="AM250" s="25"/>
    </row>
    <row r="251" spans="1:39" hidden="1">
      <c r="A251" s="4">
        <v>42867</v>
      </c>
      <c r="B251" s="3">
        <v>136.965</v>
      </c>
      <c r="C251" s="3">
        <f t="shared" si="68"/>
        <v>1.9315543173521314E-3</v>
      </c>
      <c r="D251" s="3">
        <f t="shared" si="69"/>
        <v>3.7309020808816584E-6</v>
      </c>
      <c r="E251" s="3">
        <f t="shared" si="70"/>
        <v>4.2087238569528131E-5</v>
      </c>
      <c r="F251" s="3">
        <f t="shared" si="71"/>
        <v>-3.2000727096011144E-3</v>
      </c>
      <c r="G251" s="3">
        <f t="shared" si="72"/>
        <v>2.2887719694360383E-2</v>
      </c>
      <c r="H251" s="3">
        <f t="shared" si="73"/>
        <v>1.5</v>
      </c>
      <c r="I251" s="13">
        <f>I252*(1+(H252*((B251/B252)-1))+((1-H252)*(Eur_1M!B251/100)*((A251-A252)/360)))</f>
        <v>117.84128029495069</v>
      </c>
      <c r="J251" s="3">
        <f t="shared" si="74"/>
        <v>112.7411910698049</v>
      </c>
      <c r="K251" s="3">
        <f t="shared" si="67"/>
        <v>1.1187089071687946</v>
      </c>
      <c r="L251" s="13">
        <f t="shared" si="75"/>
        <v>1118.7089071687947</v>
      </c>
      <c r="M251" s="3">
        <f t="shared" si="76"/>
        <v>2.9011135969913776E-3</v>
      </c>
      <c r="N251" s="3">
        <f t="shared" si="77"/>
        <v>3.9692755685354318E-2</v>
      </c>
      <c r="O251" s="3">
        <v>240</v>
      </c>
      <c r="P251" s="3">
        <f t="shared" si="78"/>
        <v>0.95238095238095233</v>
      </c>
      <c r="Q251" s="3">
        <f>(  Eur_6M!B250 + ( (Eur_12M!B250 - Eur_6M!B250)/0.5  )*(P251-0.5) )/100</f>
        <v>-1.3880952380952382E-3</v>
      </c>
      <c r="R251" s="3">
        <f t="shared" si="79"/>
        <v>2.8811193335583853</v>
      </c>
      <c r="S251" s="3">
        <f t="shared" si="80"/>
        <v>2.8423831703895197</v>
      </c>
      <c r="T251" s="13">
        <f t="shared" si="81"/>
        <v>0.99801867210783746</v>
      </c>
      <c r="U251" s="13">
        <f t="shared" si="82"/>
        <v>0.99776111804111922</v>
      </c>
      <c r="V251" s="3">
        <f t="shared" si="83"/>
        <v>117.41135202971179</v>
      </c>
      <c r="W251" s="13">
        <f t="shared" si="84"/>
        <v>0.99801867210783746</v>
      </c>
      <c r="X251" s="3">
        <f t="shared" si="85"/>
        <v>1.4506745573803609E-4</v>
      </c>
      <c r="Y251" s="3">
        <f t="shared" si="86"/>
        <v>1.2437996413629542</v>
      </c>
      <c r="Z251" s="3">
        <f t="shared" si="87"/>
        <v>6.8631918343355434</v>
      </c>
      <c r="AA251" s="3">
        <f t="shared" si="88"/>
        <v>951.50573902676058</v>
      </c>
      <c r="AL251" s="25"/>
      <c r="AM251" s="25"/>
    </row>
    <row r="252" spans="1:39" hidden="1">
      <c r="A252" s="4">
        <v>42866</v>
      </c>
      <c r="B252" s="3">
        <v>136.70070000000001</v>
      </c>
      <c r="C252" s="3">
        <f t="shared" si="68"/>
        <v>-1.198982178642606E-3</v>
      </c>
      <c r="D252" s="3">
        <f t="shared" si="69"/>
        <v>1.43755826470257E-6</v>
      </c>
      <c r="E252" s="3">
        <f t="shared" si="70"/>
        <v>4.0043666223506378E-5</v>
      </c>
      <c r="F252" s="3">
        <f t="shared" si="71"/>
        <v>-6.4305995958937566E-3</v>
      </c>
      <c r="G252" s="3">
        <f t="shared" si="72"/>
        <v>2.1874598267937945E-2</v>
      </c>
      <c r="H252" s="3">
        <f t="shared" si="73"/>
        <v>1.5</v>
      </c>
      <c r="I252" s="13">
        <f>I253*(1+(H253*((B252/B253)-1))+((1-H253)*(Eur_1M!B252/100)*((A252-A253)/360)))</f>
        <v>117.49990477840761</v>
      </c>
      <c r="J252" s="3">
        <f t="shared" si="74"/>
        <v>112.41459004984988</v>
      </c>
      <c r="K252" s="3">
        <f t="shared" si="67"/>
        <v>1.115468108782268</v>
      </c>
      <c r="L252" s="13">
        <f t="shared" si="75"/>
        <v>1115.468108782268</v>
      </c>
      <c r="M252" s="3">
        <f t="shared" si="76"/>
        <v>-1.79380899938266E-3</v>
      </c>
      <c r="N252" s="3">
        <f t="shared" si="77"/>
        <v>3.9722330708690801E-2</v>
      </c>
      <c r="O252" s="3">
        <v>241</v>
      </c>
      <c r="P252" s="3">
        <f t="shared" si="78"/>
        <v>0.95634920634920639</v>
      </c>
      <c r="Q252" s="3">
        <f>(  Eur_6M!B251 + ( (Eur_12M!B251 - Eur_6M!B251)/0.5  )*(P252-0.5) )/100</f>
        <v>-1.3500000000000001E-3</v>
      </c>
      <c r="R252" s="3">
        <f t="shared" si="79"/>
        <v>2.7992174858844714</v>
      </c>
      <c r="S252" s="3">
        <f t="shared" si="80"/>
        <v>2.7603717839291981</v>
      </c>
      <c r="T252" s="13">
        <f t="shared" si="81"/>
        <v>0.99743866892705479</v>
      </c>
      <c r="U252" s="13">
        <f t="shared" si="82"/>
        <v>0.99711321920640605</v>
      </c>
      <c r="V252" s="3">
        <f t="shared" si="83"/>
        <v>114.20963067505716</v>
      </c>
      <c r="W252" s="13">
        <f t="shared" si="84"/>
        <v>0.99743866892705479</v>
      </c>
      <c r="X252" s="3">
        <f t="shared" si="85"/>
        <v>1.8307413386454616E-4</v>
      </c>
      <c r="Y252" s="3">
        <f t="shared" si="86"/>
        <v>1.1681283615403848</v>
      </c>
      <c r="Z252" s="3">
        <f t="shared" si="87"/>
        <v>8.653514572995217</v>
      </c>
      <c r="AA252" s="3">
        <f t="shared" si="88"/>
        <v>954.82038170640112</v>
      </c>
      <c r="AL252" s="25"/>
      <c r="AM252" s="25"/>
    </row>
    <row r="253" spans="1:39" hidden="1">
      <c r="A253" s="4">
        <v>42865</v>
      </c>
      <c r="B253" s="3">
        <v>136.8647</v>
      </c>
      <c r="C253" s="3">
        <f t="shared" si="68"/>
        <v>8.793567739668912E-4</v>
      </c>
      <c r="D253" s="3">
        <f t="shared" si="69"/>
        <v>7.7326833592145822E-7</v>
      </c>
      <c r="E253" s="3">
        <f t="shared" si="70"/>
        <v>3.8606493075175026E-5</v>
      </c>
      <c r="F253" s="3">
        <f t="shared" si="71"/>
        <v>-5.2512417993107081E-3</v>
      </c>
      <c r="G253" s="3">
        <f t="shared" si="72"/>
        <v>2.1658005962536434E-2</v>
      </c>
      <c r="H253" s="3">
        <f t="shared" si="73"/>
        <v>1.5</v>
      </c>
      <c r="I253" s="13">
        <f>I254*(1+(H254*((B253/B254)-1))+((1-H254)*(Eur_1M!B253/100)*((A253-A254)/360)))</f>
        <v>117.71086632081392</v>
      </c>
      <c r="J253" s="3">
        <f t="shared" si="74"/>
        <v>112.61642132239953</v>
      </c>
      <c r="K253" s="3">
        <f t="shared" si="67"/>
        <v>1.117470841237052</v>
      </c>
      <c r="L253" s="13">
        <f t="shared" si="75"/>
        <v>1117.4708412370519</v>
      </c>
      <c r="M253" s="3">
        <f t="shared" si="76"/>
        <v>1.3239329405702706E-3</v>
      </c>
      <c r="N253" s="3">
        <f t="shared" si="77"/>
        <v>3.9687521388233962E-2</v>
      </c>
      <c r="O253" s="3">
        <v>242</v>
      </c>
      <c r="P253" s="3">
        <f t="shared" si="78"/>
        <v>0.96031746031746035</v>
      </c>
      <c r="Q253" s="3">
        <f>(  Eur_6M!B252 + ( (Eur_12M!B252 - Eur_6M!B252)/0.5  )*(P253-0.5) )/100</f>
        <v>-1.3392063492063491E-3</v>
      </c>
      <c r="R253" s="3">
        <f t="shared" si="79"/>
        <v>2.8421759152576942</v>
      </c>
      <c r="S253" s="3">
        <f t="shared" si="80"/>
        <v>2.8032838156573279</v>
      </c>
      <c r="T253" s="13">
        <f t="shared" si="81"/>
        <v>0.99775966197911403</v>
      </c>
      <c r="U253" s="13">
        <f t="shared" si="82"/>
        <v>0.99747074337425512</v>
      </c>
      <c r="V253" s="3">
        <f t="shared" si="83"/>
        <v>116.21294975238345</v>
      </c>
      <c r="W253" s="13">
        <f t="shared" si="84"/>
        <v>0.99775966197911403</v>
      </c>
      <c r="X253" s="3">
        <f t="shared" si="85"/>
        <v>1.6169809232916921E-4</v>
      </c>
      <c r="Y253" s="3">
        <f t="shared" si="86"/>
        <v>1.1785169226659504</v>
      </c>
      <c r="Z253" s="3">
        <f t="shared" si="87"/>
        <v>7.6956639954625601</v>
      </c>
      <c r="AA253" s="3">
        <f t="shared" si="88"/>
        <v>959.12126879118603</v>
      </c>
      <c r="AL253" s="25"/>
      <c r="AM253" s="25"/>
    </row>
    <row r="254" spans="1:39" hidden="1">
      <c r="A254" s="4">
        <v>42864</v>
      </c>
      <c r="B254" s="3">
        <v>136.74440000000001</v>
      </c>
      <c r="C254" s="3">
        <f t="shared" si="68"/>
        <v>-1.019631464186309E-3</v>
      </c>
      <c r="D254" s="3">
        <f t="shared" si="69"/>
        <v>1.0396483227587163E-6</v>
      </c>
      <c r="E254" s="3">
        <f t="shared" si="70"/>
        <v>3.9624130379913814E-5</v>
      </c>
      <c r="F254" s="3">
        <f t="shared" si="71"/>
        <v>-4.7923513462450745E-3</v>
      </c>
      <c r="G254" s="3">
        <f t="shared" si="72"/>
        <v>2.2018062244180892E-2</v>
      </c>
      <c r="H254" s="3">
        <f t="shared" si="73"/>
        <v>1.5</v>
      </c>
      <c r="I254" s="13">
        <f>I255*(1+(H255*((B254/B255)-1))+((1-H255)*(Eur_1M!B254/100)*((A254-A255)/360)))</f>
        <v>117.55512814362828</v>
      </c>
      <c r="J254" s="3">
        <f t="shared" si="74"/>
        <v>112.46742338596331</v>
      </c>
      <c r="K254" s="3">
        <f t="shared" si="67"/>
        <v>1.1159923636987248</v>
      </c>
      <c r="L254" s="13">
        <f t="shared" si="75"/>
        <v>1115.9923636987248</v>
      </c>
      <c r="M254" s="3">
        <f t="shared" si="76"/>
        <v>-1.5246349459523475E-3</v>
      </c>
      <c r="N254" s="3">
        <f t="shared" si="77"/>
        <v>3.9722733477075618E-2</v>
      </c>
      <c r="O254" s="3">
        <v>243</v>
      </c>
      <c r="P254" s="3">
        <f t="shared" si="78"/>
        <v>0.9642857142857143</v>
      </c>
      <c r="Q254" s="3">
        <f>(  Eur_6M!B253 + ( (Eur_12M!B253 - Eur_6M!B253)/0.5  )*(P254-0.5) )/100</f>
        <v>-1.32E-3</v>
      </c>
      <c r="R254" s="3">
        <f t="shared" si="79"/>
        <v>2.8003198280963955</v>
      </c>
      <c r="S254" s="3">
        <f t="shared" si="80"/>
        <v>2.7613128781744121</v>
      </c>
      <c r="T254" s="13">
        <f t="shared" si="81"/>
        <v>0.99744740012013888</v>
      </c>
      <c r="U254" s="13">
        <f t="shared" si="82"/>
        <v>0.99712152522024711</v>
      </c>
      <c r="V254" s="3">
        <f t="shared" si="83"/>
        <v>114.75215515562445</v>
      </c>
      <c r="W254" s="13">
        <f t="shared" si="84"/>
        <v>0.99744740012013888</v>
      </c>
      <c r="X254" s="3">
        <f t="shared" si="85"/>
        <v>1.8167013547882902E-4</v>
      </c>
      <c r="Y254" s="3">
        <f t="shared" si="86"/>
        <v>1.1393702295308317</v>
      </c>
      <c r="Z254" s="3">
        <f t="shared" si="87"/>
        <v>8.6666417577975245</v>
      </c>
      <c r="AA254" s="3">
        <f t="shared" si="88"/>
        <v>962.73468633496873</v>
      </c>
      <c r="AL254" s="25"/>
      <c r="AM254" s="25"/>
    </row>
    <row r="255" spans="1:39" hidden="1">
      <c r="A255" s="4">
        <v>42863</v>
      </c>
      <c r="B255" s="3">
        <v>136.88390000000001</v>
      </c>
      <c r="C255" s="3">
        <f t="shared" si="68"/>
        <v>-3.7031829901470602E-4</v>
      </c>
      <c r="D255" s="3">
        <f t="shared" si="69"/>
        <v>1.3713564258514523E-7</v>
      </c>
      <c r="E255" s="3">
        <f t="shared" si="70"/>
        <v>3.859089176827215E-5</v>
      </c>
      <c r="F255" s="3">
        <f t="shared" si="71"/>
        <v>-3.6926592105836166E-3</v>
      </c>
      <c r="G255" s="3">
        <f t="shared" si="72"/>
        <v>2.1855313429268386E-2</v>
      </c>
      <c r="H255" s="3">
        <f t="shared" si="73"/>
        <v>1.5</v>
      </c>
      <c r="I255" s="13">
        <f>I256*(1+(H256*((B255/B256)-1))+((1-H256)*(Eur_1M!B255/100)*((A255-A256)/360)))</f>
        <v>117.73449349867141</v>
      </c>
      <c r="J255" s="3">
        <f t="shared" si="74"/>
        <v>112.63902593231725</v>
      </c>
      <c r="K255" s="3">
        <f t="shared" si="67"/>
        <v>1.1176951423839361</v>
      </c>
      <c r="L255" s="13">
        <f t="shared" si="75"/>
        <v>1117.6951423839362</v>
      </c>
      <c r="M255" s="3">
        <f t="shared" si="76"/>
        <v>-5.3993701591085607E-4</v>
      </c>
      <c r="N255" s="3">
        <f t="shared" si="77"/>
        <v>3.9722657176477189E-2</v>
      </c>
      <c r="O255" s="3">
        <v>244</v>
      </c>
      <c r="P255" s="3">
        <f t="shared" si="78"/>
        <v>0.96825396825396826</v>
      </c>
      <c r="Q255" s="3">
        <f>(  Eur_6M!B254 + ( (Eur_12M!B254 - Eur_6M!B254)/0.5  )*(P255-0.5) )/100</f>
        <v>-1.3193650793650793E-3</v>
      </c>
      <c r="R255" s="3">
        <f t="shared" si="79"/>
        <v>2.8335488192826417</v>
      </c>
      <c r="S255" s="3">
        <f t="shared" si="80"/>
        <v>2.7944617656303343</v>
      </c>
      <c r="T255" s="13">
        <f t="shared" si="81"/>
        <v>0.99769828620760714</v>
      </c>
      <c r="U255" s="13">
        <f t="shared" si="82"/>
        <v>0.99740069061025516</v>
      </c>
      <c r="V255" s="3">
        <f t="shared" si="83"/>
        <v>116.44686333821153</v>
      </c>
      <c r="W255" s="13">
        <f t="shared" si="84"/>
        <v>0.99769828620760714</v>
      </c>
      <c r="X255" s="3">
        <f t="shared" si="85"/>
        <v>1.6484614911088706E-4</v>
      </c>
      <c r="Y255" s="3">
        <f t="shared" si="86"/>
        <v>1.1551481936955244</v>
      </c>
      <c r="Z255" s="3">
        <f t="shared" si="87"/>
        <v>7.9205093478616178</v>
      </c>
      <c r="AA255" s="3">
        <f t="shared" si="88"/>
        <v>966.97167536459301</v>
      </c>
      <c r="AL255" s="25"/>
      <c r="AM255" s="25"/>
    </row>
    <row r="256" spans="1:39" hidden="1">
      <c r="A256" s="4">
        <v>42860</v>
      </c>
      <c r="B256" s="3">
        <v>136.93459999999999</v>
      </c>
      <c r="C256" s="3">
        <f t="shared" si="68"/>
        <v>-1.9934537382136866E-4</v>
      </c>
      <c r="D256" s="3">
        <f t="shared" si="69"/>
        <v>3.973857806398121E-8</v>
      </c>
      <c r="E256" s="3">
        <f t="shared" si="70"/>
        <v>3.8455994512387058E-5</v>
      </c>
      <c r="F256" s="3">
        <f t="shared" si="71"/>
        <v>-3.2750293199654266E-3</v>
      </c>
      <c r="G256" s="3">
        <f t="shared" si="72"/>
        <v>2.1858368331526899E-2</v>
      </c>
      <c r="H256" s="3">
        <f t="shared" si="73"/>
        <v>1.5</v>
      </c>
      <c r="I256" s="13">
        <f>I257*(1+(H257*((B256/B257)-1))+((1-H257)*(Eur_1M!B256/100)*((A256-A257)/360)))</f>
        <v>117.79807987453509</v>
      </c>
      <c r="J256" s="3">
        <f t="shared" si="74"/>
        <v>112.6998603337489</v>
      </c>
      <c r="K256" s="3">
        <f t="shared" si="67"/>
        <v>1.1182987903150789</v>
      </c>
      <c r="L256" s="13">
        <f t="shared" si="75"/>
        <v>1118.298790315079</v>
      </c>
      <c r="M256" s="3">
        <f t="shared" si="76"/>
        <v>-2.9383698019170548E-4</v>
      </c>
      <c r="N256" s="3">
        <f t="shared" si="77"/>
        <v>3.9727138257729493E-2</v>
      </c>
      <c r="O256" s="3">
        <v>245</v>
      </c>
      <c r="P256" s="3">
        <f t="shared" si="78"/>
        <v>0.97222222222222221</v>
      </c>
      <c r="Q256" s="3">
        <f>(  Eur_6M!B255 + ( (Eur_12M!B255 - Eur_6M!B255)/0.5  )*(P256-0.5) )/100</f>
        <v>-1.3088888888888889E-3</v>
      </c>
      <c r="R256" s="3">
        <f t="shared" si="79"/>
        <v>2.8414358214204425</v>
      </c>
      <c r="S256" s="3">
        <f t="shared" si="80"/>
        <v>2.8022643348392831</v>
      </c>
      <c r="T256" s="13">
        <f t="shared" si="81"/>
        <v>0.99775445547665709</v>
      </c>
      <c r="U256" s="13">
        <f t="shared" si="82"/>
        <v>0.99746273618912373</v>
      </c>
      <c r="V256" s="3">
        <f t="shared" si="83"/>
        <v>117.05475432847436</v>
      </c>
      <c r="W256" s="13">
        <f t="shared" si="84"/>
        <v>0.99775445547665709</v>
      </c>
      <c r="X256" s="3">
        <f t="shared" si="85"/>
        <v>1.6076369739841142E-4</v>
      </c>
      <c r="Y256" s="3">
        <f t="shared" si="86"/>
        <v>1.1485773344078918</v>
      </c>
      <c r="Z256" s="3">
        <f t="shared" si="87"/>
        <v>7.7652692979876008</v>
      </c>
      <c r="AA256" s="3">
        <f t="shared" si="88"/>
        <v>970.99026719970288</v>
      </c>
      <c r="AL256" s="25"/>
      <c r="AM256" s="25"/>
    </row>
    <row r="257" spans="1:39" hidden="1">
      <c r="A257" s="4">
        <v>42859</v>
      </c>
      <c r="B257" s="3">
        <v>136.96190000000001</v>
      </c>
      <c r="C257" s="3">
        <f t="shared" si="68"/>
        <v>-1.6334264324080875E-3</v>
      </c>
      <c r="D257" s="3">
        <f t="shared" si="69"/>
        <v>2.6680819100894125E-6</v>
      </c>
      <c r="E257" s="3">
        <f t="shared" si="70"/>
        <v>4.0009470235694976E-5</v>
      </c>
      <c r="F257" s="3">
        <f t="shared" si="71"/>
        <v>-1.8134580149526958E-3</v>
      </c>
      <c r="G257" s="3">
        <f t="shared" si="72"/>
        <v>2.2406416225880459E-2</v>
      </c>
      <c r="H257" s="3">
        <f t="shared" si="73"/>
        <v>1.5</v>
      </c>
      <c r="I257" s="13">
        <f>I258*(1+(H258*((B257/B258)-1))+((1-H258)*(Eur_1M!B257/100)*((A257-A258)/360)))</f>
        <v>117.83269839244912</v>
      </c>
      <c r="J257" s="3">
        <f t="shared" si="74"/>
        <v>112.73298058611658</v>
      </c>
      <c r="K257" s="3">
        <f t="shared" si="67"/>
        <v>1.1186274361363606</v>
      </c>
      <c r="L257" s="13">
        <f t="shared" si="75"/>
        <v>1118.6274361363605</v>
      </c>
      <c r="M257" s="3">
        <f t="shared" si="76"/>
        <v>-2.4459480141629389E-3</v>
      </c>
      <c r="N257" s="3">
        <f t="shared" si="77"/>
        <v>4.0347476985181062E-2</v>
      </c>
      <c r="O257" s="3">
        <v>246</v>
      </c>
      <c r="P257" s="3">
        <f t="shared" si="78"/>
        <v>0.97619047619047616</v>
      </c>
      <c r="Q257" s="3">
        <f>(  Eur_6M!B256 + ( (Eur_12M!B256 - Eur_6M!B256)/0.5  )*(P257-0.5) )/100</f>
        <v>-1.3190476190476192E-3</v>
      </c>
      <c r="R257" s="3">
        <f t="shared" si="79"/>
        <v>2.7997353667227669</v>
      </c>
      <c r="S257" s="3">
        <f t="shared" si="80"/>
        <v>2.7598711104863547</v>
      </c>
      <c r="T257" s="13">
        <f t="shared" si="81"/>
        <v>0.99744277420145633</v>
      </c>
      <c r="U257" s="13">
        <f t="shared" si="82"/>
        <v>0.99710879150574083</v>
      </c>
      <c r="V257" s="3">
        <f t="shared" si="83"/>
        <v>117.37331584063543</v>
      </c>
      <c r="W257" s="13">
        <f t="shared" si="84"/>
        <v>0.99744277420145633</v>
      </c>
      <c r="X257" s="3">
        <f t="shared" si="85"/>
        <v>1.776349219595305E-4</v>
      </c>
      <c r="Y257" s="3">
        <f t="shared" si="86"/>
        <v>1.1360021721402405</v>
      </c>
      <c r="Z257" s="3">
        <f t="shared" si="87"/>
        <v>8.7548806940192581</v>
      </c>
      <c r="AA257" s="3">
        <f t="shared" si="88"/>
        <v>974.62226265810023</v>
      </c>
      <c r="AL257" s="25"/>
      <c r="AM257" s="25"/>
    </row>
    <row r="258" spans="1:39" hidden="1">
      <c r="A258" s="4">
        <v>42858</v>
      </c>
      <c r="B258" s="3">
        <v>137.1858</v>
      </c>
      <c r="C258" s="3">
        <f t="shared" si="68"/>
        <v>7.5400651551143887E-4</v>
      </c>
      <c r="D258" s="3">
        <f t="shared" si="69"/>
        <v>5.6852582543370175E-7</v>
      </c>
      <c r="E258" s="3">
        <f t="shared" si="70"/>
        <v>4.0947159711256244E-5</v>
      </c>
      <c r="F258" s="3">
        <f t="shared" si="71"/>
        <v>1.718855298143835E-3</v>
      </c>
      <c r="G258" s="3">
        <f t="shared" si="72"/>
        <v>2.2673175788454864E-2</v>
      </c>
      <c r="H258" s="3">
        <f t="shared" si="73"/>
        <v>1.5</v>
      </c>
      <c r="I258" s="13">
        <f>I259*(1+(H259*((B258/B259)-1))+((1-H259)*(Eur_1M!B258/100)*((A258-A259)/360)))</f>
        <v>118.12126381122633</v>
      </c>
      <c r="J258" s="3">
        <f t="shared" si="74"/>
        <v>113.00905709286423</v>
      </c>
      <c r="K258" s="3">
        <f t="shared" si="67"/>
        <v>1.1213668896069862</v>
      </c>
      <c r="L258" s="13">
        <f t="shared" si="75"/>
        <v>1121.3668896069862</v>
      </c>
      <c r="M258" s="3">
        <f t="shared" si="76"/>
        <v>1.1359852436381658E-3</v>
      </c>
      <c r="N258" s="3">
        <f t="shared" si="77"/>
        <v>4.0807189095611179E-2</v>
      </c>
      <c r="O258" s="3">
        <v>247</v>
      </c>
      <c r="P258" s="3">
        <f t="shared" si="78"/>
        <v>0.98015873015873012</v>
      </c>
      <c r="Q258" s="3">
        <f>(  Eur_6M!B257 + ( (Eur_12M!B257 - Eur_6M!B257)/0.5  )*(P258-0.5) )/100</f>
        <v>-1.2999999999999999E-3</v>
      </c>
      <c r="R258" s="3">
        <f t="shared" si="79"/>
        <v>2.8239935663880829</v>
      </c>
      <c r="S258" s="3">
        <f t="shared" si="80"/>
        <v>2.7835932387911089</v>
      </c>
      <c r="T258" s="13">
        <f t="shared" si="81"/>
        <v>0.99762853315415789</v>
      </c>
      <c r="U258" s="13">
        <f t="shared" si="82"/>
        <v>0.99731197959459983</v>
      </c>
      <c r="V258" s="3">
        <f t="shared" si="83"/>
        <v>120.12403439236334</v>
      </c>
      <c r="W258" s="13">
        <f t="shared" si="84"/>
        <v>0.99762853315415789</v>
      </c>
      <c r="X258" s="3">
        <f t="shared" si="85"/>
        <v>1.6332072754474513E-4</v>
      </c>
      <c r="Y258" s="3">
        <f t="shared" si="86"/>
        <v>1.1271649347087731</v>
      </c>
      <c r="Z258" s="3">
        <f t="shared" si="87"/>
        <v>8.2142866869817954</v>
      </c>
      <c r="AA258" s="3">
        <f t="shared" si="88"/>
        <v>978.77040472631757</v>
      </c>
      <c r="AL258" s="25"/>
      <c r="AM258" s="25"/>
    </row>
    <row r="259" spans="1:39" hidden="1">
      <c r="A259" s="4">
        <v>42857</v>
      </c>
      <c r="B259" s="3">
        <v>137.08240000000001</v>
      </c>
      <c r="C259" s="3">
        <f t="shared" si="68"/>
        <v>-3.2748659439304719E-4</v>
      </c>
      <c r="D259" s="3">
        <f t="shared" si="69"/>
        <v>1.0724746950715621E-7</v>
      </c>
      <c r="E259" s="3">
        <f t="shared" si="70"/>
        <v>4.0567945914501349E-5</v>
      </c>
      <c r="F259" s="3">
        <f t="shared" si="71"/>
        <v>5.2974876116744084E-4</v>
      </c>
      <c r="G259" s="3">
        <f t="shared" si="72"/>
        <v>2.2604851675254216E-2</v>
      </c>
      <c r="H259" s="3">
        <f t="shared" si="73"/>
        <v>1.5</v>
      </c>
      <c r="I259" s="13">
        <f>I260*(1+(H260*((B259/B260)-1))+((1-H260)*(Eur_1M!B259/100)*((A259-A260)/360)))</f>
        <v>117.98715598525432</v>
      </c>
      <c r="J259" s="3">
        <f t="shared" si="74"/>
        <v>112.88075336097992</v>
      </c>
      <c r="K259" s="3">
        <f t="shared" si="67"/>
        <v>1.1200937566347338</v>
      </c>
      <c r="L259" s="13">
        <f t="shared" si="75"/>
        <v>1120.0937566347338</v>
      </c>
      <c r="M259" s="3">
        <f t="shared" si="76"/>
        <v>-4.7048234645353067E-4</v>
      </c>
      <c r="N259" s="3">
        <f t="shared" si="77"/>
        <v>4.1047997083864647E-2</v>
      </c>
      <c r="O259" s="3">
        <v>248</v>
      </c>
      <c r="P259" s="3">
        <f t="shared" si="78"/>
        <v>0.98412698412698407</v>
      </c>
      <c r="Q259" s="3">
        <f>(  Eur_6M!B258 + ( (Eur_12M!B258 - Eur_6M!B258)/0.5  )*(P259-0.5) )/100</f>
        <v>-1.2506349206349208E-3</v>
      </c>
      <c r="R259" s="3">
        <f t="shared" si="79"/>
        <v>2.7752495909468573</v>
      </c>
      <c r="S259" s="3">
        <f t="shared" si="80"/>
        <v>2.7345286747494955</v>
      </c>
      <c r="T259" s="13">
        <f t="shared" si="81"/>
        <v>0.99724203208732265</v>
      </c>
      <c r="U259" s="13">
        <f t="shared" si="82"/>
        <v>0.99687651729852356</v>
      </c>
      <c r="V259" s="3">
        <f t="shared" si="83"/>
        <v>118.90036209653783</v>
      </c>
      <c r="W259" s="13">
        <f t="shared" si="84"/>
        <v>0.99724203208732265</v>
      </c>
      <c r="X259" s="3">
        <f t="shared" si="85"/>
        <v>1.8593787521956163E-4</v>
      </c>
      <c r="Y259" s="3">
        <f t="shared" si="86"/>
        <v>1.0517332086555242</v>
      </c>
      <c r="Z259" s="3">
        <f t="shared" si="87"/>
        <v>9.4236625821151154</v>
      </c>
      <c r="AA259" s="3">
        <f t="shared" si="88"/>
        <v>982.26128789982295</v>
      </c>
      <c r="AL259" s="25"/>
      <c r="AM259" s="25"/>
    </row>
    <row r="260" spans="1:39">
      <c r="A260" s="4">
        <v>42853</v>
      </c>
      <c r="B260" s="3">
        <v>137.12729999999999</v>
      </c>
      <c r="C260" s="3">
        <f t="shared" si="68"/>
        <v>-1.0182428138653314E-3</v>
      </c>
      <c r="D260" s="3">
        <f t="shared" si="69"/>
        <v>1.0368184279883879E-6</v>
      </c>
      <c r="E260" s="3">
        <f t="shared" si="70"/>
        <v>4.0764193327957889E-5</v>
      </c>
      <c r="F260" s="3">
        <f t="shared" si="71"/>
        <v>3.0633165892767931E-4</v>
      </c>
      <c r="G260" s="3">
        <f t="shared" si="72"/>
        <v>2.266207663274826E-2</v>
      </c>
      <c r="H260" s="3">
        <f t="shared" si="73"/>
        <v>1.5</v>
      </c>
      <c r="I260" s="13">
        <f>I261*(1+(H261*((B260/B261)-1))+((1-H261)*(Eur_1M!B260/100)*((A260-A261)/360)))</f>
        <v>118.04267991974493</v>
      </c>
      <c r="J260" s="3">
        <f t="shared" si="74"/>
        <v>112.93387425793287</v>
      </c>
      <c r="K260" s="3">
        <f t="shared" si="67"/>
        <v>1.1206208649614613</v>
      </c>
      <c r="L260" s="13">
        <f t="shared" si="75"/>
        <v>1120.6208649614614</v>
      </c>
      <c r="M260" s="3">
        <f t="shared" si="76"/>
        <v>-1.5225648290712868E-3</v>
      </c>
      <c r="N260" s="3">
        <f t="shared" si="77"/>
        <v>4.1089150146418556E-2</v>
      </c>
      <c r="O260" s="3">
        <v>249</v>
      </c>
      <c r="P260" s="3">
        <f t="shared" si="78"/>
        <v>0.98809523809523814</v>
      </c>
      <c r="Q260" s="3">
        <f>(  Eur_12M!B259 + ( ('Swap(vs6M)_2Y'!B261 - Eur_12M!B259)/1  )*(P260-1) )/100</f>
        <v>-1.2076190476190476E-3</v>
      </c>
      <c r="R260" s="3">
        <f t="shared" si="79"/>
        <v>2.7794581396583489</v>
      </c>
      <c r="S260" s="3">
        <f t="shared" si="80"/>
        <v>2.7386143000634591</v>
      </c>
      <c r="T260" s="13">
        <f t="shared" si="81"/>
        <v>0.99727751645732965</v>
      </c>
      <c r="U260" s="13">
        <f t="shared" si="82"/>
        <v>0.99691506453066414</v>
      </c>
      <c r="V260" s="3">
        <f t="shared" si="83"/>
        <v>119.46465701434374</v>
      </c>
      <c r="W260" s="13">
        <f t="shared" si="84"/>
        <v>0.99727751645732965</v>
      </c>
      <c r="X260" s="3">
        <f t="shared" si="85"/>
        <v>1.831378906366795E-4</v>
      </c>
      <c r="Y260" s="3">
        <f t="shared" si="86"/>
        <v>1.0111888191110192</v>
      </c>
      <c r="Z260" s="3">
        <f t="shared" si="87"/>
        <v>9.3373057836027442</v>
      </c>
      <c r="AA260" s="3">
        <f t="shared" si="88"/>
        <v>986.22312970272651</v>
      </c>
      <c r="AL260" s="25"/>
      <c r="AM260" s="25"/>
    </row>
    <row r="261" spans="1:39" hidden="1">
      <c r="A261" s="4">
        <v>42852</v>
      </c>
      <c r="B261" s="3">
        <v>137.267</v>
      </c>
      <c r="C261" s="3">
        <f t="shared" si="68"/>
        <v>3.1696533938070036E-3</v>
      </c>
      <c r="D261" s="3">
        <f t="shared" si="69"/>
        <v>1.0046702636872256E-5</v>
      </c>
      <c r="E261" s="3">
        <f t="shared" si="70"/>
        <v>4.2779921428535568E-5</v>
      </c>
      <c r="F261" s="3">
        <f t="shared" si="71"/>
        <v>3.0717283093414883E-3</v>
      </c>
      <c r="G261" s="3">
        <f t="shared" si="72"/>
        <v>2.3088582365998783E-2</v>
      </c>
      <c r="H261" s="3">
        <f t="shared" si="73"/>
        <v>1.5</v>
      </c>
      <c r="I261" s="13">
        <f>I262*(1+(H262*((B261/B262)-1))+((1-H262)*(Eur_1M!B261/100)*((A261-A262)/360)))</f>
        <v>118.22254444547363</v>
      </c>
      <c r="J261" s="3">
        <f t="shared" si="74"/>
        <v>113.10595437120986</v>
      </c>
      <c r="K261" s="3">
        <f t="shared" si="67"/>
        <v>1.1223283824503476</v>
      </c>
      <c r="L261" s="13">
        <f t="shared" si="75"/>
        <v>1122.3283824503476</v>
      </c>
      <c r="M261" s="3">
        <f t="shared" si="76"/>
        <v>4.7558765103145485E-3</v>
      </c>
      <c r="N261" s="3">
        <f t="shared" si="77"/>
        <v>4.1454336789017325E-2</v>
      </c>
      <c r="O261" s="3">
        <v>250</v>
      </c>
      <c r="P261" s="3">
        <f t="shared" si="78"/>
        <v>0.99206349206349209</v>
      </c>
      <c r="Q261" s="3">
        <f>(  Eur_12M!B260 + ( ('Swap(vs6M)_2Y'!B262 - Eur_12M!B260)/1  )*(P261-1) )/100</f>
        <v>-1.2076190476190476E-3</v>
      </c>
      <c r="R261" s="3">
        <f t="shared" si="79"/>
        <v>2.7866599400168472</v>
      </c>
      <c r="S261" s="3">
        <f t="shared" si="80"/>
        <v>2.7453704322574999</v>
      </c>
      <c r="T261" s="13">
        <f t="shared" si="81"/>
        <v>0.99733728345068695</v>
      </c>
      <c r="U261" s="13">
        <f t="shared" si="82"/>
        <v>0.99697786852282155</v>
      </c>
      <c r="V261" s="3">
        <f t="shared" si="83"/>
        <v>121.16694165828812</v>
      </c>
      <c r="W261" s="13">
        <f t="shared" si="84"/>
        <v>0.99733728345068695</v>
      </c>
      <c r="X261" s="3">
        <f t="shared" si="85"/>
        <v>1.7729612470612205E-4</v>
      </c>
      <c r="Y261" s="3">
        <f t="shared" si="86"/>
        <v>1.0135241665139958</v>
      </c>
      <c r="Z261" s="3">
        <f t="shared" si="87"/>
        <v>9.1843531406654666</v>
      </c>
      <c r="AA261" s="3">
        <f t="shared" si="88"/>
        <v>990.25099051026302</v>
      </c>
      <c r="AL261" s="25"/>
      <c r="AM261" s="25"/>
    </row>
    <row r="262" spans="1:39" hidden="1">
      <c r="A262" s="4">
        <v>42851</v>
      </c>
      <c r="B262" s="3">
        <v>136.83260000000001</v>
      </c>
      <c r="C262" s="3">
        <f t="shared" si="68"/>
        <v>3.3842691745275284E-4</v>
      </c>
      <c r="D262" s="3">
        <f t="shared" si="69"/>
        <v>1.1453277845657238E-7</v>
      </c>
      <c r="E262" s="3">
        <f t="shared" si="70"/>
        <v>3.3104867503376582E-5</v>
      </c>
      <c r="F262" s="3">
        <f t="shared" si="71"/>
        <v>5.1170489487708224E-4</v>
      </c>
      <c r="G262" s="3">
        <f t="shared" si="72"/>
        <v>2.0419509547143808E-2</v>
      </c>
      <c r="H262" s="3">
        <f t="shared" si="73"/>
        <v>1.5</v>
      </c>
      <c r="I262" s="13">
        <f>I263*(1+(H263*((B262/B263)-1))+((1-H263)*(Eur_1M!B262/100)*((A262-A263)/360)))</f>
        <v>117.66162750645445</v>
      </c>
      <c r="J262" s="3">
        <f t="shared" si="74"/>
        <v>112.5693135299192</v>
      </c>
      <c r="K262" s="3">
        <f t="shared" si="67"/>
        <v>1.1170033997762627</v>
      </c>
      <c r="L262" s="13">
        <f t="shared" si="75"/>
        <v>1117.0033997762628</v>
      </c>
      <c r="M262" s="3">
        <f t="shared" si="76"/>
        <v>5.1274758571809005E-4</v>
      </c>
      <c r="N262" s="3">
        <f t="shared" si="77"/>
        <v>4.1442215609212664E-2</v>
      </c>
      <c r="O262" s="3">
        <v>251</v>
      </c>
      <c r="P262" s="3">
        <f t="shared" si="78"/>
        <v>0.99603174603174605</v>
      </c>
      <c r="Q262" s="3">
        <f>(  Eur_12M!B261 + ( ('Swap(vs6M)_2Y'!B263 - Eur_12M!B261)/1  )*(P262-1) )/100</f>
        <v>-1.2093253968253968E-3</v>
      </c>
      <c r="R262" s="3">
        <f t="shared" si="79"/>
        <v>2.6668424943033386</v>
      </c>
      <c r="S262" s="3">
        <f t="shared" si="80"/>
        <v>2.6254825870486802</v>
      </c>
      <c r="T262" s="13">
        <f t="shared" si="81"/>
        <v>0.99617162269201553</v>
      </c>
      <c r="U262" s="13">
        <f t="shared" si="82"/>
        <v>0.99567368827425373</v>
      </c>
      <c r="V262" s="3">
        <f t="shared" si="83"/>
        <v>115.85336311026765</v>
      </c>
      <c r="W262" s="13">
        <f t="shared" si="84"/>
        <v>0.99617162269201553</v>
      </c>
      <c r="X262" s="3">
        <f t="shared" si="85"/>
        <v>2.4655523081673451E-4</v>
      </c>
      <c r="Y262" s="3">
        <f t="shared" si="86"/>
        <v>0.9413773601304829</v>
      </c>
      <c r="Z262" s="3">
        <f t="shared" si="87"/>
        <v>12.698117963418674</v>
      </c>
      <c r="AA262" s="3">
        <f t="shared" si="88"/>
        <v>992.91787807751939</v>
      </c>
      <c r="AL262" s="25"/>
      <c r="AM262" s="25"/>
    </row>
    <row r="263" spans="1:39" hidden="1">
      <c r="A263" s="4">
        <v>42850</v>
      </c>
      <c r="B263" s="3">
        <v>136.78630000000001</v>
      </c>
      <c r="C263" s="3">
        <f t="shared" si="68"/>
        <v>-2.7151501743730589E-3</v>
      </c>
      <c r="D263" s="3">
        <f t="shared" si="69"/>
        <v>7.3720404693980522E-6</v>
      </c>
      <c r="E263" s="3">
        <f t="shared" si="70"/>
        <v>3.2999649475918359E-5</v>
      </c>
      <c r="F263" s="3">
        <f t="shared" si="71"/>
        <v>7.6765019753606101E-5</v>
      </c>
      <c r="G263" s="3">
        <f t="shared" si="72"/>
        <v>2.039097523144906E-2</v>
      </c>
      <c r="H263" s="3">
        <f t="shared" si="73"/>
        <v>1.5</v>
      </c>
      <c r="I263" s="13">
        <f>I264*(1+(H264*((B263/B264)-1))+((1-H264)*(Eur_1M!B263/100)*((A263-A264)/360)))</f>
        <v>117.60131225558997</v>
      </c>
      <c r="J263" s="3">
        <f t="shared" si="74"/>
        <v>112.51160868145594</v>
      </c>
      <c r="K263" s="3">
        <f t="shared" si="67"/>
        <v>1.1164308057904258</v>
      </c>
      <c r="L263" s="13">
        <f t="shared" si="75"/>
        <v>1116.4308057904257</v>
      </c>
      <c r="M263" s="3">
        <f t="shared" si="76"/>
        <v>-4.0703209827803073E-3</v>
      </c>
      <c r="N263" s="3">
        <f t="shared" si="77"/>
        <v>4.1246541337760699E-2</v>
      </c>
      <c r="O263" s="3">
        <v>252</v>
      </c>
      <c r="P263" s="3">
        <f t="shared" si="78"/>
        <v>1</v>
      </c>
      <c r="Q263" s="3">
        <f>(  Eur_12M!B262 + ( ('Swap(vs6M)_2Y'!B264 - Eur_12M!B262)/1  )*(P263-1) )/100</f>
        <v>-1.2099999999999999E-3</v>
      </c>
      <c r="R263" s="3">
        <f t="shared" si="79"/>
        <v>2.6614947869478214</v>
      </c>
      <c r="S263" s="3">
        <f t="shared" si="80"/>
        <v>2.6202482456100609</v>
      </c>
      <c r="T263" s="13">
        <f t="shared" si="81"/>
        <v>0.99611027272237396</v>
      </c>
      <c r="U263" s="13">
        <f t="shared" si="82"/>
        <v>0.99560671102500198</v>
      </c>
      <c r="V263" s="3">
        <f t="shared" si="83"/>
        <v>115.2760701582738</v>
      </c>
      <c r="W263" s="13">
        <f t="shared" si="84"/>
        <v>0.99611027272237396</v>
      </c>
      <c r="X263" s="3">
        <f t="shared" si="85"/>
        <v>2.5090909324243922E-4</v>
      </c>
      <c r="Y263" s="3">
        <f t="shared" si="86"/>
        <v>0.94011604641970081</v>
      </c>
      <c r="Z263" s="3">
        <f t="shared" si="87"/>
        <v>12.899342118047233</v>
      </c>
      <c r="AA263" s="3">
        <f t="shared" si="88"/>
        <v>996.81212427328683</v>
      </c>
      <c r="AL263" s="25"/>
      <c r="AM263" s="25"/>
    </row>
    <row r="264" spans="1:39" hidden="1">
      <c r="A264" s="4">
        <v>42849</v>
      </c>
      <c r="B264" s="3">
        <v>137.15819999999999</v>
      </c>
      <c r="C264" s="3">
        <f t="shared" si="68"/>
        <v>1.1394798873142222E-3</v>
      </c>
      <c r="D264" s="3">
        <f t="shared" si="69"/>
        <v>1.2984144135936325E-6</v>
      </c>
      <c r="E264" s="3">
        <f t="shared" si="70"/>
        <v>2.804515371755756E-5</v>
      </c>
      <c r="F264" s="3">
        <f t="shared" si="71"/>
        <v>4.346760752707084E-3</v>
      </c>
      <c r="G264" s="3">
        <f t="shared" si="72"/>
        <v>1.8478785391502935E-2</v>
      </c>
      <c r="H264" s="3">
        <f t="shared" si="73"/>
        <v>1.5</v>
      </c>
      <c r="I264" s="13">
        <f>I265*(1+(H265*((B264/B265)-1))+((1-H265)*(Eur_1M!B264/100)*((A264-A265)/360)))</f>
        <v>118.0809628481842</v>
      </c>
      <c r="J264" s="3">
        <f t="shared" si="74"/>
        <v>112.97050032766906</v>
      </c>
      <c r="K264" s="3">
        <f t="shared" ref="K264:K327" si="89">J264/$Y$2</f>
        <v>1.1209842983264953</v>
      </c>
      <c r="L264" s="13">
        <f t="shared" si="75"/>
        <v>1120.9842983264953</v>
      </c>
      <c r="M264" s="3">
        <f t="shared" si="76"/>
        <v>1.7241651178039822E-3</v>
      </c>
      <c r="N264" s="3">
        <f t="shared" si="77"/>
        <v>4.1181782596451395E-2</v>
      </c>
      <c r="O264" s="3">
        <v>253</v>
      </c>
      <c r="P264" s="3">
        <f t="shared" si="78"/>
        <v>1.003968253968254</v>
      </c>
      <c r="Q264" s="3">
        <f>(  Eur_12M!B263 + ( ('Swap(vs6M)_2Y'!B265 - Eur_12M!B263)/1  )*(P264-1) )/100</f>
        <v>-1.2107936507936507E-3</v>
      </c>
      <c r="R264" s="3">
        <f t="shared" si="79"/>
        <v>2.758930223249767</v>
      </c>
      <c r="S264" s="3">
        <f t="shared" si="80"/>
        <v>2.7176668116681681</v>
      </c>
      <c r="T264" s="13">
        <f t="shared" si="81"/>
        <v>0.99710045420935522</v>
      </c>
      <c r="U264" s="13">
        <f t="shared" si="82"/>
        <v>0.99671279970807936</v>
      </c>
      <c r="V264" s="3">
        <f t="shared" si="83"/>
        <v>119.80881413320583</v>
      </c>
      <c r="W264" s="13">
        <f t="shared" si="84"/>
        <v>0.99710045420935522</v>
      </c>
      <c r="X264" s="3">
        <f t="shared" si="85"/>
        <v>1.9181679236369051E-4</v>
      </c>
      <c r="Y264" s="3">
        <f t="shared" si="86"/>
        <v>1.0038884444571154</v>
      </c>
      <c r="Z264" s="3">
        <f t="shared" si="87"/>
        <v>9.9657687445680718</v>
      </c>
      <c r="AA264" s="3">
        <f t="shared" si="88"/>
        <v>1001.8851592821173</v>
      </c>
      <c r="AL264" s="25"/>
      <c r="AM264" s="25"/>
    </row>
    <row r="265" spans="1:39" hidden="1">
      <c r="A265" s="4">
        <v>42846</v>
      </c>
      <c r="B265" s="3">
        <v>137.00200000000001</v>
      </c>
      <c r="C265" s="3">
        <f t="shared" ref="C265:C328" si="90">+LN(B265/B266)</f>
        <v>-8.0842045766499283E-4</v>
      </c>
      <c r="D265" s="3">
        <f t="shared" ref="D265:D328" si="91">+C265^2</f>
        <v>6.5354363637127643E-7</v>
      </c>
      <c r="E265" s="3">
        <f t="shared" ref="E265:E328" si="92">+SUM(D265:D284)</f>
        <v>2.7656247494332395E-5</v>
      </c>
      <c r="F265" s="3">
        <f t="shared" ref="F265:F328" si="93">+SUM(C265:C284)</f>
        <v>2.2535994771040514E-3</v>
      </c>
      <c r="G265" s="3">
        <f t="shared" ref="G265:G328" si="94">+SQRT($D$3/$D$2)*SQRT(E265-((1/$D$2)*F265^2))</f>
        <v>1.8581418964884515E-2</v>
      </c>
      <c r="H265" s="3">
        <f t="shared" ref="H265:H328" si="95">+MIN($D$5,$D$4/G267)</f>
        <v>1.5</v>
      </c>
      <c r="I265" s="13">
        <f>I266*(1+(H266*((B265/B266)-1))+((1-H266)*(Eur_1M!B265/100)*((A265-A266)/360)))</f>
        <v>117.87754718245419</v>
      </c>
      <c r="J265" s="3">
        <f t="shared" ref="J265:J328" si="96">I265*(1-(1.1/100))^4</f>
        <v>112.77588835146464</v>
      </c>
      <c r="K265" s="3">
        <f t="shared" si="89"/>
        <v>1.1190532015449579</v>
      </c>
      <c r="L265" s="13">
        <f t="shared" ref="L265:L328" si="97">K265*1000</f>
        <v>1119.0532015449578</v>
      </c>
      <c r="M265" s="3">
        <f t="shared" ref="M265:M328" si="98">LN(L265/L266)</f>
        <v>-1.2077029739049755E-3</v>
      </c>
      <c r="N265" s="3">
        <f t="shared" si="77"/>
        <v>4.1580252378288905E-2</v>
      </c>
      <c r="O265" s="3">
        <v>254</v>
      </c>
      <c r="P265" s="3">
        <f t="shared" si="78"/>
        <v>1.0079365079365079</v>
      </c>
      <c r="Q265" s="3">
        <f>(  Eur_12M!B264 + ( ('Swap(vs6M)_2Y'!B266 - Eur_12M!B264)/1  )*(P265-1) )/100</f>
        <v>-1.2415873015873017E-3</v>
      </c>
      <c r="R265" s="3">
        <f t="shared" si="79"/>
        <v>2.6854244962361391</v>
      </c>
      <c r="S265" s="3">
        <f t="shared" si="80"/>
        <v>2.6436795689465584</v>
      </c>
      <c r="T265" s="13">
        <f t="shared" si="81"/>
        <v>0.99637811303033164</v>
      </c>
      <c r="U265" s="13">
        <f t="shared" si="82"/>
        <v>0.99589948738963208</v>
      </c>
      <c r="V265" s="3">
        <f t="shared" si="83"/>
        <v>117.85354016052554</v>
      </c>
      <c r="W265" s="13">
        <f t="shared" si="84"/>
        <v>0.99637811303033164</v>
      </c>
      <c r="X265" s="3">
        <f t="shared" si="85"/>
        <v>2.3200495944808552E-4</v>
      </c>
      <c r="Y265" s="3">
        <f t="shared" si="86"/>
        <v>0.98688886029639811</v>
      </c>
      <c r="Z265" s="3">
        <f t="shared" si="87"/>
        <v>12.176403567398969</v>
      </c>
      <c r="AA265" s="3">
        <f t="shared" si="88"/>
        <v>1005.0604388990051</v>
      </c>
      <c r="AL265" s="25"/>
      <c r="AM265" s="25"/>
    </row>
    <row r="266" spans="1:39" hidden="1">
      <c r="A266" s="4">
        <v>42845</v>
      </c>
      <c r="B266" s="3">
        <v>137.11279999999999</v>
      </c>
      <c r="C266" s="3">
        <f t="shared" si="90"/>
        <v>-1.6578428307490046E-3</v>
      </c>
      <c r="D266" s="3">
        <f t="shared" si="91"/>
        <v>2.7484428514658727E-6</v>
      </c>
      <c r="E266" s="3">
        <f t="shared" si="92"/>
        <v>3.3937678247229854E-5</v>
      </c>
      <c r="F266" s="3">
        <f t="shared" si="93"/>
        <v>5.6954538886149972E-3</v>
      </c>
      <c r="G266" s="3">
        <f t="shared" si="94"/>
        <v>2.0178669011279515E-2</v>
      </c>
      <c r="H266" s="3">
        <f t="shared" si="95"/>
        <v>1.5</v>
      </c>
      <c r="I266" s="13">
        <f>I267*(1+(H267*((B266/B267)-1))+((1-H267)*(Eur_1M!B266/100)*((A266-A267)/360)))</f>
        <v>118.01999424630057</v>
      </c>
      <c r="J266" s="3">
        <f t="shared" si="96"/>
        <v>112.91217040476754</v>
      </c>
      <c r="K266" s="3">
        <f t="shared" si="89"/>
        <v>1.1204055018486048</v>
      </c>
      <c r="L266" s="13">
        <f t="shared" si="97"/>
        <v>1120.4055018486047</v>
      </c>
      <c r="M266" s="3">
        <f t="shared" si="98"/>
        <v>-2.482630453159107E-3</v>
      </c>
      <c r="N266" s="3">
        <f t="shared" si="77"/>
        <v>4.1514824056224517E-2</v>
      </c>
      <c r="O266" s="3">
        <v>255</v>
      </c>
      <c r="P266" s="3">
        <f t="shared" si="78"/>
        <v>1.0119047619047619</v>
      </c>
      <c r="Q266" s="3">
        <f>(  Eur_12M!B265 + ( ('Swap(vs6M)_2Y'!B267 - Eur_12M!B265)/1  )*(P266-1) )/100</f>
        <v>-1.2426190476190475E-3</v>
      </c>
      <c r="R266" s="3">
        <f t="shared" si="79"/>
        <v>2.7131703216105958</v>
      </c>
      <c r="S266" s="3">
        <f t="shared" si="80"/>
        <v>2.6714091166135505</v>
      </c>
      <c r="T266" s="13">
        <f t="shared" si="81"/>
        <v>0.99666785782247158</v>
      </c>
      <c r="U266" s="13">
        <f t="shared" si="82"/>
        <v>0.99622332382084833</v>
      </c>
      <c r="V266" s="3">
        <f t="shared" si="83"/>
        <v>119.19537641882789</v>
      </c>
      <c r="W266" s="13">
        <f t="shared" si="84"/>
        <v>0.99666785782247158</v>
      </c>
      <c r="X266" s="3">
        <f t="shared" si="85"/>
        <v>2.1492023392133587E-4</v>
      </c>
      <c r="Y266" s="3">
        <f t="shared" si="86"/>
        <v>1.006993693497785</v>
      </c>
      <c r="Z266" s="3">
        <f t="shared" si="87"/>
        <v>11.333671260080848</v>
      </c>
      <c r="AA266" s="3">
        <f t="shared" si="88"/>
        <v>1009.3514985130504</v>
      </c>
      <c r="AL266" s="25"/>
      <c r="AM266" s="25"/>
    </row>
    <row r="267" spans="1:39" hidden="1">
      <c r="A267" s="4">
        <v>42844</v>
      </c>
      <c r="B267" s="3">
        <v>137.34030000000001</v>
      </c>
      <c r="C267" s="3">
        <f t="shared" si="90"/>
        <v>-2.1478254168603075E-3</v>
      </c>
      <c r="D267" s="3">
        <f t="shared" si="91"/>
        <v>4.6131540213111534E-6</v>
      </c>
      <c r="E267" s="3">
        <f t="shared" si="92"/>
        <v>3.1604656759814743E-5</v>
      </c>
      <c r="F267" s="3">
        <f t="shared" si="93"/>
        <v>6.7087648240703986E-3</v>
      </c>
      <c r="G267" s="3">
        <f t="shared" si="94"/>
        <v>1.9231846872594289E-2</v>
      </c>
      <c r="H267" s="3">
        <f t="shared" si="95"/>
        <v>1.5</v>
      </c>
      <c r="I267" s="13">
        <f>I268*(1+(H268*((B267/B268)-1))+((1-H268)*(Eur_1M!B267/100)*((A267-A268)/360)))</f>
        <v>118.3133582846679</v>
      </c>
      <c r="J267" s="3">
        <f t="shared" si="96"/>
        <v>113.19283785016356</v>
      </c>
      <c r="K267" s="3">
        <f t="shared" si="89"/>
        <v>1.1231905103103517</v>
      </c>
      <c r="L267" s="13">
        <f t="shared" si="97"/>
        <v>1123.1905103103516</v>
      </c>
      <c r="M267" s="3">
        <f t="shared" si="98"/>
        <v>-3.2183011377312576E-3</v>
      </c>
      <c r="N267" s="3">
        <f t="shared" si="77"/>
        <v>4.1407881392340459E-2</v>
      </c>
      <c r="O267" s="3">
        <v>256</v>
      </c>
      <c r="P267" s="3">
        <f t="shared" si="78"/>
        <v>1.0158730158730158</v>
      </c>
      <c r="Q267" s="3">
        <f>(  Eur_12M!B266 + ( ('Swap(vs6M)_2Y'!B268 - Eur_12M!B266)/1  )*(P267-1) )/100</f>
        <v>-1.2358730158730158E-3</v>
      </c>
      <c r="R267" s="3">
        <f t="shared" si="79"/>
        <v>2.7743648064354045</v>
      </c>
      <c r="S267" s="3">
        <f t="shared" si="80"/>
        <v>2.7326295849183788</v>
      </c>
      <c r="T267" s="13">
        <f t="shared" si="81"/>
        <v>0.99723451913643901</v>
      </c>
      <c r="U267" s="13">
        <f t="shared" si="82"/>
        <v>0.99685845250338989</v>
      </c>
      <c r="V267" s="3">
        <f t="shared" si="83"/>
        <v>121.97356409772522</v>
      </c>
      <c r="W267" s="13">
        <f t="shared" si="84"/>
        <v>0.99723451913643901</v>
      </c>
      <c r="X267" s="3">
        <f t="shared" si="85"/>
        <v>1.813634931212027E-4</v>
      </c>
      <c r="Y267" s="3">
        <f t="shared" si="86"/>
        <v>1.0373861816559575</v>
      </c>
      <c r="Z267" s="3">
        <f t="shared" si="87"/>
        <v>9.6245217451507248</v>
      </c>
      <c r="AA267" s="3">
        <f t="shared" si="88"/>
        <v>1013.9538126732491</v>
      </c>
      <c r="AL267" s="25"/>
      <c r="AM267" s="25"/>
    </row>
    <row r="268" spans="1:39" hidden="1">
      <c r="A268" s="4">
        <v>42843</v>
      </c>
      <c r="B268" s="3">
        <v>137.63560000000001</v>
      </c>
      <c r="C268" s="3">
        <f t="shared" si="90"/>
        <v>1.9097590388989811E-3</v>
      </c>
      <c r="D268" s="3">
        <f t="shared" si="91"/>
        <v>3.6471795866563597E-6</v>
      </c>
      <c r="E268" s="3">
        <f t="shared" si="92"/>
        <v>2.7059235831359188E-5</v>
      </c>
      <c r="F268" s="3">
        <f t="shared" si="93"/>
        <v>9.1168460628744275E-3</v>
      </c>
      <c r="G268" s="3">
        <f t="shared" si="94"/>
        <v>1.6987723088472215E-2</v>
      </c>
      <c r="H268" s="3">
        <f t="shared" si="95"/>
        <v>1.5</v>
      </c>
      <c r="I268" s="13">
        <f>I269*(1+(H269*((B268/B269)-1))+((1-H269)*(Eur_1M!B268/100)*((A268-A269)/360)))</f>
        <v>118.69473967114067</v>
      </c>
      <c r="J268" s="3">
        <f t="shared" si="96"/>
        <v>113.5577133136274</v>
      </c>
      <c r="K268" s="3">
        <f t="shared" si="89"/>
        <v>1.1268110985541961</v>
      </c>
      <c r="L268" s="13">
        <f t="shared" si="97"/>
        <v>1126.8110985541962</v>
      </c>
      <c r="M268" s="3">
        <f t="shared" si="98"/>
        <v>2.8890317445113031E-3</v>
      </c>
      <c r="N268" s="3">
        <f t="shared" ref="N268:N331" si="99">SQRT(252)*STDEV(M269:M447)</f>
        <v>4.1241518278724132E-2</v>
      </c>
      <c r="O268" s="3">
        <v>257</v>
      </c>
      <c r="P268" s="3">
        <f t="shared" ref="P268:P331" si="100">O268/252</f>
        <v>1.0198412698412698</v>
      </c>
      <c r="Q268" s="3">
        <f>(  Eur_12M!B267 + ( ('Swap(vs6M)_2Y'!B269 - Eur_12M!B267)/1  )*(P268-1) )/100</f>
        <v>-1.2277380952380951E-3</v>
      </c>
      <c r="R268" s="3">
        <f t="shared" si="79"/>
        <v>2.8573990167904628</v>
      </c>
      <c r="S268" s="3">
        <f t="shared" si="80"/>
        <v>2.8157503660523409</v>
      </c>
      <c r="T268" s="13">
        <f t="shared" si="81"/>
        <v>0.99786435739334511</v>
      </c>
      <c r="U268" s="13">
        <f t="shared" si="82"/>
        <v>0.99756682684793541</v>
      </c>
      <c r="V268" s="3">
        <f t="shared" si="83"/>
        <v>125.58797221380121</v>
      </c>
      <c r="W268" s="13">
        <f t="shared" si="84"/>
        <v>0.99786435739334511</v>
      </c>
      <c r="X268" s="3">
        <f t="shared" si="85"/>
        <v>1.4338694353369859E-4</v>
      </c>
      <c r="Y268" s="3">
        <f t="shared" si="86"/>
        <v>1.0714566831904584</v>
      </c>
      <c r="Z268" s="3">
        <f t="shared" si="87"/>
        <v>7.6573600280043808</v>
      </c>
      <c r="AA268" s="3">
        <f t="shared" si="88"/>
        <v>1018.6344514325731</v>
      </c>
      <c r="AL268" s="25"/>
      <c r="AM268" s="25"/>
    </row>
    <row r="269" spans="1:39" hidden="1">
      <c r="A269" s="4">
        <v>42838</v>
      </c>
      <c r="B269" s="3">
        <v>137.37299999999999</v>
      </c>
      <c r="C269" s="3">
        <f t="shared" si="90"/>
        <v>7.2794773333792702E-6</v>
      </c>
      <c r="D269" s="3">
        <f t="shared" si="91"/>
        <v>5.2990790247182569E-11</v>
      </c>
      <c r="E269" s="3">
        <f t="shared" si="92"/>
        <v>2.3444860470720099E-5</v>
      </c>
      <c r="F269" s="3">
        <f t="shared" si="93"/>
        <v>7.3882063935008279E-3</v>
      </c>
      <c r="G269" s="3">
        <f t="shared" si="94"/>
        <v>1.6155999439586038E-2</v>
      </c>
      <c r="H269" s="3">
        <f t="shared" si="95"/>
        <v>1.5</v>
      </c>
      <c r="I269" s="13">
        <f>I270*(1+(H270*((B269/B270)-1))+((1-H270)*(Eur_1M!B269/100)*((A269-A270)/360)))</f>
        <v>118.35232166673264</v>
      </c>
      <c r="J269" s="3">
        <f t="shared" si="96"/>
        <v>113.23011492396225</v>
      </c>
      <c r="K269" s="3">
        <f t="shared" si="89"/>
        <v>1.1235604034620568</v>
      </c>
      <c r="L269" s="13">
        <f t="shared" si="97"/>
        <v>1123.5604034620567</v>
      </c>
      <c r="M269" s="3">
        <f t="shared" si="98"/>
        <v>1.6113570363231118E-5</v>
      </c>
      <c r="N269" s="3">
        <f t="shared" si="99"/>
        <v>4.1823893742443913E-2</v>
      </c>
      <c r="O269" s="3">
        <v>258</v>
      </c>
      <c r="P269" s="3">
        <f t="shared" si="100"/>
        <v>1.0238095238095237</v>
      </c>
      <c r="Q269" s="3">
        <f>(  Eur_12M!B268 + ( ('Swap(vs6M)_2Y'!B270 - Eur_12M!B268)/1  )*(P269-1) )/100</f>
        <v>-1.2090476190476191E-3</v>
      </c>
      <c r="R269" s="3">
        <f t="shared" si="79"/>
        <v>2.7448792553264725</v>
      </c>
      <c r="S269" s="3">
        <f t="shared" si="80"/>
        <v>2.7025603870325456</v>
      </c>
      <c r="T269" s="13">
        <f t="shared" si="81"/>
        <v>0.99697334174341123</v>
      </c>
      <c r="U269" s="13">
        <f t="shared" si="82"/>
        <v>0.99655961578083518</v>
      </c>
      <c r="V269" s="3">
        <f t="shared" si="83"/>
        <v>122.36581467188773</v>
      </c>
      <c r="W269" s="13">
        <f t="shared" si="84"/>
        <v>0.99697334174341123</v>
      </c>
      <c r="X269" s="3">
        <f t="shared" si="85"/>
        <v>1.9396065732318928E-4</v>
      </c>
      <c r="Y269" s="3">
        <f t="shared" si="86"/>
        <v>0.99222678243789941</v>
      </c>
      <c r="Z269" s="3">
        <f t="shared" si="87"/>
        <v>10.484557980769173</v>
      </c>
      <c r="AA269" s="3">
        <f t="shared" si="88"/>
        <v>1021.5509543567842</v>
      </c>
      <c r="AL269" s="25"/>
      <c r="AM269" s="25"/>
    </row>
    <row r="270" spans="1:39" hidden="1">
      <c r="A270" s="4">
        <v>42837</v>
      </c>
      <c r="B270" s="3">
        <v>137.37200000000001</v>
      </c>
      <c r="C270" s="3">
        <f t="shared" si="90"/>
        <v>-2.32916995259095E-4</v>
      </c>
      <c r="D270" s="3">
        <f t="shared" si="91"/>
        <v>5.4250326680525286E-8</v>
      </c>
      <c r="E270" s="3">
        <f t="shared" si="92"/>
        <v>3.0602149281030032E-5</v>
      </c>
      <c r="F270" s="3">
        <f t="shared" si="93"/>
        <v>4.7056060380109271E-3</v>
      </c>
      <c r="G270" s="3">
        <f t="shared" si="94"/>
        <v>1.9277893095057109E-2</v>
      </c>
      <c r="H270" s="3">
        <f t="shared" si="95"/>
        <v>1.5</v>
      </c>
      <c r="I270" s="13">
        <f>I271*(1+(H271*((B270/B271)-1))+((1-H271)*(Eur_1M!B270/100)*((A270-A271)/360)))</f>
        <v>118.35041460363465</v>
      </c>
      <c r="J270" s="3">
        <f t="shared" si="96"/>
        <v>113.22829039723804</v>
      </c>
      <c r="K270" s="3">
        <f t="shared" si="89"/>
        <v>1.1235422990383019</v>
      </c>
      <c r="L270" s="13">
        <f t="shared" si="97"/>
        <v>1123.542299038302</v>
      </c>
      <c r="M270" s="3">
        <f t="shared" si="98"/>
        <v>-3.4418570007212521E-4</v>
      </c>
      <c r="N270" s="3">
        <f t="shared" si="99"/>
        <v>4.1823924420461754E-2</v>
      </c>
      <c r="O270" s="3">
        <v>259</v>
      </c>
      <c r="P270" s="3">
        <f t="shared" si="100"/>
        <v>1.0277777777777777</v>
      </c>
      <c r="Q270" s="3">
        <f>(  Eur_12M!B269 + ( ('Swap(vs6M)_2Y'!B271 - Eur_12M!B269)/1  )*(P270-1) )/100</f>
        <v>-1.2108333333333333E-3</v>
      </c>
      <c r="R270" s="3">
        <f t="shared" si="79"/>
        <v>2.739118544118659</v>
      </c>
      <c r="S270" s="3">
        <f t="shared" si="80"/>
        <v>2.6967177107295242</v>
      </c>
      <c r="T270" s="13">
        <f t="shared" si="81"/>
        <v>0.99691979217609594</v>
      </c>
      <c r="U270" s="13">
        <f t="shared" si="82"/>
        <v>0.99649866972419954</v>
      </c>
      <c r="V270" s="3">
        <f t="shared" si="83"/>
        <v>122.34200327485121</v>
      </c>
      <c r="W270" s="13">
        <f t="shared" si="84"/>
        <v>0.99691979217609594</v>
      </c>
      <c r="X270" s="3">
        <f t="shared" si="85"/>
        <v>1.9667101273982456E-4</v>
      </c>
      <c r="Y270" s="3">
        <f t="shared" si="86"/>
        <v>0.99095683656893307</v>
      </c>
      <c r="Z270" s="3">
        <f t="shared" si="87"/>
        <v>10.671936028058497</v>
      </c>
      <c r="AA270" s="3">
        <f t="shared" si="88"/>
        <v>1025.4545395385617</v>
      </c>
      <c r="AL270" s="25"/>
      <c r="AM270" s="25"/>
    </row>
    <row r="271" spans="1:39" hidden="1">
      <c r="A271" s="4">
        <v>42836</v>
      </c>
      <c r="B271" s="3">
        <v>137.404</v>
      </c>
      <c r="C271" s="3">
        <f t="shared" si="90"/>
        <v>-1.2989725689405102E-3</v>
      </c>
      <c r="D271" s="3">
        <f t="shared" si="91"/>
        <v>1.6873297348599085E-6</v>
      </c>
      <c r="E271" s="3">
        <f t="shared" si="92"/>
        <v>3.4204414857919732E-5</v>
      </c>
      <c r="F271" s="3">
        <f t="shared" si="93"/>
        <v>6.8507248802438785E-3</v>
      </c>
      <c r="G271" s="3">
        <f t="shared" si="94"/>
        <v>2.0035173955755149E-2</v>
      </c>
      <c r="H271" s="3">
        <f t="shared" si="95"/>
        <v>1.5</v>
      </c>
      <c r="I271" s="13">
        <f>I272*(1+(H272*((B271/B272)-1))+((1-H272)*(Eur_1M!B271/100)*((A271-A272)/360)))</f>
        <v>118.39115613486285</v>
      </c>
      <c r="J271" s="3">
        <f t="shared" si="96"/>
        <v>113.26726866313246</v>
      </c>
      <c r="K271" s="3">
        <f t="shared" si="89"/>
        <v>1.1239290727882358</v>
      </c>
      <c r="L271" s="13">
        <f t="shared" si="97"/>
        <v>1123.9290727882358</v>
      </c>
      <c r="M271" s="3">
        <f t="shared" si="98"/>
        <v>-1.9438875852749915E-3</v>
      </c>
      <c r="N271" s="3">
        <f t="shared" si="99"/>
        <v>4.2254359681644073E-2</v>
      </c>
      <c r="O271" s="3">
        <v>260</v>
      </c>
      <c r="P271" s="3">
        <f t="shared" si="100"/>
        <v>1.0317460317460319</v>
      </c>
      <c r="Q271" s="3">
        <f>(  Eur_12M!B270 + ( ('Swap(vs6M)_2Y'!B272 - Eur_12M!B270)/1  )*(P271-1) )/100</f>
        <v>-1.2011111111111111E-3</v>
      </c>
      <c r="R271" s="3">
        <f t="shared" si="79"/>
        <v>2.7146537704895257</v>
      </c>
      <c r="S271" s="3">
        <f t="shared" si="80"/>
        <v>2.6717339468817589</v>
      </c>
      <c r="T271" s="13">
        <f t="shared" si="81"/>
        <v>0.99668274540879376</v>
      </c>
      <c r="U271" s="13">
        <f t="shared" si="82"/>
        <v>0.99622697743575694</v>
      </c>
      <c r="V271" s="3">
        <f t="shared" si="83"/>
        <v>122.73840526077561</v>
      </c>
      <c r="W271" s="13">
        <f t="shared" si="84"/>
        <v>0.99668274540879376</v>
      </c>
      <c r="X271" s="3">
        <f t="shared" si="85"/>
        <v>2.0762530210867013E-4</v>
      </c>
      <c r="Y271" s="3">
        <f t="shared" si="86"/>
        <v>0.96392547281171426</v>
      </c>
      <c r="Z271" s="3">
        <f t="shared" si="87"/>
        <v>11.434111423159186</v>
      </c>
      <c r="AA271" s="3">
        <f t="shared" si="88"/>
        <v>1029.1277787664542</v>
      </c>
      <c r="AL271" s="25"/>
      <c r="AM271" s="25"/>
    </row>
    <row r="272" spans="1:39" hidden="1">
      <c r="A272" s="4">
        <v>42835</v>
      </c>
      <c r="B272" s="3">
        <v>137.58260000000001</v>
      </c>
      <c r="C272" s="3">
        <f t="shared" si="90"/>
        <v>-1.9624382059557677E-5</v>
      </c>
      <c r="D272" s="3">
        <f t="shared" si="91"/>
        <v>3.8511637121948924E-10</v>
      </c>
      <c r="E272" s="3">
        <f t="shared" si="92"/>
        <v>3.2861809281825868E-5</v>
      </c>
      <c r="F272" s="3">
        <f t="shared" si="93"/>
        <v>8.7368295968019757E-3</v>
      </c>
      <c r="G272" s="3">
        <f t="shared" si="94"/>
        <v>1.9130329750601957E-2</v>
      </c>
      <c r="H272" s="3">
        <f t="shared" si="95"/>
        <v>1.5</v>
      </c>
      <c r="I272" s="13">
        <f>I273*(1+(H273*((B272/B273)-1))+((1-H273)*(Eur_1M!B272/100)*((A272-A273)/360)))</f>
        <v>118.62151906075631</v>
      </c>
      <c r="J272" s="3">
        <f t="shared" si="96"/>
        <v>113.48766164069133</v>
      </c>
      <c r="K272" s="3">
        <f t="shared" si="89"/>
        <v>1.1261159894309729</v>
      </c>
      <c r="L272" s="13">
        <f t="shared" si="97"/>
        <v>1126.1159894309728</v>
      </c>
      <c r="M272" s="3">
        <f t="shared" si="98"/>
        <v>-1.3894714118477544E-5</v>
      </c>
      <c r="N272" s="3">
        <f t="shared" si="99"/>
        <v>4.2259207647623469E-2</v>
      </c>
      <c r="O272" s="3">
        <v>261</v>
      </c>
      <c r="P272" s="3">
        <f t="shared" si="100"/>
        <v>1.0357142857142858</v>
      </c>
      <c r="Q272" s="3">
        <f>(  Eur_12M!B271 + ( ('Swap(vs6M)_2Y'!B273 - Eur_12M!B271)/1  )*(P272-1) )/100</f>
        <v>-1.1957142857142856E-3</v>
      </c>
      <c r="R272" s="3">
        <f t="shared" si="79"/>
        <v>2.7544430150500525</v>
      </c>
      <c r="S272" s="3">
        <f t="shared" si="80"/>
        <v>2.711435798753937</v>
      </c>
      <c r="T272" s="13">
        <f t="shared" si="81"/>
        <v>0.9970603936436816</v>
      </c>
      <c r="U272" s="13">
        <f t="shared" si="82"/>
        <v>0.99665037435073411</v>
      </c>
      <c r="V272" s="3">
        <f t="shared" si="83"/>
        <v>124.92024264334361</v>
      </c>
      <c r="W272" s="13">
        <f t="shared" si="84"/>
        <v>0.9970603936436816</v>
      </c>
      <c r="X272" s="3">
        <f t="shared" si="85"/>
        <v>1.854808062165503E-4</v>
      </c>
      <c r="Y272" s="3">
        <f t="shared" si="86"/>
        <v>0.98315748508675394</v>
      </c>
      <c r="Z272" s="3">
        <f t="shared" si="87"/>
        <v>10.295004511151525</v>
      </c>
      <c r="AA272" s="3">
        <f t="shared" si="88"/>
        <v>1033.524173676687</v>
      </c>
      <c r="AL272" s="25"/>
      <c r="AM272" s="25"/>
    </row>
    <row r="273" spans="1:39" hidden="1">
      <c r="A273" s="4">
        <v>42832</v>
      </c>
      <c r="B273" s="3">
        <v>137.58529999999999</v>
      </c>
      <c r="C273" s="3">
        <f t="shared" si="90"/>
        <v>1.3382472270325248E-3</v>
      </c>
      <c r="D273" s="3">
        <f t="shared" si="91"/>
        <v>1.7909056406602421E-6</v>
      </c>
      <c r="E273" s="3">
        <f t="shared" si="92"/>
        <v>3.3007295937753616E-5</v>
      </c>
      <c r="F273" s="3">
        <f t="shared" si="93"/>
        <v>8.3745223458446243E-3</v>
      </c>
      <c r="G273" s="3">
        <f t="shared" si="94"/>
        <v>1.9279740023336246E-2</v>
      </c>
      <c r="H273" s="3">
        <f t="shared" si="95"/>
        <v>1.5</v>
      </c>
      <c r="I273" s="13">
        <f>I274*(1+(H274*((B273/B274)-1))+((1-H274)*(Eur_1M!B273/100)*((A273-A274)/360)))</f>
        <v>118.62316728430272</v>
      </c>
      <c r="J273" s="3">
        <f t="shared" si="96"/>
        <v>113.48923853026099</v>
      </c>
      <c r="K273" s="3">
        <f t="shared" si="89"/>
        <v>1.1261316365994165</v>
      </c>
      <c r="L273" s="13">
        <f t="shared" si="97"/>
        <v>1126.1316365994164</v>
      </c>
      <c r="M273" s="3">
        <f t="shared" si="98"/>
        <v>2.0118561453708393E-3</v>
      </c>
      <c r="N273" s="3">
        <f t="shared" si="99"/>
        <v>4.2378333459845638E-2</v>
      </c>
      <c r="O273" s="3">
        <v>262</v>
      </c>
      <c r="P273" s="3">
        <f t="shared" si="100"/>
        <v>1.0396825396825398</v>
      </c>
      <c r="Q273" s="3">
        <f>(  Eur_12M!B272 + ( ('Swap(vs6M)_2Y'!B274 - Eur_12M!B272)/1  )*(P273-1) )/100</f>
        <v>-1.177857142857143E-3</v>
      </c>
      <c r="R273" s="3">
        <f t="shared" si="79"/>
        <v>2.742298146984671</v>
      </c>
      <c r="S273" s="3">
        <f t="shared" si="80"/>
        <v>2.699087153726301</v>
      </c>
      <c r="T273" s="13">
        <f t="shared" si="81"/>
        <v>0.99694945322425121</v>
      </c>
      <c r="U273" s="13">
        <f t="shared" si="82"/>
        <v>0.99652350175421367</v>
      </c>
      <c r="V273" s="3">
        <f t="shared" si="83"/>
        <v>124.95172989963282</v>
      </c>
      <c r="W273" s="13">
        <f t="shared" si="84"/>
        <v>0.99694945322425121</v>
      </c>
      <c r="X273" s="3">
        <f t="shared" si="85"/>
        <v>1.9086933720721479E-4</v>
      </c>
      <c r="Y273" s="3">
        <f t="shared" si="86"/>
        <v>0.95784428956007783</v>
      </c>
      <c r="Z273" s="3">
        <f t="shared" si="87"/>
        <v>10.664956996454892</v>
      </c>
      <c r="AA273" s="3">
        <f t="shared" si="88"/>
        <v>1037.3376287312376</v>
      </c>
      <c r="AL273" s="25"/>
      <c r="AM273" s="25"/>
    </row>
    <row r="274" spans="1:39" hidden="1">
      <c r="A274" s="4">
        <v>42831</v>
      </c>
      <c r="B274" s="3">
        <v>137.40129999999999</v>
      </c>
      <c r="C274" s="3">
        <f t="shared" si="90"/>
        <v>8.0060671475148598E-5</v>
      </c>
      <c r="D274" s="3">
        <f t="shared" si="91"/>
        <v>6.4097111170516721E-9</v>
      </c>
      <c r="E274" s="3">
        <f t="shared" si="92"/>
        <v>3.7041705520707496E-5</v>
      </c>
      <c r="F274" s="3">
        <f t="shared" si="93"/>
        <v>4.6227061383157606E-3</v>
      </c>
      <c r="G274" s="3">
        <f t="shared" si="94"/>
        <v>2.1289968529214515E-2</v>
      </c>
      <c r="H274" s="3">
        <f t="shared" si="95"/>
        <v>1.5</v>
      </c>
      <c r="I274" s="13">
        <f>I275*(1+(H275*((B274/B275)-1))+((1-H275)*(Eur_1M!B274/100)*((A274-A275)/360)))</f>
        <v>118.38475444280455</v>
      </c>
      <c r="J274" s="3">
        <f t="shared" si="96"/>
        <v>113.26114403188517</v>
      </c>
      <c r="K274" s="3">
        <f t="shared" si="89"/>
        <v>1.1238682992638083</v>
      </c>
      <c r="L274" s="13">
        <f t="shared" si="97"/>
        <v>1123.8682992638082</v>
      </c>
      <c r="M274" s="3">
        <f t="shared" si="98"/>
        <v>1.2526852375085046E-4</v>
      </c>
      <c r="N274" s="3">
        <f t="shared" si="99"/>
        <v>4.2401000839889839E-2</v>
      </c>
      <c r="O274" s="3">
        <v>263</v>
      </c>
      <c r="P274" s="3">
        <f t="shared" si="100"/>
        <v>1.0436507936507937</v>
      </c>
      <c r="Q274" s="3">
        <f>(  Eur_12M!B273 + ( ('Swap(vs6M)_2Y'!B275 - Eur_12M!B273)/1  )*(P274-1) )/100</f>
        <v>-1.1665873015873018E-3</v>
      </c>
      <c r="R274" s="3">
        <f t="shared" si="79"/>
        <v>2.6894400431310754</v>
      </c>
      <c r="S274" s="3">
        <f t="shared" si="80"/>
        <v>2.6461235078615282</v>
      </c>
      <c r="T274" s="13">
        <f t="shared" si="81"/>
        <v>0.99642139985788869</v>
      </c>
      <c r="U274" s="13">
        <f t="shared" si="82"/>
        <v>0.99592899585580441</v>
      </c>
      <c r="V274" s="3">
        <f t="shared" si="83"/>
        <v>122.70413642928634</v>
      </c>
      <c r="W274" s="13">
        <f t="shared" si="84"/>
        <v>0.99642139985788869</v>
      </c>
      <c r="X274" s="3">
        <f t="shared" si="85"/>
        <v>2.2023984120415958E-4</v>
      </c>
      <c r="Y274" s="3">
        <f t="shared" si="86"/>
        <v>0.91319081219200515</v>
      </c>
      <c r="Z274" s="3">
        <f t="shared" si="87"/>
        <v>12.309999732241971</v>
      </c>
      <c r="AA274" s="3">
        <f t="shared" si="88"/>
        <v>1040.6683398146558</v>
      </c>
      <c r="AL274" s="25"/>
      <c r="AM274" s="25"/>
    </row>
    <row r="275" spans="1:39" hidden="1">
      <c r="A275" s="4">
        <v>42830</v>
      </c>
      <c r="B275" s="3">
        <v>137.3903</v>
      </c>
      <c r="C275" s="3">
        <f t="shared" si="90"/>
        <v>4.7311591603483895E-5</v>
      </c>
      <c r="D275" s="3">
        <f t="shared" si="91"/>
        <v>2.2383867000548478E-9</v>
      </c>
      <c r="E275" s="3">
        <f t="shared" si="92"/>
        <v>4.2194321672782726E-5</v>
      </c>
      <c r="F275" s="3">
        <f t="shared" si="93"/>
        <v>2.27129655855015E-3</v>
      </c>
      <c r="G275" s="3">
        <f t="shared" si="94"/>
        <v>2.2986918379835668E-2</v>
      </c>
      <c r="H275" s="3">
        <f t="shared" si="95"/>
        <v>1.5</v>
      </c>
      <c r="I275" s="13">
        <f>I276*(1+(H276*((B275/B276)-1))+((1-H276)*(Eur_1M!B275/100)*((A275-A276)/360)))</f>
        <v>118.36992548820091</v>
      </c>
      <c r="J275" s="3">
        <f t="shared" si="96"/>
        <v>113.24695686419528</v>
      </c>
      <c r="K275" s="3">
        <f t="shared" si="89"/>
        <v>1.1237275227586856</v>
      </c>
      <c r="L275" s="13">
        <f t="shared" si="97"/>
        <v>1123.7275227586856</v>
      </c>
      <c r="M275" s="3">
        <f t="shared" si="98"/>
        <v>7.6132834710640419E-5</v>
      </c>
      <c r="N275" s="3">
        <f t="shared" si="99"/>
        <v>4.2744308198362578E-2</v>
      </c>
      <c r="O275" s="3">
        <v>264</v>
      </c>
      <c r="P275" s="3">
        <f t="shared" si="100"/>
        <v>1.0476190476190477</v>
      </c>
      <c r="Q275" s="3">
        <f>(  Eur_12M!B274 + ( ('Swap(vs6M)_2Y'!B276 - Eur_12M!B274)/1  )*(P275-1) )/100</f>
        <v>-1.1566666666666667E-3</v>
      </c>
      <c r="R275" s="3">
        <f t="shared" si="79"/>
        <v>2.660481863523334</v>
      </c>
      <c r="S275" s="3">
        <f t="shared" si="80"/>
        <v>2.6167316692740537</v>
      </c>
      <c r="T275" s="13">
        <f t="shared" si="81"/>
        <v>0.9960985535261313</v>
      </c>
      <c r="U275" s="13">
        <f t="shared" si="82"/>
        <v>0.99556119507476093</v>
      </c>
      <c r="V275" s="3">
        <f t="shared" si="83"/>
        <v>122.57506637445215</v>
      </c>
      <c r="W275" s="13">
        <f t="shared" si="84"/>
        <v>0.9960985535261313</v>
      </c>
      <c r="X275" s="3">
        <f t="shared" si="85"/>
        <v>2.3564885496413563E-4</v>
      </c>
      <c r="Y275" s="3">
        <f t="shared" si="86"/>
        <v>0.88108828555488217</v>
      </c>
      <c r="Z275" s="3">
        <f t="shared" si="87"/>
        <v>13.325056166110823</v>
      </c>
      <c r="AA275" s="3">
        <f t="shared" si="88"/>
        <v>1044.2334504412145</v>
      </c>
      <c r="AL275" s="25"/>
      <c r="AM275" s="25"/>
    </row>
    <row r="276" spans="1:39" hidden="1">
      <c r="A276" s="4">
        <v>42829</v>
      </c>
      <c r="B276" s="3">
        <v>137.38380000000001</v>
      </c>
      <c r="C276" s="3">
        <f t="shared" si="90"/>
        <v>1.2622259311913619E-3</v>
      </c>
      <c r="D276" s="3">
        <f t="shared" si="91"/>
        <v>1.5932143013719008E-6</v>
      </c>
      <c r="E276" s="3">
        <f t="shared" si="92"/>
        <v>5.0358957835370001E-5</v>
      </c>
      <c r="F276" s="3">
        <f t="shared" si="93"/>
        <v>-6.3378943795084752E-4</v>
      </c>
      <c r="G276" s="3">
        <f t="shared" si="94"/>
        <v>2.5184713709373738E-2</v>
      </c>
      <c r="H276" s="3">
        <f t="shared" si="95"/>
        <v>1.5</v>
      </c>
      <c r="I276" s="13">
        <f>I277*(1+(H277*((B276/B277)-1))+((1-H277)*(Eur_1M!B276/100)*((A276-A277)/360)))</f>
        <v>118.36091399326868</v>
      </c>
      <c r="J276" s="3">
        <f t="shared" si="96"/>
        <v>113.23833538054002</v>
      </c>
      <c r="K276" s="3">
        <f t="shared" si="89"/>
        <v>1.1236419734535326</v>
      </c>
      <c r="L276" s="13">
        <f t="shared" si="97"/>
        <v>1123.6419734535325</v>
      </c>
      <c r="M276" s="3">
        <f t="shared" si="98"/>
        <v>1.8978988271894045E-3</v>
      </c>
      <c r="N276" s="3">
        <f t="shared" si="99"/>
        <v>4.2711253250067707E-2</v>
      </c>
      <c r="O276" s="3">
        <v>265</v>
      </c>
      <c r="P276" s="3">
        <f t="shared" si="100"/>
        <v>1.0515873015873016</v>
      </c>
      <c r="Q276" s="3">
        <f>(  Eur_12M!B275 + ( ('Swap(vs6M)_2Y'!B277 - Eur_12M!B275)/1  )*(P276-1) )/100</f>
        <v>-1.1326984126984127E-3</v>
      </c>
      <c r="R276" s="3">
        <f t="shared" si="79"/>
        <v>2.6562937396564261</v>
      </c>
      <c r="S276" s="3">
        <f t="shared" si="80"/>
        <v>2.6124946603435721</v>
      </c>
      <c r="T276" s="13">
        <f t="shared" si="81"/>
        <v>0.99604976177827642</v>
      </c>
      <c r="U276" s="13">
        <f t="shared" si="82"/>
        <v>0.99550579518023485</v>
      </c>
      <c r="V276" s="3">
        <f t="shared" si="83"/>
        <v>122.51104023363689</v>
      </c>
      <c r="W276" s="13">
        <f t="shared" si="84"/>
        <v>0.99604976177827642</v>
      </c>
      <c r="X276" s="3">
        <f t="shared" si="85"/>
        <v>2.3803931293008341E-4</v>
      </c>
      <c r="Y276" s="3">
        <f t="shared" si="86"/>
        <v>0.85482008188551051</v>
      </c>
      <c r="Z276" s="3">
        <f t="shared" si="87"/>
        <v>13.498709268332711</v>
      </c>
      <c r="AA276" s="3">
        <f t="shared" si="88"/>
        <v>1048.1089449739648</v>
      </c>
      <c r="AL276" s="25"/>
      <c r="AM276" s="25"/>
    </row>
    <row r="277" spans="1:39" hidden="1">
      <c r="A277" s="4">
        <v>42828</v>
      </c>
      <c r="B277" s="3">
        <v>137.2105</v>
      </c>
      <c r="C277" s="3">
        <f t="shared" si="90"/>
        <v>1.898886880688443E-3</v>
      </c>
      <c r="D277" s="3">
        <f t="shared" si="91"/>
        <v>3.6057713856506849E-6</v>
      </c>
      <c r="E277" s="3">
        <f t="shared" si="92"/>
        <v>4.8772987679008627E-5</v>
      </c>
      <c r="F277" s="3">
        <f t="shared" si="93"/>
        <v>-1.8109028259389365E-3</v>
      </c>
      <c r="G277" s="3">
        <f t="shared" si="94"/>
        <v>2.4748204828980276E-2</v>
      </c>
      <c r="H277" s="3">
        <f t="shared" si="95"/>
        <v>1.5</v>
      </c>
      <c r="I277" s="13">
        <f>I278*(1+(H278*((B277/B278)-1))+((1-H278)*(Eur_1M!B277/100)*((A277-A278)/360)))</f>
        <v>118.13648998780914</v>
      </c>
      <c r="J277" s="3">
        <f t="shared" si="96"/>
        <v>113.02362429104035</v>
      </c>
      <c r="K277" s="3">
        <f t="shared" si="89"/>
        <v>1.1215114370806956</v>
      </c>
      <c r="L277" s="13">
        <f t="shared" si="97"/>
        <v>1121.5114370806955</v>
      </c>
      <c r="M277" s="3">
        <f t="shared" si="98"/>
        <v>2.8624772289645314E-3</v>
      </c>
      <c r="N277" s="3">
        <f t="shared" si="99"/>
        <v>4.2541095529998324E-2</v>
      </c>
      <c r="O277" s="3">
        <v>266</v>
      </c>
      <c r="P277" s="3">
        <f t="shared" si="100"/>
        <v>1.0555555555555556</v>
      </c>
      <c r="Q277" s="3">
        <f>(  Eur_12M!B276 + ( ('Swap(vs6M)_2Y'!B278 - Eur_12M!B276)/1  )*(P277-1) )/100</f>
        <v>-1.1322222222222222E-3</v>
      </c>
      <c r="R277" s="3">
        <f t="shared" si="79"/>
        <v>2.618293676087899</v>
      </c>
      <c r="S277" s="3">
        <f t="shared" si="80"/>
        <v>2.5745868552567717</v>
      </c>
      <c r="T277" s="13">
        <f t="shared" si="81"/>
        <v>0.99558146427407146</v>
      </c>
      <c r="U277" s="13">
        <f t="shared" si="82"/>
        <v>0.99498200574313322</v>
      </c>
      <c r="V277" s="3">
        <f t="shared" si="83"/>
        <v>120.38415579208856</v>
      </c>
      <c r="W277" s="13">
        <f t="shared" si="84"/>
        <v>0.99558146427407146</v>
      </c>
      <c r="X277" s="3">
        <f t="shared" si="85"/>
        <v>2.641876620395576E-4</v>
      </c>
      <c r="Y277" s="3">
        <f t="shared" si="86"/>
        <v>0.82720599547363383</v>
      </c>
      <c r="Z277" s="3">
        <f t="shared" si="87"/>
        <v>14.921404746278055</v>
      </c>
      <c r="AA277" s="3">
        <f t="shared" si="88"/>
        <v>1051.5147230999858</v>
      </c>
      <c r="AL277" s="25"/>
      <c r="AM277" s="25"/>
    </row>
    <row r="278" spans="1:39">
      <c r="A278" s="4">
        <v>42825</v>
      </c>
      <c r="B278" s="3">
        <v>136.9502</v>
      </c>
      <c r="C278" s="3">
        <f t="shared" si="90"/>
        <v>-4.351000214649546E-4</v>
      </c>
      <c r="D278" s="3">
        <f t="shared" si="91"/>
        <v>1.8931202867880396E-7</v>
      </c>
      <c r="E278" s="3">
        <f t="shared" si="92"/>
        <v>4.5662777550734205E-5</v>
      </c>
      <c r="F278" s="3">
        <f t="shared" si="93"/>
        <v>-4.4137508258493587E-3</v>
      </c>
      <c r="G278" s="3">
        <f t="shared" si="94"/>
        <v>2.3729261333574184E-2</v>
      </c>
      <c r="H278" s="3">
        <f t="shared" si="95"/>
        <v>1.5</v>
      </c>
      <c r="I278" s="13">
        <f>I279*(1+(H279*((B278/B279)-1))+((1-H279)*(Eur_1M!B278/100)*((A278-A279)/360)))</f>
        <v>117.79881050579569</v>
      </c>
      <c r="J278" s="3">
        <f t="shared" si="96"/>
        <v>112.70055934379315</v>
      </c>
      <c r="K278" s="3">
        <f t="shared" si="89"/>
        <v>1.1183057264557679</v>
      </c>
      <c r="L278" s="13">
        <f t="shared" si="97"/>
        <v>1118.3057264557679</v>
      </c>
      <c r="M278" s="3">
        <f t="shared" si="98"/>
        <v>-6.4753712012617052E-4</v>
      </c>
      <c r="N278" s="3">
        <f t="shared" si="99"/>
        <v>4.2577214902991802E-2</v>
      </c>
      <c r="O278" s="3">
        <v>267</v>
      </c>
      <c r="P278" s="3">
        <f t="shared" si="100"/>
        <v>1.0595238095238095</v>
      </c>
      <c r="Q278" s="3">
        <f>(  Eur_12M!B277 + ( ('Swap(vs6M)_2Y'!B279 - Eur_12M!B277)/1  )*(P278-1) )/100</f>
        <v>-1.1144047619047618E-3</v>
      </c>
      <c r="R278" s="3">
        <f t="shared" si="79"/>
        <v>2.5463017533355798</v>
      </c>
      <c r="S278" s="3">
        <f t="shared" si="80"/>
        <v>2.5024756750787085</v>
      </c>
      <c r="T278" s="13">
        <f t="shared" si="81"/>
        <v>0.99455644842272273</v>
      </c>
      <c r="U278" s="13">
        <f t="shared" si="82"/>
        <v>0.99383359499545121</v>
      </c>
      <c r="V278" s="3">
        <f t="shared" si="83"/>
        <v>117.21042604567731</v>
      </c>
      <c r="W278" s="13">
        <f t="shared" si="84"/>
        <v>0.99455644842272273</v>
      </c>
      <c r="X278" s="3">
        <f t="shared" si="85"/>
        <v>3.1820692710467783E-4</v>
      </c>
      <c r="Y278" s="3">
        <f t="shared" si="86"/>
        <v>0.74813382134587525</v>
      </c>
      <c r="Z278" s="3">
        <f t="shared" si="87"/>
        <v>17.952242139644405</v>
      </c>
      <c r="AA278" s="3">
        <f t="shared" si="88"/>
        <v>1054.234397027355</v>
      </c>
      <c r="AL278" s="25"/>
      <c r="AM278" s="25"/>
    </row>
    <row r="279" spans="1:39" hidden="1">
      <c r="A279" s="4">
        <v>42824</v>
      </c>
      <c r="B279" s="3">
        <v>137.00980000000001</v>
      </c>
      <c r="C279" s="3">
        <f t="shared" si="90"/>
        <v>-5.50903696632809E-4</v>
      </c>
      <c r="D279" s="3">
        <f t="shared" si="91"/>
        <v>3.0349488296369405E-7</v>
      </c>
      <c r="E279" s="3">
        <f t="shared" si="92"/>
        <v>4.5618522319534889E-5</v>
      </c>
      <c r="F279" s="3">
        <f t="shared" si="93"/>
        <v>-4.3595140311200424E-3</v>
      </c>
      <c r="G279" s="3">
        <f t="shared" si="94"/>
        <v>2.3723827743346859E-2</v>
      </c>
      <c r="H279" s="3">
        <f t="shared" si="95"/>
        <v>1.5</v>
      </c>
      <c r="I279" s="13">
        <f>I280*(1+(H280*((B279/B280)-1))+((1-H280)*(Eur_1M!B279/100)*((A279-A280)/360)))</f>
        <v>117.87511431041165</v>
      </c>
      <c r="J279" s="3">
        <f t="shared" si="96"/>
        <v>112.77356077244386</v>
      </c>
      <c r="K279" s="3">
        <f t="shared" si="89"/>
        <v>1.1190301054311242</v>
      </c>
      <c r="L279" s="13">
        <f t="shared" si="97"/>
        <v>1119.0301054311242</v>
      </c>
      <c r="M279" s="3">
        <f t="shared" si="98"/>
        <v>-8.2128457189055795E-4</v>
      </c>
      <c r="N279" s="3">
        <f t="shared" si="99"/>
        <v>4.2609465919185456E-2</v>
      </c>
      <c r="O279" s="3">
        <v>268</v>
      </c>
      <c r="P279" s="3">
        <f t="shared" si="100"/>
        <v>1.0634920634920635</v>
      </c>
      <c r="Q279" s="3">
        <f>(  Eur_12M!B278 + ( ('Swap(vs6M)_2Y'!B280 - Eur_12M!B278)/1  )*(P279-1) )/100</f>
        <v>-1.1065079365079366E-3</v>
      </c>
      <c r="R279" s="3">
        <f t="shared" si="79"/>
        <v>2.5545650470128205</v>
      </c>
      <c r="S279" s="3">
        <f t="shared" si="80"/>
        <v>2.51062371504774</v>
      </c>
      <c r="T279" s="13">
        <f t="shared" si="81"/>
        <v>0.99468397188952296</v>
      </c>
      <c r="U279" s="13">
        <f t="shared" si="82"/>
        <v>0.99397409578047935</v>
      </c>
      <c r="V279" s="3">
        <f t="shared" si="83"/>
        <v>117.93685431992765</v>
      </c>
      <c r="W279" s="13">
        <f t="shared" si="84"/>
        <v>0.99468397188952296</v>
      </c>
      <c r="X279" s="3">
        <f t="shared" si="85"/>
        <v>3.1055251653321243E-4</v>
      </c>
      <c r="Y279" s="3">
        <f t="shared" si="86"/>
        <v>0.74811404399515691</v>
      </c>
      <c r="Z279" s="3">
        <f t="shared" si="87"/>
        <v>17.622151795878974</v>
      </c>
      <c r="AA279" s="3">
        <f t="shared" si="88"/>
        <v>1058.3282305738896</v>
      </c>
      <c r="AL279" s="25"/>
      <c r="AM279" s="25"/>
    </row>
    <row r="280" spans="1:39" hidden="1">
      <c r="A280" s="4">
        <v>42823</v>
      </c>
      <c r="B280" s="3">
        <v>137.08529999999999</v>
      </c>
      <c r="C280" s="3">
        <f t="shared" si="90"/>
        <v>1.7471538365484772E-3</v>
      </c>
      <c r="D280" s="3">
        <f t="shared" si="91"/>
        <v>3.052546528566063E-6</v>
      </c>
      <c r="E280" s="3">
        <f t="shared" si="92"/>
        <v>4.7413806214419363E-5</v>
      </c>
      <c r="F280" s="3">
        <f t="shared" si="93"/>
        <v>-5.2573265861556437E-3</v>
      </c>
      <c r="G280" s="3">
        <f t="shared" si="94"/>
        <v>2.4083211665319466E-2</v>
      </c>
      <c r="H280" s="3">
        <f t="shared" si="95"/>
        <v>1.5</v>
      </c>
      <c r="I280" s="13">
        <f>I281*(1+(H281*((B280/B281)-1))+((1-H281)*(Eur_1M!B280/100)*((A280-A281)/360)))</f>
        <v>117.97196308796426</v>
      </c>
      <c r="J280" s="3">
        <f t="shared" si="96"/>
        <v>112.86621800179174</v>
      </c>
      <c r="K280" s="3">
        <f t="shared" si="89"/>
        <v>1.119949525093108</v>
      </c>
      <c r="L280" s="13">
        <f t="shared" si="97"/>
        <v>1119.9495250931079</v>
      </c>
      <c r="M280" s="3">
        <f t="shared" si="98"/>
        <v>2.6247543706401284E-3</v>
      </c>
      <c r="N280" s="3">
        <f t="shared" si="99"/>
        <v>4.2477681739955184E-2</v>
      </c>
      <c r="O280" s="3">
        <v>269</v>
      </c>
      <c r="P280" s="3">
        <f t="shared" si="100"/>
        <v>1.0674603174603174</v>
      </c>
      <c r="Q280" s="3">
        <f>(  Eur_12M!B279 + ( ('Swap(vs6M)_2Y'!B281 - Eur_12M!B279)/1  )*(P280-1) )/100</f>
        <v>-1.1068650793650792E-3</v>
      </c>
      <c r="R280" s="3">
        <f t="shared" si="79"/>
        <v>2.5762735482596009</v>
      </c>
      <c r="S280" s="3">
        <f t="shared" si="80"/>
        <v>2.5323864692695524</v>
      </c>
      <c r="T280" s="13">
        <f t="shared" si="81"/>
        <v>0.9950064199902533</v>
      </c>
      <c r="U280" s="13">
        <f t="shared" si="82"/>
        <v>0.99433554750749187</v>
      </c>
      <c r="V280" s="3">
        <f t="shared" si="83"/>
        <v>118.8458838909803</v>
      </c>
      <c r="W280" s="13">
        <f t="shared" si="84"/>
        <v>0.9950064199902533</v>
      </c>
      <c r="X280" s="3">
        <f t="shared" si="85"/>
        <v>2.9385185950232356E-4</v>
      </c>
      <c r="Y280" s="3">
        <f t="shared" si="86"/>
        <v>0.76937707553232237</v>
      </c>
      <c r="Z280" s="3">
        <f t="shared" si="87"/>
        <v>16.712364112449343</v>
      </c>
      <c r="AA280" s="3">
        <f t="shared" si="88"/>
        <v>1062.6685773794306</v>
      </c>
      <c r="AL280" s="25"/>
      <c r="AM280" s="25"/>
    </row>
    <row r="281" spans="1:39" hidden="1">
      <c r="A281" s="4">
        <v>42822</v>
      </c>
      <c r="B281" s="3">
        <v>136.846</v>
      </c>
      <c r="C281" s="3">
        <f t="shared" si="90"/>
        <v>6.0962997934259887E-4</v>
      </c>
      <c r="D281" s="3">
        <f t="shared" si="91"/>
        <v>3.7164871171325755E-7</v>
      </c>
      <c r="E281" s="3">
        <f t="shared" si="92"/>
        <v>4.436810348729565E-5</v>
      </c>
      <c r="F281" s="3">
        <f t="shared" si="93"/>
        <v>-6.9217531512493222E-3</v>
      </c>
      <c r="G281" s="3">
        <f t="shared" si="94"/>
        <v>2.2996834215326733E-2</v>
      </c>
      <c r="H281" s="3">
        <f t="shared" si="95"/>
        <v>1.5</v>
      </c>
      <c r="I281" s="13">
        <f>I282*(1+(H282*((B281/B282)-1))+((1-H282)*(Eur_1M!B281/100)*((A281-A282)/360)))</f>
        <v>117.66272168114213</v>
      </c>
      <c r="J281" s="3">
        <f t="shared" si="96"/>
        <v>112.57036034948207</v>
      </c>
      <c r="K281" s="3">
        <f t="shared" si="89"/>
        <v>1.1170137871631447</v>
      </c>
      <c r="L281" s="13">
        <f t="shared" si="97"/>
        <v>1117.0137871631448</v>
      </c>
      <c r="M281" s="3">
        <f t="shared" si="98"/>
        <v>9.1949534120391711E-4</v>
      </c>
      <c r="N281" s="3">
        <f t="shared" si="99"/>
        <v>4.2511072296235408E-2</v>
      </c>
      <c r="O281" s="3">
        <v>270</v>
      </c>
      <c r="P281" s="3">
        <f t="shared" si="100"/>
        <v>1.0714285714285714</v>
      </c>
      <c r="Q281" s="3">
        <f>(  Eur_12M!B280 + ( ('Swap(vs6M)_2Y'!B282 - Eur_12M!B280)/1  )*(P281-1) )/100</f>
        <v>-1.1107142857142856E-3</v>
      </c>
      <c r="R281" s="3">
        <f t="shared" si="79"/>
        <v>2.5097515628765557</v>
      </c>
      <c r="S281" s="3">
        <f t="shared" si="80"/>
        <v>2.4657484225530384</v>
      </c>
      <c r="T281" s="13">
        <f t="shared" si="81"/>
        <v>0.99395919364445029</v>
      </c>
      <c r="U281" s="13">
        <f t="shared" si="82"/>
        <v>0.99316363363063176</v>
      </c>
      <c r="V281" s="3">
        <f t="shared" si="83"/>
        <v>115.91987060327688</v>
      </c>
      <c r="W281" s="13">
        <f t="shared" si="84"/>
        <v>0.99395919364445029</v>
      </c>
      <c r="X281" s="3">
        <f t="shared" si="85"/>
        <v>3.4800808270855942E-4</v>
      </c>
      <c r="Y281" s="3">
        <f t="shared" si="86"/>
        <v>0.71207838580461835</v>
      </c>
      <c r="Z281" s="3">
        <f t="shared" si="87"/>
        <v>19.777513111825009</v>
      </c>
      <c r="AA281" s="3">
        <f t="shared" si="88"/>
        <v>1065.3709849019313</v>
      </c>
      <c r="AL281" s="25"/>
      <c r="AM281" s="25"/>
    </row>
    <row r="282" spans="1:39" hidden="1">
      <c r="A282" s="4">
        <v>42821</v>
      </c>
      <c r="B282" s="3">
        <v>136.76259999999999</v>
      </c>
      <c r="C282" s="3">
        <f t="shared" si="90"/>
        <v>-9.6512957670723308E-5</v>
      </c>
      <c r="D282" s="3">
        <f t="shared" si="91"/>
        <v>9.3147509983508296E-9</v>
      </c>
      <c r="E282" s="3">
        <f t="shared" si="92"/>
        <v>4.4103136616247131E-5</v>
      </c>
      <c r="F282" s="3">
        <f t="shared" si="93"/>
        <v>-7.2047612687015433E-3</v>
      </c>
      <c r="G282" s="3">
        <f t="shared" si="94"/>
        <v>2.2869130128912979E-2</v>
      </c>
      <c r="H282" s="3">
        <f t="shared" si="95"/>
        <v>1.5</v>
      </c>
      <c r="I282" s="13">
        <f>I283*(1+(H283*((B282/B283)-1))+((1-H283)*(Eur_1M!B282/100)*((A282-A283)/360)))</f>
        <v>117.55458108173077</v>
      </c>
      <c r="J282" s="3">
        <f t="shared" si="96"/>
        <v>112.46690000052691</v>
      </c>
      <c r="K282" s="3">
        <f t="shared" si="89"/>
        <v>1.1159871702468549</v>
      </c>
      <c r="L282" s="13">
        <f t="shared" si="97"/>
        <v>1115.9871702468549</v>
      </c>
      <c r="M282" s="3">
        <f t="shared" si="98"/>
        <v>-1.2927080577827414E-4</v>
      </c>
      <c r="N282" s="3">
        <f t="shared" si="99"/>
        <v>4.2548376997824183E-2</v>
      </c>
      <c r="O282" s="3">
        <v>271</v>
      </c>
      <c r="P282" s="3">
        <f t="shared" si="100"/>
        <v>1.0753968253968254</v>
      </c>
      <c r="Q282" s="3">
        <f>(  Eur_12M!B281 + ( ('Swap(vs6M)_2Y'!B283 - Eur_12M!B281)/1  )*(P282-1) )/100</f>
        <v>-1.0907539682539682E-3</v>
      </c>
      <c r="R282" s="3">
        <f t="shared" ref="R282:R345" si="101">(LN(L282/1000)+(Q282+((N282^2)/2))*P282)/(N282*SQRT(P282))</f>
        <v>2.4825876318198046</v>
      </c>
      <c r="S282" s="3">
        <f t="shared" ref="S282:S345" si="102">R282-(N282*SQRT(P282))</f>
        <v>2.4384643940351554</v>
      </c>
      <c r="T282" s="13">
        <f t="shared" ref="T282:T345" si="103">_xlfn.NORM.S.DIST(R282,TRUE)</f>
        <v>0.99347840091725514</v>
      </c>
      <c r="U282" s="13">
        <f t="shared" ref="U282:U345" si="104">_xlfn.NORM.S.DIST(S282,TRUE)</f>
        <v>0.99262509415759193</v>
      </c>
      <c r="V282" s="3">
        <f t="shared" ref="V282:V345" si="105">(L282*T282) - ( 1000* EXP(-Q282*P282) *U282 )</f>
        <v>114.91902939404849</v>
      </c>
      <c r="W282" s="13">
        <f t="shared" ref="W282:W345" si="106">T282</f>
        <v>0.99347840091725514</v>
      </c>
      <c r="X282" s="3">
        <f t="shared" ref="X282:X345" si="107" xml:space="preserve"> _xlfn.NORM.S.DIST(R282,FALSE) / ( L282 * N282 * SQRT(P282) )</f>
        <v>3.7175141983655162E-4</v>
      </c>
      <c r="Y282" s="3">
        <f t="shared" ref="Y282:Y345" si="108">- ( (L282* _xlfn.NORM.S.DIST(R282,FALSE)  * N282  ) / ( 2* SQRT(P282) ) ) - Q282 * 1000 * ( EXP(-Q282*P282) ) *U282</f>
        <v>0.66489076492469146</v>
      </c>
      <c r="Z282" s="3">
        <f t="shared" ref="Z282:Z345" si="109" xml:space="preserve"> L282 * SQRT(P282) * _xlfn.NORM.S.DIST(R282,FALSE)</f>
        <v>21.184722928476411</v>
      </c>
      <c r="AA282" s="3">
        <f t="shared" ref="AA282:AA345" si="110">1000 * P282 * EXP(-Q282*P282) * U282</f>
        <v>1068.7187401017013</v>
      </c>
      <c r="AL282" s="25"/>
      <c r="AM282" s="25"/>
    </row>
    <row r="283" spans="1:39" hidden="1">
      <c r="A283" s="4">
        <v>42818</v>
      </c>
      <c r="B283" s="3">
        <v>136.7758</v>
      </c>
      <c r="C283" s="3">
        <f t="shared" si="90"/>
        <v>1.5548455585804178E-3</v>
      </c>
      <c r="D283" s="3">
        <f t="shared" si="91"/>
        <v>2.4175447110372515E-6</v>
      </c>
      <c r="E283" s="3">
        <f t="shared" si="92"/>
        <v>4.4504047355511757E-5</v>
      </c>
      <c r="F283" s="3">
        <f t="shared" si="93"/>
        <v>-6.467759833177409E-3</v>
      </c>
      <c r="G283" s="3">
        <f t="shared" si="94"/>
        <v>2.3117025950711315E-2</v>
      </c>
      <c r="H283" s="3">
        <f t="shared" si="95"/>
        <v>1.5</v>
      </c>
      <c r="I283" s="13">
        <f>I284*(1+(H284*((B283/B284)-1))+((1-H284)*(Eur_1M!B283/100)*((A283-A284)/360)))</f>
        <v>117.56977843941631</v>
      </c>
      <c r="J283" s="3">
        <f t="shared" si="96"/>
        <v>112.48143962706773</v>
      </c>
      <c r="K283" s="3">
        <f t="shared" si="89"/>
        <v>1.1161314441325907</v>
      </c>
      <c r="L283" s="13">
        <f t="shared" si="97"/>
        <v>1116.1314441325908</v>
      </c>
      <c r="M283" s="3">
        <f t="shared" si="98"/>
        <v>2.3365311758408165E-3</v>
      </c>
      <c r="N283" s="3">
        <f t="shared" si="99"/>
        <v>4.2668424825248019E-2</v>
      </c>
      <c r="O283" s="3">
        <v>272</v>
      </c>
      <c r="P283" s="3">
        <f t="shared" si="100"/>
        <v>1.0793650793650793</v>
      </c>
      <c r="Q283" s="3">
        <f>(  Eur_12M!B282 + ( ('Swap(vs6M)_2Y'!B284 - Eur_12M!B282)/1  )*(P283-1) )/100</f>
        <v>-1.0644444444444445E-3</v>
      </c>
      <c r="R283" s="3">
        <f t="shared" si="101"/>
        <v>2.4747126154518293</v>
      </c>
      <c r="S283" s="3">
        <f t="shared" si="102"/>
        <v>2.4303833237562475</v>
      </c>
      <c r="T283" s="13">
        <f t="shared" si="103"/>
        <v>0.99333282873195416</v>
      </c>
      <c r="U283" s="13">
        <f t="shared" si="104"/>
        <v>0.99245856928019416</v>
      </c>
      <c r="V283" s="3">
        <f t="shared" si="105"/>
        <v>115.0905204395732</v>
      </c>
      <c r="W283" s="13">
        <f t="shared" si="106"/>
        <v>0.99333282873195416</v>
      </c>
      <c r="X283" s="3">
        <f t="shared" si="107"/>
        <v>3.7726824177347802E-4</v>
      </c>
      <c r="Y283" s="3">
        <f t="shared" si="108"/>
        <v>0.62980841998593728</v>
      </c>
      <c r="Z283" s="3">
        <f t="shared" si="109"/>
        <v>21.644916195956686</v>
      </c>
      <c r="AA283" s="3">
        <f t="shared" si="110"/>
        <v>1072.4565861177575</v>
      </c>
      <c r="AL283" s="25"/>
      <c r="AM283" s="25"/>
    </row>
    <row r="284" spans="1:39" hidden="1">
      <c r="A284" s="4">
        <v>42817</v>
      </c>
      <c r="B284" s="3">
        <v>136.5633</v>
      </c>
      <c r="C284" s="3">
        <f t="shared" si="90"/>
        <v>-9.5368138828881013E-4</v>
      </c>
      <c r="D284" s="3">
        <f t="shared" si="91"/>
        <v>9.0950819036847224E-7</v>
      </c>
      <c r="E284" s="3">
        <f t="shared" si="92"/>
        <v>5.0536893093634357E-5</v>
      </c>
      <c r="F284" s="3">
        <f t="shared" si="93"/>
        <v>-5.1156498624867208E-3</v>
      </c>
      <c r="G284" s="3">
        <f t="shared" si="94"/>
        <v>2.490537758527242E-2</v>
      </c>
      <c r="H284" s="3">
        <f t="shared" si="95"/>
        <v>1.5</v>
      </c>
      <c r="I284" s="13">
        <f>I285*(1+(H285*((B284/B285)-1))+((1-H285)*(Eur_1M!B284/100)*((A284-A285)/360)))</f>
        <v>117.29539366587554</v>
      </c>
      <c r="J284" s="3">
        <f t="shared" si="96"/>
        <v>112.21893003702444</v>
      </c>
      <c r="K284" s="3">
        <f t="shared" si="89"/>
        <v>1.1135266125372172</v>
      </c>
      <c r="L284" s="13">
        <f t="shared" si="97"/>
        <v>1113.5266125372173</v>
      </c>
      <c r="M284" s="3">
        <f t="shared" si="98"/>
        <v>-1.4256754049210318E-3</v>
      </c>
      <c r="N284" s="3">
        <f t="shared" si="99"/>
        <v>4.2761786654513835E-2</v>
      </c>
      <c r="O284" s="3">
        <v>273</v>
      </c>
      <c r="P284" s="3">
        <f t="shared" si="100"/>
        <v>1.0833333333333333</v>
      </c>
      <c r="Q284" s="3">
        <f>(  Eur_12M!B283 + ( ('Swap(vs6M)_2Y'!B285 - Eur_12M!B283)/1  )*(P284-1) )/100</f>
        <v>-1.0583333333333334E-3</v>
      </c>
      <c r="R284" s="3">
        <f t="shared" si="101"/>
        <v>2.4125179265607328</v>
      </c>
      <c r="S284" s="3">
        <f t="shared" si="102"/>
        <v>2.3680100478831698</v>
      </c>
      <c r="T284" s="13">
        <f t="shared" si="103"/>
        <v>0.99207862083191467</v>
      </c>
      <c r="U284" s="13">
        <f t="shared" si="104"/>
        <v>0.99105797490226755</v>
      </c>
      <c r="V284" s="3">
        <f t="shared" si="105"/>
        <v>112.51104399094936</v>
      </c>
      <c r="W284" s="13">
        <f t="shared" si="106"/>
        <v>0.99207862083191467</v>
      </c>
      <c r="X284" s="3">
        <f t="shared" si="107"/>
        <v>4.38452868253921E-4</v>
      </c>
      <c r="Y284" s="3">
        <f t="shared" si="108"/>
        <v>0.55301638202255787</v>
      </c>
      <c r="Z284" s="3">
        <f t="shared" si="109"/>
        <v>25.185006416045042</v>
      </c>
      <c r="AA284" s="3">
        <f t="shared" si="110"/>
        <v>1074.8778105374909</v>
      </c>
      <c r="AL284" s="25"/>
      <c r="AM284" s="25"/>
    </row>
    <row r="285" spans="1:39" hidden="1">
      <c r="A285" s="4">
        <v>42816</v>
      </c>
      <c r="B285" s="3">
        <v>136.6936</v>
      </c>
      <c r="C285" s="3">
        <f t="shared" si="90"/>
        <v>2.6334339538459537E-3</v>
      </c>
      <c r="D285" s="3">
        <f t="shared" si="91"/>
        <v>6.9349743892687329E-6</v>
      </c>
      <c r="E285" s="3">
        <f t="shared" si="92"/>
        <v>5.3971667681371985E-5</v>
      </c>
      <c r="F285" s="3">
        <f t="shared" si="93"/>
        <v>-2.0776741624208752E-3</v>
      </c>
      <c r="G285" s="3">
        <f t="shared" si="94"/>
        <v>2.6025438957535691E-2</v>
      </c>
      <c r="H285" s="3">
        <f t="shared" si="95"/>
        <v>1.5</v>
      </c>
      <c r="I285" s="13">
        <f>I286*(1+(H286*((B285/B286)-1))+((1-H286)*(Eur_1M!B285/100)*((A285-A286)/360)))</f>
        <v>117.46273808480197</v>
      </c>
      <c r="J285" s="3">
        <f t="shared" si="96"/>
        <v>112.37903190507464</v>
      </c>
      <c r="K285" s="3">
        <f t="shared" si="89"/>
        <v>1.1151152722288753</v>
      </c>
      <c r="L285" s="13">
        <f t="shared" si="97"/>
        <v>1115.1152722288753</v>
      </c>
      <c r="M285" s="3">
        <f t="shared" si="98"/>
        <v>3.9527288389464618E-3</v>
      </c>
      <c r="N285" s="3">
        <f t="shared" si="99"/>
        <v>4.2828844993312465E-2</v>
      </c>
      <c r="O285" s="3">
        <v>274</v>
      </c>
      <c r="P285" s="3">
        <f t="shared" si="100"/>
        <v>1.0873015873015872</v>
      </c>
      <c r="Q285" s="3">
        <f>(  Eur_12M!B284 + ( ('Swap(vs6M)_2Y'!B286 - Eur_12M!B284)/1  )*(P285-1) )/100</f>
        <v>-1.0442857142857142E-3</v>
      </c>
      <c r="R285" s="3">
        <f t="shared" si="101"/>
        <v>2.4366635414406228</v>
      </c>
      <c r="S285" s="3">
        <f t="shared" si="102"/>
        <v>2.3920042967663737</v>
      </c>
      <c r="T285" s="13">
        <f t="shared" si="103"/>
        <v>0.99258826762493402</v>
      </c>
      <c r="U285" s="13">
        <f t="shared" si="104"/>
        <v>0.99162167689720626</v>
      </c>
      <c r="V285" s="3">
        <f t="shared" si="105"/>
        <v>114.10207957978332</v>
      </c>
      <c r="W285" s="13">
        <f t="shared" si="106"/>
        <v>0.99258826762493402</v>
      </c>
      <c r="X285" s="3">
        <f t="shared" si="107"/>
        <v>4.1153262556859653E-4</v>
      </c>
      <c r="Y285" s="3">
        <f t="shared" si="108"/>
        <v>0.56737394736560753</v>
      </c>
      <c r="Z285" s="3">
        <f t="shared" si="109"/>
        <v>23.830336952516987</v>
      </c>
      <c r="AA285" s="3">
        <f t="shared" si="110"/>
        <v>1079.4167552833778</v>
      </c>
      <c r="AL285" s="25"/>
      <c r="AM285" s="25"/>
    </row>
    <row r="286" spans="1:39" hidden="1">
      <c r="A286" s="4">
        <v>42815</v>
      </c>
      <c r="B286" s="3">
        <v>136.33410000000001</v>
      </c>
      <c r="C286" s="3">
        <f t="shared" si="90"/>
        <v>-6.4453189529360428E-4</v>
      </c>
      <c r="D286" s="3">
        <f t="shared" si="91"/>
        <v>4.1542136405076567E-7</v>
      </c>
      <c r="E286" s="3">
        <f t="shared" si="92"/>
        <v>4.7686803948490568E-5</v>
      </c>
      <c r="F286" s="3">
        <f t="shared" si="93"/>
        <v>-3.9048137181793173E-3</v>
      </c>
      <c r="G286" s="3">
        <f t="shared" si="94"/>
        <v>2.4315586781765354E-2</v>
      </c>
      <c r="H286" s="3">
        <f t="shared" si="95"/>
        <v>1.5</v>
      </c>
      <c r="I286" s="13">
        <f>I287*(1+(H287*((B286/B287)-1))+((1-H287)*(Eur_1M!B286/100)*((A286-A287)/360)))</f>
        <v>116.99935614737197</v>
      </c>
      <c r="J286" s="3">
        <f t="shared" si="96"/>
        <v>111.93570481786605</v>
      </c>
      <c r="K286" s="3">
        <f t="shared" si="89"/>
        <v>1.1107162237839963</v>
      </c>
      <c r="L286" s="13">
        <f t="shared" si="97"/>
        <v>1110.7162237839962</v>
      </c>
      <c r="M286" s="3">
        <f t="shared" si="98"/>
        <v>-9.6179594353578682E-4</v>
      </c>
      <c r="N286" s="3">
        <f t="shared" si="99"/>
        <v>4.328594370419693E-2</v>
      </c>
      <c r="O286" s="3">
        <v>275</v>
      </c>
      <c r="P286" s="3">
        <f t="shared" si="100"/>
        <v>1.0912698412698412</v>
      </c>
      <c r="Q286" s="3">
        <f>(  Eur_12M!B285 + ( ('Swap(vs6M)_2Y'!B287 - Eur_12M!B285)/1  )*(P286-1) )/100</f>
        <v>-1.0490476190476189E-3</v>
      </c>
      <c r="R286" s="3">
        <f t="shared" si="101"/>
        <v>2.3194792043879331</v>
      </c>
      <c r="S286" s="3">
        <f t="shared" si="102"/>
        <v>2.2742610359975775</v>
      </c>
      <c r="T286" s="13">
        <f t="shared" si="103"/>
        <v>0.98981546628693406</v>
      </c>
      <c r="U286" s="13">
        <f t="shared" si="104"/>
        <v>0.98852485180562266</v>
      </c>
      <c r="V286" s="3">
        <f t="shared" si="105"/>
        <v>109.7469397994646</v>
      </c>
      <c r="W286" s="13">
        <f t="shared" si="106"/>
        <v>0.98981546628693406</v>
      </c>
      <c r="X286" s="3">
        <f t="shared" si="107"/>
        <v>5.3919437070511363E-4</v>
      </c>
      <c r="Y286" s="3">
        <f t="shared" si="108"/>
        <v>0.41501481769597648</v>
      </c>
      <c r="Z286" s="3">
        <f t="shared" si="109"/>
        <v>31.42176843422374</v>
      </c>
      <c r="AA286" s="3">
        <f t="shared" si="110"/>
        <v>1079.9830088031049</v>
      </c>
      <c r="AL286" s="25"/>
      <c r="AM286" s="25"/>
    </row>
    <row r="287" spans="1:39" hidden="1">
      <c r="A287" s="4">
        <v>42814</v>
      </c>
      <c r="B287" s="3">
        <v>136.422</v>
      </c>
      <c r="C287" s="3">
        <f t="shared" si="90"/>
        <v>2.6025582194372053E-4</v>
      </c>
      <c r="D287" s="3">
        <f t="shared" si="91"/>
        <v>6.7733092855601564E-8</v>
      </c>
      <c r="E287" s="3">
        <f t="shared" si="92"/>
        <v>4.9872082810187919E-5</v>
      </c>
      <c r="F287" s="3">
        <f t="shared" si="93"/>
        <v>-4.8729504887151612E-3</v>
      </c>
      <c r="G287" s="3">
        <f t="shared" si="94"/>
        <v>2.4767488490662962E-2</v>
      </c>
      <c r="H287" s="3">
        <f t="shared" si="95"/>
        <v>1.5</v>
      </c>
      <c r="I287" s="13">
        <f>I288*(1+(H288*((B287/B288)-1))+((1-H288)*(Eur_1M!B287/100)*((A287-A288)/360)))</f>
        <v>117.11193978607552</v>
      </c>
      <c r="J287" s="3">
        <f t="shared" si="96"/>
        <v>112.04341591444138</v>
      </c>
      <c r="K287" s="3">
        <f t="shared" si="89"/>
        <v>1.1117850200420127</v>
      </c>
      <c r="L287" s="13">
        <f t="shared" si="97"/>
        <v>1111.7850200420128</v>
      </c>
      <c r="M287" s="3">
        <f t="shared" si="98"/>
        <v>4.0581051824798212E-4</v>
      </c>
      <c r="N287" s="3">
        <f t="shared" si="99"/>
        <v>4.3299549144741031E-2</v>
      </c>
      <c r="O287" s="3">
        <v>276</v>
      </c>
      <c r="P287" s="3">
        <f t="shared" si="100"/>
        <v>1.0952380952380953</v>
      </c>
      <c r="Q287" s="3">
        <f>(  Eur_12M!B286 + ( ('Swap(vs6M)_2Y'!B288 - Eur_12M!B286)/1  )*(P287-1) )/100</f>
        <v>-1.0642857142857142E-3</v>
      </c>
      <c r="R287" s="3">
        <f t="shared" si="101"/>
        <v>2.3354069313075225</v>
      </c>
      <c r="S287" s="3">
        <f t="shared" si="102"/>
        <v>2.2900923840841889</v>
      </c>
      <c r="T287" s="13">
        <f t="shared" si="103"/>
        <v>0.99023891365990568</v>
      </c>
      <c r="U287" s="13">
        <f t="shared" si="104"/>
        <v>0.98899201911368262</v>
      </c>
      <c r="V287" s="3">
        <f t="shared" si="105"/>
        <v>110.78728436101369</v>
      </c>
      <c r="W287" s="13">
        <f t="shared" si="106"/>
        <v>0.99023891365990568</v>
      </c>
      <c r="X287" s="3">
        <f t="shared" si="107"/>
        <v>5.1796843070980511E-4</v>
      </c>
      <c r="Y287" s="3">
        <f t="shared" si="108"/>
        <v>0.45361749459668432</v>
      </c>
      <c r="Z287" s="3">
        <f t="shared" si="109"/>
        <v>30.362452118081894</v>
      </c>
      <c r="AA287" s="3">
        <f t="shared" si="110"/>
        <v>1084.4450781191024</v>
      </c>
      <c r="AL287" s="25"/>
      <c r="AM287" s="25"/>
    </row>
    <row r="288" spans="1:39" hidden="1">
      <c r="A288" s="4">
        <v>42811</v>
      </c>
      <c r="B288" s="3">
        <v>136.38650000000001</v>
      </c>
      <c r="C288" s="3">
        <f t="shared" si="90"/>
        <v>1.8111936952538193E-4</v>
      </c>
      <c r="D288" s="3">
        <f t="shared" si="91"/>
        <v>3.2804226017271849E-8</v>
      </c>
      <c r="E288" s="3">
        <f t="shared" si="92"/>
        <v>5.0117207083235157E-5</v>
      </c>
      <c r="F288" s="3">
        <f t="shared" si="93"/>
        <v>-5.6925428514845566E-3</v>
      </c>
      <c r="G288" s="3">
        <f t="shared" si="94"/>
        <v>2.4719660828087641E-2</v>
      </c>
      <c r="H288" s="3">
        <f t="shared" si="95"/>
        <v>1.5</v>
      </c>
      <c r="I288" s="13">
        <f>I289*(1+(H289*((B288/B289)-1))+((1-H289)*(Eur_1M!B288/100)*((A288-A289)/360)))</f>
        <v>117.06442417091817</v>
      </c>
      <c r="J288" s="3">
        <f t="shared" si="96"/>
        <v>111.99795674229182</v>
      </c>
      <c r="K288" s="3">
        <f t="shared" si="89"/>
        <v>1.1113339375200555</v>
      </c>
      <c r="L288" s="13">
        <f t="shared" si="97"/>
        <v>1111.3339375200555</v>
      </c>
      <c r="M288" s="3">
        <f t="shared" si="98"/>
        <v>2.7681811904970739E-4</v>
      </c>
      <c r="N288" s="3">
        <f t="shared" si="99"/>
        <v>4.3564686947520435E-2</v>
      </c>
      <c r="O288" s="3">
        <v>277</v>
      </c>
      <c r="P288" s="3">
        <f t="shared" si="100"/>
        <v>1.0992063492063493</v>
      </c>
      <c r="Q288" s="3">
        <f>(  Eur_12M!B287 + ( ('Swap(vs6M)_2Y'!B289 - Eur_12M!B287)/1  )*(P288-1) )/100</f>
        <v>-1.0711507936507936E-3</v>
      </c>
      <c r="R288" s="3">
        <f t="shared" si="101"/>
        <v>2.3082158755070687</v>
      </c>
      <c r="S288" s="3">
        <f t="shared" si="102"/>
        <v>2.2625413323981984</v>
      </c>
      <c r="T288" s="13">
        <f t="shared" si="103"/>
        <v>0.98950643369167601</v>
      </c>
      <c r="U288" s="13">
        <f t="shared" si="104"/>
        <v>0.98816801091484152</v>
      </c>
      <c r="V288" s="3">
        <f t="shared" si="105"/>
        <v>110.33990043671815</v>
      </c>
      <c r="W288" s="13">
        <f t="shared" si="106"/>
        <v>0.98950643369167601</v>
      </c>
      <c r="X288" s="3">
        <f t="shared" si="107"/>
        <v>5.4759700405028564E-4</v>
      </c>
      <c r="Y288" s="3">
        <f t="shared" si="108"/>
        <v>0.41793916595867642</v>
      </c>
      <c r="Z288" s="3">
        <f t="shared" si="109"/>
        <v>32.38650198081384</v>
      </c>
      <c r="AA288" s="3">
        <f t="shared" si="110"/>
        <v>1087.4802145207959</v>
      </c>
      <c r="AL288" s="25"/>
      <c r="AM288" s="25"/>
    </row>
    <row r="289" spans="1:39" hidden="1">
      <c r="A289" s="4">
        <v>42810</v>
      </c>
      <c r="B289" s="3">
        <v>136.36179999999999</v>
      </c>
      <c r="C289" s="3">
        <f t="shared" si="90"/>
        <v>-2.6753208781565216E-3</v>
      </c>
      <c r="D289" s="3">
        <f t="shared" si="91"/>
        <v>7.1573418011001815E-6</v>
      </c>
      <c r="E289" s="3">
        <f t="shared" si="92"/>
        <v>5.0123445314554269E-5</v>
      </c>
      <c r="F289" s="3">
        <f t="shared" si="93"/>
        <v>-5.6760705781290074E-3</v>
      </c>
      <c r="G289" s="3">
        <f t="shared" si="94"/>
        <v>2.4723636692897864E-2</v>
      </c>
      <c r="H289" s="3">
        <f t="shared" si="95"/>
        <v>1.5</v>
      </c>
      <c r="I289" s="13">
        <f>I290*(1+(H290*((B289/B290)-1))+((1-H290)*(Eur_1M!B289/100)*((A289-A290)/360)))</f>
        <v>117.03202310201992</v>
      </c>
      <c r="J289" s="3">
        <f t="shared" si="96"/>
        <v>111.96695796927797</v>
      </c>
      <c r="K289" s="3">
        <f t="shared" si="89"/>
        <v>1.1110263427257054</v>
      </c>
      <c r="L289" s="13">
        <f t="shared" si="97"/>
        <v>1111.0263427257055</v>
      </c>
      <c r="M289" s="3">
        <f t="shared" si="98"/>
        <v>-4.0104966184259447E-3</v>
      </c>
      <c r="N289" s="3">
        <f t="shared" si="99"/>
        <v>4.3355602328619423E-2</v>
      </c>
      <c r="O289" s="3">
        <v>278</v>
      </c>
      <c r="P289" s="3">
        <f t="shared" si="100"/>
        <v>1.1031746031746033</v>
      </c>
      <c r="Q289" s="3">
        <f>(  Eur_12M!B288 + ( ('Swap(vs6M)_2Y'!B290 - Eur_12M!B288)/1  )*(P289-1) )/100</f>
        <v>-1.0942142857142858E-3</v>
      </c>
      <c r="R289" s="3">
        <f t="shared" si="101"/>
        <v>2.3083036734489362</v>
      </c>
      <c r="S289" s="3">
        <f t="shared" si="102"/>
        <v>2.2627663655970953</v>
      </c>
      <c r="T289" s="13">
        <f t="shared" si="103"/>
        <v>0.98950887386222541</v>
      </c>
      <c r="U289" s="13">
        <f t="shared" si="104"/>
        <v>0.98817495234756336</v>
      </c>
      <c r="V289" s="3">
        <f t="shared" si="105"/>
        <v>110.00191735896703</v>
      </c>
      <c r="W289" s="13">
        <f t="shared" si="106"/>
        <v>0.98950887386222541</v>
      </c>
      <c r="X289" s="3">
        <f t="shared" si="107"/>
        <v>5.4928802320134567E-4</v>
      </c>
      <c r="Y289" s="3">
        <f t="shared" si="108"/>
        <v>0.44533196105566719</v>
      </c>
      <c r="Z289" s="3">
        <f t="shared" si="109"/>
        <v>32.429355794810881</v>
      </c>
      <c r="AA289" s="3">
        <f t="shared" si="110"/>
        <v>1091.4462110550078</v>
      </c>
      <c r="AL289" s="25"/>
      <c r="AM289" s="25"/>
    </row>
    <row r="290" spans="1:39" hidden="1">
      <c r="A290" s="4">
        <v>42809</v>
      </c>
      <c r="B290" s="3">
        <v>136.72710000000001</v>
      </c>
      <c r="C290" s="3">
        <f t="shared" si="90"/>
        <v>1.9122018469738557E-3</v>
      </c>
      <c r="D290" s="3">
        <f t="shared" si="91"/>
        <v>3.656515903570225E-6</v>
      </c>
      <c r="E290" s="3">
        <f t="shared" si="92"/>
        <v>4.4456172381953671E-5</v>
      </c>
      <c r="F290" s="3">
        <f t="shared" si="93"/>
        <v>-1.7800659290884856E-3</v>
      </c>
      <c r="G290" s="3">
        <f t="shared" si="94"/>
        <v>2.3625230837901211E-2</v>
      </c>
      <c r="H290" s="3">
        <f t="shared" si="95"/>
        <v>1.5</v>
      </c>
      <c r="I290" s="13">
        <f>I291*(1+(H291*((B290/B291)-1))+((1-H291)*(Eur_1M!B290/100)*((A290-A291)/360)))</f>
        <v>117.50232207076957</v>
      </c>
      <c r="J290" s="3">
        <f t="shared" si="96"/>
        <v>112.41690272346789</v>
      </c>
      <c r="K290" s="3">
        <f t="shared" si="89"/>
        <v>1.1154910569926895</v>
      </c>
      <c r="L290" s="13">
        <f t="shared" si="97"/>
        <v>1115.4910569926894</v>
      </c>
      <c r="M290" s="3">
        <f t="shared" si="98"/>
        <v>2.8720851848213318E-3</v>
      </c>
      <c r="N290" s="3">
        <f t="shared" si="99"/>
        <v>4.3179842338010449E-2</v>
      </c>
      <c r="O290" s="3">
        <v>279</v>
      </c>
      <c r="P290" s="3">
        <f t="shared" si="100"/>
        <v>1.1071428571428572</v>
      </c>
      <c r="Q290" s="3">
        <f>(  Eur_12M!B289 + ( ('Swap(vs6M)_2Y'!B291 - Eur_12M!B289)/1  )*(P290-1) )/100</f>
        <v>-1.0946428571428572E-3</v>
      </c>
      <c r="R290" s="3">
        <f t="shared" si="101"/>
        <v>2.4016033195445456</v>
      </c>
      <c r="S290" s="3">
        <f t="shared" si="102"/>
        <v>2.3561691197471628</v>
      </c>
      <c r="T290" s="13">
        <f t="shared" si="103"/>
        <v>0.99183830065494305</v>
      </c>
      <c r="U290" s="13">
        <f t="shared" si="104"/>
        <v>0.99076774542416746</v>
      </c>
      <c r="V290" s="3">
        <f t="shared" si="105"/>
        <v>114.41754383202988</v>
      </c>
      <c r="W290" s="13">
        <f t="shared" si="106"/>
        <v>0.99183830065494305</v>
      </c>
      <c r="X290" s="3">
        <f t="shared" si="107"/>
        <v>4.4017084417025386E-4</v>
      </c>
      <c r="Y290" s="3">
        <f t="shared" si="108"/>
        <v>0.57524641835652357</v>
      </c>
      <c r="Z290" s="3">
        <f t="shared" si="109"/>
        <v>26.184131478806147</v>
      </c>
      <c r="AA290" s="3">
        <f t="shared" si="110"/>
        <v>1098.2516259454626</v>
      </c>
      <c r="AL290" s="25"/>
      <c r="AM290" s="25"/>
    </row>
    <row r="291" spans="1:39" hidden="1">
      <c r="A291" s="4">
        <v>42808</v>
      </c>
      <c r="B291" s="3">
        <v>136.4659</v>
      </c>
      <c r="C291" s="3">
        <f t="shared" si="90"/>
        <v>5.8713214761758892E-4</v>
      </c>
      <c r="D291" s="3">
        <f t="shared" si="91"/>
        <v>3.4472415876604223E-7</v>
      </c>
      <c r="E291" s="3">
        <f t="shared" si="92"/>
        <v>4.0943177273341091E-5</v>
      </c>
      <c r="F291" s="3">
        <f t="shared" si="93"/>
        <v>-4.0711091610213419E-3</v>
      </c>
      <c r="G291" s="3">
        <f t="shared" si="94"/>
        <v>2.2482047457237923E-2</v>
      </c>
      <c r="H291" s="3">
        <f t="shared" si="95"/>
        <v>1.5</v>
      </c>
      <c r="I291" s="13">
        <f>I292*(1+(H292*((B291/B292)-1))+((1-H292)*(Eur_1M!B291/100)*((A291-A292)/360)))</f>
        <v>117.16532955961802</v>
      </c>
      <c r="J291" s="3">
        <f t="shared" si="96"/>
        <v>112.09449501545812</v>
      </c>
      <c r="K291" s="3">
        <f t="shared" si="89"/>
        <v>1.1122918680248608</v>
      </c>
      <c r="L291" s="13">
        <f t="shared" si="97"/>
        <v>1112.2918680248608</v>
      </c>
      <c r="M291" s="3">
        <f t="shared" si="98"/>
        <v>8.8573110618504107E-4</v>
      </c>
      <c r="N291" s="3">
        <f t="shared" si="99"/>
        <v>4.3245504701405528E-2</v>
      </c>
      <c r="O291" s="3">
        <v>280</v>
      </c>
      <c r="P291" s="3">
        <f t="shared" si="100"/>
        <v>1.1111111111111112</v>
      </c>
      <c r="Q291" s="3">
        <f>(  Eur_12M!B290 + ( ('Swap(vs6M)_2Y'!B292 - Eur_12M!B290)/1  )*(P291-1) )/100</f>
        <v>-1.0788888888888888E-3</v>
      </c>
      <c r="R291" s="3">
        <f t="shared" si="101"/>
        <v>2.3311045654377782</v>
      </c>
      <c r="S291" s="3">
        <f t="shared" si="102"/>
        <v>2.2855198009644577</v>
      </c>
      <c r="T291" s="13">
        <f t="shared" si="103"/>
        <v>0.99012607668767771</v>
      </c>
      <c r="U291" s="13">
        <f t="shared" si="104"/>
        <v>0.9888588166365222</v>
      </c>
      <c r="V291" s="3">
        <f t="shared" si="105"/>
        <v>111.26424621780768</v>
      </c>
      <c r="W291" s="13">
        <f t="shared" si="106"/>
        <v>0.99012607668767771</v>
      </c>
      <c r="X291" s="3">
        <f t="shared" si="107"/>
        <v>5.19855868065512E-4</v>
      </c>
      <c r="Y291" s="3">
        <f t="shared" si="108"/>
        <v>0.46673602567943528</v>
      </c>
      <c r="Z291" s="3">
        <f t="shared" si="109"/>
        <v>30.904301728788877</v>
      </c>
      <c r="AA291" s="3">
        <f t="shared" si="110"/>
        <v>1100.0499302236178</v>
      </c>
      <c r="AL291" s="25"/>
      <c r="AM291" s="25"/>
    </row>
    <row r="292" spans="1:39" hidden="1">
      <c r="A292" s="4">
        <v>42807</v>
      </c>
      <c r="B292" s="3">
        <v>136.38579999999999</v>
      </c>
      <c r="C292" s="3">
        <f t="shared" si="90"/>
        <v>-3.8193163301691196E-4</v>
      </c>
      <c r="D292" s="3">
        <f t="shared" si="91"/>
        <v>1.4587177229896511E-7</v>
      </c>
      <c r="E292" s="3">
        <f t="shared" si="92"/>
        <v>4.1771723312939041E-5</v>
      </c>
      <c r="F292" s="3">
        <f t="shared" si="93"/>
        <v>-5.7414172861993615E-3</v>
      </c>
      <c r="G292" s="3">
        <f t="shared" si="94"/>
        <v>2.2484583031420497E-2</v>
      </c>
      <c r="H292" s="3">
        <f t="shared" si="95"/>
        <v>1.5</v>
      </c>
      <c r="I292" s="13">
        <f>I293*(1+(H293*((B292/B293)-1))+((1-H293)*(Eur_1M!B292/100)*((A292-A293)/360)))</f>
        <v>117.06159852834277</v>
      </c>
      <c r="J292" s="3">
        <f t="shared" si="96"/>
        <v>111.99525339157557</v>
      </c>
      <c r="K292" s="3">
        <f t="shared" si="89"/>
        <v>1.1113071126967875</v>
      </c>
      <c r="L292" s="13">
        <f t="shared" si="97"/>
        <v>1111.3071126967875</v>
      </c>
      <c r="M292" s="3">
        <f t="shared" si="98"/>
        <v>-5.574434023304331E-4</v>
      </c>
      <c r="N292" s="3">
        <f t="shared" si="99"/>
        <v>4.3269821815273647E-2</v>
      </c>
      <c r="O292" s="3">
        <v>281</v>
      </c>
      <c r="P292" s="3">
        <f t="shared" si="100"/>
        <v>1.1150793650793651</v>
      </c>
      <c r="Q292" s="3">
        <f>(  Eur_12M!B291 + ( ('Swap(vs6M)_2Y'!B293 - Eur_12M!B291)/1  )*(P292-1) )/100</f>
        <v>-1.0742460317460316E-3</v>
      </c>
      <c r="R292" s="3">
        <f t="shared" si="101"/>
        <v>2.3063868494927697</v>
      </c>
      <c r="S292" s="3">
        <f t="shared" si="102"/>
        <v>2.2606950779844581</v>
      </c>
      <c r="T292" s="13">
        <f t="shared" si="103"/>
        <v>0.98945548693236873</v>
      </c>
      <c r="U292" s="13">
        <f t="shared" si="104"/>
        <v>0.98811092725988736</v>
      </c>
      <c r="V292" s="3">
        <f t="shared" si="105"/>
        <v>110.2936558413528</v>
      </c>
      <c r="W292" s="13">
        <f t="shared" si="106"/>
        <v>0.98945548693236873</v>
      </c>
      <c r="X292" s="3">
        <f t="shared" si="107"/>
        <v>5.4971872939111178E-4</v>
      </c>
      <c r="Y292" s="3">
        <f t="shared" si="108"/>
        <v>0.42719765825164213</v>
      </c>
      <c r="Z292" s="3">
        <f t="shared" si="109"/>
        <v>32.756659615920732</v>
      </c>
      <c r="AA292" s="3">
        <f t="shared" si="110"/>
        <v>1103.1427353962299</v>
      </c>
      <c r="AL292" s="25"/>
      <c r="AM292" s="25"/>
    </row>
    <row r="293" spans="1:39" hidden="1">
      <c r="A293" s="4">
        <v>42804</v>
      </c>
      <c r="B293" s="3">
        <v>136.43790000000001</v>
      </c>
      <c r="C293" s="3">
        <f t="shared" si="90"/>
        <v>-2.4135689804963365E-3</v>
      </c>
      <c r="D293" s="3">
        <f t="shared" si="91"/>
        <v>5.8253152236141249E-6</v>
      </c>
      <c r="E293" s="3">
        <f t="shared" si="92"/>
        <v>4.1626108765626908E-5</v>
      </c>
      <c r="F293" s="3">
        <f t="shared" si="93"/>
        <v>-5.3755238883355276E-3</v>
      </c>
      <c r="G293" s="3">
        <f t="shared" si="94"/>
        <v>2.2500762842406867E-2</v>
      </c>
      <c r="H293" s="3">
        <f t="shared" si="95"/>
        <v>1.5</v>
      </c>
      <c r="I293" s="13">
        <f>I294*(1+(H294*((B293/B294)-1))+((1-H294)*(Eur_1M!B293/100)*((A293-A294)/360)))</f>
        <v>117.12687193553346</v>
      </c>
      <c r="J293" s="3">
        <f t="shared" si="96"/>
        <v>112.05770181078354</v>
      </c>
      <c r="K293" s="3">
        <f t="shared" si="89"/>
        <v>1.1119267762123461</v>
      </c>
      <c r="L293" s="13">
        <f t="shared" si="97"/>
        <v>1111.9267762123461</v>
      </c>
      <c r="M293" s="3">
        <f t="shared" si="98"/>
        <v>-3.6173560811175493E-3</v>
      </c>
      <c r="N293" s="3">
        <f t="shared" si="99"/>
        <v>4.3183581682552742E-2</v>
      </c>
      <c r="O293" s="3">
        <v>282</v>
      </c>
      <c r="P293" s="3">
        <f t="shared" si="100"/>
        <v>1.1190476190476191</v>
      </c>
      <c r="Q293" s="3">
        <f>(  Eur_12M!B292 + ( ('Swap(vs6M)_2Y'!B294 - Eur_12M!B292)/1  )*(P293-1) )/100</f>
        <v>-1.070952380952381E-3</v>
      </c>
      <c r="R293" s="3">
        <f t="shared" si="101"/>
        <v>2.3190718139596105</v>
      </c>
      <c r="S293" s="3">
        <f t="shared" si="102"/>
        <v>2.2733900417361794</v>
      </c>
      <c r="T293" s="13">
        <f t="shared" si="103"/>
        <v>0.98980442861589124</v>
      </c>
      <c r="U293" s="13">
        <f t="shared" si="104"/>
        <v>0.98849865714239749</v>
      </c>
      <c r="V293" s="3">
        <f t="shared" si="105"/>
        <v>110.90601712230068</v>
      </c>
      <c r="W293" s="13">
        <f t="shared" si="106"/>
        <v>0.98980442861589124</v>
      </c>
      <c r="X293" s="3">
        <f t="shared" si="107"/>
        <v>5.3364524319221476E-4</v>
      </c>
      <c r="Y293" s="3">
        <f t="shared" si="108"/>
        <v>0.44471010968324154</v>
      </c>
      <c r="Z293" s="3">
        <f t="shared" si="109"/>
        <v>31.883959402273295</v>
      </c>
      <c r="AA293" s="3">
        <f t="shared" si="110"/>
        <v>1107.5035576822791</v>
      </c>
      <c r="AL293" s="25"/>
      <c r="AM293" s="25"/>
    </row>
    <row r="294" spans="1:39" hidden="1">
      <c r="A294" s="4">
        <v>42803</v>
      </c>
      <c r="B294" s="3">
        <v>136.76759999999999</v>
      </c>
      <c r="C294" s="3">
        <f t="shared" si="90"/>
        <v>-2.2713489082904627E-3</v>
      </c>
      <c r="D294" s="3">
        <f t="shared" si="91"/>
        <v>5.1590258631922769E-6</v>
      </c>
      <c r="E294" s="3">
        <f t="shared" si="92"/>
        <v>4.1098769663608188E-5</v>
      </c>
      <c r="F294" s="3">
        <f t="shared" si="93"/>
        <v>-5.2636881942117447E-3</v>
      </c>
      <c r="G294" s="3">
        <f t="shared" si="94"/>
        <v>2.2369386610181251E-2</v>
      </c>
      <c r="H294" s="3">
        <f t="shared" si="95"/>
        <v>1.5</v>
      </c>
      <c r="I294" s="13">
        <f>I295*(1+(H295*((B294/B295)-1))+((1-H295)*(Eur_1M!B294/100)*((A294-A295)/360)))</f>
        <v>117.55132878092309</v>
      </c>
      <c r="J294" s="3">
        <f t="shared" si="96"/>
        <v>112.463788457052</v>
      </c>
      <c r="K294" s="3">
        <f t="shared" si="89"/>
        <v>1.1159562950062494</v>
      </c>
      <c r="L294" s="13">
        <f t="shared" si="97"/>
        <v>1115.9562950062493</v>
      </c>
      <c r="M294" s="3">
        <f t="shared" si="98"/>
        <v>-3.403762698711529E-3</v>
      </c>
      <c r="N294" s="3">
        <f t="shared" si="99"/>
        <v>4.3324817833477788E-2</v>
      </c>
      <c r="O294" s="3">
        <v>283</v>
      </c>
      <c r="P294" s="3">
        <f t="shared" si="100"/>
        <v>1.123015873015873</v>
      </c>
      <c r="Q294" s="3">
        <f>(  Eur_12M!B293 + ( ('Swap(vs6M)_2Y'!B295 - Eur_12M!B293)/1  )*(P294-1) )/100</f>
        <v>-1.0743253968253969E-3</v>
      </c>
      <c r="R294" s="3">
        <f t="shared" si="101"/>
        <v>2.3862674501241559</v>
      </c>
      <c r="S294" s="3">
        <f t="shared" si="102"/>
        <v>2.3403550821287604</v>
      </c>
      <c r="T294" s="13">
        <f t="shared" si="103"/>
        <v>0.99148981597007302</v>
      </c>
      <c r="U294" s="13">
        <f t="shared" si="104"/>
        <v>0.99036729325168327</v>
      </c>
      <c r="V294" s="3">
        <f t="shared" si="105"/>
        <v>114.89642447076972</v>
      </c>
      <c r="W294" s="13">
        <f t="shared" si="106"/>
        <v>0.99148981597007302</v>
      </c>
      <c r="X294" s="3">
        <f t="shared" si="107"/>
        <v>4.5168706951336711E-4</v>
      </c>
      <c r="Y294" s="3">
        <f t="shared" si="108"/>
        <v>0.53733217329561522</v>
      </c>
      <c r="Z294" s="3">
        <f t="shared" si="109"/>
        <v>27.368731622609257</v>
      </c>
      <c r="AA294" s="3">
        <f t="shared" si="110"/>
        <v>1113.5408500716696</v>
      </c>
      <c r="AL294" s="25"/>
      <c r="AM294" s="25"/>
    </row>
    <row r="295" spans="1:39" hidden="1">
      <c r="A295" s="4">
        <v>42802</v>
      </c>
      <c r="B295" s="3">
        <v>137.07859999999999</v>
      </c>
      <c r="C295" s="3">
        <f t="shared" si="90"/>
        <v>-2.8577744048975131E-3</v>
      </c>
      <c r="D295" s="3">
        <f t="shared" si="91"/>
        <v>8.1668745492873343E-6</v>
      </c>
      <c r="E295" s="3">
        <f t="shared" si="92"/>
        <v>3.6265086747752908E-5</v>
      </c>
      <c r="F295" s="3">
        <f t="shared" si="93"/>
        <v>-2.4219508679664756E-3</v>
      </c>
      <c r="G295" s="3">
        <f t="shared" si="94"/>
        <v>2.1289542269324984E-2</v>
      </c>
      <c r="H295" s="3">
        <f t="shared" si="95"/>
        <v>1.5</v>
      </c>
      <c r="I295" s="13">
        <f>I296*(1+(H296*((B295/B296)-1))+((1-H296)*(Eur_1M!B295/100)*((A295-A296)/360)))</f>
        <v>117.95212733363567</v>
      </c>
      <c r="J295" s="3">
        <f t="shared" si="96"/>
        <v>112.84724072521111</v>
      </c>
      <c r="K295" s="3">
        <f t="shared" si="89"/>
        <v>1.1197612172692941</v>
      </c>
      <c r="L295" s="13">
        <f t="shared" si="97"/>
        <v>1119.7612172692941</v>
      </c>
      <c r="M295" s="3">
        <f t="shared" si="98"/>
        <v>-4.2845272186213795E-3</v>
      </c>
      <c r="N295" s="3">
        <f t="shared" si="99"/>
        <v>4.3304189944115869E-2</v>
      </c>
      <c r="O295" s="3">
        <v>284</v>
      </c>
      <c r="P295" s="3">
        <f t="shared" si="100"/>
        <v>1.126984126984127</v>
      </c>
      <c r="Q295" s="3">
        <f>(  Eur_12M!B294 + ( ('Swap(vs6M)_2Y'!B296 - Eur_12M!B294)/1  )*(P295-1) )/100</f>
        <v>-1.0960317460317461E-3</v>
      </c>
      <c r="R295" s="3">
        <f t="shared" si="101"/>
        <v>2.456672198206471</v>
      </c>
      <c r="S295" s="3">
        <f t="shared" si="102"/>
        <v>2.410700682951147</v>
      </c>
      <c r="T295" s="13">
        <f t="shared" si="103"/>
        <v>0.99298847109909127</v>
      </c>
      <c r="U295" s="13">
        <f t="shared" si="104"/>
        <v>0.99203904539911536</v>
      </c>
      <c r="V295" s="3">
        <f t="shared" si="105"/>
        <v>118.64479969564309</v>
      </c>
      <c r="W295" s="13">
        <f t="shared" si="106"/>
        <v>0.99298847109909127</v>
      </c>
      <c r="X295" s="3">
        <f t="shared" si="107"/>
        <v>3.7910584679138796E-4</v>
      </c>
      <c r="Y295" s="3">
        <f t="shared" si="108"/>
        <v>0.64295167325470448</v>
      </c>
      <c r="Z295" s="3">
        <f t="shared" si="109"/>
        <v>23.198454036454439</v>
      </c>
      <c r="AA295" s="3">
        <f t="shared" si="110"/>
        <v>1119.3940911111458</v>
      </c>
      <c r="AL295" s="25"/>
      <c r="AM295" s="25"/>
    </row>
    <row r="296" spans="1:39" hidden="1">
      <c r="A296" s="4">
        <v>42801</v>
      </c>
      <c r="B296" s="3">
        <v>137.4709</v>
      </c>
      <c r="C296" s="3">
        <f t="shared" si="90"/>
        <v>8.5112543203271664E-5</v>
      </c>
      <c r="D296" s="3">
        <f t="shared" si="91"/>
        <v>7.2441450105287859E-9</v>
      </c>
      <c r="E296" s="3">
        <f t="shared" si="92"/>
        <v>4.1783819114947938E-5</v>
      </c>
      <c r="F296" s="3">
        <f t="shared" si="93"/>
        <v>4.1352298293626175E-3</v>
      </c>
      <c r="G296" s="3">
        <f t="shared" si="94"/>
        <v>2.2709096010874241E-2</v>
      </c>
      <c r="H296" s="3">
        <f t="shared" si="95"/>
        <v>1.5</v>
      </c>
      <c r="I296" s="13">
        <f>I297*(1+(H297*((B296/B297)-1))+((1-H297)*(Eur_1M!B296/100)*((A296-A297)/360)))</f>
        <v>118.45858061537223</v>
      </c>
      <c r="J296" s="3">
        <f t="shared" si="96"/>
        <v>113.33177505869151</v>
      </c>
      <c r="K296" s="3">
        <f t="shared" si="89"/>
        <v>1.1245691572027829</v>
      </c>
      <c r="L296" s="13">
        <f t="shared" si="97"/>
        <v>1124.5691572027829</v>
      </c>
      <c r="M296" s="3">
        <f t="shared" si="98"/>
        <v>1.3285986624925601E-4</v>
      </c>
      <c r="N296" s="3">
        <f t="shared" si="99"/>
        <v>4.342952768267571E-2</v>
      </c>
      <c r="O296" s="3">
        <v>285</v>
      </c>
      <c r="P296" s="3">
        <f t="shared" si="100"/>
        <v>1.1309523809523809</v>
      </c>
      <c r="Q296" s="3">
        <f>(  Eur_12M!B295 + ( ('Swap(vs6M)_2Y'!B297 - Eur_12M!B295)/1  )*(P296-1) )/100</f>
        <v>-1.1230952380952381E-3</v>
      </c>
      <c r="R296" s="3">
        <f t="shared" si="101"/>
        <v>2.5375051844197594</v>
      </c>
      <c r="S296" s="3">
        <f t="shared" si="102"/>
        <v>2.4913195125408243</v>
      </c>
      <c r="T296" s="13">
        <f t="shared" si="103"/>
        <v>0.99441771427706194</v>
      </c>
      <c r="U296" s="13">
        <f t="shared" si="104"/>
        <v>0.99363651945035203</v>
      </c>
      <c r="V296" s="3">
        <f t="shared" si="105"/>
        <v>123.39208498396022</v>
      </c>
      <c r="W296" s="13">
        <f t="shared" si="106"/>
        <v>0.99441771427706194</v>
      </c>
      <c r="X296" s="3">
        <f t="shared" si="107"/>
        <v>3.0705784064663852E-4</v>
      </c>
      <c r="Y296" s="3">
        <f t="shared" si="108"/>
        <v>0.75115463873036004</v>
      </c>
      <c r="Z296" s="3">
        <f t="shared" si="109"/>
        <v>19.073129319422339</v>
      </c>
      <c r="AA296" s="3">
        <f t="shared" si="110"/>
        <v>1125.1838518746517</v>
      </c>
      <c r="AL296" s="25"/>
      <c r="AM296" s="25"/>
    </row>
    <row r="297" spans="1:39" hidden="1">
      <c r="A297" s="4">
        <v>42800</v>
      </c>
      <c r="B297" s="3">
        <v>137.45920000000001</v>
      </c>
      <c r="C297" s="3">
        <f t="shared" si="90"/>
        <v>-7.0396111922197888E-4</v>
      </c>
      <c r="D297" s="3">
        <f t="shared" si="91"/>
        <v>4.9556125737626117E-7</v>
      </c>
      <c r="E297" s="3">
        <f t="shared" si="92"/>
        <v>4.1995216810973424E-5</v>
      </c>
      <c r="F297" s="3">
        <f t="shared" si="93"/>
        <v>4.5177088184137383E-3</v>
      </c>
      <c r="G297" s="3">
        <f t="shared" si="94"/>
        <v>2.2721831467741371E-2</v>
      </c>
      <c r="H297" s="3">
        <f t="shared" si="95"/>
        <v>1.5</v>
      </c>
      <c r="I297" s="13">
        <f>I298*(1+(H298*((B297/B298)-1))+((1-H298)*(Eur_1M!B297/100)*((A297-A298)/360)))</f>
        <v>118.44284326964957</v>
      </c>
      <c r="J297" s="3">
        <f t="shared" si="96"/>
        <v>113.31671881442287</v>
      </c>
      <c r="K297" s="3">
        <f t="shared" si="89"/>
        <v>1.1244197570198329</v>
      </c>
      <c r="L297" s="13">
        <f t="shared" si="97"/>
        <v>1124.4197570198328</v>
      </c>
      <c r="M297" s="3">
        <f t="shared" si="98"/>
        <v>-1.0406530533622019E-3</v>
      </c>
      <c r="N297" s="3">
        <f t="shared" si="99"/>
        <v>4.4618111222662966E-2</v>
      </c>
      <c r="O297" s="3">
        <v>286</v>
      </c>
      <c r="P297" s="3">
        <f t="shared" si="100"/>
        <v>1.1349206349206349</v>
      </c>
      <c r="Q297" s="3">
        <f>(  Eur_12M!B296 + ( ('Swap(vs6M)_2Y'!B298 - Eur_12M!B296)/1  )*(P297-1) )/100</f>
        <v>-1.1342857142857144E-3</v>
      </c>
      <c r="R297" s="3">
        <f t="shared" si="101"/>
        <v>2.463758713386115</v>
      </c>
      <c r="S297" s="3">
        <f t="shared" si="102"/>
        <v>2.4162258553758904</v>
      </c>
      <c r="T297" s="13">
        <f t="shared" si="103"/>
        <v>0.99312556841124178</v>
      </c>
      <c r="U297" s="13">
        <f t="shared" si="104"/>
        <v>0.99215883475851463</v>
      </c>
      <c r="V297" s="3">
        <f t="shared" si="105"/>
        <v>123.25312296630432</v>
      </c>
      <c r="W297" s="13">
        <f t="shared" si="106"/>
        <v>0.99312556841124178</v>
      </c>
      <c r="X297" s="3">
        <f t="shared" si="107"/>
        <v>3.5882333895605596E-4</v>
      </c>
      <c r="Y297" s="3">
        <f t="shared" si="108"/>
        <v>0.67526616933265537</v>
      </c>
      <c r="Z297" s="3">
        <f t="shared" si="109"/>
        <v>22.972819118000004</v>
      </c>
      <c r="AA297" s="3">
        <f t="shared" si="110"/>
        <v>1127.4720229526126</v>
      </c>
      <c r="AL297" s="25"/>
      <c r="AM297" s="25"/>
    </row>
    <row r="298" spans="1:39" hidden="1">
      <c r="A298" s="4">
        <v>42797</v>
      </c>
      <c r="B298" s="3">
        <v>137.55600000000001</v>
      </c>
      <c r="C298" s="3">
        <f t="shared" si="90"/>
        <v>-3.8086322673563748E-4</v>
      </c>
      <c r="D298" s="3">
        <f t="shared" si="91"/>
        <v>1.4505679747948161E-7</v>
      </c>
      <c r="E298" s="3">
        <f t="shared" si="92"/>
        <v>4.2625936390290373E-5</v>
      </c>
      <c r="F298" s="3">
        <f t="shared" si="93"/>
        <v>4.160406145408164E-3</v>
      </c>
      <c r="G298" s="3">
        <f t="shared" si="94"/>
        <v>2.2938660413414864E-2</v>
      </c>
      <c r="H298" s="3">
        <f t="shared" si="95"/>
        <v>1.5</v>
      </c>
      <c r="I298" s="13">
        <f>I299*(1+(H299*((B298/B299)-1))+((1-H299)*(Eur_1M!B298/100)*((A298-A299)/360)))</f>
        <v>118.56616533275837</v>
      </c>
      <c r="J298" s="3">
        <f t="shared" si="96"/>
        <v>113.4347035838116</v>
      </c>
      <c r="K298" s="3">
        <f t="shared" si="89"/>
        <v>1.1255904969346144</v>
      </c>
      <c r="L298" s="13">
        <f t="shared" si="97"/>
        <v>1125.5904969346145</v>
      </c>
      <c r="M298" s="3">
        <f t="shared" si="98"/>
        <v>-5.6617964409900806E-4</v>
      </c>
      <c r="N298" s="3">
        <f t="shared" si="99"/>
        <v>4.4733106567951819E-2</v>
      </c>
      <c r="O298" s="3">
        <v>287</v>
      </c>
      <c r="P298" s="3">
        <f t="shared" si="100"/>
        <v>1.1388888888888888</v>
      </c>
      <c r="Q298" s="3">
        <f>(  Eur_12M!B297 + ( ('Swap(vs6M)_2Y'!B299 - Eur_12M!B297)/1  )*(P298-1) )/100</f>
        <v>-1.1383333333333334E-3</v>
      </c>
      <c r="R298" s="3">
        <f t="shared" si="101"/>
        <v>2.4749536049862475</v>
      </c>
      <c r="S298" s="3">
        <f t="shared" si="102"/>
        <v>2.4272149985060945</v>
      </c>
      <c r="T298" s="13">
        <f t="shared" si="103"/>
        <v>0.99333732575451383</v>
      </c>
      <c r="U298" s="13">
        <f t="shared" si="104"/>
        <v>0.99239238193739066</v>
      </c>
      <c r="V298" s="3">
        <f t="shared" si="105"/>
        <v>124.4112654414987</v>
      </c>
      <c r="W298" s="13">
        <f t="shared" si="106"/>
        <v>0.99333732575451383</v>
      </c>
      <c r="X298" s="3">
        <f t="shared" si="107"/>
        <v>3.4717401434766125E-4</v>
      </c>
      <c r="Y298" s="3">
        <f t="shared" si="108"/>
        <v>0.69105422733531163</v>
      </c>
      <c r="Z298" s="3">
        <f t="shared" si="109"/>
        <v>22.408792868279299</v>
      </c>
      <c r="AA298" s="3">
        <f t="shared" si="110"/>
        <v>1131.6908704390901</v>
      </c>
      <c r="AL298" s="25"/>
      <c r="AM298" s="25"/>
    </row>
    <row r="299" spans="1:39" hidden="1">
      <c r="A299" s="4">
        <v>42796</v>
      </c>
      <c r="B299" s="3">
        <v>137.60839999999999</v>
      </c>
      <c r="C299" s="3">
        <f t="shared" si="90"/>
        <v>-1.4487162516684104E-3</v>
      </c>
      <c r="D299" s="3">
        <f t="shared" si="91"/>
        <v>2.0987787778481689E-6</v>
      </c>
      <c r="E299" s="3">
        <f t="shared" si="92"/>
        <v>4.2703855574122645E-5</v>
      </c>
      <c r="F299" s="3">
        <f t="shared" si="93"/>
        <v>4.0690660459041864E-3</v>
      </c>
      <c r="G299" s="3">
        <f t="shared" si="94"/>
        <v>2.2970360950316154E-2</v>
      </c>
      <c r="H299" s="3">
        <f t="shared" si="95"/>
        <v>1.5</v>
      </c>
      <c r="I299" s="13">
        <f>I300*(1+(H300*((B299/B300)-1))+((1-H300)*(Eur_1M!B299/100)*((A299-A300)/360)))</f>
        <v>118.63331408938447</v>
      </c>
      <c r="J299" s="3">
        <f t="shared" si="96"/>
        <v>113.49894618862659</v>
      </c>
      <c r="K299" s="3">
        <f t="shared" si="89"/>
        <v>1.1262279638049242</v>
      </c>
      <c r="L299" s="13">
        <f t="shared" si="97"/>
        <v>1126.2279638049242</v>
      </c>
      <c r="M299" s="3">
        <f t="shared" si="98"/>
        <v>-2.168684283336476E-3</v>
      </c>
      <c r="N299" s="3">
        <f t="shared" si="99"/>
        <v>4.4675374772517082E-2</v>
      </c>
      <c r="O299" s="3">
        <v>288</v>
      </c>
      <c r="P299" s="3">
        <f t="shared" si="100"/>
        <v>1.1428571428571428</v>
      </c>
      <c r="Q299" s="3">
        <f>(  Eur_12M!B298 + ( ('Swap(vs6M)_2Y'!B300 - Eur_12M!B298)/1  )*(P299-1) )/100</f>
        <v>-1.1528571428571428E-3</v>
      </c>
      <c r="R299" s="3">
        <f t="shared" si="101"/>
        <v>2.485279713777512</v>
      </c>
      <c r="S299" s="3">
        <f t="shared" si="102"/>
        <v>2.4375197291990882</v>
      </c>
      <c r="T299" s="13">
        <f t="shared" si="103"/>
        <v>0.99352751618398061</v>
      </c>
      <c r="U299" s="13">
        <f t="shared" si="104"/>
        <v>0.9926057963942897</v>
      </c>
      <c r="V299" s="3">
        <f t="shared" si="105"/>
        <v>125.02400443095564</v>
      </c>
      <c r="W299" s="13">
        <f t="shared" si="106"/>
        <v>0.99352751618398061</v>
      </c>
      <c r="X299" s="3">
        <f t="shared" si="107"/>
        <v>3.3805286445139689E-4</v>
      </c>
      <c r="Y299" s="3">
        <f t="shared" si="108"/>
        <v>0.71794005292281882</v>
      </c>
      <c r="Z299" s="3">
        <f t="shared" si="109"/>
        <v>21.892602141415427</v>
      </c>
      <c r="AA299" s="3">
        <f t="shared" si="110"/>
        <v>1135.9022481201059</v>
      </c>
      <c r="AL299" s="25"/>
      <c r="AM299" s="25"/>
    </row>
    <row r="300" spans="1:39" hidden="1">
      <c r="A300" s="4">
        <v>42795</v>
      </c>
      <c r="B300" s="3">
        <v>137.80789999999999</v>
      </c>
      <c r="C300" s="3">
        <f t="shared" si="90"/>
        <v>8.2727271454799295E-5</v>
      </c>
      <c r="D300" s="3">
        <f t="shared" si="91"/>
        <v>6.8438014423560499E-9</v>
      </c>
      <c r="E300" s="3">
        <f t="shared" si="92"/>
        <v>4.4385189934815274E-5</v>
      </c>
      <c r="F300" s="3">
        <f t="shared" si="93"/>
        <v>7.4620336029703332E-3</v>
      </c>
      <c r="G300" s="3">
        <f t="shared" si="94"/>
        <v>2.2894841504557346E-2</v>
      </c>
      <c r="H300" s="3">
        <f t="shared" si="95"/>
        <v>1.5</v>
      </c>
      <c r="I300" s="13">
        <f>I301*(1+(H301*((B300/B301)-1))+((1-H301)*(Eur_1M!B300/100)*((A300-A301)/360)))</f>
        <v>118.89087147250953</v>
      </c>
      <c r="J300" s="3">
        <f t="shared" si="96"/>
        <v>113.74535666608969</v>
      </c>
      <c r="K300" s="3">
        <f t="shared" si="89"/>
        <v>1.1286730470379636</v>
      </c>
      <c r="L300" s="13">
        <f t="shared" si="97"/>
        <v>1128.6730470379637</v>
      </c>
      <c r="M300" s="3">
        <f t="shared" si="98"/>
        <v>1.2924046604412455E-4</v>
      </c>
      <c r="N300" s="3">
        <f t="shared" si="99"/>
        <v>4.4673303947373004E-2</v>
      </c>
      <c r="O300" s="3">
        <v>289</v>
      </c>
      <c r="P300" s="3">
        <f t="shared" si="100"/>
        <v>1.1468253968253967</v>
      </c>
      <c r="Q300" s="3">
        <f>(  Eur_12M!B299 + ( ('Swap(vs6M)_2Y'!B301 - Eur_12M!B299)/1  )*(P300-1) )/100</f>
        <v>-1.1928571428571429E-3</v>
      </c>
      <c r="R300" s="3">
        <f t="shared" si="101"/>
        <v>2.5254487117659137</v>
      </c>
      <c r="S300" s="3">
        <f t="shared" si="102"/>
        <v>2.477608100044439</v>
      </c>
      <c r="T300" s="13">
        <f t="shared" si="103"/>
        <v>0.99422246767261779</v>
      </c>
      <c r="U300" s="13">
        <f t="shared" si="104"/>
        <v>0.99338668323198676</v>
      </c>
      <c r="V300" s="3">
        <f t="shared" si="105"/>
        <v>127.40553698699136</v>
      </c>
      <c r="W300" s="13">
        <f t="shared" si="106"/>
        <v>0.99422246767261779</v>
      </c>
      <c r="X300" s="3">
        <f t="shared" si="107"/>
        <v>3.0451150888800941E-4</v>
      </c>
      <c r="Y300" s="3">
        <f t="shared" si="108"/>
        <v>0.79950569871796628</v>
      </c>
      <c r="Z300" s="3">
        <f t="shared" si="109"/>
        <v>19.874004996962242</v>
      </c>
      <c r="AA300" s="3">
        <f t="shared" si="110"/>
        <v>1140.8006241865805</v>
      </c>
      <c r="AL300" s="25"/>
      <c r="AM300" s="25"/>
    </row>
    <row r="301" spans="1:39">
      <c r="A301" s="4">
        <v>42794</v>
      </c>
      <c r="B301" s="3">
        <v>137.79650000000001</v>
      </c>
      <c r="C301" s="3">
        <f t="shared" si="90"/>
        <v>3.2662186189037735E-4</v>
      </c>
      <c r="D301" s="3">
        <f t="shared" si="91"/>
        <v>1.0668184066473673E-7</v>
      </c>
      <c r="E301" s="3">
        <f t="shared" si="92"/>
        <v>4.7017696968965906E-5</v>
      </c>
      <c r="F301" s="3">
        <f t="shared" si="93"/>
        <v>5.754698429407153E-3</v>
      </c>
      <c r="G301" s="3">
        <f t="shared" si="94"/>
        <v>2.3907311701245604E-2</v>
      </c>
      <c r="H301" s="3">
        <f t="shared" si="95"/>
        <v>1.5</v>
      </c>
      <c r="I301" s="13">
        <f>I302*(1+(H302*((B301/B302)-1))+((1-H302)*(Eur_1M!B301/100)*((A301-A302)/360)))</f>
        <v>118.87550695375222</v>
      </c>
      <c r="J301" s="3">
        <f t="shared" si="96"/>
        <v>113.73065711309283</v>
      </c>
      <c r="K301" s="3">
        <f t="shared" si="89"/>
        <v>1.1285271862331154</v>
      </c>
      <c r="L301" s="13">
        <f t="shared" si="97"/>
        <v>1128.5271862331153</v>
      </c>
      <c r="M301" s="3">
        <f t="shared" si="98"/>
        <v>4.9504303667908373E-4</v>
      </c>
      <c r="N301" s="3">
        <f t="shared" si="99"/>
        <v>4.4671144671189315E-2</v>
      </c>
      <c r="O301" s="3">
        <v>290</v>
      </c>
      <c r="P301" s="3">
        <f t="shared" si="100"/>
        <v>1.1507936507936507</v>
      </c>
      <c r="Q301" s="3">
        <f>(  Eur_12M!B300 + ( ('Swap(vs6M)_2Y'!B302 - Eur_12M!B300)/1  )*(P301-1) )/100</f>
        <v>-1.2138888888888889E-3</v>
      </c>
      <c r="R301" s="3">
        <f t="shared" si="101"/>
        <v>2.5179921141528596</v>
      </c>
      <c r="S301" s="3">
        <f t="shared" si="102"/>
        <v>2.470071121047642</v>
      </c>
      <c r="T301" s="13">
        <f t="shared" si="103"/>
        <v>0.99409870182353377</v>
      </c>
      <c r="U301" s="13">
        <f t="shared" si="104"/>
        <v>0.99324569039425192</v>
      </c>
      <c r="V301" s="3">
        <f t="shared" si="105"/>
        <v>127.23325054655015</v>
      </c>
      <c r="W301" s="13">
        <f t="shared" si="106"/>
        <v>0.99409870182353377</v>
      </c>
      <c r="X301" s="3">
        <f t="shared" si="107"/>
        <v>3.0981111207676384E-4</v>
      </c>
      <c r="Y301" s="3">
        <f t="shared" si="108"/>
        <v>0.81369367261461112</v>
      </c>
      <c r="Z301" s="3">
        <f t="shared" si="109"/>
        <v>20.283625351662785</v>
      </c>
      <c r="AA301" s="3">
        <f t="shared" si="110"/>
        <v>1144.6186764900913</v>
      </c>
      <c r="AL301" s="25"/>
      <c r="AM301" s="25"/>
    </row>
    <row r="302" spans="1:39" hidden="1">
      <c r="A302" s="4">
        <v>42793</v>
      </c>
      <c r="B302" s="3">
        <v>137.75149999999999</v>
      </c>
      <c r="C302" s="3">
        <f t="shared" si="90"/>
        <v>6.4048847785341118E-4</v>
      </c>
      <c r="D302" s="3">
        <f t="shared" si="91"/>
        <v>4.1022549026297958E-7</v>
      </c>
      <c r="E302" s="3">
        <f t="shared" si="92"/>
        <v>4.8782523220529221E-5</v>
      </c>
      <c r="F302" s="3">
        <f t="shared" si="93"/>
        <v>6.7961073026349787E-3</v>
      </c>
      <c r="G302" s="3">
        <f t="shared" si="94"/>
        <v>2.419838704672779E-2</v>
      </c>
      <c r="H302" s="3">
        <f t="shared" si="95"/>
        <v>1.5</v>
      </c>
      <c r="I302" s="13">
        <f>I303*(1+(H303*((B302/B303)-1))+((1-H303)*(Eur_1M!B302/100)*((A302-A303)/360)))</f>
        <v>118.81667302566778</v>
      </c>
      <c r="J302" s="3">
        <f t="shared" si="96"/>
        <v>113.67436947678276</v>
      </c>
      <c r="K302" s="3">
        <f t="shared" si="89"/>
        <v>1.1279686549677808</v>
      </c>
      <c r="L302" s="13">
        <f t="shared" si="97"/>
        <v>1127.9686549677808</v>
      </c>
      <c r="M302" s="3">
        <f t="shared" si="98"/>
        <v>9.7602232014237181E-4</v>
      </c>
      <c r="N302" s="3">
        <f t="shared" si="99"/>
        <v>4.4689006872254002E-2</v>
      </c>
      <c r="O302" s="3">
        <v>291</v>
      </c>
      <c r="P302" s="3">
        <f t="shared" si="100"/>
        <v>1.1547619047619047</v>
      </c>
      <c r="Q302" s="3">
        <f>(  Eur_12M!B301 + ( ('Swap(vs6M)_2Y'!B303 - Eur_12M!B301)/1  )*(P302-1) )/100</f>
        <v>-1.2135714285714287E-3</v>
      </c>
      <c r="R302" s="3">
        <f t="shared" si="101"/>
        <v>2.5023576847011726</v>
      </c>
      <c r="S302" s="3">
        <f t="shared" si="102"/>
        <v>2.4543349456035091</v>
      </c>
      <c r="T302" s="13">
        <f t="shared" si="103"/>
        <v>0.99383153928825163</v>
      </c>
      <c r="U302" s="13">
        <f t="shared" si="104"/>
        <v>0.99294272780823489</v>
      </c>
      <c r="V302" s="3">
        <f t="shared" si="105"/>
        <v>126.67562526847939</v>
      </c>
      <c r="W302" s="13">
        <f t="shared" si="106"/>
        <v>0.99383153928825163</v>
      </c>
      <c r="X302" s="3">
        <f t="shared" si="107"/>
        <v>3.2168797023684673E-4</v>
      </c>
      <c r="Y302" s="3">
        <f t="shared" si="108"/>
        <v>0.79800087602031444</v>
      </c>
      <c r="Z302" s="3">
        <f t="shared" si="109"/>
        <v>21.121367568890921</v>
      </c>
      <c r="AA302" s="3">
        <f t="shared" si="110"/>
        <v>1148.2204087929017</v>
      </c>
      <c r="AL302" s="25"/>
      <c r="AM302" s="25"/>
    </row>
    <row r="303" spans="1:39" hidden="1">
      <c r="A303" s="4">
        <v>42790</v>
      </c>
      <c r="B303" s="3">
        <v>137.66329999999999</v>
      </c>
      <c r="C303" s="3">
        <f t="shared" si="90"/>
        <v>2.9069555292711054E-3</v>
      </c>
      <c r="D303" s="3">
        <f t="shared" si="91"/>
        <v>8.4503904491598529E-6</v>
      </c>
      <c r="E303" s="3">
        <f t="shared" si="92"/>
        <v>5.1265045526090349E-5</v>
      </c>
      <c r="F303" s="3">
        <f t="shared" si="93"/>
        <v>4.4548108415500371E-3</v>
      </c>
      <c r="G303" s="3">
        <f t="shared" si="94"/>
        <v>2.5168174539670605E-2</v>
      </c>
      <c r="H303" s="3">
        <f t="shared" si="95"/>
        <v>1.5</v>
      </c>
      <c r="I303" s="13">
        <f>I304*(1+(H304*((B303/B304)-1))+((1-H304)*(Eur_1M!B303/100)*((A303-A304)/360)))</f>
        <v>118.70076187592592</v>
      </c>
      <c r="J303" s="3">
        <f t="shared" si="96"/>
        <v>113.56347488154874</v>
      </c>
      <c r="K303" s="3">
        <f t="shared" si="89"/>
        <v>1.1268682694718677</v>
      </c>
      <c r="L303" s="13">
        <f t="shared" si="97"/>
        <v>1126.8682694718677</v>
      </c>
      <c r="M303" s="3">
        <f t="shared" si="98"/>
        <v>4.3624008878825659E-3</v>
      </c>
      <c r="N303" s="3">
        <f t="shared" si="99"/>
        <v>4.4405317399649757E-2</v>
      </c>
      <c r="O303" s="3">
        <v>292</v>
      </c>
      <c r="P303" s="3">
        <f t="shared" si="100"/>
        <v>1.1587301587301588</v>
      </c>
      <c r="Q303" s="3">
        <f>(  Eur_12M!B302 + ( ('Swap(vs6M)_2Y'!B304 - Eur_12M!B302)/1  )*(P303-1) )/100</f>
        <v>-1.2077777777777779E-3</v>
      </c>
      <c r="R303" s="3">
        <f t="shared" si="101"/>
        <v>2.4934256932472132</v>
      </c>
      <c r="S303" s="3">
        <f t="shared" si="102"/>
        <v>2.4456258872478154</v>
      </c>
      <c r="T303" s="13">
        <f t="shared" si="103"/>
        <v>0.99367414688122191</v>
      </c>
      <c r="U303" s="13">
        <f t="shared" si="104"/>
        <v>0.99276995211043706</v>
      </c>
      <c r="V303" s="3">
        <f t="shared" si="105"/>
        <v>125.57957138002337</v>
      </c>
      <c r="W303" s="13">
        <f t="shared" si="106"/>
        <v>0.99367414688122191</v>
      </c>
      <c r="X303" s="3">
        <f t="shared" si="107"/>
        <v>3.3080274387092172E-4</v>
      </c>
      <c r="Y303" s="3">
        <f t="shared" si="108"/>
        <v>0.78657690565758642</v>
      </c>
      <c r="Z303" s="3">
        <f t="shared" si="109"/>
        <v>21.613877851477127</v>
      </c>
      <c r="AA303" s="3">
        <f t="shared" si="110"/>
        <v>1151.9635163532005</v>
      </c>
      <c r="AL303" s="25"/>
      <c r="AM303" s="25"/>
    </row>
    <row r="304" spans="1:39" hidden="1">
      <c r="A304" s="4">
        <v>42789</v>
      </c>
      <c r="B304" s="3">
        <v>137.2637</v>
      </c>
      <c r="C304" s="3">
        <f t="shared" si="90"/>
        <v>2.0842943117770352E-3</v>
      </c>
      <c r="D304" s="3">
        <f t="shared" si="91"/>
        <v>4.3442827781061045E-6</v>
      </c>
      <c r="E304" s="3">
        <f t="shared" si="92"/>
        <v>4.2827947289915477E-5</v>
      </c>
      <c r="F304" s="3">
        <f t="shared" si="93"/>
        <v>1.6631471722907232E-3</v>
      </c>
      <c r="G304" s="3">
        <f t="shared" si="94"/>
        <v>2.3192445299868986E-2</v>
      </c>
      <c r="H304" s="3">
        <f t="shared" si="95"/>
        <v>1.5</v>
      </c>
      <c r="I304" s="13">
        <f>I305*(1+(H305*((B304/B305)-1))+((1-H305)*(Eur_1M!B304/100)*((A304-A305)/360)))</f>
        <v>118.18406939620341</v>
      </c>
      <c r="J304" s="3">
        <f t="shared" si="96"/>
        <v>113.06914449549961</v>
      </c>
      <c r="K304" s="3">
        <f t="shared" si="89"/>
        <v>1.1219631252143891</v>
      </c>
      <c r="L304" s="13">
        <f t="shared" si="97"/>
        <v>1121.963125214389</v>
      </c>
      <c r="M304" s="3">
        <f t="shared" si="98"/>
        <v>3.1299513103164064E-3</v>
      </c>
      <c r="N304" s="3">
        <f t="shared" si="99"/>
        <v>4.4218801014758106E-2</v>
      </c>
      <c r="O304" s="3">
        <v>293</v>
      </c>
      <c r="P304" s="3">
        <f t="shared" si="100"/>
        <v>1.1626984126984128</v>
      </c>
      <c r="Q304" s="3">
        <f>(  Eur_12M!B303 + ( ('Swap(vs6M)_2Y'!B305 - Eur_12M!B303)/1  )*(P304-1) )/100</f>
        <v>-1.1946031746031746E-3</v>
      </c>
      <c r="R304" s="3">
        <f t="shared" si="101"/>
        <v>2.4082753021787457</v>
      </c>
      <c r="S304" s="3">
        <f t="shared" si="102"/>
        <v>2.3605948349618857</v>
      </c>
      <c r="T304" s="13">
        <f t="shared" si="103"/>
        <v>0.99198595531016254</v>
      </c>
      <c r="U304" s="13">
        <f t="shared" si="104"/>
        <v>0.99087717372952089</v>
      </c>
      <c r="V304" s="3">
        <f t="shared" si="105"/>
        <v>120.71724066211664</v>
      </c>
      <c r="W304" s="13">
        <f t="shared" si="106"/>
        <v>0.99198595531016254</v>
      </c>
      <c r="X304" s="3">
        <f t="shared" si="107"/>
        <v>4.1037660881381181E-4</v>
      </c>
      <c r="Y304" s="3">
        <f t="shared" si="108"/>
        <v>0.68031270301574365</v>
      </c>
      <c r="Z304" s="3">
        <f t="shared" si="109"/>
        <v>26.559127723170587</v>
      </c>
      <c r="AA304" s="3">
        <f t="shared" si="110"/>
        <v>1153.69264136687</v>
      </c>
      <c r="AL304" s="25"/>
      <c r="AM304" s="25"/>
    </row>
    <row r="305" spans="1:39" hidden="1">
      <c r="A305" s="4">
        <v>42788</v>
      </c>
      <c r="B305" s="3">
        <v>136.97790000000001</v>
      </c>
      <c r="C305" s="3">
        <f t="shared" si="90"/>
        <v>8.0629439808751243E-4</v>
      </c>
      <c r="D305" s="3">
        <f t="shared" si="91"/>
        <v>6.5011065638730395E-7</v>
      </c>
      <c r="E305" s="3">
        <f t="shared" si="92"/>
        <v>4.4112319335020294E-5</v>
      </c>
      <c r="F305" s="3">
        <f t="shared" si="93"/>
        <v>-2.7936257638812565E-3</v>
      </c>
      <c r="G305" s="3">
        <f t="shared" si="94"/>
        <v>2.3471226775113915E-2</v>
      </c>
      <c r="H305" s="3">
        <f t="shared" si="95"/>
        <v>1.5</v>
      </c>
      <c r="I305" s="13">
        <f>I306*(1+(H306*((B305/B306)-1))+((1-H306)*(Eur_1M!B305/100)*((A305-A306)/360)))</f>
        <v>117.81473731057727</v>
      </c>
      <c r="J305" s="3">
        <f t="shared" si="96"/>
        <v>112.71579684746348</v>
      </c>
      <c r="K305" s="3">
        <f t="shared" si="89"/>
        <v>1.1184569252405001</v>
      </c>
      <c r="L305" s="13">
        <f t="shared" si="97"/>
        <v>1118.4569252405001</v>
      </c>
      <c r="M305" s="3">
        <f t="shared" si="98"/>
        <v>1.2143306021459692E-3</v>
      </c>
      <c r="N305" s="3">
        <f t="shared" si="99"/>
        <v>4.4240353402323122E-2</v>
      </c>
      <c r="O305" s="3">
        <v>294</v>
      </c>
      <c r="P305" s="3">
        <f t="shared" si="100"/>
        <v>1.1666666666666667</v>
      </c>
      <c r="Q305" s="3">
        <f>(  Eur_12M!B304 + ( ('Swap(vs6M)_2Y'!B306 - Eur_12M!B304)/1  )*(P305-1) )/100</f>
        <v>-1.1866666666666666E-3</v>
      </c>
      <c r="R305" s="3">
        <f t="shared" si="101"/>
        <v>2.3377032524037014</v>
      </c>
      <c r="S305" s="3">
        <f t="shared" si="102"/>
        <v>2.2899182092693042</v>
      </c>
      <c r="T305" s="13">
        <f t="shared" si="103"/>
        <v>0.99029867632855106</v>
      </c>
      <c r="U305" s="13">
        <f t="shared" si="104"/>
        <v>0.98898697077699183</v>
      </c>
      <c r="V305" s="3">
        <f t="shared" si="105"/>
        <v>117.2492960753699</v>
      </c>
      <c r="W305" s="13">
        <f t="shared" si="106"/>
        <v>0.99029867632855106</v>
      </c>
      <c r="X305" s="3">
        <f t="shared" si="107"/>
        <v>4.8564655255057995E-4</v>
      </c>
      <c r="Y305" s="3">
        <f t="shared" si="108"/>
        <v>0.58070439932047468</v>
      </c>
      <c r="Z305" s="3">
        <f t="shared" si="109"/>
        <v>31.356256845494798</v>
      </c>
      <c r="AA305" s="3">
        <f t="shared" si="110"/>
        <v>1155.4166359409319</v>
      </c>
      <c r="AL305" s="25"/>
      <c r="AM305" s="25"/>
    </row>
    <row r="306" spans="1:39" hidden="1">
      <c r="A306" s="4">
        <v>42787</v>
      </c>
      <c r="B306" s="3">
        <v>136.86750000000001</v>
      </c>
      <c r="C306" s="3">
        <f t="shared" si="90"/>
        <v>-1.6126686658294478E-3</v>
      </c>
      <c r="D306" s="3">
        <f t="shared" si="91"/>
        <v>2.6007002257481311E-6</v>
      </c>
      <c r="E306" s="3">
        <f t="shared" si="92"/>
        <v>5.8799498847740179E-5</v>
      </c>
      <c r="F306" s="3">
        <f t="shared" si="93"/>
        <v>-7.5162054132122454E-3</v>
      </c>
      <c r="G306" s="3">
        <f t="shared" si="94"/>
        <v>2.6557162477925944E-2</v>
      </c>
      <c r="H306" s="3">
        <f t="shared" si="95"/>
        <v>1.5</v>
      </c>
      <c r="I306" s="13">
        <f>I307*(1+(H307*((B306/B307)-1))+((1-H307)*(Eur_1M!B306/100)*((A306-A307)/360)))</f>
        <v>117.67175809926289</v>
      </c>
      <c r="J306" s="3">
        <f t="shared" si="96"/>
        <v>112.57900567766748</v>
      </c>
      <c r="K306" s="3">
        <f t="shared" si="89"/>
        <v>1.1170995730729318</v>
      </c>
      <c r="L306" s="13">
        <f t="shared" si="97"/>
        <v>1117.0995730729319</v>
      </c>
      <c r="M306" s="3">
        <f t="shared" si="98"/>
        <v>-2.4148419067932174E-3</v>
      </c>
      <c r="N306" s="3">
        <f t="shared" si="99"/>
        <v>4.4211142933754367E-2</v>
      </c>
      <c r="O306" s="3">
        <v>295</v>
      </c>
      <c r="P306" s="3">
        <f t="shared" si="100"/>
        <v>1.1706349206349207</v>
      </c>
      <c r="Q306" s="3">
        <f>(  Eur_12M!B305 + ( ('Swap(vs6M)_2Y'!B307 - Eur_12M!B305)/1  )*(P306-1) )/100</f>
        <v>-1.1697222222222222E-3</v>
      </c>
      <c r="R306" s="3">
        <f t="shared" si="101"/>
        <v>2.3102593767067123</v>
      </c>
      <c r="S306" s="3">
        <f t="shared" si="102"/>
        <v>2.2624247400040813</v>
      </c>
      <c r="T306" s="13">
        <f t="shared" si="103"/>
        <v>0.98956310074115028</v>
      </c>
      <c r="U306" s="13">
        <f t="shared" si="104"/>
        <v>0.98816441308527381</v>
      </c>
      <c r="V306" s="3">
        <f t="shared" si="105"/>
        <v>115.92206643663189</v>
      </c>
      <c r="W306" s="13">
        <f t="shared" si="106"/>
        <v>0.98956310074115028</v>
      </c>
      <c r="X306" s="3">
        <f t="shared" si="107"/>
        <v>5.1772135727496424E-4</v>
      </c>
      <c r="Y306" s="3">
        <f t="shared" si="108"/>
        <v>0.52604897947415474</v>
      </c>
      <c r="Z306" s="3">
        <f t="shared" si="109"/>
        <v>33.437443862662491</v>
      </c>
      <c r="AA306" s="3">
        <f t="shared" si="110"/>
        <v>1158.3648532712698</v>
      </c>
      <c r="AL306" s="25"/>
      <c r="AM306" s="25"/>
    </row>
    <row r="307" spans="1:39" hidden="1">
      <c r="A307" s="4">
        <v>42786</v>
      </c>
      <c r="B307" s="3">
        <v>137.08840000000001</v>
      </c>
      <c r="C307" s="3">
        <f t="shared" si="90"/>
        <v>-5.5933654082567516E-4</v>
      </c>
      <c r="D307" s="3">
        <f t="shared" si="91"/>
        <v>3.1285736590283218E-7</v>
      </c>
      <c r="E307" s="3">
        <f t="shared" si="92"/>
        <v>6.1932517588643877E-5</v>
      </c>
      <c r="F307" s="3">
        <f t="shared" si="93"/>
        <v>-8.2980552724002659E-3</v>
      </c>
      <c r="G307" s="3">
        <f t="shared" si="94"/>
        <v>2.7147179544024694E-2</v>
      </c>
      <c r="H307" s="3">
        <f t="shared" si="95"/>
        <v>1.5</v>
      </c>
      <c r="I307" s="13">
        <f>I308*(1+(H308*((B307/B308)-1))+((1-H308)*(Eur_1M!B307/100)*((A307-A308)/360)))</f>
        <v>117.95626016747023</v>
      </c>
      <c r="J307" s="3">
        <f t="shared" si="96"/>
        <v>112.85119469285161</v>
      </c>
      <c r="K307" s="3">
        <f t="shared" si="89"/>
        <v>1.1198004517210158</v>
      </c>
      <c r="L307" s="13">
        <f t="shared" si="97"/>
        <v>1119.8004517210159</v>
      </c>
      <c r="M307" s="3">
        <f t="shared" si="98"/>
        <v>-8.2365098598776527E-4</v>
      </c>
      <c r="N307" s="3">
        <f t="shared" si="99"/>
        <v>4.4444049562229734E-2</v>
      </c>
      <c r="O307" s="3">
        <v>296</v>
      </c>
      <c r="P307" s="3">
        <f t="shared" si="100"/>
        <v>1.1746031746031746</v>
      </c>
      <c r="Q307" s="3">
        <f>(  Eur_12M!B306 + ( ('Swap(vs6M)_2Y'!B308 - Eur_12M!B306)/1  )*(P307-1) )/100</f>
        <v>-1.1598412698412698E-3</v>
      </c>
      <c r="R307" s="3">
        <f t="shared" si="101"/>
        <v>2.3448778203008276</v>
      </c>
      <c r="S307" s="3">
        <f t="shared" si="102"/>
        <v>2.296709754400859</v>
      </c>
      <c r="T307" s="13">
        <f t="shared" si="103"/>
        <v>0.9904833422211633</v>
      </c>
      <c r="U307" s="13">
        <f t="shared" si="104"/>
        <v>0.98918233368536423</v>
      </c>
      <c r="V307" s="3">
        <f t="shared" si="105"/>
        <v>118.6128262198223</v>
      </c>
      <c r="W307" s="13">
        <f t="shared" si="106"/>
        <v>0.9904833422211633</v>
      </c>
      <c r="X307" s="3">
        <f t="shared" si="107"/>
        <v>4.7319106936660358E-4</v>
      </c>
      <c r="Y307" s="3">
        <f t="shared" si="108"/>
        <v>0.56283503220677389</v>
      </c>
      <c r="Z307" s="3">
        <f t="shared" si="109"/>
        <v>30.975805575012444</v>
      </c>
      <c r="AA307" s="3">
        <f t="shared" si="110"/>
        <v>1163.4807018856629</v>
      </c>
      <c r="AL307" s="25"/>
      <c r="AM307" s="25"/>
    </row>
    <row r="308" spans="1:39" hidden="1">
      <c r="A308" s="4">
        <v>42783</v>
      </c>
      <c r="B308" s="3">
        <v>137.1651</v>
      </c>
      <c r="C308" s="3">
        <f t="shared" si="90"/>
        <v>1.9759164288093043E-4</v>
      </c>
      <c r="D308" s="3">
        <f t="shared" si="91"/>
        <v>3.9042457336385142E-8</v>
      </c>
      <c r="E308" s="3">
        <f t="shared" si="92"/>
        <v>7.2129364347521893E-5</v>
      </c>
      <c r="F308" s="3">
        <f t="shared" si="93"/>
        <v>-4.4968513492190344E-3</v>
      </c>
      <c r="G308" s="3">
        <f t="shared" si="94"/>
        <v>2.9934768036229763E-2</v>
      </c>
      <c r="H308" s="3">
        <f t="shared" si="95"/>
        <v>1.5</v>
      </c>
      <c r="I308" s="13">
        <f>I309*(1+(H309*((B308/B309)-1))+((1-H309)*(Eur_1M!B308/100)*((A308-A309)/360)))</f>
        <v>118.05345497926712</v>
      </c>
      <c r="J308" s="3">
        <f t="shared" si="96"/>
        <v>112.94418298032065</v>
      </c>
      <c r="K308" s="3">
        <f t="shared" si="89"/>
        <v>1.1207231564083344</v>
      </c>
      <c r="L308" s="13">
        <f t="shared" si="97"/>
        <v>1120.7231564083345</v>
      </c>
      <c r="M308" s="3">
        <f t="shared" si="98"/>
        <v>3.0153794762310688E-4</v>
      </c>
      <c r="N308" s="3">
        <f t="shared" si="99"/>
        <v>4.4494819405794327E-2</v>
      </c>
      <c r="O308" s="3">
        <v>297</v>
      </c>
      <c r="P308" s="3">
        <f t="shared" si="100"/>
        <v>1.1785714285714286</v>
      </c>
      <c r="Q308" s="3">
        <f>(  Eur_12M!B307 + ( ('Swap(vs6M)_2Y'!B309 - Eur_12M!B307)/1  )*(P308-1) )/100</f>
        <v>-1.1569642857142857E-3</v>
      </c>
      <c r="R308" s="3">
        <f t="shared" si="101"/>
        <v>2.3554181902192268</v>
      </c>
      <c r="S308" s="3">
        <f t="shared" si="102"/>
        <v>2.3071137111750244</v>
      </c>
      <c r="T308" s="13">
        <f t="shared" si="103"/>
        <v>0.99074906471285329</v>
      </c>
      <c r="U308" s="13">
        <f t="shared" si="104"/>
        <v>0.98947575910897134</v>
      </c>
      <c r="V308" s="3">
        <f t="shared" si="105"/>
        <v>119.52952505151325</v>
      </c>
      <c r="W308" s="13">
        <f t="shared" si="106"/>
        <v>0.99074906471285329</v>
      </c>
      <c r="X308" s="3">
        <f t="shared" si="107"/>
        <v>4.5993085218436972E-4</v>
      </c>
      <c r="Y308" s="3">
        <f t="shared" si="108"/>
        <v>0.57450542692447792</v>
      </c>
      <c r="Z308" s="3">
        <f t="shared" si="109"/>
        <v>30.293858382648462</v>
      </c>
      <c r="AA308" s="3">
        <f t="shared" si="110"/>
        <v>1167.7590893124527</v>
      </c>
      <c r="AL308" s="25"/>
      <c r="AM308" s="25"/>
    </row>
    <row r="309" spans="1:39" hidden="1">
      <c r="A309" s="4">
        <v>42782</v>
      </c>
      <c r="B309" s="3">
        <v>137.13800000000001</v>
      </c>
      <c r="C309" s="3">
        <f t="shared" si="90"/>
        <v>1.2206837708840011E-3</v>
      </c>
      <c r="D309" s="3">
        <f t="shared" si="91"/>
        <v>1.4900688684995846E-6</v>
      </c>
      <c r="E309" s="3">
        <f t="shared" si="92"/>
        <v>8.0030592152520721E-5</v>
      </c>
      <c r="F309" s="3">
        <f t="shared" si="93"/>
        <v>-7.51229150866987E-3</v>
      </c>
      <c r="G309" s="3">
        <f t="shared" si="94"/>
        <v>3.1190250258433069E-2</v>
      </c>
      <c r="H309" s="3">
        <f t="shared" si="95"/>
        <v>1.5</v>
      </c>
      <c r="I309" s="13">
        <f>I310*(1+(H310*((B309/B310)-1))+((1-H310)*(Eur_1M!B309/100)*((A309-A310)/360)))</f>
        <v>118.01786274921656</v>
      </c>
      <c r="J309" s="3">
        <f t="shared" si="96"/>
        <v>112.91013115740522</v>
      </c>
      <c r="K309" s="3">
        <f t="shared" si="89"/>
        <v>1.1203852667937282</v>
      </c>
      <c r="L309" s="13">
        <f t="shared" si="97"/>
        <v>1120.3852667937281</v>
      </c>
      <c r="M309" s="3">
        <f t="shared" si="98"/>
        <v>1.8356384028664129E-3</v>
      </c>
      <c r="N309" s="3">
        <f t="shared" si="99"/>
        <v>4.4535948960891608E-2</v>
      </c>
      <c r="O309" s="3">
        <v>298</v>
      </c>
      <c r="P309" s="3">
        <f t="shared" si="100"/>
        <v>1.1825396825396826</v>
      </c>
      <c r="Q309" s="3">
        <f>(  Eur_12M!B308 + ( ('Swap(vs6M)_2Y'!B310 - Eur_12M!B308)/1  )*(P309-1) )/100</f>
        <v>-1.1384920634920634E-3</v>
      </c>
      <c r="R309" s="3">
        <f t="shared" si="101"/>
        <v>2.3435470700891519</v>
      </c>
      <c r="S309" s="3">
        <f t="shared" si="102"/>
        <v>2.2951166125230982</v>
      </c>
      <c r="T309" s="13">
        <f t="shared" si="103"/>
        <v>0.99044932408035513</v>
      </c>
      <c r="U309" s="13">
        <f t="shared" si="104"/>
        <v>0.98913677885721885</v>
      </c>
      <c r="V309" s="3">
        <f t="shared" si="105"/>
        <v>119.21546775494721</v>
      </c>
      <c r="W309" s="13">
        <f t="shared" si="106"/>
        <v>0.99044932408035513</v>
      </c>
      <c r="X309" s="3">
        <f t="shared" si="107"/>
        <v>4.7185138379974434E-4</v>
      </c>
      <c r="Y309" s="3">
        <f t="shared" si="108"/>
        <v>0.54024489679419407</v>
      </c>
      <c r="Z309" s="3">
        <f t="shared" si="109"/>
        <v>31.193667977460393</v>
      </c>
      <c r="AA309" s="3">
        <f t="shared" si="110"/>
        <v>1171.2693254374833</v>
      </c>
      <c r="AL309" s="25"/>
      <c r="AM309" s="25"/>
    </row>
    <row r="310" spans="1:39" hidden="1">
      <c r="A310" s="4">
        <v>42781</v>
      </c>
      <c r="B310" s="3">
        <v>136.97069999999999</v>
      </c>
      <c r="C310" s="3">
        <f t="shared" si="90"/>
        <v>-3.7884138495900075E-4</v>
      </c>
      <c r="D310" s="3">
        <f t="shared" si="91"/>
        <v>1.4352079495765381E-7</v>
      </c>
      <c r="E310" s="3">
        <f t="shared" si="92"/>
        <v>8.2482353883430251E-5</v>
      </c>
      <c r="F310" s="3">
        <f t="shared" si="93"/>
        <v>-1.0718379671462256E-2</v>
      </c>
      <c r="G310" s="3">
        <f t="shared" si="94"/>
        <v>3.10950309756849E-2</v>
      </c>
      <c r="H310" s="3">
        <f t="shared" si="95"/>
        <v>1.5</v>
      </c>
      <c r="I310" s="13">
        <f>I311*(1+(H311*((B310/B311)-1))+((1-H311)*(Eur_1M!B310/100)*((A310-A311)/360)))</f>
        <v>117.80142334115017</v>
      </c>
      <c r="J310" s="3">
        <f t="shared" si="96"/>
        <v>112.70305909743801</v>
      </c>
      <c r="K310" s="3">
        <f t="shared" si="89"/>
        <v>1.1183305310249028</v>
      </c>
      <c r="L310" s="13">
        <f t="shared" si="97"/>
        <v>1118.3305310249027</v>
      </c>
      <c r="M310" s="3">
        <f t="shared" si="98"/>
        <v>-5.6311852747067655E-4</v>
      </c>
      <c r="N310" s="3">
        <f t="shared" si="99"/>
        <v>4.4541169573580709E-2</v>
      </c>
      <c r="O310" s="3">
        <v>299</v>
      </c>
      <c r="P310" s="3">
        <f t="shared" si="100"/>
        <v>1.1865079365079365</v>
      </c>
      <c r="Q310" s="3">
        <f>(  Eur_12M!B309 + ( ('Swap(vs6M)_2Y'!B311 - Eur_12M!B309)/1  )*(P310-1) )/100</f>
        <v>-1.1052777777777777E-3</v>
      </c>
      <c r="R310" s="3">
        <f t="shared" si="101"/>
        <v>2.3023218460390114</v>
      </c>
      <c r="S310" s="3">
        <f t="shared" si="102"/>
        <v>2.2538045107183438</v>
      </c>
      <c r="T310" s="13">
        <f t="shared" si="103"/>
        <v>0.98934148563532742</v>
      </c>
      <c r="U310" s="13">
        <f t="shared" si="104"/>
        <v>0.98789576553723701</v>
      </c>
      <c r="V310" s="3">
        <f t="shared" si="105"/>
        <v>117.21862647319506</v>
      </c>
      <c r="W310" s="13">
        <f t="shared" si="106"/>
        <v>0.98934148563532742</v>
      </c>
      <c r="X310" s="3">
        <f t="shared" si="107"/>
        <v>5.1929438805894111E-4</v>
      </c>
      <c r="Y310" s="3">
        <f t="shared" si="108"/>
        <v>0.44909279176057715</v>
      </c>
      <c r="Z310" s="3">
        <f t="shared" si="109"/>
        <v>34.323080313112584</v>
      </c>
      <c r="AA310" s="3">
        <f t="shared" si="110"/>
        <v>1173.6843515641895</v>
      </c>
      <c r="AL310" s="25"/>
      <c r="AM310" s="25"/>
    </row>
    <row r="311" spans="1:39" hidden="1">
      <c r="A311" s="4">
        <v>42780</v>
      </c>
      <c r="B311" s="3">
        <v>137.02260000000001</v>
      </c>
      <c r="C311" s="3">
        <f t="shared" si="90"/>
        <v>-1.0831759775604306E-3</v>
      </c>
      <c r="D311" s="3">
        <f t="shared" si="91"/>
        <v>1.1732701983639946E-6</v>
      </c>
      <c r="E311" s="3">
        <f t="shared" si="92"/>
        <v>8.719095353167877E-5</v>
      </c>
      <c r="F311" s="3">
        <f t="shared" si="93"/>
        <v>-1.2542291210279815E-2</v>
      </c>
      <c r="G311" s="3">
        <f t="shared" si="94"/>
        <v>3.1614890497247833E-2</v>
      </c>
      <c r="H311" s="3">
        <f t="shared" si="95"/>
        <v>1.5</v>
      </c>
      <c r="I311" s="13">
        <f>I312*(1+(H312*((B311/B312)-1))+((1-H312)*(Eur_1M!B311/100)*((A311-A312)/360)))</f>
        <v>117.86777818626386</v>
      </c>
      <c r="J311" s="3">
        <f t="shared" si="96"/>
        <v>112.76654215068257</v>
      </c>
      <c r="K311" s="3">
        <f t="shared" si="89"/>
        <v>1.1189604610127364</v>
      </c>
      <c r="L311" s="13">
        <f t="shared" si="97"/>
        <v>1118.9604610127365</v>
      </c>
      <c r="M311" s="3">
        <f t="shared" si="98"/>
        <v>-1.6200152922170117E-3</v>
      </c>
      <c r="N311" s="3">
        <f t="shared" si="99"/>
        <v>4.4652830335158732E-2</v>
      </c>
      <c r="O311" s="3">
        <v>300</v>
      </c>
      <c r="P311" s="3">
        <f t="shared" si="100"/>
        <v>1.1904761904761905</v>
      </c>
      <c r="Q311" s="3">
        <f>(  Eur_12M!B310 + ( ('Swap(vs6M)_2Y'!B312 - Eur_12M!B310)/1  )*(P311-1) )/100</f>
        <v>-1.0990476190476191E-3</v>
      </c>
      <c r="R311" s="3">
        <f t="shared" si="101"/>
        <v>2.3045566500056607</v>
      </c>
      <c r="S311" s="3">
        <f t="shared" si="102"/>
        <v>2.2558364178616404</v>
      </c>
      <c r="T311" s="13">
        <f t="shared" si="103"/>
        <v>0.98940429190918611</v>
      </c>
      <c r="U311" s="13">
        <f t="shared" si="104"/>
        <v>0.98795956116239181</v>
      </c>
      <c r="V311" s="3">
        <f t="shared" si="105"/>
        <v>117.85123900242547</v>
      </c>
      <c r="W311" s="13">
        <f t="shared" si="106"/>
        <v>0.98940429190918611</v>
      </c>
      <c r="X311" s="3">
        <f t="shared" si="107"/>
        <v>5.1418692439145371E-4</v>
      </c>
      <c r="Y311" s="3">
        <f t="shared" si="108"/>
        <v>0.44540844016293413</v>
      </c>
      <c r="Z311" s="3">
        <f t="shared" si="109"/>
        <v>34.223168536550702</v>
      </c>
      <c r="AA311" s="3">
        <f t="shared" si="110"/>
        <v>1177.6821947622113</v>
      </c>
      <c r="AL311" s="25"/>
      <c r="AM311" s="25"/>
    </row>
    <row r="312" spans="1:39" hidden="1">
      <c r="A312" s="4">
        <v>42779</v>
      </c>
      <c r="B312" s="3">
        <v>137.1711</v>
      </c>
      <c r="C312" s="3">
        <f t="shared" si="90"/>
        <v>-1.6038235153077645E-5</v>
      </c>
      <c r="D312" s="3">
        <f t="shared" si="91"/>
        <v>2.572249868254155E-10</v>
      </c>
      <c r="E312" s="3">
        <f t="shared" si="92"/>
        <v>8.6199185358075886E-5</v>
      </c>
      <c r="F312" s="3">
        <f t="shared" si="93"/>
        <v>-1.1033084688320153E-2</v>
      </c>
      <c r="G312" s="3">
        <f t="shared" si="94"/>
        <v>3.177137850543757E-2</v>
      </c>
      <c r="H312" s="3">
        <f t="shared" si="95"/>
        <v>1.5</v>
      </c>
      <c r="I312" s="13">
        <f>I313*(1+(H313*((B312/B313)-1))+((1-H313)*(Eur_1M!B312/100)*((A312-A313)/360)))</f>
        <v>118.0588805419597</v>
      </c>
      <c r="J312" s="3">
        <f t="shared" si="96"/>
        <v>112.94937372840701</v>
      </c>
      <c r="K312" s="3">
        <f t="shared" si="89"/>
        <v>1.1207746631918265</v>
      </c>
      <c r="L312" s="13">
        <f t="shared" si="97"/>
        <v>1120.7746631918264</v>
      </c>
      <c r="M312" s="3">
        <f t="shared" si="98"/>
        <v>-8.5988634486433947E-6</v>
      </c>
      <c r="N312" s="3">
        <f t="shared" si="99"/>
        <v>4.4684277763808046E-2</v>
      </c>
      <c r="O312" s="3">
        <v>301</v>
      </c>
      <c r="P312" s="3">
        <f t="shared" si="100"/>
        <v>1.1944444444444444</v>
      </c>
      <c r="Q312" s="3">
        <f>(  Eur_12M!B311 + ( ('Swap(vs6M)_2Y'!B313 - Eur_12M!B311)/1  )*(P312-1) )/100</f>
        <v>-1.0822222222222223E-3</v>
      </c>
      <c r="R312" s="3">
        <f t="shared" si="101"/>
        <v>2.3327164438993835</v>
      </c>
      <c r="S312" s="3">
        <f t="shared" si="102"/>
        <v>2.2838807098262159</v>
      </c>
      <c r="T312" s="13">
        <f t="shared" si="103"/>
        <v>0.99016848371853183</v>
      </c>
      <c r="U312" s="13">
        <f t="shared" si="104"/>
        <v>0.98881072869287456</v>
      </c>
      <c r="V312" s="3">
        <f t="shared" si="105"/>
        <v>119.6660032035478</v>
      </c>
      <c r="W312" s="13">
        <f t="shared" si="106"/>
        <v>0.99016848371853183</v>
      </c>
      <c r="X312" s="3">
        <f t="shared" si="107"/>
        <v>4.7976989841901139E-4</v>
      </c>
      <c r="Y312" s="3">
        <f t="shared" si="108"/>
        <v>0.46983995689676972</v>
      </c>
      <c r="Z312" s="3">
        <f t="shared" si="109"/>
        <v>32.165499703112481</v>
      </c>
      <c r="AA312" s="3">
        <f t="shared" si="110"/>
        <v>1182.6071961802165</v>
      </c>
      <c r="AL312" s="25"/>
      <c r="AM312" s="25"/>
    </row>
    <row r="313" spans="1:39" hidden="1">
      <c r="A313" s="4">
        <v>42776</v>
      </c>
      <c r="B313" s="3">
        <v>137.17330000000001</v>
      </c>
      <c r="C313" s="3">
        <f t="shared" si="90"/>
        <v>-2.3017332863725548E-3</v>
      </c>
      <c r="D313" s="3">
        <f t="shared" si="91"/>
        <v>5.2979761215954015E-6</v>
      </c>
      <c r="E313" s="3">
        <f t="shared" si="92"/>
        <v>8.6422069086723898E-5</v>
      </c>
      <c r="F313" s="3">
        <f t="shared" si="93"/>
        <v>-1.0544668475658768E-2</v>
      </c>
      <c r="G313" s="3">
        <f t="shared" si="94"/>
        <v>3.1919717253414755E-2</v>
      </c>
      <c r="H313" s="3">
        <f t="shared" si="95"/>
        <v>1.5</v>
      </c>
      <c r="I313" s="13">
        <f>I314*(1+(H314*((B313/B314)-1))+((1-H314)*(Eur_1M!B313/100)*((A313-A314)/360)))</f>
        <v>118.05989571851705</v>
      </c>
      <c r="J313" s="3">
        <f t="shared" si="96"/>
        <v>112.95034496882408</v>
      </c>
      <c r="K313" s="3">
        <f t="shared" si="89"/>
        <v>1.1207843006215474</v>
      </c>
      <c r="L313" s="13">
        <f t="shared" si="97"/>
        <v>1120.7843006215473</v>
      </c>
      <c r="M313" s="3">
        <f t="shared" si="98"/>
        <v>-3.4494191281430131E-3</v>
      </c>
      <c r="N313" s="3">
        <f t="shared" si="99"/>
        <v>4.4933029986029931E-2</v>
      </c>
      <c r="O313" s="3">
        <v>302</v>
      </c>
      <c r="P313" s="3">
        <f t="shared" si="100"/>
        <v>1.1984126984126984</v>
      </c>
      <c r="Q313" s="3">
        <f>(  Eur_12M!B312 + ( ('Swap(vs6M)_2Y'!B314 - Eur_12M!B312)/1  )*(P313-1) )/100</f>
        <v>-1.0834126984126985E-3</v>
      </c>
      <c r="R313" s="3">
        <f t="shared" si="101"/>
        <v>2.3163690562934196</v>
      </c>
      <c r="S313" s="3">
        <f t="shared" si="102"/>
        <v>2.2671799528783123</v>
      </c>
      <c r="T313" s="13">
        <f t="shared" si="103"/>
        <v>0.98973093660695455</v>
      </c>
      <c r="U313" s="13">
        <f t="shared" si="104"/>
        <v>0.98831038252247694</v>
      </c>
      <c r="V313" s="3">
        <f t="shared" si="105"/>
        <v>119.6804816469014</v>
      </c>
      <c r="W313" s="13">
        <f t="shared" si="106"/>
        <v>0.98973093660695455</v>
      </c>
      <c r="X313" s="3">
        <f t="shared" si="107"/>
        <v>4.9476771508244737E-4</v>
      </c>
      <c r="Y313" s="3">
        <f t="shared" si="108"/>
        <v>0.44473578555162685</v>
      </c>
      <c r="Z313" s="3">
        <f t="shared" si="109"/>
        <v>33.467058171675539</v>
      </c>
      <c r="AA313" s="3">
        <f t="shared" si="110"/>
        <v>1185.9425119459252</v>
      </c>
      <c r="AL313" s="25"/>
      <c r="AM313" s="25"/>
    </row>
    <row r="314" spans="1:39" hidden="1">
      <c r="A314" s="4">
        <v>42775</v>
      </c>
      <c r="B314" s="3">
        <v>137.48939999999999</v>
      </c>
      <c r="C314" s="3">
        <f t="shared" si="90"/>
        <v>5.7038841795480793E-4</v>
      </c>
      <c r="D314" s="3">
        <f t="shared" si="91"/>
        <v>3.2534294733698864E-7</v>
      </c>
      <c r="E314" s="3">
        <f t="shared" si="92"/>
        <v>8.3479069674094963E-5</v>
      </c>
      <c r="F314" s="3">
        <f t="shared" si="93"/>
        <v>-9.7775285259609403E-3</v>
      </c>
      <c r="G314" s="3">
        <f t="shared" si="94"/>
        <v>3.148981164639969E-2</v>
      </c>
      <c r="H314" s="3">
        <f t="shared" si="95"/>
        <v>1.5</v>
      </c>
      <c r="I314" s="13">
        <f>I315*(1+(H315*((B314/B315)-1))+((1-H315)*(Eur_1M!B314/100)*((A314-A315)/360)))</f>
        <v>118.4678369567398</v>
      </c>
      <c r="J314" s="3">
        <f t="shared" si="96"/>
        <v>113.3406307919975</v>
      </c>
      <c r="K314" s="3">
        <f t="shared" si="89"/>
        <v>1.124657030921651</v>
      </c>
      <c r="L314" s="13">
        <f t="shared" si="97"/>
        <v>1124.6570309216511</v>
      </c>
      <c r="M314" s="3">
        <f t="shared" si="98"/>
        <v>8.6063678199505109E-4</v>
      </c>
      <c r="N314" s="3">
        <f t="shared" si="99"/>
        <v>4.495274594691584E-2</v>
      </c>
      <c r="O314" s="3">
        <v>303</v>
      </c>
      <c r="P314" s="3">
        <f t="shared" si="100"/>
        <v>1.2023809523809523</v>
      </c>
      <c r="Q314" s="3">
        <f>(  Eur_12M!B313 + ( ('Swap(vs6M)_2Y'!B315 - Eur_12M!B313)/1  )*(P314-1) )/100</f>
        <v>-1.0950000000000001E-3</v>
      </c>
      <c r="R314" s="3">
        <f t="shared" si="101"/>
        <v>2.3812414106178408</v>
      </c>
      <c r="S314" s="3">
        <f t="shared" si="102"/>
        <v>2.3319493164259626</v>
      </c>
      <c r="T314" s="13">
        <f t="shared" si="103"/>
        <v>0.99137279988771498</v>
      </c>
      <c r="U314" s="13">
        <f t="shared" si="104"/>
        <v>0.99014832118253682</v>
      </c>
      <c r="V314" s="3">
        <f t="shared" si="105"/>
        <v>123.50157355828514</v>
      </c>
      <c r="W314" s="13">
        <f t="shared" si="106"/>
        <v>0.99137279988771498</v>
      </c>
      <c r="X314" s="3">
        <f t="shared" si="107"/>
        <v>4.2249383805064371E-4</v>
      </c>
      <c r="Y314" s="3">
        <f t="shared" si="108"/>
        <v>0.54570389407156938</v>
      </c>
      <c r="Z314" s="3">
        <f t="shared" si="109"/>
        <v>28.884103871111922</v>
      </c>
      <c r="AA314" s="3">
        <f t="shared" si="110"/>
        <v>1192.1039812629947</v>
      </c>
      <c r="AL314" s="25"/>
      <c r="AM314" s="25"/>
    </row>
    <row r="315" spans="1:39" hidden="1">
      <c r="A315" s="4">
        <v>42774</v>
      </c>
      <c r="B315" s="3">
        <v>137.411</v>
      </c>
      <c r="C315" s="3">
        <f t="shared" si="90"/>
        <v>3.6994062924315795E-3</v>
      </c>
      <c r="D315" s="3">
        <f t="shared" si="91"/>
        <v>1.3685606916482366E-5</v>
      </c>
      <c r="E315" s="3">
        <f t="shared" si="92"/>
        <v>8.3394897333260534E-5</v>
      </c>
      <c r="F315" s="3">
        <f t="shared" si="93"/>
        <v>-1.0839008184422599E-2</v>
      </c>
      <c r="G315" s="3">
        <f t="shared" si="94"/>
        <v>3.1253171429364339E-2</v>
      </c>
      <c r="H315" s="3">
        <f t="shared" si="95"/>
        <v>1.5</v>
      </c>
      <c r="I315" s="13">
        <f>I316*(1+(H316*((B315/B316)-1))+((1-H316)*(Eur_1M!B315/100)*((A315-A316)/360)))</f>
        <v>118.36592304049452</v>
      </c>
      <c r="J315" s="3">
        <f t="shared" si="96"/>
        <v>113.24312763966138</v>
      </c>
      <c r="K315" s="3">
        <f t="shared" si="89"/>
        <v>1.123689526108544</v>
      </c>
      <c r="L315" s="13">
        <f t="shared" si="97"/>
        <v>1123.689526108544</v>
      </c>
      <c r="M315" s="3">
        <f t="shared" si="98"/>
        <v>5.5491418619075536E-3</v>
      </c>
      <c r="N315" s="3">
        <f t="shared" si="99"/>
        <v>4.4423300714016567E-2</v>
      </c>
      <c r="O315" s="3">
        <v>304</v>
      </c>
      <c r="P315" s="3">
        <f t="shared" si="100"/>
        <v>1.2063492063492063</v>
      </c>
      <c r="Q315" s="3">
        <f>(  Eur_12M!B314 + ( ('Swap(vs6M)_2Y'!B316 - Eur_12M!B314)/1  )*(P315-1) )/100</f>
        <v>-1.0987301587301588E-3</v>
      </c>
      <c r="R315" s="3">
        <f t="shared" si="101"/>
        <v>2.3873320073823301</v>
      </c>
      <c r="S315" s="3">
        <f t="shared" si="102"/>
        <v>2.338540150606494</v>
      </c>
      <c r="T315" s="13">
        <f t="shared" si="103"/>
        <v>0.9915144214575855</v>
      </c>
      <c r="U315" s="13">
        <f t="shared" si="104"/>
        <v>0.9903203773101219</v>
      </c>
      <c r="V315" s="3">
        <f t="shared" si="105"/>
        <v>122.52050039647179</v>
      </c>
      <c r="W315" s="13">
        <f t="shared" si="106"/>
        <v>0.9915144214575855</v>
      </c>
      <c r="X315" s="3">
        <f t="shared" si="107"/>
        <v>4.2103419238230337E-4</v>
      </c>
      <c r="Y315" s="3">
        <f t="shared" si="108"/>
        <v>0.56497017132167626</v>
      </c>
      <c r="Z315" s="3">
        <f t="shared" si="109"/>
        <v>28.490095113189035</v>
      </c>
      <c r="AA315" s="3">
        <f t="shared" si="110"/>
        <v>1196.2567320405587</v>
      </c>
      <c r="AL315" s="25"/>
      <c r="AM315" s="25"/>
    </row>
    <row r="316" spans="1:39" hidden="1">
      <c r="A316" s="4">
        <v>42773</v>
      </c>
      <c r="B316" s="3">
        <v>136.90360000000001</v>
      </c>
      <c r="C316" s="3">
        <f t="shared" si="90"/>
        <v>4.6759153225439226E-4</v>
      </c>
      <c r="D316" s="3">
        <f t="shared" si="91"/>
        <v>2.1864184103601035E-7</v>
      </c>
      <c r="E316" s="3">
        <f t="shared" si="92"/>
        <v>7.3792256555925228E-5</v>
      </c>
      <c r="F316" s="3">
        <f t="shared" si="93"/>
        <v>-1.2517779393731283E-2</v>
      </c>
      <c r="G316" s="3">
        <f t="shared" si="94"/>
        <v>2.8828192936881769E-2</v>
      </c>
      <c r="H316" s="3">
        <f t="shared" si="95"/>
        <v>1.5</v>
      </c>
      <c r="I316" s="13">
        <f>I317*(1+(H317*((B316/B317)-1))+((1-H317)*(Eur_1M!B316/100)*((A316-A317)/360)))</f>
        <v>117.71091279512214</v>
      </c>
      <c r="J316" s="3">
        <f t="shared" si="96"/>
        <v>112.61646578533178</v>
      </c>
      <c r="K316" s="3">
        <f t="shared" si="89"/>
        <v>1.1174712824340793</v>
      </c>
      <c r="L316" s="13">
        <f t="shared" si="97"/>
        <v>1117.4712824340793</v>
      </c>
      <c r="M316" s="3">
        <f t="shared" si="98"/>
        <v>7.064822435193963E-4</v>
      </c>
      <c r="N316" s="3">
        <f t="shared" si="99"/>
        <v>4.4450097902412548E-2</v>
      </c>
      <c r="O316" s="3">
        <v>305</v>
      </c>
      <c r="P316" s="3">
        <f t="shared" si="100"/>
        <v>1.2103174603174602</v>
      </c>
      <c r="Q316" s="3">
        <f>(  Eur_12M!B315 + ( ('Swap(vs6M)_2Y'!B317 - Eur_12M!B315)/1  )*(P316-1) )/100</f>
        <v>-1.1208373015873015E-3</v>
      </c>
      <c r="R316" s="3">
        <f t="shared" si="101"/>
        <v>2.2679756444149857</v>
      </c>
      <c r="S316" s="3">
        <f t="shared" si="102"/>
        <v>2.219074122987446</v>
      </c>
      <c r="T316" s="13">
        <f t="shared" si="103"/>
        <v>0.98833465440623847</v>
      </c>
      <c r="U316" s="13">
        <f t="shared" si="104"/>
        <v>0.98675915890650012</v>
      </c>
      <c r="V316" s="3">
        <f t="shared" si="105"/>
        <v>116.33691961762702</v>
      </c>
      <c r="W316" s="13">
        <f t="shared" si="106"/>
        <v>0.98833465440623847</v>
      </c>
      <c r="X316" s="3">
        <f t="shared" si="107"/>
        <v>5.5770960444077205E-4</v>
      </c>
      <c r="Y316" s="3">
        <f t="shared" si="108"/>
        <v>0.41948537493316673</v>
      </c>
      <c r="Z316" s="3">
        <f t="shared" si="109"/>
        <v>37.467342153070092</v>
      </c>
      <c r="AA316" s="3">
        <f t="shared" si="110"/>
        <v>1195.91307779883</v>
      </c>
      <c r="AL316" s="25"/>
      <c r="AM316" s="25"/>
    </row>
    <row r="317" spans="1:39" hidden="1">
      <c r="A317" s="4">
        <v>42772</v>
      </c>
      <c r="B317" s="3">
        <v>136.83959999999999</v>
      </c>
      <c r="C317" s="3">
        <f t="shared" si="90"/>
        <v>-1.0612637922275535E-3</v>
      </c>
      <c r="D317" s="3">
        <f t="shared" si="91"/>
        <v>1.1262808366932078E-6</v>
      </c>
      <c r="E317" s="3">
        <f t="shared" si="92"/>
        <v>7.3711573894081047E-5</v>
      </c>
      <c r="F317" s="3">
        <f t="shared" si="93"/>
        <v>-1.3356799491381268E-2</v>
      </c>
      <c r="G317" s="3">
        <f t="shared" si="94"/>
        <v>2.8572211197141439E-2</v>
      </c>
      <c r="H317" s="3">
        <f t="shared" si="95"/>
        <v>1.5</v>
      </c>
      <c r="I317" s="13">
        <f>I318*(1+(H318*((B317/B318)-1))+((1-H318)*(Eur_1M!B317/100)*((A317-A318)/360)))</f>
        <v>117.62778149421557</v>
      </c>
      <c r="J317" s="3">
        <f t="shared" si="96"/>
        <v>112.53693234971456</v>
      </c>
      <c r="K317" s="3">
        <f t="shared" si="89"/>
        <v>1.1166820876242816</v>
      </c>
      <c r="L317" s="13">
        <f t="shared" si="97"/>
        <v>1116.6820876242816</v>
      </c>
      <c r="M317" s="3">
        <f t="shared" si="98"/>
        <v>-1.5767520301881804E-3</v>
      </c>
      <c r="N317" s="3">
        <f t="shared" si="99"/>
        <v>4.443929826715097E-2</v>
      </c>
      <c r="O317" s="3">
        <v>306</v>
      </c>
      <c r="P317" s="3">
        <f t="shared" si="100"/>
        <v>1.2142857142857142</v>
      </c>
      <c r="Q317" s="3">
        <f>(  Eur_12M!B316 + ( ('Swap(vs6M)_2Y'!B318 - Eur_12M!B316)/1  )*(P317-1) )/100</f>
        <v>-1.1021428571428571E-3</v>
      </c>
      <c r="R317" s="3">
        <f t="shared" si="101"/>
        <v>2.250830997159202</v>
      </c>
      <c r="S317" s="3">
        <f t="shared" si="102"/>
        <v>2.2018612755242208</v>
      </c>
      <c r="T317" s="13">
        <f t="shared" si="103"/>
        <v>0.9878018782600263</v>
      </c>
      <c r="U317" s="13">
        <f t="shared" si="104"/>
        <v>0.98616244543830933</v>
      </c>
      <c r="V317" s="3">
        <f t="shared" si="105"/>
        <v>115.57753728769251</v>
      </c>
      <c r="W317" s="13">
        <f t="shared" si="106"/>
        <v>0.9878018782600263</v>
      </c>
      <c r="X317" s="3">
        <f t="shared" si="107"/>
        <v>5.7933905168898047E-4</v>
      </c>
      <c r="Y317" s="3">
        <f t="shared" si="108"/>
        <v>0.37500794144009753</v>
      </c>
      <c r="Z317" s="3">
        <f t="shared" si="109"/>
        <v>38.983424033458611</v>
      </c>
      <c r="AA317" s="3">
        <f t="shared" si="110"/>
        <v>1199.0866533483786</v>
      </c>
      <c r="AL317" s="25"/>
      <c r="AM317" s="25"/>
    </row>
    <row r="318" spans="1:39" hidden="1">
      <c r="A318" s="4">
        <v>42769</v>
      </c>
      <c r="B318" s="3">
        <v>136.98490000000001</v>
      </c>
      <c r="C318" s="3">
        <f t="shared" si="90"/>
        <v>-4.7220332623961424E-4</v>
      </c>
      <c r="D318" s="3">
        <f t="shared" si="91"/>
        <v>2.2297598131175557E-7</v>
      </c>
      <c r="E318" s="3">
        <f t="shared" si="92"/>
        <v>7.8281908300248875E-5</v>
      </c>
      <c r="F318" s="3">
        <f t="shared" si="93"/>
        <v>-9.9087773865336373E-3</v>
      </c>
      <c r="G318" s="3">
        <f t="shared" si="94"/>
        <v>3.0405529216356871E-2</v>
      </c>
      <c r="H318" s="3">
        <f t="shared" si="95"/>
        <v>1.5</v>
      </c>
      <c r="I318" s="13">
        <f>I319*(1+(H319*((B318/B319)-1))+((1-H319)*(Eur_1M!B318/100)*((A318-A319)/360)))</f>
        <v>117.81339763435028</v>
      </c>
      <c r="J318" s="3">
        <f t="shared" si="96"/>
        <v>112.71451515149836</v>
      </c>
      <c r="K318" s="3">
        <f t="shared" si="89"/>
        <v>1.1184442072207696</v>
      </c>
      <c r="L318" s="13">
        <f t="shared" si="97"/>
        <v>1118.4442072207696</v>
      </c>
      <c r="M318" s="3">
        <f t="shared" si="98"/>
        <v>-7.0320441841939378E-4</v>
      </c>
      <c r="N318" s="3">
        <f t="shared" si="99"/>
        <v>4.4451021925287312E-2</v>
      </c>
      <c r="O318" s="3">
        <v>307</v>
      </c>
      <c r="P318" s="3">
        <f t="shared" si="100"/>
        <v>1.2182539682539681</v>
      </c>
      <c r="Q318" s="3">
        <f>(  Eur_12M!B317 + ( ('Swap(vs6M)_2Y'!B319 - Eur_12M!B317)/1  )*(P318-1) )/100</f>
        <v>-1.1234920634920634E-3</v>
      </c>
      <c r="R318" s="3">
        <f t="shared" si="101"/>
        <v>2.2781805783276887</v>
      </c>
      <c r="S318" s="3">
        <f t="shared" si="102"/>
        <v>2.2291179661394791</v>
      </c>
      <c r="T318" s="13">
        <f t="shared" si="103"/>
        <v>0.98864208953345856</v>
      </c>
      <c r="U318" s="13">
        <f t="shared" si="104"/>
        <v>0.98709697159021936</v>
      </c>
      <c r="V318" s="3">
        <f t="shared" si="105"/>
        <v>117.29208315208564</v>
      </c>
      <c r="W318" s="13">
        <f t="shared" si="106"/>
        <v>0.98864208953345856</v>
      </c>
      <c r="X318" s="3">
        <f t="shared" si="107"/>
        <v>5.426598790536128E-4</v>
      </c>
      <c r="Y318" s="3">
        <f t="shared" si="108"/>
        <v>0.43987389496341678</v>
      </c>
      <c r="Z318" s="3">
        <f t="shared" si="109"/>
        <v>36.760037624232609</v>
      </c>
      <c r="AA318" s="3">
        <f t="shared" si="110"/>
        <v>1204.1818373598542</v>
      </c>
      <c r="AL318" s="25"/>
      <c r="AM318" s="25"/>
    </row>
    <row r="319" spans="1:39" hidden="1">
      <c r="A319" s="4">
        <v>42768</v>
      </c>
      <c r="B319" s="3">
        <v>137.0496</v>
      </c>
      <c r="C319" s="3">
        <f t="shared" si="90"/>
        <v>1.9442513053977346E-3</v>
      </c>
      <c r="D319" s="3">
        <f t="shared" si="91"/>
        <v>3.780113138540795E-6</v>
      </c>
      <c r="E319" s="3">
        <f t="shared" si="92"/>
        <v>8.7268974497160381E-5</v>
      </c>
      <c r="F319" s="3">
        <f t="shared" si="93"/>
        <v>-1.2471379190483318E-2</v>
      </c>
      <c r="G319" s="3">
        <f t="shared" si="94"/>
        <v>3.1648093786974661E-2</v>
      </c>
      <c r="H319" s="3">
        <f t="shared" si="95"/>
        <v>1.5</v>
      </c>
      <c r="I319" s="13">
        <f>I320*(1+(H320*((B319/B320)-1))+((1-H320)*(Eur_1M!B319/100)*((A319-A320)/360)))</f>
        <v>117.89627367209853</v>
      </c>
      <c r="J319" s="3">
        <f t="shared" si="96"/>
        <v>112.79380437157046</v>
      </c>
      <c r="K319" s="3">
        <f t="shared" si="89"/>
        <v>1.1192309787272212</v>
      </c>
      <c r="L319" s="13">
        <f t="shared" si="97"/>
        <v>1119.2309787272213</v>
      </c>
      <c r="M319" s="3">
        <f t="shared" si="98"/>
        <v>2.9201128652828999E-3</v>
      </c>
      <c r="N319" s="3">
        <f t="shared" si="99"/>
        <v>4.4291360082967461E-2</v>
      </c>
      <c r="O319" s="3">
        <v>308</v>
      </c>
      <c r="P319" s="3">
        <f t="shared" si="100"/>
        <v>1.2222222222222223</v>
      </c>
      <c r="Q319" s="3">
        <f>(  Eur_12M!B318 + ( ('Swap(vs6M)_2Y'!B320 - Eur_12M!B318)/1  )*(P319-1) )/100</f>
        <v>-1.1333333333333332E-3</v>
      </c>
      <c r="R319" s="3">
        <f t="shared" si="101"/>
        <v>2.29660591943524</v>
      </c>
      <c r="S319" s="3">
        <f t="shared" si="102"/>
        <v>2.2476399784853309</v>
      </c>
      <c r="T319" s="13">
        <f t="shared" si="103"/>
        <v>0.98917936966781417</v>
      </c>
      <c r="U319" s="13">
        <f t="shared" si="104"/>
        <v>0.98770042192314522</v>
      </c>
      <c r="V319" s="3">
        <f t="shared" si="105"/>
        <v>118.05067612825337</v>
      </c>
      <c r="W319" s="13">
        <f t="shared" si="106"/>
        <v>0.98917936966781417</v>
      </c>
      <c r="X319" s="3">
        <f t="shared" si="107"/>
        <v>5.209248831055754E-4</v>
      </c>
      <c r="Y319" s="3">
        <f t="shared" si="108"/>
        <v>0.48088265637667438</v>
      </c>
      <c r="Z319" s="3">
        <f t="shared" si="109"/>
        <v>35.325127653489531</v>
      </c>
      <c r="AA319" s="3">
        <f t="shared" si="110"/>
        <v>1208.8627441266817</v>
      </c>
      <c r="AL319" s="25"/>
      <c r="AM319" s="25"/>
    </row>
    <row r="320" spans="1:39" hidden="1">
      <c r="A320" s="4">
        <v>42767</v>
      </c>
      <c r="B320" s="3">
        <v>136.7834</v>
      </c>
      <c r="C320" s="3">
        <f t="shared" si="90"/>
        <v>-1.624607902108381E-3</v>
      </c>
      <c r="D320" s="3">
        <f t="shared" si="91"/>
        <v>2.6393508355929948E-6</v>
      </c>
      <c r="E320" s="3">
        <f t="shared" si="92"/>
        <v>8.3831896544573842E-5</v>
      </c>
      <c r="F320" s="3">
        <f t="shared" si="93"/>
        <v>-1.5001322553155401E-2</v>
      </c>
      <c r="G320" s="3">
        <f t="shared" si="94"/>
        <v>3.0240815119719093E-2</v>
      </c>
      <c r="H320" s="3">
        <f t="shared" si="95"/>
        <v>1.5</v>
      </c>
      <c r="I320" s="13">
        <f>I321*(1+(H321*((B320/B321)-1))+((1-H321)*(Eur_1M!B320/100)*((A320-A321)/360)))</f>
        <v>117.552505411917</v>
      </c>
      <c r="J320" s="3">
        <f t="shared" si="96"/>
        <v>112.46491416426913</v>
      </c>
      <c r="K320" s="3">
        <f t="shared" si="89"/>
        <v>1.1159674651799785</v>
      </c>
      <c r="L320" s="13">
        <f t="shared" si="97"/>
        <v>1115.9674651799785</v>
      </c>
      <c r="M320" s="3">
        <f t="shared" si="98"/>
        <v>-2.4327234184510641E-3</v>
      </c>
      <c r="N320" s="3">
        <f t="shared" si="99"/>
        <v>4.4349423520423384E-2</v>
      </c>
      <c r="O320" s="3">
        <v>309</v>
      </c>
      <c r="P320" s="3">
        <f t="shared" si="100"/>
        <v>1.2261904761904763</v>
      </c>
      <c r="Q320" s="3">
        <f>(  Eur_12M!B319 + ( ('Swap(vs6M)_2Y'!B321 - Eur_12M!B319)/1  )*(P320-1) )/100</f>
        <v>-1.1365357142857143E-3</v>
      </c>
      <c r="R320" s="3">
        <f t="shared" si="101"/>
        <v>2.2303957183724257</v>
      </c>
      <c r="S320" s="3">
        <f t="shared" si="102"/>
        <v>2.1812860560073761</v>
      </c>
      <c r="T320" s="13">
        <f t="shared" si="103"/>
        <v>0.98713940821130897</v>
      </c>
      <c r="U320" s="13">
        <f t="shared" si="104"/>
        <v>0.9854188674348564</v>
      </c>
      <c r="V320" s="3">
        <f t="shared" si="105"/>
        <v>114.82234950004226</v>
      </c>
      <c r="W320" s="13">
        <f t="shared" si="106"/>
        <v>0.98713940821130897</v>
      </c>
      <c r="X320" s="3">
        <f t="shared" si="107"/>
        <v>6.0514129672640117E-4</v>
      </c>
      <c r="Y320" s="3">
        <f t="shared" si="108"/>
        <v>0.38037611506113644</v>
      </c>
      <c r="Z320" s="3">
        <f t="shared" si="109"/>
        <v>40.983191559078406</v>
      </c>
      <c r="AA320" s="3">
        <f t="shared" si="110"/>
        <v>1209.9963179412146</v>
      </c>
      <c r="AL320" s="25"/>
      <c r="AM320" s="25"/>
    </row>
    <row r="321" spans="1:39">
      <c r="A321" s="4">
        <v>42766</v>
      </c>
      <c r="B321" s="3">
        <v>137.00579999999999</v>
      </c>
      <c r="C321" s="3">
        <f t="shared" si="90"/>
        <v>1.3680307351182032E-3</v>
      </c>
      <c r="D321" s="3">
        <f t="shared" si="91"/>
        <v>1.8715080922280515E-6</v>
      </c>
      <c r="E321" s="3">
        <f t="shared" si="92"/>
        <v>8.2570710842320299E-5</v>
      </c>
      <c r="F321" s="3">
        <f t="shared" si="93"/>
        <v>-1.455066743261E-2</v>
      </c>
      <c r="G321" s="3">
        <f t="shared" si="94"/>
        <v>3.0116542718090219E-2</v>
      </c>
      <c r="H321" s="3">
        <f t="shared" si="95"/>
        <v>1.5</v>
      </c>
      <c r="I321" s="13">
        <f>I322*(1+(H322*((B321/B322)-1))+((1-H322)*(Eur_1M!B321/100)*((A321-A322)/360)))</f>
        <v>117.83882627325517</v>
      </c>
      <c r="J321" s="3">
        <f t="shared" si="96"/>
        <v>112.7388432564735</v>
      </c>
      <c r="K321" s="3">
        <f t="shared" si="89"/>
        <v>1.1186856102738327</v>
      </c>
      <c r="L321" s="13">
        <f t="shared" si="97"/>
        <v>1118.6856102738327</v>
      </c>
      <c r="M321" s="3">
        <f t="shared" si="98"/>
        <v>2.0565009922335945E-3</v>
      </c>
      <c r="N321" s="3">
        <f t="shared" si="99"/>
        <v>4.4291051920686587E-2</v>
      </c>
      <c r="O321" s="3">
        <v>310</v>
      </c>
      <c r="P321" s="3">
        <f t="shared" si="100"/>
        <v>1.2301587301587302</v>
      </c>
      <c r="Q321" s="3">
        <f>(  Eur_12M!B320 + ( ('Swap(vs6M)_2Y'!B322 - Eur_12M!B320)/1  )*(P321-1) )/100</f>
        <v>-1.1105793650793652E-3</v>
      </c>
      <c r="R321" s="3">
        <f t="shared" si="101"/>
        <v>2.2798247264261313</v>
      </c>
      <c r="S321" s="3">
        <f t="shared" si="102"/>
        <v>2.2307004041894118</v>
      </c>
      <c r="T321" s="13">
        <f t="shared" si="103"/>
        <v>0.98869095705771248</v>
      </c>
      <c r="U321" s="13">
        <f t="shared" si="104"/>
        <v>0.98714950957357694</v>
      </c>
      <c r="V321" s="3">
        <f t="shared" si="105"/>
        <v>117.53528272747212</v>
      </c>
      <c r="W321" s="13">
        <f t="shared" si="106"/>
        <v>0.98869095705771248</v>
      </c>
      <c r="X321" s="3">
        <f t="shared" si="107"/>
        <v>5.3983466992453847E-4</v>
      </c>
      <c r="Y321" s="3">
        <f t="shared" si="108"/>
        <v>0.43516479772918537</v>
      </c>
      <c r="Z321" s="3">
        <f t="shared" si="109"/>
        <v>36.809000461818727</v>
      </c>
      <c r="AA321" s="3">
        <f t="shared" si="110"/>
        <v>1216.0107532605753</v>
      </c>
      <c r="AL321" s="25"/>
      <c r="AM321" s="25"/>
    </row>
    <row r="322" spans="1:39" hidden="1">
      <c r="A322" s="4">
        <v>42765</v>
      </c>
      <c r="B322" s="3">
        <v>136.8185</v>
      </c>
      <c r="C322" s="3">
        <f t="shared" si="90"/>
        <v>-1.7008079832315306E-3</v>
      </c>
      <c r="D322" s="3">
        <f t="shared" si="91"/>
        <v>2.8927477958241064E-6</v>
      </c>
      <c r="E322" s="3">
        <f t="shared" si="92"/>
        <v>1.1543276601010119E-4</v>
      </c>
      <c r="F322" s="3">
        <f t="shared" si="93"/>
        <v>-2.1812216918017279E-2</v>
      </c>
      <c r="G322" s="3">
        <f t="shared" si="94"/>
        <v>3.398111215651619E-2</v>
      </c>
      <c r="H322" s="3">
        <f t="shared" si="95"/>
        <v>1.5</v>
      </c>
      <c r="I322" s="13">
        <f>I323*(1+(H323*((B322/B323)-1))+((1-H323)*(Eur_1M!B322/100)*((A322-A323)/360)))</f>
        <v>117.59673962114006</v>
      </c>
      <c r="J322" s="3">
        <f t="shared" si="96"/>
        <v>112.50723394746697</v>
      </c>
      <c r="K322" s="3">
        <f t="shared" si="89"/>
        <v>1.1163873961560806</v>
      </c>
      <c r="L322" s="13">
        <f t="shared" si="97"/>
        <v>1116.3873961560805</v>
      </c>
      <c r="M322" s="3">
        <f t="shared" si="98"/>
        <v>-2.5367584963046624E-3</v>
      </c>
      <c r="N322" s="3">
        <f t="shared" si="99"/>
        <v>4.4206101935389069E-2</v>
      </c>
      <c r="O322" s="3">
        <v>311</v>
      </c>
      <c r="P322" s="3">
        <f t="shared" si="100"/>
        <v>1.2341269841269842</v>
      </c>
      <c r="Q322" s="3">
        <f>(  Eur_12M!B321 + ( ('Swap(vs6M)_2Y'!B323 - Eur_12M!B321)/1  )*(P322-1) )/100</f>
        <v>-1.1287698412698413E-3</v>
      </c>
      <c r="R322" s="3">
        <f t="shared" si="101"/>
        <v>2.2380922759704198</v>
      </c>
      <c r="S322" s="3">
        <f t="shared" si="102"/>
        <v>2.1889831567663394</v>
      </c>
      <c r="T322" s="13">
        <f t="shared" si="103"/>
        <v>0.98739248087169218</v>
      </c>
      <c r="U322" s="13">
        <f t="shared" si="104"/>
        <v>0.98570096787357675</v>
      </c>
      <c r="V322" s="3">
        <f t="shared" si="105"/>
        <v>115.23746985294667</v>
      </c>
      <c r="W322" s="13">
        <f t="shared" si="106"/>
        <v>0.98739248087169218</v>
      </c>
      <c r="X322" s="3">
        <f t="shared" si="107"/>
        <v>5.9460708689800445E-4</v>
      </c>
      <c r="Y322" s="3">
        <f t="shared" si="108"/>
        <v>0.39008750276825244</v>
      </c>
      <c r="Z322" s="3">
        <f t="shared" si="109"/>
        <v>40.429837854811765</v>
      </c>
      <c r="AA322" s="3">
        <f t="shared" si="110"/>
        <v>1218.175955614344</v>
      </c>
      <c r="AL322" s="25"/>
      <c r="AM322" s="25"/>
    </row>
    <row r="323" spans="1:39" hidden="1">
      <c r="A323" s="4">
        <v>42762</v>
      </c>
      <c r="B323" s="3">
        <v>137.0514</v>
      </c>
      <c r="C323" s="3">
        <f t="shared" si="90"/>
        <v>1.152918600117928E-4</v>
      </c>
      <c r="D323" s="3">
        <f t="shared" si="91"/>
        <v>1.3292212984978826E-8</v>
      </c>
      <c r="E323" s="3">
        <f t="shared" si="92"/>
        <v>1.1509410659705394E-4</v>
      </c>
      <c r="F323" s="3">
        <f t="shared" si="93"/>
        <v>-1.8513257382905615E-2</v>
      </c>
      <c r="G323" s="3">
        <f t="shared" si="94"/>
        <v>3.5132023892734718E-2</v>
      </c>
      <c r="H323" s="3">
        <f t="shared" si="95"/>
        <v>1.5</v>
      </c>
      <c r="I323" s="13">
        <f>I324*(1+(H324*((B323/B324)-1))+((1-H324)*(Eur_1M!B323/100)*((A323-A324)/360)))</f>
        <v>117.89543284562139</v>
      </c>
      <c r="J323" s="3">
        <f t="shared" si="96"/>
        <v>112.79299993548254</v>
      </c>
      <c r="K323" s="3">
        <f t="shared" si="89"/>
        <v>1.1192229964644096</v>
      </c>
      <c r="L323" s="13">
        <f t="shared" si="97"/>
        <v>1119.2229964644096</v>
      </c>
      <c r="M323" s="3">
        <f t="shared" si="98"/>
        <v>1.7809856573627211E-4</v>
      </c>
      <c r="N323" s="3">
        <f t="shared" si="99"/>
        <v>4.4210206583833067E-2</v>
      </c>
      <c r="O323" s="3">
        <v>312</v>
      </c>
      <c r="P323" s="3">
        <f t="shared" si="100"/>
        <v>1.2380952380952381</v>
      </c>
      <c r="Q323" s="3">
        <f>(  Eur_12M!B322 + ( ('Swap(vs6M)_2Y'!B324 - Eur_12M!B322)/1  )*(P323-1) )/100</f>
        <v>-1.1266666666666667E-3</v>
      </c>
      <c r="R323" s="3">
        <f t="shared" si="101"/>
        <v>2.2859084285042863</v>
      </c>
      <c r="S323" s="3">
        <f t="shared" si="102"/>
        <v>2.2367158518668577</v>
      </c>
      <c r="T323" s="13">
        <f t="shared" si="103"/>
        <v>0.98887019186886094</v>
      </c>
      <c r="U323" s="13">
        <f t="shared" si="104"/>
        <v>0.98734754135571812</v>
      </c>
      <c r="V323" s="3">
        <f t="shared" si="105"/>
        <v>118.04048540381382</v>
      </c>
      <c r="W323" s="13">
        <f t="shared" si="106"/>
        <v>0.98887019186886094</v>
      </c>
      <c r="X323" s="3">
        <f t="shared" si="107"/>
        <v>5.3139516296776845E-4</v>
      </c>
      <c r="Y323" s="3">
        <f t="shared" si="108"/>
        <v>0.46343645352915463</v>
      </c>
      <c r="Z323" s="3">
        <f t="shared" si="109"/>
        <v>36.435727411739244</v>
      </c>
      <c r="AA323" s="3">
        <f t="shared" si="110"/>
        <v>1224.1366723906522</v>
      </c>
      <c r="AL323" s="25"/>
      <c r="AM323" s="25"/>
    </row>
    <row r="324" spans="1:39" hidden="1">
      <c r="A324" s="4">
        <v>42761</v>
      </c>
      <c r="B324" s="3">
        <v>137.03559999999999</v>
      </c>
      <c r="C324" s="3">
        <f t="shared" si="90"/>
        <v>-2.3724786243949445E-3</v>
      </c>
      <c r="D324" s="3">
        <f t="shared" si="91"/>
        <v>5.6286548232109283E-6</v>
      </c>
      <c r="E324" s="3">
        <f t="shared" si="92"/>
        <v>1.1966377281445542E-4</v>
      </c>
      <c r="F324" s="3">
        <f t="shared" si="93"/>
        <v>-2.0769333779106523E-2</v>
      </c>
      <c r="G324" s="3">
        <f t="shared" si="94"/>
        <v>3.5156840661762244E-2</v>
      </c>
      <c r="H324" s="3">
        <f t="shared" si="95"/>
        <v>1.5</v>
      </c>
      <c r="I324" s="13">
        <f>I325*(1+(H325*((B324/B325)-1))+((1-H325)*(Eur_1M!B324/100)*((A324-A325)/360)))</f>
        <v>117.87443770778219</v>
      </c>
      <c r="J324" s="3">
        <f t="shared" si="96"/>
        <v>112.77291345270892</v>
      </c>
      <c r="K324" s="3">
        <f t="shared" si="89"/>
        <v>1.119023682203319</v>
      </c>
      <c r="L324" s="13">
        <f t="shared" si="97"/>
        <v>1119.0236822033191</v>
      </c>
      <c r="M324" s="3">
        <f t="shared" si="98"/>
        <v>-3.5556469424208956E-3</v>
      </c>
      <c r="N324" s="3">
        <f t="shared" si="99"/>
        <v>4.4030560410417342E-2</v>
      </c>
      <c r="O324" s="3">
        <v>313</v>
      </c>
      <c r="P324" s="3">
        <f t="shared" si="100"/>
        <v>1.2420634920634921</v>
      </c>
      <c r="Q324" s="3">
        <f>(  Eur_12M!B323 + ( ('Swap(vs6M)_2Y'!B325 - Eur_12M!B323)/1  )*(P324-1) )/100</f>
        <v>-1.1192460317460315E-3</v>
      </c>
      <c r="R324" s="3">
        <f t="shared" si="101"/>
        <v>2.287911299424926</v>
      </c>
      <c r="S324" s="3">
        <f t="shared" si="102"/>
        <v>2.2388401634892943</v>
      </c>
      <c r="T324" s="13">
        <f t="shared" si="103"/>
        <v>0.98892865642551353</v>
      </c>
      <c r="U324" s="13">
        <f t="shared" si="104"/>
        <v>0.98741684102272032</v>
      </c>
      <c r="V324" s="3">
        <f t="shared" si="105"/>
        <v>117.84410910467102</v>
      </c>
      <c r="W324" s="13">
        <f t="shared" si="106"/>
        <v>0.98892865642551353</v>
      </c>
      <c r="X324" s="3">
        <f t="shared" si="107"/>
        <v>5.3037026497595682E-4</v>
      </c>
      <c r="Y324" s="3">
        <f t="shared" si="108"/>
        <v>0.4629217853127916</v>
      </c>
      <c r="Z324" s="3">
        <f t="shared" si="109"/>
        <v>36.320827356033504</v>
      </c>
      <c r="AA324" s="3">
        <f t="shared" si="110"/>
        <v>1228.1405533344496</v>
      </c>
      <c r="AL324" s="25"/>
      <c r="AM324" s="25"/>
    </row>
    <row r="325" spans="1:39" hidden="1">
      <c r="A325" s="4">
        <v>42760</v>
      </c>
      <c r="B325" s="3">
        <v>137.36109999999999</v>
      </c>
      <c r="C325" s="3">
        <f t="shared" si="90"/>
        <v>-3.9162852512434777E-3</v>
      </c>
      <c r="D325" s="3">
        <f t="shared" si="91"/>
        <v>1.5337290169107189E-5</v>
      </c>
      <c r="E325" s="3">
        <f t="shared" si="92"/>
        <v>1.1452307960341623E-4</v>
      </c>
      <c r="F325" s="3">
        <f t="shared" si="93"/>
        <v>-1.7698312663397178E-2</v>
      </c>
      <c r="G325" s="3">
        <f t="shared" si="94"/>
        <v>3.5293848361864485E-2</v>
      </c>
      <c r="H325" s="3">
        <f t="shared" si="95"/>
        <v>1.5</v>
      </c>
      <c r="I325" s="13">
        <f>I326*(1+(H326*((B325/B326)-1))+((1-H326)*(Eur_1M!B325/100)*((A325-A326)/360)))</f>
        <v>118.29430359688939</v>
      </c>
      <c r="J325" s="3">
        <f t="shared" si="96"/>
        <v>113.17460783611216</v>
      </c>
      <c r="K325" s="3">
        <f t="shared" si="89"/>
        <v>1.1230096174272484</v>
      </c>
      <c r="L325" s="13">
        <f t="shared" si="97"/>
        <v>1123.0096174272483</v>
      </c>
      <c r="M325" s="3">
        <f t="shared" si="98"/>
        <v>-5.8749972938611124E-3</v>
      </c>
      <c r="N325" s="3">
        <f t="shared" si="99"/>
        <v>4.3586125709431066E-2</v>
      </c>
      <c r="O325" s="3">
        <v>314</v>
      </c>
      <c r="P325" s="3">
        <f t="shared" si="100"/>
        <v>1.246031746031746</v>
      </c>
      <c r="Q325" s="3">
        <f>(  Eur_12M!B324 + ( ('Swap(vs6M)_2Y'!B326 - Eur_12M!B324)/1  )*(P325-1) )/100</f>
        <v>-1.1231746031746032E-3</v>
      </c>
      <c r="R325" s="3">
        <f t="shared" si="101"/>
        <v>2.380026945441152</v>
      </c>
      <c r="S325" s="3">
        <f t="shared" si="102"/>
        <v>2.3313735873754897</v>
      </c>
      <c r="T325" s="13">
        <f t="shared" si="103"/>
        <v>0.99134431392915101</v>
      </c>
      <c r="U325" s="13">
        <f t="shared" si="104"/>
        <v>0.99013316549136277</v>
      </c>
      <c r="V325" s="3">
        <f t="shared" si="105"/>
        <v>121.76936066094538</v>
      </c>
      <c r="W325" s="13">
        <f t="shared" si="106"/>
        <v>0.99134431392915101</v>
      </c>
      <c r="X325" s="3">
        <f t="shared" si="107"/>
        <v>4.2990954377319159E-4</v>
      </c>
      <c r="Y325" s="3">
        <f t="shared" si="108"/>
        <v>0.59864593171613445</v>
      </c>
      <c r="Z325" s="3">
        <f t="shared" si="109"/>
        <v>29.445668050885956</v>
      </c>
      <c r="AA325" s="3">
        <f t="shared" si="110"/>
        <v>1235.4651950471382</v>
      </c>
      <c r="AL325" s="25"/>
      <c r="AM325" s="25"/>
    </row>
    <row r="326" spans="1:39" hidden="1">
      <c r="A326" s="4">
        <v>42759</v>
      </c>
      <c r="B326" s="3">
        <v>137.90010000000001</v>
      </c>
      <c r="C326" s="3">
        <f t="shared" si="90"/>
        <v>-2.3945185250174666E-3</v>
      </c>
      <c r="D326" s="3">
        <f t="shared" si="91"/>
        <v>5.7337189666518234E-6</v>
      </c>
      <c r="E326" s="3">
        <f t="shared" si="92"/>
        <v>9.9492424854831412E-5</v>
      </c>
      <c r="F326" s="3">
        <f t="shared" si="93"/>
        <v>-1.3228280700630854E-2</v>
      </c>
      <c r="G326" s="3">
        <f t="shared" si="94"/>
        <v>3.3813643469540897E-2</v>
      </c>
      <c r="H326" s="3">
        <f t="shared" si="95"/>
        <v>1.5</v>
      </c>
      <c r="I326" s="13">
        <f>I327*(1+(H327*((B326/B327)-1))+((1-H327)*(Eur_1M!B326/100)*((A326-A327)/360)))</f>
        <v>118.99132781324352</v>
      </c>
      <c r="J326" s="3">
        <f t="shared" si="96"/>
        <v>113.84146532577597</v>
      </c>
      <c r="K326" s="3">
        <f t="shared" si="89"/>
        <v>1.1296267145717802</v>
      </c>
      <c r="L326" s="13">
        <f t="shared" si="97"/>
        <v>1129.6267145717802</v>
      </c>
      <c r="M326" s="3">
        <f t="shared" si="98"/>
        <v>-3.5887461148973688E-3</v>
      </c>
      <c r="N326" s="3">
        <f t="shared" si="99"/>
        <v>4.3396097837972332E-2</v>
      </c>
      <c r="O326" s="3">
        <v>315</v>
      </c>
      <c r="P326" s="3">
        <f t="shared" si="100"/>
        <v>1.25</v>
      </c>
      <c r="Q326" s="3">
        <f>(  Eur_12M!B325 + ( ('Swap(vs6M)_2Y'!B327 - Eur_12M!B325)/1  )*(P326-1) )/100</f>
        <v>-1.1375000000000001E-3</v>
      </c>
      <c r="R326" s="3">
        <f t="shared" si="101"/>
        <v>2.5071435806013165</v>
      </c>
      <c r="S326" s="3">
        <f t="shared" si="102"/>
        <v>2.4586252682393477</v>
      </c>
      <c r="T326" s="13">
        <f t="shared" si="103"/>
        <v>0.99391443697447834</v>
      </c>
      <c r="U326" s="13">
        <f t="shared" si="104"/>
        <v>0.99302649448576663</v>
      </c>
      <c r="V326" s="3">
        <f t="shared" si="105"/>
        <v>128.3128416814011</v>
      </c>
      <c r="W326" s="13">
        <f t="shared" si="106"/>
        <v>0.99391443697447834</v>
      </c>
      <c r="X326" s="3">
        <f t="shared" si="107"/>
        <v>3.1414636870428836E-4</v>
      </c>
      <c r="Y326" s="3">
        <f t="shared" si="108"/>
        <v>0.75371281443761462</v>
      </c>
      <c r="Z326" s="3">
        <f t="shared" si="109"/>
        <v>21.745161904575998</v>
      </c>
      <c r="AA326" s="3">
        <f t="shared" si="110"/>
        <v>1243.0493229044246</v>
      </c>
      <c r="AL326" s="25"/>
      <c r="AM326" s="25"/>
    </row>
    <row r="327" spans="1:39" hidden="1">
      <c r="A327" s="4">
        <v>42758</v>
      </c>
      <c r="B327" s="3">
        <v>138.23070000000001</v>
      </c>
      <c r="C327" s="3">
        <f t="shared" si="90"/>
        <v>3.241867382355555E-3</v>
      </c>
      <c r="D327" s="3">
        <f t="shared" si="91"/>
        <v>1.0509704124780858E-5</v>
      </c>
      <c r="E327" s="3">
        <f t="shared" si="92"/>
        <v>9.4031015251651323E-5</v>
      </c>
      <c r="F327" s="3">
        <f t="shared" si="93"/>
        <v>-1.0311929478792132E-2</v>
      </c>
      <c r="G327" s="3">
        <f t="shared" si="94"/>
        <v>3.3433503880661235E-2</v>
      </c>
      <c r="H327" s="3">
        <f t="shared" si="95"/>
        <v>1.5</v>
      </c>
      <c r="I327" s="13">
        <f>I328*(1+(H328*((B327/B328)-1))+((1-H328)*(Eur_1M!B327/100)*((A327-A328)/360)))</f>
        <v>119.41912464661526</v>
      </c>
      <c r="J327" s="3">
        <f t="shared" si="96"/>
        <v>114.25074740765342</v>
      </c>
      <c r="K327" s="3">
        <f t="shared" si="89"/>
        <v>1.1336879410516159</v>
      </c>
      <c r="L327" s="13">
        <f t="shared" si="97"/>
        <v>1133.6879410516158</v>
      </c>
      <c r="M327" s="3">
        <f t="shared" si="98"/>
        <v>4.8742931845615128E-3</v>
      </c>
      <c r="N327" s="3">
        <f t="shared" si="99"/>
        <v>4.2978742316657347E-2</v>
      </c>
      <c r="O327" s="3">
        <v>316</v>
      </c>
      <c r="P327" s="3">
        <f t="shared" si="100"/>
        <v>1.253968253968254</v>
      </c>
      <c r="Q327" s="3">
        <f>(  Eur_12M!B326 + ( ('Swap(vs6M)_2Y'!B328 - Eur_12M!B326)/1  )*(P327-1) )/100</f>
        <v>-1.1725396825396825E-3</v>
      </c>
      <c r="R327" s="3">
        <f t="shared" si="101"/>
        <v>2.6006492215216364</v>
      </c>
      <c r="S327" s="3">
        <f t="shared" si="102"/>
        <v>2.5525213147244741</v>
      </c>
      <c r="T327" s="13">
        <f t="shared" si="103"/>
        <v>0.99534762289321621</v>
      </c>
      <c r="U327" s="13">
        <f t="shared" si="104"/>
        <v>0.99465268171899313</v>
      </c>
      <c r="V327" s="3">
        <f t="shared" si="105"/>
        <v>132.29737460175431</v>
      </c>
      <c r="W327" s="13">
        <f t="shared" si="106"/>
        <v>0.99534762289321621</v>
      </c>
      <c r="X327" s="3">
        <f t="shared" si="107"/>
        <v>2.4852555148240302E-4</v>
      </c>
      <c r="Y327" s="3">
        <f t="shared" si="108"/>
        <v>0.87297663335118769</v>
      </c>
      <c r="Z327" s="3">
        <f t="shared" si="109"/>
        <v>17.214655849797943</v>
      </c>
      <c r="AA327" s="3">
        <f t="shared" si="110"/>
        <v>1249.0981204366258</v>
      </c>
      <c r="AL327" s="25"/>
      <c r="AM327" s="25"/>
    </row>
    <row r="328" spans="1:39" hidden="1">
      <c r="A328" s="4">
        <v>42755</v>
      </c>
      <c r="B328" s="3">
        <v>137.7833</v>
      </c>
      <c r="C328" s="3">
        <f t="shared" si="90"/>
        <v>-2.8178485165699044E-3</v>
      </c>
      <c r="D328" s="3">
        <f t="shared" si="91"/>
        <v>7.9402702623352115E-6</v>
      </c>
      <c r="E328" s="3">
        <f t="shared" si="92"/>
        <v>8.4029224693973095E-5</v>
      </c>
      <c r="F328" s="3">
        <f t="shared" si="93"/>
        <v>-1.2841116310618475E-2</v>
      </c>
      <c r="G328" s="3">
        <f t="shared" si="94"/>
        <v>3.0901211015739775E-2</v>
      </c>
      <c r="H328" s="3">
        <f t="shared" si="95"/>
        <v>1.5</v>
      </c>
      <c r="I328" s="13">
        <f>I329*(1+(H329*((B328/B329)-1))+((1-H329)*(Eur_1M!B328/100)*((A328-A329)/360)))</f>
        <v>118.83845714273224</v>
      </c>
      <c r="J328" s="3">
        <f t="shared" si="96"/>
        <v>113.69521079230567</v>
      </c>
      <c r="K328" s="3">
        <f t="shared" ref="K328:K391" si="111">J328/$Y$2</f>
        <v>1.1281754592874031</v>
      </c>
      <c r="L328" s="13">
        <f t="shared" si="97"/>
        <v>1128.1754592874031</v>
      </c>
      <c r="M328" s="3">
        <f t="shared" si="98"/>
        <v>-4.2245674274528668E-3</v>
      </c>
      <c r="N328" s="3">
        <f t="shared" si="99"/>
        <v>4.2822893564871622E-2</v>
      </c>
      <c r="O328" s="3">
        <v>317</v>
      </c>
      <c r="P328" s="3">
        <f t="shared" si="100"/>
        <v>1.2579365079365079</v>
      </c>
      <c r="Q328" s="3">
        <f>(  Eur_12M!B327 + ( ('Swap(vs6M)_2Y'!B329 - Eur_12M!B327)/1  )*(P328-1) )/100</f>
        <v>-1.1805555555555556E-3</v>
      </c>
      <c r="R328" s="3">
        <f t="shared" si="101"/>
        <v>2.5041021583644794</v>
      </c>
      <c r="S328" s="3">
        <f t="shared" si="102"/>
        <v>2.4560729564501025</v>
      </c>
      <c r="T328" s="13">
        <f t="shared" si="103"/>
        <v>0.99386187089445999</v>
      </c>
      <c r="U328" s="13">
        <f t="shared" si="104"/>
        <v>0.99297676811874958</v>
      </c>
      <c r="V328" s="3">
        <f t="shared" si="105"/>
        <v>126.79807505612121</v>
      </c>
      <c r="W328" s="13">
        <f t="shared" si="106"/>
        <v>0.99386187089445999</v>
      </c>
      <c r="X328" s="3">
        <f t="shared" si="107"/>
        <v>3.2018447877758431E-4</v>
      </c>
      <c r="Y328" s="3">
        <f t="shared" si="108"/>
        <v>0.80034729321175979</v>
      </c>
      <c r="Z328" s="3">
        <f t="shared" si="109"/>
        <v>21.95271822953902</v>
      </c>
      <c r="AA328" s="3">
        <f t="shared" si="110"/>
        <v>1250.9581021503423</v>
      </c>
      <c r="AL328" s="25"/>
      <c r="AM328" s="25"/>
    </row>
    <row r="329" spans="1:39" hidden="1">
      <c r="A329" s="4">
        <v>42754</v>
      </c>
      <c r="B329" s="3">
        <v>138.1721</v>
      </c>
      <c r="C329" s="3">
        <f t="shared" ref="C329:C392" si="112">+LN(B329/B330)</f>
        <v>-1.985404391908386E-3</v>
      </c>
      <c r="D329" s="3">
        <f t="shared" ref="D329:D392" si="113">+C329^2</f>
        <v>3.9418305994091083E-6</v>
      </c>
      <c r="E329" s="3">
        <f t="shared" ref="E329:E392" si="114">+SUM(D329:D348)</f>
        <v>7.6330438225211703E-5</v>
      </c>
      <c r="F329" s="3">
        <f t="shared" ref="F329:F392" si="115">+SUM(C329:C348)</f>
        <v>-1.0514677799618077E-2</v>
      </c>
      <c r="G329" s="3">
        <f t="shared" ref="G329:G392" si="116">+SQRT($D$3/$D$2)*SQRT(E329-((1/$D$2)*F329^2))</f>
        <v>2.9868238960857826E-2</v>
      </c>
      <c r="H329" s="3">
        <f t="shared" ref="H329:H392" si="117">+MIN($D$5,$D$4/G331)</f>
        <v>1.5</v>
      </c>
      <c r="I329" s="13">
        <f>I330*(1+(H330*((B329/B330)-1))+((1-H330)*(Eur_1M!B329/100)*((A329-A330)/360)))</f>
        <v>119.34156016599006</v>
      </c>
      <c r="J329" s="3">
        <f t="shared" ref="J329:J392" si="118">I329*(1-(1.1/100))^4</f>
        <v>114.17653986418047</v>
      </c>
      <c r="K329" s="3">
        <f t="shared" si="111"/>
        <v>1.1329515940335069</v>
      </c>
      <c r="L329" s="13">
        <f t="shared" ref="L329:L392" si="119">K329*1000</f>
        <v>1132.9515940335068</v>
      </c>
      <c r="M329" s="3">
        <f t="shared" ref="M329:M392" si="120">LN(L329/L330)</f>
        <v>-2.9744046628151252E-3</v>
      </c>
      <c r="N329" s="3">
        <f t="shared" si="99"/>
        <v>4.276994439633406E-2</v>
      </c>
      <c r="O329" s="3">
        <v>318</v>
      </c>
      <c r="P329" s="3">
        <f t="shared" si="100"/>
        <v>1.2619047619047619</v>
      </c>
      <c r="Q329" s="3">
        <f>(  Eur_12M!B328 + ( ('Swap(vs6M)_2Y'!B330 - Eur_12M!B328)/1  )*(P329-1) )/100</f>
        <v>-1.151904761904762E-3</v>
      </c>
      <c r="R329" s="3">
        <f t="shared" si="101"/>
        <v>2.5918568272864517</v>
      </c>
      <c r="S329" s="3">
        <f t="shared" si="102"/>
        <v>2.5438114093853428</v>
      </c>
      <c r="T329" s="13">
        <f t="shared" si="103"/>
        <v>0.99522702553130526</v>
      </c>
      <c r="U329" s="13">
        <f t="shared" si="104"/>
        <v>0.99451748659098349</v>
      </c>
      <c r="V329" s="3">
        <f t="shared" si="105"/>
        <v>131.57988246971308</v>
      </c>
      <c r="W329" s="13">
        <f t="shared" si="106"/>
        <v>0.99522702553130526</v>
      </c>
      <c r="X329" s="3">
        <f t="shared" si="107"/>
        <v>2.5486604437457549E-4</v>
      </c>
      <c r="Y329" s="3">
        <f t="shared" si="108"/>
        <v>0.84804175553830485</v>
      </c>
      <c r="Z329" s="3">
        <f t="shared" si="109"/>
        <v>17.656310312262406</v>
      </c>
      <c r="AA329" s="3">
        <f t="shared" si="110"/>
        <v>1256.8119193846155</v>
      </c>
      <c r="AL329" s="25"/>
      <c r="AM329" s="25"/>
    </row>
    <row r="330" spans="1:39" hidden="1">
      <c r="A330" s="4">
        <v>42753</v>
      </c>
      <c r="B330" s="3">
        <v>138.44669999999999</v>
      </c>
      <c r="C330" s="3">
        <f t="shared" si="112"/>
        <v>-2.2027529237765592E-3</v>
      </c>
      <c r="D330" s="3">
        <f t="shared" si="113"/>
        <v>4.8521204432061799E-6</v>
      </c>
      <c r="E330" s="3">
        <f t="shared" si="114"/>
        <v>7.2408308138811276E-5</v>
      </c>
      <c r="F330" s="3">
        <f t="shared" si="115"/>
        <v>-8.6696319236917521E-3</v>
      </c>
      <c r="G330" s="3">
        <f t="shared" si="116"/>
        <v>2.9410751374333775E-2</v>
      </c>
      <c r="H330" s="3">
        <f t="shared" si="117"/>
        <v>1.5</v>
      </c>
      <c r="I330" s="13">
        <f>I331*(1+(H331*((B330/B331)-1))+((1-H331)*(Eur_1M!B330/100)*((A330-A331)/360)))</f>
        <v>119.69705869516309</v>
      </c>
      <c r="J330" s="3">
        <f t="shared" si="118"/>
        <v>114.51665266253276</v>
      </c>
      <c r="K330" s="3">
        <f t="shared" si="111"/>
        <v>1.1363264671685904</v>
      </c>
      <c r="L330" s="13">
        <f t="shared" si="119"/>
        <v>1136.3264671685904</v>
      </c>
      <c r="M330" s="3">
        <f t="shared" si="120"/>
        <v>-3.300767844643723E-3</v>
      </c>
      <c r="N330" s="3">
        <f t="shared" si="99"/>
        <v>4.2618712730040448E-2</v>
      </c>
      <c r="O330" s="3">
        <v>319</v>
      </c>
      <c r="P330" s="3">
        <f t="shared" si="100"/>
        <v>1.2658730158730158</v>
      </c>
      <c r="Q330" s="3">
        <f>(  Eur_12M!B329 + ( ('Swap(vs6M)_2Y'!B331 - Eur_12M!B329)/1  )*(P330-1) )/100</f>
        <v>-1.1761111111111111E-3</v>
      </c>
      <c r="R330" s="3">
        <f t="shared" si="101"/>
        <v>2.6581751794921447</v>
      </c>
      <c r="S330" s="3">
        <f t="shared" si="102"/>
        <v>2.6102244300710904</v>
      </c>
      <c r="T330" s="13">
        <f t="shared" si="103"/>
        <v>0.99607174781388841</v>
      </c>
      <c r="U330" s="13">
        <f t="shared" si="104"/>
        <v>0.99547585803795402</v>
      </c>
      <c r="V330" s="3">
        <f t="shared" si="105"/>
        <v>134.90365665094009</v>
      </c>
      <c r="W330" s="13">
        <f t="shared" si="106"/>
        <v>0.99607174781388841</v>
      </c>
      <c r="X330" s="3">
        <f t="shared" si="107"/>
        <v>2.1393009222685981E-4</v>
      </c>
      <c r="Y330" s="3">
        <f t="shared" si="108"/>
        <v>0.92166456578264522</v>
      </c>
      <c r="Z330" s="3">
        <f t="shared" si="109"/>
        <v>14.902824713386996</v>
      </c>
      <c r="AA330" s="3">
        <f t="shared" si="110"/>
        <v>1262.0235385509759</v>
      </c>
      <c r="AL330" s="25"/>
      <c r="AM330" s="25"/>
    </row>
    <row r="331" spans="1:39" hidden="1">
      <c r="A331" s="4">
        <v>42752</v>
      </c>
      <c r="B331" s="3">
        <v>138.75200000000001</v>
      </c>
      <c r="C331" s="3">
        <f t="shared" si="112"/>
        <v>4.2603054439923228E-4</v>
      </c>
      <c r="D331" s="3">
        <f t="shared" si="113"/>
        <v>1.8150202476110623E-7</v>
      </c>
      <c r="E331" s="3">
        <f t="shared" si="114"/>
        <v>6.756803294871548E-5</v>
      </c>
      <c r="F331" s="3">
        <f t="shared" si="115"/>
        <v>-6.5757148998304973E-3</v>
      </c>
      <c r="G331" s="3">
        <f t="shared" si="116"/>
        <v>2.8707420617223482E-2</v>
      </c>
      <c r="H331" s="3">
        <f t="shared" si="117"/>
        <v>1.5</v>
      </c>
      <c r="I331" s="13">
        <f>I332*(1+(H332*((B331/B332)-1))+((1-H332)*(Eur_1M!B331/100)*((A331-A332)/360)))</f>
        <v>120.09280366943975</v>
      </c>
      <c r="J331" s="3">
        <f t="shared" si="118"/>
        <v>114.89527006764042</v>
      </c>
      <c r="K331" s="3">
        <f t="shared" si="111"/>
        <v>1.1400834140261134</v>
      </c>
      <c r="L331" s="13">
        <f t="shared" si="119"/>
        <v>1140.0834140261134</v>
      </c>
      <c r="M331" s="3">
        <f t="shared" si="120"/>
        <v>6.4414112567155214E-4</v>
      </c>
      <c r="N331" s="3">
        <f t="shared" si="99"/>
        <v>4.2633777603629429E-2</v>
      </c>
      <c r="O331" s="3">
        <v>320</v>
      </c>
      <c r="P331" s="3">
        <f t="shared" si="100"/>
        <v>1.2698412698412698</v>
      </c>
      <c r="Q331" s="3">
        <f>(  Eur_12M!B330 + ( ('Swap(vs6M)_2Y'!B332 - Eur_12M!B330)/1  )*(P331-1) )/100</f>
        <v>-1.1904761904761904E-3</v>
      </c>
      <c r="R331" s="3">
        <f t="shared" si="101"/>
        <v>2.721400571411968</v>
      </c>
      <c r="S331" s="3">
        <f t="shared" si="102"/>
        <v>2.6733577466961589</v>
      </c>
      <c r="T331" s="13">
        <f t="shared" si="103"/>
        <v>0.99674970313478728</v>
      </c>
      <c r="U331" s="13">
        <f t="shared" si="104"/>
        <v>0.99624519408074963</v>
      </c>
      <c r="V331" s="3">
        <f t="shared" si="105"/>
        <v>138.6254318749036</v>
      </c>
      <c r="W331" s="13">
        <f t="shared" si="106"/>
        <v>0.99674970313478728</v>
      </c>
      <c r="X331" s="3">
        <f t="shared" si="107"/>
        <v>1.7953447756606478E-4</v>
      </c>
      <c r="Y331" s="3">
        <f t="shared" si="108"/>
        <v>0.97572091342437117</v>
      </c>
      <c r="Z331" s="3">
        <f t="shared" si="109"/>
        <v>12.633519946549875</v>
      </c>
      <c r="AA331" s="3">
        <f t="shared" si="110"/>
        <v>1266.9871398152632</v>
      </c>
      <c r="AL331" s="25"/>
      <c r="AM331" s="25"/>
    </row>
    <row r="332" spans="1:39" hidden="1">
      <c r="A332" s="4">
        <v>42751</v>
      </c>
      <c r="B332" s="3">
        <v>138.69290000000001</v>
      </c>
      <c r="C332" s="3">
        <f t="shared" si="112"/>
        <v>4.7237797750830776E-4</v>
      </c>
      <c r="D332" s="3">
        <f t="shared" si="113"/>
        <v>2.2314095363483932E-7</v>
      </c>
      <c r="E332" s="3">
        <f t="shared" si="114"/>
        <v>6.8290106621128605E-5</v>
      </c>
      <c r="F332" s="3">
        <f t="shared" si="115"/>
        <v>-6.0511794564233933E-3</v>
      </c>
      <c r="G332" s="3">
        <f t="shared" si="116"/>
        <v>2.893763598764593E-2</v>
      </c>
      <c r="H332" s="3">
        <f t="shared" si="117"/>
        <v>1.5</v>
      </c>
      <c r="I332" s="13">
        <f>I333*(1+(H333*((B332/B333)-1))+((1-H333)*(Eur_1M!B332/100)*((A332-A333)/360)))</f>
        <v>120.01547186467084</v>
      </c>
      <c r="J332" s="3">
        <f t="shared" si="118"/>
        <v>114.8212851299734</v>
      </c>
      <c r="K332" s="3">
        <f t="shared" si="111"/>
        <v>1.1393492758821124</v>
      </c>
      <c r="L332" s="13">
        <f t="shared" si="119"/>
        <v>1139.3492758821124</v>
      </c>
      <c r="M332" s="3">
        <f t="shared" si="120"/>
        <v>7.2397221719209355E-4</v>
      </c>
      <c r="N332" s="3">
        <f t="shared" ref="N332:N395" si="121">SQRT(252)*STDEV(M333:M511)</f>
        <v>4.2683276183581427E-2</v>
      </c>
      <c r="O332" s="3">
        <v>321</v>
      </c>
      <c r="P332" s="3">
        <f t="shared" ref="P332:P395" si="122">O332/252</f>
        <v>1.2738095238095237</v>
      </c>
      <c r="Q332" s="3">
        <f>(  Eur_12M!B331 + ( ('Swap(vs6M)_2Y'!B333 - Eur_12M!B331)/1  )*(P332-1) )/100</f>
        <v>-1.1854761904761904E-3</v>
      </c>
      <c r="R332" s="3">
        <f t="shared" si="101"/>
        <v>2.7008009342183175</v>
      </c>
      <c r="S332" s="3">
        <f t="shared" si="102"/>
        <v>2.6526272354768121</v>
      </c>
      <c r="T332" s="13">
        <f t="shared" si="103"/>
        <v>0.99654136366112156</v>
      </c>
      <c r="U332" s="13">
        <f t="shared" si="104"/>
        <v>0.99600659899779709</v>
      </c>
      <c r="V332" s="3">
        <f t="shared" si="105"/>
        <v>137.89690535715931</v>
      </c>
      <c r="W332" s="13">
        <f t="shared" si="106"/>
        <v>0.99654136366112156</v>
      </c>
      <c r="X332" s="3">
        <f t="shared" si="107"/>
        <v>1.8945256753737189E-4</v>
      </c>
      <c r="Y332" s="3">
        <f t="shared" si="108"/>
        <v>0.95849977395775121</v>
      </c>
      <c r="Z332" s="3">
        <f t="shared" si="109"/>
        <v>13.371388120558652</v>
      </c>
      <c r="AA332" s="3">
        <f t="shared" si="110"/>
        <v>1270.6400000200977</v>
      </c>
      <c r="AL332" s="25"/>
      <c r="AM332" s="25"/>
    </row>
    <row r="333" spans="1:39" hidden="1">
      <c r="A333" s="4">
        <v>42748</v>
      </c>
      <c r="B333" s="3">
        <v>138.62739999999999</v>
      </c>
      <c r="C333" s="3">
        <f t="shared" si="112"/>
        <v>-1.5345933366747271E-3</v>
      </c>
      <c r="D333" s="3">
        <f t="shared" si="113"/>
        <v>2.3549767089664723E-6</v>
      </c>
      <c r="E333" s="3">
        <f t="shared" si="114"/>
        <v>6.8093660935730841E-5</v>
      </c>
      <c r="F333" s="3">
        <f t="shared" si="115"/>
        <v>-6.6869443007144067E-3</v>
      </c>
      <c r="G333" s="3">
        <f t="shared" si="116"/>
        <v>2.880641485189139E-2</v>
      </c>
      <c r="H333" s="3">
        <f t="shared" si="117"/>
        <v>1.5</v>
      </c>
      <c r="I333" s="13">
        <f>I334*(1+(H334*((B333/B334)-1))+((1-H334)*(Eur_1M!B333/100)*((A333-A334)/360)))</f>
        <v>119.92861544201978</v>
      </c>
      <c r="J333" s="3">
        <f t="shared" si="118"/>
        <v>114.73818779330807</v>
      </c>
      <c r="K333" s="3">
        <f t="shared" si="111"/>
        <v>1.1385247171755084</v>
      </c>
      <c r="L333" s="13">
        <f t="shared" si="119"/>
        <v>1138.5247171755084</v>
      </c>
      <c r="M333" s="3">
        <f t="shared" si="120"/>
        <v>-2.2975954610822079E-3</v>
      </c>
      <c r="N333" s="3">
        <f t="shared" si="121"/>
        <v>4.2809048125393601E-2</v>
      </c>
      <c r="O333" s="3">
        <v>322</v>
      </c>
      <c r="P333" s="3">
        <f t="shared" si="122"/>
        <v>1.2777777777777777</v>
      </c>
      <c r="Q333" s="3">
        <f>(  Eur_12M!B332 + ( ('Swap(vs6M)_2Y'!B334 - Eur_12M!B332)/1  )*(P333-1) )/100</f>
        <v>-1.1927777777777776E-3</v>
      </c>
      <c r="R333" s="3">
        <f t="shared" si="101"/>
        <v>2.673647041118945</v>
      </c>
      <c r="S333" s="3">
        <f t="shared" si="102"/>
        <v>2.6252561926772935</v>
      </c>
      <c r="T333" s="13">
        <f t="shared" si="103"/>
        <v>0.99624843124882445</v>
      </c>
      <c r="U333" s="13">
        <f t="shared" si="104"/>
        <v>0.99567081038321581</v>
      </c>
      <c r="V333" s="3">
        <f t="shared" si="105"/>
        <v>137.06398923436939</v>
      </c>
      <c r="W333" s="13">
        <f t="shared" si="106"/>
        <v>0.99624843124882445</v>
      </c>
      <c r="X333" s="3">
        <f t="shared" si="107"/>
        <v>2.0302593791750832E-4</v>
      </c>
      <c r="Y333" s="3">
        <f t="shared" si="108"/>
        <v>0.94828081272796216</v>
      </c>
      <c r="Z333" s="3">
        <f t="shared" si="109"/>
        <v>14.395519914652517</v>
      </c>
      <c r="AA333" s="3">
        <f t="shared" si="110"/>
        <v>1274.1865503535596</v>
      </c>
      <c r="AL333" s="25"/>
      <c r="AM333" s="25"/>
    </row>
    <row r="334" spans="1:39" hidden="1">
      <c r="A334" s="4">
        <v>42747</v>
      </c>
      <c r="B334" s="3">
        <v>138.84030000000001</v>
      </c>
      <c r="C334" s="3">
        <f t="shared" si="112"/>
        <v>-4.910912405068509E-4</v>
      </c>
      <c r="D334" s="3">
        <f t="shared" si="113"/>
        <v>2.4117060650255768E-7</v>
      </c>
      <c r="E334" s="3">
        <f t="shared" si="114"/>
        <v>6.6231450424077861E-5</v>
      </c>
      <c r="F334" s="3">
        <f t="shared" si="115"/>
        <v>-5.8543240385329192E-3</v>
      </c>
      <c r="G334" s="3">
        <f t="shared" si="116"/>
        <v>2.8511825898669664E-2</v>
      </c>
      <c r="H334" s="3">
        <f t="shared" si="117"/>
        <v>1.5</v>
      </c>
      <c r="I334" s="13">
        <f>I335*(1+(H335*((B334/B335)-1))+((1-H335)*(Eur_1M!B334/100)*((A334-A335)/360)))</f>
        <v>120.20447967536242</v>
      </c>
      <c r="J334" s="3">
        <f t="shared" si="118"/>
        <v>115.0021128131548</v>
      </c>
      <c r="K334" s="3">
        <f t="shared" si="111"/>
        <v>1.1411435938054744</v>
      </c>
      <c r="L334" s="13">
        <f t="shared" si="119"/>
        <v>1141.1435938054744</v>
      </c>
      <c r="M334" s="3">
        <f t="shared" si="120"/>
        <v>-7.3155686823007026E-4</v>
      </c>
      <c r="N334" s="3">
        <f t="shared" si="121"/>
        <v>4.2802544374976083E-2</v>
      </c>
      <c r="O334" s="3">
        <v>323</v>
      </c>
      <c r="P334" s="3">
        <f t="shared" si="122"/>
        <v>1.2817460317460319</v>
      </c>
      <c r="Q334" s="3">
        <f>(  Eur_12M!B333 + ( ('Swap(vs6M)_2Y'!B335 - Eur_12M!B333)/1  )*(P334-1) )/100</f>
        <v>-1.1638492063492064E-3</v>
      </c>
      <c r="R334" s="3">
        <f t="shared" si="101"/>
        <v>2.7180594586934541</v>
      </c>
      <c r="S334" s="3">
        <f t="shared" si="102"/>
        <v>2.6696008906022284</v>
      </c>
      <c r="T334" s="13">
        <f t="shared" si="103"/>
        <v>0.996716698171773</v>
      </c>
      <c r="U334" s="13">
        <f t="shared" si="104"/>
        <v>0.99620292727930282</v>
      </c>
      <c r="V334" s="3">
        <f t="shared" si="105"/>
        <v>139.70674389526823</v>
      </c>
      <c r="W334" s="13">
        <f t="shared" si="106"/>
        <v>0.996716698171773</v>
      </c>
      <c r="X334" s="3">
        <f t="shared" si="107"/>
        <v>1.7945210279548404E-4</v>
      </c>
      <c r="Y334" s="3">
        <f t="shared" si="108"/>
        <v>0.9470994869154874</v>
      </c>
      <c r="Z334" s="3">
        <f t="shared" si="109"/>
        <v>12.82037452497948</v>
      </c>
      <c r="AA334" s="3">
        <f t="shared" si="110"/>
        <v>1278.7853664014033</v>
      </c>
      <c r="AL334" s="25"/>
      <c r="AM334" s="25"/>
    </row>
    <row r="335" spans="1:39" hidden="1">
      <c r="A335" s="4">
        <v>42746</v>
      </c>
      <c r="B335" s="3">
        <v>138.9085</v>
      </c>
      <c r="C335" s="3">
        <f t="shared" si="112"/>
        <v>2.0206350831228933E-3</v>
      </c>
      <c r="D335" s="3">
        <f t="shared" si="113"/>
        <v>4.0829661391470625E-6</v>
      </c>
      <c r="E335" s="3">
        <f t="shared" si="114"/>
        <v>6.6326873453823295E-5</v>
      </c>
      <c r="F335" s="3">
        <f t="shared" si="115"/>
        <v>-4.7830658942406247E-3</v>
      </c>
      <c r="G335" s="3">
        <f t="shared" si="116"/>
        <v>2.8658430562899379E-2</v>
      </c>
      <c r="H335" s="3">
        <f t="shared" si="117"/>
        <v>1.5</v>
      </c>
      <c r="I335" s="13">
        <f>I336*(1+(H336*((B335/B336)-1))+((1-H336)*(Eur_1M!B335/100)*((A335-A336)/360)))</f>
        <v>120.2924482611493</v>
      </c>
      <c r="J335" s="3">
        <f t="shared" si="118"/>
        <v>115.08627417930353</v>
      </c>
      <c r="K335" s="3">
        <f t="shared" si="111"/>
        <v>1.141978710669654</v>
      </c>
      <c r="L335" s="13">
        <f t="shared" si="119"/>
        <v>1141.978710669654</v>
      </c>
      <c r="M335" s="3">
        <f t="shared" si="120"/>
        <v>3.0345745971301296E-3</v>
      </c>
      <c r="N335" s="3">
        <f t="shared" si="121"/>
        <v>4.2652367339697211E-2</v>
      </c>
      <c r="O335" s="3">
        <v>324</v>
      </c>
      <c r="P335" s="3">
        <f t="shared" si="122"/>
        <v>1.2857142857142858</v>
      </c>
      <c r="Q335" s="3">
        <f>(  Eur_12M!B334 + ( ('Swap(vs6M)_2Y'!B336 - Eur_12M!B334)/1  )*(P335-1) )/100</f>
        <v>-1.167142857142857E-3</v>
      </c>
      <c r="R335" s="3">
        <f t="shared" si="101"/>
        <v>2.738264885474146</v>
      </c>
      <c r="S335" s="3">
        <f t="shared" si="102"/>
        <v>2.6899016468417121</v>
      </c>
      <c r="T335" s="13">
        <f t="shared" si="103"/>
        <v>0.99691178468964836</v>
      </c>
      <c r="U335" s="13">
        <f t="shared" si="104"/>
        <v>0.99642634597896662</v>
      </c>
      <c r="V335" s="3">
        <f t="shared" si="105"/>
        <v>140.52931652008817</v>
      </c>
      <c r="W335" s="13">
        <f t="shared" si="106"/>
        <v>0.99691178468964836</v>
      </c>
      <c r="X335" s="3">
        <f t="shared" si="107"/>
        <v>1.700380561308792E-4</v>
      </c>
      <c r="Y335" s="3">
        <f t="shared" si="108"/>
        <v>0.96301255073281955</v>
      </c>
      <c r="Z335" s="3">
        <f t="shared" si="109"/>
        <v>12.160453099573798</v>
      </c>
      <c r="AA335" s="3">
        <f t="shared" si="110"/>
        <v>1283.043494585803</v>
      </c>
      <c r="AL335" s="25"/>
      <c r="AM335" s="25"/>
    </row>
    <row r="336" spans="1:39" hidden="1">
      <c r="A336" s="4">
        <v>42745</v>
      </c>
      <c r="B336" s="3">
        <v>138.62809999999999</v>
      </c>
      <c r="C336" s="3">
        <f t="shared" si="112"/>
        <v>-3.7142856539559165E-4</v>
      </c>
      <c r="D336" s="3">
        <f t="shared" si="113"/>
        <v>1.379591791918273E-7</v>
      </c>
      <c r="E336" s="3">
        <f t="shared" si="114"/>
        <v>6.2250695406953818E-5</v>
      </c>
      <c r="F336" s="3">
        <f t="shared" si="115"/>
        <v>-6.8860908570672098E-3</v>
      </c>
      <c r="G336" s="3">
        <f t="shared" si="116"/>
        <v>2.7467895193002936E-2</v>
      </c>
      <c r="H336" s="3">
        <f t="shared" si="117"/>
        <v>1.5</v>
      </c>
      <c r="I336" s="13">
        <f>I337*(1+(H337*((B336/B337)-1))+((1-H337)*(Eur_1M!B336/100)*((A336-A337)/360)))</f>
        <v>119.92796515871082</v>
      </c>
      <c r="J336" s="3">
        <f t="shared" si="118"/>
        <v>114.73756565381161</v>
      </c>
      <c r="K336" s="3">
        <f t="shared" si="111"/>
        <v>1.1385185438063115</v>
      </c>
      <c r="L336" s="13">
        <f t="shared" si="119"/>
        <v>1138.5185438063115</v>
      </c>
      <c r="M336" s="3">
        <f t="shared" si="120"/>
        <v>-5.5203895921169123E-4</v>
      </c>
      <c r="N336" s="3">
        <f t="shared" si="121"/>
        <v>4.2811132041001766E-2</v>
      </c>
      <c r="O336" s="3">
        <v>325</v>
      </c>
      <c r="P336" s="3">
        <f t="shared" si="122"/>
        <v>1.2896825396825398</v>
      </c>
      <c r="Q336" s="3">
        <f>(  Eur_12M!B335 + ( ('Swap(vs6M)_2Y'!B337 - Eur_12M!B335)/1  )*(P336-1) )/100</f>
        <v>-1.1723015873015873E-3</v>
      </c>
      <c r="R336" s="3">
        <f t="shared" si="101"/>
        <v>2.6615152889534754</v>
      </c>
      <c r="S336" s="3">
        <f t="shared" si="102"/>
        <v>2.6128971733452033</v>
      </c>
      <c r="T336" s="13">
        <f t="shared" si="103"/>
        <v>0.99611050959793168</v>
      </c>
      <c r="U336" s="13">
        <f t="shared" si="104"/>
        <v>0.99551108454907933</v>
      </c>
      <c r="V336" s="3">
        <f t="shared" si="105"/>
        <v>137.07295383816984</v>
      </c>
      <c r="W336" s="13">
        <f t="shared" si="106"/>
        <v>0.99611050959793168</v>
      </c>
      <c r="X336" s="3">
        <f t="shared" si="107"/>
        <v>2.0872468839500948E-4</v>
      </c>
      <c r="Y336" s="3">
        <f t="shared" si="108"/>
        <v>0.92087021439567152</v>
      </c>
      <c r="Z336" s="3">
        <f t="shared" si="109"/>
        <v>14.938038374314161</v>
      </c>
      <c r="AA336" s="3">
        <f t="shared" si="110"/>
        <v>1285.8358461560115</v>
      </c>
      <c r="AL336" s="25"/>
      <c r="AM336" s="25"/>
    </row>
    <row r="337" spans="1:39" hidden="1">
      <c r="A337" s="4">
        <v>42744</v>
      </c>
      <c r="B337" s="3">
        <v>138.67959999999999</v>
      </c>
      <c r="C337" s="3">
        <f t="shared" si="112"/>
        <v>2.3867583126200766E-3</v>
      </c>
      <c r="D337" s="3">
        <f t="shared" si="113"/>
        <v>5.6966152428610351E-6</v>
      </c>
      <c r="E337" s="3">
        <f t="shared" si="114"/>
        <v>6.2425614501729625E-5</v>
      </c>
      <c r="F337" s="3">
        <f t="shared" si="115"/>
        <v>-7.0740175222430675E-3</v>
      </c>
      <c r="G337" s="3">
        <f t="shared" si="116"/>
        <v>2.747792671694213E-2</v>
      </c>
      <c r="H337" s="3">
        <f t="shared" si="117"/>
        <v>1.5</v>
      </c>
      <c r="I337" s="13">
        <f>I338*(1+(H338*((B337/B338)-1))+((1-H338)*(Eur_1M!B337/100)*((A337-A338)/360)))</f>
        <v>119.99418834498508</v>
      </c>
      <c r="J337" s="3">
        <f t="shared" si="118"/>
        <v>114.80092274632037</v>
      </c>
      <c r="K337" s="3">
        <f t="shared" si="111"/>
        <v>1.1391472239102671</v>
      </c>
      <c r="L337" s="13">
        <f t="shared" si="119"/>
        <v>1139.147223910267</v>
      </c>
      <c r="M337" s="3">
        <f t="shared" si="120"/>
        <v>3.5933246008835662E-3</v>
      </c>
      <c r="N337" s="3">
        <f t="shared" si="121"/>
        <v>4.2600078779329136E-2</v>
      </c>
      <c r="O337" s="3">
        <v>326</v>
      </c>
      <c r="P337" s="3">
        <f t="shared" si="122"/>
        <v>1.2936507936507937</v>
      </c>
      <c r="Q337" s="3">
        <f>(  Eur_12M!B336 + ( ('Swap(vs6M)_2Y'!B338 - Eur_12M!B336)/1  )*(P337-1) )/100</f>
        <v>-1.1207936507936509E-3</v>
      </c>
      <c r="R337" s="3">
        <f t="shared" si="101"/>
        <v>2.6831027125945854</v>
      </c>
      <c r="S337" s="3">
        <f t="shared" si="102"/>
        <v>2.6346499067183888</v>
      </c>
      <c r="T337" s="13">
        <f t="shared" si="103"/>
        <v>0.99635287080269752</v>
      </c>
      <c r="U337" s="13">
        <f t="shared" si="104"/>
        <v>0.99578879482002769</v>
      </c>
      <c r="V337" s="3">
        <f t="shared" si="105"/>
        <v>137.75895507892699</v>
      </c>
      <c r="W337" s="13">
        <f t="shared" si="106"/>
        <v>0.99635287080269752</v>
      </c>
      <c r="X337" s="3">
        <f t="shared" si="107"/>
        <v>1.9758754636037973E-4</v>
      </c>
      <c r="Y337" s="3">
        <f t="shared" si="108"/>
        <v>0.88503937796428556</v>
      </c>
      <c r="Z337" s="3">
        <f t="shared" si="109"/>
        <v>14.130149017446263</v>
      </c>
      <c r="AA337" s="3">
        <f t="shared" si="110"/>
        <v>1290.0721050170755</v>
      </c>
      <c r="AL337" s="25"/>
      <c r="AM337" s="25"/>
    </row>
    <row r="338" spans="1:39" hidden="1">
      <c r="A338" s="4">
        <v>42741</v>
      </c>
      <c r="B338" s="3">
        <v>138.34899999999999</v>
      </c>
      <c r="C338" s="3">
        <f t="shared" si="112"/>
        <v>-3.034805130189294E-3</v>
      </c>
      <c r="D338" s="3">
        <f t="shared" si="113"/>
        <v>9.2100421782232586E-6</v>
      </c>
      <c r="E338" s="3">
        <f t="shared" si="114"/>
        <v>5.6756588150842275E-5</v>
      </c>
      <c r="F338" s="3">
        <f t="shared" si="115"/>
        <v>-9.6268748775265155E-3</v>
      </c>
      <c r="G338" s="3">
        <f t="shared" si="116"/>
        <v>2.562706922687133E-2</v>
      </c>
      <c r="H338" s="3">
        <f t="shared" si="117"/>
        <v>1.5</v>
      </c>
      <c r="I338" s="13">
        <f>I339*(1+(H339*((B338/B339)-1))+((1-H339)*(Eur_1M!B338/100)*((A338-A339)/360)))</f>
        <v>119.5637840303623</v>
      </c>
      <c r="J338" s="3">
        <f t="shared" si="118"/>
        <v>114.3891460331796</v>
      </c>
      <c r="K338" s="3">
        <f t="shared" si="111"/>
        <v>1.1350612436896923</v>
      </c>
      <c r="L338" s="13">
        <f t="shared" si="119"/>
        <v>1135.0612436896922</v>
      </c>
      <c r="M338" s="3">
        <f t="shared" si="120"/>
        <v>-4.5505200755718896E-3</v>
      </c>
      <c r="N338" s="3">
        <f t="shared" si="121"/>
        <v>4.2309096252743129E-2</v>
      </c>
      <c r="O338" s="3">
        <v>327</v>
      </c>
      <c r="P338" s="3">
        <f t="shared" si="122"/>
        <v>1.2976190476190477</v>
      </c>
      <c r="Q338" s="3">
        <f>(  Eur_12M!B337 + ( ('Swap(vs6M)_2Y'!B339 - Eur_12M!B337)/1  )*(P338-1) )/100</f>
        <v>-1.1051190476190477E-3</v>
      </c>
      <c r="R338" s="3">
        <f t="shared" si="101"/>
        <v>2.6229366076431604</v>
      </c>
      <c r="S338" s="3">
        <f t="shared" si="102"/>
        <v>2.5747410117166325</v>
      </c>
      <c r="T338" s="13">
        <f t="shared" si="103"/>
        <v>0.99564122544429101</v>
      </c>
      <c r="U338" s="13">
        <f t="shared" si="104"/>
        <v>0.994984241505664</v>
      </c>
      <c r="V338" s="3">
        <f t="shared" si="105"/>
        <v>133.70167176178882</v>
      </c>
      <c r="W338" s="13">
        <f t="shared" si="106"/>
        <v>0.99564122544429101</v>
      </c>
      <c r="X338" s="3">
        <f t="shared" si="107"/>
        <v>2.3385927514070571E-4</v>
      </c>
      <c r="Y338" s="3">
        <f t="shared" si="108"/>
        <v>0.83148519359855633</v>
      </c>
      <c r="Z338" s="3">
        <f t="shared" si="109"/>
        <v>16.541471839227285</v>
      </c>
      <c r="AA338" s="3">
        <f t="shared" si="110"/>
        <v>1292.9633148656117</v>
      </c>
      <c r="AL338" s="25"/>
      <c r="AM338" s="25"/>
    </row>
    <row r="339" spans="1:39" hidden="1">
      <c r="A339" s="4">
        <v>42740</v>
      </c>
      <c r="B339" s="3">
        <v>138.76949999999999</v>
      </c>
      <c r="C339" s="3">
        <f t="shared" si="112"/>
        <v>-5.856920572743507E-4</v>
      </c>
      <c r="D339" s="3">
        <f t="shared" si="113"/>
        <v>3.4303518595426132E-7</v>
      </c>
      <c r="E339" s="3">
        <f t="shared" si="114"/>
        <v>4.8757481086086205E-5</v>
      </c>
      <c r="F339" s="3">
        <f t="shared" si="115"/>
        <v>-7.6924947168227256E-3</v>
      </c>
      <c r="G339" s="3">
        <f t="shared" si="116"/>
        <v>2.402216356731068E-2</v>
      </c>
      <c r="H339" s="3">
        <f t="shared" si="117"/>
        <v>1.5</v>
      </c>
      <c r="I339" s="13">
        <f>I340*(1+(H340*((B339/B340)-1))+((1-H340)*(Eur_1M!B339/100)*((A339-A340)/360)))</f>
        <v>120.10910122732945</v>
      </c>
      <c r="J339" s="3">
        <f t="shared" si="118"/>
        <v>114.91086227848042</v>
      </c>
      <c r="K339" s="3">
        <f t="shared" si="111"/>
        <v>1.140238132501088</v>
      </c>
      <c r="L339" s="13">
        <f t="shared" si="119"/>
        <v>1140.2381325010879</v>
      </c>
      <c r="M339" s="3">
        <f t="shared" si="120"/>
        <v>-8.7353728236436493E-4</v>
      </c>
      <c r="N339" s="3">
        <f t="shared" si="121"/>
        <v>4.2303925837666088E-2</v>
      </c>
      <c r="O339" s="3">
        <v>328</v>
      </c>
      <c r="P339" s="3">
        <f t="shared" si="122"/>
        <v>1.3015873015873016</v>
      </c>
      <c r="Q339" s="3">
        <f>(  Eur_12M!B338 + ( ('Swap(vs6M)_2Y'!B340 - Eur_12M!B338)/1  )*(P339-1) )/100</f>
        <v>-1.0731746031746032E-3</v>
      </c>
      <c r="R339" s="3">
        <f t="shared" si="101"/>
        <v>2.7143788238629578</v>
      </c>
      <c r="S339" s="3">
        <f t="shared" si="102"/>
        <v>2.6661154893974661</v>
      </c>
      <c r="T339" s="13">
        <f t="shared" si="103"/>
        <v>0.99667999062457335</v>
      </c>
      <c r="U339" s="13">
        <f t="shared" si="104"/>
        <v>0.99616333360593068</v>
      </c>
      <c r="V339" s="3">
        <f t="shared" si="105"/>
        <v>138.89675406419303</v>
      </c>
      <c r="W339" s="13">
        <f t="shared" si="106"/>
        <v>0.99667999062457335</v>
      </c>
      <c r="X339" s="3">
        <f t="shared" si="107"/>
        <v>1.8213288257556281E-4</v>
      </c>
      <c r="Y339" s="3">
        <f t="shared" si="108"/>
        <v>0.85866134456882182</v>
      </c>
      <c r="Z339" s="3">
        <f t="shared" si="109"/>
        <v>13.038674926211362</v>
      </c>
      <c r="AA339" s="3">
        <f t="shared" si="110"/>
        <v>1298.4059321592911</v>
      </c>
      <c r="AL339" s="25"/>
      <c r="AM339" s="25"/>
    </row>
    <row r="340" spans="1:39" hidden="1">
      <c r="A340" s="4">
        <v>42739</v>
      </c>
      <c r="B340" s="3">
        <v>138.85079999999999</v>
      </c>
      <c r="C340" s="3">
        <f t="shared" si="112"/>
        <v>-1.1739527815629758E-3</v>
      </c>
      <c r="D340" s="3">
        <f t="shared" si="113"/>
        <v>1.3781651333394481E-6</v>
      </c>
      <c r="E340" s="3">
        <f t="shared" si="114"/>
        <v>4.8625966180290616E-5</v>
      </c>
      <c r="F340" s="3">
        <f t="shared" si="115"/>
        <v>-6.6468893197128391E-3</v>
      </c>
      <c r="G340" s="3">
        <f t="shared" si="116"/>
        <v>2.4183735384875903E-2</v>
      </c>
      <c r="H340" s="3">
        <f t="shared" si="117"/>
        <v>1.5</v>
      </c>
      <c r="I340" s="13">
        <f>I341*(1+(H341*((B340/B341)-1))+((1-H341)*(Eur_1M!B340/100)*((A340-A341)/360)))</f>
        <v>120.214066844218</v>
      </c>
      <c r="J340" s="3">
        <f t="shared" si="118"/>
        <v>115.01128505596358</v>
      </c>
      <c r="K340" s="3">
        <f t="shared" si="111"/>
        <v>1.1412346081865674</v>
      </c>
      <c r="L340" s="13">
        <f t="shared" si="119"/>
        <v>1141.2346081865674</v>
      </c>
      <c r="M340" s="3">
        <f t="shared" si="120"/>
        <v>-1.7562984535790089E-3</v>
      </c>
      <c r="N340" s="3">
        <f t="shared" si="121"/>
        <v>4.225726886524396E-2</v>
      </c>
      <c r="O340" s="3">
        <v>329</v>
      </c>
      <c r="P340" s="3">
        <f t="shared" si="122"/>
        <v>1.3055555555555556</v>
      </c>
      <c r="Q340" s="3">
        <f>(  Eur_12M!B339 + ( ('Swap(vs6M)_2Y'!B341 - Eur_12M!B339)/1  )*(P340-1) )/100</f>
        <v>-1.0971944444444445E-3</v>
      </c>
      <c r="R340" s="3">
        <f t="shared" si="101"/>
        <v>2.7306172659305719</v>
      </c>
      <c r="S340" s="3">
        <f t="shared" si="102"/>
        <v>2.6823337259811728</v>
      </c>
      <c r="T340" s="13">
        <f t="shared" si="103"/>
        <v>0.9968392080602847</v>
      </c>
      <c r="U340" s="13">
        <f t="shared" si="104"/>
        <v>0.99634447571565377</v>
      </c>
      <c r="V340" s="3">
        <f t="shared" si="105"/>
        <v>139.85469267519102</v>
      </c>
      <c r="W340" s="13">
        <f t="shared" si="106"/>
        <v>0.9968392080602847</v>
      </c>
      <c r="X340" s="3">
        <f t="shared" si="107"/>
        <v>1.7403132599198249E-4</v>
      </c>
      <c r="Y340" s="3">
        <f t="shared" si="108"/>
        <v>0.89237880245292234</v>
      </c>
      <c r="Z340" s="3">
        <f t="shared" si="109"/>
        <v>12.504723049946222</v>
      </c>
      <c r="AA340" s="3">
        <f t="shared" si="110"/>
        <v>1302.64770519287</v>
      </c>
      <c r="AL340" s="25"/>
      <c r="AM340" s="25"/>
    </row>
    <row r="341" spans="1:39" hidden="1">
      <c r="A341" s="4">
        <v>42738</v>
      </c>
      <c r="B341" s="3">
        <v>139.01390000000001</v>
      </c>
      <c r="C341" s="3">
        <f t="shared" si="112"/>
        <v>-5.8935187502890778E-3</v>
      </c>
      <c r="D341" s="3">
        <f t="shared" si="113"/>
        <v>3.4733563260008934E-5</v>
      </c>
      <c r="E341" s="3">
        <f t="shared" si="114"/>
        <v>4.7448287029642334E-5</v>
      </c>
      <c r="F341" s="3">
        <f t="shared" si="115"/>
        <v>-5.9206931491464629E-3</v>
      </c>
      <c r="G341" s="3">
        <f t="shared" si="116"/>
        <v>2.3995083119937158E-2</v>
      </c>
      <c r="H341" s="3">
        <f t="shared" si="117"/>
        <v>1.5</v>
      </c>
      <c r="I341" s="13">
        <f>I342*(1+(H342*((B341/B342)-1))+((1-H342)*(Eur_1M!B341/100)*((A341-A342)/360)))</f>
        <v>120.425384137714</v>
      </c>
      <c r="J341" s="3">
        <f t="shared" si="118"/>
        <v>115.21345668294148</v>
      </c>
      <c r="K341" s="3">
        <f t="shared" si="111"/>
        <v>1.1432407179121329</v>
      </c>
      <c r="L341" s="13">
        <f t="shared" si="119"/>
        <v>1143.2407179121328</v>
      </c>
      <c r="M341" s="3">
        <f t="shared" si="120"/>
        <v>-8.84819804643199E-3</v>
      </c>
      <c r="N341" s="3">
        <f t="shared" si="121"/>
        <v>4.0944259625844082E-2</v>
      </c>
      <c r="O341" s="3">
        <v>330</v>
      </c>
      <c r="P341" s="3">
        <f t="shared" si="122"/>
        <v>1.3095238095238095</v>
      </c>
      <c r="Q341" s="3">
        <f>(  Eur_12M!B340 + ( ('Swap(vs6M)_2Y'!B342 - Eur_12M!B340)/1  )*(P341-1) )/100</f>
        <v>-1.0848333333333333E-3</v>
      </c>
      <c r="R341" s="3">
        <f t="shared" si="101"/>
        <v>2.8501958425356091</v>
      </c>
      <c r="S341" s="3">
        <f t="shared" si="102"/>
        <v>2.8033415136211635</v>
      </c>
      <c r="T341" s="13">
        <f t="shared" si="103"/>
        <v>0.99781538414957316</v>
      </c>
      <c r="U341" s="13">
        <f t="shared" si="104"/>
        <v>0.99747119586064403</v>
      </c>
      <c r="V341" s="3">
        <f t="shared" si="105"/>
        <v>141.85395063756437</v>
      </c>
      <c r="W341" s="13">
        <f t="shared" si="106"/>
        <v>0.99781538414957316</v>
      </c>
      <c r="X341" s="3">
        <f t="shared" si="107"/>
        <v>1.2823358530032275E-4</v>
      </c>
      <c r="Y341" s="3">
        <f t="shared" si="108"/>
        <v>0.94314227802061323</v>
      </c>
      <c r="Z341" s="3">
        <f t="shared" si="109"/>
        <v>8.9863550680248121</v>
      </c>
      <c r="AA341" s="3">
        <f t="shared" si="110"/>
        <v>1308.0692238446441</v>
      </c>
      <c r="AL341" s="25"/>
      <c r="AM341" s="25"/>
    </row>
    <row r="342" spans="1:39" hidden="1">
      <c r="A342" s="4">
        <v>42737</v>
      </c>
      <c r="B342" s="3">
        <v>139.8356</v>
      </c>
      <c r="C342" s="3">
        <f t="shared" si="112"/>
        <v>1.5981515518801344E-3</v>
      </c>
      <c r="D342" s="3">
        <f t="shared" si="113"/>
        <v>2.5540883827768819E-6</v>
      </c>
      <c r="E342" s="3">
        <f t="shared" si="114"/>
        <v>1.4190807668481325E-5</v>
      </c>
      <c r="F342" s="3">
        <f t="shared" si="115"/>
        <v>-1.2421163311520612E-3</v>
      </c>
      <c r="G342" s="3">
        <f t="shared" si="116"/>
        <v>1.333537323232434E-2</v>
      </c>
      <c r="H342" s="3">
        <f t="shared" si="117"/>
        <v>1.5</v>
      </c>
      <c r="I342" s="13">
        <f>I343*(1+(H343*((B342/B343)-1))+((1-H343)*(Eur_1M!B342/100)*((A342-A343)/360)))</f>
        <v>121.49565980923306</v>
      </c>
      <c r="J342" s="3">
        <f t="shared" si="118"/>
        <v>116.23741156257344</v>
      </c>
      <c r="K342" s="3">
        <f t="shared" si="111"/>
        <v>1.1534012229902988</v>
      </c>
      <c r="L342" s="13">
        <f t="shared" si="119"/>
        <v>1153.4012229902987</v>
      </c>
      <c r="M342" s="3">
        <f t="shared" si="120"/>
        <v>2.4115670815249564E-3</v>
      </c>
      <c r="N342" s="3">
        <f t="shared" si="121"/>
        <v>4.0892055288644959E-2</v>
      </c>
      <c r="O342" s="3">
        <v>331</v>
      </c>
      <c r="P342" s="3">
        <f t="shared" si="122"/>
        <v>1.3134920634920635</v>
      </c>
      <c r="Q342" s="3">
        <f>(  Eur_12M!B341 + ( ('Swap(vs6M)_2Y'!B343 - Eur_12M!B341)/1  )*(P342-1) )/100</f>
        <v>-1.081734126984127E-3</v>
      </c>
      <c r="R342" s="3">
        <f t="shared" si="101"/>
        <v>3.0383265092898326</v>
      </c>
      <c r="S342" s="3">
        <f t="shared" si="102"/>
        <v>2.9914610728484292</v>
      </c>
      <c r="T342" s="13">
        <f t="shared" si="103"/>
        <v>0.99881051978799718</v>
      </c>
      <c r="U342" s="13">
        <f t="shared" si="104"/>
        <v>0.99861177032999471</v>
      </c>
      <c r="V342" s="3">
        <f t="shared" si="105"/>
        <v>151.9976195209573</v>
      </c>
      <c r="W342" s="13">
        <f t="shared" si="106"/>
        <v>0.99881051978799718</v>
      </c>
      <c r="X342" s="3">
        <f t="shared" si="107"/>
        <v>7.3029424319605421E-5</v>
      </c>
      <c r="Y342" s="3">
        <f t="shared" si="108"/>
        <v>1.0005402174000899</v>
      </c>
      <c r="Z342" s="3">
        <f t="shared" si="109"/>
        <v>5.2182524373056625</v>
      </c>
      <c r="AA342" s="3">
        <f t="shared" si="110"/>
        <v>1313.5336427901163</v>
      </c>
      <c r="AL342" s="25"/>
      <c r="AM342" s="25"/>
    </row>
    <row r="343" spans="1:39">
      <c r="A343" s="4">
        <v>42734</v>
      </c>
      <c r="B343" s="3">
        <v>139.6123</v>
      </c>
      <c r="C343" s="3">
        <f t="shared" si="112"/>
        <v>-2.1407845361891159E-3</v>
      </c>
      <c r="D343" s="3">
        <f t="shared" si="113"/>
        <v>4.582958430386448E-6</v>
      </c>
      <c r="E343" s="3">
        <f t="shared" si="114"/>
        <v>1.3959037646358466E-5</v>
      </c>
      <c r="F343" s="3">
        <f t="shared" si="115"/>
        <v>-1.3163524127209245E-3</v>
      </c>
      <c r="G343" s="3">
        <f t="shared" si="116"/>
        <v>1.3220900900815975E-2</v>
      </c>
      <c r="H343" s="3">
        <f t="shared" si="117"/>
        <v>1.5</v>
      </c>
      <c r="I343" s="13">
        <f>I344*(1+(H344*((B343/B344)-1))+((1-H344)*(Eur_1M!B343/100)*((A343-A344)/360)))</f>
        <v>121.20301788013576</v>
      </c>
      <c r="J343" s="3">
        <f t="shared" si="118"/>
        <v>115.95743497405697</v>
      </c>
      <c r="K343" s="3">
        <f t="shared" si="111"/>
        <v>1.1506230697669735</v>
      </c>
      <c r="L343" s="13">
        <f t="shared" si="119"/>
        <v>1150.6230697669735</v>
      </c>
      <c r="M343" s="3">
        <f t="shared" si="120"/>
        <v>-3.2077703242405862E-3</v>
      </c>
      <c r="N343" s="3">
        <f t="shared" si="121"/>
        <v>4.0724528876758675E-2</v>
      </c>
      <c r="O343" s="3">
        <v>332</v>
      </c>
      <c r="P343" s="3">
        <f t="shared" si="122"/>
        <v>1.3174603174603174</v>
      </c>
      <c r="Q343" s="3">
        <f>(  Eur_12M!B342 + ( ('Swap(vs6M)_2Y'!B344 - Eur_12M!B342)/1  )*(P343-1) )/100</f>
        <v>-1.1311111111111112E-3</v>
      </c>
      <c r="R343" s="3">
        <f t="shared" si="101"/>
        <v>2.9930307588239073</v>
      </c>
      <c r="S343" s="3">
        <f t="shared" si="102"/>
        <v>2.9462868700058809</v>
      </c>
      <c r="T343" s="13">
        <f t="shared" si="103"/>
        <v>0.99861889045538044</v>
      </c>
      <c r="U343" s="13">
        <f t="shared" si="104"/>
        <v>0.99839193013732974</v>
      </c>
      <c r="V343" s="3">
        <f t="shared" si="105"/>
        <v>149.15309635382846</v>
      </c>
      <c r="W343" s="13">
        <f t="shared" si="106"/>
        <v>0.99861889045538044</v>
      </c>
      <c r="X343" s="3">
        <f t="shared" si="107"/>
        <v>8.4138844159274641E-5</v>
      </c>
      <c r="Y343" s="3">
        <f t="shared" si="108"/>
        <v>1.0386033691054259</v>
      </c>
      <c r="Z343" s="3">
        <f t="shared" si="109"/>
        <v>5.9766291413867103</v>
      </c>
      <c r="AA343" s="3">
        <f t="shared" si="110"/>
        <v>1317.3033248169224</v>
      </c>
      <c r="AL343" s="25"/>
      <c r="AM343" s="25"/>
    </row>
    <row r="344" spans="1:39" hidden="1">
      <c r="A344" s="4">
        <v>42733</v>
      </c>
      <c r="B344" s="3">
        <v>139.91149999999999</v>
      </c>
      <c r="C344" s="3">
        <f t="shared" si="112"/>
        <v>6.9854249131440292E-4</v>
      </c>
      <c r="D344" s="3">
        <f t="shared" si="113"/>
        <v>4.8796161217173266E-7</v>
      </c>
      <c r="E344" s="3">
        <f t="shared" si="114"/>
        <v>1.6145615857334309E-5</v>
      </c>
      <c r="F344" s="3">
        <f t="shared" si="115"/>
        <v>-1.7774011996642275E-3</v>
      </c>
      <c r="G344" s="3">
        <f t="shared" si="116"/>
        <v>1.4193114250823693E-2</v>
      </c>
      <c r="H344" s="3">
        <f t="shared" si="117"/>
        <v>1.5</v>
      </c>
      <c r="I344" s="13">
        <f>I345*(1+(H345*((B344/B345)-1))+((1-H345)*(Eur_1M!B344/100)*((A344-A345)/360)))</f>
        <v>121.59243356822698</v>
      </c>
      <c r="J344" s="3">
        <f t="shared" si="118"/>
        <v>116.32999702011404</v>
      </c>
      <c r="K344" s="3">
        <f t="shared" si="111"/>
        <v>1.154319930474601</v>
      </c>
      <c r="L344" s="13">
        <f t="shared" si="119"/>
        <v>1154.3199304746011</v>
      </c>
      <c r="M344" s="3">
        <f t="shared" si="120"/>
        <v>1.0527088343138824E-3</v>
      </c>
      <c r="N344" s="3">
        <f t="shared" si="121"/>
        <v>4.1065993780852808E-2</v>
      </c>
      <c r="O344" s="3">
        <v>333</v>
      </c>
      <c r="P344" s="3">
        <f t="shared" si="122"/>
        <v>1.3214285714285714</v>
      </c>
      <c r="Q344" s="3">
        <f>(  Eur_12M!B343 + ( ('Swap(vs6M)_2Y'!B345 - Eur_12M!B343)/1  )*(P344-1) )/100</f>
        <v>-1.0655357142857142E-3</v>
      </c>
      <c r="R344" s="3">
        <f t="shared" si="101"/>
        <v>3.0338362337830516</v>
      </c>
      <c r="S344" s="3">
        <f t="shared" si="102"/>
        <v>2.9866294749325535</v>
      </c>
      <c r="T344" s="13">
        <f t="shared" si="103"/>
        <v>0.99879267265886695</v>
      </c>
      <c r="U344" s="13">
        <f t="shared" si="104"/>
        <v>0.99858964316844911</v>
      </c>
      <c r="V344" s="3">
        <f t="shared" si="105"/>
        <v>152.92961144072251</v>
      </c>
      <c r="W344" s="13">
        <f t="shared" si="106"/>
        <v>0.99879267265886695</v>
      </c>
      <c r="X344" s="3">
        <f t="shared" si="107"/>
        <v>7.3438067645599568E-5</v>
      </c>
      <c r="Y344" s="3">
        <f t="shared" si="108"/>
        <v>0.98302184662591841</v>
      </c>
      <c r="Z344" s="3">
        <f t="shared" si="109"/>
        <v>5.3100628220625232</v>
      </c>
      <c r="AA344" s="3">
        <f t="shared" si="110"/>
        <v>1321.4241803497096</v>
      </c>
      <c r="AL344" s="25"/>
      <c r="AM344" s="25"/>
    </row>
    <row r="345" spans="1:39" hidden="1">
      <c r="A345" s="4">
        <v>42732</v>
      </c>
      <c r="B345" s="3">
        <v>139.81379999999999</v>
      </c>
      <c r="C345" s="3">
        <f t="shared" si="112"/>
        <v>5.5374671152284393E-4</v>
      </c>
      <c r="D345" s="3">
        <f t="shared" si="113"/>
        <v>3.0663542052236374E-7</v>
      </c>
      <c r="E345" s="3">
        <f t="shared" si="114"/>
        <v>1.9145367218089006E-5</v>
      </c>
      <c r="F345" s="3">
        <f t="shared" si="115"/>
        <v>-4.3434856511301101E-3</v>
      </c>
      <c r="G345" s="3">
        <f t="shared" si="116"/>
        <v>1.5144178101136106E-2</v>
      </c>
      <c r="H345" s="3">
        <f t="shared" si="117"/>
        <v>1.5</v>
      </c>
      <c r="I345" s="13">
        <f>I346*(1+(H346*((B345/B346)-1))+((1-H346)*(Eur_1M!B345/100)*((A345-A346)/360)))</f>
        <v>121.46449948970599</v>
      </c>
      <c r="J345" s="3">
        <f t="shared" si="118"/>
        <v>116.20759984015491</v>
      </c>
      <c r="K345" s="3">
        <f t="shared" si="111"/>
        <v>1.1531054070680864</v>
      </c>
      <c r="L345" s="13">
        <f t="shared" si="119"/>
        <v>1153.1054070680864</v>
      </c>
      <c r="M345" s="3">
        <f t="shared" si="120"/>
        <v>8.356258537520801E-4</v>
      </c>
      <c r="N345" s="3">
        <f t="shared" si="121"/>
        <v>4.105771724681153E-2</v>
      </c>
      <c r="O345" s="3">
        <v>334</v>
      </c>
      <c r="P345" s="3">
        <f t="shared" si="122"/>
        <v>1.3253968253968254</v>
      </c>
      <c r="Q345" s="3">
        <f>(  Eur_12M!B344 + ( ('Swap(vs6M)_2Y'!B346 - Eur_12M!B344)/1  )*(P345-1) )/100</f>
        <v>-1.0738095238095238E-3</v>
      </c>
      <c r="R345" s="3">
        <f t="shared" si="101"/>
        <v>3.0073705791950665</v>
      </c>
      <c r="S345" s="3">
        <f t="shared" si="102"/>
        <v>2.9601025208921521</v>
      </c>
      <c r="T345" s="13">
        <f t="shared" si="103"/>
        <v>0.99868240847120293</v>
      </c>
      <c r="U345" s="13">
        <f t="shared" si="104"/>
        <v>0.99846231658708318</v>
      </c>
      <c r="V345" s="3">
        <f t="shared" si="105"/>
        <v>151.70172159296749</v>
      </c>
      <c r="W345" s="13">
        <f t="shared" si="106"/>
        <v>0.99868240847120293</v>
      </c>
      <c r="X345" s="3">
        <f t="shared" si="107"/>
        <v>7.9530428772385889E-5</v>
      </c>
      <c r="Y345" s="3">
        <f t="shared" si="108"/>
        <v>0.98455390789189512</v>
      </c>
      <c r="Z345" s="3">
        <f t="shared" si="109"/>
        <v>5.7545592585440364</v>
      </c>
      <c r="AA345" s="3">
        <f t="shared" si="110"/>
        <v>1325.2435612249653</v>
      </c>
      <c r="AL345" s="25"/>
      <c r="AM345" s="25"/>
    </row>
    <row r="346" spans="1:39" hidden="1">
      <c r="A346" s="4">
        <v>42731</v>
      </c>
      <c r="B346" s="3">
        <v>139.7364</v>
      </c>
      <c r="C346" s="3">
        <f t="shared" si="112"/>
        <v>5.2183269682125723E-4</v>
      </c>
      <c r="D346" s="3">
        <f t="shared" si="113"/>
        <v>2.7230936347174616E-7</v>
      </c>
      <c r="E346" s="3">
        <f t="shared" si="114"/>
        <v>1.9272938819596287E-5</v>
      </c>
      <c r="F346" s="3">
        <f t="shared" si="115"/>
        <v>-4.2382884940043077E-3</v>
      </c>
      <c r="G346" s="3">
        <f t="shared" si="116"/>
        <v>1.5215856296348074E-2</v>
      </c>
      <c r="H346" s="3">
        <f t="shared" si="117"/>
        <v>1.5</v>
      </c>
      <c r="I346" s="13">
        <f>I347*(1+(H347*((B346/B347)-1))+((1-H347)*(Eur_1M!B346/100)*((A346-A347)/360)))</f>
        <v>121.36304300935201</v>
      </c>
      <c r="J346" s="3">
        <f t="shared" si="118"/>
        <v>116.11053432620065</v>
      </c>
      <c r="K346" s="3">
        <f t="shared" si="111"/>
        <v>1.1521422448555076</v>
      </c>
      <c r="L346" s="13">
        <f t="shared" si="119"/>
        <v>1152.1422448555077</v>
      </c>
      <c r="M346" s="3">
        <f t="shared" si="120"/>
        <v>8.0313071695340224E-4</v>
      </c>
      <c r="N346" s="3">
        <f t="shared" si="121"/>
        <v>4.1090261923021933E-2</v>
      </c>
      <c r="O346" s="3">
        <v>335</v>
      </c>
      <c r="P346" s="3">
        <f t="shared" si="122"/>
        <v>1.3293650793650793</v>
      </c>
      <c r="Q346" s="3">
        <f>(  Eur_12M!B345 + ( ('Swap(vs6M)_2Y'!B347 - Eur_12M!B345)/1  )*(P346-1) )/100</f>
        <v>-1.0405555555555556E-3</v>
      </c>
      <c r="R346" s="3">
        <f t="shared" ref="R346:R409" si="123">(LN(L346/1000)+(Q346+((N346^2)/2))*P346)/(N346*SQRT(P346))</f>
        <v>2.9838134461312134</v>
      </c>
      <c r="S346" s="3">
        <f t="shared" ref="S346:S409" si="124">R346-(N346*SQRT(P346))</f>
        <v>2.9364371567555212</v>
      </c>
      <c r="T346" s="13">
        <f t="shared" ref="T346:T409" si="125">_xlfn.NORM.S.DIST(R346,TRUE)</f>
        <v>0.998576598579059</v>
      </c>
      <c r="U346" s="13">
        <f t="shared" ref="U346:U409" si="126">_xlfn.NORM.S.DIST(S346,TRUE)</f>
        <v>0.9983399695875641</v>
      </c>
      <c r="V346" s="3">
        <f t="shared" ref="V346:V409" si="127">(L346*T346) - ( 1000* EXP(-Q346*P346) *U346 )</f>
        <v>150.78037684303058</v>
      </c>
      <c r="W346" s="13">
        <f t="shared" ref="W346:W409" si="128">T346</f>
        <v>0.998576598579059</v>
      </c>
      <c r="X346" s="3">
        <f t="shared" ref="X346:X409" si="129" xml:space="preserve"> _xlfn.NORM.S.DIST(R346,FALSE) / ( L346 * N346 * SQRT(P346) )</f>
        <v>8.5221672504696519E-5</v>
      </c>
      <c r="Y346" s="3">
        <f t="shared" ref="Y346:Y409" si="130">- ( (L346* _xlfn.NORM.S.DIST(R346,FALSE)  * N346  ) / ( 2* SQRT(P346) ) ) - Q346 * 1000 * ( EXP(-Q346*P346) ) *U346</f>
        <v>0.94476470960550862</v>
      </c>
      <c r="Z346" s="3">
        <f t="shared" ref="Z346:Z409" si="131" xml:space="preserve"> L346 * SQRT(P346) * _xlfn.NORM.S.DIST(R346,FALSE)</f>
        <v>6.1793875113715764</v>
      </c>
      <c r="AA346" s="3">
        <f t="shared" ref="AA346:AA409" si="132">1000 * P346 * EXP(-Q346*P346) * U346</f>
        <v>1328.9953923803487</v>
      </c>
      <c r="AL346" s="25"/>
      <c r="AM346" s="25"/>
    </row>
    <row r="347" spans="1:39" hidden="1">
      <c r="A347" s="4">
        <v>42727</v>
      </c>
      <c r="B347" s="3">
        <v>139.6635</v>
      </c>
      <c r="C347" s="3">
        <f t="shared" si="112"/>
        <v>7.1268055052921178E-4</v>
      </c>
      <c r="D347" s="3">
        <f t="shared" si="113"/>
        <v>5.0791356710262039E-7</v>
      </c>
      <c r="E347" s="3">
        <f t="shared" si="114"/>
        <v>1.9001898930980532E-5</v>
      </c>
      <c r="F347" s="3">
        <f t="shared" si="115"/>
        <v>-4.7957508814780352E-3</v>
      </c>
      <c r="G347" s="3">
        <f t="shared" si="116"/>
        <v>1.4997813634810921E-2</v>
      </c>
      <c r="H347" s="3">
        <f t="shared" si="117"/>
        <v>1.5</v>
      </c>
      <c r="I347" s="13">
        <f>I348*(1+(H348*((B347/B348)-1))+((1-H348)*(Eur_1M!B347/100)*((A347-A348)/360)))</f>
        <v>121.26561175186319</v>
      </c>
      <c r="J347" s="3">
        <f t="shared" si="118"/>
        <v>116.01731982624592</v>
      </c>
      <c r="K347" s="3">
        <f t="shared" si="111"/>
        <v>1.1512172955056992</v>
      </c>
      <c r="L347" s="13">
        <f t="shared" si="119"/>
        <v>1151.2172955056992</v>
      </c>
      <c r="M347" s="3">
        <f t="shared" si="120"/>
        <v>1.0739499607221651E-3</v>
      </c>
      <c r="N347" s="3">
        <f t="shared" si="121"/>
        <v>4.1143267215529813E-2</v>
      </c>
      <c r="O347" s="3">
        <v>336</v>
      </c>
      <c r="P347" s="3">
        <f t="shared" si="122"/>
        <v>1.3333333333333333</v>
      </c>
      <c r="Q347" s="3">
        <f>(  Eur_12M!B346 + ( ('Swap(vs6M)_2Y'!B348 - Eur_12M!B346)/1  )*(P347-1) )/100</f>
        <v>-1.0466666666666667E-3</v>
      </c>
      <c r="R347" s="3">
        <f t="shared" si="123"/>
        <v>2.9584997271025184</v>
      </c>
      <c r="S347" s="3">
        <f t="shared" si="124"/>
        <v>2.9109915742980648</v>
      </c>
      <c r="T347" s="13">
        <f t="shared" si="125"/>
        <v>0.9984542974226589</v>
      </c>
      <c r="U347" s="13">
        <f t="shared" si="126"/>
        <v>0.99819858133506922</v>
      </c>
      <c r="V347" s="3">
        <f t="shared" si="127"/>
        <v>149.84526056836899</v>
      </c>
      <c r="W347" s="13">
        <f t="shared" si="128"/>
        <v>0.9984542974226589</v>
      </c>
      <c r="X347" s="3">
        <f t="shared" si="129"/>
        <v>9.1697074192395472E-5</v>
      </c>
      <c r="Y347" s="3">
        <f t="shared" si="130"/>
        <v>0.94338235131247639</v>
      </c>
      <c r="Z347" s="3">
        <f t="shared" si="131"/>
        <v>6.6666491990619905</v>
      </c>
      <c r="AA347" s="3">
        <f t="shared" si="132"/>
        <v>1332.7901271954499</v>
      </c>
      <c r="AL347" s="25"/>
      <c r="AM347" s="25"/>
    </row>
    <row r="348" spans="1:39" hidden="1">
      <c r="A348" s="4">
        <v>42726</v>
      </c>
      <c r="B348" s="3">
        <v>139.56399999999999</v>
      </c>
      <c r="C348" s="3">
        <f t="shared" si="112"/>
        <v>-4.9141000556950629E-4</v>
      </c>
      <c r="D348" s="3">
        <f t="shared" si="113"/>
        <v>2.4148379357382222E-7</v>
      </c>
      <c r="E348" s="3">
        <f t="shared" si="114"/>
        <v>1.893381039889498E-5</v>
      </c>
      <c r="F348" s="3">
        <f t="shared" si="115"/>
        <v>-6.171624492146653E-3</v>
      </c>
      <c r="G348" s="3">
        <f t="shared" si="116"/>
        <v>1.4648207168001011E-2</v>
      </c>
      <c r="H348" s="3">
        <f t="shared" si="117"/>
        <v>1.5</v>
      </c>
      <c r="I348" s="13">
        <f>I349*(1+(H349*((B348/B349)-1))+((1-H349)*(Eur_1M!B348/100)*((A348-A349)/360)))</f>
        <v>121.135448459827</v>
      </c>
      <c r="J348" s="3">
        <f t="shared" si="118"/>
        <v>115.89278991159296</v>
      </c>
      <c r="K348" s="3">
        <f t="shared" si="111"/>
        <v>1.1499816093877038</v>
      </c>
      <c r="L348" s="13">
        <f t="shared" si="119"/>
        <v>1149.9816093877039</v>
      </c>
      <c r="M348" s="3">
        <f t="shared" si="120"/>
        <v>-7.3207682803414214E-4</v>
      </c>
      <c r="N348" s="3">
        <f t="shared" si="121"/>
        <v>4.1286912556398908E-2</v>
      </c>
      <c r="O348" s="3">
        <v>337</v>
      </c>
      <c r="P348" s="3">
        <f t="shared" si="122"/>
        <v>1.3373015873015872</v>
      </c>
      <c r="Q348" s="3">
        <f>(  Eur_12M!B347 + ( ('Swap(vs6M)_2Y'!B349 - Eur_12M!B347)/1  )*(P348-1) )/100</f>
        <v>-1.0325E-3</v>
      </c>
      <c r="R348" s="3">
        <f t="shared" si="123"/>
        <v>2.9218815588383311</v>
      </c>
      <c r="S348" s="3">
        <f t="shared" si="124"/>
        <v>2.8741366479059893</v>
      </c>
      <c r="T348" s="13">
        <f t="shared" si="125"/>
        <v>0.9982603808939623</v>
      </c>
      <c r="U348" s="13">
        <f t="shared" si="126"/>
        <v>0.99797433181904505</v>
      </c>
      <c r="V348" s="3">
        <f t="shared" si="127"/>
        <v>148.62782890847882</v>
      </c>
      <c r="W348" s="13">
        <f t="shared" si="128"/>
        <v>0.9982603808939623</v>
      </c>
      <c r="X348" s="3">
        <f t="shared" si="129"/>
        <v>1.0172343086407713E-4</v>
      </c>
      <c r="Y348" s="3">
        <f t="shared" si="130"/>
        <v>0.91717601402395676</v>
      </c>
      <c r="Z348" s="3">
        <f t="shared" si="131"/>
        <v>7.4275324382960077</v>
      </c>
      <c r="AA348" s="3">
        <f t="shared" si="132"/>
        <v>1336.4366881685735</v>
      </c>
      <c r="AL348" s="25"/>
      <c r="AM348" s="25"/>
    </row>
    <row r="349" spans="1:39" hidden="1">
      <c r="A349" s="4">
        <v>42725</v>
      </c>
      <c r="B349" s="3">
        <v>139.6326</v>
      </c>
      <c r="C349" s="3">
        <f t="shared" si="112"/>
        <v>-1.4035851598206091E-4</v>
      </c>
      <c r="D349" s="3">
        <f t="shared" si="113"/>
        <v>1.9700513008686448E-8</v>
      </c>
      <c r="E349" s="3">
        <f t="shared" si="114"/>
        <v>2.0216924229022369E-5</v>
      </c>
      <c r="F349" s="3">
        <f t="shared" si="115"/>
        <v>-6.9149604619507098E-3</v>
      </c>
      <c r="G349" s="3">
        <f t="shared" si="116"/>
        <v>1.4986952259407738E-2</v>
      </c>
      <c r="H349" s="3">
        <f t="shared" si="117"/>
        <v>1.5</v>
      </c>
      <c r="I349" s="13">
        <f>I350*(1+(H350*((B349/B350)-1))+((1-H350)*(Eur_1M!B349/100)*((A349-A350)/360)))</f>
        <v>121.22416138307366</v>
      </c>
      <c r="J349" s="3">
        <f t="shared" si="118"/>
        <v>115.97766340079029</v>
      </c>
      <c r="K349" s="3">
        <f t="shared" si="111"/>
        <v>1.1508237925103635</v>
      </c>
      <c r="L349" s="13">
        <f t="shared" si="119"/>
        <v>1150.8237925103635</v>
      </c>
      <c r="M349" s="3">
        <f t="shared" si="120"/>
        <v>-2.0539131285336799E-4</v>
      </c>
      <c r="N349" s="3">
        <f t="shared" si="121"/>
        <v>4.1523764421247458E-2</v>
      </c>
      <c r="O349" s="3">
        <v>338</v>
      </c>
      <c r="P349" s="3">
        <f t="shared" si="122"/>
        <v>1.3412698412698412</v>
      </c>
      <c r="Q349" s="3">
        <f>(  Eur_12M!B348 + ( ('Swap(vs6M)_2Y'!B350 - Eur_12M!B348)/1  )*(P349-1) )/100</f>
        <v>-1.0281746031746031E-3</v>
      </c>
      <c r="R349" s="3">
        <f t="shared" si="123"/>
        <v>2.9165166351536733</v>
      </c>
      <c r="S349" s="3">
        <f t="shared" si="124"/>
        <v>2.8684266328119001</v>
      </c>
      <c r="T349" s="13">
        <f t="shared" si="125"/>
        <v>0.99823018076382164</v>
      </c>
      <c r="U349" s="13">
        <f t="shared" si="126"/>
        <v>0.99793740570032208</v>
      </c>
      <c r="V349" s="3">
        <f t="shared" si="127"/>
        <v>149.4724722005385</v>
      </c>
      <c r="W349" s="13">
        <f t="shared" si="128"/>
        <v>0.99823018076382164</v>
      </c>
      <c r="X349" s="3">
        <f t="shared" si="129"/>
        <v>1.0251253173882487E-4</v>
      </c>
      <c r="Y349" s="3">
        <f t="shared" si="130"/>
        <v>0.91042346057174495</v>
      </c>
      <c r="Z349" s="3">
        <f t="shared" si="131"/>
        <v>7.5614920772844485</v>
      </c>
      <c r="AA349" s="3">
        <f t="shared" si="132"/>
        <v>1340.3504949835051</v>
      </c>
      <c r="AL349" s="25"/>
      <c r="AM349" s="25"/>
    </row>
    <row r="350" spans="1:39" hidden="1">
      <c r="A350" s="4">
        <v>42724</v>
      </c>
      <c r="B350" s="3">
        <v>139.65219999999999</v>
      </c>
      <c r="C350" s="3">
        <f t="shared" si="112"/>
        <v>-1.0883589991530679E-4</v>
      </c>
      <c r="D350" s="3">
        <f t="shared" si="113"/>
        <v>1.1845253110374677E-8</v>
      </c>
      <c r="E350" s="3">
        <f t="shared" si="114"/>
        <v>2.019956287059065E-5</v>
      </c>
      <c r="F350" s="3">
        <f t="shared" si="115"/>
        <v>-6.726237138753444E-3</v>
      </c>
      <c r="G350" s="3">
        <f t="shared" si="116"/>
        <v>1.5033690982589476E-2</v>
      </c>
      <c r="H350" s="3">
        <f t="shared" si="117"/>
        <v>1.5</v>
      </c>
      <c r="I350" s="13">
        <f>I351*(1+(H351*((B350/B351)-1))+((1-H351)*(Eur_1M!B350/100)*((A350-A351)/360)))</f>
        <v>121.24906232986123</v>
      </c>
      <c r="J350" s="3">
        <f t="shared" si="118"/>
        <v>116.0014866517985</v>
      </c>
      <c r="K350" s="3">
        <f t="shared" si="111"/>
        <v>1.1510601859957232</v>
      </c>
      <c r="L350" s="13">
        <f t="shared" si="119"/>
        <v>1151.0601859957233</v>
      </c>
      <c r="M350" s="3">
        <f t="shared" si="120"/>
        <v>-1.5810468636476833E-4</v>
      </c>
      <c r="N350" s="3">
        <f t="shared" si="121"/>
        <v>4.1930402245337325E-2</v>
      </c>
      <c r="O350" s="3">
        <v>339</v>
      </c>
      <c r="P350" s="3">
        <f t="shared" si="122"/>
        <v>1.3452380952380953</v>
      </c>
      <c r="Q350" s="3">
        <f>(  Eur_12M!B349 + ( ('Swap(vs6M)_2Y'!B351 - Eur_12M!B349)/1  )*(P350-1) )/100</f>
        <v>-1.0309523809523811E-3</v>
      </c>
      <c r="R350" s="3">
        <f t="shared" si="123"/>
        <v>2.8885716821350358</v>
      </c>
      <c r="S350" s="3">
        <f t="shared" si="124"/>
        <v>2.8399389568376474</v>
      </c>
      <c r="T350" s="13">
        <f t="shared" si="125"/>
        <v>0.99806502094093641</v>
      </c>
      <c r="U350" s="13">
        <f t="shared" si="126"/>
        <v>0.99774389162843691</v>
      </c>
      <c r="V350" s="3">
        <f t="shared" si="127"/>
        <v>149.7043095508119</v>
      </c>
      <c r="W350" s="13">
        <f t="shared" si="128"/>
        <v>0.99806502094093641</v>
      </c>
      <c r="X350" s="3">
        <f t="shared" si="129"/>
        <v>1.0991075963254492E-4</v>
      </c>
      <c r="Y350" s="3">
        <f t="shared" si="130"/>
        <v>0.9020379836953254</v>
      </c>
      <c r="Z350" s="3">
        <f t="shared" si="131"/>
        <v>8.2141846307222686</v>
      </c>
      <c r="AA350" s="3">
        <f t="shared" si="132"/>
        <v>1344.0658535367802</v>
      </c>
      <c r="AL350" s="25"/>
      <c r="AM350" s="25"/>
    </row>
    <row r="351" spans="1:39" hidden="1">
      <c r="A351" s="4">
        <v>42723</v>
      </c>
      <c r="B351" s="3">
        <v>139.66739999999999</v>
      </c>
      <c r="C351" s="3">
        <f t="shared" si="112"/>
        <v>9.5056598780633576E-4</v>
      </c>
      <c r="D351" s="3">
        <f t="shared" si="113"/>
        <v>9.0357569717423484E-7</v>
      </c>
      <c r="E351" s="3">
        <f t="shared" si="114"/>
        <v>2.3075103318023836E-5</v>
      </c>
      <c r="F351" s="3">
        <f t="shared" si="115"/>
        <v>-4.9181703244113887E-3</v>
      </c>
      <c r="G351" s="3">
        <f t="shared" si="116"/>
        <v>1.6598421919657009E-2</v>
      </c>
      <c r="H351" s="3">
        <f t="shared" si="117"/>
        <v>1.5</v>
      </c>
      <c r="I351" s="13">
        <f>I352*(1+(H352*((B351/B352)-1))+((1-H352)*(Eur_1M!B351/100)*((A351-A352)/360)))</f>
        <v>121.26823389034978</v>
      </c>
      <c r="J351" s="3">
        <f t="shared" si="118"/>
        <v>116.01982848038976</v>
      </c>
      <c r="K351" s="3">
        <f t="shared" si="111"/>
        <v>1.1512421883927539</v>
      </c>
      <c r="L351" s="13">
        <f t="shared" si="119"/>
        <v>1151.2421883927539</v>
      </c>
      <c r="M351" s="3">
        <f t="shared" si="120"/>
        <v>1.4409881559584946E-3</v>
      </c>
      <c r="N351" s="3">
        <f t="shared" si="121"/>
        <v>4.2368412862792422E-2</v>
      </c>
      <c r="O351" s="3">
        <v>340</v>
      </c>
      <c r="P351" s="3">
        <f t="shared" si="122"/>
        <v>1.3492063492063493</v>
      </c>
      <c r="Q351" s="3">
        <f>(  Eur_12M!B350 + ( ('Swap(vs6M)_2Y'!B352 - Eur_12M!B350)/1  )*(P351-1) )/100</f>
        <v>-1.0614285714285715E-3</v>
      </c>
      <c r="R351" s="3">
        <f t="shared" si="123"/>
        <v>2.8573731662527875</v>
      </c>
      <c r="S351" s="3">
        <f t="shared" si="124"/>
        <v>2.8081599913611686</v>
      </c>
      <c r="T351" s="13">
        <f t="shared" si="125"/>
        <v>0.99786418343419392</v>
      </c>
      <c r="U351" s="13">
        <f t="shared" si="126"/>
        <v>0.997508726693628</v>
      </c>
      <c r="V351" s="3">
        <f t="shared" si="127"/>
        <v>149.84507774292808</v>
      </c>
      <c r="W351" s="13">
        <f t="shared" si="128"/>
        <v>0.99786418343419392</v>
      </c>
      <c r="X351" s="3">
        <f t="shared" si="129"/>
        <v>1.1878063943276078E-4</v>
      </c>
      <c r="Y351" s="3">
        <f t="shared" si="130"/>
        <v>0.91900445472336822</v>
      </c>
      <c r="Z351" s="3">
        <f t="shared" si="131"/>
        <v>8.9991113039385144</v>
      </c>
      <c r="AA351" s="3">
        <f t="shared" si="132"/>
        <v>1347.7738543423991</v>
      </c>
      <c r="AL351" s="25"/>
      <c r="AM351" s="25"/>
    </row>
    <row r="352" spans="1:39" hidden="1">
      <c r="A352" s="4">
        <v>42720</v>
      </c>
      <c r="B352" s="3">
        <v>139.53469999999999</v>
      </c>
      <c r="C352" s="3">
        <f t="shared" si="112"/>
        <v>-1.6338686678270373E-4</v>
      </c>
      <c r="D352" s="3">
        <f t="shared" si="113"/>
        <v>2.6695268237068975E-8</v>
      </c>
      <c r="E352" s="3">
        <f t="shared" si="114"/>
        <v>2.2870582210766871E-5</v>
      </c>
      <c r="F352" s="3">
        <f t="shared" si="115"/>
        <v>-6.7048311572665787E-3</v>
      </c>
      <c r="G352" s="3">
        <f t="shared" si="116"/>
        <v>1.6119796416883419E-2</v>
      </c>
      <c r="H352" s="3">
        <f t="shared" si="117"/>
        <v>1.5</v>
      </c>
      <c r="I352" s="13">
        <f>I353*(1+(H353*((B352/B353)-1))+((1-H353)*(Eur_1M!B352/100)*((A352-A353)/360)))</f>
        <v>121.09361364468845</v>
      </c>
      <c r="J352" s="3">
        <f t="shared" si="118"/>
        <v>115.85276567836075</v>
      </c>
      <c r="K352" s="3">
        <f t="shared" si="111"/>
        <v>1.1495844567073517</v>
      </c>
      <c r="L352" s="13">
        <f t="shared" si="119"/>
        <v>1149.5844567073516</v>
      </c>
      <c r="M352" s="3">
        <f t="shared" si="120"/>
        <v>-2.3995017666564943E-4</v>
      </c>
      <c r="N352" s="3">
        <f t="shared" si="121"/>
        <v>4.2458626004858328E-2</v>
      </c>
      <c r="O352" s="3">
        <v>341</v>
      </c>
      <c r="P352" s="3">
        <f t="shared" si="122"/>
        <v>1.3531746031746033</v>
      </c>
      <c r="Q352" s="3">
        <f>(  Eur_12M!B351 + ( ('Swap(vs6M)_2Y'!B353 - Eur_12M!B351)/1  )*(P352-1) )/100</f>
        <v>-1.0833571428571431E-3</v>
      </c>
      <c r="R352" s="3">
        <f t="shared" si="123"/>
        <v>2.8174335784909323</v>
      </c>
      <c r="S352" s="3">
        <f t="shared" si="124"/>
        <v>2.7680431430504076</v>
      </c>
      <c r="T352" s="13">
        <f t="shared" si="125"/>
        <v>0.99757954368067558</v>
      </c>
      <c r="U352" s="13">
        <f t="shared" si="126"/>
        <v>0.99718030051053852</v>
      </c>
      <c r="V352" s="3">
        <f t="shared" si="127"/>
        <v>148.15872743087141</v>
      </c>
      <c r="W352" s="13">
        <f t="shared" si="128"/>
        <v>0.99757954368067558</v>
      </c>
      <c r="X352" s="3">
        <f t="shared" si="129"/>
        <v>1.3274748495132046E-4</v>
      </c>
      <c r="Y352" s="3">
        <f t="shared" si="130"/>
        <v>0.92375883045744334</v>
      </c>
      <c r="Z352" s="3">
        <f t="shared" si="131"/>
        <v>10.079241291814556</v>
      </c>
      <c r="AA352" s="3">
        <f t="shared" si="132"/>
        <v>1351.3386298291796</v>
      </c>
      <c r="AL352" s="25"/>
      <c r="AM352" s="25"/>
    </row>
    <row r="353" spans="1:39" hidden="1">
      <c r="A353" s="4">
        <v>42719</v>
      </c>
      <c r="B353" s="3">
        <v>139.5575</v>
      </c>
      <c r="C353" s="3">
        <f t="shared" si="112"/>
        <v>-7.0197307449324149E-4</v>
      </c>
      <c r="D353" s="3">
        <f t="shared" si="113"/>
        <v>4.9276619731349394E-7</v>
      </c>
      <c r="E353" s="3">
        <f t="shared" si="114"/>
        <v>2.2924138768504553E-5</v>
      </c>
      <c r="F353" s="3">
        <f t="shared" si="115"/>
        <v>-6.8247318228158733E-3</v>
      </c>
      <c r="G353" s="3">
        <f t="shared" si="116"/>
        <v>1.610902420624984E-2</v>
      </c>
      <c r="H353" s="3">
        <f t="shared" si="117"/>
        <v>1.5</v>
      </c>
      <c r="I353" s="13">
        <f>I354*(1+(H354*((B353/B354)-1))+((1-H354)*(Eur_1M!B353/100)*((A353-A354)/360)))</f>
        <v>121.12267356500263</v>
      </c>
      <c r="J353" s="3">
        <f t="shared" si="118"/>
        <v>115.88056790539372</v>
      </c>
      <c r="K353" s="3">
        <f t="shared" si="111"/>
        <v>1.1498603327977652</v>
      </c>
      <c r="L353" s="13">
        <f t="shared" si="119"/>
        <v>1149.8603327977653</v>
      </c>
      <c r="M353" s="3">
        <f t="shared" si="120"/>
        <v>-1.0479862916303478E-3</v>
      </c>
      <c r="N353" s="3">
        <f t="shared" si="121"/>
        <v>4.2481160369618971E-2</v>
      </c>
      <c r="O353" s="3">
        <v>342</v>
      </c>
      <c r="P353" s="3">
        <f t="shared" si="122"/>
        <v>1.3571428571428572</v>
      </c>
      <c r="Q353" s="3">
        <f>(  Eur_12M!B352 + ( ('Swap(vs6M)_2Y'!B354 - Eur_12M!B352)/1  )*(P353-1) )/100</f>
        <v>-1.0814285714285715E-3</v>
      </c>
      <c r="R353" s="3">
        <f t="shared" si="123"/>
        <v>2.8167322614885979</v>
      </c>
      <c r="S353" s="3">
        <f t="shared" si="124"/>
        <v>2.7672432073303899</v>
      </c>
      <c r="T353" s="13">
        <f t="shared" si="125"/>
        <v>0.99757425248884557</v>
      </c>
      <c r="U353" s="13">
        <f t="shared" si="126"/>
        <v>0.99717337183519894</v>
      </c>
      <c r="V353" s="3">
        <f t="shared" si="127"/>
        <v>148.43311108630132</v>
      </c>
      <c r="W353" s="13">
        <f t="shared" si="128"/>
        <v>0.99757425248884557</v>
      </c>
      <c r="X353" s="3">
        <f t="shared" si="129"/>
        <v>1.3271310672324275E-4</v>
      </c>
      <c r="Y353" s="3">
        <f t="shared" si="130"/>
        <v>0.92162432393779448</v>
      </c>
      <c r="Z353" s="3">
        <f t="shared" si="131"/>
        <v>10.116398684964459</v>
      </c>
      <c r="AA353" s="3">
        <f t="shared" si="132"/>
        <v>1355.2943618963634</v>
      </c>
      <c r="AL353" s="25"/>
      <c r="AM353" s="25"/>
    </row>
    <row r="354" spans="1:39" hidden="1">
      <c r="A354" s="4">
        <v>42718</v>
      </c>
      <c r="B354" s="3">
        <v>139.65549999999999</v>
      </c>
      <c r="C354" s="3">
        <f t="shared" si="112"/>
        <v>5.8016690378544504E-4</v>
      </c>
      <c r="D354" s="3">
        <f t="shared" si="113"/>
        <v>3.3659363624798984E-7</v>
      </c>
      <c r="E354" s="3">
        <f t="shared" si="114"/>
        <v>2.2620371507383112E-5</v>
      </c>
      <c r="F354" s="3">
        <f t="shared" si="115"/>
        <v>-6.5574988272112155E-3</v>
      </c>
      <c r="G354" s="3">
        <f t="shared" si="116"/>
        <v>1.606008040906505E-2</v>
      </c>
      <c r="H354" s="3">
        <f t="shared" si="117"/>
        <v>1.5</v>
      </c>
      <c r="I354" s="13">
        <f>I355*(1+(H355*((B354/B355)-1))+((1-H355)*(Eur_1M!B354/100)*((A354-A355)/360)))</f>
        <v>121.24967500276374</v>
      </c>
      <c r="J354" s="3">
        <f t="shared" si="118"/>
        <v>116.00207280864093</v>
      </c>
      <c r="K354" s="3">
        <f t="shared" si="111"/>
        <v>1.1510660023160442</v>
      </c>
      <c r="L354" s="13">
        <f t="shared" si="119"/>
        <v>1151.0660023160442</v>
      </c>
      <c r="M354" s="3">
        <f t="shared" si="120"/>
        <v>8.7527246478421835E-4</v>
      </c>
      <c r="N354" s="3">
        <f t="shared" si="121"/>
        <v>4.2476126147029683E-2</v>
      </c>
      <c r="O354" s="3">
        <v>343</v>
      </c>
      <c r="P354" s="3">
        <f t="shared" si="122"/>
        <v>1.3611111111111112</v>
      </c>
      <c r="Q354" s="3">
        <f>(  Eur_12M!B353 + ( ('Swap(vs6M)_2Y'!B355 - Eur_12M!B353)/1  )*(P354-1) )/100</f>
        <v>-1.0980555555555557E-3</v>
      </c>
      <c r="R354" s="3">
        <f t="shared" si="123"/>
        <v>2.8336274278090117</v>
      </c>
      <c r="S354" s="3">
        <f t="shared" si="124"/>
        <v>2.7840719473041435</v>
      </c>
      <c r="T354" s="13">
        <f t="shared" si="125"/>
        <v>0.99769885225968946</v>
      </c>
      <c r="U354" s="13">
        <f t="shared" si="126"/>
        <v>0.99731594374460675</v>
      </c>
      <c r="V354" s="3">
        <f t="shared" si="127"/>
        <v>149.60960711350288</v>
      </c>
      <c r="W354" s="13">
        <f t="shared" si="128"/>
        <v>0.99769885225968946</v>
      </c>
      <c r="X354" s="3">
        <f t="shared" si="129"/>
        <v>1.2622531107455288E-4</v>
      </c>
      <c r="Y354" s="3">
        <f t="shared" si="130"/>
        <v>0.94587493110889165</v>
      </c>
      <c r="Z354" s="3">
        <f t="shared" si="131"/>
        <v>9.6690851440191494</v>
      </c>
      <c r="AA354" s="3">
        <f t="shared" si="132"/>
        <v>1359.4881525373837</v>
      </c>
      <c r="AL354" s="25"/>
      <c r="AM354" s="25"/>
    </row>
    <row r="355" spans="1:39" hidden="1">
      <c r="A355" s="4">
        <v>42717</v>
      </c>
      <c r="B355" s="3">
        <v>139.5745</v>
      </c>
      <c r="C355" s="3">
        <f t="shared" si="112"/>
        <v>-8.2389879703691823E-5</v>
      </c>
      <c r="D355" s="3">
        <f t="shared" si="113"/>
        <v>6.78809227758881E-9</v>
      </c>
      <c r="E355" s="3">
        <f t="shared" si="114"/>
        <v>2.2973561854304095E-5</v>
      </c>
      <c r="F355" s="3">
        <f t="shared" si="115"/>
        <v>-7.968198080257647E-3</v>
      </c>
      <c r="G355" s="3">
        <f t="shared" si="116"/>
        <v>1.5794518212250475E-2</v>
      </c>
      <c r="H355" s="3">
        <f t="shared" si="117"/>
        <v>1.5</v>
      </c>
      <c r="I355" s="13">
        <f>I356*(1+(H356*((B355/B356)-1))+((1-H356)*(Eur_1M!B355/100)*((A355-A356)/360)))</f>
        <v>121.1435949321246</v>
      </c>
      <c r="J355" s="3">
        <f t="shared" si="118"/>
        <v>115.9005838101958</v>
      </c>
      <c r="K355" s="3">
        <f t="shared" si="111"/>
        <v>1.1500589467273736</v>
      </c>
      <c r="L355" s="13">
        <f t="shared" si="119"/>
        <v>1150.0589467273737</v>
      </c>
      <c r="M355" s="3">
        <f t="shared" si="120"/>
        <v>-1.1843396387333032E-4</v>
      </c>
      <c r="N355" s="3">
        <f t="shared" si="121"/>
        <v>4.2554832029555199E-2</v>
      </c>
      <c r="O355" s="3">
        <v>344</v>
      </c>
      <c r="P355" s="3">
        <f t="shared" si="122"/>
        <v>1.3650793650793651</v>
      </c>
      <c r="Q355" s="3">
        <f>(  Eur_12M!B354 + ( ('Swap(vs6M)_2Y'!B356 - Eur_12M!B354)/1  )*(P355-1) )/100</f>
        <v>-1.1130158730158731E-3</v>
      </c>
      <c r="R355" s="3">
        <f t="shared" si="123"/>
        <v>2.8063338913897202</v>
      </c>
      <c r="S355" s="3">
        <f t="shared" si="124"/>
        <v>2.7566142678645593</v>
      </c>
      <c r="T355" s="13">
        <f t="shared" si="125"/>
        <v>0.99749456299103822</v>
      </c>
      <c r="U355" s="13">
        <f t="shared" si="126"/>
        <v>0.99707983987577742</v>
      </c>
      <c r="V355" s="3">
        <f t="shared" si="127"/>
        <v>148.58163693023312</v>
      </c>
      <c r="W355" s="13">
        <f t="shared" si="128"/>
        <v>0.99749456299103822</v>
      </c>
      <c r="X355" s="3">
        <f t="shared" si="129"/>
        <v>1.3599310364784139E-4</v>
      </c>
      <c r="Y355" s="3">
        <f t="shared" si="130"/>
        <v>0.9485891896741766</v>
      </c>
      <c r="Z355" s="3">
        <f t="shared" si="131"/>
        <v>10.448738723519194</v>
      </c>
      <c r="AA355" s="3">
        <f t="shared" si="132"/>
        <v>1363.1626701787129</v>
      </c>
      <c r="AL355" s="25"/>
      <c r="AM355" s="25"/>
    </row>
    <row r="356" spans="1:39" hidden="1">
      <c r="A356" s="4">
        <v>42716</v>
      </c>
      <c r="B356" s="3">
        <v>139.58600000000001</v>
      </c>
      <c r="C356" s="3">
        <f t="shared" si="112"/>
        <v>-5.5935523057145102E-4</v>
      </c>
      <c r="D356" s="3">
        <f t="shared" si="113"/>
        <v>3.1287827396764114E-7</v>
      </c>
      <c r="E356" s="3">
        <f t="shared" si="114"/>
        <v>2.3680388087508995E-5</v>
      </c>
      <c r="F356" s="3">
        <f t="shared" si="115"/>
        <v>-8.7305651629298129E-3</v>
      </c>
      <c r="G356" s="3">
        <f t="shared" si="116"/>
        <v>1.5822532857358528E-2</v>
      </c>
      <c r="H356" s="3">
        <f t="shared" si="117"/>
        <v>1.5</v>
      </c>
      <c r="I356" s="13">
        <f>I357*(1+(H357*((B356/B357)-1))+((1-H357)*(Eur_1M!B356/100)*((A356-A357)/360)))</f>
        <v>121.15794329792043</v>
      </c>
      <c r="J356" s="3">
        <f t="shared" si="118"/>
        <v>115.91431118862955</v>
      </c>
      <c r="K356" s="3">
        <f t="shared" si="111"/>
        <v>1.1501951608331518</v>
      </c>
      <c r="L356" s="13">
        <f t="shared" si="119"/>
        <v>1150.1951608331517</v>
      </c>
      <c r="M356" s="3">
        <f t="shared" si="120"/>
        <v>-8.2367902801743864E-4</v>
      </c>
      <c r="N356" s="3">
        <f t="shared" si="121"/>
        <v>4.2557428648909622E-2</v>
      </c>
      <c r="O356" s="3">
        <v>345</v>
      </c>
      <c r="P356" s="3">
        <f t="shared" si="122"/>
        <v>1.3690476190476191</v>
      </c>
      <c r="Q356" s="3">
        <f>(  Eur_12M!B355 + ( ('Swap(vs6M)_2Y'!B357 - Eur_12M!B355)/1  )*(P356-1) )/100</f>
        <v>-1.1273809523809524E-3</v>
      </c>
      <c r="R356" s="3">
        <f t="shared" si="123"/>
        <v>2.8040627949184742</v>
      </c>
      <c r="S356" s="3">
        <f t="shared" si="124"/>
        <v>2.7542679187335541</v>
      </c>
      <c r="T356" s="13">
        <f t="shared" si="125"/>
        <v>0.99747684621318933</v>
      </c>
      <c r="U356" s="13">
        <f t="shared" si="126"/>
        <v>0.99705882036675475</v>
      </c>
      <c r="V356" s="3">
        <f t="shared" si="127"/>
        <v>148.69413430243617</v>
      </c>
      <c r="W356" s="13">
        <f t="shared" si="128"/>
        <v>0.99747684621318933</v>
      </c>
      <c r="X356" s="3">
        <f t="shared" si="129"/>
        <v>1.3663924737021538E-4</v>
      </c>
      <c r="Y356" s="3">
        <f t="shared" si="130"/>
        <v>0.96210492359024069</v>
      </c>
      <c r="Z356" s="3">
        <f t="shared" si="131"/>
        <v>10.53203921102026</v>
      </c>
      <c r="AA356" s="3">
        <f t="shared" si="132"/>
        <v>1367.1294563611325</v>
      </c>
      <c r="AL356" s="25"/>
      <c r="AM356" s="25"/>
    </row>
    <row r="357" spans="1:39" hidden="1">
      <c r="A357" s="4">
        <v>42713</v>
      </c>
      <c r="B357" s="3">
        <v>139.66409999999999</v>
      </c>
      <c r="C357" s="3">
        <f t="shared" si="112"/>
        <v>-1.6609904266336647E-4</v>
      </c>
      <c r="D357" s="3">
        <f t="shared" si="113"/>
        <v>2.7588891973686837E-8</v>
      </c>
      <c r="E357" s="3">
        <f t="shared" si="114"/>
        <v>2.3745983728288258E-5</v>
      </c>
      <c r="F357" s="3">
        <f t="shared" si="115"/>
        <v>-7.5560075959300085E-3</v>
      </c>
      <c r="G357" s="3">
        <f t="shared" si="116"/>
        <v>1.622438433281486E-2</v>
      </c>
      <c r="H357" s="3">
        <f t="shared" si="117"/>
        <v>1.5</v>
      </c>
      <c r="I357" s="13">
        <f>I358*(1+(H358*((B357/B358)-1))+((1-H358)*(Eur_1M!B357/100)*((A357-A358)/360)))</f>
        <v>121.25777966580941</v>
      </c>
      <c r="J357" s="3">
        <f t="shared" si="118"/>
        <v>116.0098267074674</v>
      </c>
      <c r="K357" s="3">
        <f t="shared" si="111"/>
        <v>1.1511429427457145</v>
      </c>
      <c r="L357" s="13">
        <f t="shared" si="119"/>
        <v>1151.1429427457144</v>
      </c>
      <c r="M357" s="3">
        <f t="shared" si="120"/>
        <v>-2.4399097018119409E-4</v>
      </c>
      <c r="N357" s="3">
        <f t="shared" si="121"/>
        <v>4.2557234645348038E-2</v>
      </c>
      <c r="O357" s="3">
        <v>346</v>
      </c>
      <c r="P357" s="3">
        <f t="shared" si="122"/>
        <v>1.373015873015873</v>
      </c>
      <c r="Q357" s="3">
        <f>(  Eur_12M!B356 + ( ('Swap(vs6M)_2Y'!B358 - Eur_12M!B356)/1  )*(P357-1) )/100</f>
        <v>-1.1121428571428571E-3</v>
      </c>
      <c r="R357" s="3">
        <f t="shared" si="123"/>
        <v>2.8169397911970453</v>
      </c>
      <c r="S357" s="3">
        <f t="shared" si="124"/>
        <v>2.7670730280689519</v>
      </c>
      <c r="T357" s="13">
        <f t="shared" si="125"/>
        <v>0.99757581931714134</v>
      </c>
      <c r="U357" s="13">
        <f t="shared" si="126"/>
        <v>0.99717189584097754</v>
      </c>
      <c r="V357" s="3">
        <f t="shared" si="127"/>
        <v>149.65663396626087</v>
      </c>
      <c r="W357" s="13">
        <f t="shared" si="128"/>
        <v>0.99757581931714134</v>
      </c>
      <c r="X357" s="3">
        <f t="shared" si="129"/>
        <v>1.314842546320584E-4</v>
      </c>
      <c r="Y357" s="3">
        <f t="shared" si="130"/>
        <v>0.95291337218306649</v>
      </c>
      <c r="Z357" s="3">
        <f t="shared" si="131"/>
        <v>10.180783858525462</v>
      </c>
      <c r="AA357" s="3">
        <f t="shared" si="132"/>
        <v>1371.2250900074459</v>
      </c>
      <c r="AL357" s="25"/>
      <c r="AM357" s="25"/>
    </row>
    <row r="358" spans="1:39" hidden="1">
      <c r="A358" s="4">
        <v>42712</v>
      </c>
      <c r="B358" s="3">
        <v>139.68729999999999</v>
      </c>
      <c r="C358" s="3">
        <f t="shared" si="112"/>
        <v>-1.100424969485508E-3</v>
      </c>
      <c r="D358" s="3">
        <f t="shared" si="113"/>
        <v>1.2109351134671812E-6</v>
      </c>
      <c r="E358" s="3">
        <f t="shared" si="114"/>
        <v>2.4624260037762082E-5</v>
      </c>
      <c r="F358" s="3">
        <f t="shared" si="115"/>
        <v>-8.341678063940058E-3</v>
      </c>
      <c r="G358" s="3">
        <f t="shared" si="116"/>
        <v>1.6322622734557042E-2</v>
      </c>
      <c r="H358" s="3">
        <f t="shared" si="117"/>
        <v>1.5</v>
      </c>
      <c r="I358" s="13">
        <f>I359*(1+(H359*((B358/B359)-1))+((1-H359)*(Eur_1M!B358/100)*((A358-A359)/360)))</f>
        <v>121.28736907874007</v>
      </c>
      <c r="J358" s="3">
        <f t="shared" si="118"/>
        <v>116.03813551104207</v>
      </c>
      <c r="K358" s="3">
        <f t="shared" si="111"/>
        <v>1.1514238454966059</v>
      </c>
      <c r="L358" s="13">
        <f t="shared" si="119"/>
        <v>1151.423845496606</v>
      </c>
      <c r="M358" s="3">
        <f t="shared" si="120"/>
        <v>-1.6459166973209409E-3</v>
      </c>
      <c r="N358" s="3">
        <f t="shared" si="121"/>
        <v>4.2568875586839555E-2</v>
      </c>
      <c r="O358" s="3">
        <v>347</v>
      </c>
      <c r="P358" s="3">
        <f t="shared" si="122"/>
        <v>1.376984126984127</v>
      </c>
      <c r="Q358" s="3">
        <f>(  Eur_12M!B357 + ( ('Swap(vs6M)_2Y'!B359 - Eur_12M!B357)/1  )*(P358-1) )/100</f>
        <v>-1.0891269841269841E-3</v>
      </c>
      <c r="R358" s="3">
        <f t="shared" si="123"/>
        <v>2.8176248248956903</v>
      </c>
      <c r="S358" s="3">
        <f t="shared" si="124"/>
        <v>2.7676723919048878</v>
      </c>
      <c r="T358" s="13">
        <f t="shared" si="125"/>
        <v>0.9975809847547924</v>
      </c>
      <c r="U358" s="13">
        <f t="shared" si="126"/>
        <v>0.99717709114179331</v>
      </c>
      <c r="V358" s="3">
        <f t="shared" si="127"/>
        <v>149.96484354355221</v>
      </c>
      <c r="W358" s="13">
        <f t="shared" si="128"/>
        <v>0.9975809847547924</v>
      </c>
      <c r="X358" s="3">
        <f t="shared" si="129"/>
        <v>1.3097371868449353E-4</v>
      </c>
      <c r="Y358" s="3">
        <f t="shared" si="130"/>
        <v>0.93035340018566293</v>
      </c>
      <c r="Z358" s="3">
        <f t="shared" si="131"/>
        <v>10.178310840273047</v>
      </c>
      <c r="AA358" s="3">
        <f t="shared" si="132"/>
        <v>1375.157819327914</v>
      </c>
      <c r="AL358" s="25"/>
      <c r="AM358" s="25"/>
    </row>
    <row r="359" spans="1:39" hidden="1">
      <c r="A359" s="4">
        <v>42711</v>
      </c>
      <c r="B359" s="3">
        <v>139.84110000000001</v>
      </c>
      <c r="C359" s="3">
        <f t="shared" si="112"/>
        <v>4.5991333983553601E-4</v>
      </c>
      <c r="D359" s="3">
        <f t="shared" si="113"/>
        <v>2.1152028015867724E-7</v>
      </c>
      <c r="E359" s="3">
        <f t="shared" si="114"/>
        <v>2.4242218073178499E-5</v>
      </c>
      <c r="F359" s="3">
        <f t="shared" si="115"/>
        <v>-8.151688786243708E-3</v>
      </c>
      <c r="G359" s="3">
        <f t="shared" si="116"/>
        <v>1.623540664040643E-2</v>
      </c>
      <c r="H359" s="3">
        <f t="shared" si="117"/>
        <v>1.5</v>
      </c>
      <c r="I359" s="13">
        <f>I360*(1+(H360*((B359/B360)-1))+((1-H360)*(Eur_1M!B359/100)*((A359-A360)/360)))</f>
        <v>121.48716236112661</v>
      </c>
      <c r="J359" s="3">
        <f t="shared" si="118"/>
        <v>116.22928187815236</v>
      </c>
      <c r="K359" s="3">
        <f t="shared" si="111"/>
        <v>1.1533205537132758</v>
      </c>
      <c r="L359" s="13">
        <f t="shared" si="119"/>
        <v>1153.3205537132758</v>
      </c>
      <c r="M359" s="3">
        <f t="shared" si="120"/>
        <v>6.9495380460929455E-4</v>
      </c>
      <c r="N359" s="3">
        <f t="shared" si="121"/>
        <v>4.255816762155043E-2</v>
      </c>
      <c r="O359" s="3">
        <v>348</v>
      </c>
      <c r="P359" s="3">
        <f t="shared" si="122"/>
        <v>1.3809523809523809</v>
      </c>
      <c r="Q359" s="3">
        <f>(  Eur_12M!B358 + ( ('Swap(vs6M)_2Y'!B360 - Eur_12M!B358)/1  )*(P359-1) )/100</f>
        <v>-1.1114285714285714E-3</v>
      </c>
      <c r="R359" s="3">
        <f t="shared" si="123"/>
        <v>2.8465491864455648</v>
      </c>
      <c r="S359" s="3">
        <f t="shared" si="124"/>
        <v>2.7965374110189258</v>
      </c>
      <c r="T359" s="13">
        <f t="shared" si="125"/>
        <v>0.99779020494837534</v>
      </c>
      <c r="U359" s="13">
        <f t="shared" si="126"/>
        <v>0.99741732847540587</v>
      </c>
      <c r="V359" s="3">
        <f t="shared" si="127"/>
        <v>151.82258180419308</v>
      </c>
      <c r="W359" s="13">
        <f t="shared" si="128"/>
        <v>0.99779020494837534</v>
      </c>
      <c r="X359" s="3">
        <f t="shared" si="129"/>
        <v>1.2033110883459498E-4</v>
      </c>
      <c r="Y359" s="3">
        <f t="shared" si="130"/>
        <v>0.96531233677616701</v>
      </c>
      <c r="Z359" s="3">
        <f t="shared" si="131"/>
        <v>9.4067500897794609</v>
      </c>
      <c r="AA359" s="3">
        <f t="shared" si="132"/>
        <v>1379.5015107542831</v>
      </c>
      <c r="AL359" s="25"/>
      <c r="AM359" s="25"/>
    </row>
    <row r="360" spans="1:39" hidden="1">
      <c r="A360" s="4">
        <v>42710</v>
      </c>
      <c r="B360" s="3">
        <v>139.77680000000001</v>
      </c>
      <c r="C360" s="3">
        <f t="shared" si="112"/>
        <v>-4.4775661099659989E-4</v>
      </c>
      <c r="D360" s="3">
        <f t="shared" si="113"/>
        <v>2.0048598269116046E-7</v>
      </c>
      <c r="E360" s="3">
        <f t="shared" si="114"/>
        <v>3.1011732601490097E-5</v>
      </c>
      <c r="F360" s="3">
        <f t="shared" si="115"/>
        <v>-1.1253766921937039E-2</v>
      </c>
      <c r="G360" s="3">
        <f t="shared" si="116"/>
        <v>1.7634059394274655E-2</v>
      </c>
      <c r="H360" s="3">
        <f t="shared" si="117"/>
        <v>1.5</v>
      </c>
      <c r="I360" s="13">
        <f>I361*(1+(H361*((B360/B361)-1))+((1-H361)*(Eur_1M!B360/100)*((A360-A361)/360)))</f>
        <v>121.40276372540585</v>
      </c>
      <c r="J360" s="3">
        <f t="shared" si="118"/>
        <v>116.14853595709643</v>
      </c>
      <c r="K360" s="3">
        <f t="shared" si="111"/>
        <v>1.1525193276463372</v>
      </c>
      <c r="L360" s="13">
        <f t="shared" si="119"/>
        <v>1152.5193276463372</v>
      </c>
      <c r="M360" s="3">
        <f t="shared" si="120"/>
        <v>-6.6652609806855704E-4</v>
      </c>
      <c r="N360" s="3">
        <f t="shared" si="121"/>
        <v>4.2553059663355174E-2</v>
      </c>
      <c r="O360" s="3">
        <v>349</v>
      </c>
      <c r="P360" s="3">
        <f t="shared" si="122"/>
        <v>1.3849206349206349</v>
      </c>
      <c r="Q360" s="3">
        <f>(  Eur_12M!B359 + ( ('Swap(vs6M)_2Y'!B361 - Eur_12M!B359)/1  )*(P360-1) )/100</f>
        <v>-1.1056349206349206E-3</v>
      </c>
      <c r="R360" s="3">
        <f t="shared" si="123"/>
        <v>2.8290696702957177</v>
      </c>
      <c r="S360" s="3">
        <f t="shared" si="124"/>
        <v>2.7789921015971739</v>
      </c>
      <c r="T360" s="13">
        <f t="shared" si="125"/>
        <v>0.99766582325039077</v>
      </c>
      <c r="U360" s="13">
        <f t="shared" si="126"/>
        <v>0.99727360745298133</v>
      </c>
      <c r="V360" s="3">
        <f t="shared" si="127"/>
        <v>151.02732474365109</v>
      </c>
      <c r="W360" s="13">
        <f t="shared" si="128"/>
        <v>0.99766582325039077</v>
      </c>
      <c r="X360" s="3">
        <f t="shared" si="129"/>
        <v>1.2637213189173349E-4</v>
      </c>
      <c r="Y360" s="3">
        <f t="shared" si="130"/>
        <v>0.95233265622558172</v>
      </c>
      <c r="Z360" s="3">
        <f t="shared" si="131"/>
        <v>9.8924400030801571</v>
      </c>
      <c r="AA360" s="3">
        <f t="shared" si="132"/>
        <v>1383.2612494465552</v>
      </c>
      <c r="AL360" s="25"/>
      <c r="AM360" s="25"/>
    </row>
    <row r="361" spans="1:39" hidden="1">
      <c r="A361" s="4">
        <v>42709</v>
      </c>
      <c r="B361" s="3">
        <v>139.83940000000001</v>
      </c>
      <c r="C361" s="3">
        <f t="shared" si="112"/>
        <v>-1.2149419322946766E-3</v>
      </c>
      <c r="D361" s="3">
        <f t="shared" si="113"/>
        <v>1.4760838988479225E-6</v>
      </c>
      <c r="E361" s="3">
        <f t="shared" si="114"/>
        <v>3.3116740421707242E-5</v>
      </c>
      <c r="F361" s="3">
        <f t="shared" si="115"/>
        <v>-1.2324395572627444E-2</v>
      </c>
      <c r="G361" s="3">
        <f t="shared" si="116"/>
        <v>1.793264542080264E-2</v>
      </c>
      <c r="H361" s="3">
        <f t="shared" si="117"/>
        <v>1.5</v>
      </c>
      <c r="I361" s="13">
        <f>I362*(1+(H362*((B361/B362)-1))+((1-H362)*(Eur_1M!B361/100)*((A361-A362)/360)))</f>
        <v>121.48370880881507</v>
      </c>
      <c r="J361" s="3">
        <f t="shared" si="118"/>
        <v>116.22597779319969</v>
      </c>
      <c r="K361" s="3">
        <f t="shared" si="111"/>
        <v>1.153287767921042</v>
      </c>
      <c r="L361" s="13">
        <f t="shared" si="119"/>
        <v>1153.2877679210421</v>
      </c>
      <c r="M361" s="3">
        <f t="shared" si="120"/>
        <v>-1.8074804594686456E-3</v>
      </c>
      <c r="N361" s="3">
        <f t="shared" si="121"/>
        <v>4.3031599824985528E-2</v>
      </c>
      <c r="O361" s="3">
        <v>350</v>
      </c>
      <c r="P361" s="3">
        <f t="shared" si="122"/>
        <v>1.3888888888888888</v>
      </c>
      <c r="Q361" s="3">
        <f>(  Eur_12M!B360 + ( ('Swap(vs6M)_2Y'!B362 - Eur_12M!B360)/1  )*(P361-1) )/100</f>
        <v>-1.0572777777777776E-3</v>
      </c>
      <c r="R361" s="3">
        <f t="shared" si="123"/>
        <v>2.8086216462782376</v>
      </c>
      <c r="S361" s="3">
        <f t="shared" si="124"/>
        <v>2.7579084195423156</v>
      </c>
      <c r="T361" s="13">
        <f t="shared" si="125"/>
        <v>0.99751229592300461</v>
      </c>
      <c r="U361" s="13">
        <f t="shared" si="126"/>
        <v>0.99709137535635362</v>
      </c>
      <c r="V361" s="3">
        <f t="shared" si="127"/>
        <v>151.86210811873468</v>
      </c>
      <c r="W361" s="13">
        <f t="shared" si="128"/>
        <v>0.99751229592300461</v>
      </c>
      <c r="X361" s="3">
        <f t="shared" si="129"/>
        <v>1.321041594034981E-4</v>
      </c>
      <c r="Y361" s="3">
        <f t="shared" si="130"/>
        <v>0.89307071801100268</v>
      </c>
      <c r="Z361" s="3">
        <f t="shared" si="131"/>
        <v>10.501391742979234</v>
      </c>
      <c r="AA361" s="3">
        <f t="shared" si="132"/>
        <v>1386.8841960001409</v>
      </c>
      <c r="AL361" s="25"/>
      <c r="AM361" s="25"/>
    </row>
    <row r="362" spans="1:39" hidden="1">
      <c r="A362" s="4">
        <v>42706</v>
      </c>
      <c r="B362" s="3">
        <v>140.0094</v>
      </c>
      <c r="C362" s="3">
        <f t="shared" si="112"/>
        <v>1.523915470311272E-3</v>
      </c>
      <c r="D362" s="3">
        <f t="shared" si="113"/>
        <v>2.3223183606540254E-6</v>
      </c>
      <c r="E362" s="3">
        <f t="shared" si="114"/>
        <v>3.1654736537037292E-5</v>
      </c>
      <c r="F362" s="3">
        <f t="shared" si="115"/>
        <v>-1.1228112875868721E-2</v>
      </c>
      <c r="G362" s="3">
        <f t="shared" si="116"/>
        <v>1.787247194856165E-2</v>
      </c>
      <c r="H362" s="3">
        <f t="shared" si="117"/>
        <v>1.5</v>
      </c>
      <c r="I362" s="13">
        <f>I363*(1+(H363*((B362/B363)-1))+((1-H363)*(Eur_1M!B362/100)*((A362-A363)/360)))</f>
        <v>121.70348680100967</v>
      </c>
      <c r="J362" s="3">
        <f t="shared" si="118"/>
        <v>116.43624394567981</v>
      </c>
      <c r="K362" s="3">
        <f t="shared" si="111"/>
        <v>1.1553741980485184</v>
      </c>
      <c r="L362" s="13">
        <f t="shared" si="119"/>
        <v>1155.3741980485183</v>
      </c>
      <c r="M362" s="3">
        <f t="shared" si="120"/>
        <v>2.2901580809183272E-3</v>
      </c>
      <c r="N362" s="3">
        <f t="shared" si="121"/>
        <v>4.2943997437774745E-2</v>
      </c>
      <c r="O362" s="3">
        <v>351</v>
      </c>
      <c r="P362" s="3">
        <f t="shared" si="122"/>
        <v>1.3928571428571428</v>
      </c>
      <c r="Q362" s="3">
        <f>(  Eur_12M!B361 + ( ('Swap(vs6M)_2Y'!B363 - Eur_12M!B361)/1  )*(P362-1) )/100</f>
        <v>-1.0228214285714285E-3</v>
      </c>
      <c r="R362" s="3">
        <f t="shared" si="123"/>
        <v>2.8468352580284493</v>
      </c>
      <c r="S362" s="3">
        <f t="shared" si="124"/>
        <v>2.7961530232846599</v>
      </c>
      <c r="T362" s="13">
        <f t="shared" si="125"/>
        <v>0.99779218966323491</v>
      </c>
      <c r="U362" s="13">
        <f t="shared" si="126"/>
        <v>0.99741425459730371</v>
      </c>
      <c r="V362" s="3">
        <f t="shared" si="127"/>
        <v>153.98712332603361</v>
      </c>
      <c r="W362" s="13">
        <f t="shared" si="128"/>
        <v>0.99779218966323491</v>
      </c>
      <c r="X362" s="3">
        <f t="shared" si="129"/>
        <v>1.1843174575272527E-4</v>
      </c>
      <c r="Y362" s="3">
        <f t="shared" si="130"/>
        <v>0.87585430112360085</v>
      </c>
      <c r="Z362" s="3">
        <f t="shared" si="131"/>
        <v>9.4563274897551679</v>
      </c>
      <c r="AA362" s="3">
        <f t="shared" si="132"/>
        <v>1391.236174192245</v>
      </c>
      <c r="AL362" s="25"/>
      <c r="AM362" s="25"/>
    </row>
    <row r="363" spans="1:39" hidden="1">
      <c r="A363" s="4">
        <v>42705</v>
      </c>
      <c r="B363" s="3">
        <v>139.7962</v>
      </c>
      <c r="C363" s="3">
        <f t="shared" si="112"/>
        <v>-2.6018333231324201E-3</v>
      </c>
      <c r="D363" s="3">
        <f t="shared" si="113"/>
        <v>6.7695366413622925E-6</v>
      </c>
      <c r="E363" s="3">
        <f t="shared" si="114"/>
        <v>2.9345507383443844E-5</v>
      </c>
      <c r="F363" s="3">
        <f t="shared" si="115"/>
        <v>-1.2866436418712379E-2</v>
      </c>
      <c r="G363" s="3">
        <f t="shared" si="116"/>
        <v>1.6292940980001999E-2</v>
      </c>
      <c r="H363" s="3">
        <f t="shared" si="117"/>
        <v>1.5</v>
      </c>
      <c r="I363" s="13">
        <f>I364*(1+(H364*((B363/B364)-1))+((1-H364)*(Eur_1M!B363/100)*((A363-A364)/360)))</f>
        <v>121.42508549042248</v>
      </c>
      <c r="J363" s="3">
        <f t="shared" si="118"/>
        <v>116.16989165153947</v>
      </c>
      <c r="K363" s="3">
        <f t="shared" si="111"/>
        <v>1.1527312360479205</v>
      </c>
      <c r="L363" s="13">
        <f t="shared" si="119"/>
        <v>1152.7312360479204</v>
      </c>
      <c r="M363" s="3">
        <f t="shared" si="120"/>
        <v>-3.9001061021196647E-3</v>
      </c>
      <c r="N363" s="3">
        <f t="shared" si="121"/>
        <v>4.2711847336577478E-2</v>
      </c>
      <c r="O363" s="3">
        <v>352</v>
      </c>
      <c r="P363" s="3">
        <f t="shared" si="122"/>
        <v>1.3968253968253967</v>
      </c>
      <c r="Q363" s="3">
        <f>(  Eur_12M!B362 + ( ('Swap(vs6M)_2Y'!B364 - Eur_12M!B362)/1  )*(P363-1) )/100</f>
        <v>-1.0876190476190475E-3</v>
      </c>
      <c r="R363" s="3">
        <f t="shared" si="123"/>
        <v>2.8107962169402483</v>
      </c>
      <c r="S363" s="3">
        <f t="shared" si="124"/>
        <v>2.7603162087245998</v>
      </c>
      <c r="T363" s="13">
        <f t="shared" si="125"/>
        <v>0.99752904624048755</v>
      </c>
      <c r="U363" s="13">
        <f t="shared" si="126"/>
        <v>0.99711272802948114</v>
      </c>
      <c r="V363" s="3">
        <f t="shared" si="127"/>
        <v>151.25418365651797</v>
      </c>
      <c r="W363" s="13">
        <f t="shared" si="128"/>
        <v>0.99752904624048755</v>
      </c>
      <c r="X363" s="3">
        <f t="shared" si="129"/>
        <v>1.3196976492836044E-4</v>
      </c>
      <c r="Y363" s="3">
        <f t="shared" si="130"/>
        <v>0.92617280132618118</v>
      </c>
      <c r="Z363" s="3">
        <f t="shared" si="131"/>
        <v>10.46215246076412</v>
      </c>
      <c r="AA363" s="3">
        <f t="shared" si="132"/>
        <v>1394.9099396710862</v>
      </c>
      <c r="AL363" s="25"/>
      <c r="AM363" s="25"/>
    </row>
    <row r="364" spans="1:39">
      <c r="A364" s="4">
        <v>42704</v>
      </c>
      <c r="B364" s="3">
        <v>140.16040000000001</v>
      </c>
      <c r="C364" s="3">
        <f t="shared" si="112"/>
        <v>-1.8675419601514786E-3</v>
      </c>
      <c r="D364" s="3">
        <f t="shared" si="113"/>
        <v>3.4877129729264272E-6</v>
      </c>
      <c r="E364" s="3">
        <f t="shared" si="114"/>
        <v>2.3475924365972883E-5</v>
      </c>
      <c r="F364" s="3">
        <f t="shared" si="115"/>
        <v>-1.1213261950960188E-2</v>
      </c>
      <c r="G364" s="3">
        <f t="shared" si="116"/>
        <v>1.4716731415478163E-2</v>
      </c>
      <c r="H364" s="3">
        <f t="shared" si="117"/>
        <v>1.5</v>
      </c>
      <c r="I364" s="13">
        <f>I365*(1+(H365*((B364/B365)-1))+((1-H365)*(Eur_1M!B364/100)*((A364-A365)/360)))</f>
        <v>121.89958089705399</v>
      </c>
      <c r="J364" s="3">
        <f t="shared" si="118"/>
        <v>116.62385122467795</v>
      </c>
      <c r="K364" s="3">
        <f t="shared" si="111"/>
        <v>1.1572357885823188</v>
      </c>
      <c r="L364" s="13">
        <f t="shared" si="119"/>
        <v>1157.2357885823187</v>
      </c>
      <c r="M364" s="3">
        <f t="shared" si="120"/>
        <v>-2.797441309277472E-3</v>
      </c>
      <c r="N364" s="3">
        <f t="shared" si="121"/>
        <v>4.260939065178538E-2</v>
      </c>
      <c r="O364" s="3">
        <v>353</v>
      </c>
      <c r="P364" s="3">
        <f t="shared" si="122"/>
        <v>1.4007936507936507</v>
      </c>
      <c r="Q364" s="3">
        <f>(  Eur_12M!B363 + ( ('Swap(vs6M)_2Y'!B365 - Eur_12M!B363)/1  )*(P364-1) )/100</f>
        <v>-1.108611111111111E-3</v>
      </c>
      <c r="R364" s="3">
        <f t="shared" si="123"/>
        <v>2.8901793376960705</v>
      </c>
      <c r="S364" s="3">
        <f t="shared" si="124"/>
        <v>2.8397489385188455</v>
      </c>
      <c r="T364" s="13">
        <f t="shared" si="125"/>
        <v>0.99807488945274658</v>
      </c>
      <c r="U364" s="13">
        <f t="shared" si="126"/>
        <v>0.99774254739335877</v>
      </c>
      <c r="V364" s="3">
        <f t="shared" si="127"/>
        <v>155.71480093398384</v>
      </c>
      <c r="W364" s="13">
        <f t="shared" si="128"/>
        <v>0.99807488945274658</v>
      </c>
      <c r="X364" s="3">
        <f t="shared" si="129"/>
        <v>1.0493859301912043E-4</v>
      </c>
      <c r="Y364" s="3">
        <f t="shared" si="130"/>
        <v>0.98025427908536289</v>
      </c>
      <c r="Z364" s="3">
        <f t="shared" si="131"/>
        <v>8.3880003015059614</v>
      </c>
      <c r="AA364" s="3">
        <f t="shared" si="132"/>
        <v>1399.8035429825586</v>
      </c>
      <c r="AL364" s="25"/>
      <c r="AM364" s="25"/>
    </row>
    <row r="365" spans="1:39" hidden="1">
      <c r="A365" s="4">
        <v>42703</v>
      </c>
      <c r="B365" s="3">
        <v>140.42240000000001</v>
      </c>
      <c r="C365" s="3">
        <f t="shared" si="112"/>
        <v>6.5894386864864601E-4</v>
      </c>
      <c r="D365" s="3">
        <f t="shared" si="113"/>
        <v>4.3420702202964405E-7</v>
      </c>
      <c r="E365" s="3">
        <f t="shared" si="114"/>
        <v>1.9993090163125047E-5</v>
      </c>
      <c r="F365" s="3">
        <f t="shared" si="115"/>
        <v>-9.2758717977140404E-3</v>
      </c>
      <c r="G365" s="3">
        <f t="shared" si="116"/>
        <v>1.4060818026081228E-2</v>
      </c>
      <c r="H365" s="3">
        <f t="shared" si="117"/>
        <v>1.5</v>
      </c>
      <c r="I365" s="13">
        <f>I366*(1+(H366*((B365/B366)-1))+((1-H366)*(Eur_1M!B365/100)*((A365-A366)/360)))</f>
        <v>122.24106523874548</v>
      </c>
      <c r="J365" s="3">
        <f t="shared" si="118"/>
        <v>116.95055635990411</v>
      </c>
      <c r="K365" s="3">
        <f t="shared" si="111"/>
        <v>1.1604776200844269</v>
      </c>
      <c r="L365" s="13">
        <f t="shared" si="119"/>
        <v>1160.4776200844269</v>
      </c>
      <c r="M365" s="3">
        <f t="shared" si="120"/>
        <v>9.9344234692681451E-4</v>
      </c>
      <c r="N365" s="3">
        <f t="shared" si="121"/>
        <v>4.2602966650988235E-2</v>
      </c>
      <c r="O365" s="3">
        <v>354</v>
      </c>
      <c r="P365" s="3">
        <f t="shared" si="122"/>
        <v>1.4047619047619047</v>
      </c>
      <c r="Q365" s="3">
        <f>(  Eur_12M!B364 + ( ('Swap(vs6M)_2Y'!B366 - Eur_12M!B364)/1  )*(P365-1) )/100</f>
        <v>-1.053095238095238E-3</v>
      </c>
      <c r="R365" s="3">
        <f t="shared" si="123"/>
        <v>2.9434518113348287</v>
      </c>
      <c r="S365" s="3">
        <f t="shared" si="124"/>
        <v>2.8929576454105201</v>
      </c>
      <c r="T365" s="13">
        <f t="shared" si="125"/>
        <v>0.99837712825687264</v>
      </c>
      <c r="U365" s="13">
        <f t="shared" si="126"/>
        <v>0.99809183621756048</v>
      </c>
      <c r="V365" s="3">
        <f t="shared" si="127"/>
        <v>159.02485960841682</v>
      </c>
      <c r="W365" s="13">
        <f t="shared" si="128"/>
        <v>0.99837712825687264</v>
      </c>
      <c r="X365" s="3">
        <f t="shared" si="129"/>
        <v>8.9472228116198619E-5</v>
      </c>
      <c r="Y365" s="3">
        <f t="shared" si="130"/>
        <v>0.94329367211469584</v>
      </c>
      <c r="Z365" s="3">
        <f t="shared" si="131"/>
        <v>7.2111471034269812</v>
      </c>
      <c r="AA365" s="3">
        <f t="shared" si="132"/>
        <v>1404.1570903364941</v>
      </c>
      <c r="AL365" s="25"/>
      <c r="AM365" s="25"/>
    </row>
    <row r="366" spans="1:39" hidden="1">
      <c r="A366" s="4">
        <v>42702</v>
      </c>
      <c r="B366" s="3">
        <v>140.32990000000001</v>
      </c>
      <c r="C366" s="3">
        <f t="shared" si="112"/>
        <v>-3.5629690652470931E-5</v>
      </c>
      <c r="D366" s="3">
        <f t="shared" si="113"/>
        <v>1.2694748559907744E-9</v>
      </c>
      <c r="E366" s="3">
        <f t="shared" si="114"/>
        <v>1.9558883141095404E-5</v>
      </c>
      <c r="F366" s="3">
        <f t="shared" si="115"/>
        <v>-9.9348156663626851E-3</v>
      </c>
      <c r="G366" s="3">
        <f t="shared" si="116"/>
        <v>1.3574261427912043E-2</v>
      </c>
      <c r="H366" s="3">
        <f t="shared" si="117"/>
        <v>1.5</v>
      </c>
      <c r="I366" s="13">
        <f>I367*(1+(H367*((B366/B367)-1))+((1-H367)*(Eur_1M!B366/100)*((A366-A367)/360)))</f>
        <v>122.11968608957997</v>
      </c>
      <c r="J366" s="3">
        <f t="shared" si="118"/>
        <v>116.83443041648508</v>
      </c>
      <c r="K366" s="3">
        <f t="shared" si="111"/>
        <v>1.1593253249381408</v>
      </c>
      <c r="L366" s="13">
        <f t="shared" si="119"/>
        <v>1159.3253249381407</v>
      </c>
      <c r="M366" s="3">
        <f t="shared" si="120"/>
        <v>-3.7902635513123243E-5</v>
      </c>
      <c r="N366" s="3">
        <f t="shared" si="121"/>
        <v>4.2675158782256237E-2</v>
      </c>
      <c r="O366" s="3">
        <v>355</v>
      </c>
      <c r="P366" s="3">
        <f t="shared" si="122"/>
        <v>1.4087301587301588</v>
      </c>
      <c r="Q366" s="3">
        <f>(  Eur_12M!B365 + ( ('Swap(vs6M)_2Y'!B367 - Eur_12M!B365)/1  )*(P366-1) )/100</f>
        <v>-1.1128968253968255E-3</v>
      </c>
      <c r="R366" s="3">
        <f t="shared" si="123"/>
        <v>2.9131284069370871</v>
      </c>
      <c r="S366" s="3">
        <f t="shared" si="124"/>
        <v>2.8624772870687409</v>
      </c>
      <c r="T366" s="13">
        <f t="shared" si="125"/>
        <v>0.99821086286045169</v>
      </c>
      <c r="U366" s="13">
        <f t="shared" si="126"/>
        <v>0.99789828306659878</v>
      </c>
      <c r="V366" s="3">
        <f t="shared" si="127"/>
        <v>157.78714655423187</v>
      </c>
      <c r="W366" s="13">
        <f t="shared" si="128"/>
        <v>0.99821086286045169</v>
      </c>
      <c r="X366" s="3">
        <f t="shared" si="129"/>
        <v>9.7574277378991762E-5</v>
      </c>
      <c r="Y366" s="3">
        <f t="shared" si="130"/>
        <v>0.99288326219202017</v>
      </c>
      <c r="Z366" s="3">
        <f t="shared" si="131"/>
        <v>7.8840423316611981</v>
      </c>
      <c r="AA366" s="3">
        <f t="shared" si="132"/>
        <v>1407.975060189787</v>
      </c>
      <c r="AL366" s="25"/>
      <c r="AM366" s="25"/>
    </row>
    <row r="367" spans="1:39" hidden="1">
      <c r="A367" s="4">
        <v>42699</v>
      </c>
      <c r="B367" s="3">
        <v>140.3349</v>
      </c>
      <c r="C367" s="3">
        <f t="shared" si="112"/>
        <v>-6.6319306013940481E-4</v>
      </c>
      <c r="D367" s="3">
        <f t="shared" si="113"/>
        <v>4.3982503501706822E-7</v>
      </c>
      <c r="E367" s="3">
        <f t="shared" si="114"/>
        <v>1.9943363157917548E-5</v>
      </c>
      <c r="F367" s="3">
        <f t="shared" si="115"/>
        <v>-9.2780986294551705E-3</v>
      </c>
      <c r="G367" s="3">
        <f t="shared" si="116"/>
        <v>1.4037592879752762E-2</v>
      </c>
      <c r="H367" s="3">
        <f t="shared" si="117"/>
        <v>1.5</v>
      </c>
      <c r="I367" s="13">
        <f>I368*(1+(H368*((B367/B368)-1))+((1-H368)*(Eur_1M!B367/100)*((A367-A368)/360)))</f>
        <v>122.12431483525108</v>
      </c>
      <c r="J367" s="3">
        <f t="shared" si="118"/>
        <v>116.83885883324035</v>
      </c>
      <c r="K367" s="3">
        <f t="shared" si="111"/>
        <v>1.1593692672561327</v>
      </c>
      <c r="L367" s="13">
        <f t="shared" si="119"/>
        <v>1159.3692672561326</v>
      </c>
      <c r="M367" s="3">
        <f t="shared" si="120"/>
        <v>-9.8976889846032787E-4</v>
      </c>
      <c r="N367" s="3">
        <f t="shared" si="121"/>
        <v>4.3365814048045549E-2</v>
      </c>
      <c r="O367" s="3">
        <v>356</v>
      </c>
      <c r="P367" s="3">
        <f t="shared" si="122"/>
        <v>1.4126984126984128</v>
      </c>
      <c r="Q367" s="3">
        <f>(  Eur_12M!B366 + ( ('Swap(vs6M)_2Y'!B368 - Eur_12M!B366)/1  )*(P367-1) )/100</f>
        <v>-1.177936507936508E-3</v>
      </c>
      <c r="R367" s="3">
        <f t="shared" si="123"/>
        <v>2.8624555495364374</v>
      </c>
      <c r="S367" s="3">
        <f t="shared" si="124"/>
        <v>2.8109122481693714</v>
      </c>
      <c r="T367" s="13">
        <f t="shared" si="125"/>
        <v>0.99789813889559609</v>
      </c>
      <c r="U367" s="13">
        <f t="shared" si="126"/>
        <v>0.99752993713440719</v>
      </c>
      <c r="V367" s="3">
        <f t="shared" si="127"/>
        <v>157.74115636400245</v>
      </c>
      <c r="W367" s="13">
        <f t="shared" si="128"/>
        <v>0.99789813889559609</v>
      </c>
      <c r="X367" s="3">
        <f t="shared" si="129"/>
        <v>1.1099084922174438E-4</v>
      </c>
      <c r="Y367" s="3">
        <f t="shared" si="130"/>
        <v>1.0367038858701316</v>
      </c>
      <c r="Z367" s="3">
        <f t="shared" si="131"/>
        <v>9.1396108048071589</v>
      </c>
      <c r="AA367" s="3">
        <f t="shared" si="132"/>
        <v>1411.5559320222899</v>
      </c>
      <c r="AL367" s="25"/>
      <c r="AM367" s="25"/>
    </row>
    <row r="368" spans="1:39" hidden="1">
      <c r="A368" s="4">
        <v>42698</v>
      </c>
      <c r="B368" s="3">
        <v>140.428</v>
      </c>
      <c r="C368" s="3">
        <f t="shared" si="112"/>
        <v>-1.2347459753735631E-3</v>
      </c>
      <c r="D368" s="3">
        <f t="shared" si="113"/>
        <v>1.5245976237012117E-6</v>
      </c>
      <c r="E368" s="3">
        <f t="shared" si="114"/>
        <v>1.9923310382834034E-5</v>
      </c>
      <c r="F368" s="3">
        <f t="shared" si="115"/>
        <v>-9.2628039100556905E-3</v>
      </c>
      <c r="G368" s="3">
        <f t="shared" si="116"/>
        <v>1.4034956464832327E-2</v>
      </c>
      <c r="H368" s="3">
        <f t="shared" si="117"/>
        <v>1.5</v>
      </c>
      <c r="I368" s="13">
        <f>I369*(1+(H369*((B368/B369)-1))+((1-H369)*(Eur_1M!B368/100)*((A368-A369)/360)))</f>
        <v>122.24524952264423</v>
      </c>
      <c r="J368" s="3">
        <f t="shared" si="118"/>
        <v>116.95455955088558</v>
      </c>
      <c r="K368" s="3">
        <f t="shared" si="111"/>
        <v>1.1605173429697855</v>
      </c>
      <c r="L368" s="13">
        <f t="shared" si="119"/>
        <v>1160.5173429697854</v>
      </c>
      <c r="M368" s="3">
        <f t="shared" si="120"/>
        <v>-1.847501009238986E-3</v>
      </c>
      <c r="N368" s="3">
        <f t="shared" si="121"/>
        <v>4.334922710589257E-2</v>
      </c>
      <c r="O368" s="3">
        <v>357</v>
      </c>
      <c r="P368" s="3">
        <f t="shared" si="122"/>
        <v>1.4166666666666667</v>
      </c>
      <c r="Q368" s="3">
        <f>(  Eur_12M!B367 + ( ('Swap(vs6M)_2Y'!B369 - Eur_12M!B367)/1  )*(P368-1) )/100</f>
        <v>-1.1358333333333333E-3</v>
      </c>
      <c r="R368" s="3">
        <f t="shared" si="123"/>
        <v>2.8798385320747384</v>
      </c>
      <c r="S368" s="3">
        <f t="shared" si="124"/>
        <v>2.8282426316065084</v>
      </c>
      <c r="T368" s="13">
        <f t="shared" si="125"/>
        <v>0.99801060557427024</v>
      </c>
      <c r="U368" s="13">
        <f t="shared" si="126"/>
        <v>0.9976597840879553</v>
      </c>
      <c r="V368" s="3">
        <f t="shared" si="127"/>
        <v>158.94220830113431</v>
      </c>
      <c r="W368" s="13">
        <f t="shared" si="128"/>
        <v>0.99801060557427024</v>
      </c>
      <c r="X368" s="3">
        <f t="shared" si="129"/>
        <v>1.0537536996911384E-4</v>
      </c>
      <c r="Y368" s="3">
        <f t="shared" si="130"/>
        <v>1.0016555959920552</v>
      </c>
      <c r="Z368" s="3">
        <f t="shared" si="131"/>
        <v>8.7154821231573916</v>
      </c>
      <c r="AA368" s="3">
        <f t="shared" si="132"/>
        <v>1415.6274112420776</v>
      </c>
      <c r="AL368" s="25"/>
      <c r="AM368" s="25"/>
    </row>
    <row r="369" spans="1:39" hidden="1">
      <c r="A369" s="4">
        <v>42697</v>
      </c>
      <c r="B369" s="3">
        <v>140.60149999999999</v>
      </c>
      <c r="C369" s="3">
        <f t="shared" si="112"/>
        <v>4.8364807215204516E-5</v>
      </c>
      <c r="D369" s="3">
        <f t="shared" si="113"/>
        <v>2.3391545769638988E-9</v>
      </c>
      <c r="E369" s="3">
        <f t="shared" si="114"/>
        <v>2.1175982711517565E-5</v>
      </c>
      <c r="F369" s="3">
        <f t="shared" si="115"/>
        <v>-9.6945722467673048E-3</v>
      </c>
      <c r="G369" s="3">
        <f t="shared" si="116"/>
        <v>1.4408573892131486E-2</v>
      </c>
      <c r="H369" s="3">
        <f t="shared" si="117"/>
        <v>1.5</v>
      </c>
      <c r="I369" s="13">
        <f>I370*(1+(H370*((B369/B370)-1))+((1-H370)*(Eur_1M!B369/100)*((A369-A370)/360)))</f>
        <v>122.47130650046006</v>
      </c>
      <c r="J369" s="3">
        <f t="shared" si="118"/>
        <v>117.17083293882575</v>
      </c>
      <c r="K369" s="3">
        <f t="shared" si="111"/>
        <v>1.16266338172613</v>
      </c>
      <c r="L369" s="13">
        <f t="shared" si="119"/>
        <v>1162.66338172613</v>
      </c>
      <c r="M369" s="3">
        <f t="shared" si="120"/>
        <v>7.7726499989897772E-5</v>
      </c>
      <c r="N369" s="3">
        <f t="shared" si="121"/>
        <v>4.3589412530369923E-2</v>
      </c>
      <c r="O369" s="3">
        <v>358</v>
      </c>
      <c r="P369" s="3">
        <f t="shared" si="122"/>
        <v>1.4206349206349207</v>
      </c>
      <c r="Q369" s="3">
        <f>(  Eur_12M!B368 + ( ('Swap(vs6M)_2Y'!B370 - Eur_12M!B368)/1  )*(P369-1) )/100</f>
        <v>-1.0996825396825396E-3</v>
      </c>
      <c r="R369" s="3">
        <f t="shared" si="123"/>
        <v>2.8967864111459276</v>
      </c>
      <c r="S369" s="3">
        <f t="shared" si="124"/>
        <v>2.8448320200999344</v>
      </c>
      <c r="T369" s="13">
        <f t="shared" si="125"/>
        <v>0.99811496832795432</v>
      </c>
      <c r="U369" s="13">
        <f t="shared" si="126"/>
        <v>0.99777825752579052</v>
      </c>
      <c r="V369" s="3">
        <f t="shared" si="127"/>
        <v>161.13347216421903</v>
      </c>
      <c r="W369" s="13">
        <f t="shared" si="128"/>
        <v>0.99811496832795432</v>
      </c>
      <c r="X369" s="3">
        <f t="shared" si="129"/>
        <v>9.9465081054804006E-5</v>
      </c>
      <c r="Y369" s="3">
        <f t="shared" si="130"/>
        <v>0.97121960556264186</v>
      </c>
      <c r="Z369" s="3">
        <f t="shared" si="131"/>
        <v>8.3261097588334749</v>
      </c>
      <c r="AA369" s="3">
        <f t="shared" si="132"/>
        <v>1419.6948186916973</v>
      </c>
      <c r="AL369" s="25"/>
      <c r="AM369" s="25"/>
    </row>
    <row r="370" spans="1:39" hidden="1">
      <c r="A370" s="4">
        <v>42696</v>
      </c>
      <c r="B370" s="3">
        <v>140.59469999999999</v>
      </c>
      <c r="C370" s="3">
        <f t="shared" si="112"/>
        <v>1.6992309144267482E-3</v>
      </c>
      <c r="D370" s="3">
        <f t="shared" si="113"/>
        <v>2.8873857005435629E-6</v>
      </c>
      <c r="E370" s="3">
        <f t="shared" si="114"/>
        <v>2.3096423860663565E-5</v>
      </c>
      <c r="F370" s="3">
        <f t="shared" si="115"/>
        <v>-1.112958059279231E-2</v>
      </c>
      <c r="G370" s="3">
        <f t="shared" si="116"/>
        <v>1.4593778647640974E-2</v>
      </c>
      <c r="H370" s="3">
        <f t="shared" si="117"/>
        <v>1.5</v>
      </c>
      <c r="I370" s="13">
        <f>I371*(1+(H371*((B370/B371)-1))+((1-H371)*(Eur_1M!B370/100)*((A370-A371)/360)))</f>
        <v>122.46178760439659</v>
      </c>
      <c r="J370" s="3">
        <f t="shared" si="118"/>
        <v>117.16172601400977</v>
      </c>
      <c r="K370" s="3">
        <f t="shared" si="111"/>
        <v>1.1625730154827734</v>
      </c>
      <c r="L370" s="13">
        <f t="shared" si="119"/>
        <v>1162.5730154827734</v>
      </c>
      <c r="M370" s="3">
        <f t="shared" si="120"/>
        <v>2.552904480368105E-3</v>
      </c>
      <c r="N370" s="3">
        <f t="shared" si="121"/>
        <v>4.3487442462812664E-2</v>
      </c>
      <c r="O370" s="3">
        <v>359</v>
      </c>
      <c r="P370" s="3">
        <f t="shared" si="122"/>
        <v>1.4246031746031746</v>
      </c>
      <c r="Q370" s="3">
        <f>(  Eur_12M!B369 + ( ('Swap(vs6M)_2Y'!B371 - Eur_12M!B369)/1  )*(P370-1) )/100</f>
        <v>-1.1042063492063491E-3</v>
      </c>
      <c r="R370" s="3">
        <f t="shared" si="123"/>
        <v>2.8977771164975867</v>
      </c>
      <c r="S370" s="3">
        <f t="shared" si="124"/>
        <v>2.8458719222040267</v>
      </c>
      <c r="T370" s="13">
        <f t="shared" si="125"/>
        <v>0.99812091218421917</v>
      </c>
      <c r="U370" s="13">
        <f t="shared" si="126"/>
        <v>0.99778549975980024</v>
      </c>
      <c r="V370" s="3">
        <f t="shared" si="127"/>
        <v>161.03213143666676</v>
      </c>
      <c r="W370" s="13">
        <f t="shared" si="128"/>
        <v>0.99812091218421917</v>
      </c>
      <c r="X370" s="3">
        <f t="shared" si="129"/>
        <v>9.9281711800402976E-5</v>
      </c>
      <c r="Y370" s="3">
        <f t="shared" si="130"/>
        <v>0.9766114011985606</v>
      </c>
      <c r="Z370" s="3">
        <f t="shared" si="131"/>
        <v>8.3131862032500408</v>
      </c>
      <c r="AA370" s="3">
        <f t="shared" si="132"/>
        <v>1423.686167879107</v>
      </c>
      <c r="AL370" s="25"/>
      <c r="AM370" s="25"/>
    </row>
    <row r="371" spans="1:39" hidden="1">
      <c r="A371" s="4">
        <v>42695</v>
      </c>
      <c r="B371" s="3">
        <v>140.35599999999999</v>
      </c>
      <c r="C371" s="3">
        <f t="shared" si="112"/>
        <v>-8.3609484504885436E-4</v>
      </c>
      <c r="D371" s="3">
        <f t="shared" si="113"/>
        <v>6.9905458991726778E-7</v>
      </c>
      <c r="E371" s="3">
        <f t="shared" si="114"/>
        <v>2.0403457136239921E-5</v>
      </c>
      <c r="F371" s="3">
        <f t="shared" si="115"/>
        <v>-1.3269741179751913E-2</v>
      </c>
      <c r="G371" s="3">
        <f t="shared" si="116"/>
        <v>1.2089224971053053E-2</v>
      </c>
      <c r="H371" s="3">
        <f t="shared" si="117"/>
        <v>1.5</v>
      </c>
      <c r="I371" s="13">
        <f>I372*(1+(H372*((B371/B372)-1))+((1-H372)*(Eur_1M!B371/100)*((A371-A372)/360)))</f>
        <v>122.14955308018304</v>
      </c>
      <c r="J371" s="3">
        <f t="shared" si="118"/>
        <v>116.86300478436222</v>
      </c>
      <c r="K371" s="3">
        <f t="shared" si="111"/>
        <v>1.1596088628319448</v>
      </c>
      <c r="L371" s="13">
        <f t="shared" si="119"/>
        <v>1159.6088628319449</v>
      </c>
      <c r="M371" s="3">
        <f t="shared" si="120"/>
        <v>-1.2388435058844432E-3</v>
      </c>
      <c r="N371" s="3">
        <f t="shared" si="121"/>
        <v>4.4347326100060626E-2</v>
      </c>
      <c r="O371" s="3">
        <v>360</v>
      </c>
      <c r="P371" s="3">
        <f t="shared" si="122"/>
        <v>1.4285714285714286</v>
      </c>
      <c r="Q371" s="3">
        <f>(  Eur_12M!B370 + ( ('Swap(vs6M)_2Y'!B372 - Eur_12M!B370)/1  )*(P371-1) )/100</f>
        <v>-1.0714285714285713E-3</v>
      </c>
      <c r="R371" s="3">
        <f t="shared" si="123"/>
        <v>2.7913665800487841</v>
      </c>
      <c r="S371" s="3">
        <f t="shared" si="124"/>
        <v>2.7383613871465098</v>
      </c>
      <c r="T371" s="13">
        <f t="shared" si="125"/>
        <v>0.99737570044049495</v>
      </c>
      <c r="U371" s="13">
        <f t="shared" si="126"/>
        <v>0.99691269083313794</v>
      </c>
      <c r="V371" s="3">
        <f t="shared" si="127"/>
        <v>158.12595583267762</v>
      </c>
      <c r="W371" s="13">
        <f t="shared" si="128"/>
        <v>0.99737570044049495</v>
      </c>
      <c r="X371" s="3">
        <f t="shared" si="129"/>
        <v>1.3192527760697538E-4</v>
      </c>
      <c r="Y371" s="3">
        <f t="shared" si="130"/>
        <v>0.89531290469584901</v>
      </c>
      <c r="Z371" s="3">
        <f t="shared" si="131"/>
        <v>11.238813593156582</v>
      </c>
      <c r="AA371" s="3">
        <f t="shared" si="132"/>
        <v>1426.3424942447703</v>
      </c>
      <c r="AL371" s="25"/>
      <c r="AM371" s="25"/>
    </row>
    <row r="372" spans="1:39" hidden="1">
      <c r="A372" s="4">
        <v>42692</v>
      </c>
      <c r="B372" s="3">
        <v>140.4734</v>
      </c>
      <c r="C372" s="3">
        <f t="shared" si="112"/>
        <v>-2.832875323319974E-4</v>
      </c>
      <c r="D372" s="3">
        <f t="shared" si="113"/>
        <v>8.0251825974752476E-8</v>
      </c>
      <c r="E372" s="3">
        <f t="shared" si="114"/>
        <v>1.9808060638309333E-5</v>
      </c>
      <c r="F372" s="3">
        <f t="shared" si="115"/>
        <v>-1.2755606102355297E-2</v>
      </c>
      <c r="G372" s="3">
        <f t="shared" si="116"/>
        <v>1.2127535083786733E-2</v>
      </c>
      <c r="H372" s="3">
        <f t="shared" si="117"/>
        <v>1.5</v>
      </c>
      <c r="I372" s="13">
        <f>I373*(1+(H373*((B372/B373)-1))+((1-H373)*(Eur_1M!B372/100)*((A372-A373)/360)))</f>
        <v>122.30097103297135</v>
      </c>
      <c r="J372" s="3">
        <f t="shared" si="118"/>
        <v>117.0078694727293</v>
      </c>
      <c r="K372" s="3">
        <f t="shared" si="111"/>
        <v>1.1610463269537326</v>
      </c>
      <c r="L372" s="13">
        <f t="shared" si="119"/>
        <v>1161.0463269537327</v>
      </c>
      <c r="M372" s="3">
        <f t="shared" si="120"/>
        <v>-4.1979254920879839E-4</v>
      </c>
      <c r="N372" s="3">
        <f t="shared" si="121"/>
        <v>4.4726271473300189E-2</v>
      </c>
      <c r="O372" s="3">
        <v>361</v>
      </c>
      <c r="P372" s="3">
        <f t="shared" si="122"/>
        <v>1.4325396825396826</v>
      </c>
      <c r="Q372" s="3">
        <f>(  Eur_12M!B371 + ( ('Swap(vs6M)_2Y'!B373 - Eur_12M!B371)/1  )*(P372-1) )/100</f>
        <v>-1.0554761904761904E-3</v>
      </c>
      <c r="R372" s="3">
        <f t="shared" si="123"/>
        <v>2.7878945078502091</v>
      </c>
      <c r="S372" s="3">
        <f t="shared" si="124"/>
        <v>2.7343621926978097</v>
      </c>
      <c r="T372" s="13">
        <f t="shared" si="125"/>
        <v>0.99734740919366105</v>
      </c>
      <c r="U372" s="13">
        <f t="shared" si="126"/>
        <v>0.99687493741193478</v>
      </c>
      <c r="V372" s="3">
        <f t="shared" si="127"/>
        <v>159.58318224126833</v>
      </c>
      <c r="W372" s="13">
        <f t="shared" si="128"/>
        <v>0.99734740919366105</v>
      </c>
      <c r="X372" s="3">
        <f t="shared" si="129"/>
        <v>1.3173430242774232E-4</v>
      </c>
      <c r="Y372" s="3">
        <f t="shared" si="130"/>
        <v>0.87614925468503413</v>
      </c>
      <c r="Z372" s="3">
        <f t="shared" si="131"/>
        <v>11.378036705020527</v>
      </c>
      <c r="AA372" s="3">
        <f t="shared" si="132"/>
        <v>1430.2237871739965</v>
      </c>
      <c r="AL372" s="25"/>
      <c r="AM372" s="25"/>
    </row>
    <row r="373" spans="1:39" hidden="1">
      <c r="A373" s="4">
        <v>42691</v>
      </c>
      <c r="B373" s="3">
        <v>140.51320000000001</v>
      </c>
      <c r="C373" s="3">
        <f t="shared" si="112"/>
        <v>-4.3474007888858531E-4</v>
      </c>
      <c r="D373" s="3">
        <f t="shared" si="113"/>
        <v>1.8899893619205338E-7</v>
      </c>
      <c r="E373" s="3">
        <f t="shared" si="114"/>
        <v>1.9825603809405979E-5</v>
      </c>
      <c r="F373" s="3">
        <f t="shared" si="115"/>
        <v>-1.2785040486542429E-2</v>
      </c>
      <c r="G373" s="3">
        <f t="shared" si="116"/>
        <v>1.2117117398363441E-2</v>
      </c>
      <c r="H373" s="3">
        <f t="shared" si="117"/>
        <v>1.5</v>
      </c>
      <c r="I373" s="13">
        <f>I374*(1+(H374*((B373/B374)-1))+((1-H374)*(Eur_1M!B373/100)*((A373-A374)/360)))</f>
        <v>122.35232284717236</v>
      </c>
      <c r="J373" s="3">
        <f t="shared" si="118"/>
        <v>117.05699881587735</v>
      </c>
      <c r="K373" s="3">
        <f t="shared" si="111"/>
        <v>1.1615338278685408</v>
      </c>
      <c r="L373" s="13">
        <f t="shared" si="119"/>
        <v>1161.5338278685408</v>
      </c>
      <c r="M373" s="3">
        <f t="shared" si="120"/>
        <v>-6.4702488735646668E-4</v>
      </c>
      <c r="N373" s="3">
        <f t="shared" si="121"/>
        <v>4.4870796621449695E-2</v>
      </c>
      <c r="O373" s="3">
        <v>362</v>
      </c>
      <c r="P373" s="3">
        <f t="shared" si="122"/>
        <v>1.4365079365079365</v>
      </c>
      <c r="Q373" s="3">
        <f>(  Eur_12M!B372 + ( ('Swap(vs6M)_2Y'!B374 - Eur_12M!B372)/1  )*(P373-1) )/100</f>
        <v>-1.0555555555555555E-3</v>
      </c>
      <c r="R373" s="3">
        <f t="shared" si="123"/>
        <v>2.7830465289381023</v>
      </c>
      <c r="S373" s="3">
        <f t="shared" si="124"/>
        <v>2.72926690081826</v>
      </c>
      <c r="T373" s="13">
        <f t="shared" si="125"/>
        <v>0.99730744586464037</v>
      </c>
      <c r="U373" s="13">
        <f t="shared" si="126"/>
        <v>0.99682623467003018</v>
      </c>
      <c r="V373" s="3">
        <f t="shared" si="127"/>
        <v>160.06745244370495</v>
      </c>
      <c r="W373" s="13">
        <f t="shared" si="128"/>
        <v>0.99730744586464037</v>
      </c>
      <c r="X373" s="3">
        <f t="shared" si="129"/>
        <v>1.3285547730077266E-4</v>
      </c>
      <c r="Y373" s="3">
        <f t="shared" si="130"/>
        <v>0.8733588572483395</v>
      </c>
      <c r="Z373" s="3">
        <f t="shared" si="131"/>
        <v>11.55353804054066</v>
      </c>
      <c r="AA373" s="3">
        <f t="shared" si="132"/>
        <v>1434.1217283420474</v>
      </c>
      <c r="AL373" s="25"/>
      <c r="AM373" s="25"/>
    </row>
    <row r="374" spans="1:39" hidden="1">
      <c r="A374" s="4">
        <v>42690</v>
      </c>
      <c r="B374" s="3">
        <v>140.57429999999999</v>
      </c>
      <c r="C374" s="3">
        <f t="shared" si="112"/>
        <v>-8.3053234926098649E-4</v>
      </c>
      <c r="D374" s="3">
        <f t="shared" si="113"/>
        <v>6.897839831689732E-7</v>
      </c>
      <c r="E374" s="3">
        <f t="shared" si="114"/>
        <v>1.9811459180136419E-5</v>
      </c>
      <c r="F374" s="3">
        <f t="shared" si="115"/>
        <v>-1.1932144567179873E-2</v>
      </c>
      <c r="G374" s="3">
        <f t="shared" si="116"/>
        <v>1.2646242883453899E-2</v>
      </c>
      <c r="H374" s="3">
        <f t="shared" si="117"/>
        <v>1.5</v>
      </c>
      <c r="I374" s="13">
        <f>I375*(1+(H375*((B374/B375)-1))+((1-H375)*(Eur_1M!B374/100)*((A374-A375)/360)))</f>
        <v>122.43151346146681</v>
      </c>
      <c r="J374" s="3">
        <f t="shared" si="118"/>
        <v>117.13276211507743</v>
      </c>
      <c r="K374" s="3">
        <f t="shared" si="111"/>
        <v>1.1622856123480849</v>
      </c>
      <c r="L374" s="13">
        <f t="shared" si="119"/>
        <v>1162.2856123480849</v>
      </c>
      <c r="M374" s="3">
        <f t="shared" si="120"/>
        <v>-1.240898147061518E-3</v>
      </c>
      <c r="N374" s="3">
        <f t="shared" si="121"/>
        <v>4.5089271588808974E-2</v>
      </c>
      <c r="O374" s="3">
        <v>363</v>
      </c>
      <c r="P374" s="3">
        <f t="shared" si="122"/>
        <v>1.4404761904761905</v>
      </c>
      <c r="Q374" s="3">
        <f>(  Eur_12M!B373 + ( ('Swap(vs6M)_2Y'!B375 - Eur_12M!B373)/1  )*(P374-1) )/100</f>
        <v>-1.0251190476190477E-3</v>
      </c>
      <c r="R374" s="3">
        <f t="shared" si="123"/>
        <v>2.7787685426581397</v>
      </c>
      <c r="S374" s="3">
        <f t="shared" si="124"/>
        <v>2.7246524712070079</v>
      </c>
      <c r="T374" s="13">
        <f t="shared" si="125"/>
        <v>0.99727173050199014</v>
      </c>
      <c r="U374" s="13">
        <f t="shared" si="126"/>
        <v>0.99678153991501262</v>
      </c>
      <c r="V374" s="3">
        <f t="shared" si="127"/>
        <v>160.86004975043409</v>
      </c>
      <c r="W374" s="13">
        <f t="shared" si="128"/>
        <v>0.99727173050199014</v>
      </c>
      <c r="X374" s="3">
        <f t="shared" si="129"/>
        <v>1.3352317854996033E-4</v>
      </c>
      <c r="Y374" s="3">
        <f t="shared" si="130"/>
        <v>0.83997217401911262</v>
      </c>
      <c r="Z374" s="3">
        <f t="shared" si="131"/>
        <v>11.715523231087467</v>
      </c>
      <c r="AA374" s="3">
        <f t="shared" si="132"/>
        <v>1437.9618885694547</v>
      </c>
      <c r="AL374" s="25"/>
      <c r="AM374" s="25"/>
    </row>
    <row r="375" spans="1:39" hidden="1">
      <c r="A375" s="4">
        <v>42689</v>
      </c>
      <c r="B375" s="3">
        <v>140.69110000000001</v>
      </c>
      <c r="C375" s="3">
        <f t="shared" si="112"/>
        <v>-8.4475696237585772E-4</v>
      </c>
      <c r="D375" s="3">
        <f t="shared" si="113"/>
        <v>7.1361432548248629E-7</v>
      </c>
      <c r="E375" s="3">
        <f t="shared" si="114"/>
        <v>1.9123699164296848E-5</v>
      </c>
      <c r="F375" s="3">
        <f t="shared" si="115"/>
        <v>-1.1056623693499877E-2</v>
      </c>
      <c r="G375" s="3">
        <f t="shared" si="116"/>
        <v>1.2803975364915097E-2</v>
      </c>
      <c r="H375" s="3">
        <f t="shared" si="117"/>
        <v>1.5</v>
      </c>
      <c r="I375" s="13">
        <f>I376*(1+(H376*((B375/B376)-1))+((1-H376)*(Eur_1M!B375/100)*((A375-A376)/360)))</f>
        <v>122.5835328004141</v>
      </c>
      <c r="J375" s="3">
        <f t="shared" si="118"/>
        <v>117.27820216202586</v>
      </c>
      <c r="K375" s="3">
        <f t="shared" si="111"/>
        <v>1.1637287856411498</v>
      </c>
      <c r="L375" s="13">
        <f t="shared" si="119"/>
        <v>1163.7287856411499</v>
      </c>
      <c r="M375" s="3">
        <f t="shared" si="120"/>
        <v>-1.2622160876133474E-3</v>
      </c>
      <c r="N375" s="3">
        <f t="shared" si="121"/>
        <v>4.5062942983001376E-2</v>
      </c>
      <c r="O375" s="3">
        <v>364</v>
      </c>
      <c r="P375" s="3">
        <f t="shared" si="122"/>
        <v>1.4444444444444444</v>
      </c>
      <c r="Q375" s="3">
        <f>(  Eur_12M!B374 + ( ('Swap(vs6M)_2Y'!B376 - Eur_12M!B374)/1  )*(P375-1) )/100</f>
        <v>-9.8111111111111099E-4</v>
      </c>
      <c r="R375" s="3">
        <f t="shared" si="123"/>
        <v>2.8006238249348141</v>
      </c>
      <c r="S375" s="3">
        <f t="shared" si="124"/>
        <v>2.7464649077519736</v>
      </c>
      <c r="T375" s="13">
        <f t="shared" si="125"/>
        <v>0.99744980321532895</v>
      </c>
      <c r="U375" s="13">
        <f t="shared" si="126"/>
        <v>0.99698793348594272</v>
      </c>
      <c r="V375" s="3">
        <f t="shared" si="127"/>
        <v>162.35922121528074</v>
      </c>
      <c r="W375" s="13">
        <f t="shared" si="128"/>
        <v>0.99744980321532895</v>
      </c>
      <c r="X375" s="3">
        <f t="shared" si="129"/>
        <v>1.2537047636039357E-4</v>
      </c>
      <c r="Y375" s="3">
        <f t="shared" si="130"/>
        <v>0.80715476622874238</v>
      </c>
      <c r="Z375" s="3">
        <f t="shared" si="131"/>
        <v>11.051449010928643</v>
      </c>
      <c r="AA375" s="3">
        <f t="shared" si="132"/>
        <v>1442.1359723600524</v>
      </c>
      <c r="AL375" s="25"/>
      <c r="AM375" s="25"/>
    </row>
    <row r="376" spans="1:39" hidden="1">
      <c r="A376" s="4">
        <v>42688</v>
      </c>
      <c r="B376" s="3">
        <v>140.81</v>
      </c>
      <c r="C376" s="3">
        <f t="shared" si="112"/>
        <v>6.1520233642835308E-4</v>
      </c>
      <c r="D376" s="3">
        <f t="shared" si="113"/>
        <v>3.7847391474690453E-7</v>
      </c>
      <c r="E376" s="3">
        <f t="shared" si="114"/>
        <v>1.9083621435793304E-5</v>
      </c>
      <c r="F376" s="3">
        <f t="shared" si="115"/>
        <v>-9.3911739768127965E-3</v>
      </c>
      <c r="G376" s="3">
        <f t="shared" si="116"/>
        <v>1.3597474634411095E-2</v>
      </c>
      <c r="H376" s="3">
        <f t="shared" si="117"/>
        <v>1.5</v>
      </c>
      <c r="I376" s="13">
        <f>I377*(1+(H377*((B376/B377)-1))+((1-H377)*(Eur_1M!B376/100)*((A376-A377)/360)))</f>
        <v>122.73835739808484</v>
      </c>
      <c r="J376" s="3">
        <f t="shared" si="118"/>
        <v>117.42632605803763</v>
      </c>
      <c r="K376" s="3">
        <f t="shared" si="111"/>
        <v>1.1651985902463744</v>
      </c>
      <c r="L376" s="13">
        <f t="shared" si="119"/>
        <v>1165.1985902463744</v>
      </c>
      <c r="M376" s="3">
        <f t="shared" si="120"/>
        <v>9.3823047573466853E-4</v>
      </c>
      <c r="N376" s="3">
        <f t="shared" si="121"/>
        <v>4.5377817514317728E-2</v>
      </c>
      <c r="O376" s="3">
        <v>365</v>
      </c>
      <c r="P376" s="3">
        <f t="shared" si="122"/>
        <v>1.4484126984126984</v>
      </c>
      <c r="Q376" s="3">
        <f>(  Eur_12M!B375 + ( ('Swap(vs6M)_2Y'!B377 - Eur_12M!B375)/1  )*(P376-1) )/100</f>
        <v>-9.7801587301587297E-4</v>
      </c>
      <c r="R376" s="3">
        <f t="shared" si="123"/>
        <v>2.8009525217944309</v>
      </c>
      <c r="S376" s="3">
        <f t="shared" si="124"/>
        <v>2.7463403099622776</v>
      </c>
      <c r="T376" s="13">
        <f t="shared" si="125"/>
        <v>0.9974523992631722</v>
      </c>
      <c r="U376" s="13">
        <f t="shared" si="126"/>
        <v>0.99698678919098138</v>
      </c>
      <c r="V376" s="3">
        <f t="shared" si="127"/>
        <v>163.83003729909001</v>
      </c>
      <c r="W376" s="13">
        <f t="shared" si="128"/>
        <v>0.9974523992631722</v>
      </c>
      <c r="X376" s="3">
        <f t="shared" si="129"/>
        <v>1.2405877635857573E-4</v>
      </c>
      <c r="Y376" s="3">
        <f t="shared" si="130"/>
        <v>0.80303695755833782</v>
      </c>
      <c r="Z376" s="3">
        <f t="shared" si="131"/>
        <v>11.070400228033247</v>
      </c>
      <c r="AA376" s="3">
        <f t="shared" si="132"/>
        <v>1446.0953715812736</v>
      </c>
      <c r="AL376" s="25"/>
      <c r="AM376" s="25"/>
    </row>
    <row r="377" spans="1:39" hidden="1">
      <c r="A377" s="4">
        <v>42685</v>
      </c>
      <c r="B377" s="3">
        <v>140.7234</v>
      </c>
      <c r="C377" s="3">
        <f t="shared" si="112"/>
        <v>-9.5176951067341413E-4</v>
      </c>
      <c r="D377" s="3">
        <f t="shared" si="113"/>
        <v>9.0586520144751022E-7</v>
      </c>
      <c r="E377" s="3">
        <f t="shared" si="114"/>
        <v>1.9108491521391673E-5</v>
      </c>
      <c r="F377" s="3">
        <f t="shared" si="115"/>
        <v>-1.0641470007388142E-2</v>
      </c>
      <c r="G377" s="3">
        <f t="shared" si="116"/>
        <v>1.3016344967044551E-2</v>
      </c>
      <c r="H377" s="3">
        <f t="shared" si="117"/>
        <v>1.5</v>
      </c>
      <c r="I377" s="13">
        <f>I378*(1+(H378*((B377/B378)-1))+((1-H378)*(Eur_1M!B377/100)*((A377-A378)/360)))</f>
        <v>122.62325453558257</v>
      </c>
      <c r="J377" s="3">
        <f t="shared" si="118"/>
        <v>117.3162047679297</v>
      </c>
      <c r="K377" s="3">
        <f t="shared" si="111"/>
        <v>1.1641058781067948</v>
      </c>
      <c r="L377" s="13">
        <f t="shared" si="119"/>
        <v>1164.1058781067948</v>
      </c>
      <c r="M377" s="3">
        <f t="shared" si="120"/>
        <v>-1.4228062359596786E-3</v>
      </c>
      <c r="N377" s="3">
        <f t="shared" si="121"/>
        <v>4.5558441482533275E-2</v>
      </c>
      <c r="O377" s="3">
        <v>366</v>
      </c>
      <c r="P377" s="3">
        <f t="shared" si="122"/>
        <v>1.4523809523809523</v>
      </c>
      <c r="Q377" s="3">
        <f>(  Eur_12M!B376 + ( ('Swap(vs6M)_2Y'!B378 - Eur_12M!B376)/1  )*(P377-1) )/100</f>
        <v>-9.4785714285714276E-4</v>
      </c>
      <c r="R377" s="3">
        <f t="shared" si="123"/>
        <v>2.7699642035616239</v>
      </c>
      <c r="S377" s="3">
        <f t="shared" si="124"/>
        <v>2.7150595530930155</v>
      </c>
      <c r="T377" s="13">
        <f t="shared" si="125"/>
        <v>0.99719687731642837</v>
      </c>
      <c r="U377" s="13">
        <f t="shared" si="126"/>
        <v>0.99668680732859893</v>
      </c>
      <c r="V377" s="3">
        <f t="shared" si="127"/>
        <v>162.78290575473704</v>
      </c>
      <c r="W377" s="13">
        <f t="shared" si="128"/>
        <v>0.99719687731642837</v>
      </c>
      <c r="X377" s="3">
        <f t="shared" si="129"/>
        <v>1.3464878846958673E-4</v>
      </c>
      <c r="Y377" s="3">
        <f t="shared" si="130"/>
        <v>0.75665514422135793</v>
      </c>
      <c r="Z377" s="3">
        <f t="shared" si="131"/>
        <v>12.073600955910692</v>
      </c>
      <c r="AA377" s="3">
        <f t="shared" si="132"/>
        <v>1449.5631020548217</v>
      </c>
      <c r="AL377" s="25"/>
      <c r="AM377" s="25"/>
    </row>
    <row r="378" spans="1:39" hidden="1">
      <c r="A378" s="4">
        <v>42684</v>
      </c>
      <c r="B378" s="3">
        <v>140.85740000000001</v>
      </c>
      <c r="C378" s="3">
        <f t="shared" si="112"/>
        <v>-9.1043569178915745E-4</v>
      </c>
      <c r="D378" s="3">
        <f t="shared" si="113"/>
        <v>8.2889314888360173E-7</v>
      </c>
      <c r="E378" s="3">
        <f t="shared" si="114"/>
        <v>1.8736911969970276E-5</v>
      </c>
      <c r="F378" s="3">
        <f t="shared" si="115"/>
        <v>-1.0420648955927906E-2</v>
      </c>
      <c r="G378" s="3">
        <f t="shared" si="116"/>
        <v>1.2948877877412245E-2</v>
      </c>
      <c r="H378" s="3">
        <f t="shared" si="117"/>
        <v>1.5</v>
      </c>
      <c r="I378" s="13">
        <f>I379*(1+(H379*((B378/B379)-1))+((1-H379)*(Eur_1M!B378/100)*((A378-A379)/360)))</f>
        <v>122.79784784357959</v>
      </c>
      <c r="J378" s="3">
        <f t="shared" si="118"/>
        <v>117.48324179813791</v>
      </c>
      <c r="K378" s="3">
        <f t="shared" si="111"/>
        <v>1.1657633540634329</v>
      </c>
      <c r="L378" s="13">
        <f t="shared" si="119"/>
        <v>1165.7633540634329</v>
      </c>
      <c r="M378" s="3">
        <f t="shared" si="120"/>
        <v>-1.3607769380057659E-3</v>
      </c>
      <c r="N378" s="3">
        <f t="shared" si="121"/>
        <v>4.6247730404523769E-2</v>
      </c>
      <c r="O378" s="3">
        <v>367</v>
      </c>
      <c r="P378" s="3">
        <f t="shared" si="122"/>
        <v>1.4563492063492063</v>
      </c>
      <c r="Q378" s="3">
        <f>(  Eur_12M!B377 + ( ('Swap(vs6M)_2Y'!B379 - Eur_12M!B377)/1  )*(P378-1) )/100</f>
        <v>-9.4273809523809512E-4</v>
      </c>
      <c r="R378" s="3">
        <f t="shared" si="123"/>
        <v>2.7514185067652033</v>
      </c>
      <c r="S378" s="3">
        <f t="shared" si="124"/>
        <v>2.6956070721009895</v>
      </c>
      <c r="T378" s="13">
        <f t="shared" si="125"/>
        <v>0.99703311091388402</v>
      </c>
      <c r="U378" s="13">
        <f t="shared" si="126"/>
        <v>0.99648697536695752</v>
      </c>
      <c r="V378" s="3">
        <f t="shared" si="127"/>
        <v>164.44861585247941</v>
      </c>
      <c r="W378" s="13">
        <f t="shared" si="128"/>
        <v>0.99703311091388402</v>
      </c>
      <c r="X378" s="3">
        <f t="shared" si="129"/>
        <v>1.3922136807451623E-4</v>
      </c>
      <c r="Y378" s="3">
        <f t="shared" si="130"/>
        <v>0.73837886489819193</v>
      </c>
      <c r="Z378" s="3">
        <f t="shared" si="131"/>
        <v>12.743321600617836</v>
      </c>
      <c r="AA378" s="3">
        <f t="shared" si="132"/>
        <v>1453.2268630295059</v>
      </c>
      <c r="AL378" s="25"/>
      <c r="AM378" s="25"/>
    </row>
    <row r="379" spans="1:39" hidden="1">
      <c r="A379" s="4">
        <v>42683</v>
      </c>
      <c r="B379" s="3">
        <v>140.98570000000001</v>
      </c>
      <c r="C379" s="3">
        <f t="shared" si="112"/>
        <v>-2.642164795857797E-3</v>
      </c>
      <c r="D379" s="3">
        <f t="shared" si="113"/>
        <v>6.9810348084702742E-6</v>
      </c>
      <c r="E379" s="3">
        <f t="shared" si="114"/>
        <v>1.7920815294050744E-5</v>
      </c>
      <c r="F379" s="3">
        <f t="shared" si="115"/>
        <v>-9.3970917676667234E-3</v>
      </c>
      <c r="G379" s="3">
        <f t="shared" si="116"/>
        <v>1.3044919029276153E-2</v>
      </c>
      <c r="H379" s="3">
        <f t="shared" si="117"/>
        <v>1.5</v>
      </c>
      <c r="I379" s="13">
        <f>I380*(1+(H380*((B379/B380)-1))+((1-H380)*(Eur_1M!B379/100)*((A379-A380)/360)))</f>
        <v>122.96506206778915</v>
      </c>
      <c r="J379" s="3">
        <f t="shared" si="118"/>
        <v>117.64321910620868</v>
      </c>
      <c r="K379" s="3">
        <f t="shared" si="111"/>
        <v>1.167350777770646</v>
      </c>
      <c r="L379" s="13">
        <f t="shared" si="119"/>
        <v>1167.3507777706459</v>
      </c>
      <c r="M379" s="3">
        <f t="shared" si="120"/>
        <v>-3.9606546292541836E-3</v>
      </c>
      <c r="N379" s="3">
        <f t="shared" si="121"/>
        <v>4.6071307718925703E-2</v>
      </c>
      <c r="O379" s="3">
        <v>368</v>
      </c>
      <c r="P379" s="3">
        <f t="shared" si="122"/>
        <v>1.4603174603174602</v>
      </c>
      <c r="Q379" s="3">
        <f>(  Eur_12M!B378 + ( ('Swap(vs6M)_2Y'!B380 - Eur_12M!B378)/1  )*(P379-1) )/100</f>
        <v>-9.3936507936507934E-4</v>
      </c>
      <c r="R379" s="3">
        <f t="shared" si="123"/>
        <v>2.7825250896126184</v>
      </c>
      <c r="S379" s="3">
        <f t="shared" si="124"/>
        <v>2.7268508648143803</v>
      </c>
      <c r="T379" s="13">
        <f t="shared" si="125"/>
        <v>0.9973031152649261</v>
      </c>
      <c r="U379" s="13">
        <f t="shared" si="126"/>
        <v>0.99680290341543032</v>
      </c>
      <c r="V379" s="3">
        <f t="shared" si="127"/>
        <v>166.03134002119862</v>
      </c>
      <c r="W379" s="13">
        <f t="shared" si="128"/>
        <v>0.9973031152649261</v>
      </c>
      <c r="X379" s="3">
        <f t="shared" si="129"/>
        <v>1.278803305876168E-4</v>
      </c>
      <c r="Y379" s="3">
        <f t="shared" si="130"/>
        <v>0.7527043261288856</v>
      </c>
      <c r="Z379" s="3">
        <f t="shared" si="131"/>
        <v>11.724229792829169</v>
      </c>
      <c r="AA379" s="3">
        <f t="shared" si="132"/>
        <v>1457.64687154903</v>
      </c>
      <c r="AL379" s="25"/>
      <c r="AM379" s="25"/>
    </row>
    <row r="380" spans="1:39" hidden="1">
      <c r="A380" s="4">
        <v>42682</v>
      </c>
      <c r="B380" s="3">
        <v>141.3587</v>
      </c>
      <c r="C380" s="3">
        <f t="shared" si="112"/>
        <v>-1.5183852616870025E-3</v>
      </c>
      <c r="D380" s="3">
        <f t="shared" si="113"/>
        <v>2.3054938029083068E-6</v>
      </c>
      <c r="E380" s="3">
        <f t="shared" si="114"/>
        <v>1.6291054953387974E-5</v>
      </c>
      <c r="F380" s="3">
        <f t="shared" si="115"/>
        <v>-9.0682091568887076E-3</v>
      </c>
      <c r="G380" s="3">
        <f t="shared" si="116"/>
        <v>1.2387932414468847E-2</v>
      </c>
      <c r="H380" s="3">
        <f t="shared" si="117"/>
        <v>1.5</v>
      </c>
      <c r="I380" s="13">
        <f>I381*(1+(H381*((B380/B381)-1))+((1-H381)*(Eur_1M!B380/100)*((A380-A381)/360)))</f>
        <v>123.45304994791944</v>
      </c>
      <c r="J380" s="3">
        <f t="shared" si="118"/>
        <v>118.11008720791136</v>
      </c>
      <c r="K380" s="3">
        <f t="shared" si="111"/>
        <v>1.1719834191228595</v>
      </c>
      <c r="L380" s="13">
        <f t="shared" si="119"/>
        <v>1171.9834191228595</v>
      </c>
      <c r="M380" s="3">
        <f t="shared" si="120"/>
        <v>-2.2732509696435778E-3</v>
      </c>
      <c r="N380" s="3">
        <f t="shared" si="121"/>
        <v>4.6233894399013063E-2</v>
      </c>
      <c r="O380" s="3">
        <v>369</v>
      </c>
      <c r="P380" s="3">
        <f t="shared" si="122"/>
        <v>1.4642857142857142</v>
      </c>
      <c r="Q380" s="3">
        <f>(  Eur_12M!B379 + ( ('Swap(vs6M)_2Y'!B381 - Eur_12M!B379)/1  )*(P380-1) )/100</f>
        <v>-1.0064285714285715E-3</v>
      </c>
      <c r="R380" s="3">
        <f t="shared" si="123"/>
        <v>2.8382237066096292</v>
      </c>
      <c r="S380" s="3">
        <f t="shared" si="124"/>
        <v>2.7822771464436795</v>
      </c>
      <c r="T380" s="13">
        <f t="shared" si="125"/>
        <v>0.99773173122342673</v>
      </c>
      <c r="U380" s="13">
        <f t="shared" si="126"/>
        <v>0.99730105386968371</v>
      </c>
      <c r="V380" s="3">
        <f t="shared" si="127"/>
        <v>170.55318681572987</v>
      </c>
      <c r="W380" s="13">
        <f t="shared" si="128"/>
        <v>0.99773173122342673</v>
      </c>
      <c r="X380" s="3">
        <f t="shared" si="129"/>
        <v>1.0838835146960007E-4</v>
      </c>
      <c r="Y380" s="3">
        <f t="shared" si="130"/>
        <v>0.84607556385930116</v>
      </c>
      <c r="Z380" s="3">
        <f t="shared" si="131"/>
        <v>10.078870101046993</v>
      </c>
      <c r="AA380" s="3">
        <f t="shared" si="132"/>
        <v>1462.4873648337764</v>
      </c>
      <c r="AL380" s="25"/>
      <c r="AM380" s="25"/>
    </row>
    <row r="381" spans="1:39" hidden="1">
      <c r="A381" s="4">
        <v>42681</v>
      </c>
      <c r="B381" s="3">
        <v>141.5735</v>
      </c>
      <c r="C381" s="3">
        <f t="shared" si="112"/>
        <v>-1.1865923553595497E-4</v>
      </c>
      <c r="D381" s="3">
        <f t="shared" si="113"/>
        <v>1.408001417797724E-8</v>
      </c>
      <c r="E381" s="3">
        <f t="shared" si="114"/>
        <v>1.6239581627386897E-5</v>
      </c>
      <c r="F381" s="3">
        <f t="shared" si="115"/>
        <v>-6.0484843343736995E-3</v>
      </c>
      <c r="G381" s="3">
        <f t="shared" si="116"/>
        <v>1.3474817474714882E-2</v>
      </c>
      <c r="H381" s="3">
        <f t="shared" si="117"/>
        <v>1.5</v>
      </c>
      <c r="I381" s="13">
        <f>I382*(1+(H382*((B381/B382)-1))+((1-H382)*(Eur_1M!B381/100)*((A381-A382)/360)))</f>
        <v>123.7340089375749</v>
      </c>
      <c r="J381" s="3">
        <f t="shared" si="118"/>
        <v>118.37888648653633</v>
      </c>
      <c r="K381" s="3">
        <f t="shared" si="111"/>
        <v>1.1746506620744805</v>
      </c>
      <c r="L381" s="13">
        <f t="shared" si="119"/>
        <v>1174.6506620744806</v>
      </c>
      <c r="M381" s="3">
        <f t="shared" si="120"/>
        <v>-1.6244982130192496E-4</v>
      </c>
      <c r="N381" s="3">
        <f t="shared" si="121"/>
        <v>4.6248902291325701E-2</v>
      </c>
      <c r="O381" s="3">
        <v>370</v>
      </c>
      <c r="P381" s="3">
        <f t="shared" si="122"/>
        <v>1.4682539682539681</v>
      </c>
      <c r="Q381" s="3">
        <f>(  Eur_12M!B380 + ( ('Swap(vs6M)_2Y'!B382 - Eur_12M!B380)/1  )*(P381-1) )/100</f>
        <v>-9.7158730158730157E-4</v>
      </c>
      <c r="R381" s="3">
        <f t="shared" si="123"/>
        <v>2.8749657718771933</v>
      </c>
      <c r="S381" s="3">
        <f t="shared" si="124"/>
        <v>2.818925269362591</v>
      </c>
      <c r="T381" s="13">
        <f t="shared" si="125"/>
        <v>0.99797964350363078</v>
      </c>
      <c r="U381" s="13">
        <f t="shared" si="126"/>
        <v>0.99759076325596541</v>
      </c>
      <c r="V381" s="3">
        <f t="shared" si="127"/>
        <v>173.26257014129669</v>
      </c>
      <c r="W381" s="13">
        <f t="shared" si="128"/>
        <v>0.99797964350363078</v>
      </c>
      <c r="X381" s="3">
        <f t="shared" si="129"/>
        <v>9.7204056779494287E-5</v>
      </c>
      <c r="Y381" s="3">
        <f t="shared" si="130"/>
        <v>0.82718870640760622</v>
      </c>
      <c r="Z381" s="3">
        <f t="shared" si="131"/>
        <v>9.1076106998387836</v>
      </c>
      <c r="AA381" s="3">
        <f t="shared" si="132"/>
        <v>1466.8075601973253</v>
      </c>
      <c r="AL381" s="25"/>
      <c r="AM381" s="25"/>
    </row>
    <row r="382" spans="1:39" hidden="1">
      <c r="A382" s="4">
        <v>42678</v>
      </c>
      <c r="B382" s="3">
        <v>141.59030000000001</v>
      </c>
      <c r="C382" s="3">
        <f t="shared" si="112"/>
        <v>-1.144080725323839E-4</v>
      </c>
      <c r="D382" s="3">
        <f t="shared" si="113"/>
        <v>1.3089207060575216E-8</v>
      </c>
      <c r="E382" s="3">
        <f t="shared" si="114"/>
        <v>1.9556728555508597E-5</v>
      </c>
      <c r="F382" s="3">
        <f t="shared" si="115"/>
        <v>-7.7549900070856756E-3</v>
      </c>
      <c r="G382" s="3">
        <f t="shared" si="116"/>
        <v>1.4440452267609528E-2</v>
      </c>
      <c r="H382" s="3">
        <f t="shared" si="117"/>
        <v>1.5</v>
      </c>
      <c r="I382" s="13">
        <f>I383*(1+(H383*((B382/B383)-1))+((1-H383)*(Eur_1M!B382/100)*((A382-A383)/360)))</f>
        <v>123.75411113797102</v>
      </c>
      <c r="J382" s="3">
        <f t="shared" si="118"/>
        <v>118.39811867758272</v>
      </c>
      <c r="K382" s="3">
        <f t="shared" si="111"/>
        <v>1.174841499364949</v>
      </c>
      <c r="L382" s="13">
        <f t="shared" si="119"/>
        <v>1174.841499364949</v>
      </c>
      <c r="M382" s="3">
        <f t="shared" si="120"/>
        <v>-1.6643558634605216E-4</v>
      </c>
      <c r="N382" s="3">
        <f t="shared" si="121"/>
        <v>4.6282263849987904E-2</v>
      </c>
      <c r="O382" s="3">
        <v>371</v>
      </c>
      <c r="P382" s="3">
        <f t="shared" si="122"/>
        <v>1.4722222222222223</v>
      </c>
      <c r="Q382" s="3">
        <f>(  Eur_12M!B381 + ( ('Swap(vs6M)_2Y'!B383 - Eur_12M!B381)/1  )*(P382-1) )/100</f>
        <v>-1.0452777777777778E-3</v>
      </c>
      <c r="R382" s="3">
        <f t="shared" si="123"/>
        <v>2.8700272635715418</v>
      </c>
      <c r="S382" s="3">
        <f t="shared" si="124"/>
        <v>2.8138706024461104</v>
      </c>
      <c r="T382" s="13">
        <f t="shared" si="125"/>
        <v>0.99794781795715737</v>
      </c>
      <c r="U382" s="13">
        <f t="shared" si="126"/>
        <v>0.99755255363211359</v>
      </c>
      <c r="V382" s="3">
        <f t="shared" si="127"/>
        <v>173.34166047515282</v>
      </c>
      <c r="W382" s="13">
        <f t="shared" si="128"/>
        <v>0.99794781795715737</v>
      </c>
      <c r="X382" s="3">
        <f t="shared" si="129"/>
        <v>9.8372887105261671E-5</v>
      </c>
      <c r="Y382" s="3">
        <f t="shared" si="130"/>
        <v>0.89890235054916967</v>
      </c>
      <c r="Z382" s="3">
        <f t="shared" si="131"/>
        <v>9.2517084414505444</v>
      </c>
      <c r="AA382" s="3">
        <f t="shared" si="132"/>
        <v>1470.8808073295972</v>
      </c>
      <c r="AL382" s="25"/>
      <c r="AM382" s="25"/>
    </row>
    <row r="383" spans="1:39" hidden="1">
      <c r="A383" s="4">
        <v>42677</v>
      </c>
      <c r="B383" s="3">
        <v>141.60650000000001</v>
      </c>
      <c r="C383" s="3">
        <f t="shared" si="112"/>
        <v>-9.4865885538023074E-4</v>
      </c>
      <c r="D383" s="3">
        <f t="shared" si="113"/>
        <v>8.9995362389132956E-7</v>
      </c>
      <c r="E383" s="3">
        <f t="shared" si="114"/>
        <v>2.3159657906321103E-5</v>
      </c>
      <c r="F383" s="3">
        <f t="shared" si="115"/>
        <v>-9.5421651059852119E-3</v>
      </c>
      <c r="G383" s="3">
        <f t="shared" si="116"/>
        <v>1.5311706411318772E-2</v>
      </c>
      <c r="H383" s="3">
        <f t="shared" si="117"/>
        <v>1.5</v>
      </c>
      <c r="I383" s="13">
        <f>I384*(1+(H384*((B383/B384)-1))+((1-H384)*(Eur_1M!B383/100)*((A383-A384)/360)))</f>
        <v>123.77470994016031</v>
      </c>
      <c r="J383" s="3">
        <f t="shared" si="118"/>
        <v>118.41782597783963</v>
      </c>
      <c r="K383" s="3">
        <f t="shared" si="111"/>
        <v>1.1750370510716897</v>
      </c>
      <c r="L383" s="13">
        <f t="shared" si="119"/>
        <v>1175.0370510716896</v>
      </c>
      <c r="M383" s="3">
        <f t="shared" si="120"/>
        <v>-1.4181380582880968E-3</v>
      </c>
      <c r="N383" s="3">
        <f t="shared" si="121"/>
        <v>4.6273263186985242E-2</v>
      </c>
      <c r="O383" s="3">
        <v>372</v>
      </c>
      <c r="P383" s="3">
        <f t="shared" si="122"/>
        <v>1.4761904761904763</v>
      </c>
      <c r="Q383" s="3">
        <f>(  Eur_12M!B382 + ( ('Swap(vs6M)_2Y'!B384 - Eur_12M!B382)/1  )*(P383-1) )/100</f>
        <v>-1.0957142857142858E-3</v>
      </c>
      <c r="R383" s="3">
        <f t="shared" si="123"/>
        <v>2.8683515490944735</v>
      </c>
      <c r="S383" s="3">
        <f t="shared" si="124"/>
        <v>2.8121301917456054</v>
      </c>
      <c r="T383" s="13">
        <f t="shared" si="125"/>
        <v>0.99793691609848545</v>
      </c>
      <c r="U383" s="13">
        <f t="shared" si="126"/>
        <v>0.99753927105584472</v>
      </c>
      <c r="V383" s="3">
        <f t="shared" si="127"/>
        <v>173.45877157560301</v>
      </c>
      <c r="W383" s="13">
        <f t="shared" si="128"/>
        <v>0.99793691609848545</v>
      </c>
      <c r="X383" s="3">
        <f t="shared" si="129"/>
        <v>9.8716818440936952E-5</v>
      </c>
      <c r="Y383" s="3">
        <f t="shared" si="130"/>
        <v>0.9488641362588407</v>
      </c>
      <c r="Z383" s="3">
        <f t="shared" si="131"/>
        <v>9.3103669441134951</v>
      </c>
      <c r="AA383" s="3">
        <f t="shared" si="132"/>
        <v>1474.9417363639268</v>
      </c>
      <c r="AL383" s="25"/>
      <c r="AM383" s="25"/>
    </row>
    <row r="384" spans="1:39" hidden="1">
      <c r="A384" s="4">
        <v>42676</v>
      </c>
      <c r="B384" s="3">
        <v>141.74090000000001</v>
      </c>
      <c r="C384" s="3">
        <f t="shared" si="112"/>
        <v>6.9848193094669756E-5</v>
      </c>
      <c r="D384" s="3">
        <f t="shared" si="113"/>
        <v>4.8787700785902717E-9</v>
      </c>
      <c r="E384" s="3">
        <f t="shared" si="114"/>
        <v>2.5409424503441469E-5</v>
      </c>
      <c r="F384" s="3">
        <f t="shared" si="115"/>
        <v>-6.8187611362261038E-3</v>
      </c>
      <c r="G384" s="3">
        <f t="shared" si="116"/>
        <v>1.7054811097770354E-2</v>
      </c>
      <c r="H384" s="3">
        <f t="shared" si="117"/>
        <v>1.5</v>
      </c>
      <c r="I384" s="13">
        <f>I385*(1+(H385*((B384/B385)-1))+((1-H385)*(Eur_1M!B384/100)*((A384-A385)/360)))</f>
        <v>123.95036408845803</v>
      </c>
      <c r="J384" s="3">
        <f t="shared" si="118"/>
        <v>118.58587793591298</v>
      </c>
      <c r="K384" s="3">
        <f t="shared" si="111"/>
        <v>1.1767045979600972</v>
      </c>
      <c r="L384" s="13">
        <f t="shared" si="119"/>
        <v>1176.7045979600971</v>
      </c>
      <c r="M384" s="3">
        <f t="shared" si="120"/>
        <v>1.0996434694835798E-4</v>
      </c>
      <c r="N384" s="3">
        <f t="shared" si="121"/>
        <v>4.6278186749241008E-2</v>
      </c>
      <c r="O384" s="3">
        <v>373</v>
      </c>
      <c r="P384" s="3">
        <f t="shared" si="122"/>
        <v>1.4801587301587302</v>
      </c>
      <c r="Q384" s="3">
        <f>(  Eur_12M!B383 + ( ('Swap(vs6M)_2Y'!B385 - Eur_12M!B383)/1  )*(P384-1) )/100</f>
        <v>-1.1133333333333334E-3</v>
      </c>
      <c r="R384" s="3">
        <f t="shared" si="123"/>
        <v>2.8889279384038389</v>
      </c>
      <c r="S384" s="3">
        <f t="shared" si="124"/>
        <v>2.8326250753369413</v>
      </c>
      <c r="T384" s="13">
        <f t="shared" si="125"/>
        <v>0.99806721175698765</v>
      </c>
      <c r="U384" s="13">
        <f t="shared" si="126"/>
        <v>0.99769162496656871</v>
      </c>
      <c r="V384" s="3">
        <f t="shared" si="127"/>
        <v>175.0931907087238</v>
      </c>
      <c r="W384" s="13">
        <f t="shared" si="128"/>
        <v>0.99806721175698765</v>
      </c>
      <c r="X384" s="3">
        <f t="shared" si="129"/>
        <v>9.2773079166134098E-5</v>
      </c>
      <c r="Y384" s="3">
        <f t="shared" si="130"/>
        <v>0.97503928748887603</v>
      </c>
      <c r="Z384" s="3">
        <f t="shared" si="131"/>
        <v>8.7991657264963621</v>
      </c>
      <c r="AA384" s="3">
        <f t="shared" si="132"/>
        <v>1479.1775128639829</v>
      </c>
      <c r="AL384" s="25"/>
      <c r="AM384" s="25"/>
    </row>
    <row r="385" spans="1:39" hidden="1">
      <c r="A385" s="4">
        <v>42675</v>
      </c>
      <c r="B385" s="11">
        <f>B386</f>
        <v>141.73099999999999</v>
      </c>
      <c r="C385" s="3">
        <f t="shared" si="112"/>
        <v>0</v>
      </c>
      <c r="D385" s="3">
        <f t="shared" si="113"/>
        <v>0</v>
      </c>
      <c r="E385" s="3">
        <f t="shared" si="114"/>
        <v>2.6880789785679713E-5</v>
      </c>
      <c r="F385" s="3">
        <f t="shared" si="115"/>
        <v>-8.103617169755075E-3</v>
      </c>
      <c r="G385" s="3">
        <f t="shared" si="116"/>
        <v>1.7243164623182611E-2</v>
      </c>
      <c r="H385" s="3">
        <f t="shared" si="117"/>
        <v>1.5</v>
      </c>
      <c r="I385" s="13">
        <f>I386*(1+(H386*((B385/B386)-1))+((1-H386)*(Eur_1M!B385/100)*((A385-A386)/360)))</f>
        <v>123.9367347170032</v>
      </c>
      <c r="J385" s="3">
        <f t="shared" si="118"/>
        <v>118.57283843424172</v>
      </c>
      <c r="K385" s="3">
        <f t="shared" si="111"/>
        <v>1.1765752095216191</v>
      </c>
      <c r="L385" s="13">
        <f t="shared" si="119"/>
        <v>1176.5752095216192</v>
      </c>
      <c r="M385" s="3">
        <f t="shared" si="120"/>
        <v>5.1666533195464699E-6</v>
      </c>
      <c r="N385" s="3">
        <f t="shared" si="121"/>
        <v>4.6473775833584544E-2</v>
      </c>
      <c r="O385" s="3">
        <v>374</v>
      </c>
      <c r="P385" s="3">
        <f t="shared" si="122"/>
        <v>1.4841269841269842</v>
      </c>
      <c r="Q385" s="3">
        <f>(  Eur_12M!B384 + ( ('Swap(vs6M)_2Y'!B386 - Eur_12M!B384)/1  )*(P385-1) )/100</f>
        <v>-1.086984126984127E-3</v>
      </c>
      <c r="R385" s="3">
        <f t="shared" si="123"/>
        <v>2.8719043413596004</v>
      </c>
      <c r="S385" s="3">
        <f t="shared" si="124"/>
        <v>2.815287779889279</v>
      </c>
      <c r="T385" s="13">
        <f t="shared" si="125"/>
        <v>0.99795996774476858</v>
      </c>
      <c r="U385" s="13">
        <f t="shared" si="126"/>
        <v>0.99756332139218196</v>
      </c>
      <c r="V385" s="3">
        <f t="shared" si="127"/>
        <v>175.00104641085318</v>
      </c>
      <c r="W385" s="13">
        <f t="shared" si="128"/>
        <v>0.99795996774476858</v>
      </c>
      <c r="X385" s="3">
        <f t="shared" si="129"/>
        <v>9.690637927014766E-5</v>
      </c>
      <c r="Y385" s="3">
        <f t="shared" si="130"/>
        <v>0.94121644359242529</v>
      </c>
      <c r="Z385" s="3">
        <f t="shared" si="131"/>
        <v>9.2527488597716072</v>
      </c>
      <c r="AA385" s="3">
        <f t="shared" si="132"/>
        <v>1482.9009642381191</v>
      </c>
      <c r="AL385" s="25"/>
      <c r="AM385" s="25"/>
    </row>
    <row r="386" spans="1:39">
      <c r="A386" s="4">
        <v>42674</v>
      </c>
      <c r="B386" s="3">
        <v>141.73099999999999</v>
      </c>
      <c r="C386" s="3">
        <f t="shared" si="112"/>
        <v>6.2108734625504524E-4</v>
      </c>
      <c r="D386" s="3">
        <f t="shared" si="113"/>
        <v>3.8574949167813445E-7</v>
      </c>
      <c r="E386" s="3">
        <f t="shared" si="114"/>
        <v>4.2438783171352141E-5</v>
      </c>
      <c r="F386" s="3">
        <f t="shared" si="115"/>
        <v>-1.2047979397754987E-2</v>
      </c>
      <c r="G386" s="3">
        <f t="shared" si="116"/>
        <v>2.1054257744948835E-2</v>
      </c>
      <c r="H386" s="3">
        <f t="shared" si="117"/>
        <v>1.5</v>
      </c>
      <c r="I386" s="13">
        <f>I387*(1+(H387*((B386/B387)-1))+((1-H387)*(Eur_1M!B386/100)*((A386-A387)/360)))</f>
        <v>123.93609438051557</v>
      </c>
      <c r="J386" s="3">
        <f t="shared" si="118"/>
        <v>118.57222581107503</v>
      </c>
      <c r="K386" s="3">
        <f t="shared" si="111"/>
        <v>1.176569130581111</v>
      </c>
      <c r="L386" s="13">
        <f t="shared" si="119"/>
        <v>1176.569130581111</v>
      </c>
      <c r="M386" s="3">
        <f t="shared" si="120"/>
        <v>9.4701349920362616E-4</v>
      </c>
      <c r="N386" s="3">
        <f t="shared" si="121"/>
        <v>4.6470415930728801E-2</v>
      </c>
      <c r="O386" s="3">
        <v>375</v>
      </c>
      <c r="P386" s="3">
        <f t="shared" si="122"/>
        <v>1.4880952380952381</v>
      </c>
      <c r="Q386" s="3">
        <f>(  Eur_12M!B385 + ( ('Swap(vs6M)_2Y'!B387 - Eur_12M!B385)/1  )*(P386-1) )/100</f>
        <v>-1.1390476190476192E-3</v>
      </c>
      <c r="R386" s="3">
        <f t="shared" si="123"/>
        <v>2.8668175140674061</v>
      </c>
      <c r="S386" s="3">
        <f t="shared" si="124"/>
        <v>2.8101294111964723</v>
      </c>
      <c r="T386" s="13">
        <f t="shared" si="125"/>
        <v>0.99792688993056067</v>
      </c>
      <c r="U386" s="13">
        <f t="shared" si="126"/>
        <v>0.99752392083447039</v>
      </c>
      <c r="V386" s="3">
        <f t="shared" si="127"/>
        <v>174.91380429430126</v>
      </c>
      <c r="W386" s="13">
        <f t="shared" si="128"/>
        <v>0.99792688993056067</v>
      </c>
      <c r="X386" s="3">
        <f t="shared" si="129"/>
        <v>9.8207603932726288E-5</v>
      </c>
      <c r="Y386" s="3">
        <f t="shared" si="130"/>
        <v>0.99136254448590155</v>
      </c>
      <c r="Z386" s="3">
        <f t="shared" si="131"/>
        <v>9.4012867904596362</v>
      </c>
      <c r="AA386" s="3">
        <f t="shared" si="132"/>
        <v>1486.9288228791825</v>
      </c>
      <c r="AL386" s="25"/>
      <c r="AM386" s="25"/>
    </row>
    <row r="387" spans="1:39" hidden="1">
      <c r="A387" s="4">
        <v>42671</v>
      </c>
      <c r="B387" s="3">
        <v>141.643</v>
      </c>
      <c r="C387" s="3">
        <f t="shared" si="112"/>
        <v>-6.4789834073992569E-4</v>
      </c>
      <c r="D387" s="3">
        <f t="shared" si="113"/>
        <v>4.1977225993354883E-7</v>
      </c>
      <c r="E387" s="3">
        <f t="shared" si="114"/>
        <v>5.1141118050310037E-5</v>
      </c>
      <c r="F387" s="3">
        <f t="shared" si="115"/>
        <v>-1.5683711726530533E-2</v>
      </c>
      <c r="G387" s="3">
        <f t="shared" si="116"/>
        <v>2.2122645296522123E-2</v>
      </c>
      <c r="H387" s="3">
        <f t="shared" si="117"/>
        <v>1.5</v>
      </c>
      <c r="I387" s="13">
        <f>I388*(1+(H388*((B387/B388)-1))+((1-H388)*(Eur_1M!B387/100)*((A387-A388)/360)))</f>
        <v>123.81878078364616</v>
      </c>
      <c r="J387" s="3">
        <f t="shared" si="118"/>
        <v>118.45998946565655</v>
      </c>
      <c r="K387" s="3">
        <f t="shared" si="111"/>
        <v>1.1754554311591314</v>
      </c>
      <c r="L387" s="13">
        <f t="shared" si="119"/>
        <v>1175.4554311591314</v>
      </c>
      <c r="M387" s="3">
        <f t="shared" si="120"/>
        <v>-9.6683331596921808E-4</v>
      </c>
      <c r="N387" s="3">
        <f t="shared" si="121"/>
        <v>4.6857670399547038E-2</v>
      </c>
      <c r="O387" s="3">
        <v>376</v>
      </c>
      <c r="P387" s="3">
        <f t="shared" si="122"/>
        <v>1.4920634920634921</v>
      </c>
      <c r="Q387" s="3">
        <f>(  Eur_12M!B386 + ( ('Swap(vs6M)_2Y'!B388 - Eur_12M!B386)/1  )*(P387-1) )/100</f>
        <v>-1.1377777777777779E-3</v>
      </c>
      <c r="R387" s="3">
        <f t="shared" si="123"/>
        <v>2.8232959732046101</v>
      </c>
      <c r="S387" s="3">
        <f t="shared" si="124"/>
        <v>2.7660593049883175</v>
      </c>
      <c r="T387" s="13">
        <f t="shared" si="125"/>
        <v>0.99762336656457173</v>
      </c>
      <c r="U387" s="13">
        <f t="shared" si="126"/>
        <v>0.99716308923053931</v>
      </c>
      <c r="V387" s="3">
        <f t="shared" si="127"/>
        <v>173.80445689786768</v>
      </c>
      <c r="W387" s="13">
        <f t="shared" si="128"/>
        <v>0.99762336656457173</v>
      </c>
      <c r="X387" s="3">
        <f t="shared" si="129"/>
        <v>1.1019169483295768E-4</v>
      </c>
      <c r="Y387" s="3">
        <f t="shared" si="130"/>
        <v>0.96933300192634775</v>
      </c>
      <c r="Z387" s="3">
        <f t="shared" si="131"/>
        <v>10.644596271540617</v>
      </c>
      <c r="AA387" s="3">
        <f t="shared" si="132"/>
        <v>1490.358582106051</v>
      </c>
      <c r="AL387" s="25"/>
      <c r="AM387" s="25"/>
    </row>
    <row r="388" spans="1:39" hidden="1">
      <c r="A388" s="4">
        <v>42670</v>
      </c>
      <c r="B388" s="3">
        <v>141.73480000000001</v>
      </c>
      <c r="C388" s="3">
        <f t="shared" si="112"/>
        <v>-1.6665143120851804E-3</v>
      </c>
      <c r="D388" s="3">
        <f t="shared" si="113"/>
        <v>2.7772699523847422E-6</v>
      </c>
      <c r="E388" s="3">
        <f t="shared" si="114"/>
        <v>5.0905911318245396E-5</v>
      </c>
      <c r="F388" s="3">
        <f t="shared" si="115"/>
        <v>-1.460620248291581E-2</v>
      </c>
      <c r="G388" s="3">
        <f t="shared" si="116"/>
        <v>2.2516872729079682E-2</v>
      </c>
      <c r="H388" s="3">
        <f t="shared" si="117"/>
        <v>1.5</v>
      </c>
      <c r="I388" s="13">
        <f>I389*(1+(H389*((B388/B389)-1))+((1-H389)*(Eur_1M!B388/100)*((A388-A389)/360)))</f>
        <v>123.93855079553961</v>
      </c>
      <c r="J388" s="3">
        <f t="shared" si="118"/>
        <v>118.57457591415333</v>
      </c>
      <c r="K388" s="3">
        <f t="shared" si="111"/>
        <v>1.1765924501967857</v>
      </c>
      <c r="L388" s="13">
        <f t="shared" si="119"/>
        <v>1176.5924501967856</v>
      </c>
      <c r="M388" s="3">
        <f t="shared" si="120"/>
        <v>-2.4956345124821752E-3</v>
      </c>
      <c r="N388" s="3">
        <f t="shared" si="121"/>
        <v>4.6764022609009172E-2</v>
      </c>
      <c r="O388" s="3">
        <v>377</v>
      </c>
      <c r="P388" s="3">
        <f t="shared" si="122"/>
        <v>1.496031746031746</v>
      </c>
      <c r="Q388" s="3">
        <f>(  Eur_12M!B387 + ( ('Swap(vs6M)_2Y'!B389 - Eur_12M!B387)/1  )*(P388-1) )/100</f>
        <v>-1.1464285714285717E-3</v>
      </c>
      <c r="R388" s="3">
        <f t="shared" si="123"/>
        <v>2.8417549032838876</v>
      </c>
      <c r="S388" s="3">
        <f t="shared" si="124"/>
        <v>2.784556715854678</v>
      </c>
      <c r="T388" s="13">
        <f t="shared" si="125"/>
        <v>0.99775670153557916</v>
      </c>
      <c r="U388" s="13">
        <f t="shared" si="126"/>
        <v>0.99731995269694962</v>
      </c>
      <c r="V388" s="3">
        <f t="shared" si="127"/>
        <v>174.9210847873311</v>
      </c>
      <c r="W388" s="13">
        <f t="shared" si="128"/>
        <v>0.99775670153557916</v>
      </c>
      <c r="X388" s="3">
        <f t="shared" si="129"/>
        <v>1.0454753446114164E-4</v>
      </c>
      <c r="Y388" s="3">
        <f t="shared" si="130"/>
        <v>0.98706293301042636</v>
      </c>
      <c r="Z388" s="3">
        <f t="shared" si="131"/>
        <v>10.125549036782319</v>
      </c>
      <c r="AA388" s="3">
        <f t="shared" si="132"/>
        <v>1494.583463688492</v>
      </c>
      <c r="AL388" s="25"/>
      <c r="AM388" s="25"/>
    </row>
    <row r="389" spans="1:39" hidden="1">
      <c r="A389" s="4">
        <v>42669</v>
      </c>
      <c r="B389" s="3">
        <v>141.97120000000001</v>
      </c>
      <c r="C389" s="3">
        <f t="shared" si="112"/>
        <v>-1.3866435388098003E-3</v>
      </c>
      <c r="D389" s="3">
        <f t="shared" si="113"/>
        <v>1.9227803037229662E-6</v>
      </c>
      <c r="E389" s="3">
        <f t="shared" si="114"/>
        <v>5.1517491498666997E-5</v>
      </c>
      <c r="F389" s="3">
        <f t="shared" si="115"/>
        <v>-1.4780571147232534E-2</v>
      </c>
      <c r="G389" s="3">
        <f t="shared" si="116"/>
        <v>2.2616084195037175E-2</v>
      </c>
      <c r="H389" s="3">
        <f t="shared" si="117"/>
        <v>1.5</v>
      </c>
      <c r="I389" s="13">
        <f>I390*(1+(H390*((B389/B390)-1))+((1-H390)*(Eur_1M!B389/100)*((A389-A390)/360)))</f>
        <v>124.24824239812291</v>
      </c>
      <c r="J389" s="3">
        <f t="shared" si="118"/>
        <v>118.87086427806254</v>
      </c>
      <c r="K389" s="3">
        <f t="shared" si="111"/>
        <v>1.1795324619941641</v>
      </c>
      <c r="L389" s="13">
        <f t="shared" si="119"/>
        <v>1179.5324619941641</v>
      </c>
      <c r="M389" s="3">
        <f t="shared" si="120"/>
        <v>-2.0755235210909401E-3</v>
      </c>
      <c r="N389" s="3">
        <f t="shared" si="121"/>
        <v>4.6872266939659159E-2</v>
      </c>
      <c r="O389" s="3">
        <v>378</v>
      </c>
      <c r="P389" s="3">
        <f t="shared" si="122"/>
        <v>1.5</v>
      </c>
      <c r="Q389" s="3">
        <f>(  Eur_12M!B388 + ( ('Swap(vs6M)_2Y'!B390 - Eur_12M!B388)/1  )*(P389-1) )/100</f>
        <v>-1.155E-3</v>
      </c>
      <c r="R389" s="3">
        <f t="shared" si="123"/>
        <v>2.8748173345413663</v>
      </c>
      <c r="S389" s="3">
        <f t="shared" si="124"/>
        <v>2.8174107659965211</v>
      </c>
      <c r="T389" s="13">
        <f t="shared" si="125"/>
        <v>0.99797869348754265</v>
      </c>
      <c r="U389" s="13">
        <f t="shared" si="126"/>
        <v>0.99757937173281686</v>
      </c>
      <c r="V389" s="3">
        <f t="shared" si="127"/>
        <v>177.83908934246142</v>
      </c>
      <c r="W389" s="13">
        <f t="shared" si="128"/>
        <v>0.99797869348754265</v>
      </c>
      <c r="X389" s="3">
        <f t="shared" si="129"/>
        <v>9.4538560472499285E-5</v>
      </c>
      <c r="Y389" s="3">
        <f t="shared" si="130"/>
        <v>1.0097144570241743</v>
      </c>
      <c r="Z389" s="3">
        <f t="shared" si="131"/>
        <v>9.2477482333316416</v>
      </c>
      <c r="AA389" s="3">
        <f t="shared" si="132"/>
        <v>1498.9637640069286</v>
      </c>
      <c r="AL389" s="25"/>
      <c r="AM389" s="25"/>
    </row>
    <row r="390" spans="1:39" hidden="1">
      <c r="A390" s="4">
        <v>42668</v>
      </c>
      <c r="B390" s="3">
        <v>142.16820000000001</v>
      </c>
      <c r="C390" s="3">
        <f t="shared" si="112"/>
        <v>-4.4092967253285146E-4</v>
      </c>
      <c r="D390" s="3">
        <f t="shared" si="113"/>
        <v>1.9441897611992762E-7</v>
      </c>
      <c r="E390" s="3">
        <f t="shared" si="114"/>
        <v>4.994129528282944E-5</v>
      </c>
      <c r="F390" s="3">
        <f t="shared" si="115"/>
        <v>-1.2805213681387356E-2</v>
      </c>
      <c r="G390" s="3">
        <f t="shared" si="116"/>
        <v>2.2933752793323586E-2</v>
      </c>
      <c r="H390" s="3">
        <f t="shared" si="117"/>
        <v>1.5</v>
      </c>
      <c r="I390" s="13">
        <f>I391*(1+(H391*((B390/B391)-1))+((1-H391)*(Eur_1M!B390/100)*((A390-A391)/360)))</f>
        <v>124.50639035107781</v>
      </c>
      <c r="J390" s="3">
        <f t="shared" si="118"/>
        <v>119.11783976590111</v>
      </c>
      <c r="K390" s="3">
        <f t="shared" si="111"/>
        <v>1.1819831517152466</v>
      </c>
      <c r="L390" s="13">
        <f t="shared" si="119"/>
        <v>1181.9831517152465</v>
      </c>
      <c r="M390" s="3">
        <f t="shared" si="120"/>
        <v>-6.5631126334621194E-4</v>
      </c>
      <c r="N390" s="3">
        <f t="shared" si="121"/>
        <v>4.7127536478032993E-2</v>
      </c>
      <c r="O390" s="3">
        <v>379</v>
      </c>
      <c r="P390" s="3">
        <f t="shared" si="122"/>
        <v>1.503968253968254</v>
      </c>
      <c r="Q390" s="3">
        <f>(  Eur_12M!B389 + ( ('Swap(vs6M)_2Y'!B391 - Eur_12M!B389)/1  )*(P390-1) )/100</f>
        <v>-1.1938095238095239E-3</v>
      </c>
      <c r="R390" s="3">
        <f t="shared" si="123"/>
        <v>2.8906810249121317</v>
      </c>
      <c r="S390" s="3">
        <f t="shared" si="124"/>
        <v>2.832885518577946</v>
      </c>
      <c r="T390" s="13">
        <f t="shared" si="125"/>
        <v>0.99807795966002688</v>
      </c>
      <c r="U390" s="13">
        <f t="shared" si="126"/>
        <v>0.9976935048225215</v>
      </c>
      <c r="V390" s="3">
        <f t="shared" si="127"/>
        <v>180.2249081009162</v>
      </c>
      <c r="W390" s="13">
        <f t="shared" si="128"/>
        <v>0.99807795966002688</v>
      </c>
      <c r="X390" s="3">
        <f t="shared" si="129"/>
        <v>8.951882500895577E-5</v>
      </c>
      <c r="Y390" s="3">
        <f t="shared" si="130"/>
        <v>1.0543110659433046</v>
      </c>
      <c r="Z390" s="3">
        <f t="shared" si="131"/>
        <v>8.8644205668784046</v>
      </c>
      <c r="AA390" s="3">
        <f t="shared" si="132"/>
        <v>1503.1958524428537</v>
      </c>
      <c r="AL390" s="25"/>
      <c r="AM390" s="25"/>
    </row>
    <row r="391" spans="1:39" hidden="1">
      <c r="A391" s="4">
        <v>42667</v>
      </c>
      <c r="B391" s="3">
        <v>142.23089999999999</v>
      </c>
      <c r="C391" s="3">
        <f t="shared" si="112"/>
        <v>-3.2195976765223906E-4</v>
      </c>
      <c r="D391" s="3">
        <f t="shared" si="113"/>
        <v>1.0365809198668376E-7</v>
      </c>
      <c r="E391" s="3">
        <f t="shared" si="114"/>
        <v>4.9803957526661433E-5</v>
      </c>
      <c r="F391" s="3">
        <f t="shared" si="115"/>
        <v>-1.2125367245206768E-2</v>
      </c>
      <c r="G391" s="3">
        <f t="shared" si="116"/>
        <v>2.3128000571003112E-2</v>
      </c>
      <c r="H391" s="3">
        <f t="shared" si="117"/>
        <v>1.5</v>
      </c>
      <c r="I391" s="13">
        <f>I392*(1+(H392*((B391/B392)-1))+((1-H392)*(Eur_1M!B391/100)*((A391-A392)/360)))</f>
        <v>124.58813211851097</v>
      </c>
      <c r="J391" s="3">
        <f t="shared" si="118"/>
        <v>119.19604380609398</v>
      </c>
      <c r="K391" s="3">
        <f t="shared" si="111"/>
        <v>1.1827591551928591</v>
      </c>
      <c r="L391" s="13">
        <f t="shared" si="119"/>
        <v>1182.7591551928592</v>
      </c>
      <c r="M391" s="3">
        <f t="shared" si="120"/>
        <v>-4.6747116387256597E-4</v>
      </c>
      <c r="N391" s="3">
        <f t="shared" si="121"/>
        <v>4.7250485176694661E-2</v>
      </c>
      <c r="O391" s="3">
        <v>380</v>
      </c>
      <c r="P391" s="3">
        <f t="shared" si="122"/>
        <v>1.5079365079365079</v>
      </c>
      <c r="Q391" s="3">
        <f>(  Eur_12M!B390 + ( ('Swap(vs6M)_2Y'!B392 - Eur_12M!B390)/1  )*(P391-1) )/100</f>
        <v>-1.2485714285714285E-3</v>
      </c>
      <c r="R391" s="3">
        <f t="shared" si="123"/>
        <v>2.889396343121545</v>
      </c>
      <c r="S391" s="3">
        <f t="shared" si="124"/>
        <v>2.8313736610219218</v>
      </c>
      <c r="T391" s="13">
        <f t="shared" si="125"/>
        <v>0.99807008880651626</v>
      </c>
      <c r="U391" s="13">
        <f t="shared" si="126"/>
        <v>0.99768257300613372</v>
      </c>
      <c r="V391" s="3">
        <f t="shared" si="127"/>
        <v>180.91378938018386</v>
      </c>
      <c r="W391" s="13">
        <f t="shared" si="128"/>
        <v>0.99807008880651626</v>
      </c>
      <c r="X391" s="3">
        <f t="shared" si="129"/>
        <v>8.9441289792389128E-5</v>
      </c>
      <c r="Y391" s="3">
        <f t="shared" si="130"/>
        <v>1.1083522351968129</v>
      </c>
      <c r="Z391" s="3">
        <f t="shared" si="131"/>
        <v>8.9149727142795534</v>
      </c>
      <c r="AA391" s="3">
        <f t="shared" si="132"/>
        <v>1507.2771561839356</v>
      </c>
      <c r="AL391" s="25"/>
      <c r="AM391" s="25"/>
    </row>
    <row r="392" spans="1:39" hidden="1">
      <c r="A392" s="4">
        <v>42664</v>
      </c>
      <c r="B392" s="3">
        <v>142.27670000000001</v>
      </c>
      <c r="C392" s="3">
        <f t="shared" si="112"/>
        <v>-3.1272191651913247E-4</v>
      </c>
      <c r="D392" s="3">
        <f t="shared" si="113"/>
        <v>9.7794997071399252E-8</v>
      </c>
      <c r="E392" s="3">
        <f t="shared" si="114"/>
        <v>5.3947780231245386E-5</v>
      </c>
      <c r="F392" s="3">
        <f t="shared" si="115"/>
        <v>-9.7424657518935046E-3</v>
      </c>
      <c r="G392" s="3">
        <f t="shared" si="116"/>
        <v>2.4898698327217764E-2</v>
      </c>
      <c r="H392" s="3">
        <f t="shared" si="117"/>
        <v>1.5</v>
      </c>
      <c r="I392" s="13">
        <f>I393*(1+(H393*((B392/B393)-1))+((1-H393)*(Eur_1M!B392/100)*((A392-A393)/360)))</f>
        <v>124.64638709283659</v>
      </c>
      <c r="J392" s="3">
        <f t="shared" si="118"/>
        <v>119.25177754536406</v>
      </c>
      <c r="K392" s="3">
        <f t="shared" ref="K392:K455" si="133">J392/$Y$2</f>
        <v>1.183312190245617</v>
      </c>
      <c r="L392" s="13">
        <f t="shared" si="119"/>
        <v>1183.3121902456169</v>
      </c>
      <c r="M392" s="3">
        <f t="shared" si="120"/>
        <v>-4.6395047788996054E-4</v>
      </c>
      <c r="N392" s="3">
        <f t="shared" si="121"/>
        <v>4.7248943798278396E-2</v>
      </c>
      <c r="O392" s="3">
        <v>381</v>
      </c>
      <c r="P392" s="3">
        <f t="shared" si="122"/>
        <v>1.5119047619047619</v>
      </c>
      <c r="Q392" s="3">
        <f>(  Eur_12M!B391 + ( ('Swap(vs6M)_2Y'!B393 - Eur_12M!B391)/1  )*(P392-1) )/100</f>
        <v>-1.2979761904761905E-3</v>
      </c>
      <c r="R392" s="3">
        <f t="shared" si="123"/>
        <v>2.8924458804005475</v>
      </c>
      <c r="S392" s="3">
        <f t="shared" si="124"/>
        <v>2.8343487980997497</v>
      </c>
      <c r="T392" s="13">
        <f t="shared" si="125"/>
        <v>0.99808872484067268</v>
      </c>
      <c r="U392" s="13">
        <f t="shared" si="126"/>
        <v>0.99770404089072062</v>
      </c>
      <c r="V392" s="3">
        <f t="shared" si="127"/>
        <v>181.38668102913539</v>
      </c>
      <c r="W392" s="13">
        <f t="shared" si="128"/>
        <v>0.99808872484067268</v>
      </c>
      <c r="X392" s="3">
        <f t="shared" si="129"/>
        <v>8.8501327150569139E-5</v>
      </c>
      <c r="Y392" s="3">
        <f t="shared" si="130"/>
        <v>1.1592142714126128</v>
      </c>
      <c r="Z392" s="3">
        <f t="shared" si="131"/>
        <v>8.8524809345652535</v>
      </c>
      <c r="AA392" s="3">
        <f t="shared" si="132"/>
        <v>1511.3965714373217</v>
      </c>
      <c r="AL392" s="25"/>
      <c r="AM392" s="25"/>
    </row>
    <row r="393" spans="1:39" hidden="1">
      <c r="A393" s="4">
        <v>42663</v>
      </c>
      <c r="B393" s="3">
        <v>142.3212</v>
      </c>
      <c r="C393" s="3">
        <f t="shared" ref="C393:C456" si="134">+LN(B393/B394)</f>
        <v>4.181558404739737E-4</v>
      </c>
      <c r="D393" s="3">
        <f t="shared" ref="D393:D456" si="135">+C393^2</f>
        <v>1.7485430692249533E-7</v>
      </c>
      <c r="E393" s="3">
        <f t="shared" ref="E393:E456" si="136">+SUM(D393:D412)</f>
        <v>5.5395166495389213E-5</v>
      </c>
      <c r="F393" s="3">
        <f t="shared" ref="F393:F456" si="137">+SUM(C393:C412)</f>
        <v>-1.0672797036655485E-2</v>
      </c>
      <c r="G393" s="3">
        <f t="shared" ref="G393:G456" si="138">+SQRT($D$3/$D$2)*SQRT(E393-((1/$D$2)*F393^2))</f>
        <v>2.5024321808851276E-2</v>
      </c>
      <c r="H393" s="3">
        <f t="shared" ref="H393:H456" si="139">+MIN($D$5,$D$4/G395)</f>
        <v>1.5</v>
      </c>
      <c r="I393" s="13">
        <f>I394*(1+(H394*((B393/B394)-1))+((1-H394)*(Eur_1M!B393/100)*((A393-A394)/360)))</f>
        <v>124.70423026084073</v>
      </c>
      <c r="J393" s="3">
        <f t="shared" ref="J393:J456" si="140">I393*(1-(1.1/100))^4</f>
        <v>119.30711730100585</v>
      </c>
      <c r="K393" s="3">
        <f t="shared" si="133"/>
        <v>1.1838613158754736</v>
      </c>
      <c r="L393" s="13">
        <f t="shared" ref="L393:L456" si="141">K393*1000</f>
        <v>1183.8613158754736</v>
      </c>
      <c r="M393" s="3">
        <f t="shared" ref="M393:M456" si="142">LN(L393/L394)</f>
        <v>6.323177424933979E-4</v>
      </c>
      <c r="N393" s="3">
        <f t="shared" si="121"/>
        <v>4.7246632936475561E-2</v>
      </c>
      <c r="O393" s="3">
        <v>382</v>
      </c>
      <c r="P393" s="3">
        <f t="shared" si="122"/>
        <v>1.5158730158730158</v>
      </c>
      <c r="Q393" s="3">
        <f>(  Eur_12M!B392 + ( ('Swap(vs6M)_2Y'!B394 - Eur_12M!B392)/1  )*(P393-1) )/100</f>
        <v>-1.3232539682539683E-3</v>
      </c>
      <c r="R393" s="3">
        <f t="shared" si="123"/>
        <v>2.8961005101842927</v>
      </c>
      <c r="S393" s="3">
        <f t="shared" si="124"/>
        <v>2.8379300801073564</v>
      </c>
      <c r="T393" s="13">
        <f t="shared" si="125"/>
        <v>0.99811084317748011</v>
      </c>
      <c r="U393" s="13">
        <f t="shared" si="126"/>
        <v>0.99772964359264626</v>
      </c>
      <c r="V393" s="3">
        <f t="shared" si="127"/>
        <v>181.89183312865896</v>
      </c>
      <c r="W393" s="13">
        <f t="shared" si="128"/>
        <v>0.99811084317748011</v>
      </c>
      <c r="X393" s="3">
        <f t="shared" si="129"/>
        <v>8.741915235318619E-5</v>
      </c>
      <c r="Y393" s="3">
        <f t="shared" si="130"/>
        <v>1.1861529522806691</v>
      </c>
      <c r="Z393" s="3">
        <f t="shared" si="131"/>
        <v>8.7748951583975394</v>
      </c>
      <c r="AA393" s="3">
        <f t="shared" si="132"/>
        <v>1515.4682521064851</v>
      </c>
      <c r="AL393" s="25"/>
      <c r="AM393" s="25"/>
    </row>
    <row r="394" spans="1:39" hidden="1">
      <c r="A394" s="4">
        <v>42662</v>
      </c>
      <c r="B394" s="3">
        <v>142.26169999999999</v>
      </c>
      <c r="C394" s="3">
        <f t="shared" si="134"/>
        <v>4.498852441900911E-5</v>
      </c>
      <c r="D394" s="3">
        <f t="shared" si="135"/>
        <v>2.023967329399779E-9</v>
      </c>
      <c r="E394" s="3">
        <f t="shared" si="136"/>
        <v>9.1699791722445813E-5</v>
      </c>
      <c r="F394" s="3">
        <f t="shared" si="137"/>
        <v>-5.0511284149468766E-3</v>
      </c>
      <c r="G394" s="3">
        <f t="shared" si="138"/>
        <v>3.3754164480791382E-2</v>
      </c>
      <c r="H394" s="3">
        <f t="shared" si="139"/>
        <v>1.5</v>
      </c>
      <c r="I394" s="13">
        <f>I395*(1+(H395*((B394/B395)-1))+((1-H395)*(Eur_1M!B394/100)*((A394-A395)/360)))</f>
        <v>124.62540248820889</v>
      </c>
      <c r="J394" s="3">
        <f t="shared" si="140"/>
        <v>119.23170113993181</v>
      </c>
      <c r="K394" s="3">
        <f t="shared" si="133"/>
        <v>1.1831129759800245</v>
      </c>
      <c r="L394" s="13">
        <f t="shared" si="141"/>
        <v>1183.1129759800244</v>
      </c>
      <c r="M394" s="3">
        <f t="shared" si="142"/>
        <v>7.2634444459107494E-5</v>
      </c>
      <c r="N394" s="3">
        <f t="shared" si="121"/>
        <v>4.756266937648003E-2</v>
      </c>
      <c r="O394" s="3">
        <v>383</v>
      </c>
      <c r="P394" s="3">
        <f t="shared" si="122"/>
        <v>1.5198412698412698</v>
      </c>
      <c r="Q394" s="3">
        <f>(  Eur_12M!B393 + ( ('Swap(vs6M)_2Y'!B395 - Eur_12M!B393)/1  )*(P394-1) )/100</f>
        <v>-1.3538095238095238E-3</v>
      </c>
      <c r="R394" s="3">
        <f t="shared" si="123"/>
        <v>2.8618973967409054</v>
      </c>
      <c r="S394" s="3">
        <f t="shared" si="124"/>
        <v>2.8032612615755452</v>
      </c>
      <c r="T394" s="13">
        <f t="shared" si="125"/>
        <v>0.99789443395498034</v>
      </c>
      <c r="U394" s="13">
        <f t="shared" si="126"/>
        <v>0.99747056647783872</v>
      </c>
      <c r="V394" s="3">
        <f t="shared" si="127"/>
        <v>181.09680300418813</v>
      </c>
      <c r="W394" s="13">
        <f t="shared" si="128"/>
        <v>0.99789443395498034</v>
      </c>
      <c r="X394" s="3">
        <f t="shared" si="129"/>
        <v>9.5759844983040477E-5</v>
      </c>
      <c r="Y394" s="3">
        <f t="shared" si="130"/>
        <v>1.2015528784134863</v>
      </c>
      <c r="Z394" s="3">
        <f t="shared" si="131"/>
        <v>9.6894767150804562</v>
      </c>
      <c r="AA394" s="3">
        <f t="shared" si="132"/>
        <v>1519.1194219386944</v>
      </c>
      <c r="AL394" s="25"/>
      <c r="AM394" s="25"/>
    </row>
    <row r="395" spans="1:39" hidden="1">
      <c r="A395" s="4">
        <v>42661</v>
      </c>
      <c r="B395" s="3">
        <v>142.25530000000001</v>
      </c>
      <c r="C395" s="3">
        <f t="shared" si="134"/>
        <v>8.2069275431122333E-4</v>
      </c>
      <c r="D395" s="3">
        <f t="shared" si="135"/>
        <v>6.7353659697894199E-7</v>
      </c>
      <c r="E395" s="3">
        <f t="shared" si="136"/>
        <v>9.2776771900568401E-5</v>
      </c>
      <c r="F395" s="3">
        <f t="shared" si="137"/>
        <v>-6.1348681826633358E-3</v>
      </c>
      <c r="G395" s="3">
        <f t="shared" si="138"/>
        <v>3.3841930546991694E-2</v>
      </c>
      <c r="H395" s="3">
        <f t="shared" si="139"/>
        <v>1.5</v>
      </c>
      <c r="I395" s="13">
        <f>I396*(1+(H396*((B395/B396)-1))+((1-H396)*(Eur_1M!B395/100)*((A395-A396)/360)))</f>
        <v>124.61635072007269</v>
      </c>
      <c r="J395" s="3">
        <f t="shared" si="140"/>
        <v>119.22304112606903</v>
      </c>
      <c r="K395" s="3">
        <f t="shared" si="133"/>
        <v>1.1830270443471176</v>
      </c>
      <c r="L395" s="13">
        <f t="shared" si="141"/>
        <v>1183.0270443471177</v>
      </c>
      <c r="M395" s="3">
        <f t="shared" si="142"/>
        <v>1.2359331198228294E-3</v>
      </c>
      <c r="N395" s="3">
        <f t="shared" si="121"/>
        <v>4.7561234442021413E-2</v>
      </c>
      <c r="O395" s="3">
        <v>384</v>
      </c>
      <c r="P395" s="3">
        <f t="shared" si="122"/>
        <v>1.5238095238095237</v>
      </c>
      <c r="Q395" s="3">
        <f>(  Eur_12M!B394 + ( ('Swap(vs6M)_2Y'!B396 - Eur_12M!B394)/1  )*(P395-1) )/100</f>
        <v>-1.374285714285714E-3</v>
      </c>
      <c r="R395" s="3">
        <f t="shared" si="123"/>
        <v>2.8564693424299823</v>
      </c>
      <c r="S395" s="3">
        <f t="shared" si="124"/>
        <v>2.7977584800080915</v>
      </c>
      <c r="T395" s="13">
        <f t="shared" si="125"/>
        <v>0.99785809313847329</v>
      </c>
      <c r="U395" s="13">
        <f t="shared" si="126"/>
        <v>0.99742707124617958</v>
      </c>
      <c r="V395" s="3">
        <f t="shared" si="127"/>
        <v>180.97508917813559</v>
      </c>
      <c r="W395" s="13">
        <f t="shared" si="128"/>
        <v>0.99785809313847329</v>
      </c>
      <c r="X395" s="3">
        <f t="shared" si="129"/>
        <v>9.714087724394736E-5</v>
      </c>
      <c r="Y395" s="3">
        <f t="shared" si="130"/>
        <v>1.2198547567627669</v>
      </c>
      <c r="Z395" s="3">
        <f t="shared" si="131"/>
        <v>9.8531516822552501</v>
      </c>
      <c r="AA395" s="3">
        <f t="shared" si="132"/>
        <v>1523.0750802671591</v>
      </c>
      <c r="AL395" s="25"/>
      <c r="AM395" s="25"/>
    </row>
    <row r="396" spans="1:39" hidden="1">
      <c r="A396" s="4">
        <v>42660</v>
      </c>
      <c r="B396" s="3">
        <v>142.1386</v>
      </c>
      <c r="C396" s="3">
        <f t="shared" si="134"/>
        <v>-6.350936941469928E-4</v>
      </c>
      <c r="D396" s="3">
        <f t="shared" si="135"/>
        <v>4.0334400034527404E-7</v>
      </c>
      <c r="E396" s="3">
        <f t="shared" si="136"/>
        <v>9.8218101507793206E-5</v>
      </c>
      <c r="F396" s="3">
        <f t="shared" si="137"/>
        <v>-4.4827353862727376E-3</v>
      </c>
      <c r="G396" s="3">
        <f t="shared" si="138"/>
        <v>3.4998403986123264E-2</v>
      </c>
      <c r="H396" s="3">
        <f t="shared" si="139"/>
        <v>1.5</v>
      </c>
      <c r="I396" s="13">
        <f>I397*(1+(H397*((B396/B397)-1))+((1-H397)*(Eur_1M!B396/100)*((A396-A397)/360)))</f>
        <v>124.46242838339663</v>
      </c>
      <c r="J396" s="3">
        <f t="shared" si="140"/>
        <v>119.07578044181923</v>
      </c>
      <c r="K396" s="3">
        <f t="shared" si="133"/>
        <v>1.1815658052242841</v>
      </c>
      <c r="L396" s="13">
        <f t="shared" si="141"/>
        <v>1181.5658052242841</v>
      </c>
      <c r="M396" s="3">
        <f t="shared" si="142"/>
        <v>-9.373189100693038E-4</v>
      </c>
      <c r="N396" s="3">
        <f t="shared" ref="N396:N459" si="143">SQRT(252)*STDEV(M397:M575)</f>
        <v>4.7546955520531314E-2</v>
      </c>
      <c r="O396" s="3">
        <v>385</v>
      </c>
      <c r="P396" s="3">
        <f t="shared" ref="P396:P459" si="144">O396/252</f>
        <v>1.5277777777777777</v>
      </c>
      <c r="Q396" s="3">
        <f>(  Eur_12M!B395 + ( ('Swap(vs6M)_2Y'!B397 - Eur_12M!B395)/1  )*(P396-1) )/100</f>
        <v>-1.3749999999999999E-3</v>
      </c>
      <c r="R396" s="3">
        <f t="shared" si="123"/>
        <v>2.8325311620087397</v>
      </c>
      <c r="S396" s="3">
        <f t="shared" si="124"/>
        <v>2.773761552075845</v>
      </c>
      <c r="T396" s="13">
        <f t="shared" si="125"/>
        <v>0.99769094676830761</v>
      </c>
      <c r="U396" s="13">
        <f t="shared" si="126"/>
        <v>0.99722938615207024</v>
      </c>
      <c r="V396" s="3">
        <f t="shared" si="127"/>
        <v>179.51104461298689</v>
      </c>
      <c r="W396" s="13">
        <f t="shared" si="128"/>
        <v>0.99769094676830761</v>
      </c>
      <c r="X396" s="3">
        <f t="shared" si="129"/>
        <v>1.0401033165354661E-4</v>
      </c>
      <c r="Y396" s="3">
        <f t="shared" si="130"/>
        <v>1.2099364133222597</v>
      </c>
      <c r="Z396" s="3">
        <f t="shared" si="131"/>
        <v>10.548123636279183</v>
      </c>
      <c r="AA396" s="3">
        <f t="shared" si="132"/>
        <v>1526.7487618018272</v>
      </c>
      <c r="AL396" s="25"/>
      <c r="AM396" s="25"/>
    </row>
    <row r="397" spans="1:39" hidden="1">
      <c r="A397" s="4">
        <v>42657</v>
      </c>
      <c r="B397" s="3">
        <v>142.22890000000001</v>
      </c>
      <c r="C397" s="3">
        <f t="shared" si="134"/>
        <v>-7.3094845921317458E-4</v>
      </c>
      <c r="D397" s="3">
        <f t="shared" si="135"/>
        <v>5.3428565002611397E-7</v>
      </c>
      <c r="E397" s="3">
        <f t="shared" si="136"/>
        <v>9.8017035042371586E-5</v>
      </c>
      <c r="F397" s="3">
        <f t="shared" si="137"/>
        <v>-3.3978889434697194E-3</v>
      </c>
      <c r="G397" s="3">
        <f t="shared" si="138"/>
        <v>3.5039133586497614E-2</v>
      </c>
      <c r="H397" s="3">
        <f t="shared" si="139"/>
        <v>1.5</v>
      </c>
      <c r="I397" s="13">
        <f>I398*(1+(H398*((B397/B398)-1))+((1-H398)*(Eur_1M!B397/100)*((A397-A398)/360)))</f>
        <v>124.57914406247485</v>
      </c>
      <c r="J397" s="3">
        <f t="shared" si="140"/>
        <v>119.18744474691559</v>
      </c>
      <c r="K397" s="3">
        <f t="shared" si="133"/>
        <v>1.1826738284014278</v>
      </c>
      <c r="L397" s="13">
        <f t="shared" si="141"/>
        <v>1182.6738284014277</v>
      </c>
      <c r="M397" s="3">
        <f t="shared" si="142"/>
        <v>-1.0914508213371952E-3</v>
      </c>
      <c r="N397" s="3">
        <f t="shared" si="143"/>
        <v>4.7889268551806051E-2</v>
      </c>
      <c r="O397" s="3">
        <v>386</v>
      </c>
      <c r="P397" s="3">
        <f t="shared" si="144"/>
        <v>1.5317460317460319</v>
      </c>
      <c r="Q397" s="3">
        <f>(  Eur_12M!B396 + ( ('Swap(vs6M)_2Y'!B398 - Eur_12M!B396)/1  )*(P397-1) )/100</f>
        <v>-1.4006349206349205E-3</v>
      </c>
      <c r="R397" s="3">
        <f t="shared" si="123"/>
        <v>2.8241967553991238</v>
      </c>
      <c r="S397" s="3">
        <f t="shared" si="124"/>
        <v>2.7649272114261425</v>
      </c>
      <c r="T397" s="13">
        <f t="shared" si="125"/>
        <v>0.99763003612148882</v>
      </c>
      <c r="U397" s="13">
        <f t="shared" si="126"/>
        <v>0.99715322505808746</v>
      </c>
      <c r="V397" s="3">
        <f t="shared" si="127"/>
        <v>180.57610313021814</v>
      </c>
      <c r="W397" s="13">
        <f t="shared" si="128"/>
        <v>0.99763003612148882</v>
      </c>
      <c r="X397" s="3">
        <f t="shared" si="129"/>
        <v>1.0549409239630011E-4</v>
      </c>
      <c r="Y397" s="3">
        <f t="shared" si="130"/>
        <v>1.2304456132680062</v>
      </c>
      <c r="Z397" s="3">
        <f t="shared" si="131"/>
        <v>10.823882783478791</v>
      </c>
      <c r="AA397" s="3">
        <f t="shared" si="132"/>
        <v>1530.6658919558943</v>
      </c>
      <c r="AL397" s="25"/>
      <c r="AM397" s="25"/>
    </row>
    <row r="398" spans="1:39" hidden="1">
      <c r="A398" s="4">
        <v>42656</v>
      </c>
      <c r="B398" s="3">
        <v>142.3329</v>
      </c>
      <c r="C398" s="3">
        <f t="shared" si="134"/>
        <v>1.1312149647202338E-4</v>
      </c>
      <c r="D398" s="3">
        <f t="shared" si="135"/>
        <v>1.2796472964069998E-8</v>
      </c>
      <c r="E398" s="3">
        <f t="shared" si="136"/>
        <v>9.7601158566512693E-5</v>
      </c>
      <c r="F398" s="3">
        <f t="shared" si="137"/>
        <v>-2.3228341428921358E-3</v>
      </c>
      <c r="G398" s="3">
        <f t="shared" si="138"/>
        <v>3.501964300376529E-2</v>
      </c>
      <c r="H398" s="3">
        <f t="shared" si="139"/>
        <v>1.5</v>
      </c>
      <c r="I398" s="13">
        <f>I399*(1+(H399*((B398/B399)-1))+((1-H399)*(Eur_1M!B398/100)*((A398-A399)/360)))</f>
        <v>124.71519030196767</v>
      </c>
      <c r="J398" s="3">
        <f t="shared" si="140"/>
        <v>119.31760299912226</v>
      </c>
      <c r="K398" s="3">
        <f t="shared" si="133"/>
        <v>1.1839653634180745</v>
      </c>
      <c r="L398" s="13">
        <f t="shared" si="141"/>
        <v>1183.9653634180745</v>
      </c>
      <c r="M398" s="3">
        <f t="shared" si="142"/>
        <v>1.7482933666342686E-4</v>
      </c>
      <c r="N398" s="3">
        <f t="shared" si="143"/>
        <v>4.8019473242101145E-2</v>
      </c>
      <c r="O398" s="3">
        <v>387</v>
      </c>
      <c r="P398" s="3">
        <f t="shared" si="144"/>
        <v>1.5357142857142858</v>
      </c>
      <c r="Q398" s="3">
        <f>(  Eur_12M!B397 + ( ('Swap(vs6M)_2Y'!B399 - Eur_12M!B397)/1  )*(P398-1) )/100</f>
        <v>-1.3742857142857146E-3</v>
      </c>
      <c r="R398" s="3">
        <f t="shared" si="123"/>
        <v>2.832063217113959</v>
      </c>
      <c r="S398" s="3">
        <f t="shared" si="124"/>
        <v>2.7725555939980624</v>
      </c>
      <c r="T398" s="13">
        <f t="shared" si="125"/>
        <v>0.99768756479827814</v>
      </c>
      <c r="U398" s="13">
        <f t="shared" si="126"/>
        <v>0.99721909908736717</v>
      </c>
      <c r="V398" s="3">
        <f t="shared" si="127"/>
        <v>181.9015575658899</v>
      </c>
      <c r="W398" s="13">
        <f t="shared" si="128"/>
        <v>0.99768756479827814</v>
      </c>
      <c r="X398" s="3">
        <f t="shared" si="129"/>
        <v>1.026481669261116E-4</v>
      </c>
      <c r="Y398" s="3">
        <f t="shared" si="130"/>
        <v>1.2074641331524876</v>
      </c>
      <c r="Z398" s="3">
        <f t="shared" si="131"/>
        <v>10.611016966411515</v>
      </c>
      <c r="AA398" s="3">
        <f t="shared" si="132"/>
        <v>1534.6791569547313</v>
      </c>
      <c r="AL398" s="25"/>
      <c r="AM398" s="25"/>
    </row>
    <row r="399" spans="1:39" hidden="1">
      <c r="A399" s="4">
        <v>42655</v>
      </c>
      <c r="B399" s="3">
        <v>142.3168</v>
      </c>
      <c r="C399" s="3">
        <f t="shared" si="134"/>
        <v>-2.3132821850797829E-3</v>
      </c>
      <c r="D399" s="3">
        <f t="shared" si="135"/>
        <v>5.3512744678074949E-6</v>
      </c>
      <c r="E399" s="3">
        <f t="shared" si="136"/>
        <v>1.0035981229619376E-4</v>
      </c>
      <c r="F399" s="3">
        <f t="shared" si="137"/>
        <v>-4.100722951226432E-3</v>
      </c>
      <c r="G399" s="3">
        <f t="shared" si="138"/>
        <v>3.5411009585109697E-2</v>
      </c>
      <c r="H399" s="3">
        <f t="shared" si="139"/>
        <v>1.5</v>
      </c>
      <c r="I399" s="13">
        <f>I400*(1+(H400*((B399/B400)-1))+((1-H400)*(Eur_1M!B399/100)*((A399-A400)/360)))</f>
        <v>124.69338833384266</v>
      </c>
      <c r="J399" s="3">
        <f t="shared" si="140"/>
        <v>119.29674460512037</v>
      </c>
      <c r="K399" s="3">
        <f t="shared" si="133"/>
        <v>1.1837583896320276</v>
      </c>
      <c r="L399" s="13">
        <f t="shared" si="141"/>
        <v>1183.7583896320277</v>
      </c>
      <c r="M399" s="3">
        <f t="shared" si="142"/>
        <v>-3.4667624196249797E-3</v>
      </c>
      <c r="N399" s="3">
        <f t="shared" si="143"/>
        <v>4.7843012592846269E-2</v>
      </c>
      <c r="O399" s="3">
        <v>388</v>
      </c>
      <c r="P399" s="3">
        <f t="shared" si="144"/>
        <v>1.5396825396825398</v>
      </c>
      <c r="Q399" s="3">
        <f>(  Eur_12M!B398 + ( ('Swap(vs6M)_2Y'!B400 - Eur_12M!B398)/1  )*(P399-1) )/100</f>
        <v>-1.3484126984126988E-3</v>
      </c>
      <c r="R399" s="3">
        <f t="shared" si="123"/>
        <v>2.8363353095449568</v>
      </c>
      <c r="S399" s="3">
        <f t="shared" si="124"/>
        <v>2.7769698121320645</v>
      </c>
      <c r="T399" s="13">
        <f t="shared" si="125"/>
        <v>0.99771827463751406</v>
      </c>
      <c r="U399" s="13">
        <f t="shared" si="126"/>
        <v>0.99725658626261071</v>
      </c>
      <c r="V399" s="3">
        <f t="shared" si="127"/>
        <v>181.72820928904127</v>
      </c>
      <c r="W399" s="13">
        <f t="shared" si="128"/>
        <v>0.99771827463751406</v>
      </c>
      <c r="X399" s="3">
        <f t="shared" si="129"/>
        <v>1.0167336508718385E-4</v>
      </c>
      <c r="Y399" s="3">
        <f t="shared" si="130"/>
        <v>1.1844507913672795</v>
      </c>
      <c r="Z399" s="3">
        <f t="shared" si="131"/>
        <v>10.495014454798937</v>
      </c>
      <c r="AA399" s="3">
        <f t="shared" si="132"/>
        <v>1538.6496726003782</v>
      </c>
      <c r="AL399" s="25"/>
      <c r="AM399" s="25"/>
    </row>
    <row r="400" spans="1:39" hidden="1">
      <c r="A400" s="4">
        <v>42654</v>
      </c>
      <c r="B400" s="3">
        <v>142.6464</v>
      </c>
      <c r="C400" s="3">
        <f t="shared" si="134"/>
        <v>1.5013395608280058E-3</v>
      </c>
      <c r="D400" s="3">
        <f t="shared" si="135"/>
        <v>2.2540204769072291E-6</v>
      </c>
      <c r="E400" s="3">
        <f t="shared" si="136"/>
        <v>1.092784416206027E-4</v>
      </c>
      <c r="F400" s="3">
        <f t="shared" si="137"/>
        <v>1.9901118532375506E-3</v>
      </c>
      <c r="G400" s="3">
        <f t="shared" si="138"/>
        <v>3.7073079464092329E-2</v>
      </c>
      <c r="H400" s="3">
        <f t="shared" si="139"/>
        <v>1.5</v>
      </c>
      <c r="I400" s="13">
        <f>I401*(1+(H401*((B400/B401)-1))+((1-H401)*(Eur_1M!B400/100)*((A400-A401)/360)))</f>
        <v>125.12642086324593</v>
      </c>
      <c r="J400" s="3">
        <f t="shared" si="140"/>
        <v>119.71103578572108</v>
      </c>
      <c r="K400" s="3">
        <f t="shared" si="133"/>
        <v>1.187869320424062</v>
      </c>
      <c r="L400" s="13">
        <f t="shared" si="141"/>
        <v>1187.8693204240619</v>
      </c>
      <c r="M400" s="3">
        <f t="shared" si="142"/>
        <v>2.1738601076105981E-3</v>
      </c>
      <c r="N400" s="3">
        <f t="shared" si="143"/>
        <v>4.8003125676738888E-2</v>
      </c>
      <c r="O400" s="3">
        <v>389</v>
      </c>
      <c r="P400" s="3">
        <f t="shared" si="144"/>
        <v>1.5436507936507937</v>
      </c>
      <c r="Q400" s="3">
        <f>(  Eur_12M!B399 + ( ('Swap(vs6M)_2Y'!B401 - Eur_12M!B399)/1  )*(P400-1) )/100</f>
        <v>-1.37218253968254E-3</v>
      </c>
      <c r="R400" s="3">
        <f t="shared" si="123"/>
        <v>2.8809360318148185</v>
      </c>
      <c r="S400" s="3">
        <f t="shared" si="124"/>
        <v>2.8212951512111837</v>
      </c>
      <c r="T400" s="13">
        <f t="shared" si="125"/>
        <v>0.99801751949097517</v>
      </c>
      <c r="U400" s="13">
        <f t="shared" si="126"/>
        <v>0.99760849129787843</v>
      </c>
      <c r="V400" s="3">
        <f t="shared" si="127"/>
        <v>185.79055676881921</v>
      </c>
      <c r="W400" s="13">
        <f t="shared" si="128"/>
        <v>0.99801751949097517</v>
      </c>
      <c r="X400" s="3">
        <f t="shared" si="129"/>
        <v>8.8781060509673744E-5</v>
      </c>
      <c r="Y400" s="3">
        <f t="shared" si="130"/>
        <v>1.2274702399412485</v>
      </c>
      <c r="Z400" s="3">
        <f t="shared" si="131"/>
        <v>9.2827410910466526</v>
      </c>
      <c r="AA400" s="3">
        <f t="shared" si="132"/>
        <v>1543.2244926881383</v>
      </c>
      <c r="AL400" s="25"/>
      <c r="AM400" s="25"/>
    </row>
    <row r="401" spans="1:39" hidden="1">
      <c r="A401" s="4">
        <v>42653</v>
      </c>
      <c r="B401" s="3">
        <v>142.4324</v>
      </c>
      <c r="C401" s="3">
        <f t="shared" si="134"/>
        <v>-1.8251649082479309E-3</v>
      </c>
      <c r="D401" s="3">
        <f t="shared" si="135"/>
        <v>3.3312269422996778E-6</v>
      </c>
      <c r="E401" s="3">
        <f t="shared" si="136"/>
        <v>1.1757637600990118E-4</v>
      </c>
      <c r="F401" s="3">
        <f t="shared" si="137"/>
        <v>-2.7596049741969251E-3</v>
      </c>
      <c r="G401" s="3">
        <f t="shared" si="138"/>
        <v>3.8427394178738937E-2</v>
      </c>
      <c r="H401" s="3">
        <f t="shared" si="139"/>
        <v>1.4453792188173871</v>
      </c>
      <c r="I401" s="13">
        <f>I402*(1+(H402*((B401/B402)-1))+((1-H402)*(Eur_1M!B401/100)*((A401-A402)/360)))</f>
        <v>124.85470896735052</v>
      </c>
      <c r="J401" s="3">
        <f t="shared" si="140"/>
        <v>119.45108339302465</v>
      </c>
      <c r="K401" s="3">
        <f t="shared" si="133"/>
        <v>1.1852898634005038</v>
      </c>
      <c r="L401" s="13">
        <f t="shared" si="141"/>
        <v>1185.2898634005037</v>
      </c>
      <c r="M401" s="3">
        <f t="shared" si="142"/>
        <v>-2.5284474577080196E-3</v>
      </c>
      <c r="N401" s="3">
        <f t="shared" si="143"/>
        <v>4.8773298596602045E-2</v>
      </c>
      <c r="O401" s="3">
        <v>390</v>
      </c>
      <c r="P401" s="3">
        <f t="shared" si="144"/>
        <v>1.5476190476190477</v>
      </c>
      <c r="Q401" s="3">
        <f>(  Eur_12M!B400 + ( ('Swap(vs6M)_2Y'!B402 - Eur_12M!B400)/1  )*(P401-1) )/100</f>
        <v>-1.3847619047619047E-3</v>
      </c>
      <c r="R401" s="3">
        <f t="shared" si="123"/>
        <v>2.7965937565081025</v>
      </c>
      <c r="S401" s="3">
        <f t="shared" si="124"/>
        <v>2.7359181450587604</v>
      </c>
      <c r="T401" s="13">
        <f t="shared" si="125"/>
        <v>0.99741777878232896</v>
      </c>
      <c r="U401" s="13">
        <f t="shared" si="126"/>
        <v>0.99688967511930626</v>
      </c>
      <c r="V401" s="3">
        <f t="shared" si="127"/>
        <v>183.20079853580887</v>
      </c>
      <c r="W401" s="13">
        <f t="shared" si="128"/>
        <v>0.99741777878232896</v>
      </c>
      <c r="X401" s="3">
        <f t="shared" si="129"/>
        <v>1.1111598005015515E-4</v>
      </c>
      <c r="Y401" s="3">
        <f t="shared" si="130"/>
        <v>1.197738673374122</v>
      </c>
      <c r="Z401" s="3">
        <f t="shared" si="131"/>
        <v>11.783433534258998</v>
      </c>
      <c r="AA401" s="3">
        <f t="shared" si="132"/>
        <v>1546.1153565469419</v>
      </c>
      <c r="AL401" s="25"/>
      <c r="AM401" s="25"/>
    </row>
    <row r="402" spans="1:39" hidden="1">
      <c r="A402" s="4">
        <v>42650</v>
      </c>
      <c r="B402" s="3">
        <v>142.6926</v>
      </c>
      <c r="C402" s="3">
        <f t="shared" si="134"/>
        <v>-1.9015831714319211E-3</v>
      </c>
      <c r="D402" s="3">
        <f t="shared" si="135"/>
        <v>3.6160185578730827E-6</v>
      </c>
      <c r="E402" s="3">
        <f t="shared" si="136"/>
        <v>1.1682971259460601E-4</v>
      </c>
      <c r="F402" s="3">
        <f t="shared" si="137"/>
        <v>-2.5420978426553701E-3</v>
      </c>
      <c r="G402" s="3">
        <f t="shared" si="138"/>
        <v>3.8314268281983505E-2</v>
      </c>
      <c r="H402" s="3">
        <f t="shared" si="139"/>
        <v>1.3914759139339945</v>
      </c>
      <c r="I402" s="13">
        <f>I403*(1+(H403*((B402/B403)-1))+((1-H403)*(Eur_1M!B402/100)*((A402-A403)/360)))</f>
        <v>125.17079697638623</v>
      </c>
      <c r="J402" s="3">
        <f t="shared" si="140"/>
        <v>119.75349133133264</v>
      </c>
      <c r="K402" s="3">
        <f t="shared" si="133"/>
        <v>1.1882905985441854</v>
      </c>
      <c r="L402" s="13">
        <f t="shared" si="141"/>
        <v>1188.2905985441853</v>
      </c>
      <c r="M402" s="3">
        <f t="shared" si="142"/>
        <v>-2.637816365977329E-3</v>
      </c>
      <c r="N402" s="3">
        <f t="shared" si="143"/>
        <v>4.8656892909184735E-2</v>
      </c>
      <c r="O402" s="3">
        <v>391</v>
      </c>
      <c r="P402" s="3">
        <f t="shared" si="144"/>
        <v>1.5515873015873016</v>
      </c>
      <c r="Q402" s="3">
        <f>(  Eur_12M!B401 + ( ('Swap(vs6M)_2Y'!B403 - Eur_12M!B401)/1  )*(P402-1) )/100</f>
        <v>-1.4022222222222225E-3</v>
      </c>
      <c r="R402" s="3">
        <f t="shared" si="123"/>
        <v>2.8408100645836978</v>
      </c>
      <c r="S402" s="3">
        <f t="shared" si="124"/>
        <v>2.7802017117888838</v>
      </c>
      <c r="T402" s="13">
        <f t="shared" si="125"/>
        <v>0.99775004477558771</v>
      </c>
      <c r="U402" s="13">
        <f t="shared" si="126"/>
        <v>0.99728374286899291</v>
      </c>
      <c r="V402" s="3">
        <f t="shared" si="127"/>
        <v>186.16113246620739</v>
      </c>
      <c r="W402" s="13">
        <f t="shared" si="128"/>
        <v>0.99775004477558771</v>
      </c>
      <c r="X402" s="3">
        <f t="shared" si="129"/>
        <v>9.7956410819551482E-5</v>
      </c>
      <c r="Y402" s="3">
        <f t="shared" si="130"/>
        <v>1.2377259544933603</v>
      </c>
      <c r="Z402" s="3">
        <f t="shared" si="131"/>
        <v>10.442362741573627</v>
      </c>
      <c r="AA402" s="3">
        <f t="shared" si="132"/>
        <v>1550.7430293100253</v>
      </c>
      <c r="AL402" s="25"/>
      <c r="AM402" s="25"/>
    </row>
    <row r="403" spans="1:39" hidden="1">
      <c r="A403" s="4">
        <v>42649</v>
      </c>
      <c r="B403" s="3">
        <v>142.96420000000001</v>
      </c>
      <c r="C403" s="3">
        <f t="shared" si="134"/>
        <v>1.7747451143788782E-3</v>
      </c>
      <c r="D403" s="3">
        <f t="shared" si="135"/>
        <v>3.1497202210116976E-6</v>
      </c>
      <c r="E403" s="3">
        <f t="shared" si="136"/>
        <v>1.3836205009872625E-4</v>
      </c>
      <c r="F403" s="3">
        <f t="shared" si="137"/>
        <v>-5.655328332965363E-3</v>
      </c>
      <c r="G403" s="3">
        <f t="shared" si="138"/>
        <v>4.151159724649435E-2</v>
      </c>
      <c r="H403" s="3">
        <f t="shared" si="139"/>
        <v>1.3887671068461709</v>
      </c>
      <c r="I403" s="13">
        <f>I404*(1+(H404*((B403/B404)-1))+((1-H404)*(Eur_1M!B403/100)*((A403-A404)/360)))</f>
        <v>125.50141041025354</v>
      </c>
      <c r="J403" s="3">
        <f t="shared" si="140"/>
        <v>120.06979604411737</v>
      </c>
      <c r="K403" s="3">
        <f t="shared" si="133"/>
        <v>1.1914292286776267</v>
      </c>
      <c r="L403" s="13">
        <f t="shared" si="141"/>
        <v>1191.4292286776267</v>
      </c>
      <c r="M403" s="3">
        <f t="shared" si="142"/>
        <v>2.3544156203019382E-3</v>
      </c>
      <c r="N403" s="3">
        <f t="shared" si="143"/>
        <v>4.8590500357562884E-2</v>
      </c>
      <c r="O403" s="3">
        <v>392</v>
      </c>
      <c r="P403" s="3">
        <f t="shared" si="144"/>
        <v>1.5555555555555556</v>
      </c>
      <c r="Q403" s="3">
        <f>(  Eur_12M!B402 + ( ('Swap(vs6M)_2Y'!B404 - Eur_12M!B402)/1  )*(P403-1) )/100</f>
        <v>-1.3844444444444444E-3</v>
      </c>
      <c r="R403" s="3">
        <f t="shared" si="123"/>
        <v>2.8849462270761754</v>
      </c>
      <c r="S403" s="3">
        <f t="shared" si="124"/>
        <v>2.8243432255462029</v>
      </c>
      <c r="T403" s="13">
        <f t="shared" si="125"/>
        <v>0.9980425973864735</v>
      </c>
      <c r="U403" s="13">
        <f t="shared" si="126"/>
        <v>0.99763111901064827</v>
      </c>
      <c r="V403" s="3">
        <f t="shared" si="127"/>
        <v>189.31520918707565</v>
      </c>
      <c r="W403" s="13">
        <f t="shared" si="128"/>
        <v>0.9980425973864735</v>
      </c>
      <c r="X403" s="3">
        <f t="shared" si="129"/>
        <v>8.6109230910390958E-5</v>
      </c>
      <c r="Y403" s="3">
        <f t="shared" si="130"/>
        <v>1.2398449647994836</v>
      </c>
      <c r="Z403" s="3">
        <f t="shared" si="131"/>
        <v>9.2389604537547427</v>
      </c>
      <c r="AA403" s="3">
        <f t="shared" si="132"/>
        <v>1555.2163088070088</v>
      </c>
      <c r="AL403" s="25"/>
      <c r="AM403" s="25"/>
    </row>
    <row r="404" spans="1:39" hidden="1">
      <c r="A404" s="4">
        <v>42648</v>
      </c>
      <c r="B404" s="3">
        <v>142.7107</v>
      </c>
      <c r="C404" s="3">
        <f t="shared" si="134"/>
        <v>-1.2150078404343024E-3</v>
      </c>
      <c r="D404" s="3">
        <f t="shared" si="135"/>
        <v>1.4762440523168272E-6</v>
      </c>
      <c r="E404" s="3">
        <f t="shared" si="136"/>
        <v>1.5455991357562376E-4</v>
      </c>
      <c r="F404" s="3">
        <f t="shared" si="137"/>
        <v>-1.1828662277629381E-2</v>
      </c>
      <c r="G404" s="3">
        <f t="shared" si="138"/>
        <v>4.3119682776518495E-2</v>
      </c>
      <c r="H404" s="3">
        <f t="shared" si="139"/>
        <v>1.3251202973812251</v>
      </c>
      <c r="I404" s="13">
        <f>I405*(1+(H405*((B404/B405)-1))+((1-H405)*(Eur_1M!B404/100)*((A404-A405)/360)))</f>
        <v>125.2062755006688</v>
      </c>
      <c r="J404" s="3">
        <f t="shared" si="140"/>
        <v>119.78743436958717</v>
      </c>
      <c r="K404" s="3">
        <f t="shared" si="133"/>
        <v>1.1886274087097637</v>
      </c>
      <c r="L404" s="13">
        <f t="shared" si="141"/>
        <v>1188.6274087097636</v>
      </c>
      <c r="M404" s="3">
        <f t="shared" si="142"/>
        <v>-1.6537792594863811E-3</v>
      </c>
      <c r="N404" s="3">
        <f t="shared" si="143"/>
        <v>4.8726067095827511E-2</v>
      </c>
      <c r="O404" s="3">
        <v>393</v>
      </c>
      <c r="P404" s="3">
        <f t="shared" si="144"/>
        <v>1.5595238095238095</v>
      </c>
      <c r="Q404" s="3">
        <f>(  Eur_12M!B403 + ( ('Swap(vs6M)_2Y'!B405 - Eur_12M!B403)/1  )*(P404-1) )/100</f>
        <v>-1.4289285714285714E-3</v>
      </c>
      <c r="R404" s="3">
        <f t="shared" si="123"/>
        <v>2.8335803939187079</v>
      </c>
      <c r="S404" s="3">
        <f t="shared" si="124"/>
        <v>2.7727308449204822</v>
      </c>
      <c r="T404" s="13">
        <f t="shared" si="125"/>
        <v>0.9976985135885329</v>
      </c>
      <c r="U404" s="13">
        <f t="shared" si="126"/>
        <v>0.99722059615016467</v>
      </c>
      <c r="V404" s="3">
        <f t="shared" si="127"/>
        <v>186.44647042861106</v>
      </c>
      <c r="W404" s="13">
        <f t="shared" si="128"/>
        <v>0.9976985135885329</v>
      </c>
      <c r="X404" s="3">
        <f t="shared" si="129"/>
        <v>9.9561892833628296E-5</v>
      </c>
      <c r="Y404" s="3">
        <f t="shared" si="130"/>
        <v>1.2611510289071017</v>
      </c>
      <c r="Z404" s="3">
        <f t="shared" si="131"/>
        <v>10.689022570992137</v>
      </c>
      <c r="AA404" s="3">
        <f t="shared" si="132"/>
        <v>1558.6587860377854</v>
      </c>
      <c r="AL404" s="25"/>
      <c r="AM404" s="25"/>
    </row>
    <row r="405" spans="1:39" hidden="1">
      <c r="A405" s="4">
        <v>42647</v>
      </c>
      <c r="B405" s="3">
        <v>142.88419999999999</v>
      </c>
      <c r="C405" s="3">
        <f t="shared" si="134"/>
        <v>-3.9443622279999122E-3</v>
      </c>
      <c r="D405" s="3">
        <f t="shared" si="135"/>
        <v>1.5557993385672431E-5</v>
      </c>
      <c r="E405" s="3">
        <f t="shared" si="136"/>
        <v>1.5329518812649994E-4</v>
      </c>
      <c r="F405" s="3">
        <f t="shared" si="137"/>
        <v>-1.0153742920495394E-2</v>
      </c>
      <c r="G405" s="3">
        <f t="shared" si="138"/>
        <v>4.3203788240821286E-2</v>
      </c>
      <c r="H405" s="3">
        <f t="shared" si="139"/>
        <v>1.3639248713742556</v>
      </c>
      <c r="I405" s="13">
        <f>I406*(1+(H406*((B405/B406)-1))+((1-H406)*(Eur_1M!B405/100)*((A405-A406)/360)))</f>
        <v>125.41351035536957</v>
      </c>
      <c r="J405" s="3">
        <f t="shared" si="140"/>
        <v>119.98570024290139</v>
      </c>
      <c r="K405" s="3">
        <f t="shared" si="133"/>
        <v>1.1905947624015203</v>
      </c>
      <c r="L405" s="13">
        <f t="shared" si="141"/>
        <v>1190.5947624015203</v>
      </c>
      <c r="M405" s="3">
        <f t="shared" si="142"/>
        <v>-5.374019208669715E-3</v>
      </c>
      <c r="N405" s="3">
        <f t="shared" si="143"/>
        <v>4.8306459271953393E-2</v>
      </c>
      <c r="O405" s="3">
        <v>394</v>
      </c>
      <c r="P405" s="3">
        <f t="shared" si="144"/>
        <v>1.5634920634920635</v>
      </c>
      <c r="Q405" s="3">
        <f>(  Eur_12M!B404 + ( ('Swap(vs6M)_2Y'!B406 - Eur_12M!B404)/1  )*(P405-1) )/100</f>
        <v>-1.4626984126984127E-3</v>
      </c>
      <c r="R405" s="3">
        <f t="shared" si="123"/>
        <v>2.880526943323976</v>
      </c>
      <c r="S405" s="3">
        <f t="shared" si="124"/>
        <v>2.8201247030459338</v>
      </c>
      <c r="T405" s="13">
        <f t="shared" si="125"/>
        <v>0.9980149449118928</v>
      </c>
      <c r="U405" s="13">
        <f t="shared" si="126"/>
        <v>0.99759975049874916</v>
      </c>
      <c r="V405" s="3">
        <f t="shared" si="127"/>
        <v>188.34757681586552</v>
      </c>
      <c r="W405" s="13">
        <f t="shared" si="128"/>
        <v>0.9980149449118928</v>
      </c>
      <c r="X405" s="3">
        <f t="shared" si="129"/>
        <v>8.7564451571267606E-5</v>
      </c>
      <c r="Y405" s="3">
        <f t="shared" si="130"/>
        <v>1.3177058837298521</v>
      </c>
      <c r="Z405" s="3">
        <f t="shared" si="131"/>
        <v>9.3746843660211585</v>
      </c>
      <c r="AA405" s="3">
        <f t="shared" si="132"/>
        <v>1563.3103691329454</v>
      </c>
      <c r="AL405" s="25"/>
      <c r="AM405" s="25"/>
    </row>
    <row r="406" spans="1:39" hidden="1">
      <c r="A406" s="4">
        <v>42646</v>
      </c>
      <c r="B406" s="3">
        <v>143.44890000000001</v>
      </c>
      <c r="C406" s="3">
        <f t="shared" si="134"/>
        <v>-3.0146449825205028E-3</v>
      </c>
      <c r="D406" s="3">
        <f t="shared" si="135"/>
        <v>9.0880843706360422E-6</v>
      </c>
      <c r="E406" s="3">
        <f t="shared" si="136"/>
        <v>1.6278521013731766E-4</v>
      </c>
      <c r="F406" s="3">
        <f t="shared" si="137"/>
        <v>-1.204581456113454E-3</v>
      </c>
      <c r="G406" s="3">
        <f t="shared" si="138"/>
        <v>4.5278907974298836E-2</v>
      </c>
      <c r="H406" s="3">
        <f t="shared" si="139"/>
        <v>1.3624317903895362</v>
      </c>
      <c r="I406" s="13">
        <f>I407*(1+(H407*((B406/B407)-1))+((1-H407)*(Eur_1M!B406/100)*((A406-A407)/360)))</f>
        <v>126.08929919374289</v>
      </c>
      <c r="J406" s="3">
        <f t="shared" si="140"/>
        <v>120.63224140707739</v>
      </c>
      <c r="K406" s="3">
        <f t="shared" si="133"/>
        <v>1.1970102646004206</v>
      </c>
      <c r="L406" s="13">
        <f t="shared" si="141"/>
        <v>1197.0102646004207</v>
      </c>
      <c r="M406" s="3">
        <f t="shared" si="142"/>
        <v>-4.1315866124884085E-3</v>
      </c>
      <c r="N406" s="3">
        <f t="shared" si="143"/>
        <v>4.806576442277094E-2</v>
      </c>
      <c r="O406" s="3">
        <v>395</v>
      </c>
      <c r="P406" s="3">
        <f t="shared" si="144"/>
        <v>1.5674603174603174</v>
      </c>
      <c r="Q406" s="3">
        <f>(  Eur_12M!B405 + ( ('Swap(vs6M)_2Y'!B407 - Eur_12M!B405)/1  )*(P406-1) )/100</f>
        <v>-1.4968650793650796E-3</v>
      </c>
      <c r="R406" s="3">
        <f t="shared" si="123"/>
        <v>2.979375933128837</v>
      </c>
      <c r="S406" s="3">
        <f t="shared" si="124"/>
        <v>2.9191984345896147</v>
      </c>
      <c r="T406" s="13">
        <f t="shared" si="125"/>
        <v>0.99855581914277336</v>
      </c>
      <c r="U406" s="13">
        <f t="shared" si="126"/>
        <v>0.99824533622136669</v>
      </c>
      <c r="V406" s="3">
        <f t="shared" si="127"/>
        <v>194.69131955565911</v>
      </c>
      <c r="W406" s="13">
        <f t="shared" si="128"/>
        <v>0.99855581914277336</v>
      </c>
      <c r="X406" s="3">
        <f t="shared" si="129"/>
        <v>6.5438190686005525E-5</v>
      </c>
      <c r="Y406" s="3">
        <f t="shared" si="130"/>
        <v>1.3894385507645535</v>
      </c>
      <c r="Z406" s="3">
        <f t="shared" si="131"/>
        <v>7.0641423235709766</v>
      </c>
      <c r="AA406" s="3">
        <f t="shared" si="132"/>
        <v>1568.3855042270441</v>
      </c>
      <c r="AL406" s="25"/>
      <c r="AM406" s="25"/>
    </row>
    <row r="407" spans="1:39">
      <c r="A407" s="4">
        <v>42643</v>
      </c>
      <c r="B407" s="3">
        <v>143.88200000000001</v>
      </c>
      <c r="C407" s="3">
        <f t="shared" si="134"/>
        <v>4.2961090287479899E-4</v>
      </c>
      <c r="D407" s="3">
        <f t="shared" si="135"/>
        <v>1.8456552786889997E-7</v>
      </c>
      <c r="E407" s="3">
        <f t="shared" si="136"/>
        <v>1.5381885257617257E-4</v>
      </c>
      <c r="F407" s="3">
        <f t="shared" si="137"/>
        <v>2.1589572200889041E-3</v>
      </c>
      <c r="G407" s="3">
        <f t="shared" si="138"/>
        <v>4.3990692786139714E-2</v>
      </c>
      <c r="H407" s="3">
        <f t="shared" si="139"/>
        <v>1.3735774765330635</v>
      </c>
      <c r="I407" s="13">
        <f>I408*(1+(H408*((B407/B408)-1))+((1-H408)*(Eur_1M!B407/100)*((A407-A408)/360)))</f>
        <v>126.61132571057108</v>
      </c>
      <c r="J407" s="3">
        <f t="shared" si="140"/>
        <v>121.13167497679018</v>
      </c>
      <c r="K407" s="3">
        <f t="shared" si="133"/>
        <v>1.2019660467566591</v>
      </c>
      <c r="L407" s="13">
        <f t="shared" si="141"/>
        <v>1201.9660467566591</v>
      </c>
      <c r="M407" s="3">
        <f t="shared" si="142"/>
        <v>5.8485909760776689E-4</v>
      </c>
      <c r="N407" s="3">
        <f t="shared" si="143"/>
        <v>4.8287162349930607E-2</v>
      </c>
      <c r="O407" s="3">
        <v>396</v>
      </c>
      <c r="P407" s="3">
        <f t="shared" si="144"/>
        <v>1.5714285714285714</v>
      </c>
      <c r="Q407" s="3">
        <f>(  Eur_12M!B406 + ( ('Swap(vs6M)_2Y'!B408 - Eur_12M!B406)/1  )*(P407-1) )/100</f>
        <v>-1.4685714285714285E-3</v>
      </c>
      <c r="R407" s="3">
        <f t="shared" si="123"/>
        <v>3.0312130107493029</v>
      </c>
      <c r="S407" s="3">
        <f t="shared" si="124"/>
        <v>2.9706818493223226</v>
      </c>
      <c r="T407" s="13">
        <f t="shared" si="125"/>
        <v>0.99878213326502974</v>
      </c>
      <c r="U407" s="13">
        <f t="shared" si="126"/>
        <v>0.99851430285645604</v>
      </c>
      <c r="V407" s="3">
        <f t="shared" si="127"/>
        <v>199.68092200127285</v>
      </c>
      <c r="W407" s="13">
        <f t="shared" si="128"/>
        <v>0.99878213326502974</v>
      </c>
      <c r="X407" s="3">
        <f t="shared" si="129"/>
        <v>5.544153159780538E-5</v>
      </c>
      <c r="Y407" s="3">
        <f t="shared" si="130"/>
        <v>1.3763977407070056</v>
      </c>
      <c r="Z407" s="3">
        <f t="shared" si="131"/>
        <v>6.0777936147415828</v>
      </c>
      <c r="AA407" s="3">
        <f t="shared" si="132"/>
        <v>1572.7191704564648</v>
      </c>
      <c r="AL407" s="25"/>
      <c r="AM407" s="25"/>
    </row>
    <row r="408" spans="1:39" hidden="1">
      <c r="A408" s="4">
        <v>42642</v>
      </c>
      <c r="B408" s="3">
        <v>143.8202</v>
      </c>
      <c r="C408" s="3">
        <f t="shared" si="134"/>
        <v>-1.8408829764019051E-3</v>
      </c>
      <c r="D408" s="3">
        <f t="shared" si="135"/>
        <v>3.3888501328063371E-6</v>
      </c>
      <c r="E408" s="3">
        <f t="shared" si="136"/>
        <v>1.5398706579580423E-4</v>
      </c>
      <c r="F408" s="3">
        <f t="shared" si="137"/>
        <v>1.1353945115088189E-3</v>
      </c>
      <c r="G408" s="3">
        <f t="shared" si="138"/>
        <v>4.4038901927593195E-2</v>
      </c>
      <c r="H408" s="3">
        <f t="shared" si="139"/>
        <v>1.3530087995409086</v>
      </c>
      <c r="I408" s="13">
        <f>I409*(1+(H409*((B408/B409)-1))+((1-H409)*(Eur_1M!B408/100)*((A408-A409)/360)))</f>
        <v>126.53729757499353</v>
      </c>
      <c r="J408" s="3">
        <f t="shared" si="140"/>
        <v>121.06085072779355</v>
      </c>
      <c r="K408" s="3">
        <f t="shared" si="133"/>
        <v>1.2012632715114782</v>
      </c>
      <c r="L408" s="13">
        <f t="shared" si="141"/>
        <v>1201.2632715114783</v>
      </c>
      <c r="M408" s="3">
        <f t="shared" si="142"/>
        <v>-2.4876098629067118E-3</v>
      </c>
      <c r="N408" s="3">
        <f t="shared" si="143"/>
        <v>4.8229328263422244E-2</v>
      </c>
      <c r="O408" s="3">
        <v>397</v>
      </c>
      <c r="P408" s="3">
        <f t="shared" si="144"/>
        <v>1.5753968253968254</v>
      </c>
      <c r="Q408" s="3">
        <f>(  Eur_12M!B407 + ( ('Swap(vs6M)_2Y'!B409 - Eur_12M!B407)/1  )*(P408-1) )/100</f>
        <v>-1.5146031746031746E-3</v>
      </c>
      <c r="R408" s="3">
        <f t="shared" si="123"/>
        <v>3.0200712984016609</v>
      </c>
      <c r="S408" s="3">
        <f t="shared" si="124"/>
        <v>2.9595363472753431</v>
      </c>
      <c r="T408" s="13">
        <f t="shared" si="125"/>
        <v>0.99873642406303731</v>
      </c>
      <c r="U408" s="13">
        <f t="shared" si="126"/>
        <v>0.99845948822774644</v>
      </c>
      <c r="V408" s="3">
        <f t="shared" si="127"/>
        <v>198.9006260879197</v>
      </c>
      <c r="W408" s="13">
        <f t="shared" si="128"/>
        <v>0.99873642406303731</v>
      </c>
      <c r="X408" s="3">
        <f t="shared" si="129"/>
        <v>5.7372326418353758E-5</v>
      </c>
      <c r="Y408" s="3">
        <f t="shared" si="130"/>
        <v>1.4195948423435516</v>
      </c>
      <c r="Z408" s="3">
        <f t="shared" si="131"/>
        <v>6.2904257043960561</v>
      </c>
      <c r="AA408" s="3">
        <f t="shared" si="132"/>
        <v>1576.7276545623356</v>
      </c>
      <c r="AL408" s="25"/>
      <c r="AM408" s="25"/>
    </row>
    <row r="409" spans="1:39" hidden="1">
      <c r="A409" s="4">
        <v>42641</v>
      </c>
      <c r="B409" s="3">
        <v>144.08519999999999</v>
      </c>
      <c r="C409" s="3">
        <f t="shared" si="134"/>
        <v>5.8871392703538025E-4</v>
      </c>
      <c r="D409" s="3">
        <f t="shared" si="135"/>
        <v>3.4658408788541902E-7</v>
      </c>
      <c r="E409" s="3">
        <f t="shared" si="136"/>
        <v>1.5162722869657057E-4</v>
      </c>
      <c r="F409" s="3">
        <f t="shared" si="137"/>
        <v>1.9618746913980844E-3</v>
      </c>
      <c r="G409" s="3">
        <f t="shared" si="138"/>
        <v>4.3681554935977238E-2</v>
      </c>
      <c r="H409" s="3">
        <f t="shared" si="139"/>
        <v>1.3528538292018617</v>
      </c>
      <c r="I409" s="13">
        <f>I410*(1+(H410*((B409/B410)-1))+((1-H410)*(Eur_1M!B409/100)*((A409-A410)/360)))</f>
        <v>126.85246484854916</v>
      </c>
      <c r="J409" s="3">
        <f t="shared" si="140"/>
        <v>121.36237777941714</v>
      </c>
      <c r="K409" s="3">
        <f t="shared" si="133"/>
        <v>1.2042552657879517</v>
      </c>
      <c r="L409" s="13">
        <f t="shared" si="141"/>
        <v>1204.2552657879517</v>
      </c>
      <c r="M409" s="3">
        <f t="shared" si="142"/>
        <v>8.0911807913060555E-4</v>
      </c>
      <c r="N409" s="3">
        <f t="shared" si="143"/>
        <v>4.8226673023952601E-2</v>
      </c>
      <c r="O409" s="3">
        <v>398</v>
      </c>
      <c r="P409" s="3">
        <f t="shared" si="144"/>
        <v>1.5793650793650793</v>
      </c>
      <c r="Q409" s="3">
        <f>(  Eur_12M!B408 + ( ('Swap(vs6M)_2Y'!B410 - Eur_12M!B408)/1  )*(P409-1) )/100</f>
        <v>-1.5427777777777777E-3</v>
      </c>
      <c r="R409" s="3">
        <f t="shared" si="123"/>
        <v>3.0567247501473993</v>
      </c>
      <c r="S409" s="3">
        <f t="shared" si="124"/>
        <v>2.9961169433920842</v>
      </c>
      <c r="T409" s="13">
        <f t="shared" si="125"/>
        <v>0.99888115172791347</v>
      </c>
      <c r="U409" s="13">
        <f t="shared" si="126"/>
        <v>0.99863279226740631</v>
      </c>
      <c r="V409" s="3">
        <f t="shared" si="127"/>
        <v>201.83884971778809</v>
      </c>
      <c r="W409" s="13">
        <f t="shared" si="128"/>
        <v>0.99888115172791347</v>
      </c>
      <c r="X409" s="3">
        <f t="shared" si="129"/>
        <v>5.1136773551473859E-5</v>
      </c>
      <c r="Y409" s="3">
        <f t="shared" si="130"/>
        <v>1.4581858149468754</v>
      </c>
      <c r="Z409" s="3">
        <f t="shared" si="131"/>
        <v>5.648592758090162</v>
      </c>
      <c r="AA409" s="3">
        <f t="shared" si="132"/>
        <v>1581.0534793034144</v>
      </c>
      <c r="AL409" s="25"/>
      <c r="AM409" s="25"/>
    </row>
    <row r="410" spans="1:39" hidden="1">
      <c r="A410" s="4">
        <v>42640</v>
      </c>
      <c r="B410" s="3">
        <v>144.00040000000001</v>
      </c>
      <c r="C410" s="3">
        <f t="shared" si="134"/>
        <v>2.3891676364773604E-4</v>
      </c>
      <c r="D410" s="3">
        <f t="shared" si="135"/>
        <v>5.7081219951908167E-8</v>
      </c>
      <c r="E410" s="3">
        <f t="shared" si="136"/>
        <v>1.5610800058417246E-4</v>
      </c>
      <c r="F410" s="3">
        <f t="shared" si="137"/>
        <v>-8.2396371447033038E-4</v>
      </c>
      <c r="G410" s="3">
        <f t="shared" si="138"/>
        <v>4.4345609592752605E-2</v>
      </c>
      <c r="H410" s="3">
        <f t="shared" si="139"/>
        <v>1.3680922854751476</v>
      </c>
      <c r="I410" s="13">
        <f>I411*(1+(H411*((B410/B411)-1))+((1-H411)*(Eur_1M!B410/100)*((A410-A411)/360)))</f>
        <v>126.74986773804372</v>
      </c>
      <c r="J410" s="3">
        <f t="shared" si="140"/>
        <v>121.2642210009966</v>
      </c>
      <c r="K410" s="3">
        <f t="shared" si="133"/>
        <v>1.2032812751703603</v>
      </c>
      <c r="L410" s="13">
        <f t="shared" si="141"/>
        <v>1203.2812751703602</v>
      </c>
      <c r="M410" s="3">
        <f t="shared" si="142"/>
        <v>3.3125048481216811E-4</v>
      </c>
      <c r="N410" s="3">
        <f t="shared" si="143"/>
        <v>4.8231072630666026E-2</v>
      </c>
      <c r="O410" s="3">
        <v>399</v>
      </c>
      <c r="P410" s="3">
        <f t="shared" si="144"/>
        <v>1.5833333333333333</v>
      </c>
      <c r="Q410" s="3">
        <f>(  Eur_12M!B409 + ( ('Swap(vs6M)_2Y'!B411 - Eur_12M!B409)/1  )*(P410-1) )/100</f>
        <v>-1.6149999999999997E-3</v>
      </c>
      <c r="R410" s="3">
        <f t="shared" ref="R410:R473" si="145">(LN(L410/1000)+(Q410+((N410^2)/2))*P410)/(N410*SQRT(P410))</f>
        <v>3.0373777585783452</v>
      </c>
      <c r="S410" s="3">
        <f t="shared" ref="S410:S473" si="146">R410-(N410*SQRT(P410))</f>
        <v>2.9766883230788372</v>
      </c>
      <c r="T410" s="13">
        <f t="shared" ref="T410:T473" si="147">_xlfn.NORM.S.DIST(R410,TRUE)</f>
        <v>0.99880676911586108</v>
      </c>
      <c r="U410" s="13">
        <f t="shared" ref="U410:U473" si="148">_xlfn.NORM.S.DIST(S410,TRUE)</f>
        <v>0.99854309967420984</v>
      </c>
      <c r="V410" s="3">
        <f t="shared" ref="V410:V473" si="149">(L410*T410) - ( 1000* EXP(-Q410*P410) *U410 )</f>
        <v>200.7457578396552</v>
      </c>
      <c r="W410" s="13">
        <f t="shared" ref="W410:W473" si="150">T410</f>
        <v>0.99880676911586108</v>
      </c>
      <c r="X410" s="3">
        <f t="shared" ref="X410:X473" si="151" xml:space="preserve"> _xlfn.NORM.S.DIST(R410,FALSE) / ( L410 * N410 * SQRT(P410) )</f>
        <v>5.4212870375998042E-5</v>
      </c>
      <c r="Y410" s="3">
        <f t="shared" ref="Y410:Y473" si="152">- ( (L410* _xlfn.NORM.S.DIST(R410,FALSE)  * N410  ) / ( 2* SQRT(P410) ) ) - Q410 * 1000 * ( EXP(-Q410*P410) ) *U410</f>
        <v>1.5254782028155927</v>
      </c>
      <c r="Z410" s="3">
        <f t="shared" ref="Z410:Z473" si="153" xml:space="preserve"> L410 * SQRT(P410) * _xlfn.NORM.S.DIST(R410,FALSE)</f>
        <v>5.9942657710323086</v>
      </c>
      <c r="AA410" s="3">
        <f t="shared" ref="AA410:AA473" si="154">1000 * P410 * EXP(-Q410*P410) * U410</f>
        <v>1585.0745645055374</v>
      </c>
      <c r="AL410" s="25"/>
      <c r="AM410" s="25"/>
    </row>
    <row r="411" spans="1:39" hidden="1">
      <c r="A411" s="4">
        <v>42639</v>
      </c>
      <c r="B411" s="3">
        <v>143.96600000000001</v>
      </c>
      <c r="C411" s="3">
        <f t="shared" si="134"/>
        <v>2.0609417256610249E-3</v>
      </c>
      <c r="D411" s="3">
        <f t="shared" si="135"/>
        <v>4.2474807965706433E-6</v>
      </c>
      <c r="E411" s="3">
        <f t="shared" si="136"/>
        <v>1.561391406628907E-4</v>
      </c>
      <c r="F411" s="3">
        <f t="shared" si="137"/>
        <v>-7.6585977400781577E-4</v>
      </c>
      <c r="G411" s="3">
        <f t="shared" si="138"/>
        <v>4.4350689412911655E-2</v>
      </c>
      <c r="H411" s="3">
        <f t="shared" si="139"/>
        <v>1.3705505650355236</v>
      </c>
      <c r="I411" s="13">
        <f>I412*(1+(H412*((B411/B412)-1))+((1-H412)*(Eur_1M!B411/100)*((A411-A412)/360)))</f>
        <v>126.70788873607181</v>
      </c>
      <c r="J411" s="3">
        <f t="shared" si="140"/>
        <v>121.22405882123762</v>
      </c>
      <c r="K411" s="3">
        <f t="shared" si="133"/>
        <v>1.2028827536734581</v>
      </c>
      <c r="L411" s="13">
        <f t="shared" si="141"/>
        <v>1202.8827536734582</v>
      </c>
      <c r="M411" s="3">
        <f t="shared" si="142"/>
        <v>3.1051909558727346E-3</v>
      </c>
      <c r="N411" s="3">
        <f t="shared" si="143"/>
        <v>4.8151174587366778E-2</v>
      </c>
      <c r="O411" s="3">
        <v>400</v>
      </c>
      <c r="P411" s="3">
        <f t="shared" si="144"/>
        <v>1.5873015873015872</v>
      </c>
      <c r="Q411" s="3">
        <f>(  Eur_12M!B410 + ( ('Swap(vs6M)_2Y'!B412 - Eur_12M!B410)/1  )*(P411-1) )/100</f>
        <v>-1.6219047619047617E-3</v>
      </c>
      <c r="R411" s="3">
        <f t="shared" si="145"/>
        <v>3.0328410166282573</v>
      </c>
      <c r="S411" s="3">
        <f t="shared" si="146"/>
        <v>2.9721762388692929</v>
      </c>
      <c r="T411" s="13">
        <f t="shared" si="147"/>
        <v>0.998788684015531</v>
      </c>
      <c r="U411" s="13">
        <f t="shared" si="148"/>
        <v>0.9985215155321121</v>
      </c>
      <c r="V411" s="3">
        <f t="shared" si="149"/>
        <v>200.33020947519867</v>
      </c>
      <c r="W411" s="13">
        <f t="shared" si="150"/>
        <v>0.998788684015531</v>
      </c>
      <c r="X411" s="3">
        <f t="shared" si="151"/>
        <v>5.5005076225396139E-5</v>
      </c>
      <c r="Y411" s="3">
        <f t="shared" si="152"/>
        <v>1.5314173313840236</v>
      </c>
      <c r="Z411" s="3">
        <f t="shared" si="153"/>
        <v>6.0829704050031577</v>
      </c>
      <c r="AA411" s="3">
        <f t="shared" si="154"/>
        <v>1589.040433478242</v>
      </c>
      <c r="AL411" s="25"/>
      <c r="AM411" s="25"/>
    </row>
    <row r="412" spans="1:39" hidden="1">
      <c r="A412" s="4">
        <v>42636</v>
      </c>
      <c r="B412" s="3">
        <v>143.6696</v>
      </c>
      <c r="C412" s="3">
        <f t="shared" si="134"/>
        <v>-1.2430532012811129E-3</v>
      </c>
      <c r="D412" s="3">
        <f t="shared" si="135"/>
        <v>1.545181261215223E-6</v>
      </c>
      <c r="E412" s="3">
        <f t="shared" si="136"/>
        <v>1.5282467487331782E-4</v>
      </c>
      <c r="F412" s="3">
        <f t="shared" si="137"/>
        <v>-1.8608744801700814E-3</v>
      </c>
      <c r="G412" s="3">
        <f t="shared" si="138"/>
        <v>4.385669054420667E-2</v>
      </c>
      <c r="H412" s="3">
        <f t="shared" si="139"/>
        <v>1.5</v>
      </c>
      <c r="I412" s="13">
        <f>I413*(1+(H413*((B412/B413)-1))+((1-H413)*(Eur_1M!B412/100)*((A412-A413)/360)))</f>
        <v>126.31504678622107</v>
      </c>
      <c r="J412" s="3">
        <f t="shared" si="140"/>
        <v>120.84821879966367</v>
      </c>
      <c r="K412" s="3">
        <f t="shared" si="133"/>
        <v>1.1991533662524492</v>
      </c>
      <c r="L412" s="13">
        <f t="shared" si="141"/>
        <v>1199.1533662524491</v>
      </c>
      <c r="M412" s="3">
        <f t="shared" si="142"/>
        <v>-1.8599973413163128E-3</v>
      </c>
      <c r="N412" s="3">
        <f t="shared" si="143"/>
        <v>4.816772223665805E-2</v>
      </c>
      <c r="O412" s="3">
        <v>401</v>
      </c>
      <c r="P412" s="3">
        <f t="shared" si="144"/>
        <v>1.5912698412698412</v>
      </c>
      <c r="Q412" s="3">
        <f>(  Eur_12M!B411 + ( ('Swap(vs6M)_2Y'!B413 - Eur_12M!B411)/1  )*(P412-1) )/100</f>
        <v>-1.6188095238095237E-3</v>
      </c>
      <c r="R412" s="3">
        <f t="shared" si="145"/>
        <v>2.9769835319912028</v>
      </c>
      <c r="S412" s="3">
        <f t="shared" si="146"/>
        <v>2.9162220964729362</v>
      </c>
      <c r="T412" s="13">
        <f t="shared" si="147"/>
        <v>0.99854450177083931</v>
      </c>
      <c r="U412" s="13">
        <f t="shared" si="148"/>
        <v>0.99822850902099136</v>
      </c>
      <c r="V412" s="3">
        <f t="shared" si="149"/>
        <v>196.60477739091357</v>
      </c>
      <c r="W412" s="13">
        <f t="shared" si="150"/>
        <v>0.99854450177083931</v>
      </c>
      <c r="X412" s="3">
        <f t="shared" si="151"/>
        <v>6.5156069862398145E-5</v>
      </c>
      <c r="Y412" s="3">
        <f t="shared" si="152"/>
        <v>1.5114205457386714</v>
      </c>
      <c r="Z412" s="3">
        <f t="shared" si="153"/>
        <v>7.1813200739424454</v>
      </c>
      <c r="AA412" s="3">
        <f t="shared" si="154"/>
        <v>1592.5479862200225</v>
      </c>
      <c r="AL412" s="25"/>
      <c r="AM412" s="25"/>
    </row>
    <row r="413" spans="1:39" hidden="1">
      <c r="A413" s="4">
        <v>42635</v>
      </c>
      <c r="B413" s="3">
        <v>143.84829999999999</v>
      </c>
      <c r="C413" s="3">
        <f t="shared" si="134"/>
        <v>6.0398244621825805E-3</v>
      </c>
      <c r="D413" s="3">
        <f t="shared" si="135"/>
        <v>3.6479479533979095E-5</v>
      </c>
      <c r="E413" s="3">
        <f t="shared" si="136"/>
        <v>1.5223137491622926E-4</v>
      </c>
      <c r="F413" s="3">
        <f t="shared" si="137"/>
        <v>-1.593465324700069E-3</v>
      </c>
      <c r="G413" s="3">
        <f t="shared" si="138"/>
        <v>4.3778027261945525E-2</v>
      </c>
      <c r="H413" s="3">
        <f t="shared" si="139"/>
        <v>1.5</v>
      </c>
      <c r="I413" s="13">
        <f>I414*(1+(H414*((B413/B414)-1))+((1-H414)*(Eur_1M!B413/100)*((A413-A414)/360)))</f>
        <v>126.55021107208728</v>
      </c>
      <c r="J413" s="3">
        <f t="shared" si="140"/>
        <v>121.07320533765167</v>
      </c>
      <c r="K413" s="3">
        <f t="shared" si="133"/>
        <v>1.2013858639017281</v>
      </c>
      <c r="L413" s="13">
        <f t="shared" si="141"/>
        <v>1201.385863901728</v>
      </c>
      <c r="M413" s="3">
        <f t="shared" si="142"/>
        <v>9.0512181054727275E-3</v>
      </c>
      <c r="N413" s="3">
        <f t="shared" si="143"/>
        <v>4.721551190527648E-2</v>
      </c>
      <c r="O413" s="3">
        <v>402</v>
      </c>
      <c r="P413" s="3">
        <f t="shared" si="144"/>
        <v>1.5952380952380953</v>
      </c>
      <c r="Q413" s="3">
        <f>(  Eur_12M!B412 + ( ('Swap(vs6M)_2Y'!B414 - Eur_12M!B412)/1  )*(P413-1) )/100</f>
        <v>-1.6495238095238097E-3</v>
      </c>
      <c r="R413" s="3">
        <f t="shared" si="145"/>
        <v>3.0623645963224133</v>
      </c>
      <c r="S413" s="3">
        <f t="shared" si="146"/>
        <v>3.0027301132849762</v>
      </c>
      <c r="T413" s="13">
        <f t="shared" si="147"/>
        <v>0.99890202099941516</v>
      </c>
      <c r="U413" s="13">
        <f t="shared" si="148"/>
        <v>0.99866215198735997</v>
      </c>
      <c r="V413" s="3">
        <f t="shared" si="149"/>
        <v>198.77329214335691</v>
      </c>
      <c r="W413" s="13">
        <f t="shared" si="150"/>
        <v>0.99890202099941516</v>
      </c>
      <c r="X413" s="3">
        <f t="shared" si="151"/>
        <v>5.1204315014929079E-5</v>
      </c>
      <c r="Y413" s="3">
        <f t="shared" si="152"/>
        <v>1.5692794730709421</v>
      </c>
      <c r="Z413" s="3">
        <f t="shared" si="153"/>
        <v>5.56649483846744</v>
      </c>
      <c r="AA413" s="3">
        <f t="shared" si="154"/>
        <v>1597.3014963249977</v>
      </c>
      <c r="AL413" s="25"/>
      <c r="AM413" s="25"/>
    </row>
    <row r="414" spans="1:39" hidden="1">
      <c r="A414" s="4">
        <v>42634</v>
      </c>
      <c r="B414" s="3">
        <v>142.9821</v>
      </c>
      <c r="C414" s="3">
        <f t="shared" si="134"/>
        <v>-1.038751243297448E-3</v>
      </c>
      <c r="D414" s="3">
        <f t="shared" si="135"/>
        <v>1.079004145451994E-6</v>
      </c>
      <c r="E414" s="3">
        <f t="shared" si="136"/>
        <v>1.1793219630040954E-4</v>
      </c>
      <c r="F414" s="3">
        <f t="shared" si="137"/>
        <v>-9.1098739931368775E-3</v>
      </c>
      <c r="G414" s="3">
        <f t="shared" si="138"/>
        <v>3.7863730623877205E-2</v>
      </c>
      <c r="H414" s="3">
        <f t="shared" si="139"/>
        <v>1.5</v>
      </c>
      <c r="I414" s="13">
        <f>I415*(1+(H415*((B414/B415)-1))+((1-H415)*(Eur_1M!B414/100)*((A414-A415)/360)))</f>
        <v>125.40994569034764</v>
      </c>
      <c r="J414" s="3">
        <f t="shared" si="140"/>
        <v>119.9822898541197</v>
      </c>
      <c r="K414" s="3">
        <f t="shared" si="133"/>
        <v>1.1905609217770707</v>
      </c>
      <c r="L414" s="13">
        <f t="shared" si="141"/>
        <v>1190.5609217770707</v>
      </c>
      <c r="M414" s="3">
        <f t="shared" si="142"/>
        <v>-1.5533709704154592E-3</v>
      </c>
      <c r="N414" s="3">
        <f t="shared" si="143"/>
        <v>4.7224972486696812E-2</v>
      </c>
      <c r="O414" s="3">
        <v>403</v>
      </c>
      <c r="P414" s="3">
        <f t="shared" si="144"/>
        <v>1.5992063492063493</v>
      </c>
      <c r="Q414" s="3">
        <f>(  Eur_12M!B413 + ( ('Swap(vs6M)_2Y'!B415 - Eur_12M!B413)/1  )*(P414-1) )/100</f>
        <v>-1.6286111111111115E-3</v>
      </c>
      <c r="R414" s="3">
        <f t="shared" si="145"/>
        <v>2.9069270147907105</v>
      </c>
      <c r="S414" s="3">
        <f t="shared" si="146"/>
        <v>2.847206441754635</v>
      </c>
      <c r="T414" s="13">
        <f t="shared" si="147"/>
        <v>0.99817500826012473</v>
      </c>
      <c r="U414" s="13">
        <f t="shared" si="148"/>
        <v>0.99779476246325183</v>
      </c>
      <c r="V414" s="3">
        <f t="shared" si="149"/>
        <v>187.99126661291859</v>
      </c>
      <c r="W414" s="13">
        <f t="shared" si="150"/>
        <v>0.99817500826012473</v>
      </c>
      <c r="X414" s="3">
        <f t="shared" si="151"/>
        <v>8.2052440667217553E-5</v>
      </c>
      <c r="Y414" s="3">
        <f t="shared" si="152"/>
        <v>1.4995669874861592</v>
      </c>
      <c r="Z414" s="3">
        <f t="shared" si="153"/>
        <v>8.7835680352213359</v>
      </c>
      <c r="AA414" s="3">
        <f t="shared" si="154"/>
        <v>1599.8410603189861</v>
      </c>
      <c r="AL414" s="25"/>
      <c r="AM414" s="25"/>
    </row>
    <row r="415" spans="1:39" hidden="1">
      <c r="A415" s="4">
        <v>42633</v>
      </c>
      <c r="B415" s="3">
        <v>143.13069999999999</v>
      </c>
      <c r="C415" s="3">
        <f t="shared" si="134"/>
        <v>2.4728255507018206E-3</v>
      </c>
      <c r="D415" s="3">
        <f t="shared" si="135"/>
        <v>6.1148662042037626E-6</v>
      </c>
      <c r="E415" s="3">
        <f t="shared" si="136"/>
        <v>1.1690612194496394E-4</v>
      </c>
      <c r="F415" s="3">
        <f t="shared" si="137"/>
        <v>-8.3011875016081142E-3</v>
      </c>
      <c r="G415" s="3">
        <f t="shared" si="138"/>
        <v>3.7810104690761265E-2</v>
      </c>
      <c r="H415" s="3">
        <f t="shared" si="139"/>
        <v>1.5</v>
      </c>
      <c r="I415" s="13">
        <f>I416*(1+(H416*((B415/B416)-1))+((1-H416)*(Eur_1M!B415/100)*((A415-A416)/360)))</f>
        <v>125.60490524243619</v>
      </c>
      <c r="J415" s="3">
        <f t="shared" si="140"/>
        <v>120.16881169144092</v>
      </c>
      <c r="K415" s="3">
        <f t="shared" si="133"/>
        <v>1.1924117416842648</v>
      </c>
      <c r="L415" s="13">
        <f t="shared" si="141"/>
        <v>1192.4117416842648</v>
      </c>
      <c r="M415" s="3">
        <f t="shared" si="142"/>
        <v>3.6151516697876529E-3</v>
      </c>
      <c r="N415" s="3">
        <f t="shared" si="143"/>
        <v>4.7322874042365737E-2</v>
      </c>
      <c r="O415" s="3">
        <v>404</v>
      </c>
      <c r="P415" s="3">
        <f t="shared" si="144"/>
        <v>1.6031746031746033</v>
      </c>
      <c r="Q415" s="3">
        <f>(  Eur_12M!B414 + ( ('Swap(vs6M)_2Y'!B416 - Eur_12M!B414)/1  )*(P415-1) )/100</f>
        <v>-1.6255555555555559E-3</v>
      </c>
      <c r="R415" s="3">
        <f t="shared" si="145"/>
        <v>2.9234169731455855</v>
      </c>
      <c r="S415" s="3">
        <f t="shared" si="146"/>
        <v>2.8634983914594407</v>
      </c>
      <c r="T415" s="13">
        <f t="shared" si="147"/>
        <v>0.99826893728396238</v>
      </c>
      <c r="U415" s="13">
        <f t="shared" si="148"/>
        <v>0.99790504529277657</v>
      </c>
      <c r="V415" s="3">
        <f t="shared" si="149"/>
        <v>189.83857547767479</v>
      </c>
      <c r="W415" s="13">
        <f t="shared" si="150"/>
        <v>0.99826893728396238</v>
      </c>
      <c r="X415" s="3">
        <f t="shared" si="151"/>
        <v>7.7821989033474042E-5</v>
      </c>
      <c r="Y415" s="3">
        <f t="shared" si="152"/>
        <v>1.5024842227592006</v>
      </c>
      <c r="Z415" s="3">
        <f t="shared" si="153"/>
        <v>8.3947303645708526</v>
      </c>
      <c r="AA415" s="3">
        <f t="shared" si="154"/>
        <v>1603.9906618498082</v>
      </c>
      <c r="AL415" s="25"/>
      <c r="AM415" s="25"/>
    </row>
    <row r="416" spans="1:39" hidden="1">
      <c r="A416" s="4">
        <v>42632</v>
      </c>
      <c r="B416" s="3">
        <v>142.77719999999999</v>
      </c>
      <c r="C416" s="3">
        <f t="shared" si="134"/>
        <v>4.4975274865602496E-4</v>
      </c>
      <c r="D416" s="3">
        <f t="shared" si="135"/>
        <v>2.0227753492364958E-7</v>
      </c>
      <c r="E416" s="3">
        <f t="shared" si="136"/>
        <v>1.1079456328187217E-4</v>
      </c>
      <c r="F416" s="3">
        <f t="shared" si="137"/>
        <v>-1.0716501826345119E-2</v>
      </c>
      <c r="G416" s="3">
        <f t="shared" si="138"/>
        <v>3.6382140511153717E-2</v>
      </c>
      <c r="H416" s="3">
        <f t="shared" si="139"/>
        <v>1.4608691281656636</v>
      </c>
      <c r="I416" s="13">
        <f>I417*(1+(H417*((B416/B417)-1))+((1-H417)*(Eur_1M!B416/100)*((A416-A417)/360)))</f>
        <v>125.15164425677109</v>
      </c>
      <c r="J416" s="3">
        <f t="shared" si="140"/>
        <v>119.73516752819479</v>
      </c>
      <c r="K416" s="3">
        <f t="shared" si="133"/>
        <v>1.1881087750102224</v>
      </c>
      <c r="L416" s="13">
        <f t="shared" si="141"/>
        <v>1188.1087750102224</v>
      </c>
      <c r="M416" s="3">
        <f t="shared" si="142"/>
        <v>6.5643340984207553E-4</v>
      </c>
      <c r="N416" s="3">
        <f t="shared" si="143"/>
        <v>4.7333037353437725E-2</v>
      </c>
      <c r="O416" s="3">
        <v>405</v>
      </c>
      <c r="P416" s="3">
        <f t="shared" si="144"/>
        <v>1.6071428571428572</v>
      </c>
      <c r="Q416" s="3">
        <f>(  Eur_12M!B415 + ( ('Swap(vs6M)_2Y'!B417 - Eur_12M!B415)/1  )*(P416-1) )/100</f>
        <v>-1.5860714285714287E-3</v>
      </c>
      <c r="R416" s="3">
        <f t="shared" si="145"/>
        <v>2.8599686635452461</v>
      </c>
      <c r="S416" s="3">
        <f t="shared" si="146"/>
        <v>2.7999630866825238</v>
      </c>
      <c r="T416" s="13">
        <f t="shared" si="147"/>
        <v>0.99788158564388973</v>
      </c>
      <c r="U416" s="13">
        <f t="shared" si="148"/>
        <v>0.99744457746889459</v>
      </c>
      <c r="V416" s="3">
        <f t="shared" si="149"/>
        <v>185.60151810711818</v>
      </c>
      <c r="W416" s="13">
        <f t="shared" si="150"/>
        <v>0.99788158564388973</v>
      </c>
      <c r="X416" s="3">
        <f t="shared" si="151"/>
        <v>9.36965494171781E-5</v>
      </c>
      <c r="Y416" s="3">
        <f t="shared" si="152"/>
        <v>1.437894831319718</v>
      </c>
      <c r="Z416" s="3">
        <f t="shared" si="153"/>
        <v>10.061317653322067</v>
      </c>
      <c r="AA416" s="3">
        <f t="shared" si="154"/>
        <v>1607.1273485638426</v>
      </c>
      <c r="AL416" s="25"/>
      <c r="AM416" s="25"/>
    </row>
    <row r="417" spans="1:39" hidden="1">
      <c r="A417" s="4">
        <v>42629</v>
      </c>
      <c r="B417" s="3">
        <v>142.71299999999999</v>
      </c>
      <c r="C417" s="3">
        <f t="shared" si="134"/>
        <v>3.4410634136441075E-4</v>
      </c>
      <c r="D417" s="3">
        <f t="shared" si="135"/>
        <v>1.1840917416720038E-7</v>
      </c>
      <c r="E417" s="3">
        <f t="shared" si="136"/>
        <v>1.2581670287148311E-4</v>
      </c>
      <c r="F417" s="3">
        <f t="shared" si="137"/>
        <v>-7.2644066634937523E-3</v>
      </c>
      <c r="G417" s="3">
        <f t="shared" si="138"/>
        <v>3.939599402924035E-2</v>
      </c>
      <c r="H417" s="3">
        <f t="shared" si="139"/>
        <v>1.4301324166682374</v>
      </c>
      <c r="I417" s="13">
        <f>I418*(1+(H418*((B417/B418)-1))+((1-H418)*(Eur_1M!B417/100)*((A417-A418)/360)))</f>
        <v>125.06951749450864</v>
      </c>
      <c r="J417" s="3">
        <f t="shared" si="140"/>
        <v>119.65659515548295</v>
      </c>
      <c r="K417" s="3">
        <f t="shared" si="133"/>
        <v>1.1873291166406768</v>
      </c>
      <c r="L417" s="13">
        <f t="shared" si="141"/>
        <v>1187.3291166406768</v>
      </c>
      <c r="M417" s="3">
        <f t="shared" si="142"/>
        <v>5.2126522456597164E-4</v>
      </c>
      <c r="N417" s="3">
        <f t="shared" si="143"/>
        <v>4.7835788557185371E-2</v>
      </c>
      <c r="O417" s="3">
        <v>406</v>
      </c>
      <c r="P417" s="3">
        <f t="shared" si="144"/>
        <v>1.6111111111111112</v>
      </c>
      <c r="Q417" s="3">
        <f>(  Eur_12M!B416 + ( ('Swap(vs6M)_2Y'!B418 - Eur_12M!B416)/1  )*(P417-1) )/100</f>
        <v>-1.6094444444444448E-3</v>
      </c>
      <c r="R417" s="3">
        <f t="shared" si="145"/>
        <v>2.8155962308386169</v>
      </c>
      <c r="S417" s="3">
        <f t="shared" si="146"/>
        <v>2.7548784788400162</v>
      </c>
      <c r="T417" s="13">
        <f t="shared" si="147"/>
        <v>0.99756565932583474</v>
      </c>
      <c r="U417" s="13">
        <f t="shared" si="148"/>
        <v>0.99706430308801786</v>
      </c>
      <c r="V417" s="3">
        <f t="shared" si="149"/>
        <v>184.78571356890245</v>
      </c>
      <c r="W417" s="13">
        <f t="shared" si="150"/>
        <v>0.99756565932583474</v>
      </c>
      <c r="X417" s="3">
        <f t="shared" si="151"/>
        <v>1.0509224648556196E-4</v>
      </c>
      <c r="Y417" s="3">
        <f t="shared" si="152"/>
        <v>1.4393785805240309</v>
      </c>
      <c r="Z417" s="3">
        <f t="shared" si="153"/>
        <v>11.418034271404185</v>
      </c>
      <c r="AA417" s="3">
        <f t="shared" si="154"/>
        <v>1610.5521192097744</v>
      </c>
      <c r="AL417" s="25"/>
      <c r="AM417" s="25"/>
    </row>
    <row r="418" spans="1:39" hidden="1">
      <c r="A418" s="4">
        <v>42628</v>
      </c>
      <c r="B418" s="3">
        <v>142.66390000000001</v>
      </c>
      <c r="C418" s="3">
        <f t="shared" si="134"/>
        <v>-1.6647673118622738E-3</v>
      </c>
      <c r="D418" s="3">
        <f t="shared" si="135"/>
        <v>2.771450202645141E-6</v>
      </c>
      <c r="E418" s="3">
        <f t="shared" si="136"/>
        <v>1.4042927969424703E-4</v>
      </c>
      <c r="F418" s="3">
        <f t="shared" si="137"/>
        <v>-1.1446609668170736E-2</v>
      </c>
      <c r="G418" s="3">
        <f t="shared" si="138"/>
        <v>4.1071440858866555E-2</v>
      </c>
      <c r="H418" s="3">
        <f t="shared" si="139"/>
        <v>1.5</v>
      </c>
      <c r="I418" s="13">
        <f>I419*(1+(H419*((B418/B419)-1))+((1-H419)*(Eur_1M!B418/100)*((A418-A419)/360)))</f>
        <v>125.00434009321772</v>
      </c>
      <c r="J418" s="3">
        <f t="shared" si="140"/>
        <v>119.59423858710571</v>
      </c>
      <c r="K418" s="3">
        <f t="shared" si="133"/>
        <v>1.1867103645430435</v>
      </c>
      <c r="L418" s="13">
        <f t="shared" si="141"/>
        <v>1186.7103645430434</v>
      </c>
      <c r="M418" s="3">
        <f t="shared" si="142"/>
        <v>-2.4132622171521099E-3</v>
      </c>
      <c r="N418" s="3">
        <f t="shared" si="143"/>
        <v>4.7747651320618596E-2</v>
      </c>
      <c r="O418" s="3">
        <v>407</v>
      </c>
      <c r="P418" s="3">
        <f t="shared" si="144"/>
        <v>1.6150793650793651</v>
      </c>
      <c r="Q418" s="3">
        <f>(  Eur_12M!B417 + ( ('Swap(vs6M)_2Y'!B419 - Eur_12M!B417)/1  )*(P418-1) )/100</f>
        <v>-1.5879365079365083E-3</v>
      </c>
      <c r="R418" s="3">
        <f t="shared" si="145"/>
        <v>2.8091656374341181</v>
      </c>
      <c r="S418" s="3">
        <f t="shared" si="146"/>
        <v>2.7484851657545377</v>
      </c>
      <c r="T418" s="13">
        <f t="shared" si="147"/>
        <v>0.99751649578974055</v>
      </c>
      <c r="U418" s="13">
        <f t="shared" si="148"/>
        <v>0.9970064327980489</v>
      </c>
      <c r="V418" s="3">
        <f t="shared" si="149"/>
        <v>184.19648384589948</v>
      </c>
      <c r="W418" s="13">
        <f t="shared" si="150"/>
        <v>0.99751649578974055</v>
      </c>
      <c r="X418" s="3">
        <f t="shared" si="151"/>
        <v>1.0713173315930249E-4</v>
      </c>
      <c r="Y418" s="3">
        <f t="shared" si="152"/>
        <v>1.4152669632462562</v>
      </c>
      <c r="Z418" s="3">
        <f t="shared" si="153"/>
        <v>11.634654309383249</v>
      </c>
      <c r="AA418" s="3">
        <f t="shared" si="154"/>
        <v>1614.3795197132945</v>
      </c>
      <c r="AL418" s="25"/>
      <c r="AM418" s="25"/>
    </row>
    <row r="419" spans="1:39" hidden="1">
      <c r="A419" s="4">
        <v>42627</v>
      </c>
      <c r="B419" s="3">
        <v>142.9016</v>
      </c>
      <c r="C419" s="3">
        <f t="shared" si="134"/>
        <v>3.7775526193841993E-3</v>
      </c>
      <c r="D419" s="3">
        <f t="shared" si="135"/>
        <v>1.4269903792216426E-5</v>
      </c>
      <c r="E419" s="3">
        <f t="shared" si="136"/>
        <v>1.4255837304183295E-4</v>
      </c>
      <c r="F419" s="3">
        <f t="shared" si="137"/>
        <v>-7.568125222112889E-3</v>
      </c>
      <c r="G419" s="3">
        <f t="shared" si="138"/>
        <v>4.1954157042171862E-2</v>
      </c>
      <c r="H419" s="3">
        <f t="shared" si="139"/>
        <v>1.4518742490357819</v>
      </c>
      <c r="I419" s="13">
        <f>I420*(1+(H420*((B419/B420)-1))+((1-H420)*(Eur_1M!B419/100)*((A419-A420)/360)))</f>
        <v>125.30637263942846</v>
      </c>
      <c r="J419" s="3">
        <f t="shared" si="140"/>
        <v>119.88319937331251</v>
      </c>
      <c r="K419" s="3">
        <f t="shared" si="133"/>
        <v>1.1895776662123323</v>
      </c>
      <c r="L419" s="13">
        <f t="shared" si="141"/>
        <v>1189.5776662123324</v>
      </c>
      <c r="M419" s="3">
        <f t="shared" si="142"/>
        <v>5.5005148639785248E-3</v>
      </c>
      <c r="N419" s="3">
        <f t="shared" si="143"/>
        <v>4.7361947694818676E-2</v>
      </c>
      <c r="O419" s="3">
        <v>408</v>
      </c>
      <c r="P419" s="3">
        <f t="shared" si="144"/>
        <v>1.6190476190476191</v>
      </c>
      <c r="Q419" s="3">
        <f>(  Eur_12M!B418 + ( ('Swap(vs6M)_2Y'!B420 - Eur_12M!B418)/1  )*(P419-1) )/100</f>
        <v>-1.6233333333333336E-3</v>
      </c>
      <c r="R419" s="3">
        <f t="shared" si="145"/>
        <v>2.8671414652469869</v>
      </c>
      <c r="S419" s="3">
        <f t="shared" si="146"/>
        <v>2.8068772695112463</v>
      </c>
      <c r="T419" s="13">
        <f t="shared" si="147"/>
        <v>0.99792901089015573</v>
      </c>
      <c r="U419" s="13">
        <f t="shared" si="148"/>
        <v>0.99749878516242896</v>
      </c>
      <c r="V419" s="3">
        <f t="shared" si="149"/>
        <v>186.99015027652649</v>
      </c>
      <c r="W419" s="13">
        <f t="shared" si="150"/>
        <v>0.99792901089015573</v>
      </c>
      <c r="X419" s="3">
        <f t="shared" si="151"/>
        <v>9.1284904428972567E-5</v>
      </c>
      <c r="Y419" s="3">
        <f t="shared" si="152"/>
        <v>1.4786527370048359</v>
      </c>
      <c r="Z419" s="3">
        <f t="shared" si="153"/>
        <v>9.9054393954676527</v>
      </c>
      <c r="AA419" s="3">
        <f t="shared" si="154"/>
        <v>1619.2482409756212</v>
      </c>
      <c r="AL419" s="25"/>
      <c r="AM419" s="25"/>
    </row>
    <row r="420" spans="1:39" hidden="1">
      <c r="A420" s="4">
        <v>42626</v>
      </c>
      <c r="B420" s="3">
        <v>142.36279999999999</v>
      </c>
      <c r="C420" s="3">
        <f t="shared" si="134"/>
        <v>-3.2483772666064693E-3</v>
      </c>
      <c r="D420" s="3">
        <f t="shared" si="135"/>
        <v>1.0551954866205717E-5</v>
      </c>
      <c r="E420" s="3">
        <f t="shared" si="136"/>
        <v>1.2931907725730765E-4</v>
      </c>
      <c r="F420" s="3">
        <f t="shared" si="137"/>
        <v>-1.03304891852902E-2</v>
      </c>
      <c r="G420" s="3">
        <f t="shared" si="138"/>
        <v>3.9524516431620207E-2</v>
      </c>
      <c r="H420" s="3">
        <f t="shared" si="139"/>
        <v>1.4561160132709619</v>
      </c>
      <c r="I420" s="13">
        <f>I421*(1+(H421*((B420/B421)-1))+((1-H421)*(Eur_1M!B420/100)*((A420-A421)/360)))</f>
        <v>124.6190152170704</v>
      </c>
      <c r="J420" s="3">
        <f t="shared" si="140"/>
        <v>119.22559030547689</v>
      </c>
      <c r="K420" s="3">
        <f t="shared" si="133"/>
        <v>1.1830523393584835</v>
      </c>
      <c r="L420" s="13">
        <f t="shared" si="141"/>
        <v>1183.0523393584836</v>
      </c>
      <c r="M420" s="3">
        <f t="shared" si="142"/>
        <v>-4.8713535179268422E-3</v>
      </c>
      <c r="N420" s="3">
        <f t="shared" si="143"/>
        <v>4.6987963853807456E-2</v>
      </c>
      <c r="O420" s="3">
        <v>409</v>
      </c>
      <c r="P420" s="3">
        <f t="shared" si="144"/>
        <v>1.623015873015873</v>
      </c>
      <c r="Q420" s="3">
        <f>(  Eur_12M!B419 + ( ('Swap(vs6M)_2Y'!B421 - Eur_12M!B419)/1  )*(P420-1) )/100</f>
        <v>-1.5842063492063493E-3</v>
      </c>
      <c r="R420" s="3">
        <f t="shared" si="145"/>
        <v>2.795088298801677</v>
      </c>
      <c r="S420" s="3">
        <f t="shared" si="146"/>
        <v>2.7352267416708913</v>
      </c>
      <c r="T420" s="13">
        <f t="shared" si="147"/>
        <v>0.99740572292244234</v>
      </c>
      <c r="U420" s="13">
        <f t="shared" si="148"/>
        <v>0.99688313401027995</v>
      </c>
      <c r="V420" s="3">
        <f t="shared" si="149"/>
        <v>180.53356375535725</v>
      </c>
      <c r="W420" s="13">
        <f t="shared" si="150"/>
        <v>0.99740572292244234</v>
      </c>
      <c r="X420" s="3">
        <f t="shared" si="151"/>
        <v>1.1331600087874331E-4</v>
      </c>
      <c r="Y420" s="3">
        <f t="shared" si="152"/>
        <v>1.4082520495749251</v>
      </c>
      <c r="Z420" s="3">
        <f t="shared" si="153"/>
        <v>12.09507455207144</v>
      </c>
      <c r="AA420" s="3">
        <f t="shared" si="154"/>
        <v>1622.1225813705128</v>
      </c>
      <c r="AL420" s="25"/>
      <c r="AM420" s="25"/>
    </row>
    <row r="421" spans="1:39" hidden="1">
      <c r="A421" s="4">
        <v>42625</v>
      </c>
      <c r="B421" s="3">
        <v>142.82599999999999</v>
      </c>
      <c r="C421" s="3">
        <f t="shared" si="134"/>
        <v>-1.6076577767063773E-3</v>
      </c>
      <c r="D421" s="3">
        <f t="shared" si="135"/>
        <v>2.5845635270044924E-6</v>
      </c>
      <c r="E421" s="3">
        <f t="shared" si="136"/>
        <v>1.4271268805808642E-4</v>
      </c>
      <c r="F421" s="3">
        <f t="shared" si="137"/>
        <v>-1.1975532569617439E-2</v>
      </c>
      <c r="G421" s="3">
        <f t="shared" si="138"/>
        <v>4.1325893092908822E-2</v>
      </c>
      <c r="H421" s="3">
        <f t="shared" si="139"/>
        <v>1.5</v>
      </c>
      <c r="I421" s="13">
        <f>I422*(1+(H422*((B421/B422)-1))+((1-H422)*(Eur_1M!B421/100)*((A421-A422)/360)))</f>
        <v>125.22755950903721</v>
      </c>
      <c r="J421" s="3">
        <f t="shared" si="140"/>
        <v>119.80779722077301</v>
      </c>
      <c r="K421" s="3">
        <f t="shared" si="133"/>
        <v>1.1888294653208462</v>
      </c>
      <c r="L421" s="13">
        <f t="shared" si="141"/>
        <v>1188.8294653208461</v>
      </c>
      <c r="M421" s="3">
        <f t="shared" si="142"/>
        <v>-2.3970448987690077E-3</v>
      </c>
      <c r="N421" s="3">
        <f t="shared" si="143"/>
        <v>4.6887235917087183E-2</v>
      </c>
      <c r="O421" s="3">
        <v>410</v>
      </c>
      <c r="P421" s="3">
        <f t="shared" si="144"/>
        <v>1.626984126984127</v>
      </c>
      <c r="Q421" s="3">
        <f>(  Eur_12M!B420 + ( ('Swap(vs6M)_2Y'!B422 - Eur_12M!B420)/1  )*(P421-1) )/100</f>
        <v>-1.65468253968254E-3</v>
      </c>
      <c r="R421" s="3">
        <f t="shared" si="145"/>
        <v>2.877049501106089</v>
      </c>
      <c r="S421" s="3">
        <f t="shared" si="146"/>
        <v>2.8172432900594835</v>
      </c>
      <c r="T421" s="13">
        <f t="shared" si="147"/>
        <v>0.99799293689850133</v>
      </c>
      <c r="U421" s="13">
        <f t="shared" si="148"/>
        <v>0.9975781090541822</v>
      </c>
      <c r="V421" s="3">
        <f t="shared" si="149"/>
        <v>186.17606007581594</v>
      </c>
      <c r="W421" s="13">
        <f t="shared" si="150"/>
        <v>0.99799293689850133</v>
      </c>
      <c r="X421" s="3">
        <f t="shared" si="151"/>
        <v>8.9459535809965907E-5</v>
      </c>
      <c r="Y421" s="3">
        <f t="shared" si="152"/>
        <v>1.516147247656098</v>
      </c>
      <c r="Z421" s="3">
        <f t="shared" si="153"/>
        <v>9.6450327935178084</v>
      </c>
      <c r="AA421" s="3">
        <f t="shared" si="154"/>
        <v>1627.4191003626836</v>
      </c>
      <c r="AL421" s="25"/>
      <c r="AM421" s="25"/>
    </row>
    <row r="422" spans="1:39" hidden="1">
      <c r="A422" s="4">
        <v>42622</v>
      </c>
      <c r="B422" s="3">
        <v>143.0558</v>
      </c>
      <c r="C422" s="3">
        <f t="shared" si="134"/>
        <v>-5.0148136617419138E-3</v>
      </c>
      <c r="D422" s="3">
        <f t="shared" si="135"/>
        <v>2.5148356061993343E-5</v>
      </c>
      <c r="E422" s="3">
        <f t="shared" si="136"/>
        <v>1.4012812453108192E-4</v>
      </c>
      <c r="F422" s="3">
        <f t="shared" si="137"/>
        <v>-1.0367874792911062E-2</v>
      </c>
      <c r="G422" s="3">
        <f t="shared" si="138"/>
        <v>4.1205507976811787E-2</v>
      </c>
      <c r="H422" s="3">
        <f t="shared" si="139"/>
        <v>1.5</v>
      </c>
      <c r="I422" s="13">
        <f>I423*(1+(H423*((B422/B423)-1))+((1-H423)*(Eur_1M!B422/100)*((A422-A423)/360)))</f>
        <v>125.52809564714968</v>
      </c>
      <c r="J422" s="3">
        <f t="shared" si="140"/>
        <v>120.09532636239057</v>
      </c>
      <c r="K422" s="3">
        <f t="shared" si="133"/>
        <v>1.1916825610593771</v>
      </c>
      <c r="L422" s="13">
        <f t="shared" si="141"/>
        <v>1191.6825610593771</v>
      </c>
      <c r="M422" s="3">
        <f t="shared" si="142"/>
        <v>-7.5264630562742419E-3</v>
      </c>
      <c r="N422" s="3">
        <f t="shared" si="143"/>
        <v>4.5964875757114172E-2</v>
      </c>
      <c r="O422" s="3">
        <v>411</v>
      </c>
      <c r="P422" s="3">
        <f t="shared" si="144"/>
        <v>1.6309523809523809</v>
      </c>
      <c r="Q422" s="3">
        <f>(  Eur_12M!B421 + ( ('Swap(vs6M)_2Y'!B423 - Eur_12M!B421)/1  )*(P422-1) )/100</f>
        <v>-1.5542857142857142E-3</v>
      </c>
      <c r="R422" s="3">
        <f t="shared" si="145"/>
        <v>2.9736065467933197</v>
      </c>
      <c r="S422" s="3">
        <f t="shared" si="146"/>
        <v>2.9149053803551168</v>
      </c>
      <c r="T422" s="13">
        <f t="shared" si="147"/>
        <v>0.99852838897789253</v>
      </c>
      <c r="U422" s="13">
        <f t="shared" si="148"/>
        <v>0.99822101802190044</v>
      </c>
      <c r="V422" s="3">
        <f t="shared" si="149"/>
        <v>189.17418349595937</v>
      </c>
      <c r="W422" s="13">
        <f t="shared" si="150"/>
        <v>0.99852838897789253</v>
      </c>
      <c r="X422" s="3">
        <f t="shared" si="151"/>
        <v>6.8551017839933959E-5</v>
      </c>
      <c r="Y422" s="3">
        <f t="shared" si="152"/>
        <v>1.4526198477093739</v>
      </c>
      <c r="Z422" s="3">
        <f t="shared" si="153"/>
        <v>7.2979762744624592</v>
      </c>
      <c r="AA422" s="3">
        <f t="shared" si="154"/>
        <v>1632.1832352252884</v>
      </c>
      <c r="AL422" s="25"/>
      <c r="AM422" s="25"/>
    </row>
    <row r="423" spans="1:39" hidden="1">
      <c r="A423" s="4">
        <v>42621</v>
      </c>
      <c r="B423" s="3">
        <v>143.77500000000001</v>
      </c>
      <c r="C423" s="3">
        <f t="shared" si="134"/>
        <v>-4.3985888302851394E-3</v>
      </c>
      <c r="D423" s="3">
        <f t="shared" si="135"/>
        <v>1.934758369790919E-5</v>
      </c>
      <c r="E423" s="3">
        <f t="shared" si="136"/>
        <v>1.1533149314091318E-4</v>
      </c>
      <c r="F423" s="3">
        <f t="shared" si="137"/>
        <v>-4.7599973303647141E-3</v>
      </c>
      <c r="G423" s="3">
        <f t="shared" si="138"/>
        <v>3.7932868881576917E-2</v>
      </c>
      <c r="H423" s="3">
        <f t="shared" si="139"/>
        <v>1.5</v>
      </c>
      <c r="I423" s="13">
        <f>I424*(1+(H424*((B423/B424)-1))+((1-H424)*(Eur_1M!B423/100)*((A423-A424)/360)))</f>
        <v>126.47644259389442</v>
      </c>
      <c r="J423" s="3">
        <f t="shared" si="140"/>
        <v>121.00262950824747</v>
      </c>
      <c r="K423" s="3">
        <f t="shared" si="133"/>
        <v>1.2006855536758372</v>
      </c>
      <c r="L423" s="13">
        <f t="shared" si="141"/>
        <v>1200.6855536758371</v>
      </c>
      <c r="M423" s="3">
        <f t="shared" si="142"/>
        <v>-6.5999590366191746E-3</v>
      </c>
      <c r="N423" s="3">
        <f t="shared" si="143"/>
        <v>4.5229328297224237E-2</v>
      </c>
      <c r="O423" s="3">
        <v>412</v>
      </c>
      <c r="P423" s="3">
        <f t="shared" si="144"/>
        <v>1.6349206349206349</v>
      </c>
      <c r="Q423" s="3">
        <f>(  Eur_12M!B422 + ( ('Swap(vs6M)_2Y'!B424 - Eur_12M!B422)/1  )*(P423-1) )/100</f>
        <v>-1.5841269841269838E-3</v>
      </c>
      <c r="R423" s="3">
        <f t="shared" si="145"/>
        <v>3.1466130869944235</v>
      </c>
      <c r="S423" s="3">
        <f t="shared" si="146"/>
        <v>3.0887810518454883</v>
      </c>
      <c r="T423" s="13">
        <f t="shared" si="147"/>
        <v>0.99917413313106085</v>
      </c>
      <c r="U423" s="13">
        <f t="shared" si="148"/>
        <v>0.99899510252401058</v>
      </c>
      <c r="V423" s="3">
        <f t="shared" si="149"/>
        <v>198.10817207252023</v>
      </c>
      <c r="W423" s="13">
        <f t="shared" si="150"/>
        <v>0.99917413313106085</v>
      </c>
      <c r="X423" s="3">
        <f t="shared" si="151"/>
        <v>4.0672391195701951E-5</v>
      </c>
      <c r="Y423" s="3">
        <f t="shared" si="152"/>
        <v>1.5266642880750851</v>
      </c>
      <c r="Z423" s="3">
        <f t="shared" si="153"/>
        <v>4.335858394336535</v>
      </c>
      <c r="AA423" s="3">
        <f t="shared" si="154"/>
        <v>1637.5132514921552</v>
      </c>
      <c r="AL423" s="25"/>
      <c r="AM423" s="25"/>
    </row>
    <row r="424" spans="1:39" hidden="1">
      <c r="A424" s="4">
        <v>42620</v>
      </c>
      <c r="B424" s="3">
        <v>144.40880000000001</v>
      </c>
      <c r="C424" s="3">
        <f t="shared" si="134"/>
        <v>4.5991151669968469E-4</v>
      </c>
      <c r="D424" s="3">
        <f t="shared" si="135"/>
        <v>2.1151860319300434E-7</v>
      </c>
      <c r="E424" s="3">
        <f t="shared" si="136"/>
        <v>9.6821864780509762E-5</v>
      </c>
      <c r="F424" s="3">
        <f t="shared" si="137"/>
        <v>-1.2768075046157201E-3</v>
      </c>
      <c r="G424" s="3">
        <f t="shared" si="138"/>
        <v>3.4913155782169018E-2</v>
      </c>
      <c r="H424" s="3">
        <f t="shared" si="139"/>
        <v>1.5</v>
      </c>
      <c r="I424" s="13">
        <f>I425*(1+(H425*((B424/B425)-1))+((1-H425)*(Eur_1M!B424/100)*((A424-A425)/360)))</f>
        <v>127.31394262698201</v>
      </c>
      <c r="J424" s="3">
        <f t="shared" si="140"/>
        <v>121.80388311831489</v>
      </c>
      <c r="K424" s="3">
        <f t="shared" si="133"/>
        <v>1.2086362373787314</v>
      </c>
      <c r="L424" s="13">
        <f t="shared" si="141"/>
        <v>1208.6362373787315</v>
      </c>
      <c r="M424" s="3">
        <f t="shared" si="142"/>
        <v>6.9495107054787404E-4</v>
      </c>
      <c r="N424" s="3">
        <f t="shared" si="143"/>
        <v>4.5230628166677347E-2</v>
      </c>
      <c r="O424" s="3">
        <v>413</v>
      </c>
      <c r="P424" s="3">
        <f t="shared" si="144"/>
        <v>1.6388888888888888</v>
      </c>
      <c r="Q424" s="3">
        <f>(  Eur_12M!B423 + ( ('Swap(vs6M)_2Y'!B425 - Eur_12M!B423)/1  )*(P424-1) )/100</f>
        <v>-1.5547222222222221E-3</v>
      </c>
      <c r="R424" s="3">
        <f t="shared" si="145"/>
        <v>3.2574878272980596</v>
      </c>
      <c r="S424" s="3">
        <f t="shared" si="146"/>
        <v>3.1995839860954098</v>
      </c>
      <c r="T424" s="13">
        <f t="shared" si="147"/>
        <v>0.99943798460403099</v>
      </c>
      <c r="U424" s="13">
        <f t="shared" si="148"/>
        <v>0.99931186958780482</v>
      </c>
      <c r="V424" s="3">
        <f t="shared" si="149"/>
        <v>206.09558529163019</v>
      </c>
      <c r="W424" s="13">
        <f t="shared" si="150"/>
        <v>0.99943798460403099</v>
      </c>
      <c r="X424" s="3">
        <f t="shared" si="151"/>
        <v>2.8294917091266122E-5</v>
      </c>
      <c r="Y424" s="3">
        <f t="shared" si="152"/>
        <v>1.5153361594743799</v>
      </c>
      <c r="Z424" s="3">
        <f t="shared" si="153"/>
        <v>3.0639507360563054</v>
      </c>
      <c r="AA424" s="3">
        <f t="shared" si="154"/>
        <v>1641.9394837472373</v>
      </c>
      <c r="AL424" s="25"/>
      <c r="AM424" s="25"/>
    </row>
    <row r="425" spans="1:39" hidden="1">
      <c r="A425" s="4">
        <v>42619</v>
      </c>
      <c r="B425" s="3">
        <v>144.3424</v>
      </c>
      <c r="C425" s="3">
        <f t="shared" si="134"/>
        <v>5.0047992363820275E-3</v>
      </c>
      <c r="D425" s="3">
        <f t="shared" si="135"/>
        <v>2.5048015396490125E-5</v>
      </c>
      <c r="E425" s="3">
        <f t="shared" si="136"/>
        <v>1.0546403258198299E-4</v>
      </c>
      <c r="F425" s="3">
        <f t="shared" si="137"/>
        <v>1.2387954559920434E-3</v>
      </c>
      <c r="G425" s="3">
        <f t="shared" si="138"/>
        <v>3.6440087864856474E-2</v>
      </c>
      <c r="H425" s="3">
        <f t="shared" si="139"/>
        <v>1.5</v>
      </c>
      <c r="I425" s="13">
        <f>I426*(1+(H426*((B425/B426)-1))+((1-H426)*(Eur_1M!B425/100)*((A425-A426)/360)))</f>
        <v>127.22549640271649</v>
      </c>
      <c r="J425" s="3">
        <f t="shared" si="140"/>
        <v>121.71926478555099</v>
      </c>
      <c r="K425" s="3">
        <f t="shared" si="133"/>
        <v>1.2077965861237243</v>
      </c>
      <c r="L425" s="13">
        <f t="shared" si="141"/>
        <v>1207.7965861237244</v>
      </c>
      <c r="M425" s="3">
        <f t="shared" si="142"/>
        <v>7.5029789260581906E-3</v>
      </c>
      <c r="N425" s="3">
        <f t="shared" si="143"/>
        <v>4.4410228696213201E-2</v>
      </c>
      <c r="O425" s="3">
        <v>414</v>
      </c>
      <c r="P425" s="3">
        <f t="shared" si="144"/>
        <v>1.6428571428571428</v>
      </c>
      <c r="Q425" s="3">
        <f>(  Eur_12M!B424 + ( ('Swap(vs6M)_2Y'!B426 - Eur_12M!B424)/1  )*(P425-1) )/100</f>
        <v>-1.6200000000000001E-3</v>
      </c>
      <c r="R425" s="3">
        <f t="shared" si="145"/>
        <v>3.2984637346690127</v>
      </c>
      <c r="S425" s="3">
        <f t="shared" si="146"/>
        <v>3.2415413730728697</v>
      </c>
      <c r="T425" s="13">
        <f t="shared" si="147"/>
        <v>0.99951392281637019</v>
      </c>
      <c r="U425" s="13">
        <f t="shared" si="148"/>
        <v>0.99940557411979924</v>
      </c>
      <c r="V425" s="3">
        <f t="shared" si="149"/>
        <v>205.14054045360729</v>
      </c>
      <c r="W425" s="13">
        <f t="shared" si="150"/>
        <v>0.99951392281637019</v>
      </c>
      <c r="X425" s="3">
        <f t="shared" si="151"/>
        <v>2.5182632283891972E-5</v>
      </c>
      <c r="Y425" s="3">
        <f t="shared" si="152"/>
        <v>1.5871253568526278</v>
      </c>
      <c r="Z425" s="3">
        <f t="shared" si="153"/>
        <v>2.680226700902586</v>
      </c>
      <c r="AA425" s="3">
        <f t="shared" si="154"/>
        <v>1646.2561540045813</v>
      </c>
      <c r="AL425" s="25"/>
      <c r="AM425" s="25"/>
    </row>
    <row r="426" spans="1:39" hidden="1">
      <c r="A426" s="4">
        <v>42618</v>
      </c>
      <c r="B426" s="3">
        <v>143.62180000000001</v>
      </c>
      <c r="C426" s="3">
        <f t="shared" si="134"/>
        <v>3.4889369368185558E-4</v>
      </c>
      <c r="D426" s="3">
        <f t="shared" si="135"/>
        <v>1.2172680949096847E-7</v>
      </c>
      <c r="E426" s="3">
        <f t="shared" si="136"/>
        <v>8.0455107012051999E-5</v>
      </c>
      <c r="F426" s="3">
        <f t="shared" si="137"/>
        <v>-3.5682923073815775E-3</v>
      </c>
      <c r="G426" s="3">
        <f t="shared" si="138"/>
        <v>3.171297433319014E-2</v>
      </c>
      <c r="H426" s="3">
        <f t="shared" si="139"/>
        <v>1.5</v>
      </c>
      <c r="I426" s="13">
        <f>I427*(1+(H427*((B426/B427)-1))+((1-H427)*(Eur_1M!B426/100)*((A426-A427)/360)))</f>
        <v>126.27449830503372</v>
      </c>
      <c r="J426" s="3">
        <f t="shared" si="140"/>
        <v>120.80942522873765</v>
      </c>
      <c r="K426" s="3">
        <f t="shared" si="133"/>
        <v>1.1987684251947577</v>
      </c>
      <c r="L426" s="13">
        <f t="shared" si="141"/>
        <v>1198.7684251947576</v>
      </c>
      <c r="M426" s="3">
        <f t="shared" si="142"/>
        <v>5.3882831885944307E-4</v>
      </c>
      <c r="N426" s="3">
        <f t="shared" si="143"/>
        <v>4.4444248787428385E-2</v>
      </c>
      <c r="O426" s="3">
        <v>415</v>
      </c>
      <c r="P426" s="3">
        <f t="shared" si="144"/>
        <v>1.6468253968253967</v>
      </c>
      <c r="Q426" s="3">
        <f>(  Eur_12M!B425 + ( ('Swap(vs6M)_2Y'!B427 - Eur_12M!B425)/1  )*(P426-1) )/100</f>
        <v>-1.736031746031746E-3</v>
      </c>
      <c r="R426" s="3">
        <f t="shared" si="145"/>
        <v>3.1570636623972468</v>
      </c>
      <c r="S426" s="3">
        <f t="shared" si="146"/>
        <v>3.1000289379121915</v>
      </c>
      <c r="T426" s="13">
        <f t="shared" si="147"/>
        <v>0.99920316725628278</v>
      </c>
      <c r="U426" s="13">
        <f t="shared" si="148"/>
        <v>0.99903249131746452</v>
      </c>
      <c r="V426" s="3">
        <f t="shared" si="149"/>
        <v>195.92045411336244</v>
      </c>
      <c r="W426" s="13">
        <f t="shared" si="150"/>
        <v>0.99920316725628278</v>
      </c>
      <c r="X426" s="3">
        <f t="shared" si="151"/>
        <v>3.9968495819141103E-5</v>
      </c>
      <c r="Y426" s="3">
        <f t="shared" si="152"/>
        <v>1.6825906617934492</v>
      </c>
      <c r="Z426" s="3">
        <f t="shared" si="153"/>
        <v>4.2038917162127962</v>
      </c>
      <c r="AA426" s="3">
        <f t="shared" si="154"/>
        <v>1649.9424307795523</v>
      </c>
      <c r="AL426" s="25"/>
      <c r="AM426" s="25"/>
    </row>
    <row r="427" spans="1:39" hidden="1">
      <c r="A427" s="4">
        <v>42615</v>
      </c>
      <c r="B427" s="3">
        <v>143.57169999999999</v>
      </c>
      <c r="C427" s="3">
        <f t="shared" si="134"/>
        <v>-5.9395180570528548E-4</v>
      </c>
      <c r="D427" s="3">
        <f t="shared" si="135"/>
        <v>3.5277874750056918E-7</v>
      </c>
      <c r="E427" s="3">
        <f t="shared" si="136"/>
        <v>8.0725252729968284E-5</v>
      </c>
      <c r="F427" s="3">
        <f t="shared" si="137"/>
        <v>-3.2911887747059622E-3</v>
      </c>
      <c r="G427" s="3">
        <f t="shared" si="138"/>
        <v>3.1785438058340929E-2</v>
      </c>
      <c r="H427" s="3">
        <f t="shared" si="139"/>
        <v>1.5</v>
      </c>
      <c r="I427" s="13">
        <f>I428*(1+(H428*((B427/B428)-1))+((1-H428)*(Eur_1M!B427/100)*((A427-A428)/360)))</f>
        <v>126.20647635711889</v>
      </c>
      <c r="J427" s="3">
        <f t="shared" si="140"/>
        <v>120.74434722374983</v>
      </c>
      <c r="K427" s="3">
        <f t="shared" si="133"/>
        <v>1.1981226688110453</v>
      </c>
      <c r="L427" s="13">
        <f t="shared" si="141"/>
        <v>1198.1226688110453</v>
      </c>
      <c r="M427" s="3">
        <f t="shared" si="142"/>
        <v>-8.8588879383538722E-4</v>
      </c>
      <c r="N427" s="3">
        <f t="shared" si="143"/>
        <v>4.4509885428218966E-2</v>
      </c>
      <c r="O427" s="3">
        <v>416</v>
      </c>
      <c r="P427" s="3">
        <f t="shared" si="144"/>
        <v>1.6507936507936507</v>
      </c>
      <c r="Q427" s="3">
        <f>(  Eur_12M!B426 + ( ('Swap(vs6M)_2Y'!B428 - Eur_12M!B426)/1  )*(P427-1) )/100</f>
        <v>-1.7695238095238094E-3</v>
      </c>
      <c r="R427" s="3">
        <f t="shared" si="145"/>
        <v>3.1382603106535663</v>
      </c>
      <c r="S427" s="3">
        <f t="shared" si="146"/>
        <v>3.0810725789124587</v>
      </c>
      <c r="T427" s="13">
        <f t="shared" si="147"/>
        <v>0.99915023064861241</v>
      </c>
      <c r="U427" s="13">
        <f t="shared" si="148"/>
        <v>0.99896871816933364</v>
      </c>
      <c r="V427" s="3">
        <f t="shared" si="149"/>
        <v>195.21345032522754</v>
      </c>
      <c r="W427" s="13">
        <f t="shared" si="150"/>
        <v>0.99915023064861241</v>
      </c>
      <c r="X427" s="3">
        <f t="shared" si="151"/>
        <v>4.2314839985136123E-5</v>
      </c>
      <c r="Y427" s="3">
        <f t="shared" si="152"/>
        <v>1.7127003860586885</v>
      </c>
      <c r="Z427" s="3">
        <f t="shared" si="153"/>
        <v>4.4631814108542631</v>
      </c>
      <c r="AA427" s="3">
        <f t="shared" si="154"/>
        <v>1653.9154510875646</v>
      </c>
      <c r="AL427" s="25"/>
      <c r="AM427" s="25"/>
    </row>
    <row r="428" spans="1:39" hidden="1">
      <c r="A428" s="4">
        <v>42614</v>
      </c>
      <c r="B428" s="3">
        <v>143.65700000000001</v>
      </c>
      <c r="C428" s="3">
        <f t="shared" si="134"/>
        <v>-1.0144027965126423E-3</v>
      </c>
      <c r="D428" s="3">
        <f t="shared" si="135"/>
        <v>1.0290130335726692E-6</v>
      </c>
      <c r="E428" s="3">
        <f t="shared" si="136"/>
        <v>8.1217822990415283E-5</v>
      </c>
      <c r="F428" s="3">
        <f t="shared" si="137"/>
        <v>-3.6166656002426939E-3</v>
      </c>
      <c r="G428" s="3">
        <f t="shared" si="138"/>
        <v>3.1860696783638079E-2</v>
      </c>
      <c r="H428" s="3">
        <f t="shared" si="139"/>
        <v>1.5</v>
      </c>
      <c r="I428" s="13">
        <f>I429*(1+(H429*((B428/B429)-1))+((1-H429)*(Eur_1M!B428/100)*((A428-A429)/360)))</f>
        <v>126.3183307982158</v>
      </c>
      <c r="J428" s="3">
        <f t="shared" si="140"/>
        <v>120.85136068188733</v>
      </c>
      <c r="K428" s="3">
        <f t="shared" si="133"/>
        <v>1.1991845425385566</v>
      </c>
      <c r="L428" s="13">
        <f t="shared" si="141"/>
        <v>1199.1845425385566</v>
      </c>
      <c r="M428" s="3">
        <f t="shared" si="142"/>
        <v>-1.5168158129145806E-3</v>
      </c>
      <c r="N428" s="3">
        <f t="shared" si="143"/>
        <v>4.4494711019787594E-2</v>
      </c>
      <c r="O428" s="3">
        <v>417</v>
      </c>
      <c r="P428" s="3">
        <f t="shared" si="144"/>
        <v>1.6547619047619047</v>
      </c>
      <c r="Q428" s="3">
        <f>(  Eur_12M!B427 + ( ('Swap(vs6M)_2Y'!B429 - Eur_12M!B427)/1  )*(P428-1) )/100</f>
        <v>-1.6165476190476188E-3</v>
      </c>
      <c r="R428" s="3">
        <f t="shared" si="145"/>
        <v>3.1553908412005227</v>
      </c>
      <c r="S428" s="3">
        <f t="shared" si="146"/>
        <v>3.0981539354496914</v>
      </c>
      <c r="T428" s="13">
        <f t="shared" si="147"/>
        <v>0.99919858384245075</v>
      </c>
      <c r="U428" s="13">
        <f t="shared" si="148"/>
        <v>0.9990263487419907</v>
      </c>
      <c r="V428" s="3">
        <f t="shared" si="149"/>
        <v>196.52117350756043</v>
      </c>
      <c r="W428" s="13">
        <f t="shared" si="150"/>
        <v>0.99919858384245075</v>
      </c>
      <c r="X428" s="3">
        <f t="shared" si="151"/>
        <v>4.0024256015583463E-5</v>
      </c>
      <c r="Y428" s="3">
        <f t="shared" si="152"/>
        <v>1.5623247989744407</v>
      </c>
      <c r="Z428" s="3">
        <f t="shared" si="153"/>
        <v>4.2377878960399933</v>
      </c>
      <c r="AA428" s="3">
        <f t="shared" si="154"/>
        <v>1657.5788442811715</v>
      </c>
      <c r="AL428" s="25"/>
      <c r="AM428" s="25"/>
    </row>
    <row r="429" spans="1:39">
      <c r="A429" s="4">
        <v>42613</v>
      </c>
      <c r="B429" s="3">
        <v>143.80279999999999</v>
      </c>
      <c r="C429" s="3">
        <f t="shared" si="134"/>
        <v>-2.1971244788330326E-3</v>
      </c>
      <c r="D429" s="3">
        <f t="shared" si="135"/>
        <v>4.827355975487325E-6</v>
      </c>
      <c r="E429" s="3">
        <f t="shared" si="136"/>
        <v>9.353730854416817E-5</v>
      </c>
      <c r="F429" s="3">
        <f t="shared" si="137"/>
        <v>1.0512969107573898E-3</v>
      </c>
      <c r="G429" s="3">
        <f t="shared" si="138"/>
        <v>3.4320166022091751E-2</v>
      </c>
      <c r="H429" s="3">
        <f t="shared" si="139"/>
        <v>1.5</v>
      </c>
      <c r="I429" s="13">
        <f>I430*(1+(H430*((B429/B430)-1))+((1-H430)*(Eur_1M!B429/100)*((A429-A430)/360)))</f>
        <v>126.51007782552985</v>
      </c>
      <c r="J429" s="3">
        <f t="shared" si="140"/>
        <v>121.03480903028759</v>
      </c>
      <c r="K429" s="3">
        <f t="shared" si="133"/>
        <v>1.2010048648130811</v>
      </c>
      <c r="L429" s="13">
        <f t="shared" si="141"/>
        <v>1201.0048648130812</v>
      </c>
      <c r="M429" s="3">
        <f t="shared" si="142"/>
        <v>-3.2923298485847906E-3</v>
      </c>
      <c r="N429" s="3">
        <f t="shared" si="143"/>
        <v>4.4321970876349044E-2</v>
      </c>
      <c r="O429" s="3">
        <v>418</v>
      </c>
      <c r="P429" s="3">
        <f t="shared" si="144"/>
        <v>1.6587301587301588</v>
      </c>
      <c r="Q429" s="3">
        <f>(  Eur_12M!B428 + ( ('Swap(vs6M)_2Y'!B430 - Eur_12M!B428)/1  )*(P429-1) )/100</f>
        <v>-1.6464285714285717E-3</v>
      </c>
      <c r="R429" s="3">
        <f t="shared" si="145"/>
        <v>3.1893346127368924</v>
      </c>
      <c r="S429" s="3">
        <f t="shared" si="146"/>
        <v>3.1322515936627444</v>
      </c>
      <c r="T429" s="13">
        <f t="shared" si="147"/>
        <v>0.99928699644810237</v>
      </c>
      <c r="U429" s="13">
        <f t="shared" si="148"/>
        <v>0.99913264424057835</v>
      </c>
      <c r="V429" s="3">
        <f t="shared" si="149"/>
        <v>198.28355855680309</v>
      </c>
      <c r="W429" s="13">
        <f t="shared" si="150"/>
        <v>0.99928699644810237</v>
      </c>
      <c r="X429" s="3">
        <f t="shared" si="151"/>
        <v>3.5980571486490676E-5</v>
      </c>
      <c r="Y429" s="3">
        <f t="shared" si="152"/>
        <v>1.5985231405783928</v>
      </c>
      <c r="Z429" s="3">
        <f t="shared" si="153"/>
        <v>3.8155082348529796</v>
      </c>
      <c r="AA429" s="3">
        <f t="shared" si="154"/>
        <v>1661.8236664607969</v>
      </c>
      <c r="AL429" s="25"/>
      <c r="AM429" s="25"/>
    </row>
    <row r="430" spans="1:39" hidden="1">
      <c r="A430" s="4">
        <v>42612</v>
      </c>
      <c r="B430" s="3">
        <v>144.1191</v>
      </c>
      <c r="C430" s="3">
        <f t="shared" si="134"/>
        <v>2.9702070411025046E-4</v>
      </c>
      <c r="D430" s="3">
        <f t="shared" si="135"/>
        <v>8.8221298670148951E-8</v>
      </c>
      <c r="E430" s="3">
        <f t="shared" si="136"/>
        <v>8.8755913284663959E-5</v>
      </c>
      <c r="F430" s="3">
        <f t="shared" si="137"/>
        <v>3.0340368845927067E-3</v>
      </c>
      <c r="G430" s="3">
        <f t="shared" si="138"/>
        <v>3.3354536694459008E-2</v>
      </c>
      <c r="H430" s="3">
        <f t="shared" si="139"/>
        <v>1.5</v>
      </c>
      <c r="I430" s="13">
        <f>I431*(1+(H431*((B430/B431)-1))+((1-H431)*(Eur_1M!B430/100)*((A430-A431)/360)))</f>
        <v>126.92727713291755</v>
      </c>
      <c r="J430" s="3">
        <f t="shared" si="140"/>
        <v>121.43395223978649</v>
      </c>
      <c r="K430" s="3">
        <f t="shared" si="133"/>
        <v>1.2049654852346436</v>
      </c>
      <c r="L430" s="13">
        <f t="shared" si="141"/>
        <v>1204.9654852346437</v>
      </c>
      <c r="M430" s="3">
        <f t="shared" si="142"/>
        <v>4.5064844920119523E-4</v>
      </c>
      <c r="N430" s="3">
        <f t="shared" si="143"/>
        <v>4.4326895058960168E-2</v>
      </c>
      <c r="O430" s="3">
        <v>419</v>
      </c>
      <c r="P430" s="3">
        <f t="shared" si="144"/>
        <v>1.6626984126984128</v>
      </c>
      <c r="Q430" s="3">
        <f>(  Eur_12M!B429 + ( ('Swap(vs6M)_2Y'!B431 - Eur_12M!B429)/1  )*(P430-1) )/100</f>
        <v>-1.6034523809523812E-3</v>
      </c>
      <c r="R430" s="3">
        <f t="shared" si="145"/>
        <v>3.2439838798571401</v>
      </c>
      <c r="S430" s="3">
        <f t="shared" si="146"/>
        <v>3.1868262709289756</v>
      </c>
      <c r="T430" s="13">
        <f t="shared" si="147"/>
        <v>0.99941064791586232</v>
      </c>
      <c r="U430" s="13">
        <f t="shared" si="148"/>
        <v>0.99928078426365541</v>
      </c>
      <c r="V430" s="3">
        <f t="shared" si="149"/>
        <v>202.30685725895182</v>
      </c>
      <c r="W430" s="13">
        <f t="shared" si="150"/>
        <v>0.99941064791586232</v>
      </c>
      <c r="X430" s="3">
        <f t="shared" si="151"/>
        <v>3.0041893989319949E-5</v>
      </c>
      <c r="Y430" s="3">
        <f t="shared" si="152"/>
        <v>1.5637236821878819</v>
      </c>
      <c r="Z430" s="3">
        <f t="shared" si="153"/>
        <v>3.2148248563301385</v>
      </c>
      <c r="AA430" s="3">
        <f t="shared" si="154"/>
        <v>1665.9381457314262</v>
      </c>
      <c r="AL430" s="25"/>
      <c r="AM430" s="25"/>
    </row>
    <row r="431" spans="1:39" hidden="1">
      <c r="A431" s="4">
        <v>42611</v>
      </c>
      <c r="B431" s="3">
        <v>144.0763</v>
      </c>
      <c r="C431" s="3">
        <f t="shared" si="134"/>
        <v>9.6592701949876024E-4</v>
      </c>
      <c r="D431" s="3">
        <f t="shared" si="135"/>
        <v>9.3301500699775835E-7</v>
      </c>
      <c r="E431" s="3">
        <f t="shared" si="136"/>
        <v>1.0294311419487383E-4</v>
      </c>
      <c r="F431" s="3">
        <f t="shared" si="137"/>
        <v>-1.0412667905084715E-3</v>
      </c>
      <c r="G431" s="3">
        <f t="shared" si="138"/>
        <v>3.6005557485506746E-2</v>
      </c>
      <c r="H431" s="3">
        <f t="shared" si="139"/>
        <v>1.5</v>
      </c>
      <c r="I431" s="13">
        <f>I432*(1+(H432*((B431/B432)-1))+((1-H432)*(Eur_1M!B431/100)*((A431-A432)/360)))</f>
        <v>126.87009043883158</v>
      </c>
      <c r="J431" s="3">
        <f t="shared" si="140"/>
        <v>121.37924054632509</v>
      </c>
      <c r="K431" s="3">
        <f t="shared" si="133"/>
        <v>1.2044225917436244</v>
      </c>
      <c r="L431" s="13">
        <f t="shared" si="141"/>
        <v>1204.4225917436245</v>
      </c>
      <c r="M431" s="3">
        <f t="shared" si="142"/>
        <v>1.4639767121598134E-3</v>
      </c>
      <c r="N431" s="3">
        <f t="shared" si="143"/>
        <v>4.4315968176602355E-2</v>
      </c>
      <c r="O431" s="3">
        <v>420</v>
      </c>
      <c r="P431" s="3">
        <f t="shared" si="144"/>
        <v>1.6666666666666667</v>
      </c>
      <c r="Q431" s="3">
        <f>(  Eur_12M!B430 + ( ('Swap(vs6M)_2Y'!B432 - Eur_12M!B430)/1  )*(P431-1) )/100</f>
        <v>-1.5666666666666667E-3</v>
      </c>
      <c r="R431" s="3">
        <f t="shared" si="145"/>
        <v>3.2340561825891307</v>
      </c>
      <c r="S431" s="3">
        <f t="shared" si="146"/>
        <v>3.1768445136827843</v>
      </c>
      <c r="T431" s="13">
        <f t="shared" si="147"/>
        <v>0.99938977277756569</v>
      </c>
      <c r="U431" s="13">
        <f t="shared" si="148"/>
        <v>0.99925556582187824</v>
      </c>
      <c r="V431" s="3">
        <f t="shared" si="149"/>
        <v>201.81947777853725</v>
      </c>
      <c r="W431" s="13">
        <f t="shared" si="150"/>
        <v>0.99938977277756569</v>
      </c>
      <c r="X431" s="3">
        <f t="shared" si="151"/>
        <v>3.1008277163640622E-5</v>
      </c>
      <c r="Y431" s="3">
        <f t="shared" si="152"/>
        <v>1.5254235745806011</v>
      </c>
      <c r="Z431" s="3">
        <f t="shared" si="153"/>
        <v>3.3223426006500936</v>
      </c>
      <c r="AA431" s="3">
        <f t="shared" si="154"/>
        <v>1669.780237520484</v>
      </c>
      <c r="AL431" s="25"/>
      <c r="AM431" s="25"/>
    </row>
    <row r="432" spans="1:39" hidden="1">
      <c r="A432" s="4">
        <v>42608</v>
      </c>
      <c r="B432" s="3">
        <v>143.93719999999999</v>
      </c>
      <c r="C432" s="3">
        <f t="shared" si="134"/>
        <v>-9.7564404581110145E-4</v>
      </c>
      <c r="D432" s="3">
        <f t="shared" si="135"/>
        <v>9.518813041266546E-7</v>
      </c>
      <c r="E432" s="3">
        <f t="shared" si="136"/>
        <v>1.0250599682747187E-4</v>
      </c>
      <c r="F432" s="3">
        <f t="shared" si="137"/>
        <v>-2.7113938097202265E-3</v>
      </c>
      <c r="G432" s="3">
        <f t="shared" si="138"/>
        <v>3.5874001958236701E-2</v>
      </c>
      <c r="H432" s="3">
        <f t="shared" si="139"/>
        <v>1.5</v>
      </c>
      <c r="I432" s="13">
        <f>I433*(1+(H433*((B432/B433)-1))+((1-H433)*(Eur_1M!B432/100)*((A432-A433)/360)))</f>
        <v>126.68449147039175</v>
      </c>
      <c r="J432" s="3">
        <f t="shared" si="140"/>
        <v>121.20167417305707</v>
      </c>
      <c r="K432" s="3">
        <f t="shared" si="133"/>
        <v>1.2026606351641023</v>
      </c>
      <c r="L432" s="13">
        <f t="shared" si="141"/>
        <v>1202.6606351641024</v>
      </c>
      <c r="M432" s="3">
        <f t="shared" si="142"/>
        <v>-1.4586768529560362E-3</v>
      </c>
      <c r="N432" s="3">
        <f t="shared" si="143"/>
        <v>4.4272294170122767E-2</v>
      </c>
      <c r="O432" s="3">
        <v>421</v>
      </c>
      <c r="P432" s="3">
        <f t="shared" si="144"/>
        <v>1.6706349206349207</v>
      </c>
      <c r="Q432" s="3">
        <f>(  Eur_12M!B431 + ( ('Swap(vs6M)_2Y'!B433 - Eur_12M!B431)/1  )*(P432-1) )/100</f>
        <v>-1.5528968253968253E-3</v>
      </c>
      <c r="R432" s="3">
        <f t="shared" si="145"/>
        <v>3.2081209398014181</v>
      </c>
      <c r="S432" s="3">
        <f t="shared" si="146"/>
        <v>3.1508976522408911</v>
      </c>
      <c r="T432" s="13">
        <f t="shared" si="147"/>
        <v>0.99933197348752467</v>
      </c>
      <c r="U432" s="13">
        <f t="shared" si="148"/>
        <v>0.99918615241630193</v>
      </c>
      <c r="V432" s="3">
        <f t="shared" si="149"/>
        <v>200.07549584885589</v>
      </c>
      <c r="W432" s="13">
        <f t="shared" si="150"/>
        <v>0.99933197348752467</v>
      </c>
      <c r="X432" s="3">
        <f t="shared" si="151"/>
        <v>3.3752510624786227E-5</v>
      </c>
      <c r="Y432" s="3">
        <f t="shared" si="152"/>
        <v>1.5078197948659664</v>
      </c>
      <c r="Z432" s="3">
        <f t="shared" si="153"/>
        <v>3.6108201506208544</v>
      </c>
      <c r="AA432" s="3">
        <f t="shared" si="154"/>
        <v>1673.6115412016386</v>
      </c>
      <c r="AL432" s="25"/>
      <c r="AM432" s="25"/>
    </row>
    <row r="433" spans="1:39" hidden="1">
      <c r="A433" s="4">
        <v>42607</v>
      </c>
      <c r="B433" s="3">
        <v>144.07769999999999</v>
      </c>
      <c r="C433" s="3">
        <f t="shared" si="134"/>
        <v>-1.4765842062542268E-3</v>
      </c>
      <c r="D433" s="3">
        <f t="shared" si="135"/>
        <v>2.180300918159425E-6</v>
      </c>
      <c r="E433" s="3">
        <f t="shared" si="136"/>
        <v>1.0610014609935411E-4</v>
      </c>
      <c r="F433" s="3">
        <f t="shared" si="137"/>
        <v>3.9639248650684888E-4</v>
      </c>
      <c r="G433" s="3">
        <f t="shared" si="138"/>
        <v>3.6561767610986007E-2</v>
      </c>
      <c r="H433" s="3">
        <f t="shared" si="139"/>
        <v>1.5</v>
      </c>
      <c r="I433" s="13">
        <f>I434*(1+(H434*((B433/B434)-1))+((1-H434)*(Eur_1M!B433/100)*((A433-A434)/360)))</f>
        <v>126.86941804699693</v>
      </c>
      <c r="J433" s="3">
        <f t="shared" si="140"/>
        <v>121.37859725514465</v>
      </c>
      <c r="K433" s="3">
        <f t="shared" si="133"/>
        <v>1.2044162084903818</v>
      </c>
      <c r="L433" s="13">
        <f t="shared" si="141"/>
        <v>1204.4162084903817</v>
      </c>
      <c r="M433" s="3">
        <f t="shared" si="142"/>
        <v>-2.2105722926845754E-3</v>
      </c>
      <c r="N433" s="3">
        <f t="shared" si="143"/>
        <v>4.4694065455658197E-2</v>
      </c>
      <c r="O433" s="3">
        <v>422</v>
      </c>
      <c r="P433" s="3">
        <f t="shared" si="144"/>
        <v>1.6746031746031746</v>
      </c>
      <c r="Q433" s="3">
        <f>(  Eur_12M!B432 + ( ('Swap(vs6M)_2Y'!B434 - Eur_12M!B432)/1  )*(P433-1) )/100</f>
        <v>-1.5356349206349206E-3</v>
      </c>
      <c r="R433" s="3">
        <f t="shared" si="145"/>
        <v>3.2003031152546657</v>
      </c>
      <c r="S433" s="3">
        <f t="shared" si="146"/>
        <v>3.1424661075665687</v>
      </c>
      <c r="T433" s="13">
        <f t="shared" si="147"/>
        <v>0.999313584365213</v>
      </c>
      <c r="U433" s="13">
        <f t="shared" si="148"/>
        <v>0.99916234446347751</v>
      </c>
      <c r="V433" s="3">
        <f t="shared" si="149"/>
        <v>201.85440232134454</v>
      </c>
      <c r="W433" s="13">
        <f t="shared" si="150"/>
        <v>0.999313584365213</v>
      </c>
      <c r="X433" s="3">
        <f t="shared" si="151"/>
        <v>3.4191538204286353E-5</v>
      </c>
      <c r="Y433" s="3">
        <f t="shared" si="152"/>
        <v>1.4887610128062607</v>
      </c>
      <c r="Z433" s="3">
        <f t="shared" si="153"/>
        <v>3.712219031635962</v>
      </c>
      <c r="AA433" s="3">
        <f t="shared" si="154"/>
        <v>1677.5087384692683</v>
      </c>
      <c r="AL433" s="25"/>
      <c r="AM433" s="25"/>
    </row>
    <row r="434" spans="1:39" hidden="1">
      <c r="A434" s="4">
        <v>42606</v>
      </c>
      <c r="B434" s="3">
        <v>144.29060000000001</v>
      </c>
      <c r="C434" s="3">
        <f t="shared" si="134"/>
        <v>-2.3006475176868505E-4</v>
      </c>
      <c r="D434" s="3">
        <f t="shared" si="135"/>
        <v>5.2929790006386672E-8</v>
      </c>
      <c r="E434" s="3">
        <f t="shared" si="136"/>
        <v>1.0426755922183079E-4</v>
      </c>
      <c r="F434" s="3">
        <f t="shared" si="137"/>
        <v>2.4626495178396192E-3</v>
      </c>
      <c r="G434" s="3">
        <f t="shared" si="138"/>
        <v>3.6193238613406883E-2</v>
      </c>
      <c r="H434" s="3">
        <f t="shared" si="139"/>
        <v>1.5</v>
      </c>
      <c r="I434" s="13">
        <f>I435*(1+(H435*((B434/B435)-1))+((1-H435)*(Eur_1M!B434/100)*((A434-A435)/360)))</f>
        <v>127.15018227780276</v>
      </c>
      <c r="J434" s="3">
        <f t="shared" si="140"/>
        <v>121.6472102039485</v>
      </c>
      <c r="K434" s="3">
        <f t="shared" si="133"/>
        <v>1.2070816025274351</v>
      </c>
      <c r="L434" s="13">
        <f t="shared" si="141"/>
        <v>1207.0816025274351</v>
      </c>
      <c r="M434" s="3">
        <f t="shared" si="142"/>
        <v>-3.3999022348099264E-4</v>
      </c>
      <c r="N434" s="3">
        <f t="shared" si="143"/>
        <v>4.4688881279082229E-2</v>
      </c>
      <c r="O434" s="3">
        <v>423</v>
      </c>
      <c r="P434" s="3">
        <f t="shared" si="144"/>
        <v>1.6785714285714286</v>
      </c>
      <c r="Q434" s="3">
        <f>(  Eur_12M!B433 + ( ('Swap(vs6M)_2Y'!B435 - Eur_12M!B433)/1  )*(P434-1) )/100</f>
        <v>-1.4639285714285715E-3</v>
      </c>
      <c r="R434" s="3">
        <f t="shared" si="145"/>
        <v>3.2371041367858902</v>
      </c>
      <c r="S434" s="3">
        <f t="shared" si="146"/>
        <v>3.179205358989492</v>
      </c>
      <c r="T434" s="13">
        <f t="shared" si="147"/>
        <v>0.99939625330263682</v>
      </c>
      <c r="U434" s="13">
        <f t="shared" si="148"/>
        <v>0.99926160288313581</v>
      </c>
      <c r="V434" s="3">
        <f t="shared" si="149"/>
        <v>204.63271448317937</v>
      </c>
      <c r="W434" s="13">
        <f t="shared" si="150"/>
        <v>0.99939625330263682</v>
      </c>
      <c r="X434" s="3">
        <f t="shared" si="151"/>
        <v>3.0272769301468409E-5</v>
      </c>
      <c r="Y434" s="3">
        <f t="shared" si="152"/>
        <v>1.422401925442665</v>
      </c>
      <c r="Z434" s="3">
        <f t="shared" si="153"/>
        <v>3.308755851018133</v>
      </c>
      <c r="AA434" s="3">
        <f t="shared" si="154"/>
        <v>1681.4587670044377</v>
      </c>
      <c r="AL434" s="25"/>
      <c r="AM434" s="25"/>
    </row>
    <row r="435" spans="1:39" hidden="1">
      <c r="A435" s="4">
        <v>42605</v>
      </c>
      <c r="B435" s="3">
        <v>144.32380000000001</v>
      </c>
      <c r="C435" s="3">
        <f t="shared" si="134"/>
        <v>5.7511225964814411E-5</v>
      </c>
      <c r="D435" s="3">
        <f t="shared" si="135"/>
        <v>3.3075411119759431E-9</v>
      </c>
      <c r="E435" s="3">
        <f t="shared" si="136"/>
        <v>1.1204073606676707E-4</v>
      </c>
      <c r="F435" s="3">
        <f t="shared" si="137"/>
        <v>5.4902322114529466E-3</v>
      </c>
      <c r="G435" s="3">
        <f t="shared" si="138"/>
        <v>3.73192095991835E-2</v>
      </c>
      <c r="H435" s="3">
        <f t="shared" si="139"/>
        <v>1.5</v>
      </c>
      <c r="I435" s="13">
        <f>I436*(1+(H436*((B435/B436)-1))+((1-H436)*(Eur_1M!B435/100)*((A435-A436)/360)))</f>
        <v>127.19341944638185</v>
      </c>
      <c r="J435" s="3">
        <f t="shared" si="140"/>
        <v>121.68857609773285</v>
      </c>
      <c r="K435" s="3">
        <f t="shared" si="133"/>
        <v>1.2074920682444497</v>
      </c>
      <c r="L435" s="13">
        <f t="shared" si="141"/>
        <v>1207.4920682444497</v>
      </c>
      <c r="M435" s="3">
        <f t="shared" si="142"/>
        <v>9.1390143444170893E-5</v>
      </c>
      <c r="N435" s="3">
        <f t="shared" si="143"/>
        <v>4.4689990024553254E-2</v>
      </c>
      <c r="O435" s="3">
        <v>424</v>
      </c>
      <c r="P435" s="3">
        <f t="shared" si="144"/>
        <v>1.6825396825396826</v>
      </c>
      <c r="Q435" s="3">
        <f>(  Eur_12M!B434 + ( ('Swap(vs6M)_2Y'!B436 - Eur_12M!B434)/1  )*(P435-1) )/100</f>
        <v>-1.4665079365079367E-3</v>
      </c>
      <c r="R435" s="3">
        <f t="shared" si="145"/>
        <v>3.2389641152936033</v>
      </c>
      <c r="S435" s="3">
        <f t="shared" si="146"/>
        <v>3.1809955014417772</v>
      </c>
      <c r="T435" s="13">
        <f t="shared" si="147"/>
        <v>0.9994001766709365</v>
      </c>
      <c r="U435" s="13">
        <f t="shared" si="148"/>
        <v>0.99926615045661049</v>
      </c>
      <c r="V435" s="3">
        <f t="shared" si="149"/>
        <v>205.03294437696786</v>
      </c>
      <c r="W435" s="13">
        <f t="shared" si="150"/>
        <v>0.9994001766709365</v>
      </c>
      <c r="X435" s="3">
        <f t="shared" si="151"/>
        <v>3.004452635996793E-5</v>
      </c>
      <c r="Y435" s="3">
        <f t="shared" si="152"/>
        <v>1.4253074954713416</v>
      </c>
      <c r="Z435" s="3">
        <f t="shared" si="153"/>
        <v>3.2938931627656682</v>
      </c>
      <c r="AA435" s="3">
        <f t="shared" si="154"/>
        <v>1685.4586229723925</v>
      </c>
      <c r="AL435" s="25"/>
      <c r="AM435" s="25"/>
    </row>
    <row r="436" spans="1:39" hidden="1">
      <c r="A436" s="4">
        <v>42604</v>
      </c>
      <c r="B436" s="3">
        <v>144.31549999999999</v>
      </c>
      <c r="C436" s="3">
        <f t="shared" si="134"/>
        <v>3.9018479115073925E-3</v>
      </c>
      <c r="D436" s="3">
        <f t="shared" si="135"/>
        <v>1.5224417124534602E-5</v>
      </c>
      <c r="E436" s="3">
        <f t="shared" si="136"/>
        <v>1.1290331203423001E-4</v>
      </c>
      <c r="F436" s="3">
        <f t="shared" si="137"/>
        <v>6.3632496033043219E-3</v>
      </c>
      <c r="G436" s="3">
        <f t="shared" si="138"/>
        <v>3.7377432174475395E-2</v>
      </c>
      <c r="H436" s="3">
        <f t="shared" si="139"/>
        <v>1.5</v>
      </c>
      <c r="I436" s="13">
        <f>I437*(1+(H437*((B436/B437)-1))+((1-H437)*(Eur_1M!B436/100)*((A436-A437)/360)))</f>
        <v>127.18179575268709</v>
      </c>
      <c r="J436" s="3">
        <f t="shared" si="140"/>
        <v>121.6774554694734</v>
      </c>
      <c r="K436" s="3">
        <f t="shared" si="133"/>
        <v>1.207381720413554</v>
      </c>
      <c r="L436" s="13">
        <f t="shared" si="141"/>
        <v>1207.3817204135539</v>
      </c>
      <c r="M436" s="3">
        <f t="shared" si="142"/>
        <v>5.8623627686287981E-3</v>
      </c>
      <c r="N436" s="3">
        <f t="shared" si="143"/>
        <v>4.426361422345345E-2</v>
      </c>
      <c r="O436" s="3">
        <v>425</v>
      </c>
      <c r="P436" s="3">
        <f t="shared" si="144"/>
        <v>1.6865079365079365</v>
      </c>
      <c r="Q436" s="3">
        <f>(  Eur_12M!B435 + ( ('Swap(vs6M)_2Y'!B437 - Eur_12M!B435)/1  )*(P436-1) )/100</f>
        <v>-1.5172222222222225E-3</v>
      </c>
      <c r="R436" s="3">
        <f t="shared" si="145"/>
        <v>3.262647943061042</v>
      </c>
      <c r="S436" s="3">
        <f t="shared" si="146"/>
        <v>3.2051647258328337</v>
      </c>
      <c r="T436" s="13">
        <f t="shared" si="147"/>
        <v>0.99944811727683203</v>
      </c>
      <c r="U436" s="13">
        <f t="shared" si="148"/>
        <v>0.99932507397761017</v>
      </c>
      <c r="V436" s="3">
        <f t="shared" si="149"/>
        <v>204.82995868049215</v>
      </c>
      <c r="W436" s="13">
        <f t="shared" si="150"/>
        <v>0.99944811727683203</v>
      </c>
      <c r="X436" s="3">
        <f t="shared" si="151"/>
        <v>2.8055622177888313E-5</v>
      </c>
      <c r="Y436" s="3">
        <f t="shared" si="152"/>
        <v>1.4800171261887272</v>
      </c>
      <c r="Z436" s="3">
        <f t="shared" si="153"/>
        <v>3.0531234053307652</v>
      </c>
      <c r="AA436" s="3">
        <f t="shared" si="154"/>
        <v>1689.6877268414728</v>
      </c>
      <c r="AL436" s="25"/>
      <c r="AM436" s="25"/>
    </row>
    <row r="437" spans="1:39" hidden="1">
      <c r="A437" s="4">
        <v>42601</v>
      </c>
      <c r="B437" s="3">
        <v>143.7535</v>
      </c>
      <c r="C437" s="3">
        <f t="shared" si="134"/>
        <v>-3.8380966633125746E-3</v>
      </c>
      <c r="D437" s="3">
        <f t="shared" si="135"/>
        <v>1.4730985996931118E-5</v>
      </c>
      <c r="E437" s="3">
        <f t="shared" si="136"/>
        <v>9.7979926632367698E-5</v>
      </c>
      <c r="F437" s="3">
        <f t="shared" si="137"/>
        <v>1.9127381130236531E-3</v>
      </c>
      <c r="G437" s="3">
        <f t="shared" si="138"/>
        <v>3.5103307227407433E-2</v>
      </c>
      <c r="H437" s="3">
        <f t="shared" si="139"/>
        <v>1.5</v>
      </c>
      <c r="I437" s="13">
        <f>I438*(1+(H438*((B437/B438)-1))+((1-H438)*(Eur_1M!B437/100)*((A437-A438)/360)))</f>
        <v>126.43839111133109</v>
      </c>
      <c r="J437" s="3">
        <f t="shared" si="140"/>
        <v>120.96622486756957</v>
      </c>
      <c r="K437" s="3">
        <f t="shared" si="133"/>
        <v>1.2003243175082732</v>
      </c>
      <c r="L437" s="13">
        <f t="shared" si="141"/>
        <v>1200.3243175082732</v>
      </c>
      <c r="M437" s="3">
        <f t="shared" si="142"/>
        <v>-5.7575286811288534E-3</v>
      </c>
      <c r="N437" s="3">
        <f t="shared" si="143"/>
        <v>4.3727554744681381E-2</v>
      </c>
      <c r="O437" s="3">
        <v>426</v>
      </c>
      <c r="P437" s="3">
        <f t="shared" si="144"/>
        <v>1.6904761904761905</v>
      </c>
      <c r="Q437" s="3">
        <f>(  Eur_12M!B436 + ( ('Swap(vs6M)_2Y'!B438 - Eur_12M!B436)/1  )*(P437-1) )/100</f>
        <v>-1.5782142857142857E-3</v>
      </c>
      <c r="R437" s="3">
        <f t="shared" si="145"/>
        <v>3.1931011919714729</v>
      </c>
      <c r="S437" s="3">
        <f t="shared" si="146"/>
        <v>3.1362473626577998</v>
      </c>
      <c r="T437" s="13">
        <f t="shared" si="147"/>
        <v>0.99929623193697514</v>
      </c>
      <c r="U437" s="13">
        <f t="shared" si="148"/>
        <v>0.9991443759897386</v>
      </c>
      <c r="V437" s="3">
        <f t="shared" si="149"/>
        <v>197.66598161890386</v>
      </c>
      <c r="W437" s="13">
        <f t="shared" si="150"/>
        <v>0.99929623193697514</v>
      </c>
      <c r="X437" s="3">
        <f t="shared" si="151"/>
        <v>3.5714224423996386E-5</v>
      </c>
      <c r="Y437" s="3">
        <f t="shared" si="152"/>
        <v>1.5318817558228612</v>
      </c>
      <c r="Z437" s="3">
        <f t="shared" si="153"/>
        <v>3.803668702224043</v>
      </c>
      <c r="AA437" s="3">
        <f t="shared" si="154"/>
        <v>1693.542014376902</v>
      </c>
      <c r="AL437" s="25"/>
      <c r="AM437" s="25"/>
    </row>
    <row r="438" spans="1:39" hidden="1">
      <c r="A438" s="4">
        <v>42600</v>
      </c>
      <c r="B438" s="3">
        <v>144.30629999999999</v>
      </c>
      <c r="C438" s="3">
        <f t="shared" si="134"/>
        <v>2.2137171341955735E-3</v>
      </c>
      <c r="D438" s="3">
        <f t="shared" si="135"/>
        <v>4.9005435502310627E-6</v>
      </c>
      <c r="E438" s="3">
        <f t="shared" si="136"/>
        <v>8.3806547036867617E-5</v>
      </c>
      <c r="F438" s="3">
        <f t="shared" si="137"/>
        <v>6.4975652507585861E-3</v>
      </c>
      <c r="G438" s="3">
        <f t="shared" si="138"/>
        <v>3.2083717514125087E-2</v>
      </c>
      <c r="H438" s="3">
        <f t="shared" si="139"/>
        <v>1.5</v>
      </c>
      <c r="I438" s="13">
        <f>I439*(1+(H439*((B438/B439)-1))+((1-H439)*(Eur_1M!B438/100)*((A438-A439)/360)))</f>
        <v>127.16846346403415</v>
      </c>
      <c r="J438" s="3">
        <f t="shared" si="140"/>
        <v>121.66470019306553</v>
      </c>
      <c r="K438" s="3">
        <f t="shared" si="133"/>
        <v>1.2072551522870734</v>
      </c>
      <c r="L438" s="13">
        <f t="shared" si="141"/>
        <v>1207.2551522870733</v>
      </c>
      <c r="M438" s="3">
        <f t="shared" si="142"/>
        <v>3.323848712045325E-3</v>
      </c>
      <c r="N438" s="3">
        <f t="shared" si="143"/>
        <v>4.4653773452269792E-2</v>
      </c>
      <c r="O438" s="3">
        <v>427</v>
      </c>
      <c r="P438" s="3">
        <f t="shared" si="144"/>
        <v>1.6944444444444444</v>
      </c>
      <c r="Q438" s="3">
        <f>(  Eur_12M!B437 + ( ('Swap(vs6M)_2Y'!B439 - Eur_12M!B437)/1  )*(P438-1) )/100</f>
        <v>-1.5779166666666667E-3</v>
      </c>
      <c r="R438" s="3">
        <f t="shared" si="145"/>
        <v>3.2234171747194913</v>
      </c>
      <c r="S438" s="3">
        <f t="shared" si="146"/>
        <v>3.1652909881138913</v>
      </c>
      <c r="T438" s="13">
        <f t="shared" si="147"/>
        <v>0.99936664537533737</v>
      </c>
      <c r="U438" s="13">
        <f t="shared" si="148"/>
        <v>0.99922536037086906</v>
      </c>
      <c r="V438" s="3">
        <f t="shared" si="149"/>
        <v>204.58997556940915</v>
      </c>
      <c r="W438" s="13">
        <f t="shared" si="150"/>
        <v>0.99936664537533737</v>
      </c>
      <c r="X438" s="3">
        <f t="shared" si="151"/>
        <v>3.1512909637989633E-5</v>
      </c>
      <c r="Y438" s="3">
        <f t="shared" si="152"/>
        <v>1.5351253401844855</v>
      </c>
      <c r="Z438" s="3">
        <f t="shared" si="153"/>
        <v>3.475138662325659</v>
      </c>
      <c r="AA438" s="3">
        <f t="shared" si="154"/>
        <v>1697.6648311420204</v>
      </c>
      <c r="AL438" s="25"/>
      <c r="AM438" s="25"/>
    </row>
    <row r="439" spans="1:39" hidden="1">
      <c r="A439" s="4">
        <v>42599</v>
      </c>
      <c r="B439" s="3">
        <v>143.9872</v>
      </c>
      <c r="C439" s="3">
        <f t="shared" si="134"/>
        <v>1.0151886562068855E-3</v>
      </c>
      <c r="D439" s="3">
        <f t="shared" si="135"/>
        <v>1.0306080076911419E-6</v>
      </c>
      <c r="E439" s="3">
        <f t="shared" si="136"/>
        <v>7.944172854589252E-5</v>
      </c>
      <c r="F439" s="3">
        <f t="shared" si="137"/>
        <v>5.0157805309674853E-3</v>
      </c>
      <c r="G439" s="3">
        <f t="shared" si="138"/>
        <v>3.1386560905064149E-2</v>
      </c>
      <c r="H439" s="3">
        <f t="shared" si="139"/>
        <v>1.5</v>
      </c>
      <c r="I439" s="13">
        <f>I440*(1+(H440*((B439/B440)-1))+((1-H440)*(Eur_1M!B439/100)*((A439-A440)/360)))</f>
        <v>126.74647642957518</v>
      </c>
      <c r="J439" s="3">
        <f t="shared" si="140"/>
        <v>121.2609764660164</v>
      </c>
      <c r="K439" s="3">
        <f t="shared" si="133"/>
        <v>1.203249080280919</v>
      </c>
      <c r="L439" s="13">
        <f t="shared" si="141"/>
        <v>1203.2490802809191</v>
      </c>
      <c r="M439" s="3">
        <f t="shared" si="142"/>
        <v>1.5275139582500358E-3</v>
      </c>
      <c r="N439" s="3">
        <f t="shared" si="143"/>
        <v>4.4633758027044688E-2</v>
      </c>
      <c r="O439" s="3">
        <v>428</v>
      </c>
      <c r="P439" s="3">
        <f t="shared" si="144"/>
        <v>1.6984126984126984</v>
      </c>
      <c r="Q439" s="3">
        <f>(  Eur_12M!B438 + ( ('Swap(vs6M)_2Y'!B440 - Eur_12M!B438)/1  )*(P439-1) )/100</f>
        <v>-1.5515873015873017E-3</v>
      </c>
      <c r="R439" s="3">
        <f t="shared" si="145"/>
        <v>3.164654061625964</v>
      </c>
      <c r="S439" s="3">
        <f t="shared" si="146"/>
        <v>3.1064859361085788</v>
      </c>
      <c r="T439" s="13">
        <f t="shared" si="147"/>
        <v>0.9992236628135901</v>
      </c>
      <c r="U439" s="13">
        <f t="shared" si="148"/>
        <v>0.99905337342956713</v>
      </c>
      <c r="V439" s="3">
        <f t="shared" si="149"/>
        <v>200.62536685858629</v>
      </c>
      <c r="W439" s="13">
        <f t="shared" si="150"/>
        <v>0.9992236628135901</v>
      </c>
      <c r="X439" s="3">
        <f t="shared" si="151"/>
        <v>3.8118181073812143E-5</v>
      </c>
      <c r="Y439" s="3">
        <f t="shared" si="152"/>
        <v>1.4992370169194869</v>
      </c>
      <c r="Z439" s="3">
        <f t="shared" si="153"/>
        <v>4.1835978239854921</v>
      </c>
      <c r="AA439" s="3">
        <f t="shared" si="154"/>
        <v>1701.2823134380521</v>
      </c>
      <c r="AL439" s="25"/>
      <c r="AM439" s="25"/>
    </row>
    <row r="440" spans="1:39" hidden="1">
      <c r="A440" s="4">
        <v>42598</v>
      </c>
      <c r="B440" s="3">
        <v>143.84110000000001</v>
      </c>
      <c r="C440" s="3">
        <f t="shared" si="134"/>
        <v>-4.8934206509337053E-3</v>
      </c>
      <c r="D440" s="3">
        <f t="shared" si="135"/>
        <v>2.3945565666984447E-5</v>
      </c>
      <c r="E440" s="3">
        <f t="shared" si="136"/>
        <v>7.9277316810008451E-5</v>
      </c>
      <c r="F440" s="3">
        <f t="shared" si="137"/>
        <v>3.069895215366639E-3</v>
      </c>
      <c r="G440" s="3">
        <f t="shared" si="138"/>
        <v>3.1511218797867981E-2</v>
      </c>
      <c r="H440" s="3">
        <f t="shared" si="139"/>
        <v>1.5</v>
      </c>
      <c r="I440" s="13">
        <f>I441*(1+(H441*((B440/B441)-1))+((1-H441)*(Eur_1M!B440/100)*((A440-A441)/360)))</f>
        <v>126.55301721111479</v>
      </c>
      <c r="J440" s="3">
        <f t="shared" si="140"/>
        <v>121.07589002892011</v>
      </c>
      <c r="K440" s="3">
        <f t="shared" si="133"/>
        <v>1.2014125035709253</v>
      </c>
      <c r="L440" s="13">
        <f t="shared" si="141"/>
        <v>1201.4125035709253</v>
      </c>
      <c r="M440" s="3">
        <f t="shared" si="142"/>
        <v>-7.3439771666055477E-3</v>
      </c>
      <c r="N440" s="3">
        <f t="shared" si="143"/>
        <v>5.0833122638822524E-2</v>
      </c>
      <c r="O440" s="3">
        <v>429</v>
      </c>
      <c r="P440" s="3">
        <f t="shared" si="144"/>
        <v>1.7023809523809523</v>
      </c>
      <c r="Q440" s="3">
        <f>(  Eur_12M!B439 + ( ('Swap(vs6M)_2Y'!B441 - Eur_12M!B439)/1  )*(P440-1) )/100</f>
        <v>-1.6589285714285712E-3</v>
      </c>
      <c r="R440" s="3">
        <f t="shared" si="145"/>
        <v>2.7572436615573479</v>
      </c>
      <c r="S440" s="3">
        <f t="shared" si="146"/>
        <v>2.6909189813594634</v>
      </c>
      <c r="T440" s="13">
        <f t="shared" si="147"/>
        <v>0.99708545514694868</v>
      </c>
      <c r="U440" s="13">
        <f t="shared" si="148"/>
        <v>0.99643722514051269</v>
      </c>
      <c r="V440" s="3">
        <f t="shared" si="149"/>
        <v>198.65566374791115</v>
      </c>
      <c r="W440" s="13">
        <f t="shared" si="150"/>
        <v>0.99708545514694868</v>
      </c>
      <c r="X440" s="3">
        <f t="shared" si="151"/>
        <v>1.1186756217258727E-4</v>
      </c>
      <c r="Y440" s="3">
        <f t="shared" si="152"/>
        <v>1.449074984796491</v>
      </c>
      <c r="Z440" s="3">
        <f t="shared" si="153"/>
        <v>13.973075617448352</v>
      </c>
      <c r="AA440" s="3">
        <f t="shared" si="154"/>
        <v>1701.113136842745</v>
      </c>
      <c r="AL440" s="25"/>
      <c r="AM440" s="25"/>
    </row>
    <row r="441" spans="1:39" hidden="1">
      <c r="A441" s="4">
        <v>42597</v>
      </c>
      <c r="B441" s="11">
        <f>B442</f>
        <v>144.54669999999999</v>
      </c>
      <c r="C441" s="3">
        <f t="shared" si="134"/>
        <v>0</v>
      </c>
      <c r="D441" s="3">
        <f t="shared" si="135"/>
        <v>0</v>
      </c>
      <c r="E441" s="3">
        <f t="shared" si="136"/>
        <v>5.6382234464024615E-5</v>
      </c>
      <c r="F441" s="3">
        <f t="shared" si="137"/>
        <v>8.9882467522632015E-3</v>
      </c>
      <c r="G441" s="3">
        <f t="shared" si="138"/>
        <v>2.5681108797101834E-2</v>
      </c>
      <c r="H441" s="3">
        <f t="shared" si="139"/>
        <v>1.5</v>
      </c>
      <c r="I441" s="13">
        <f>I442*(1+(H442*((B441/B442)-1))+((1-H442)*(Eur_1M!B441/100)*((A441-A442)/360)))</f>
        <v>127.48584080489292</v>
      </c>
      <c r="J441" s="3">
        <f t="shared" si="140"/>
        <v>121.96834166180574</v>
      </c>
      <c r="K441" s="3">
        <f t="shared" si="133"/>
        <v>1.2102681275132725</v>
      </c>
      <c r="L441" s="13">
        <f t="shared" si="141"/>
        <v>1210.2681275132725</v>
      </c>
      <c r="M441" s="3">
        <f t="shared" si="142"/>
        <v>1.5333215778902261E-5</v>
      </c>
      <c r="N441" s="3">
        <f t="shared" si="143"/>
        <v>5.086508695299178E-2</v>
      </c>
      <c r="O441" s="3">
        <v>430</v>
      </c>
      <c r="P441" s="3">
        <f t="shared" si="144"/>
        <v>1.7063492063492063</v>
      </c>
      <c r="Q441" s="3">
        <f>(  Eur_12M!B440 + ( ('Swap(vs6M)_2Y'!B442 - Eur_12M!B440)/1  )*(P441-1) )/100</f>
        <v>-1.63015873015873E-3</v>
      </c>
      <c r="R441" s="3">
        <f t="shared" si="145"/>
        <v>2.8635930316157978</v>
      </c>
      <c r="S441" s="3">
        <f t="shared" si="146"/>
        <v>2.7971493407996584</v>
      </c>
      <c r="T441" s="13">
        <f t="shared" si="147"/>
        <v>0.99790567104319516</v>
      </c>
      <c r="U441" s="13">
        <f t="shared" si="148"/>
        <v>0.99742221515316198</v>
      </c>
      <c r="V441" s="3">
        <f t="shared" si="149"/>
        <v>207.53290082505146</v>
      </c>
      <c r="W441" s="13">
        <f t="shared" si="150"/>
        <v>0.99790567104319516</v>
      </c>
      <c r="X441" s="3">
        <f t="shared" si="151"/>
        <v>8.2211297931160187E-5</v>
      </c>
      <c r="Y441" s="3">
        <f t="shared" si="152"/>
        <v>1.4747082810010879</v>
      </c>
      <c r="Z441" s="3">
        <f t="shared" si="153"/>
        <v>10.451590931302011</v>
      </c>
      <c r="AA441" s="3">
        <f t="shared" si="154"/>
        <v>1706.6913756127258</v>
      </c>
      <c r="AL441" s="25"/>
      <c r="AM441" s="25"/>
    </row>
    <row r="442" spans="1:39" hidden="1">
      <c r="A442" s="4">
        <v>42594</v>
      </c>
      <c r="B442" s="3">
        <v>144.54669999999999</v>
      </c>
      <c r="C442" s="3">
        <f t="shared" si="134"/>
        <v>5.9306380080443373E-4</v>
      </c>
      <c r="D442" s="3">
        <f t="shared" si="135"/>
        <v>3.5172467182460106E-7</v>
      </c>
      <c r="E442" s="3">
        <f t="shared" si="136"/>
        <v>5.6947885709437435E-5</v>
      </c>
      <c r="F442" s="3">
        <f t="shared" si="137"/>
        <v>9.74034464842621E-3</v>
      </c>
      <c r="G442" s="3">
        <f t="shared" si="138"/>
        <v>2.564707667943333E-2</v>
      </c>
      <c r="H442" s="3">
        <f t="shared" si="139"/>
        <v>1.5</v>
      </c>
      <c r="I442" s="13">
        <f>I443*(1+(H443*((B442/B443)-1))+((1-H443)*(Eur_1M!B442/100)*((A442-A443)/360)))</f>
        <v>127.48388605197346</v>
      </c>
      <c r="J442" s="3">
        <f t="shared" si="140"/>
        <v>121.9664715092426</v>
      </c>
      <c r="K442" s="3">
        <f t="shared" si="133"/>
        <v>1.2102495703531937</v>
      </c>
      <c r="L442" s="13">
        <f t="shared" si="141"/>
        <v>1210.2495703531938</v>
      </c>
      <c r="M442" s="3">
        <f t="shared" si="142"/>
        <v>8.9458428699732502E-4</v>
      </c>
      <c r="N442" s="3">
        <f t="shared" si="143"/>
        <v>5.0859550815794179E-2</v>
      </c>
      <c r="O442" s="3">
        <v>431</v>
      </c>
      <c r="P442" s="3">
        <f t="shared" si="144"/>
        <v>1.7103174603174602</v>
      </c>
      <c r="Q442" s="3">
        <f>(  Eur_12M!B441 + ( ('Swap(vs6M)_2Y'!B443 - Eur_12M!B441)/1  )*(P442-1) )/100</f>
        <v>-1.6407142857142853E-3</v>
      </c>
      <c r="R442" s="3">
        <f t="shared" si="145"/>
        <v>2.8600511446498031</v>
      </c>
      <c r="S442" s="3">
        <f t="shared" si="146"/>
        <v>2.793537478705316</v>
      </c>
      <c r="T442" s="13">
        <f t="shared" si="147"/>
        <v>0.99788213654628566</v>
      </c>
      <c r="U442" s="13">
        <f t="shared" si="148"/>
        <v>0.99739325063656104</v>
      </c>
      <c r="V442" s="3">
        <f t="shared" si="149"/>
        <v>207.49041837137429</v>
      </c>
      <c r="W442" s="13">
        <f t="shared" si="150"/>
        <v>0.99788213654628566</v>
      </c>
      <c r="X442" s="3">
        <f t="shared" si="151"/>
        <v>8.2962751125934003E-5</v>
      </c>
      <c r="Y442" s="3">
        <f t="shared" si="152"/>
        <v>1.4838736926537874</v>
      </c>
      <c r="Z442" s="3">
        <f t="shared" si="153"/>
        <v>10.570177228846001</v>
      </c>
      <c r="AA442" s="3">
        <f t="shared" si="154"/>
        <v>1710.6526973286179</v>
      </c>
      <c r="AL442" s="25"/>
      <c r="AM442" s="25"/>
    </row>
    <row r="443" spans="1:39" hidden="1">
      <c r="A443" s="4">
        <v>42593</v>
      </c>
      <c r="B443" s="3">
        <v>144.46100000000001</v>
      </c>
      <c r="C443" s="3">
        <f t="shared" si="134"/>
        <v>-9.1539900453614556E-4</v>
      </c>
      <c r="D443" s="3">
        <f t="shared" si="135"/>
        <v>8.3795533750576628E-7</v>
      </c>
      <c r="E443" s="3">
        <f t="shared" si="136"/>
        <v>6.4503822040270952E-5</v>
      </c>
      <c r="F443" s="3">
        <f t="shared" si="137"/>
        <v>6.3352244821379489E-3</v>
      </c>
      <c r="G443" s="3">
        <f t="shared" si="138"/>
        <v>2.8061772290552029E-2</v>
      </c>
      <c r="H443" s="3">
        <f t="shared" si="139"/>
        <v>1.5</v>
      </c>
      <c r="I443" s="13">
        <f>I444*(1+(H444*((B443/B444)-1))+((1-H444)*(Eur_1M!B443/100)*((A443-A444)/360)))</f>
        <v>127.36989196692696</v>
      </c>
      <c r="J443" s="3">
        <f t="shared" si="140"/>
        <v>121.85741100946792</v>
      </c>
      <c r="K443" s="3">
        <f t="shared" si="133"/>
        <v>1.2091673842297326</v>
      </c>
      <c r="L443" s="13">
        <f t="shared" si="141"/>
        <v>1209.1673842297325</v>
      </c>
      <c r="M443" s="3">
        <f t="shared" si="142"/>
        <v>-1.3682809015343872E-3</v>
      </c>
      <c r="N443" s="3">
        <f t="shared" si="143"/>
        <v>5.088087442406266E-2</v>
      </c>
      <c r="O443" s="3">
        <v>432</v>
      </c>
      <c r="P443" s="3">
        <f t="shared" si="144"/>
        <v>1.7142857142857142</v>
      </c>
      <c r="Q443" s="3">
        <f>(  Eur_12M!B442 + ( ('Swap(vs6M)_2Y'!B444 - Eur_12M!B442)/1  )*(P443-1) )/100</f>
        <v>-1.6828571428571426E-3</v>
      </c>
      <c r="R443" s="3">
        <f t="shared" si="145"/>
        <v>2.8410360974096021</v>
      </c>
      <c r="S443" s="3">
        <f t="shared" si="146"/>
        <v>2.7744173949885136</v>
      </c>
      <c r="T443" s="13">
        <f t="shared" si="147"/>
        <v>0.9977516388922113</v>
      </c>
      <c r="U443" s="13">
        <f t="shared" si="148"/>
        <v>0.99723496619617857</v>
      </c>
      <c r="V443" s="3">
        <f t="shared" si="149"/>
        <v>206.33269818983251</v>
      </c>
      <c r="W443" s="13">
        <f t="shared" si="150"/>
        <v>0.9977516388922113</v>
      </c>
      <c r="X443" s="3">
        <f t="shared" si="151"/>
        <v>8.7523874324116262E-5</v>
      </c>
      <c r="Y443" s="3">
        <f t="shared" si="152"/>
        <v>1.5174073518063056</v>
      </c>
      <c r="Z443" s="3">
        <f t="shared" si="153"/>
        <v>11.161874996673083</v>
      </c>
      <c r="AA443" s="3">
        <f t="shared" si="154"/>
        <v>1714.4846419206706</v>
      </c>
      <c r="AL443" s="25"/>
      <c r="AM443" s="25"/>
    </row>
    <row r="444" spans="1:39" hidden="1">
      <c r="A444" s="4">
        <v>42592</v>
      </c>
      <c r="B444" s="3">
        <v>144.5933</v>
      </c>
      <c r="C444" s="3">
        <f t="shared" si="134"/>
        <v>2.9755144773074486E-3</v>
      </c>
      <c r="D444" s="3">
        <f t="shared" si="135"/>
        <v>8.8536864046662192E-6</v>
      </c>
      <c r="E444" s="3">
        <f t="shared" si="136"/>
        <v>6.7655175861271985E-5</v>
      </c>
      <c r="F444" s="3">
        <f t="shared" si="137"/>
        <v>5.2532979852830987E-3</v>
      </c>
      <c r="G444" s="3">
        <f t="shared" si="138"/>
        <v>2.8897560759120377E-2</v>
      </c>
      <c r="H444" s="3">
        <f t="shared" si="139"/>
        <v>1.5</v>
      </c>
      <c r="I444" s="13">
        <f>I445*(1+(H445*((B444/B445)-1))+((1-H445)*(Eur_1M!B444/100)*((A444-A445)/360)))</f>
        <v>127.54428904242087</v>
      </c>
      <c r="J444" s="3">
        <f t="shared" si="140"/>
        <v>122.02426029998023</v>
      </c>
      <c r="K444" s="3">
        <f t="shared" si="133"/>
        <v>1.2108229972818898</v>
      </c>
      <c r="L444" s="13">
        <f t="shared" si="141"/>
        <v>1210.8229972818899</v>
      </c>
      <c r="M444" s="3">
        <f t="shared" si="142"/>
        <v>4.4650603367775649E-3</v>
      </c>
      <c r="N444" s="3">
        <f t="shared" si="143"/>
        <v>5.0674940367478494E-2</v>
      </c>
      <c r="O444" s="3">
        <v>433</v>
      </c>
      <c r="P444" s="3">
        <f t="shared" si="144"/>
        <v>1.7182539682539681</v>
      </c>
      <c r="Q444" s="3">
        <f>(  Eur_12M!B443 + ( ('Swap(vs6M)_2Y'!B445 - Eur_12M!B443)/1  )*(P444-1) )/100</f>
        <v>-1.715396825396825E-3</v>
      </c>
      <c r="R444" s="3">
        <f t="shared" si="145"/>
        <v>2.8687489129624373</v>
      </c>
      <c r="S444" s="3">
        <f t="shared" si="146"/>
        <v>2.8023230929956906</v>
      </c>
      <c r="T444" s="13">
        <f t="shared" si="147"/>
        <v>0.9979395060099856</v>
      </c>
      <c r="U444" s="13">
        <f t="shared" si="148"/>
        <v>0.99746319830778152</v>
      </c>
      <c r="V444" s="3">
        <f t="shared" si="149"/>
        <v>207.92055817225162</v>
      </c>
      <c r="W444" s="13">
        <f t="shared" si="150"/>
        <v>0.9979395060099856</v>
      </c>
      <c r="X444" s="3">
        <f t="shared" si="151"/>
        <v>8.0990003597806347E-5</v>
      </c>
      <c r="Y444" s="3">
        <f t="shared" si="152"/>
        <v>1.5636382722440656</v>
      </c>
      <c r="Z444" s="3">
        <f t="shared" si="153"/>
        <v>10.338876367518367</v>
      </c>
      <c r="AA444" s="3">
        <f t="shared" si="154"/>
        <v>1718.9542350997319</v>
      </c>
      <c r="AL444" s="25"/>
      <c r="AM444" s="25"/>
    </row>
    <row r="445" spans="1:39" hidden="1">
      <c r="A445" s="4">
        <v>42591</v>
      </c>
      <c r="B445" s="3">
        <v>144.16370000000001</v>
      </c>
      <c r="C445" s="3">
        <f t="shared" si="134"/>
        <v>1.9771147300840693E-4</v>
      </c>
      <c r="D445" s="3">
        <f t="shared" si="135"/>
        <v>3.9089826559154022E-8</v>
      </c>
      <c r="E445" s="3">
        <f t="shared" si="136"/>
        <v>6.7377329165148482E-5</v>
      </c>
      <c r="F445" s="3">
        <f t="shared" si="137"/>
        <v>5.2062369750026953E-3</v>
      </c>
      <c r="G445" s="3">
        <f t="shared" si="138"/>
        <v>2.884229980971946E-2</v>
      </c>
      <c r="H445" s="3">
        <f t="shared" si="139"/>
        <v>1.5</v>
      </c>
      <c r="I445" s="13">
        <f>I446*(1+(H446*((B445/B446)-1))+((1-H446)*(Eur_1M!B445/100)*((A445-A446)/360)))</f>
        <v>126.97606561622081</v>
      </c>
      <c r="J445" s="3">
        <f t="shared" si="140"/>
        <v>121.48062919122772</v>
      </c>
      <c r="K445" s="3">
        <f t="shared" si="133"/>
        <v>1.2054286515436146</v>
      </c>
      <c r="L445" s="13">
        <f t="shared" si="141"/>
        <v>1205.4286515436145</v>
      </c>
      <c r="M445" s="3">
        <f t="shared" si="142"/>
        <v>3.0167602002808413E-4</v>
      </c>
      <c r="N445" s="3">
        <f t="shared" si="143"/>
        <v>5.0681685952749439E-2</v>
      </c>
      <c r="O445" s="3">
        <v>434</v>
      </c>
      <c r="P445" s="3">
        <f t="shared" si="144"/>
        <v>1.7222222222222223</v>
      </c>
      <c r="Q445" s="3">
        <f>(  Eur_12M!B444 + ( ('Swap(vs6M)_2Y'!B446 - Eur_12M!B444)/1  )*(P445-1) )/100</f>
        <v>-1.6616666666666668E-3</v>
      </c>
      <c r="R445" s="3">
        <f t="shared" si="145"/>
        <v>2.7993026731480568</v>
      </c>
      <c r="S445" s="3">
        <f t="shared" si="146"/>
        <v>2.7327913407713664</v>
      </c>
      <c r="T445" s="13">
        <f t="shared" si="147"/>
        <v>0.99743934462097017</v>
      </c>
      <c r="U445" s="13">
        <f t="shared" si="148"/>
        <v>0.99685999483662124</v>
      </c>
      <c r="V445" s="3">
        <f t="shared" si="149"/>
        <v>202.62511015407597</v>
      </c>
      <c r="W445" s="13">
        <f t="shared" si="150"/>
        <v>0.99743934462097017</v>
      </c>
      <c r="X445" s="3">
        <f t="shared" si="151"/>
        <v>9.8920522123672702E-5</v>
      </c>
      <c r="Y445" s="3">
        <f t="shared" si="152"/>
        <v>1.4765919922144874</v>
      </c>
      <c r="Z445" s="3">
        <f t="shared" si="153"/>
        <v>12.546126496425199</v>
      </c>
      <c r="AA445" s="3">
        <f t="shared" si="154"/>
        <v>1721.7345819387069</v>
      </c>
      <c r="AL445" s="25"/>
      <c r="AM445" s="25"/>
    </row>
    <row r="446" spans="1:39" hidden="1">
      <c r="A446" s="4">
        <v>42590</v>
      </c>
      <c r="B446" s="3">
        <v>144.1352</v>
      </c>
      <c r="C446" s="3">
        <f t="shared" si="134"/>
        <v>6.2599722635747052E-4</v>
      </c>
      <c r="D446" s="3">
        <f t="shared" si="135"/>
        <v>3.9187252740724617E-7</v>
      </c>
      <c r="E446" s="3">
        <f t="shared" si="136"/>
        <v>8.1909769452547486E-5</v>
      </c>
      <c r="F446" s="3">
        <f t="shared" si="137"/>
        <v>1.1912581398675348E-3</v>
      </c>
      <c r="G446" s="3">
        <f t="shared" si="138"/>
        <v>3.2111821260245331E-2</v>
      </c>
      <c r="H446" s="3">
        <f t="shared" si="139"/>
        <v>1.5</v>
      </c>
      <c r="I446" s="13">
        <f>I447*(1+(H447*((B446/B447)-1))+((1-H447)*(Eur_1M!B446/100)*((A446-A447)/360)))</f>
        <v>126.93776575947153</v>
      </c>
      <c r="J446" s="3">
        <f t="shared" si="140"/>
        <v>121.44398692582709</v>
      </c>
      <c r="K446" s="3">
        <f t="shared" si="133"/>
        <v>1.2050650574721526</v>
      </c>
      <c r="L446" s="13">
        <f t="shared" si="141"/>
        <v>1205.0650574721526</v>
      </c>
      <c r="M446" s="3">
        <f t="shared" si="142"/>
        <v>9.5425102956454258E-4</v>
      </c>
      <c r="N446" s="3">
        <f t="shared" si="143"/>
        <v>5.1059007098123901E-2</v>
      </c>
      <c r="O446" s="3">
        <v>435</v>
      </c>
      <c r="P446" s="3">
        <f t="shared" si="144"/>
        <v>1.7261904761904763</v>
      </c>
      <c r="Q446" s="3">
        <f>(  Eur_12M!B445 + ( ('Swap(vs6M)_2Y'!B447 - Eur_12M!B445)/1  )*(P446-1) )/100</f>
        <v>-1.8252380952380953E-3</v>
      </c>
      <c r="R446" s="3">
        <f t="shared" si="145"/>
        <v>2.7671860178659933</v>
      </c>
      <c r="S446" s="3">
        <f t="shared" si="146"/>
        <v>2.7001023618613531</v>
      </c>
      <c r="T446" s="13">
        <f t="shared" si="147"/>
        <v>0.99717287589860537</v>
      </c>
      <c r="U446" s="13">
        <f t="shared" si="148"/>
        <v>0.99653409275584914</v>
      </c>
      <c r="V446" s="3">
        <f t="shared" si="149"/>
        <v>201.97935621733416</v>
      </c>
      <c r="W446" s="13">
        <f t="shared" si="150"/>
        <v>0.99717287589860537</v>
      </c>
      <c r="X446" s="3">
        <f t="shared" si="151"/>
        <v>1.0727963142248315E-4</v>
      </c>
      <c r="Y446" s="3">
        <f t="shared" si="152"/>
        <v>1.6215785098120952</v>
      </c>
      <c r="Z446" s="3">
        <f t="shared" si="153"/>
        <v>13.73091066061883</v>
      </c>
      <c r="AA446" s="3">
        <f t="shared" si="154"/>
        <v>1725.6360804062872</v>
      </c>
      <c r="AL446" s="25"/>
      <c r="AM446" s="25"/>
    </row>
    <row r="447" spans="1:39" hidden="1">
      <c r="A447" s="4">
        <v>42587</v>
      </c>
      <c r="B447" s="3">
        <v>144.04499999999999</v>
      </c>
      <c r="C447" s="3">
        <f t="shared" si="134"/>
        <v>-9.194286312420169E-4</v>
      </c>
      <c r="D447" s="3">
        <f t="shared" si="135"/>
        <v>8.4534900794756875E-7</v>
      </c>
      <c r="E447" s="3">
        <f t="shared" si="136"/>
        <v>8.2814144020116373E-5</v>
      </c>
      <c r="F447" s="3">
        <f t="shared" si="137"/>
        <v>-5.7326756438415738E-4</v>
      </c>
      <c r="G447" s="3">
        <f t="shared" si="138"/>
        <v>3.2299398975247667E-2</v>
      </c>
      <c r="H447" s="3">
        <f t="shared" si="139"/>
        <v>1.5</v>
      </c>
      <c r="I447" s="13">
        <f>I448*(1+(H448*((B447/B448)-1))+((1-H448)*(Eur_1M!B447/100)*((A447-A448)/360)))</f>
        <v>126.81669304187497</v>
      </c>
      <c r="J447" s="3">
        <f t="shared" si="140"/>
        <v>121.32815415183033</v>
      </c>
      <c r="K447" s="3">
        <f t="shared" si="133"/>
        <v>1.2039156713890129</v>
      </c>
      <c r="L447" s="13">
        <f t="shared" si="141"/>
        <v>1203.9156713890129</v>
      </c>
      <c r="M447" s="3">
        <f t="shared" si="142"/>
        <v>-1.3743141777410504E-3</v>
      </c>
      <c r="N447" s="3">
        <f t="shared" si="143"/>
        <v>5.1025199930424439E-2</v>
      </c>
      <c r="O447" s="3">
        <v>436</v>
      </c>
      <c r="P447" s="3">
        <f t="shared" si="144"/>
        <v>1.7301587301587302</v>
      </c>
      <c r="Q447" s="3">
        <f>(  Eur_12M!B446 + ( ('Swap(vs6M)_2Y'!B448 - Eur_12M!B446)/1  )*(P447-1) )/100</f>
        <v>-1.7550793650793651E-3</v>
      </c>
      <c r="R447" s="3">
        <f t="shared" si="145"/>
        <v>2.7533575116112554</v>
      </c>
      <c r="S447" s="3">
        <f t="shared" si="146"/>
        <v>2.6862412606463932</v>
      </c>
      <c r="T447" s="13">
        <f t="shared" si="147"/>
        <v>0.99705062793029509</v>
      </c>
      <c r="U447" s="13">
        <f t="shared" si="148"/>
        <v>0.99638695547343648</v>
      </c>
      <c r="V447" s="3">
        <f t="shared" si="149"/>
        <v>200.94772766027847</v>
      </c>
      <c r="W447" s="13">
        <f t="shared" si="150"/>
        <v>0.99705062793029509</v>
      </c>
      <c r="X447" s="3">
        <f t="shared" si="151"/>
        <v>1.1150592432370713E-4</v>
      </c>
      <c r="Y447" s="3">
        <f t="shared" si="152"/>
        <v>1.5436642739278854</v>
      </c>
      <c r="Z447" s="3">
        <f t="shared" si="153"/>
        <v>14.267922480535416</v>
      </c>
      <c r="AA447" s="3">
        <f t="shared" si="154"/>
        <v>1729.150304501354</v>
      </c>
      <c r="AL447" s="25"/>
      <c r="AM447" s="25"/>
    </row>
    <row r="448" spans="1:39" hidden="1">
      <c r="A448" s="4">
        <v>42586</v>
      </c>
      <c r="B448" s="3">
        <v>144.17750000000001</v>
      </c>
      <c r="C448" s="3">
        <f t="shared" si="134"/>
        <v>3.6535597144874421E-3</v>
      </c>
      <c r="D448" s="3">
        <f t="shared" si="135"/>
        <v>1.334849858732556E-5</v>
      </c>
      <c r="E448" s="3">
        <f t="shared" si="136"/>
        <v>8.7897214901051655E-5</v>
      </c>
      <c r="F448" s="3">
        <f t="shared" si="137"/>
        <v>2.7809957406874503E-3</v>
      </c>
      <c r="G448" s="3">
        <f t="shared" si="138"/>
        <v>3.3205911028732917E-2</v>
      </c>
      <c r="H448" s="3">
        <f t="shared" si="139"/>
        <v>1.5</v>
      </c>
      <c r="I448" s="13">
        <f>I449*(1+(H449*((B448/B449)-1))+((1-H449)*(Eur_1M!B448/100)*((A448-A449)/360)))</f>
        <v>126.99109883782508</v>
      </c>
      <c r="J448" s="3">
        <f t="shared" si="140"/>
        <v>121.49501178538351</v>
      </c>
      <c r="K448" s="3">
        <f t="shared" si="133"/>
        <v>1.2055713672275417</v>
      </c>
      <c r="L448" s="13">
        <f t="shared" si="141"/>
        <v>1205.5713672275417</v>
      </c>
      <c r="M448" s="3">
        <f t="shared" si="142"/>
        <v>5.4804706751045281E-3</v>
      </c>
      <c r="N448" s="3">
        <f t="shared" si="143"/>
        <v>5.1142480672555141E-2</v>
      </c>
      <c r="O448" s="3">
        <v>437</v>
      </c>
      <c r="P448" s="3">
        <f t="shared" si="144"/>
        <v>1.7341269841269842</v>
      </c>
      <c r="Q448" s="3">
        <f>(  Eur_12M!B447 + ( ('Swap(vs6M)_2Y'!B449 - Eur_12M!B447)/1  )*(P448-1) )/100</f>
        <v>-1.6980158730158729E-3</v>
      </c>
      <c r="R448" s="3">
        <f t="shared" si="145"/>
        <v>2.7659017544966567</v>
      </c>
      <c r="S448" s="3">
        <f t="shared" si="146"/>
        <v>2.698554136819145</v>
      </c>
      <c r="T448" s="13">
        <f t="shared" si="147"/>
        <v>0.99716171830879852</v>
      </c>
      <c r="U448" s="13">
        <f t="shared" si="148"/>
        <v>0.99651792950797047</v>
      </c>
      <c r="V448" s="3">
        <f t="shared" si="149"/>
        <v>202.69304024470318</v>
      </c>
      <c r="W448" s="13">
        <f t="shared" si="150"/>
        <v>0.99716171830879852</v>
      </c>
      <c r="X448" s="3">
        <f t="shared" si="151"/>
        <v>1.0719446542434761E-4</v>
      </c>
      <c r="Y448" s="3">
        <f t="shared" si="152"/>
        <v>1.4933458612308463</v>
      </c>
      <c r="Z448" s="3">
        <f t="shared" si="153"/>
        <v>13.817227180539893</v>
      </c>
      <c r="AA448" s="3">
        <f t="shared" si="154"/>
        <v>1733.1846176338911</v>
      </c>
      <c r="AL448" s="25"/>
      <c r="AM448" s="25"/>
    </row>
    <row r="449" spans="1:39" hidden="1">
      <c r="A449" s="4">
        <v>42585</v>
      </c>
      <c r="B449" s="3">
        <v>143.65170000000001</v>
      </c>
      <c r="C449" s="3">
        <f t="shared" si="134"/>
        <v>-2.1438450499771636E-4</v>
      </c>
      <c r="D449" s="3">
        <f t="shared" si="135"/>
        <v>4.5960715983115873E-8</v>
      </c>
      <c r="E449" s="3">
        <f t="shared" si="136"/>
        <v>7.4715901437623621E-5</v>
      </c>
      <c r="F449" s="3">
        <f t="shared" si="137"/>
        <v>-1.2814467490516843E-3</v>
      </c>
      <c r="G449" s="3">
        <f t="shared" si="138"/>
        <v>3.0665711005592955E-2</v>
      </c>
      <c r="H449" s="3">
        <f t="shared" si="139"/>
        <v>1.5</v>
      </c>
      <c r="I449" s="13">
        <f>I450*(1+(H450*((B449/B450)-1))+((1-H450)*(Eur_1M!B449/100)*((A449-A450)/360)))</f>
        <v>126.29703148974312</v>
      </c>
      <c r="J449" s="3">
        <f t="shared" si="140"/>
        <v>120.83098319277516</v>
      </c>
      <c r="K449" s="3">
        <f t="shared" si="133"/>
        <v>1.198982340678179</v>
      </c>
      <c r="L449" s="13">
        <f t="shared" si="141"/>
        <v>1198.9823406781791</v>
      </c>
      <c r="M449" s="3">
        <f t="shared" si="142"/>
        <v>-3.1643957336574156E-4</v>
      </c>
      <c r="N449" s="3">
        <f t="shared" si="143"/>
        <v>5.1332826801973021E-2</v>
      </c>
      <c r="O449" s="3">
        <v>438</v>
      </c>
      <c r="P449" s="3">
        <f t="shared" si="144"/>
        <v>1.7380952380952381</v>
      </c>
      <c r="Q449" s="3">
        <f>(  Eur_12M!B448 + ( ('Swap(vs6M)_2Y'!B450 - Eur_12M!B448)/1  )*(P449-1) )/100</f>
        <v>-1.7026190476190474E-3</v>
      </c>
      <c r="R449" s="3">
        <f t="shared" si="145"/>
        <v>2.6716259256470805</v>
      </c>
      <c r="S449" s="3">
        <f t="shared" si="146"/>
        <v>2.60395034890914</v>
      </c>
      <c r="T449" s="13">
        <f t="shared" si="147"/>
        <v>0.99622576279002695</v>
      </c>
      <c r="U449" s="13">
        <f t="shared" si="148"/>
        <v>0.99539219469104023</v>
      </c>
      <c r="V449" s="3">
        <f t="shared" si="149"/>
        <v>196.11486121092969</v>
      </c>
      <c r="W449" s="13">
        <f t="shared" si="150"/>
        <v>0.99622576279002695</v>
      </c>
      <c r="X449" s="3">
        <f t="shared" si="151"/>
        <v>1.3859846009490719E-4</v>
      </c>
      <c r="Y449" s="3">
        <f t="shared" si="152"/>
        <v>1.437287418059559</v>
      </c>
      <c r="Z449" s="3">
        <f t="shared" si="153"/>
        <v>17.776764892487719</v>
      </c>
      <c r="AA449" s="3">
        <f t="shared" si="154"/>
        <v>1735.2138858646708</v>
      </c>
      <c r="AL449" s="25"/>
      <c r="AM449" s="25"/>
    </row>
    <row r="450" spans="1:39" hidden="1">
      <c r="A450" s="4">
        <v>42584</v>
      </c>
      <c r="B450" s="3">
        <v>143.6825</v>
      </c>
      <c r="C450" s="3">
        <f t="shared" si="134"/>
        <v>-3.7782829709909278E-3</v>
      </c>
      <c r="D450" s="3">
        <f t="shared" si="135"/>
        <v>1.4275422208880033E-5</v>
      </c>
      <c r="E450" s="3">
        <f t="shared" si="136"/>
        <v>7.4674582538184706E-5</v>
      </c>
      <c r="F450" s="3">
        <f t="shared" si="137"/>
        <v>-1.1351931221064886E-3</v>
      </c>
      <c r="G450" s="3">
        <f t="shared" si="138"/>
        <v>3.0660852597794899E-2</v>
      </c>
      <c r="H450" s="3">
        <f t="shared" si="139"/>
        <v>1.5</v>
      </c>
      <c r="I450" s="13">
        <f>I451*(1+(H451*((B450/B451)-1))+((1-H451)*(Eur_1M!B450/100)*((A450-A451)/360)))</f>
        <v>126.33700319248587</v>
      </c>
      <c r="J450" s="3">
        <f t="shared" si="140"/>
        <v>120.86922494782931</v>
      </c>
      <c r="K450" s="3">
        <f t="shared" si="133"/>
        <v>1.1993618061743199</v>
      </c>
      <c r="L450" s="13">
        <f t="shared" si="141"/>
        <v>1199.3618061743198</v>
      </c>
      <c r="M450" s="3">
        <f t="shared" si="142"/>
        <v>-5.6676091810332297E-3</v>
      </c>
      <c r="N450" s="3">
        <f t="shared" si="143"/>
        <v>5.097950855460584E-2</v>
      </c>
      <c r="O450" s="3">
        <v>439</v>
      </c>
      <c r="P450" s="3">
        <f t="shared" si="144"/>
        <v>1.7420634920634921</v>
      </c>
      <c r="Q450" s="3">
        <f>(  Eur_12M!B449 + ( ('Swap(vs6M)_2Y'!B451 - Eur_12M!B449)/1  )*(P450-1) )/100</f>
        <v>-1.7415079365079367E-3</v>
      </c>
      <c r="R450" s="3">
        <f t="shared" si="145"/>
        <v>2.6902815557942295</v>
      </c>
      <c r="S450" s="3">
        <f t="shared" si="146"/>
        <v>2.6229951029254792</v>
      </c>
      <c r="T450" s="13">
        <f t="shared" si="147"/>
        <v>0.99643041212942252</v>
      </c>
      <c r="U450" s="13">
        <f t="shared" si="148"/>
        <v>0.99564197373227903</v>
      </c>
      <c r="V450" s="3">
        <f t="shared" si="149"/>
        <v>196.41342253947312</v>
      </c>
      <c r="W450" s="13">
        <f t="shared" si="150"/>
        <v>0.99643041212942252</v>
      </c>
      <c r="X450" s="3">
        <f t="shared" si="151"/>
        <v>1.32557444011215E-4</v>
      </c>
      <c r="Y450" s="3">
        <f t="shared" si="152"/>
        <v>1.4914070094967229</v>
      </c>
      <c r="Z450" s="3">
        <f t="shared" si="153"/>
        <v>16.93418010676622</v>
      </c>
      <c r="AA450" s="3">
        <f t="shared" si="154"/>
        <v>1739.7415936766736</v>
      </c>
      <c r="AL450" s="25"/>
      <c r="AM450" s="25"/>
    </row>
    <row r="451" spans="1:39" hidden="1">
      <c r="A451" s="4">
        <v>42583</v>
      </c>
      <c r="B451" s="3">
        <v>144.22640000000001</v>
      </c>
      <c r="C451" s="3">
        <f t="shared" si="134"/>
        <v>-7.0419999971299432E-4</v>
      </c>
      <c r="D451" s="3">
        <f t="shared" si="135"/>
        <v>4.9589763959578116E-7</v>
      </c>
      <c r="E451" s="3">
        <f t="shared" si="136"/>
        <v>6.211135065353201E-5</v>
      </c>
      <c r="F451" s="3">
        <f t="shared" si="137"/>
        <v>3.9515967553344295E-3</v>
      </c>
      <c r="G451" s="3">
        <f t="shared" si="138"/>
        <v>2.7798659942107614E-2</v>
      </c>
      <c r="H451" s="3">
        <f t="shared" si="139"/>
        <v>1.5</v>
      </c>
      <c r="I451" s="13">
        <f>I452*(1+(H452*((B451/B452)-1))+((1-H452)*(Eur_1M!B451/100)*((A451-A452)/360)))</f>
        <v>127.05506487606092</v>
      </c>
      <c r="J451" s="3">
        <f t="shared" si="140"/>
        <v>121.55620941766207</v>
      </c>
      <c r="K451" s="3">
        <f t="shared" si="133"/>
        <v>1.2061786194277182</v>
      </c>
      <c r="L451" s="13">
        <f t="shared" si="141"/>
        <v>1206.1786194277181</v>
      </c>
      <c r="M451" s="3">
        <f t="shared" si="142"/>
        <v>-1.0410114947838891E-3</v>
      </c>
      <c r="N451" s="3">
        <f t="shared" si="143"/>
        <v>5.1092217234176389E-2</v>
      </c>
      <c r="O451" s="3">
        <v>440</v>
      </c>
      <c r="P451" s="3">
        <f t="shared" si="144"/>
        <v>1.746031746031746</v>
      </c>
      <c r="Q451" s="3">
        <f>(  Eur_12M!B450 + ( ('Swap(vs6M)_2Y'!B452 - Eur_12M!B450)/1  )*(P451-1) )/100</f>
        <v>-1.6214285714285714E-3</v>
      </c>
      <c r="R451" s="3">
        <f t="shared" si="145"/>
        <v>2.7684727325564213</v>
      </c>
      <c r="S451" s="3">
        <f t="shared" si="146"/>
        <v>2.700960756804029</v>
      </c>
      <c r="T451" s="13">
        <f t="shared" si="147"/>
        <v>0.99718401509058263</v>
      </c>
      <c r="U451" s="13">
        <f t="shared" si="148"/>
        <v>0.99654302520491023</v>
      </c>
      <c r="V451" s="3">
        <f t="shared" si="149"/>
        <v>203.41373721142224</v>
      </c>
      <c r="W451" s="13">
        <f t="shared" si="150"/>
        <v>0.99718401509058263</v>
      </c>
      <c r="X451" s="3">
        <f t="shared" si="151"/>
        <v>1.0612198053859594E-4</v>
      </c>
      <c r="Y451" s="3">
        <f t="shared" si="152"/>
        <v>1.4188889813719903</v>
      </c>
      <c r="Z451" s="3">
        <f t="shared" si="153"/>
        <v>13.773219989686142</v>
      </c>
      <c r="AA451" s="3">
        <f t="shared" si="154"/>
        <v>1744.9287802674889</v>
      </c>
      <c r="AL451" s="25"/>
      <c r="AM451" s="25"/>
    </row>
    <row r="452" spans="1:39">
      <c r="A452" s="4">
        <v>42580</v>
      </c>
      <c r="B452" s="3">
        <v>144.328</v>
      </c>
      <c r="C452" s="3">
        <f t="shared" si="134"/>
        <v>2.1321422504159732E-3</v>
      </c>
      <c r="D452" s="3">
        <f t="shared" si="135"/>
        <v>4.5460305760088906E-6</v>
      </c>
      <c r="E452" s="3">
        <f t="shared" si="136"/>
        <v>6.1894007656447742E-5</v>
      </c>
      <c r="F452" s="3">
        <f t="shared" si="137"/>
        <v>5.1835795157658057E-3</v>
      </c>
      <c r="G452" s="3">
        <f t="shared" si="138"/>
        <v>2.7621309049637627E-2</v>
      </c>
      <c r="H452" s="3">
        <f t="shared" si="139"/>
        <v>1.5</v>
      </c>
      <c r="I452" s="13">
        <f>I453*(1+(H453*((B452/B453)-1))+((1-H453)*(Eur_1M!B452/100)*((A452-A453)/360)))</f>
        <v>127.18739952806339</v>
      </c>
      <c r="J452" s="3">
        <f t="shared" si="140"/>
        <v>121.68281671732161</v>
      </c>
      <c r="K452" s="3">
        <f t="shared" si="133"/>
        <v>1.2074349190330151</v>
      </c>
      <c r="L452" s="13">
        <f t="shared" si="141"/>
        <v>1207.4349190330151</v>
      </c>
      <c r="M452" s="3">
        <f t="shared" si="142"/>
        <v>3.2016473537798311E-3</v>
      </c>
      <c r="N452" s="3">
        <f t="shared" si="143"/>
        <v>5.0972308346377046E-2</v>
      </c>
      <c r="O452" s="3">
        <v>441</v>
      </c>
      <c r="P452" s="3">
        <f t="shared" si="144"/>
        <v>1.75</v>
      </c>
      <c r="Q452" s="3">
        <f>(  Eur_12M!B451 + ( ('Swap(vs6M)_2Y'!B453 - Eur_12M!B451)/1  )*(P452-1) )/100</f>
        <v>-1.6375000000000001E-3</v>
      </c>
      <c r="R452" s="3">
        <f t="shared" si="145"/>
        <v>2.7866812258060194</v>
      </c>
      <c r="S452" s="3">
        <f t="shared" si="146"/>
        <v>2.7192511999883116</v>
      </c>
      <c r="T452" s="13">
        <f t="shared" si="147"/>
        <v>0.99733745832892562</v>
      </c>
      <c r="U452" s="13">
        <f t="shared" si="148"/>
        <v>0.99672850513232303</v>
      </c>
      <c r="V452" s="3">
        <f t="shared" si="149"/>
        <v>204.63122160829334</v>
      </c>
      <c r="W452" s="13">
        <f t="shared" si="150"/>
        <v>0.99733745832892562</v>
      </c>
      <c r="X452" s="3">
        <f t="shared" si="151"/>
        <v>1.009057874702415E-4</v>
      </c>
      <c r="Y452" s="3">
        <f t="shared" si="152"/>
        <v>1.4457173016242899</v>
      </c>
      <c r="Z452" s="3">
        <f t="shared" si="153"/>
        <v>13.122479086451181</v>
      </c>
      <c r="AA452" s="3">
        <f t="shared" si="154"/>
        <v>1749.2804903659505</v>
      </c>
      <c r="AL452" s="25"/>
      <c r="AM452" s="25"/>
    </row>
    <row r="453" spans="1:39" hidden="1">
      <c r="A453" s="4">
        <v>42579</v>
      </c>
      <c r="B453" s="3">
        <v>144.0206</v>
      </c>
      <c r="C453" s="3">
        <f t="shared" si="134"/>
        <v>5.8967282507854418E-4</v>
      </c>
      <c r="D453" s="3">
        <f t="shared" si="135"/>
        <v>3.4771404063611139E-7</v>
      </c>
      <c r="E453" s="3">
        <f t="shared" si="136"/>
        <v>5.8866078474428583E-5</v>
      </c>
      <c r="F453" s="3">
        <f t="shared" si="137"/>
        <v>4.2835498389362427E-3</v>
      </c>
      <c r="G453" s="3">
        <f t="shared" si="138"/>
        <v>2.7021340552747016E-2</v>
      </c>
      <c r="H453" s="3">
        <f t="shared" si="139"/>
        <v>1.5</v>
      </c>
      <c r="I453" s="13">
        <f>I454*(1+(H454*((B453/B454)-1))+((1-H454)*(Eur_1M!B453/100)*((A453-A454)/360)))</f>
        <v>126.78084150193121</v>
      </c>
      <c r="J453" s="3">
        <f t="shared" si="140"/>
        <v>121.2938542417748</v>
      </c>
      <c r="K453" s="3">
        <f t="shared" si="133"/>
        <v>1.2035753200539763</v>
      </c>
      <c r="L453" s="13">
        <f t="shared" si="141"/>
        <v>1203.5753200539764</v>
      </c>
      <c r="M453" s="3">
        <f t="shared" si="142"/>
        <v>8.8952710562347165E-4</v>
      </c>
      <c r="N453" s="3">
        <f t="shared" si="143"/>
        <v>5.0971343608505935E-2</v>
      </c>
      <c r="O453" s="3">
        <v>442</v>
      </c>
      <c r="P453" s="3">
        <f t="shared" si="144"/>
        <v>1.753968253968254</v>
      </c>
      <c r="Q453" s="3">
        <f>(  Eur_12M!B452 + ( ('Swap(vs6M)_2Y'!B454 - Eur_12M!B452)/1  )*(P453-1) )/100</f>
        <v>-1.7415873015873013E-3</v>
      </c>
      <c r="R453" s="3">
        <f t="shared" si="145"/>
        <v>2.7334259373876049</v>
      </c>
      <c r="S453" s="3">
        <f t="shared" si="146"/>
        <v>2.6659207812585124</v>
      </c>
      <c r="T453" s="13">
        <f t="shared" si="147"/>
        <v>0.99686603910051685</v>
      </c>
      <c r="U453" s="13">
        <f t="shared" si="148"/>
        <v>0.99616111087443826</v>
      </c>
      <c r="V453" s="3">
        <f t="shared" si="149"/>
        <v>200.59463657280435</v>
      </c>
      <c r="W453" s="13">
        <f t="shared" si="150"/>
        <v>0.99686603910051685</v>
      </c>
      <c r="X453" s="3">
        <f t="shared" si="151"/>
        <v>1.1712746715792381E-4</v>
      </c>
      <c r="Y453" s="3">
        <f t="shared" si="152"/>
        <v>1.519801170350175</v>
      </c>
      <c r="Z453" s="3">
        <f t="shared" si="153"/>
        <v>15.168865820421454</v>
      </c>
      <c r="AA453" s="3">
        <f t="shared" si="154"/>
        <v>1752.5803835949789</v>
      </c>
      <c r="AL453" s="25"/>
      <c r="AM453" s="25"/>
    </row>
    <row r="454" spans="1:39" hidden="1">
      <c r="A454" s="4">
        <v>42578</v>
      </c>
      <c r="B454" s="3">
        <v>143.9357</v>
      </c>
      <c r="C454" s="3">
        <f t="shared" si="134"/>
        <v>2.797517941844642E-3</v>
      </c>
      <c r="D454" s="3">
        <f t="shared" si="135"/>
        <v>7.8261066349426812E-6</v>
      </c>
      <c r="E454" s="3">
        <f t="shared" si="136"/>
        <v>6.5134852468051285E-5</v>
      </c>
      <c r="F454" s="3">
        <f t="shared" si="137"/>
        <v>6.2661305072480387E-3</v>
      </c>
      <c r="G454" s="3">
        <f t="shared" si="138"/>
        <v>2.8212808694476194E-2</v>
      </c>
      <c r="H454" s="3">
        <f t="shared" si="139"/>
        <v>1.5</v>
      </c>
      <c r="I454" s="13">
        <f>I455*(1+(H455*((B454/B455)-1))+((1-H455)*(Eur_1M!B454/100)*((A454-A455)/360)))</f>
        <v>126.66811665027987</v>
      </c>
      <c r="J454" s="3">
        <f t="shared" si="140"/>
        <v>121.18600804385052</v>
      </c>
      <c r="K454" s="3">
        <f t="shared" si="133"/>
        <v>1.2025051832115559</v>
      </c>
      <c r="L454" s="13">
        <f t="shared" si="141"/>
        <v>1202.505183211556</v>
      </c>
      <c r="M454" s="3">
        <f t="shared" si="142"/>
        <v>4.1984787881571796E-3</v>
      </c>
      <c r="N454" s="3">
        <f t="shared" si="143"/>
        <v>5.0894108696526649E-2</v>
      </c>
      <c r="O454" s="3">
        <v>443</v>
      </c>
      <c r="P454" s="3">
        <f t="shared" si="144"/>
        <v>1.7579365079365079</v>
      </c>
      <c r="Q454" s="3">
        <f>(  Eur_12M!B453 + ( ('Swap(vs6M)_2Y'!B455 - Eur_12M!B453)/1  )*(P454-1) )/100</f>
        <v>-1.7663650793650792E-3</v>
      </c>
      <c r="R454" s="3">
        <f t="shared" si="145"/>
        <v>2.7205262465605458</v>
      </c>
      <c r="S454" s="3">
        <f t="shared" si="146"/>
        <v>2.6530471738814732</v>
      </c>
      <c r="T454" s="13">
        <f t="shared" si="147"/>
        <v>0.99674109512858111</v>
      </c>
      <c r="U454" s="13">
        <f t="shared" si="148"/>
        <v>0.99601156391657697</v>
      </c>
      <c r="V454" s="3">
        <f t="shared" si="149"/>
        <v>199.47718961126282</v>
      </c>
      <c r="W454" s="13">
        <f t="shared" si="150"/>
        <v>0.99674109512858111</v>
      </c>
      <c r="X454" s="3">
        <f t="shared" si="151"/>
        <v>1.2147590700618196E-4</v>
      </c>
      <c r="Y454" s="3">
        <f t="shared" si="152"/>
        <v>1.537297948089581</v>
      </c>
      <c r="Z454" s="3">
        <f t="shared" si="153"/>
        <v>15.715737381347164</v>
      </c>
      <c r="AA454" s="3">
        <f t="shared" si="154"/>
        <v>1756.3704389490583</v>
      </c>
      <c r="AL454" s="25"/>
      <c r="AM454" s="25"/>
    </row>
    <row r="455" spans="1:39" hidden="1">
      <c r="A455" s="4">
        <v>42577</v>
      </c>
      <c r="B455" s="3">
        <v>143.53360000000001</v>
      </c>
      <c r="C455" s="3">
        <f t="shared" si="134"/>
        <v>9.3052861781618961E-4</v>
      </c>
      <c r="D455" s="3">
        <f t="shared" si="135"/>
        <v>8.658835085749083E-7</v>
      </c>
      <c r="E455" s="3">
        <f t="shared" si="136"/>
        <v>6.2666454428528782E-5</v>
      </c>
      <c r="F455" s="3">
        <f t="shared" si="137"/>
        <v>5.7832850250443234E-3</v>
      </c>
      <c r="G455" s="3">
        <f t="shared" si="138"/>
        <v>2.7722303346231793E-2</v>
      </c>
      <c r="H455" s="3">
        <f t="shared" si="139"/>
        <v>1.5</v>
      </c>
      <c r="I455" s="13">
        <f>I456*(1+(H456*((B455/B456)-1))+((1-H456)*(Eur_1M!B455/100)*((A455-A456)/360)))</f>
        <v>126.13741809226887</v>
      </c>
      <c r="J455" s="3">
        <f t="shared" si="140"/>
        <v>120.67827775290806</v>
      </c>
      <c r="K455" s="3">
        <f t="shared" si="133"/>
        <v>1.1974670743045366</v>
      </c>
      <c r="L455" s="13">
        <f t="shared" si="141"/>
        <v>1197.4670743045365</v>
      </c>
      <c r="M455" s="3">
        <f t="shared" si="142"/>
        <v>1.400614000727165E-3</v>
      </c>
      <c r="N455" s="3">
        <f t="shared" si="143"/>
        <v>5.0881031678677545E-2</v>
      </c>
      <c r="O455" s="3">
        <v>444</v>
      </c>
      <c r="P455" s="3">
        <f t="shared" si="144"/>
        <v>1.7619047619047619</v>
      </c>
      <c r="Q455" s="3">
        <f>(  Eur_12M!B454 + ( ('Swap(vs6M)_2Y'!B456 - Eur_12M!B454)/1  )*(P455-1) )/100</f>
        <v>-1.7599999999999998E-3</v>
      </c>
      <c r="R455" s="3">
        <f t="shared" si="145"/>
        <v>2.6561154406520164</v>
      </c>
      <c r="S455" s="3">
        <f t="shared" si="146"/>
        <v>2.5885776074333204</v>
      </c>
      <c r="T455" s="13">
        <f t="shared" si="147"/>
        <v>0.99604767251395743</v>
      </c>
      <c r="U455" s="13">
        <f t="shared" si="148"/>
        <v>0.99518133860266045</v>
      </c>
      <c r="V455" s="3">
        <f t="shared" si="149"/>
        <v>194.46215399448079</v>
      </c>
      <c r="W455" s="13">
        <f t="shared" si="150"/>
        <v>0.99604767251395743</v>
      </c>
      <c r="X455" s="3">
        <f t="shared" si="151"/>
        <v>1.4492276135286448E-4</v>
      </c>
      <c r="Y455" s="3">
        <f t="shared" si="152"/>
        <v>1.4879631109920208</v>
      </c>
      <c r="Z455" s="3">
        <f t="shared" si="153"/>
        <v>18.6295386552374</v>
      </c>
      <c r="AA455" s="3">
        <f t="shared" si="154"/>
        <v>1758.860434110004</v>
      </c>
      <c r="AL455" s="25"/>
      <c r="AM455" s="25"/>
    </row>
    <row r="456" spans="1:39" hidden="1">
      <c r="A456" s="4">
        <v>42576</v>
      </c>
      <c r="B456" s="3">
        <v>143.40010000000001</v>
      </c>
      <c r="C456" s="3">
        <f t="shared" si="134"/>
        <v>-5.4866357877327509E-4</v>
      </c>
      <c r="D456" s="3">
        <f t="shared" si="135"/>
        <v>3.0103172267229782E-7</v>
      </c>
      <c r="E456" s="3">
        <f t="shared" si="136"/>
        <v>6.4589002823937577E-5</v>
      </c>
      <c r="F456" s="3">
        <f t="shared" si="137"/>
        <v>6.5226162528390485E-3</v>
      </c>
      <c r="G456" s="3">
        <f t="shared" si="138"/>
        <v>2.8053847975439652E-2</v>
      </c>
      <c r="H456" s="3">
        <f t="shared" si="139"/>
        <v>1.5</v>
      </c>
      <c r="I456" s="13">
        <f>I457*(1+(H457*((B456/B457)-1))+((1-H457)*(Eur_1M!B456/100)*((A456-A457)/360)))</f>
        <v>125.96087192385204</v>
      </c>
      <c r="J456" s="3">
        <f t="shared" si="140"/>
        <v>120.50937238073028</v>
      </c>
      <c r="K456" s="3">
        <f t="shared" ref="K456:K519" si="155">J456/$Y$2</f>
        <v>1.1957910591539875</v>
      </c>
      <c r="L456" s="13">
        <f t="shared" si="141"/>
        <v>1195.7910591539876</v>
      </c>
      <c r="M456" s="3">
        <f t="shared" si="142"/>
        <v>-8.0763735358474237E-4</v>
      </c>
      <c r="N456" s="3">
        <f t="shared" si="143"/>
        <v>5.0882414967396955E-2</v>
      </c>
      <c r="O456" s="3">
        <v>445</v>
      </c>
      <c r="P456" s="3">
        <f t="shared" si="144"/>
        <v>1.7658730158730158</v>
      </c>
      <c r="Q456" s="3">
        <f>(  Eur_12M!B455 + ( ('Swap(vs6M)_2Y'!B457 - Eur_12M!B455)/1  )*(P456-1) )/100</f>
        <v>-1.7766666666666664E-3</v>
      </c>
      <c r="R456" s="3">
        <f t="shared" si="145"/>
        <v>2.631882142166369</v>
      </c>
      <c r="S456" s="3">
        <f t="shared" si="146"/>
        <v>2.5642664574062266</v>
      </c>
      <c r="T456" s="13">
        <f t="shared" si="147"/>
        <v>0.9957543343236458</v>
      </c>
      <c r="U456" s="13">
        <f t="shared" si="148"/>
        <v>0.99483029324862393</v>
      </c>
      <c r="V456" s="3">
        <f t="shared" si="149"/>
        <v>192.75778717614958</v>
      </c>
      <c r="W456" s="13">
        <f t="shared" si="150"/>
        <v>0.9957543343236458</v>
      </c>
      <c r="X456" s="3">
        <f t="shared" si="151"/>
        <v>1.5455071576551141E-4</v>
      </c>
      <c r="Y456" s="3">
        <f t="shared" si="152"/>
        <v>1.4869560572751388</v>
      </c>
      <c r="Z456" s="3">
        <f t="shared" si="153"/>
        <v>19.856779364846695</v>
      </c>
      <c r="AA456" s="3">
        <f t="shared" si="154"/>
        <v>1762.2641769850954</v>
      </c>
      <c r="AL456" s="25"/>
      <c r="AM456" s="25"/>
    </row>
    <row r="457" spans="1:39" hidden="1">
      <c r="A457" s="4">
        <v>42573</v>
      </c>
      <c r="B457" s="3">
        <v>143.47880000000001</v>
      </c>
      <c r="C457" s="3">
        <f t="shared" ref="C457:C520" si="156">+LN(B457/B458)</f>
        <v>7.4673047442235722E-4</v>
      </c>
      <c r="D457" s="3">
        <f t="shared" ref="D457:D520" si="157">+C457^2</f>
        <v>5.5760640143103865E-7</v>
      </c>
      <c r="E457" s="3">
        <f t="shared" ref="E457:E520" si="158">+SUM(D457:D476)</f>
        <v>9.5404171280594874E-5</v>
      </c>
      <c r="F457" s="3">
        <f t="shared" ref="F457:F520" si="159">+SUM(C457:C476)</f>
        <v>1.2649469518179964E-2</v>
      </c>
      <c r="G457" s="3">
        <f t="shared" ref="G457:G520" si="160">+SQRT($D$3/$D$2)*SQRT(E457-((1/$D$2)*F457^2))</f>
        <v>3.3185642050560606E-2</v>
      </c>
      <c r="H457" s="3">
        <f t="shared" ref="H457:H520" si="161">+MIN($D$5,$D$4/G459)</f>
        <v>1.5</v>
      </c>
      <c r="I457" s="13">
        <f>I458*(1+(H458*((B457/B458)-1))+((1-H458)*(Eur_1M!B457/100)*((A457-A458)/360)))</f>
        <v>126.06264372092831</v>
      </c>
      <c r="J457" s="3">
        <f t="shared" ref="J457:J520" si="162">I457*(1-(1.1/100))^4</f>
        <v>120.60673956471686</v>
      </c>
      <c r="K457" s="3">
        <f t="shared" si="155"/>
        <v>1.1967572147796124</v>
      </c>
      <c r="L457" s="13">
        <f t="shared" ref="L457:L520" si="163">K457*1000</f>
        <v>1196.7572147796125</v>
      </c>
      <c r="M457" s="3">
        <f t="shared" ref="M457:M520" si="164">LN(L457/L458)</f>
        <v>1.1250198372374654E-3</v>
      </c>
      <c r="N457" s="3">
        <f t="shared" si="143"/>
        <v>5.0886384437272843E-2</v>
      </c>
      <c r="O457" s="3">
        <v>446</v>
      </c>
      <c r="P457" s="3">
        <f t="shared" si="144"/>
        <v>1.7698412698412698</v>
      </c>
      <c r="Q457" s="3">
        <f>(  Eur_12M!B456 + ( ('Swap(vs6M)_2Y'!B458 - Eur_12M!B456)/1  )*(P457-1) )/100</f>
        <v>-1.7317460317460315E-3</v>
      </c>
      <c r="R457" s="3">
        <f t="shared" si="145"/>
        <v>2.6418064751372521</v>
      </c>
      <c r="S457" s="3">
        <f t="shared" si="146"/>
        <v>2.5741095795316071</v>
      </c>
      <c r="T457" s="13">
        <f t="shared" si="147"/>
        <v>0.99587674197006171</v>
      </c>
      <c r="U457" s="13">
        <f t="shared" si="148"/>
        <v>0.99497507808716357</v>
      </c>
      <c r="V457" s="3">
        <f t="shared" si="149"/>
        <v>193.79340523187625</v>
      </c>
      <c r="W457" s="13">
        <f t="shared" si="150"/>
        <v>0.99587674197006171</v>
      </c>
      <c r="X457" s="3">
        <f t="shared" si="151"/>
        <v>1.5025673490931014E-4</v>
      </c>
      <c r="Y457" s="3">
        <f t="shared" si="152"/>
        <v>1.4497087628726075</v>
      </c>
      <c r="Z457" s="3">
        <f t="shared" si="153"/>
        <v>19.381258257244482</v>
      </c>
      <c r="AA457" s="3">
        <f t="shared" si="154"/>
        <v>1766.3533918864932</v>
      </c>
      <c r="AL457" s="25"/>
      <c r="AM457" s="25"/>
    </row>
    <row r="458" spans="1:39" hidden="1">
      <c r="A458" s="4">
        <v>42572</v>
      </c>
      <c r="B458" s="3">
        <v>143.3717</v>
      </c>
      <c r="C458" s="3">
        <f t="shared" si="156"/>
        <v>7.3193241440447268E-4</v>
      </c>
      <c r="D458" s="3">
        <f t="shared" si="157"/>
        <v>5.3572505925596072E-7</v>
      </c>
      <c r="E458" s="3">
        <f t="shared" si="158"/>
        <v>9.8739257739225705E-5</v>
      </c>
      <c r="F458" s="3">
        <f t="shared" si="159"/>
        <v>9.9297482024048502E-3</v>
      </c>
      <c r="G458" s="3">
        <f t="shared" si="160"/>
        <v>3.4380179041352467E-2</v>
      </c>
      <c r="H458" s="3">
        <f t="shared" si="161"/>
        <v>1.5</v>
      </c>
      <c r="I458" s="13">
        <f>I459*(1+(H459*((B458/B459)-1))+((1-H459)*(Eur_1M!B458/100)*((A458-A459)/360)))</f>
        <v>125.92090049292935</v>
      </c>
      <c r="J458" s="3">
        <f t="shared" si="162"/>
        <v>120.47113088573201</v>
      </c>
      <c r="K458" s="3">
        <f t="shared" si="155"/>
        <v>1.1954115962383303</v>
      </c>
      <c r="L458" s="13">
        <f t="shared" si="163"/>
        <v>1195.4115962383303</v>
      </c>
      <c r="M458" s="3">
        <f t="shared" si="164"/>
        <v>1.1028449341303045E-3</v>
      </c>
      <c r="N458" s="3">
        <f t="shared" si="143"/>
        <v>5.0877991475359825E-2</v>
      </c>
      <c r="O458" s="3">
        <v>447</v>
      </c>
      <c r="P458" s="3">
        <f t="shared" si="144"/>
        <v>1.7738095238095237</v>
      </c>
      <c r="Q458" s="3">
        <f>(  Eur_12M!B457 + ( ('Swap(vs6M)_2Y'!B459 - Eur_12M!B457)/1  )*(P458-1) )/100</f>
        <v>-1.747142857142857E-3</v>
      </c>
      <c r="R458" s="3">
        <f t="shared" si="145"/>
        <v>2.6222426484345238</v>
      </c>
      <c r="S458" s="3">
        <f t="shared" si="146"/>
        <v>2.5544810800610427</v>
      </c>
      <c r="T458" s="13">
        <f t="shared" si="147"/>
        <v>0.99563233935913364</v>
      </c>
      <c r="U458" s="13">
        <f t="shared" si="148"/>
        <v>0.99468268954415806</v>
      </c>
      <c r="V458" s="3">
        <f t="shared" si="149"/>
        <v>192.42035313613883</v>
      </c>
      <c r="W458" s="13">
        <f t="shared" si="150"/>
        <v>0.99563233935913364</v>
      </c>
      <c r="X458" s="3">
        <f t="shared" si="151"/>
        <v>1.5822340926149799E-4</v>
      </c>
      <c r="Y458" s="3">
        <f t="shared" si="152"/>
        <v>1.4506056074176155</v>
      </c>
      <c r="Z458" s="3">
        <f t="shared" si="153"/>
        <v>20.405282303399673</v>
      </c>
      <c r="AA458" s="3">
        <f t="shared" si="154"/>
        <v>1769.8540898526928</v>
      </c>
      <c r="AL458" s="25"/>
      <c r="AM458" s="25"/>
    </row>
    <row r="459" spans="1:39" hidden="1">
      <c r="A459" s="4">
        <v>42571</v>
      </c>
      <c r="B459" s="3">
        <v>143.26679999999999</v>
      </c>
      <c r="C459" s="3">
        <f t="shared" si="156"/>
        <v>-9.3069665939396029E-4</v>
      </c>
      <c r="D459" s="3">
        <f t="shared" si="157"/>
        <v>8.6619627180707733E-7</v>
      </c>
      <c r="E459" s="3">
        <f t="shared" si="158"/>
        <v>9.8203532679969749E-5</v>
      </c>
      <c r="F459" s="3">
        <f t="shared" si="159"/>
        <v>9.1978157880003783E-3</v>
      </c>
      <c r="G459" s="3">
        <f t="shared" si="160"/>
        <v>3.4410269225153202E-2</v>
      </c>
      <c r="H459" s="3">
        <f t="shared" si="161"/>
        <v>1.5</v>
      </c>
      <c r="I459" s="13">
        <f>I460*(1+(H460*((B459/B460)-1))+((1-H460)*(Eur_1M!B459/100)*((A459-A460)/360)))</f>
        <v>125.7821058142913</v>
      </c>
      <c r="J459" s="3">
        <f t="shared" si="162"/>
        <v>120.33834314492812</v>
      </c>
      <c r="K459" s="3">
        <f t="shared" si="155"/>
        <v>1.1940939693178541</v>
      </c>
      <c r="L459" s="13">
        <f t="shared" si="163"/>
        <v>1194.0939693178541</v>
      </c>
      <c r="M459" s="3">
        <f t="shared" si="164"/>
        <v>-1.3912100496879082E-3</v>
      </c>
      <c r="N459" s="3">
        <f t="shared" si="143"/>
        <v>5.1211880168456486E-2</v>
      </c>
      <c r="O459" s="3">
        <v>448</v>
      </c>
      <c r="P459" s="3">
        <f t="shared" si="144"/>
        <v>1.7777777777777777</v>
      </c>
      <c r="Q459" s="3">
        <f>(  Eur_12M!B458 + ( ('Swap(vs6M)_2Y'!B460 - Eur_12M!B458)/1  )*(P459-1) )/100</f>
        <v>-1.7888888888888887E-3</v>
      </c>
      <c r="R459" s="3">
        <f t="shared" si="145"/>
        <v>2.5854164506007256</v>
      </c>
      <c r="S459" s="3">
        <f t="shared" si="146"/>
        <v>2.5171339437094504</v>
      </c>
      <c r="T459" s="13">
        <f t="shared" si="147"/>
        <v>0.99513692790632902</v>
      </c>
      <c r="U459" s="13">
        <f t="shared" si="148"/>
        <v>0.99408430795153979</v>
      </c>
      <c r="V459" s="3">
        <f t="shared" si="149"/>
        <v>191.03623035170665</v>
      </c>
      <c r="W459" s="13">
        <f t="shared" si="150"/>
        <v>0.99513692790632902</v>
      </c>
      <c r="X459" s="3">
        <f t="shared" si="151"/>
        <v>1.7300864908771388E-4</v>
      </c>
      <c r="Y459" s="3">
        <f t="shared" si="152"/>
        <v>1.4604842473401649</v>
      </c>
      <c r="Z459" s="3">
        <f t="shared" si="153"/>
        <v>22.459134645120251</v>
      </c>
      <c r="AA459" s="3">
        <f t="shared" si="154"/>
        <v>1772.8902647230875</v>
      </c>
      <c r="AL459" s="25"/>
      <c r="AM459" s="25"/>
    </row>
    <row r="460" spans="1:39" hidden="1">
      <c r="A460" s="4">
        <v>42570</v>
      </c>
      <c r="B460" s="3">
        <v>143.40020000000001</v>
      </c>
      <c r="C460" s="3">
        <f t="shared" si="156"/>
        <v>1.0249308859628574E-3</v>
      </c>
      <c r="D460" s="3">
        <f t="shared" si="157"/>
        <v>1.0504833210006078E-6</v>
      </c>
      <c r="E460" s="3">
        <f t="shared" si="158"/>
        <v>9.7351508035007235E-5</v>
      </c>
      <c r="F460" s="3">
        <f t="shared" si="159"/>
        <v>1.0009467805160576E-2</v>
      </c>
      <c r="G460" s="3">
        <f t="shared" si="160"/>
        <v>3.411025726117127E-2</v>
      </c>
      <c r="H460" s="3">
        <f t="shared" si="161"/>
        <v>1.5</v>
      </c>
      <c r="I460" s="13">
        <f>I461*(1+(H461*((B460/B461)-1))+((1-H461)*(Eur_1M!B460/100)*((A460-A461)/360)))</f>
        <v>125.95721692389534</v>
      </c>
      <c r="J460" s="3">
        <f t="shared" si="162"/>
        <v>120.50587556664742</v>
      </c>
      <c r="K460" s="3">
        <f t="shared" si="155"/>
        <v>1.195756360948087</v>
      </c>
      <c r="L460" s="13">
        <f t="shared" si="163"/>
        <v>1195.7563609480869</v>
      </c>
      <c r="M460" s="3">
        <f t="shared" si="164"/>
        <v>1.5421475174703806E-3</v>
      </c>
      <c r="N460" s="3">
        <f t="shared" ref="N460:N523" si="165">SQRT(252)*STDEV(M461:M639)</f>
        <v>5.1317672615587548E-2</v>
      </c>
      <c r="O460" s="3">
        <v>449</v>
      </c>
      <c r="P460" s="3">
        <f t="shared" ref="P460:P523" si="166">O460/252</f>
        <v>1.7817460317460319</v>
      </c>
      <c r="Q460" s="3">
        <f>(  Eur_12M!B459 + ( ('Swap(vs6M)_2Y'!B461 - Eur_12M!B459)/1  )*(P460-1) )/100</f>
        <v>-1.8564285714285716E-3</v>
      </c>
      <c r="R460" s="3">
        <f t="shared" si="145"/>
        <v>2.5958781138731415</v>
      </c>
      <c r="S460" s="3">
        <f t="shared" si="146"/>
        <v>2.5273782273686707</v>
      </c>
      <c r="T460" s="13">
        <f t="shared" si="147"/>
        <v>0.99528252360298786</v>
      </c>
      <c r="U460" s="13">
        <f t="shared" si="148"/>
        <v>0.99425411659371865</v>
      </c>
      <c r="V460" s="3">
        <f t="shared" si="149"/>
        <v>192.56716831559311</v>
      </c>
      <c r="W460" s="13">
        <f t="shared" si="150"/>
        <v>0.99528252360298786</v>
      </c>
      <c r="X460" s="3">
        <f t="shared" si="151"/>
        <v>1.6761495629851887E-4</v>
      </c>
      <c r="Y460" s="3">
        <f t="shared" si="152"/>
        <v>1.5363024288326768</v>
      </c>
      <c r="Z460" s="3">
        <f t="shared" si="153"/>
        <v>21.913458206308043</v>
      </c>
      <c r="AA460" s="3">
        <f t="shared" si="154"/>
        <v>1777.3776184928242</v>
      </c>
      <c r="AL460" s="25"/>
      <c r="AM460" s="25"/>
    </row>
    <row r="461" spans="1:39" hidden="1">
      <c r="A461" s="4">
        <v>42569</v>
      </c>
      <c r="B461" s="3">
        <v>143.2533</v>
      </c>
      <c r="C461" s="3">
        <f t="shared" si="156"/>
        <v>7.5209789616300792E-4</v>
      </c>
      <c r="D461" s="3">
        <f t="shared" si="157"/>
        <v>5.6565124541282269E-7</v>
      </c>
      <c r="E461" s="3">
        <f t="shared" si="158"/>
        <v>9.6650054051297446E-5</v>
      </c>
      <c r="F461" s="3">
        <f t="shared" si="159"/>
        <v>8.3937498701768237E-3</v>
      </c>
      <c r="G461" s="3">
        <f t="shared" si="160"/>
        <v>3.4254985152675207E-2</v>
      </c>
      <c r="H461" s="3">
        <f t="shared" si="161"/>
        <v>1.5</v>
      </c>
      <c r="I461" s="13">
        <f>I462*(1+(H462*((B461/B462)-1))+((1-H462)*(Eur_1M!B461/100)*((A461-A462)/360)))</f>
        <v>125.7631220144667</v>
      </c>
      <c r="J461" s="3">
        <f t="shared" si="162"/>
        <v>120.32018095084895</v>
      </c>
      <c r="K461" s="3">
        <f t="shared" si="155"/>
        <v>1.1939137493991421</v>
      </c>
      <c r="L461" s="13">
        <f t="shared" si="163"/>
        <v>1193.913749399142</v>
      </c>
      <c r="M461" s="3">
        <f t="shared" si="164"/>
        <v>1.1433756192897467E-3</v>
      </c>
      <c r="N461" s="3">
        <f t="shared" si="165"/>
        <v>5.133234453487226E-2</v>
      </c>
      <c r="O461" s="3">
        <v>450</v>
      </c>
      <c r="P461" s="3">
        <f t="shared" si="166"/>
        <v>1.7857142857142858</v>
      </c>
      <c r="Q461" s="3">
        <f>(  Eur_12M!B460 + ( ('Swap(vs6M)_2Y'!B462 - Eur_12M!B460)/1  )*(P461-1) )/100</f>
        <v>-1.8750000000000004E-3</v>
      </c>
      <c r="R461" s="3">
        <f t="shared" si="145"/>
        <v>2.5692743060630838</v>
      </c>
      <c r="S461" s="3">
        <f t="shared" si="146"/>
        <v>2.5006785753097516</v>
      </c>
      <c r="T461" s="13">
        <f t="shared" si="147"/>
        <v>0.99490441239629201</v>
      </c>
      <c r="U461" s="13">
        <f t="shared" si="148"/>
        <v>0.9938022188620026</v>
      </c>
      <c r="V461" s="3">
        <f t="shared" si="149"/>
        <v>190.69479889790216</v>
      </c>
      <c r="W461" s="13">
        <f t="shared" si="150"/>
        <v>0.99490441239629201</v>
      </c>
      <c r="X461" s="3">
        <f t="shared" si="151"/>
        <v>1.7956185062529013E-4</v>
      </c>
      <c r="Y461" s="3">
        <f t="shared" si="152"/>
        <v>1.5324094935975645</v>
      </c>
      <c r="Z461" s="3">
        <f t="shared" si="153"/>
        <v>23.461893203553913</v>
      </c>
      <c r="AA461" s="3">
        <f t="shared" si="154"/>
        <v>1780.5986757141163</v>
      </c>
      <c r="AL461" s="25"/>
      <c r="AM461" s="25"/>
    </row>
    <row r="462" spans="1:39" hidden="1">
      <c r="A462" s="4">
        <v>42566</v>
      </c>
      <c r="B462" s="3">
        <v>143.1456</v>
      </c>
      <c r="C462" s="3">
        <f t="shared" si="156"/>
        <v>-2.8120563654838284E-3</v>
      </c>
      <c r="D462" s="3">
        <f t="shared" si="157"/>
        <v>7.9076610026581187E-6</v>
      </c>
      <c r="E462" s="3">
        <f t="shared" si="158"/>
        <v>9.6904672545943557E-5</v>
      </c>
      <c r="F462" s="3">
        <f t="shared" si="159"/>
        <v>8.5473394146129023E-3</v>
      </c>
      <c r="G462" s="3">
        <f t="shared" si="160"/>
        <v>3.4277878538580442E-2</v>
      </c>
      <c r="H462" s="3">
        <f t="shared" si="161"/>
        <v>1.5</v>
      </c>
      <c r="I462" s="13">
        <f>I463*(1+(H463*((B462/B463)-1))+((1-H463)*(Eur_1M!B462/100)*((A462-A463)/360)))</f>
        <v>125.61940970118359</v>
      </c>
      <c r="J462" s="3">
        <f t="shared" si="162"/>
        <v>120.1826884072311</v>
      </c>
      <c r="K462" s="3">
        <f t="shared" si="155"/>
        <v>1.1925494376355794</v>
      </c>
      <c r="L462" s="13">
        <f t="shared" si="163"/>
        <v>1192.5494376355794</v>
      </c>
      <c r="M462" s="3">
        <f t="shared" si="164"/>
        <v>-4.2158809305491074E-3</v>
      </c>
      <c r="N462" s="3">
        <f t="shared" si="165"/>
        <v>5.1070638084934991E-2</v>
      </c>
      <c r="O462" s="3">
        <v>451</v>
      </c>
      <c r="P462" s="3">
        <f t="shared" si="166"/>
        <v>1.7896825396825398</v>
      </c>
      <c r="Q462" s="3">
        <f>(  Eur_12M!B461 + ( ('Swap(vs6M)_2Y'!B463 - Eur_12M!B461)/1  )*(P462-1) )/100</f>
        <v>-1.9440476190476191E-3</v>
      </c>
      <c r="R462" s="3">
        <f t="shared" si="145"/>
        <v>2.560648461953114</v>
      </c>
      <c r="S462" s="3">
        <f t="shared" si="146"/>
        <v>2.4923266643334516</v>
      </c>
      <c r="T462" s="13">
        <f t="shared" si="147"/>
        <v>0.99477614932271707</v>
      </c>
      <c r="U462" s="13">
        <f t="shared" si="148"/>
        <v>0.99365453710613083</v>
      </c>
      <c r="V462" s="3">
        <f t="shared" si="149"/>
        <v>189.20202848562087</v>
      </c>
      <c r="W462" s="13">
        <f t="shared" si="150"/>
        <v>0.99477614932271707</v>
      </c>
      <c r="X462" s="3">
        <f t="shared" si="151"/>
        <v>1.8452583687755787E-4</v>
      </c>
      <c r="Y462" s="3">
        <f t="shared" si="152"/>
        <v>1.5962107913532617</v>
      </c>
      <c r="Z462" s="3">
        <f t="shared" si="153"/>
        <v>23.98596815068905</v>
      </c>
      <c r="AA462" s="3">
        <f t="shared" si="154"/>
        <v>1784.5241537383931</v>
      </c>
      <c r="AL462" s="25"/>
      <c r="AM462" s="25"/>
    </row>
    <row r="463" spans="1:39" hidden="1">
      <c r="A463" s="4">
        <v>42565</v>
      </c>
      <c r="B463" s="3">
        <v>143.5487</v>
      </c>
      <c r="C463" s="3">
        <f t="shared" si="156"/>
        <v>-1.9973255013909954E-3</v>
      </c>
      <c r="D463" s="3">
        <f t="shared" si="157"/>
        <v>3.9893091585067913E-6</v>
      </c>
      <c r="E463" s="3">
        <f t="shared" si="158"/>
        <v>9.1045913384957058E-5</v>
      </c>
      <c r="F463" s="3">
        <f t="shared" si="159"/>
        <v>9.9279972186640218E-3</v>
      </c>
      <c r="G463" s="3">
        <f t="shared" si="160"/>
        <v>3.2940590121049211E-2</v>
      </c>
      <c r="H463" s="3">
        <f t="shared" si="161"/>
        <v>1.5</v>
      </c>
      <c r="I463" s="13">
        <f>I464*(1+(H464*((B463/B464)-1))+((1-H464)*(Eur_1M!B463/100)*((A463-A464)/360)))</f>
        <v>126.15012410335258</v>
      </c>
      <c r="J463" s="3">
        <f t="shared" si="162"/>
        <v>120.69043385660736</v>
      </c>
      <c r="K463" s="3">
        <f t="shared" si="155"/>
        <v>1.1975876969567885</v>
      </c>
      <c r="L463" s="13">
        <f t="shared" si="163"/>
        <v>1197.5876969567885</v>
      </c>
      <c r="M463" s="3">
        <f t="shared" si="164"/>
        <v>-2.9923180047726149E-3</v>
      </c>
      <c r="N463" s="3">
        <f t="shared" si="165"/>
        <v>5.1467783929252615E-2</v>
      </c>
      <c r="O463" s="3">
        <v>452</v>
      </c>
      <c r="P463" s="3">
        <f t="shared" si="166"/>
        <v>1.7936507936507937</v>
      </c>
      <c r="Q463" s="3">
        <f>(  Eur_12M!B462 + ( ('Swap(vs6M)_2Y'!B464 - Eur_12M!B462)/1  )*(P463-1) )/100</f>
        <v>-1.983015873015873E-3</v>
      </c>
      <c r="R463" s="3">
        <f t="shared" si="145"/>
        <v>2.5987185011573235</v>
      </c>
      <c r="S463" s="3">
        <f t="shared" si="146"/>
        <v>2.5297891141890863</v>
      </c>
      <c r="T463" s="13">
        <f t="shared" si="147"/>
        <v>0.99532137639103957</v>
      </c>
      <c r="U463" s="13">
        <f t="shared" si="148"/>
        <v>0.99429344491950089</v>
      </c>
      <c r="V463" s="3">
        <f t="shared" si="149"/>
        <v>194.14835234731743</v>
      </c>
      <c r="W463" s="13">
        <f t="shared" si="150"/>
        <v>0.99532137639103957</v>
      </c>
      <c r="X463" s="3">
        <f t="shared" si="151"/>
        <v>1.6509337391037955E-4</v>
      </c>
      <c r="Y463" s="3">
        <f t="shared" si="152"/>
        <v>1.6651185559255568</v>
      </c>
      <c r="Z463" s="3">
        <f t="shared" si="153"/>
        <v>21.858364191041812</v>
      </c>
      <c r="AA463" s="3">
        <f t="shared" si="154"/>
        <v>1789.7698401054886</v>
      </c>
      <c r="AL463" s="25"/>
      <c r="AM463" s="25"/>
    </row>
    <row r="464" spans="1:39" hidden="1">
      <c r="A464" s="4">
        <v>42564</v>
      </c>
      <c r="B464" s="3">
        <v>143.8357</v>
      </c>
      <c r="C464" s="3">
        <f t="shared" si="156"/>
        <v>2.9284534670270469E-3</v>
      </c>
      <c r="D464" s="3">
        <f t="shared" si="157"/>
        <v>8.5758397085427319E-6</v>
      </c>
      <c r="E464" s="3">
        <f t="shared" si="158"/>
        <v>8.7147257104341585E-5</v>
      </c>
      <c r="F464" s="3">
        <f t="shared" si="159"/>
        <v>1.1624236556488301E-2</v>
      </c>
      <c r="G464" s="3">
        <f t="shared" si="160"/>
        <v>3.1826530252862133E-2</v>
      </c>
      <c r="H464" s="3">
        <f t="shared" si="161"/>
        <v>1.5</v>
      </c>
      <c r="I464" s="13">
        <f>I465*(1+(H465*((B464/B465)-1))+((1-H465)*(Eur_1M!B464/100)*((A464-A465)/360)))</f>
        <v>126.52817072678562</v>
      </c>
      <c r="J464" s="3">
        <f t="shared" si="162"/>
        <v>121.0521188832727</v>
      </c>
      <c r="K464" s="3">
        <f t="shared" si="155"/>
        <v>1.2011766271169246</v>
      </c>
      <c r="L464" s="13">
        <f t="shared" si="163"/>
        <v>1201.1766271169247</v>
      </c>
      <c r="M464" s="3">
        <f t="shared" si="164"/>
        <v>4.3945730667693632E-3</v>
      </c>
      <c r="N464" s="3">
        <f t="shared" si="165"/>
        <v>5.1239969225063416E-2</v>
      </c>
      <c r="O464" s="3">
        <v>453</v>
      </c>
      <c r="P464" s="3">
        <f t="shared" si="166"/>
        <v>1.7976190476190477</v>
      </c>
      <c r="Q464" s="3">
        <f>(  Eur_12M!B463 + ( ('Swap(vs6M)_2Y'!B465 - Eur_12M!B463)/1  )*(P464-1) )/100</f>
        <v>-1.862261904761905E-3</v>
      </c>
      <c r="R464" s="3">
        <f t="shared" si="145"/>
        <v>2.6537615210025751</v>
      </c>
      <c r="S464" s="3">
        <f t="shared" si="146"/>
        <v>2.5850613701246994</v>
      </c>
      <c r="T464" s="13">
        <f t="shared" si="147"/>
        <v>0.99601999692254195</v>
      </c>
      <c r="U464" s="13">
        <f t="shared" si="148"/>
        <v>0.9951319167041528</v>
      </c>
      <c r="V464" s="3">
        <f t="shared" si="149"/>
        <v>197.92710055845259</v>
      </c>
      <c r="W464" s="13">
        <f t="shared" si="150"/>
        <v>0.99601999692254195</v>
      </c>
      <c r="X464" s="3">
        <f t="shared" si="151"/>
        <v>1.4292127085371029E-4</v>
      </c>
      <c r="Y464" s="3">
        <f t="shared" si="152"/>
        <v>1.5887041979244965</v>
      </c>
      <c r="Z464" s="3">
        <f t="shared" si="153"/>
        <v>18.994030746727066</v>
      </c>
      <c r="AA464" s="3">
        <f t="shared" si="154"/>
        <v>1794.8666050331235</v>
      </c>
      <c r="AL464" s="25"/>
      <c r="AM464" s="25"/>
    </row>
    <row r="465" spans="1:39" hidden="1">
      <c r="A465" s="4">
        <v>42563</v>
      </c>
      <c r="B465" s="3">
        <v>143.4151</v>
      </c>
      <c r="C465" s="3">
        <f t="shared" si="156"/>
        <v>-3.817267362126754E-3</v>
      </c>
      <c r="D465" s="3">
        <f t="shared" si="157"/>
        <v>1.4571530113958147E-5</v>
      </c>
      <c r="E465" s="3">
        <f t="shared" si="158"/>
        <v>7.9714145902887282E-5</v>
      </c>
      <c r="F465" s="3">
        <f t="shared" si="159"/>
        <v>9.764767891546124E-3</v>
      </c>
      <c r="G465" s="3">
        <f t="shared" si="160"/>
        <v>3.0729908923256583E-2</v>
      </c>
      <c r="H465" s="3">
        <f t="shared" si="161"/>
        <v>1.5</v>
      </c>
      <c r="I465" s="13">
        <f>I466*(1+(H466*((B465/B466)-1))+((1-H466)*(Eur_1M!B465/100)*((A465-A466)/360)))</f>
        <v>125.97335342101483</v>
      </c>
      <c r="J465" s="3">
        <f t="shared" si="162"/>
        <v>120.52131368731609</v>
      </c>
      <c r="K465" s="3">
        <f t="shared" si="155"/>
        <v>1.1959095504162673</v>
      </c>
      <c r="L465" s="13">
        <f t="shared" si="163"/>
        <v>1195.9095504162674</v>
      </c>
      <c r="M465" s="3">
        <f t="shared" si="164"/>
        <v>-5.7262528023607042E-3</v>
      </c>
      <c r="N465" s="3">
        <f t="shared" si="165"/>
        <v>5.1676817513630825E-2</v>
      </c>
      <c r="O465" s="3">
        <v>454</v>
      </c>
      <c r="P465" s="3">
        <f t="shared" si="166"/>
        <v>1.8015873015873016</v>
      </c>
      <c r="Q465" s="3">
        <f>(  Eur_12M!B464 + ( ('Swap(vs6M)_2Y'!B466 - Eur_12M!B464)/1  )*(P465-1) )/100</f>
        <v>-1.9726984126984129E-3</v>
      </c>
      <c r="R465" s="3">
        <f t="shared" si="145"/>
        <v>2.562755697576657</v>
      </c>
      <c r="S465" s="3">
        <f t="shared" si="146"/>
        <v>2.4933934086760741</v>
      </c>
      <c r="T465" s="13">
        <f t="shared" si="147"/>
        <v>0.99480774549426376</v>
      </c>
      <c r="U465" s="13">
        <f t="shared" si="148"/>
        <v>0.99367357159908454</v>
      </c>
      <c r="V465" s="3">
        <f t="shared" si="149"/>
        <v>192.48872480492173</v>
      </c>
      <c r="W465" s="13">
        <f t="shared" si="150"/>
        <v>0.99480774549426376</v>
      </c>
      <c r="X465" s="3">
        <f t="shared" si="151"/>
        <v>1.8027136228101302E-4</v>
      </c>
      <c r="Y465" s="3">
        <f t="shared" si="152"/>
        <v>1.6229385576945827</v>
      </c>
      <c r="Z465" s="3">
        <f t="shared" si="153"/>
        <v>24.003494987813561</v>
      </c>
      <c r="AA465" s="3">
        <f t="shared" si="154"/>
        <v>1796.5633211203319</v>
      </c>
      <c r="AL465" s="25"/>
      <c r="AM465" s="25"/>
    </row>
    <row r="466" spans="1:39" hidden="1">
      <c r="A466" s="4">
        <v>42562</v>
      </c>
      <c r="B466" s="3">
        <v>143.96360000000001</v>
      </c>
      <c r="C466" s="3">
        <f t="shared" si="156"/>
        <v>-1.1385284778942216E-3</v>
      </c>
      <c r="D466" s="3">
        <f t="shared" si="157"/>
        <v>1.296247094976133E-6</v>
      </c>
      <c r="E466" s="3">
        <f t="shared" si="158"/>
        <v>6.5953099833457511E-5</v>
      </c>
      <c r="F466" s="3">
        <f t="shared" si="159"/>
        <v>1.4482304127137012E-2</v>
      </c>
      <c r="G466" s="3">
        <f t="shared" si="160"/>
        <v>2.6436237709214674E-2</v>
      </c>
      <c r="H466" s="3">
        <f t="shared" si="161"/>
        <v>1.5</v>
      </c>
      <c r="I466" s="13">
        <f>I467*(1+(H467*((B466/B467)-1))+((1-H467)*(Eur_1M!B466/100)*((A466-A467)/360)))</f>
        <v>126.69677796823035</v>
      </c>
      <c r="J466" s="3">
        <f t="shared" si="162"/>
        <v>121.21342891975478</v>
      </c>
      <c r="K466" s="3">
        <f t="shared" si="155"/>
        <v>1.2027772752289043</v>
      </c>
      <c r="L466" s="13">
        <f t="shared" si="163"/>
        <v>1202.7772752289043</v>
      </c>
      <c r="M466" s="3">
        <f t="shared" si="164"/>
        <v>-1.6929614846335173E-3</v>
      </c>
      <c r="N466" s="3">
        <f t="shared" si="165"/>
        <v>5.1729916972563163E-2</v>
      </c>
      <c r="O466" s="3">
        <v>455</v>
      </c>
      <c r="P466" s="3">
        <f t="shared" si="166"/>
        <v>1.8055555555555556</v>
      </c>
      <c r="Q466" s="3">
        <f>(  Eur_12M!B465 + ( ('Swap(vs6M)_2Y'!B467 - Eur_12M!B465)/1  )*(P466-1) )/100</f>
        <v>-2.0558333333333336E-3</v>
      </c>
      <c r="R466" s="3">
        <f t="shared" si="145"/>
        <v>2.6375659623175993</v>
      </c>
      <c r="S466" s="3">
        <f t="shared" si="146"/>
        <v>2.5680559749957848</v>
      </c>
      <c r="T466" s="13">
        <f t="shared" si="147"/>
        <v>0.99582483081190087</v>
      </c>
      <c r="U466" s="13">
        <f t="shared" si="148"/>
        <v>0.99488646798470071</v>
      </c>
      <c r="V466" s="3">
        <f t="shared" si="149"/>
        <v>199.16920591648079</v>
      </c>
      <c r="W466" s="13">
        <f t="shared" si="150"/>
        <v>0.99582483081190087</v>
      </c>
      <c r="X466" s="3">
        <f t="shared" si="151"/>
        <v>1.4724401823637326E-4</v>
      </c>
      <c r="Y466" s="3">
        <f t="shared" si="152"/>
        <v>1.7679159191479865</v>
      </c>
      <c r="Z466" s="3">
        <f t="shared" si="153"/>
        <v>19.895768828458497</v>
      </c>
      <c r="AA466" s="3">
        <f t="shared" si="154"/>
        <v>1803.0029887507844</v>
      </c>
      <c r="AL466" s="25"/>
      <c r="AM466" s="25"/>
    </row>
    <row r="467" spans="1:39" hidden="1">
      <c r="A467" s="4">
        <v>42559</v>
      </c>
      <c r="B467" s="3">
        <v>144.1276</v>
      </c>
      <c r="C467" s="3">
        <f t="shared" si="156"/>
        <v>2.434834673829591E-3</v>
      </c>
      <c r="D467" s="3">
        <f t="shared" si="157"/>
        <v>5.9284198888828506E-6</v>
      </c>
      <c r="E467" s="3">
        <f t="shared" si="158"/>
        <v>7.2330125740685151E-5</v>
      </c>
      <c r="F467" s="3">
        <f t="shared" si="159"/>
        <v>1.2850765276931832E-2</v>
      </c>
      <c r="G467" s="3">
        <f t="shared" si="160"/>
        <v>2.8413377454376505E-2</v>
      </c>
      <c r="H467" s="3">
        <f t="shared" si="161"/>
        <v>1.5</v>
      </c>
      <c r="I467" s="13">
        <f>I468*(1+(H468*((B467/B468)-1))+((1-H468)*(Eur_1M!B467/100)*((A467-A468)/360)))</f>
        <v>126.91145240005662</v>
      </c>
      <c r="J467" s="3">
        <f t="shared" si="162"/>
        <v>121.41881239043457</v>
      </c>
      <c r="K467" s="3">
        <f t="shared" si="155"/>
        <v>1.204815255454716</v>
      </c>
      <c r="L467" s="13">
        <f t="shared" si="163"/>
        <v>1204.815255454716</v>
      </c>
      <c r="M467" s="3">
        <f t="shared" si="164"/>
        <v>3.6550972559328521E-3</v>
      </c>
      <c r="N467" s="3">
        <f t="shared" si="165"/>
        <v>5.1895674234258095E-2</v>
      </c>
      <c r="O467" s="3">
        <v>456</v>
      </c>
      <c r="P467" s="3">
        <f t="shared" si="166"/>
        <v>1.8095238095238095</v>
      </c>
      <c r="Q467" s="3">
        <f>(  Eur_12M!B466 + ( ('Swap(vs6M)_2Y'!B468 - Eur_12M!B466)/1  )*(P467-1) )/100</f>
        <v>-1.9176190476190478E-3</v>
      </c>
      <c r="R467" s="3">
        <f t="shared" si="145"/>
        <v>2.6542727270626134</v>
      </c>
      <c r="S467" s="3">
        <f t="shared" si="146"/>
        <v>2.5844634228114463</v>
      </c>
      <c r="T467" s="13">
        <f t="shared" si="147"/>
        <v>0.99602602200305712</v>
      </c>
      <c r="U467" s="13">
        <f t="shared" si="148"/>
        <v>0.9951234675539089</v>
      </c>
      <c r="V467" s="3">
        <f t="shared" si="149"/>
        <v>201.44482476964049</v>
      </c>
      <c r="W467" s="13">
        <f t="shared" si="150"/>
        <v>0.99602602200305712</v>
      </c>
      <c r="X467" s="3">
        <f t="shared" si="151"/>
        <v>1.4003559357536832E-4</v>
      </c>
      <c r="Y467" s="3">
        <f t="shared" si="152"/>
        <v>1.6411776221474601</v>
      </c>
      <c r="Z467" s="3">
        <f t="shared" si="153"/>
        <v>19.088632335261845</v>
      </c>
      <c r="AA467" s="3">
        <f t="shared" si="154"/>
        <v>1806.95884819246</v>
      </c>
      <c r="AL467" s="25"/>
      <c r="AM467" s="25"/>
    </row>
    <row r="468" spans="1:39" hidden="1">
      <c r="A468" s="4">
        <v>42558</v>
      </c>
      <c r="B468" s="3">
        <v>143.77709999999999</v>
      </c>
      <c r="C468" s="3">
        <f t="shared" si="156"/>
        <v>-4.0888277525169293E-4</v>
      </c>
      <c r="D468" s="3">
        <f t="shared" si="157"/>
        <v>1.6718512389752643E-7</v>
      </c>
      <c r="E468" s="3">
        <f t="shared" si="158"/>
        <v>6.7518683898588842E-5</v>
      </c>
      <c r="F468" s="3">
        <f t="shared" si="159"/>
        <v>1.1472802424463066E-2</v>
      </c>
      <c r="G468" s="3">
        <f t="shared" si="160"/>
        <v>2.7709412551976578E-2</v>
      </c>
      <c r="H468" s="3">
        <f t="shared" si="161"/>
        <v>1.5</v>
      </c>
      <c r="I468" s="13">
        <f>I469*(1+(H469*((B468/B469)-1))+((1-H469)*(Eur_1M!B468/100)*((A468-A469)/360)))</f>
        <v>126.44842541846069</v>
      </c>
      <c r="J468" s="3">
        <f t="shared" si="162"/>
        <v>120.9758248968167</v>
      </c>
      <c r="K468" s="3">
        <f t="shared" si="155"/>
        <v>1.2004195767309758</v>
      </c>
      <c r="L468" s="13">
        <f t="shared" si="163"/>
        <v>1200.4195767309757</v>
      </c>
      <c r="M468" s="3">
        <f t="shared" si="164"/>
        <v>-6.0831433232994881E-4</v>
      </c>
      <c r="N468" s="3">
        <f t="shared" si="165"/>
        <v>5.1888943793696921E-2</v>
      </c>
      <c r="O468" s="3">
        <v>457</v>
      </c>
      <c r="P468" s="3">
        <f t="shared" si="166"/>
        <v>1.8134920634920635</v>
      </c>
      <c r="Q468" s="3">
        <f>(  Eur_12M!B467 + ( ('Swap(vs6M)_2Y'!B469 - Eur_12M!B467)/1  )*(P468-1) )/100</f>
        <v>-2.1186904761904763E-3</v>
      </c>
      <c r="R468" s="3">
        <f t="shared" si="145"/>
        <v>2.5941433998042478</v>
      </c>
      <c r="S468" s="3">
        <f t="shared" si="146"/>
        <v>2.5242666557953557</v>
      </c>
      <c r="T468" s="13">
        <f t="shared" si="147"/>
        <v>0.99525865366962407</v>
      </c>
      <c r="U468" s="13">
        <f t="shared" si="148"/>
        <v>0.99420300264952755</v>
      </c>
      <c r="V468" s="3">
        <f t="shared" si="149"/>
        <v>196.6976661729459</v>
      </c>
      <c r="W468" s="13">
        <f t="shared" si="150"/>
        <v>0.99525865366962407</v>
      </c>
      <c r="X468" s="3">
        <f t="shared" si="151"/>
        <v>1.6441241590092038E-4</v>
      </c>
      <c r="Y468" s="3">
        <f t="shared" si="152"/>
        <v>1.7955689125686425</v>
      </c>
      <c r="Z468" s="3">
        <f t="shared" si="153"/>
        <v>22.294166471811319</v>
      </c>
      <c r="AA468" s="3">
        <f t="shared" si="154"/>
        <v>1809.9200383355719</v>
      </c>
      <c r="AL468" s="25"/>
      <c r="AM468" s="25"/>
    </row>
    <row r="469" spans="1:39" hidden="1">
      <c r="A469" s="4">
        <v>42557</v>
      </c>
      <c r="B469" s="3">
        <v>143.83590000000001</v>
      </c>
      <c r="C469" s="3">
        <f t="shared" si="156"/>
        <v>-6.8130878052520368E-5</v>
      </c>
      <c r="D469" s="3">
        <f t="shared" si="157"/>
        <v>4.6418165442074011E-9</v>
      </c>
      <c r="E469" s="3">
        <f t="shared" si="158"/>
        <v>6.9852373420840617E-5</v>
      </c>
      <c r="F469" s="3">
        <f t="shared" si="159"/>
        <v>1.3463100593009416E-2</v>
      </c>
      <c r="G469" s="3">
        <f t="shared" si="160"/>
        <v>2.7675787364206512E-2</v>
      </c>
      <c r="H469" s="3">
        <f t="shared" si="161"/>
        <v>1.5</v>
      </c>
      <c r="I469" s="13">
        <f>I470*(1+(H470*((B469/B470)-1))+((1-H470)*(Eur_1M!B469/100)*((A469-A470)/360)))</f>
        <v>126.52536920857571</v>
      </c>
      <c r="J469" s="3">
        <f t="shared" si="162"/>
        <v>121.04943861283608</v>
      </c>
      <c r="K469" s="3">
        <f t="shared" si="155"/>
        <v>1.2011500313147816</v>
      </c>
      <c r="L469" s="13">
        <f t="shared" si="163"/>
        <v>1201.1500313147817</v>
      </c>
      <c r="M469" s="3">
        <f t="shared" si="164"/>
        <v>-9.71558886089537E-5</v>
      </c>
      <c r="N469" s="3">
        <f t="shared" si="165"/>
        <v>5.1950721988699829E-2</v>
      </c>
      <c r="O469" s="3">
        <v>458</v>
      </c>
      <c r="P469" s="3">
        <f t="shared" si="166"/>
        <v>1.8174603174603174</v>
      </c>
      <c r="Q469" s="3">
        <f>(  Eur_12M!B468 + ( ('Swap(vs6M)_2Y'!B470 - Eur_12M!B468)/1  )*(P469-1) )/100</f>
        <v>-2.2222222222222222E-3</v>
      </c>
      <c r="R469" s="3">
        <f t="shared" si="145"/>
        <v>2.5942667933222872</v>
      </c>
      <c r="S469" s="3">
        <f t="shared" si="146"/>
        <v>2.5242303543389557</v>
      </c>
      <c r="T469" s="13">
        <f t="shared" si="147"/>
        <v>0.99526035513524724</v>
      </c>
      <c r="U469" s="13">
        <f t="shared" si="148"/>
        <v>0.99420240395029857</v>
      </c>
      <c r="V469" s="3">
        <f t="shared" si="149"/>
        <v>197.23109781821302</v>
      </c>
      <c r="W469" s="13">
        <f t="shared" si="150"/>
        <v>0.99526035513524724</v>
      </c>
      <c r="X469" s="3">
        <f t="shared" si="151"/>
        <v>1.6388530222856507E-4</v>
      </c>
      <c r="Y469" s="3">
        <f t="shared" si="152"/>
        <v>1.8992085284941653</v>
      </c>
      <c r="Z469" s="3">
        <f t="shared" si="153"/>
        <v>22.324978280881261</v>
      </c>
      <c r="AA469" s="3">
        <f t="shared" si="154"/>
        <v>1814.235977320767</v>
      </c>
      <c r="AL469" s="25"/>
      <c r="AM469" s="25"/>
    </row>
    <row r="470" spans="1:39" hidden="1">
      <c r="A470" s="4">
        <v>42556</v>
      </c>
      <c r="B470" s="3">
        <v>143.84569999999999</v>
      </c>
      <c r="C470" s="3">
        <f t="shared" si="156"/>
        <v>1.3085069064499902E-3</v>
      </c>
      <c r="D470" s="3">
        <f t="shared" si="157"/>
        <v>1.7121903242273235E-6</v>
      </c>
      <c r="E470" s="3">
        <f t="shared" si="158"/>
        <v>6.9902146349966009E-5</v>
      </c>
      <c r="F470" s="3">
        <f t="shared" si="159"/>
        <v>1.3764501155482368E-2</v>
      </c>
      <c r="G470" s="3">
        <f t="shared" si="160"/>
        <v>2.7593591720039425E-2</v>
      </c>
      <c r="H470" s="3">
        <f t="shared" si="161"/>
        <v>1.5</v>
      </c>
      <c r="I470" s="13">
        <f>I471*(1+(H471*((B470/B471)-1))+((1-H471)*(Eur_1M!B470/100)*((A470-A471)/360)))</f>
        <v>126.53766249042546</v>
      </c>
      <c r="J470" s="3">
        <f t="shared" si="162"/>
        <v>121.06119984993762</v>
      </c>
      <c r="K470" s="3">
        <f t="shared" si="155"/>
        <v>1.2012667357825981</v>
      </c>
      <c r="L470" s="13">
        <f t="shared" si="163"/>
        <v>1201.2667357825981</v>
      </c>
      <c r="M470" s="3">
        <f t="shared" si="164"/>
        <v>1.9671506192599961E-3</v>
      </c>
      <c r="N470" s="3">
        <f t="shared" si="165"/>
        <v>5.3182344014904862E-2</v>
      </c>
      <c r="O470" s="3">
        <v>459</v>
      </c>
      <c r="P470" s="3">
        <f t="shared" si="166"/>
        <v>1.8214285714285714</v>
      </c>
      <c r="Q470" s="3">
        <f>(  Eur_12M!B469 + ( ('Swap(vs6M)_2Y'!B471 - Eur_12M!B469)/1  )*(P470-1) )/100</f>
        <v>-2.0685714285714283E-3</v>
      </c>
      <c r="R470" s="3">
        <f t="shared" si="145"/>
        <v>2.5382729679378961</v>
      </c>
      <c r="S470" s="3">
        <f t="shared" si="146"/>
        <v>2.4664979107251748</v>
      </c>
      <c r="T470" s="13">
        <f t="shared" si="147"/>
        <v>0.99442994717573474</v>
      </c>
      <c r="U470" s="13">
        <f t="shared" si="148"/>
        <v>0.99317792377915837</v>
      </c>
      <c r="V470" s="3">
        <f t="shared" si="149"/>
        <v>197.64858321128838</v>
      </c>
      <c r="W470" s="13">
        <f t="shared" si="150"/>
        <v>0.99442994717573474</v>
      </c>
      <c r="X470" s="3">
        <f t="shared" si="151"/>
        <v>1.8460964311187516E-4</v>
      </c>
      <c r="Y470" s="3">
        <f t="shared" si="152"/>
        <v>1.6854778086184745</v>
      </c>
      <c r="Z470" s="3">
        <f t="shared" si="153"/>
        <v>25.80553723337275</v>
      </c>
      <c r="AA470" s="3">
        <f t="shared" si="154"/>
        <v>1815.8313822587627</v>
      </c>
      <c r="AL470" s="25"/>
      <c r="AM470" s="25"/>
    </row>
    <row r="471" spans="1:39" hidden="1">
      <c r="A471" s="4">
        <v>42555</v>
      </c>
      <c r="B471" s="3">
        <v>143.6576</v>
      </c>
      <c r="C471" s="3">
        <f t="shared" si="156"/>
        <v>5.277827607183817E-4</v>
      </c>
      <c r="D471" s="3">
        <f t="shared" si="157"/>
        <v>2.7855464251151655E-7</v>
      </c>
      <c r="E471" s="3">
        <f t="shared" si="158"/>
        <v>7.1441327624750581E-5</v>
      </c>
      <c r="F471" s="3">
        <f t="shared" si="159"/>
        <v>1.4259150259756877E-2</v>
      </c>
      <c r="G471" s="3">
        <f t="shared" si="160"/>
        <v>2.7786093777459123E-2</v>
      </c>
      <c r="H471" s="3">
        <f t="shared" si="161"/>
        <v>1.5</v>
      </c>
      <c r="I471" s="13">
        <f>I472*(1+(H472*((B471/B472)-1))+((1-H472)*(Eur_1M!B471/100)*((A471-A472)/360)))</f>
        <v>126.28898851906683</v>
      </c>
      <c r="J471" s="3">
        <f t="shared" si="162"/>
        <v>120.82328831631494</v>
      </c>
      <c r="K471" s="3">
        <f t="shared" si="155"/>
        <v>1.198905985915967</v>
      </c>
      <c r="L471" s="13">
        <f t="shared" si="163"/>
        <v>1198.905985915967</v>
      </c>
      <c r="M471" s="3">
        <f t="shared" si="164"/>
        <v>8.0668263787182532E-4</v>
      </c>
      <c r="N471" s="3">
        <f t="shared" si="165"/>
        <v>5.3522780074762827E-2</v>
      </c>
      <c r="O471" s="3">
        <v>460</v>
      </c>
      <c r="P471" s="3">
        <f t="shared" si="166"/>
        <v>1.8253968253968254</v>
      </c>
      <c r="Q471" s="3">
        <f>(  Eur_12M!B470 + ( ('Swap(vs6M)_2Y'!B472 - Eur_12M!B470)/1  )*(P471-1) )/100</f>
        <v>-2.0604761904761903E-3</v>
      </c>
      <c r="R471" s="3">
        <f t="shared" si="145"/>
        <v>2.4928088470187548</v>
      </c>
      <c r="S471" s="3">
        <f t="shared" si="146"/>
        <v>2.420495692218974</v>
      </c>
      <c r="T471" s="13">
        <f t="shared" si="147"/>
        <v>0.99366314722019622</v>
      </c>
      <c r="U471" s="13">
        <f t="shared" si="148"/>
        <v>0.99225031853306422</v>
      </c>
      <c r="V471" s="3">
        <f t="shared" si="149"/>
        <v>195.31931070060364</v>
      </c>
      <c r="W471" s="13">
        <f t="shared" si="150"/>
        <v>0.99366314722019622</v>
      </c>
      <c r="X471" s="3">
        <f t="shared" si="151"/>
        <v>2.0584192673050731E-4</v>
      </c>
      <c r="Y471" s="3">
        <f t="shared" si="152"/>
        <v>1.628421708169761</v>
      </c>
      <c r="Z471" s="3">
        <f t="shared" si="153"/>
        <v>28.906802135524753</v>
      </c>
      <c r="AA471" s="3">
        <f t="shared" si="154"/>
        <v>1818.0758605692961</v>
      </c>
      <c r="AL471" s="25"/>
      <c r="AM471" s="25"/>
    </row>
    <row r="472" spans="1:39" hidden="1">
      <c r="A472" s="4">
        <v>42552</v>
      </c>
      <c r="B472" s="3">
        <v>143.58179999999999</v>
      </c>
      <c r="C472" s="3">
        <f t="shared" si="156"/>
        <v>1.2321125735864102E-3</v>
      </c>
      <c r="D472" s="3">
        <f t="shared" si="157"/>
        <v>1.5181013939897271E-6</v>
      </c>
      <c r="E472" s="3">
        <f t="shared" si="158"/>
        <v>7.2456861877493364E-5</v>
      </c>
      <c r="F472" s="3">
        <f t="shared" si="159"/>
        <v>1.2593787218243202E-2</v>
      </c>
      <c r="G472" s="3">
        <f t="shared" si="160"/>
        <v>2.851379086446475E-2</v>
      </c>
      <c r="H472" s="3">
        <f t="shared" si="161"/>
        <v>1.5</v>
      </c>
      <c r="I472" s="13">
        <f>I473*(1+(H473*((B472/B473)-1))+((1-H473)*(Eur_1M!B472/100)*((A472-A473)/360)))</f>
        <v>126.18715446407839</v>
      </c>
      <c r="J472" s="3">
        <f t="shared" si="162"/>
        <v>120.72586156889564</v>
      </c>
      <c r="K472" s="3">
        <f t="shared" si="155"/>
        <v>1.1979392392539865</v>
      </c>
      <c r="L472" s="13">
        <f t="shared" si="163"/>
        <v>1197.9392392539864</v>
      </c>
      <c r="M472" s="3">
        <f t="shared" si="164"/>
        <v>1.85264625038149E-3</v>
      </c>
      <c r="N472" s="3">
        <f t="shared" si="165"/>
        <v>5.3888883993792838E-2</v>
      </c>
      <c r="O472" s="3">
        <v>461</v>
      </c>
      <c r="P472" s="3">
        <f t="shared" si="166"/>
        <v>1.8293650793650793</v>
      </c>
      <c r="Q472" s="3">
        <f>(  Eur_12M!B471 + ( ('Swap(vs6M)_2Y'!B473 - Eur_12M!B471)/1  )*(P472-1) )/100</f>
        <v>-2.0874999999999999E-3</v>
      </c>
      <c r="R472" s="3">
        <f t="shared" si="145"/>
        <v>2.4619001417729227</v>
      </c>
      <c r="S472" s="3">
        <f t="shared" si="146"/>
        <v>2.3890132581100225</v>
      </c>
      <c r="T472" s="13">
        <f t="shared" si="147"/>
        <v>0.99308984303258463</v>
      </c>
      <c r="U472" s="13">
        <f t="shared" si="148"/>
        <v>0.99155315364749919</v>
      </c>
      <c r="V472" s="3">
        <f t="shared" si="149"/>
        <v>194.31435539995834</v>
      </c>
      <c r="W472" s="13">
        <f t="shared" si="150"/>
        <v>0.99308984303258463</v>
      </c>
      <c r="X472" s="3">
        <f t="shared" si="151"/>
        <v>2.2065146833907204E-4</v>
      </c>
      <c r="Y472" s="3">
        <f t="shared" si="152"/>
        <v>1.6180123274219338</v>
      </c>
      <c r="Z472" s="3">
        <f t="shared" si="153"/>
        <v>31.215908397711516</v>
      </c>
      <c r="AA472" s="3">
        <f t="shared" si="154"/>
        <v>1820.8529259738789</v>
      </c>
      <c r="AL472" s="25"/>
      <c r="AM472" s="25"/>
    </row>
    <row r="473" spans="1:39">
      <c r="A473" s="4">
        <v>42551</v>
      </c>
      <c r="B473" s="3">
        <v>143.405</v>
      </c>
      <c r="C473" s="3">
        <f t="shared" si="156"/>
        <v>2.5722534933903403E-3</v>
      </c>
      <c r="D473" s="3">
        <f t="shared" si="157"/>
        <v>6.6164880342588097E-6</v>
      </c>
      <c r="E473" s="3">
        <f t="shared" si="158"/>
        <v>8.142995701538901E-5</v>
      </c>
      <c r="F473" s="3">
        <f t="shared" si="159"/>
        <v>1.4600686304389645E-2</v>
      </c>
      <c r="G473" s="3">
        <f t="shared" si="160"/>
        <v>2.9861581218040199E-2</v>
      </c>
      <c r="H473" s="3">
        <f t="shared" si="161"/>
        <v>1.5</v>
      </c>
      <c r="I473" s="13">
        <f>I474*(1+(H474*((B473/B474)-1))+((1-H474)*(Eur_1M!B473/100)*((A473-A474)/360)))</f>
        <v>125.95359072780937</v>
      </c>
      <c r="J473" s="3">
        <f t="shared" si="162"/>
        <v>120.50240630982364</v>
      </c>
      <c r="K473" s="3">
        <f t="shared" si="155"/>
        <v>1.1957219361875076</v>
      </c>
      <c r="L473" s="13">
        <f t="shared" si="163"/>
        <v>1195.7219361875075</v>
      </c>
      <c r="M473" s="3">
        <f t="shared" si="164"/>
        <v>3.8609393910591485E-3</v>
      </c>
      <c r="N473" s="3">
        <f t="shared" si="165"/>
        <v>5.371705717227078E-2</v>
      </c>
      <c r="O473" s="3">
        <v>462</v>
      </c>
      <c r="P473" s="3">
        <f t="shared" si="166"/>
        <v>1.8333333333333333</v>
      </c>
      <c r="Q473" s="3">
        <f>(  Eur_12M!B472 + ( ('Swap(vs6M)_2Y'!B474 - Eur_12M!B472)/1  )*(P473-1) )/100</f>
        <v>-2.0433333333333332E-3</v>
      </c>
      <c r="R473" s="3">
        <f t="shared" si="145"/>
        <v>2.4424745337428568</v>
      </c>
      <c r="S473" s="3">
        <f t="shared" si="146"/>
        <v>2.3697412945009311</v>
      </c>
      <c r="T473" s="13">
        <f t="shared" si="147"/>
        <v>0.99270652063903231</v>
      </c>
      <c r="U473" s="13">
        <f t="shared" si="148"/>
        <v>0.99109973215215497</v>
      </c>
      <c r="V473" s="3">
        <f t="shared" si="149"/>
        <v>192.18149813762602</v>
      </c>
      <c r="W473" s="13">
        <f t="shared" si="150"/>
        <v>0.99270652063903231</v>
      </c>
      <c r="X473" s="3">
        <f t="shared" si="151"/>
        <v>2.3233550657188515E-4</v>
      </c>
      <c r="Y473" s="3">
        <f t="shared" si="152"/>
        <v>1.5534886286395138</v>
      </c>
      <c r="Z473" s="3">
        <f t="shared" si="153"/>
        <v>32.713696952187071</v>
      </c>
      <c r="AA473" s="3">
        <f t="shared" si="154"/>
        <v>1823.8356854425426</v>
      </c>
      <c r="AL473" s="25"/>
      <c r="AM473" s="25"/>
    </row>
    <row r="474" spans="1:39" hidden="1">
      <c r="A474" s="4">
        <v>42550</v>
      </c>
      <c r="B474" s="3">
        <v>143.03659999999999</v>
      </c>
      <c r="C474" s="3">
        <f t="shared" si="156"/>
        <v>2.3146724596409263E-3</v>
      </c>
      <c r="D474" s="3">
        <f t="shared" si="157"/>
        <v>5.3577085954201753E-6</v>
      </c>
      <c r="E474" s="3">
        <f t="shared" si="158"/>
        <v>7.5601483058017533E-5</v>
      </c>
      <c r="F474" s="3">
        <f t="shared" si="159"/>
        <v>1.291613438072154E-2</v>
      </c>
      <c r="G474" s="3">
        <f t="shared" si="160"/>
        <v>2.9111474959305671E-2</v>
      </c>
      <c r="H474" s="3">
        <f t="shared" si="161"/>
        <v>1.5</v>
      </c>
      <c r="I474" s="13">
        <f>I475*(1+(H475*((B474/B475)-1))+((1-H475)*(Eur_1M!B474/100)*((A474-A475)/360)))</f>
        <v>125.46822912671966</v>
      </c>
      <c r="J474" s="3">
        <f t="shared" si="162"/>
        <v>120.03805082361848</v>
      </c>
      <c r="K474" s="3">
        <f t="shared" si="155"/>
        <v>1.1911142270300907</v>
      </c>
      <c r="L474" s="13">
        <f t="shared" si="163"/>
        <v>1191.1142270300907</v>
      </c>
      <c r="M474" s="3">
        <f t="shared" si="164"/>
        <v>3.4749991524974594E-3</v>
      </c>
      <c r="N474" s="3">
        <f t="shared" si="165"/>
        <v>5.3607046987272332E-2</v>
      </c>
      <c r="O474" s="3">
        <v>463</v>
      </c>
      <c r="P474" s="3">
        <f t="shared" si="166"/>
        <v>1.8373015873015872</v>
      </c>
      <c r="Q474" s="3">
        <f>(  Eur_12M!B473 + ( ('Swap(vs6M)_2Y'!B475 - Eur_12M!B473)/1  )*(P474-1) )/100</f>
        <v>-1.9501587301587299E-3</v>
      </c>
      <c r="R474" s="3">
        <f t="shared" ref="R474:R537" si="167">(LN(L474/1000)+(Q474+((N474^2)/2))*P474)/(N474*SQRT(P474))</f>
        <v>2.3938812356120187</v>
      </c>
      <c r="S474" s="3">
        <f t="shared" ref="S474:S537" si="168">R474-(N474*SQRT(P474))</f>
        <v>2.3212184389058703</v>
      </c>
      <c r="T474" s="13">
        <f t="shared" ref="T474:T537" si="169">_xlfn.NORM.S.DIST(R474,TRUE)</f>
        <v>0.99166442702029134</v>
      </c>
      <c r="U474" s="13">
        <f t="shared" ref="U474:U537" si="170">_xlfn.NORM.S.DIST(S474,TRUE)</f>
        <v>0.98986247124352278</v>
      </c>
      <c r="V474" s="3">
        <f t="shared" ref="V474:V537" si="171">(L474*T474) - ( 1000* EXP(-Q474*P474) *U474 )</f>
        <v>187.77006798316268</v>
      </c>
      <c r="W474" s="13">
        <f t="shared" ref="W474:W537" si="172">T474</f>
        <v>0.99166442702029134</v>
      </c>
      <c r="X474" s="3">
        <f t="shared" ref="X474:X537" si="173" xml:space="preserve"> _xlfn.NORM.S.DIST(R474,FALSE) / ( L474 * N474 * SQRT(P474) )</f>
        <v>2.6257050304722746E-4</v>
      </c>
      <c r="Y474" s="3">
        <f t="shared" ref="Y474:Y537" si="174">- ( (L474* _xlfn.NORM.S.DIST(R474,FALSE)  * N474  ) / ( 2* SQRT(P474) ) ) - Q474 * 1000 * ( EXP(-Q474*P474) ) *U474</f>
        <v>1.4020558384408277</v>
      </c>
      <c r="Z474" s="3">
        <f t="shared" ref="Z474:Z537" si="175" xml:space="preserve"> L474 * SQRT(P474) * _xlfn.NORM.S.DIST(R474,FALSE)</f>
        <v>36.690623730524116</v>
      </c>
      <c r="AA474" s="3">
        <f t="shared" ref="AA474:AA537" si="176">1000 * P474 * EXP(-Q474*P474) * U474</f>
        <v>1825.2039475373083</v>
      </c>
      <c r="AL474" s="25"/>
      <c r="AM474" s="25"/>
    </row>
    <row r="475" spans="1:39" hidden="1">
      <c r="A475" s="4">
        <v>42549</v>
      </c>
      <c r="B475" s="3">
        <v>142.70590000000001</v>
      </c>
      <c r="C475" s="3">
        <f t="shared" si="156"/>
        <v>1.6698598456109141E-3</v>
      </c>
      <c r="D475" s="3">
        <f t="shared" si="157"/>
        <v>2.7884319039837056E-6</v>
      </c>
      <c r="E475" s="3">
        <f t="shared" si="158"/>
        <v>7.0295122754105536E-5</v>
      </c>
      <c r="F475" s="3">
        <f t="shared" si="159"/>
        <v>1.0374860306990665E-2</v>
      </c>
      <c r="G475" s="3">
        <f t="shared" si="160"/>
        <v>2.859906954913569E-2</v>
      </c>
      <c r="H475" s="3">
        <f t="shared" si="161"/>
        <v>1.5</v>
      </c>
      <c r="I475" s="13">
        <f>I476*(1+(H476*((B475/B476)-1))+((1-H476)*(Eur_1M!B475/100)*((A475-A476)/360)))</f>
        <v>125.03298381337441</v>
      </c>
      <c r="J475" s="3">
        <f t="shared" si="162"/>
        <v>119.62164262683655</v>
      </c>
      <c r="K475" s="3">
        <f t="shared" si="155"/>
        <v>1.1869822894983184</v>
      </c>
      <c r="L475" s="13">
        <f t="shared" si="163"/>
        <v>1186.9822894983183</v>
      </c>
      <c r="M475" s="3">
        <f t="shared" si="164"/>
        <v>2.5087881700394314E-3</v>
      </c>
      <c r="N475" s="3">
        <f t="shared" si="165"/>
        <v>5.3557923324429525E-2</v>
      </c>
      <c r="O475" s="3">
        <v>464</v>
      </c>
      <c r="P475" s="3">
        <f t="shared" si="166"/>
        <v>1.8412698412698412</v>
      </c>
      <c r="Q475" s="3">
        <f>(  Eur_12M!B474 + ( ('Swap(vs6M)_2Y'!B476 - Eur_12M!B474)/1  )*(P475-1) )/100</f>
        <v>-1.768730158730159E-3</v>
      </c>
      <c r="R475" s="3">
        <f t="shared" si="167"/>
        <v>2.3501795812216808</v>
      </c>
      <c r="S475" s="3">
        <f t="shared" si="168"/>
        <v>2.2775050148647309</v>
      </c>
      <c r="T475" s="13">
        <f t="shared" si="169"/>
        <v>0.99061782222841688</v>
      </c>
      <c r="U475" s="13">
        <f t="shared" si="170"/>
        <v>0.98862195724844537</v>
      </c>
      <c r="V475" s="3">
        <f t="shared" si="171"/>
        <v>183.99895044364587</v>
      </c>
      <c r="W475" s="13">
        <f t="shared" si="172"/>
        <v>0.99061782222841688</v>
      </c>
      <c r="X475" s="3">
        <f t="shared" si="173"/>
        <v>2.9221631070085435E-4</v>
      </c>
      <c r="Y475" s="3">
        <f t="shared" si="174"/>
        <v>1.1638223818367703</v>
      </c>
      <c r="Z475" s="3">
        <f t="shared" si="175"/>
        <v>40.60075413815153</v>
      </c>
      <c r="AA475" s="3">
        <f t="shared" si="176"/>
        <v>1826.2577108497446</v>
      </c>
      <c r="AL475" s="25"/>
      <c r="AM475" s="25"/>
    </row>
    <row r="476" spans="1:39" hidden="1">
      <c r="A476" s="4">
        <v>42548</v>
      </c>
      <c r="B476" s="3">
        <v>142.46780000000001</v>
      </c>
      <c r="C476" s="3">
        <f t="shared" si="156"/>
        <v>5.578189686567642E-3</v>
      </c>
      <c r="D476" s="3">
        <f t="shared" si="157"/>
        <v>3.1116200179329606E-5</v>
      </c>
      <c r="E476" s="3">
        <f t="shared" si="158"/>
        <v>6.8326254098386235E-5</v>
      </c>
      <c r="F476" s="3">
        <f t="shared" si="159"/>
        <v>9.6102977872702059E-3</v>
      </c>
      <c r="G476" s="3">
        <f t="shared" si="160"/>
        <v>2.8332408524459406E-2</v>
      </c>
      <c r="H476" s="3">
        <f t="shared" si="161"/>
        <v>1.5</v>
      </c>
      <c r="I476" s="13">
        <f>I477*(1+(H477*((B476/B477)-1))+((1-H477)*(Eur_1M!B476/100)*((A476-A477)/360)))</f>
        <v>124.71969569380283</v>
      </c>
      <c r="J476" s="3">
        <f t="shared" si="162"/>
        <v>119.32191340071041</v>
      </c>
      <c r="K476" s="3">
        <f t="shared" si="155"/>
        <v>1.184008134694521</v>
      </c>
      <c r="L476" s="13">
        <f t="shared" si="163"/>
        <v>1184.008134694521</v>
      </c>
      <c r="M476" s="3">
        <f t="shared" si="164"/>
        <v>8.370699536097384E-3</v>
      </c>
      <c r="N476" s="3">
        <f t="shared" si="165"/>
        <v>5.2730952757808119E-2</v>
      </c>
      <c r="O476" s="3">
        <v>465</v>
      </c>
      <c r="P476" s="3">
        <f t="shared" si="166"/>
        <v>1.8452380952380953</v>
      </c>
      <c r="Q476" s="3">
        <f>(  Eur_12M!B475 + ( ('Swap(vs6M)_2Y'!B477 - Eur_12M!B475)/1  )*(P476-1) )/100</f>
        <v>-1.7901190476190482E-3</v>
      </c>
      <c r="R476" s="3">
        <f t="shared" si="167"/>
        <v>2.3477427523300713</v>
      </c>
      <c r="S476" s="3">
        <f t="shared" si="168"/>
        <v>2.2761132680355054</v>
      </c>
      <c r="T476" s="13">
        <f t="shared" si="169"/>
        <v>0.99055621950126616</v>
      </c>
      <c r="U476" s="13">
        <f t="shared" si="170"/>
        <v>0.98858038441881646</v>
      </c>
      <c r="V476" s="3">
        <f t="shared" si="171"/>
        <v>180.97536351380711</v>
      </c>
      <c r="W476" s="13">
        <f t="shared" si="172"/>
        <v>0.99055621950126616</v>
      </c>
      <c r="X476" s="3">
        <f t="shared" si="173"/>
        <v>2.9893071412865924E-4</v>
      </c>
      <c r="Y476" s="3">
        <f t="shared" si="174"/>
        <v>1.1929175121994828</v>
      </c>
      <c r="Z476" s="3">
        <f t="shared" si="175"/>
        <v>40.775372999434381</v>
      </c>
      <c r="AA476" s="3">
        <f t="shared" si="176"/>
        <v>1830.2017265289437</v>
      </c>
      <c r="AL476" s="25"/>
      <c r="AM476" s="25"/>
    </row>
    <row r="477" spans="1:39" hidden="1">
      <c r="A477" s="4">
        <v>42545</v>
      </c>
      <c r="B477" s="3">
        <v>141.67529999999999</v>
      </c>
      <c r="C477" s="3">
        <f t="shared" si="156"/>
        <v>-1.972990841352757E-3</v>
      </c>
      <c r="D477" s="3">
        <f t="shared" si="157"/>
        <v>3.8926928600618596E-6</v>
      </c>
      <c r="E477" s="3">
        <f t="shared" si="158"/>
        <v>3.7968002254088307E-5</v>
      </c>
      <c r="F477" s="3">
        <f t="shared" si="159"/>
        <v>3.161505817779024E-3</v>
      </c>
      <c r="G477" s="3">
        <f t="shared" si="160"/>
        <v>2.1727860074313043E-2</v>
      </c>
      <c r="H477" s="3">
        <f t="shared" si="161"/>
        <v>1.5</v>
      </c>
      <c r="I477" s="13">
        <f>I478*(1+(H478*((B477/B478)-1))+((1-H478)*(Eur_1M!B477/100)*((A477-A478)/360)))</f>
        <v>123.68006189645665</v>
      </c>
      <c r="J477" s="3">
        <f t="shared" si="162"/>
        <v>118.32727423609964</v>
      </c>
      <c r="K477" s="3">
        <f t="shared" si="155"/>
        <v>1.1741385237536532</v>
      </c>
      <c r="L477" s="13">
        <f t="shared" si="163"/>
        <v>1174.1385237536533</v>
      </c>
      <c r="M477" s="3">
        <f t="shared" si="164"/>
        <v>-2.9559609904254666E-3</v>
      </c>
      <c r="N477" s="3">
        <f t="shared" si="165"/>
        <v>5.2603601766032126E-2</v>
      </c>
      <c r="O477" s="3">
        <v>466</v>
      </c>
      <c r="P477" s="3">
        <f t="shared" si="166"/>
        <v>1.8492063492063493</v>
      </c>
      <c r="Q477" s="3">
        <f>(  Eur_12M!B476 + ( ('Swap(vs6M)_2Y'!B478 - Eur_12M!B476)/1  )*(P477-1) )/100</f>
        <v>-1.8032539682539684E-3</v>
      </c>
      <c r="R477" s="3">
        <f t="shared" si="167"/>
        <v>2.2333466755177076</v>
      </c>
      <c r="S477" s="3">
        <f t="shared" si="168"/>
        <v>2.1618133905539532</v>
      </c>
      <c r="T477" s="13">
        <f t="shared" si="169"/>
        <v>0.98723695413157431</v>
      </c>
      <c r="U477" s="13">
        <f t="shared" si="170"/>
        <v>0.98468371853863335</v>
      </c>
      <c r="V477" s="3">
        <f t="shared" si="171"/>
        <v>171.18022551549086</v>
      </c>
      <c r="W477" s="13">
        <f t="shared" si="172"/>
        <v>0.98723695413157431</v>
      </c>
      <c r="X477" s="3">
        <f t="shared" si="173"/>
        <v>3.9227211326848665E-4</v>
      </c>
      <c r="Y477" s="3">
        <f t="shared" si="174"/>
        <v>1.0333495692500092</v>
      </c>
      <c r="Z477" s="3">
        <f t="shared" si="175"/>
        <v>52.604993041540574</v>
      </c>
      <c r="AA477" s="3">
        <f t="shared" si="176"/>
        <v>1826.9654163177847</v>
      </c>
      <c r="AL477" s="25"/>
      <c r="AM477" s="25"/>
    </row>
    <row r="478" spans="1:39" hidden="1">
      <c r="A478" s="4">
        <v>42544</v>
      </c>
      <c r="B478" s="11">
        <f>B479</f>
        <v>141.95509999999999</v>
      </c>
      <c r="C478" s="3">
        <f t="shared" si="156"/>
        <v>0</v>
      </c>
      <c r="D478" s="3">
        <f t="shared" si="157"/>
        <v>0</v>
      </c>
      <c r="E478" s="3">
        <f t="shared" si="158"/>
        <v>3.4312055337014667E-5</v>
      </c>
      <c r="F478" s="3">
        <f t="shared" si="159"/>
        <v>5.6210621151479472E-3</v>
      </c>
      <c r="G478" s="3">
        <f t="shared" si="160"/>
        <v>2.0308279185738593E-2</v>
      </c>
      <c r="H478" s="3">
        <f t="shared" si="161"/>
        <v>1.5</v>
      </c>
      <c r="I478" s="13">
        <f>I479*(1+(H479*((B478/B479)-1))+((1-H479)*(Eur_1M!B478/100)*((A478-A479)/360)))</f>
        <v>124.04619620748853</v>
      </c>
      <c r="J478" s="3">
        <f t="shared" si="162"/>
        <v>118.67756250701744</v>
      </c>
      <c r="K478" s="3">
        <f t="shared" si="155"/>
        <v>1.1776143661235452</v>
      </c>
      <c r="L478" s="13">
        <f t="shared" si="163"/>
        <v>1177.6143661235451</v>
      </c>
      <c r="M478" s="3">
        <f t="shared" si="164"/>
        <v>4.9722098607211429E-6</v>
      </c>
      <c r="N478" s="3">
        <f t="shared" si="165"/>
        <v>5.2666750178508276E-2</v>
      </c>
      <c r="O478" s="3">
        <v>467</v>
      </c>
      <c r="P478" s="3">
        <f t="shared" si="166"/>
        <v>1.8531746031746033</v>
      </c>
      <c r="Q478" s="3">
        <f>(  Eur_12M!B477 + ( ('Swap(vs6M)_2Y'!B479 - Eur_12M!B477)/1  )*(P478-1) )/100</f>
        <v>-1.6977380952380955E-3</v>
      </c>
      <c r="R478" s="3">
        <f t="shared" si="167"/>
        <v>2.2722984149821683</v>
      </c>
      <c r="S478" s="3">
        <f t="shared" si="168"/>
        <v>2.2006024539087532</v>
      </c>
      <c r="T478" s="13">
        <f t="shared" si="169"/>
        <v>0.988465753757794</v>
      </c>
      <c r="U478" s="13">
        <f t="shared" si="170"/>
        <v>0.98611791013550509</v>
      </c>
      <c r="V478" s="3">
        <f t="shared" si="171"/>
        <v>174.8061469729563</v>
      </c>
      <c r="W478" s="13">
        <f t="shared" si="172"/>
        <v>0.988465753757794</v>
      </c>
      <c r="X478" s="3">
        <f t="shared" si="173"/>
        <v>3.574433535170077E-4</v>
      </c>
      <c r="Y478" s="3">
        <f t="shared" si="174"/>
        <v>0.99197122727263343</v>
      </c>
      <c r="Z478" s="3">
        <f t="shared" si="175"/>
        <v>48.380045995886633</v>
      </c>
      <c r="AA478" s="3">
        <f t="shared" si="176"/>
        <v>1833.2072492430927</v>
      </c>
      <c r="AL478" s="25"/>
      <c r="AM478" s="25"/>
    </row>
    <row r="479" spans="1:39" hidden="1">
      <c r="A479" s="4">
        <v>42543</v>
      </c>
      <c r="B479" s="3">
        <v>141.95509999999999</v>
      </c>
      <c r="C479" s="3">
        <f t="shared" si="156"/>
        <v>-1.1904464223376134E-4</v>
      </c>
      <c r="D479" s="3">
        <f t="shared" si="157"/>
        <v>1.4171626844564234E-8</v>
      </c>
      <c r="E479" s="3">
        <f t="shared" si="158"/>
        <v>3.4370397731334614E-5</v>
      </c>
      <c r="F479" s="3">
        <f t="shared" si="159"/>
        <v>5.3795204120821068E-3</v>
      </c>
      <c r="G479" s="3">
        <f t="shared" si="160"/>
        <v>2.0367505745684498E-2</v>
      </c>
      <c r="H479" s="3">
        <f t="shared" si="161"/>
        <v>1.5</v>
      </c>
      <c r="I479" s="13">
        <f>I480*(1+(H480*((B479/B480)-1))+((1-H480)*(Eur_1M!B479/100)*((A479-A480)/360)))</f>
        <v>124.04557942530195</v>
      </c>
      <c r="J479" s="3">
        <f t="shared" si="162"/>
        <v>118.67697241873792</v>
      </c>
      <c r="K479" s="3">
        <f t="shared" si="155"/>
        <v>1.1776085107923386</v>
      </c>
      <c r="L479" s="13">
        <f t="shared" si="163"/>
        <v>1177.6085107923386</v>
      </c>
      <c r="M479" s="3">
        <f t="shared" si="164"/>
        <v>-1.735991802958702E-4</v>
      </c>
      <c r="N479" s="3">
        <f t="shared" si="165"/>
        <v>5.2674002558189978E-2</v>
      </c>
      <c r="O479" s="3">
        <v>468</v>
      </c>
      <c r="P479" s="3">
        <f t="shared" si="166"/>
        <v>1.8571428571428572</v>
      </c>
      <c r="Q479" s="3">
        <f>(  Eur_12M!B478 + ( ('Swap(vs6M)_2Y'!B480 - Eur_12M!B478)/1  )*(P479-1) )/100</f>
        <v>-1.67E-3</v>
      </c>
      <c r="R479" s="3">
        <f t="shared" si="167"/>
        <v>2.2701979872216862</v>
      </c>
      <c r="S479" s="3">
        <f t="shared" si="168"/>
        <v>2.1984154215991234</v>
      </c>
      <c r="T479" s="13">
        <f t="shared" si="169"/>
        <v>0.9884022134588164</v>
      </c>
      <c r="U479" s="13">
        <f t="shared" si="170"/>
        <v>0.98604024214249819</v>
      </c>
      <c r="V479" s="3">
        <f t="shared" si="171"/>
        <v>174.84773593548209</v>
      </c>
      <c r="W479" s="13">
        <f t="shared" si="172"/>
        <v>0.9884022134588164</v>
      </c>
      <c r="X479" s="3">
        <f t="shared" si="173"/>
        <v>3.5872111567105043E-4</v>
      </c>
      <c r="Y479" s="3">
        <f t="shared" si="174"/>
        <v>0.96168722874999402</v>
      </c>
      <c r="Z479" s="3">
        <f t="shared" si="175"/>
        <v>48.663175569291184</v>
      </c>
      <c r="AA479" s="3">
        <f t="shared" si="176"/>
        <v>1836.9057993364108</v>
      </c>
      <c r="AL479" s="25"/>
      <c r="AM479" s="25"/>
    </row>
    <row r="480" spans="1:39" hidden="1">
      <c r="A480" s="4">
        <v>42542</v>
      </c>
      <c r="B480" s="3">
        <v>141.97200000000001</v>
      </c>
      <c r="C480" s="3">
        <f t="shared" si="156"/>
        <v>-5.9078704902089591E-4</v>
      </c>
      <c r="D480" s="3">
        <f t="shared" si="157"/>
        <v>3.4902933729081847E-7</v>
      </c>
      <c r="E480" s="3">
        <f t="shared" si="158"/>
        <v>3.7504429288088217E-5</v>
      </c>
      <c r="F480" s="3">
        <f t="shared" si="159"/>
        <v>7.2728827213637305E-3</v>
      </c>
      <c r="G480" s="3">
        <f t="shared" si="160"/>
        <v>2.0957864168142791E-2</v>
      </c>
      <c r="H480" s="3">
        <f t="shared" si="161"/>
        <v>1.5</v>
      </c>
      <c r="I480" s="13">
        <f>I481*(1+(H481*((B480/B481)-1))+((1-H481)*(Eur_1M!B480/100)*((A480-A481)/360)))</f>
        <v>124.06711550547836</v>
      </c>
      <c r="J480" s="3">
        <f t="shared" si="162"/>
        <v>118.69757643223798</v>
      </c>
      <c r="K480" s="3">
        <f t="shared" si="155"/>
        <v>1.1778129604101513</v>
      </c>
      <c r="L480" s="13">
        <f t="shared" si="163"/>
        <v>1177.8129604101512</v>
      </c>
      <c r="M480" s="3">
        <f t="shared" si="164"/>
        <v>-8.8133489237421576E-4</v>
      </c>
      <c r="N480" s="3">
        <f t="shared" si="165"/>
        <v>5.2670761122968333E-2</v>
      </c>
      <c r="O480" s="3">
        <v>469</v>
      </c>
      <c r="P480" s="3">
        <f t="shared" si="166"/>
        <v>1.8611111111111112</v>
      </c>
      <c r="Q480" s="3">
        <f>(  Eur_12M!B479 + ( ('Swap(vs6M)_2Y'!B481 - Eur_12M!B479)/1  )*(P480-1) )/100</f>
        <v>-1.4352777777777777E-3</v>
      </c>
      <c r="R480" s="3">
        <f t="shared" si="167"/>
        <v>2.2763914811109469</v>
      </c>
      <c r="S480" s="3">
        <f t="shared" si="168"/>
        <v>2.2045366876851933</v>
      </c>
      <c r="T480" s="13">
        <f t="shared" si="169"/>
        <v>0.98858870545112298</v>
      </c>
      <c r="U480" s="13">
        <f t="shared" si="170"/>
        <v>0.98625668861862392</v>
      </c>
      <c r="V480" s="3">
        <f t="shared" si="171"/>
        <v>175.47787925882494</v>
      </c>
      <c r="W480" s="13">
        <f t="shared" si="172"/>
        <v>0.98858870545112298</v>
      </c>
      <c r="X480" s="3">
        <f t="shared" si="173"/>
        <v>3.5328896404474301E-4</v>
      </c>
      <c r="Y480" s="3">
        <f t="shared" si="174"/>
        <v>0.73952175734284264</v>
      </c>
      <c r="Z480" s="3">
        <f t="shared" si="175"/>
        <v>48.042392296772256</v>
      </c>
      <c r="AA480" s="3">
        <f t="shared" si="176"/>
        <v>1840.4429334986746</v>
      </c>
      <c r="AL480" s="25"/>
      <c r="AM480" s="25"/>
    </row>
    <row r="481" spans="1:39" hidden="1">
      <c r="A481" s="4">
        <v>42541</v>
      </c>
      <c r="B481" s="3">
        <v>142.05590000000001</v>
      </c>
      <c r="C481" s="3">
        <f t="shared" si="156"/>
        <v>9.0568744059908604E-4</v>
      </c>
      <c r="D481" s="3">
        <f t="shared" si="157"/>
        <v>8.2026974005892304E-7</v>
      </c>
      <c r="E481" s="3">
        <f t="shared" si="158"/>
        <v>3.7616750018295199E-5</v>
      </c>
      <c r="F481" s="3">
        <f t="shared" si="159"/>
        <v>8.5428973224596309E-3</v>
      </c>
      <c r="G481" s="3">
        <f t="shared" si="160"/>
        <v>2.0687990733597211E-2</v>
      </c>
      <c r="H481" s="3">
        <f t="shared" si="161"/>
        <v>1.5</v>
      </c>
      <c r="I481" s="13">
        <f>I482*(1+(H482*((B481/B482)-1))+((1-H482)*(Eur_1M!B481/100)*((A481-A482)/360)))</f>
        <v>124.17650838216822</v>
      </c>
      <c r="J481" s="3">
        <f t="shared" si="162"/>
        <v>118.80223486077591</v>
      </c>
      <c r="K481" s="3">
        <f t="shared" si="155"/>
        <v>1.1788514656370757</v>
      </c>
      <c r="L481" s="13">
        <f t="shared" si="163"/>
        <v>1178.8514656370758</v>
      </c>
      <c r="M481" s="3">
        <f t="shared" si="164"/>
        <v>1.3730368356670024E-3</v>
      </c>
      <c r="N481" s="3">
        <f t="shared" si="165"/>
        <v>5.2652697715196144E-2</v>
      </c>
      <c r="O481" s="3">
        <v>470</v>
      </c>
      <c r="P481" s="3">
        <f t="shared" si="166"/>
        <v>1.8650793650793651</v>
      </c>
      <c r="Q481" s="3">
        <f>(  Eur_12M!B480 + ( ('Swap(vs6M)_2Y'!B482 - Eur_12M!B480)/1  )*(P481-1) )/100</f>
        <v>-1.6468253968253967E-3</v>
      </c>
      <c r="R481" s="3">
        <f t="shared" si="167"/>
        <v>2.2814909224250028</v>
      </c>
      <c r="S481" s="3">
        <f t="shared" si="168"/>
        <v>2.2095842343504275</v>
      </c>
      <c r="T481" s="13">
        <f t="shared" si="169"/>
        <v>0.98874029336957803</v>
      </c>
      <c r="U481" s="13">
        <f t="shared" si="170"/>
        <v>0.98643298476526242</v>
      </c>
      <c r="V481" s="3">
        <f t="shared" si="171"/>
        <v>176.11051198169991</v>
      </c>
      <c r="W481" s="13">
        <f t="shared" si="172"/>
        <v>0.98874029336957803</v>
      </c>
      <c r="X481" s="3">
        <f t="shared" si="173"/>
        <v>3.4864761062100563E-4</v>
      </c>
      <c r="Y481" s="3">
        <f t="shared" si="174"/>
        <v>0.9578716824367729</v>
      </c>
      <c r="Z481" s="3">
        <f t="shared" si="175"/>
        <v>47.579822061577417</v>
      </c>
      <c r="AA481" s="3">
        <f t="shared" si="176"/>
        <v>1845.435289825341</v>
      </c>
      <c r="AL481" s="25"/>
      <c r="AM481" s="25"/>
    </row>
    <row r="482" spans="1:39" hidden="1">
      <c r="A482" s="4">
        <v>42538</v>
      </c>
      <c r="B482" s="3">
        <v>141.9273</v>
      </c>
      <c r="C482" s="3">
        <f t="shared" si="156"/>
        <v>-1.431398561432708E-3</v>
      </c>
      <c r="D482" s="3">
        <f t="shared" si="157"/>
        <v>2.0489018416716258E-6</v>
      </c>
      <c r="E482" s="3">
        <f t="shared" si="158"/>
        <v>3.6872345990919829E-5</v>
      </c>
      <c r="F482" s="3">
        <f t="shared" si="159"/>
        <v>7.3617725701477796E-3</v>
      </c>
      <c r="G482" s="3">
        <f t="shared" si="160"/>
        <v>2.074724732102079E-2</v>
      </c>
      <c r="H482" s="3">
        <f t="shared" si="161"/>
        <v>1.5</v>
      </c>
      <c r="I482" s="13">
        <f>I483*(1+(H483*((B482/B483)-1))+((1-H483)*(Eur_1M!B482/100)*((A482-A483)/360)))</f>
        <v>124.00612645913066</v>
      </c>
      <c r="J482" s="3">
        <f t="shared" si="162"/>
        <v>118.63922694969467</v>
      </c>
      <c r="K482" s="3">
        <f t="shared" si="155"/>
        <v>1.1772339698457401</v>
      </c>
      <c r="L482" s="13">
        <f t="shared" si="163"/>
        <v>1177.2339698457401</v>
      </c>
      <c r="M482" s="3">
        <f t="shared" si="164"/>
        <v>-2.1429118506705791E-3</v>
      </c>
      <c r="N482" s="3">
        <f t="shared" si="165"/>
        <v>5.2708079186322199E-2</v>
      </c>
      <c r="O482" s="3">
        <v>471</v>
      </c>
      <c r="P482" s="3">
        <f t="shared" si="166"/>
        <v>1.8690476190476191</v>
      </c>
      <c r="Q482" s="3">
        <f>(  Eur_12M!B481 + ( ('Swap(vs6M)_2Y'!B483 - Eur_12M!B481)/1  )*(P482-1) )/100</f>
        <v>-1.6678571428571428E-3</v>
      </c>
      <c r="R482" s="3">
        <f t="shared" si="167"/>
        <v>2.2571344290778073</v>
      </c>
      <c r="S482" s="3">
        <f t="shared" si="168"/>
        <v>2.1850755714378689</v>
      </c>
      <c r="T482" s="13">
        <f t="shared" si="169"/>
        <v>0.98800016193349904</v>
      </c>
      <c r="U482" s="13">
        <f t="shared" si="170"/>
        <v>0.98555834697471123</v>
      </c>
      <c r="V482" s="3">
        <f t="shared" si="171"/>
        <v>174.47192686939354</v>
      </c>
      <c r="W482" s="13">
        <f t="shared" si="172"/>
        <v>0.98800016193349904</v>
      </c>
      <c r="X482" s="3">
        <f t="shared" si="173"/>
        <v>3.6818784767289029E-4</v>
      </c>
      <c r="Y482" s="3">
        <f t="shared" si="174"/>
        <v>0.94010968128217109</v>
      </c>
      <c r="Z482" s="3">
        <f t="shared" si="175"/>
        <v>50.268112361751356</v>
      </c>
      <c r="AA482" s="3">
        <f t="shared" si="176"/>
        <v>1847.8066890187467</v>
      </c>
      <c r="AL482" s="25"/>
      <c r="AM482" s="25"/>
    </row>
    <row r="483" spans="1:39" hidden="1">
      <c r="A483" s="4">
        <v>42537</v>
      </c>
      <c r="B483" s="3">
        <v>142.13059999999999</v>
      </c>
      <c r="C483" s="3">
        <f t="shared" si="156"/>
        <v>-3.0108616356671442E-4</v>
      </c>
      <c r="D483" s="3">
        <f t="shared" si="157"/>
        <v>9.0652877891322317E-8</v>
      </c>
      <c r="E483" s="3">
        <f t="shared" si="158"/>
        <v>3.4901674699396765E-5</v>
      </c>
      <c r="F483" s="3">
        <f t="shared" si="159"/>
        <v>9.0728683788829263E-3</v>
      </c>
      <c r="G483" s="3">
        <f t="shared" si="160"/>
        <v>1.969521334287758E-2</v>
      </c>
      <c r="H483" s="3">
        <f t="shared" si="161"/>
        <v>1.5</v>
      </c>
      <c r="I483" s="13">
        <f>I484*(1+(H484*((B483/B484)-1))+((1-H484)*(Eur_1M!B483/100)*((A483-A484)/360)))</f>
        <v>124.27214558304404</v>
      </c>
      <c r="J483" s="3">
        <f t="shared" si="162"/>
        <v>118.89373294964879</v>
      </c>
      <c r="K483" s="3">
        <f t="shared" si="155"/>
        <v>1.1797593833736164</v>
      </c>
      <c r="L483" s="13">
        <f t="shared" si="163"/>
        <v>1179.7593833736164</v>
      </c>
      <c r="M483" s="3">
        <f t="shared" si="164"/>
        <v>-4.46758266351209E-4</v>
      </c>
      <c r="N483" s="3">
        <f t="shared" si="165"/>
        <v>5.2920104627888785E-2</v>
      </c>
      <c r="O483" s="3">
        <v>472</v>
      </c>
      <c r="P483" s="3">
        <f t="shared" si="166"/>
        <v>1.873015873015873</v>
      </c>
      <c r="Q483" s="3">
        <f>(  Eur_12M!B482 + ( ('Swap(vs6M)_2Y'!B484 - Eur_12M!B482)/1  )*(P483-1) )/100</f>
        <v>-1.6655555555555558E-3</v>
      </c>
      <c r="R483" s="3">
        <f t="shared" si="167"/>
        <v>2.2756301144573592</v>
      </c>
      <c r="S483" s="3">
        <f t="shared" si="168"/>
        <v>2.2032046276350177</v>
      </c>
      <c r="T483" s="13">
        <f t="shared" si="169"/>
        <v>0.98856592132573029</v>
      </c>
      <c r="U483" s="13">
        <f t="shared" si="170"/>
        <v>0.98620983535127427</v>
      </c>
      <c r="V483" s="3">
        <f t="shared" si="171"/>
        <v>176.97869050540521</v>
      </c>
      <c r="W483" s="13">
        <f t="shared" si="172"/>
        <v>0.98856592132573029</v>
      </c>
      <c r="X483" s="3">
        <f t="shared" si="173"/>
        <v>3.505337683429228E-4</v>
      </c>
      <c r="Y483" s="3">
        <f t="shared" si="174"/>
        <v>0.96455053214209541</v>
      </c>
      <c r="Z483" s="3">
        <f t="shared" si="175"/>
        <v>48.359176215922368</v>
      </c>
      <c r="AA483" s="3">
        <f t="shared" si="176"/>
        <v>1852.9581791891605</v>
      </c>
      <c r="AL483" s="25"/>
      <c r="AM483" s="25"/>
    </row>
    <row r="484" spans="1:39" hidden="1">
      <c r="A484" s="4">
        <v>42536</v>
      </c>
      <c r="B484" s="3">
        <v>142.17339999999999</v>
      </c>
      <c r="C484" s="3">
        <f t="shared" si="156"/>
        <v>1.068984802084869E-3</v>
      </c>
      <c r="D484" s="3">
        <f t="shared" si="157"/>
        <v>1.1427285070884267E-6</v>
      </c>
      <c r="E484" s="3">
        <f t="shared" si="158"/>
        <v>3.4837683664831438E-5</v>
      </c>
      <c r="F484" s="3">
        <f t="shared" si="159"/>
        <v>9.2106699953363545E-3</v>
      </c>
      <c r="G484" s="3">
        <f t="shared" si="160"/>
        <v>1.9634353971195305E-2</v>
      </c>
      <c r="H484" s="3">
        <f t="shared" si="161"/>
        <v>1.5</v>
      </c>
      <c r="I484" s="13">
        <f>I485*(1+(H485*((B484/B485)-1))+((1-H485)*(Eur_1M!B484/100)*((A484-A485)/360)))</f>
        <v>124.32767759512953</v>
      </c>
      <c r="J484" s="3">
        <f t="shared" si="162"/>
        <v>118.94686157460391</v>
      </c>
      <c r="K484" s="3">
        <f t="shared" si="155"/>
        <v>1.180286568383806</v>
      </c>
      <c r="L484" s="13">
        <f t="shared" si="163"/>
        <v>1180.2865683838061</v>
      </c>
      <c r="M484" s="3">
        <f t="shared" si="164"/>
        <v>1.6079438978036885E-3</v>
      </c>
      <c r="N484" s="3">
        <f t="shared" si="165"/>
        <v>5.3014317008786623E-2</v>
      </c>
      <c r="O484" s="3">
        <v>473</v>
      </c>
      <c r="P484" s="3">
        <f t="shared" si="166"/>
        <v>1.876984126984127</v>
      </c>
      <c r="Q484" s="3">
        <f>(  Eur_12M!B483 + ( ('Swap(vs6M)_2Y'!B485 - Eur_12M!B483)/1  )*(P484-1) )/100</f>
        <v>-1.735952380952381E-3</v>
      </c>
      <c r="R484" s="3">
        <f t="shared" si="167"/>
        <v>2.2736298128422896</v>
      </c>
      <c r="S484" s="3">
        <f t="shared" si="168"/>
        <v>2.2009985708451314</v>
      </c>
      <c r="T484" s="13">
        <f t="shared" si="169"/>
        <v>0.98850587329929662</v>
      </c>
      <c r="U484" s="13">
        <f t="shared" si="170"/>
        <v>0.98613193749266637</v>
      </c>
      <c r="V484" s="3">
        <f t="shared" si="171"/>
        <v>177.36985902708193</v>
      </c>
      <c r="W484" s="13">
        <f t="shared" si="172"/>
        <v>0.98850587329929662</v>
      </c>
      <c r="X484" s="3">
        <f t="shared" si="173"/>
        <v>3.5097792806282612E-4</v>
      </c>
      <c r="Y484" s="3">
        <f t="shared" si="174"/>
        <v>1.0303791173553463</v>
      </c>
      <c r="Z484" s="3">
        <f t="shared" si="175"/>
        <v>48.652874729207575</v>
      </c>
      <c r="AA484" s="3">
        <f t="shared" si="176"/>
        <v>1856.994895461839</v>
      </c>
      <c r="AL484" s="25"/>
      <c r="AM484" s="25"/>
    </row>
    <row r="485" spans="1:39" hidden="1">
      <c r="A485" s="4">
        <v>42535</v>
      </c>
      <c r="B485" s="3">
        <v>142.0215</v>
      </c>
      <c r="C485" s="3">
        <f t="shared" si="156"/>
        <v>9.0026887346413497E-4</v>
      </c>
      <c r="D485" s="3">
        <f t="shared" si="157"/>
        <v>8.1048404452838269E-7</v>
      </c>
      <c r="E485" s="3">
        <f t="shared" si="158"/>
        <v>3.6228437827854022E-5</v>
      </c>
      <c r="F485" s="3">
        <f t="shared" si="159"/>
        <v>6.5499934297146463E-3</v>
      </c>
      <c r="G485" s="3">
        <f t="shared" si="160"/>
        <v>2.0723170506838438E-2</v>
      </c>
      <c r="H485" s="3">
        <f t="shared" si="161"/>
        <v>1.5</v>
      </c>
      <c r="I485" s="13">
        <f>I486*(1+(H486*((B485/B486)-1))+((1-H486)*(Eur_1M!B485/100)*((A485-A486)/360)))</f>
        <v>124.12792630208651</v>
      </c>
      <c r="J485" s="3">
        <f t="shared" si="162"/>
        <v>118.75575537956736</v>
      </c>
      <c r="K485" s="3">
        <f t="shared" si="155"/>
        <v>1.1783902587868091</v>
      </c>
      <c r="L485" s="13">
        <f t="shared" si="163"/>
        <v>1178.3902587868092</v>
      </c>
      <c r="M485" s="3">
        <f t="shared" si="164"/>
        <v>1.3549957120000599E-3</v>
      </c>
      <c r="N485" s="3">
        <f t="shared" si="165"/>
        <v>5.3222519125153252E-2</v>
      </c>
      <c r="O485" s="3">
        <v>474</v>
      </c>
      <c r="P485" s="3">
        <f t="shared" si="166"/>
        <v>1.8809523809523809</v>
      </c>
      <c r="Q485" s="3">
        <f>(  Eur_12M!B484 + ( ('Swap(vs6M)_2Y'!B486 - Eur_12M!B484)/1  )*(P485-1) )/100</f>
        <v>-1.6107142857142856E-3</v>
      </c>
      <c r="R485" s="3">
        <f t="shared" si="167"/>
        <v>2.2438109922602258</v>
      </c>
      <c r="S485" s="3">
        <f t="shared" si="168"/>
        <v>2.1708174689304194</v>
      </c>
      <c r="T485" s="13">
        <f t="shared" si="169"/>
        <v>0.98757771757198309</v>
      </c>
      <c r="U485" s="13">
        <f t="shared" si="170"/>
        <v>0.98502751354831519</v>
      </c>
      <c r="V485" s="3">
        <f t="shared" si="171"/>
        <v>175.73560823445791</v>
      </c>
      <c r="W485" s="13">
        <f t="shared" si="172"/>
        <v>0.98757771757198309</v>
      </c>
      <c r="X485" s="3">
        <f t="shared" si="173"/>
        <v>3.7416920126400057E-4</v>
      </c>
      <c r="Y485" s="3">
        <f t="shared" si="174"/>
        <v>0.85553174679435717</v>
      </c>
      <c r="Z485" s="3">
        <f t="shared" si="175"/>
        <v>52.013915993231421</v>
      </c>
      <c r="AA485" s="3">
        <f t="shared" si="176"/>
        <v>1858.4117133770224</v>
      </c>
      <c r="AL485" s="25"/>
      <c r="AM485" s="25"/>
    </row>
    <row r="486" spans="1:39" hidden="1">
      <c r="A486" s="4">
        <v>42534</v>
      </c>
      <c r="B486" s="3">
        <v>141.8937</v>
      </c>
      <c r="C486" s="3">
        <f t="shared" si="156"/>
        <v>-2.7700673280994046E-3</v>
      </c>
      <c r="D486" s="3">
        <f t="shared" si="157"/>
        <v>7.6732730022037741E-6</v>
      </c>
      <c r="E486" s="3">
        <f t="shared" si="158"/>
        <v>3.5444291707542529E-5</v>
      </c>
      <c r="F486" s="3">
        <f t="shared" si="159"/>
        <v>5.4874349255993587E-3</v>
      </c>
      <c r="G486" s="3">
        <f t="shared" si="160"/>
        <v>2.0679157430019791E-2</v>
      </c>
      <c r="H486" s="3">
        <f t="shared" si="161"/>
        <v>1.5</v>
      </c>
      <c r="I486" s="13">
        <f>I487*(1+(H487*((B486/B487)-1))+((1-H487)*(Eur_1M!B486/100)*((A486-A487)/360)))</f>
        <v>123.95984739302453</v>
      </c>
      <c r="J486" s="3">
        <f t="shared" si="162"/>
        <v>118.5949508096074</v>
      </c>
      <c r="K486" s="3">
        <f t="shared" si="155"/>
        <v>1.1767946263207987</v>
      </c>
      <c r="L486" s="13">
        <f t="shared" si="163"/>
        <v>1176.7946263207987</v>
      </c>
      <c r="M486" s="3">
        <f t="shared" si="164"/>
        <v>-4.143214284939461E-3</v>
      </c>
      <c r="N486" s="3">
        <f t="shared" si="165"/>
        <v>5.2976599846860602E-2</v>
      </c>
      <c r="O486" s="3">
        <v>475</v>
      </c>
      <c r="P486" s="3">
        <f t="shared" si="166"/>
        <v>1.8849206349206349</v>
      </c>
      <c r="Q486" s="3">
        <f>(  Eur_12M!B485 + ( ('Swap(vs6M)_2Y'!B487 - Eur_12M!B485)/1  )*(P486-1) )/100</f>
        <v>-1.6424206349206349E-3</v>
      </c>
      <c r="R486" s="3">
        <f t="shared" si="167"/>
        <v>2.2320522513617278</v>
      </c>
      <c r="S486" s="3">
        <f t="shared" si="168"/>
        <v>2.1593193997204483</v>
      </c>
      <c r="T486" s="13">
        <f t="shared" si="169"/>
        <v>0.98719424513861431</v>
      </c>
      <c r="U486" s="13">
        <f t="shared" si="170"/>
        <v>0.9845873019474668</v>
      </c>
      <c r="V486" s="3">
        <f t="shared" si="171"/>
        <v>174.08474034947494</v>
      </c>
      <c r="W486" s="13">
        <f t="shared" si="172"/>
        <v>0.98719424513861431</v>
      </c>
      <c r="X486" s="3">
        <f t="shared" si="173"/>
        <v>3.8604576029065141E-4</v>
      </c>
      <c r="Y486" s="3">
        <f t="shared" si="174"/>
        <v>0.87191839634510426</v>
      </c>
      <c r="Z486" s="3">
        <f t="shared" si="175"/>
        <v>53.384759445076064</v>
      </c>
      <c r="AA486" s="3">
        <f t="shared" si="176"/>
        <v>1861.6232844072231</v>
      </c>
      <c r="AL486" s="25"/>
      <c r="AM486" s="25"/>
    </row>
    <row r="487" spans="1:39" hidden="1">
      <c r="A487" s="4">
        <v>42531</v>
      </c>
      <c r="B487" s="3">
        <v>142.28729999999999</v>
      </c>
      <c r="C487" s="3">
        <f t="shared" si="156"/>
        <v>1.0568718213608255E-3</v>
      </c>
      <c r="D487" s="3">
        <f t="shared" si="157"/>
        <v>1.1169780467865487E-6</v>
      </c>
      <c r="E487" s="3">
        <f t="shared" si="158"/>
        <v>2.7771018705338757E-5</v>
      </c>
      <c r="F487" s="3">
        <f t="shared" si="159"/>
        <v>8.2575022536987615E-3</v>
      </c>
      <c r="G487" s="3">
        <f t="shared" si="160"/>
        <v>1.7520200892149299E-2</v>
      </c>
      <c r="H487" s="3">
        <f t="shared" si="161"/>
        <v>1.5</v>
      </c>
      <c r="I487" s="13">
        <f>I488*(1+(H488*((B487/B488)-1))+((1-H488)*(Eur_1M!B487/100)*((A487-A488)/360)))</f>
        <v>124.4745050357236</v>
      </c>
      <c r="J487" s="3">
        <f t="shared" si="162"/>
        <v>119.08733442497412</v>
      </c>
      <c r="K487" s="3">
        <f t="shared" si="155"/>
        <v>1.1816804531515057</v>
      </c>
      <c r="L487" s="13">
        <f t="shared" si="163"/>
        <v>1181.6804531515056</v>
      </c>
      <c r="M487" s="3">
        <f t="shared" si="164"/>
        <v>1.5897564281243933E-3</v>
      </c>
      <c r="N487" s="3">
        <f t="shared" si="165"/>
        <v>5.2954979642016883E-2</v>
      </c>
      <c r="O487" s="3">
        <v>476</v>
      </c>
      <c r="P487" s="3">
        <f t="shared" si="166"/>
        <v>1.8888888888888888</v>
      </c>
      <c r="Q487" s="3">
        <f>(  Eur_12M!B486 + ( ('Swap(vs6M)_2Y'!B488 - Eur_12M!B486)/1  )*(P487-1) )/100</f>
        <v>-1.5044444444444443E-3</v>
      </c>
      <c r="R487" s="3">
        <f t="shared" si="167"/>
        <v>2.2910831595303018</v>
      </c>
      <c r="S487" s="3">
        <f t="shared" si="168"/>
        <v>2.2183035013748125</v>
      </c>
      <c r="T487" s="13">
        <f t="shared" si="169"/>
        <v>0.98902069777636581</v>
      </c>
      <c r="U487" s="13">
        <f t="shared" si="170"/>
        <v>0.98673292719557604</v>
      </c>
      <c r="V487" s="3">
        <f t="shared" si="171"/>
        <v>179.16548423329095</v>
      </c>
      <c r="W487" s="13">
        <f t="shared" si="172"/>
        <v>0.98902069777636581</v>
      </c>
      <c r="X487" s="3">
        <f t="shared" si="173"/>
        <v>3.3618680386981992E-4</v>
      </c>
      <c r="Y487" s="3">
        <f t="shared" si="174"/>
        <v>0.83049951725222637</v>
      </c>
      <c r="Z487" s="3">
        <f t="shared" si="175"/>
        <v>46.95631237162047</v>
      </c>
      <c r="AA487" s="3">
        <f t="shared" si="176"/>
        <v>1869.1328906169065</v>
      </c>
      <c r="AL487" s="25"/>
      <c r="AM487" s="25"/>
    </row>
    <row r="488" spans="1:39" hidden="1">
      <c r="A488" s="4">
        <v>42530</v>
      </c>
      <c r="B488" s="3">
        <v>142.137</v>
      </c>
      <c r="C488" s="3">
        <f t="shared" si="156"/>
        <v>1.5814153932946589E-3</v>
      </c>
      <c r="D488" s="3">
        <f t="shared" si="157"/>
        <v>2.5008746461493003E-6</v>
      </c>
      <c r="E488" s="3">
        <f t="shared" si="158"/>
        <v>2.9365977840970397E-5</v>
      </c>
      <c r="F488" s="3">
        <f t="shared" si="159"/>
        <v>8.8474264678014038E-3</v>
      </c>
      <c r="G488" s="3">
        <f t="shared" si="160"/>
        <v>1.7908010472446143E-2</v>
      </c>
      <c r="H488" s="3">
        <f t="shared" si="161"/>
        <v>1.5</v>
      </c>
      <c r="I488" s="13">
        <f>I489*(1+(H489*((B488/B489)-1))+((1-H489)*(Eur_1M!B488/100)*((A488-A489)/360)))</f>
        <v>124.27677810168099</v>
      </c>
      <c r="J488" s="3">
        <f t="shared" si="162"/>
        <v>118.89816497607855</v>
      </c>
      <c r="K488" s="3">
        <f t="shared" si="155"/>
        <v>1.1798033615097061</v>
      </c>
      <c r="L488" s="13">
        <f t="shared" si="163"/>
        <v>1179.8033615097061</v>
      </c>
      <c r="M488" s="3">
        <f t="shared" si="164"/>
        <v>2.3760635478681383E-3</v>
      </c>
      <c r="N488" s="3">
        <f t="shared" si="165"/>
        <v>5.3128982651952032E-2</v>
      </c>
      <c r="O488" s="3">
        <v>477</v>
      </c>
      <c r="P488" s="3">
        <f t="shared" si="166"/>
        <v>1.8928571428571428</v>
      </c>
      <c r="Q488" s="3">
        <f>(  Eur_12M!B487 + ( ('Swap(vs6M)_2Y'!B489 - Eur_12M!B487)/1  )*(P488-1) )/100</f>
        <v>-1.4567857142857143E-3</v>
      </c>
      <c r="R488" s="3">
        <f t="shared" si="167"/>
        <v>2.2609032353934211</v>
      </c>
      <c r="S488" s="3">
        <f t="shared" si="168"/>
        <v>2.1878077727937528</v>
      </c>
      <c r="T488" s="13">
        <f t="shared" si="169"/>
        <v>0.98811737512849729</v>
      </c>
      <c r="U488" s="13">
        <f t="shared" si="170"/>
        <v>0.98565819626685258</v>
      </c>
      <c r="V488" s="3">
        <f t="shared" si="171"/>
        <v>177.4043137827598</v>
      </c>
      <c r="W488" s="13">
        <f t="shared" si="172"/>
        <v>0.98811737512849729</v>
      </c>
      <c r="X488" s="3">
        <f t="shared" si="173"/>
        <v>3.5910550437343172E-4</v>
      </c>
      <c r="Y488" s="3">
        <f t="shared" si="174"/>
        <v>0.73439456375028822</v>
      </c>
      <c r="Z488" s="3">
        <f t="shared" si="175"/>
        <v>50.267890295716171</v>
      </c>
      <c r="AA488" s="3">
        <f t="shared" si="176"/>
        <v>1870.8619288885495</v>
      </c>
      <c r="AL488" s="25"/>
      <c r="AM488" s="25"/>
    </row>
    <row r="489" spans="1:39" hidden="1">
      <c r="A489" s="4">
        <v>42529</v>
      </c>
      <c r="B489" s="3">
        <v>141.91239999999999</v>
      </c>
      <c r="C489" s="3">
        <f t="shared" si="156"/>
        <v>2.3326968442043087E-4</v>
      </c>
      <c r="D489" s="3">
        <f t="shared" si="157"/>
        <v>5.4414745669607407E-8</v>
      </c>
      <c r="E489" s="3">
        <f t="shared" si="158"/>
        <v>2.929755093843102E-5</v>
      </c>
      <c r="F489" s="3">
        <f t="shared" si="159"/>
        <v>5.7063804311780382E-3</v>
      </c>
      <c r="G489" s="3">
        <f t="shared" si="160"/>
        <v>1.8671759207966234E-2</v>
      </c>
      <c r="H489" s="3">
        <f t="shared" si="161"/>
        <v>1.5</v>
      </c>
      <c r="I489" s="13">
        <f>I490*(1+(H490*((B489/B490)-1))+((1-H490)*(Eur_1M!B489/100)*((A489-A490)/360)))</f>
        <v>123.98183911503546</v>
      </c>
      <c r="J489" s="3">
        <f t="shared" si="162"/>
        <v>118.61599074507808</v>
      </c>
      <c r="K489" s="3">
        <f t="shared" si="155"/>
        <v>1.1770034015075248</v>
      </c>
      <c r="L489" s="13">
        <f t="shared" si="163"/>
        <v>1177.0034015075248</v>
      </c>
      <c r="M489" s="3">
        <f t="shared" si="164"/>
        <v>3.5477129097516723E-4</v>
      </c>
      <c r="N489" s="3">
        <f t="shared" si="165"/>
        <v>5.33660349645253E-2</v>
      </c>
      <c r="O489" s="3">
        <v>478</v>
      </c>
      <c r="P489" s="3">
        <f t="shared" si="166"/>
        <v>1.8968253968253967</v>
      </c>
      <c r="Q489" s="3">
        <f>(  Eur_12M!B488 + ( ('Swap(vs6M)_2Y'!B490 - Eur_12M!B488)/1  )*(P489-1) )/100</f>
        <v>-1.4624603174603174E-3</v>
      </c>
      <c r="R489" s="3">
        <f t="shared" si="167"/>
        <v>2.2163534073463311</v>
      </c>
      <c r="S489" s="3">
        <f t="shared" si="168"/>
        <v>2.1428548839083739</v>
      </c>
      <c r="T489" s="13">
        <f t="shared" si="169"/>
        <v>0.98666634599791714</v>
      </c>
      <c r="U489" s="13">
        <f t="shared" si="170"/>
        <v>0.98393762367412885</v>
      </c>
      <c r="V489" s="3">
        <f t="shared" si="171"/>
        <v>174.63875806279509</v>
      </c>
      <c r="W489" s="13">
        <f t="shared" si="172"/>
        <v>0.98666634599791714</v>
      </c>
      <c r="X489" s="3">
        <f t="shared" si="173"/>
        <v>3.9552886837375813E-4</v>
      </c>
      <c r="Y489" s="3">
        <f t="shared" si="174"/>
        <v>0.66271751773085186</v>
      </c>
      <c r="Z489" s="3">
        <f t="shared" si="175"/>
        <v>55.465880913433615</v>
      </c>
      <c r="AA489" s="3">
        <f t="shared" si="176"/>
        <v>1871.5423973953264</v>
      </c>
      <c r="AL489" s="25"/>
      <c r="AM489" s="25"/>
    </row>
    <row r="490" spans="1:39" hidden="1">
      <c r="A490" s="4">
        <v>42528</v>
      </c>
      <c r="B490" s="3">
        <v>141.8793</v>
      </c>
      <c r="C490" s="3">
        <f t="shared" si="156"/>
        <v>1.8031560107244996E-3</v>
      </c>
      <c r="D490" s="3">
        <f t="shared" si="157"/>
        <v>3.2513715990118918E-6</v>
      </c>
      <c r="E490" s="3">
        <f t="shared" si="158"/>
        <v>2.9529581782062739E-5</v>
      </c>
      <c r="F490" s="3">
        <f t="shared" si="159"/>
        <v>6.0083168652776851E-3</v>
      </c>
      <c r="G490" s="3">
        <f t="shared" si="160"/>
        <v>1.8690366806866979E-2</v>
      </c>
      <c r="H490" s="3">
        <f t="shared" si="161"/>
        <v>1.5</v>
      </c>
      <c r="I490" s="13">
        <f>I491*(1+(H491*((B490/B491)-1))+((1-H491)*(Eur_1M!B490/100)*((A490-A491)/360)))</f>
        <v>123.93786171933515</v>
      </c>
      <c r="J490" s="3">
        <f t="shared" si="162"/>
        <v>118.57391666069108</v>
      </c>
      <c r="K490" s="3">
        <f t="shared" si="155"/>
        <v>1.176585908552926</v>
      </c>
      <c r="L490" s="13">
        <f t="shared" si="163"/>
        <v>1176.585908552926</v>
      </c>
      <c r="M490" s="3">
        <f t="shared" si="164"/>
        <v>2.7083918932677611E-3</v>
      </c>
      <c r="N490" s="3">
        <f t="shared" si="165"/>
        <v>5.3290490585739869E-2</v>
      </c>
      <c r="O490" s="3">
        <v>479</v>
      </c>
      <c r="P490" s="3">
        <f t="shared" si="166"/>
        <v>1.9007936507936507</v>
      </c>
      <c r="Q490" s="3">
        <f>(  Eur_12M!B489 + ( ('Swap(vs6M)_2Y'!B491 - Eur_12M!B489)/1  )*(P490-1) )/100</f>
        <v>-1.4681349206349206E-3</v>
      </c>
      <c r="R490" s="3">
        <f t="shared" si="167"/>
        <v>2.2120954632327967</v>
      </c>
      <c r="S490" s="3">
        <f t="shared" si="168"/>
        <v>2.1386242511480686</v>
      </c>
      <c r="T490" s="13">
        <f t="shared" si="169"/>
        <v>0.98651996523230912</v>
      </c>
      <c r="U490" s="13">
        <f t="shared" si="170"/>
        <v>0.98376694408684218</v>
      </c>
      <c r="V490" s="3">
        <f t="shared" si="171"/>
        <v>174.20939014940814</v>
      </c>
      <c r="W490" s="13">
        <f t="shared" si="172"/>
        <v>0.98651996523230912</v>
      </c>
      <c r="X490" s="3">
        <f t="shared" si="173"/>
        <v>3.9956571763489725E-4</v>
      </c>
      <c r="Y490" s="3">
        <f t="shared" si="174"/>
        <v>0.66291332876969145</v>
      </c>
      <c r="Z490" s="3">
        <f t="shared" si="175"/>
        <v>56.029944916169249</v>
      </c>
      <c r="AA490" s="3">
        <f t="shared" si="176"/>
        <v>1875.1635382384704</v>
      </c>
      <c r="AL490" s="25"/>
      <c r="AM490" s="25"/>
    </row>
    <row r="491" spans="1:39" hidden="1">
      <c r="A491" s="4">
        <v>42527</v>
      </c>
      <c r="B491" s="3">
        <v>141.62370000000001</v>
      </c>
      <c r="C491" s="3">
        <f t="shared" si="156"/>
        <v>-1.1375802807952944E-3</v>
      </c>
      <c r="D491" s="3">
        <f t="shared" si="157"/>
        <v>1.2940888952543008E-6</v>
      </c>
      <c r="E491" s="3">
        <f t="shared" si="158"/>
        <v>2.7103795758680769E-5</v>
      </c>
      <c r="F491" s="3">
        <f t="shared" si="159"/>
        <v>3.2965434567283772E-3</v>
      </c>
      <c r="G491" s="3">
        <f t="shared" si="160"/>
        <v>1.8293755528574651E-2</v>
      </c>
      <c r="H491" s="3">
        <f t="shared" si="161"/>
        <v>1.5</v>
      </c>
      <c r="I491" s="13">
        <f>I492*(1+(H492*((B491/B492)-1))+((1-H492)*(Eur_1M!B491/100)*((A491-A492)/360)))</f>
        <v>123.60264357535024</v>
      </c>
      <c r="J491" s="3">
        <f t="shared" si="162"/>
        <v>118.25320652646245</v>
      </c>
      <c r="K491" s="3">
        <f t="shared" si="155"/>
        <v>1.1734035642794942</v>
      </c>
      <c r="L491" s="13">
        <f t="shared" si="163"/>
        <v>1173.4035642794943</v>
      </c>
      <c r="M491" s="3">
        <f t="shared" si="164"/>
        <v>-1.6922061960730392E-3</v>
      </c>
      <c r="N491" s="3">
        <f t="shared" si="165"/>
        <v>5.3248479584424829E-2</v>
      </c>
      <c r="O491" s="3">
        <v>480</v>
      </c>
      <c r="P491" s="3">
        <f t="shared" si="166"/>
        <v>1.9047619047619047</v>
      </c>
      <c r="Q491" s="3">
        <f>(  Eur_12M!B490 + ( ('Swap(vs6M)_2Y'!B492 - Eur_12M!B490)/1  )*(P491-1) )/100</f>
        <v>-1.4647619047619045E-3</v>
      </c>
      <c r="R491" s="3">
        <f t="shared" si="167"/>
        <v>2.1747063113678098</v>
      </c>
      <c r="S491" s="3">
        <f t="shared" si="168"/>
        <v>2.1012164276706975</v>
      </c>
      <c r="T491" s="13">
        <f t="shared" si="169"/>
        <v>0.98517393417938204</v>
      </c>
      <c r="U491" s="13">
        <f t="shared" si="170"/>
        <v>0.98218901400889136</v>
      </c>
      <c r="V491" s="3">
        <f t="shared" si="171"/>
        <v>171.07343582290673</v>
      </c>
      <c r="W491" s="13">
        <f t="shared" si="172"/>
        <v>0.98517393417938204</v>
      </c>
      <c r="X491" s="3">
        <f t="shared" si="173"/>
        <v>4.3478077535971503E-4</v>
      </c>
      <c r="Y491" s="3">
        <f t="shared" si="174"/>
        <v>0.59400164463582328</v>
      </c>
      <c r="Z491" s="3">
        <f t="shared" si="175"/>
        <v>60.71738336468556</v>
      </c>
      <c r="AA491" s="3">
        <f t="shared" si="176"/>
        <v>1876.063180911299</v>
      </c>
      <c r="AL491" s="25"/>
      <c r="AM491" s="25"/>
    </row>
    <row r="492" spans="1:39" hidden="1">
      <c r="A492" s="4">
        <v>42524</v>
      </c>
      <c r="B492" s="3">
        <v>141.78489999999999</v>
      </c>
      <c r="C492" s="3">
        <f t="shared" si="156"/>
        <v>3.2390116597328538E-3</v>
      </c>
      <c r="D492" s="3">
        <f t="shared" si="157"/>
        <v>1.0491196531885377E-5</v>
      </c>
      <c r="E492" s="3">
        <f t="shared" si="158"/>
        <v>2.7219439283278506E-5</v>
      </c>
      <c r="F492" s="3">
        <f t="shared" si="159"/>
        <v>5.6214452693136244E-3</v>
      </c>
      <c r="G492" s="3">
        <f t="shared" si="160"/>
        <v>1.7973773321489826E-2</v>
      </c>
      <c r="H492" s="3">
        <f t="shared" si="161"/>
        <v>1.5</v>
      </c>
      <c r="I492" s="13">
        <f>I493*(1+(H493*((B492/B493)-1))+((1-H493)*(Eur_1M!B492/100)*((A492-A493)/360)))</f>
        <v>123.81198180643091</v>
      </c>
      <c r="J492" s="3">
        <f t="shared" si="162"/>
        <v>118.45348474347951</v>
      </c>
      <c r="K492" s="3">
        <f t="shared" si="155"/>
        <v>1.175390886066348</v>
      </c>
      <c r="L492" s="13">
        <f t="shared" si="163"/>
        <v>1175.390886066348</v>
      </c>
      <c r="M492" s="3">
        <f t="shared" si="164"/>
        <v>4.8594293251922596E-3</v>
      </c>
      <c r="N492" s="3">
        <f t="shared" si="165"/>
        <v>5.3525364042152447E-2</v>
      </c>
      <c r="O492" s="3">
        <v>481</v>
      </c>
      <c r="P492" s="3">
        <f t="shared" si="166"/>
        <v>1.9087301587301588</v>
      </c>
      <c r="Q492" s="3">
        <f>(  Eur_12M!B491 + ( ('Swap(vs6M)_2Y'!B493 - Eur_12M!B491)/1  )*(P492-1) )/100</f>
        <v>-1.53218253968254E-3</v>
      </c>
      <c r="R492" s="3">
        <f t="shared" si="167"/>
        <v>2.1827287999040035</v>
      </c>
      <c r="S492" s="3">
        <f t="shared" si="168"/>
        <v>2.108779869365534</v>
      </c>
      <c r="T492" s="13">
        <f t="shared" si="169"/>
        <v>0.98547210613873659</v>
      </c>
      <c r="U492" s="13">
        <f t="shared" si="170"/>
        <v>0.98251820649979438</v>
      </c>
      <c r="V492" s="3">
        <f t="shared" si="171"/>
        <v>172.91912265672204</v>
      </c>
      <c r="W492" s="13">
        <f t="shared" si="172"/>
        <v>0.98547210613873659</v>
      </c>
      <c r="X492" s="3">
        <f t="shared" si="173"/>
        <v>4.2387730121688815E-4</v>
      </c>
      <c r="Y492" s="3">
        <f t="shared" si="174"/>
        <v>0.67093741485296443</v>
      </c>
      <c r="Z492" s="3">
        <f t="shared" si="175"/>
        <v>59.828616984161734</v>
      </c>
      <c r="AA492" s="3">
        <f t="shared" si="176"/>
        <v>1880.8546996334251</v>
      </c>
      <c r="AL492" s="25"/>
      <c r="AM492" s="25"/>
    </row>
    <row r="493" spans="1:39" hidden="1">
      <c r="A493" s="4">
        <v>42523</v>
      </c>
      <c r="B493" s="3">
        <v>141.32640000000001</v>
      </c>
      <c r="C493" s="3">
        <f t="shared" si="156"/>
        <v>8.8770156972223669E-4</v>
      </c>
      <c r="D493" s="3">
        <f t="shared" si="157"/>
        <v>7.8801407688732306E-7</v>
      </c>
      <c r="E493" s="3">
        <f t="shared" si="158"/>
        <v>2.1862294351197945E-5</v>
      </c>
      <c r="F493" s="3">
        <f t="shared" si="159"/>
        <v>4.6482781761397422E-3</v>
      </c>
      <c r="G493" s="3">
        <f t="shared" si="160"/>
        <v>1.618186701599493E-2</v>
      </c>
      <c r="H493" s="3">
        <f t="shared" si="161"/>
        <v>1.5</v>
      </c>
      <c r="I493" s="13">
        <f>I494*(1+(H494*((B493/B494)-1))+((1-H494)*(Eur_1M!B493/100)*((A493-A494)/360)))</f>
        <v>123.21178571755618</v>
      </c>
      <c r="J493" s="3">
        <f t="shared" si="162"/>
        <v>117.87926472681126</v>
      </c>
      <c r="K493" s="3">
        <f t="shared" si="155"/>
        <v>1.1696930125453593</v>
      </c>
      <c r="L493" s="13">
        <f t="shared" si="163"/>
        <v>1169.6930125453594</v>
      </c>
      <c r="M493" s="3">
        <f t="shared" si="164"/>
        <v>1.336097785978657E-3</v>
      </c>
      <c r="N493" s="3">
        <f t="shared" si="165"/>
        <v>5.3641211547257518E-2</v>
      </c>
      <c r="O493" s="3">
        <v>482</v>
      </c>
      <c r="P493" s="3">
        <f t="shared" si="166"/>
        <v>1.9126984126984128</v>
      </c>
      <c r="Q493" s="3">
        <f>(  Eur_12M!B492 + ( ('Swap(vs6M)_2Y'!B494 - Eur_12M!B492)/1  )*(P493-1) )/100</f>
        <v>-1.5664285714285719E-3</v>
      </c>
      <c r="R493" s="3">
        <f t="shared" si="167"/>
        <v>2.1095227178909655</v>
      </c>
      <c r="S493" s="3">
        <f t="shared" si="168"/>
        <v>2.035336739780282</v>
      </c>
      <c r="T493" s="13">
        <f t="shared" si="169"/>
        <v>0.98255025640133953</v>
      </c>
      <c r="U493" s="13">
        <f t="shared" si="170"/>
        <v>0.97909149909092252</v>
      </c>
      <c r="V493" s="3">
        <f t="shared" si="171"/>
        <v>167.25281005571026</v>
      </c>
      <c r="W493" s="13">
        <f t="shared" si="172"/>
        <v>0.98255025640133953</v>
      </c>
      <c r="X493" s="3">
        <f t="shared" si="173"/>
        <v>4.9681239803909085E-4</v>
      </c>
      <c r="Y493" s="3">
        <f t="shared" si="174"/>
        <v>0.56035873599371289</v>
      </c>
      <c r="Z493" s="3">
        <f t="shared" si="175"/>
        <v>69.739895466235197</v>
      </c>
      <c r="AA493" s="3">
        <f t="shared" si="176"/>
        <v>1878.3259968167674</v>
      </c>
      <c r="AL493" s="25"/>
      <c r="AM493" s="25"/>
    </row>
    <row r="494" spans="1:39" hidden="1">
      <c r="A494" s="4">
        <v>42522</v>
      </c>
      <c r="B494" s="3">
        <v>141.20099999999999</v>
      </c>
      <c r="C494" s="3">
        <f t="shared" si="156"/>
        <v>-2.2660161408995203E-4</v>
      </c>
      <c r="D494" s="3">
        <f t="shared" si="157"/>
        <v>5.1348291508171548E-8</v>
      </c>
      <c r="E494" s="3">
        <f t="shared" si="158"/>
        <v>2.1074280274310625E-5</v>
      </c>
      <c r="F494" s="3">
        <f t="shared" si="159"/>
        <v>3.7605766064175055E-3</v>
      </c>
      <c r="G494" s="3">
        <f t="shared" si="160"/>
        <v>1.6019566520861013E-2</v>
      </c>
      <c r="H494" s="3">
        <f t="shared" si="161"/>
        <v>1.5</v>
      </c>
      <c r="I494" s="13">
        <f>I495*(1+(H495*((B494/B495)-1))+((1-H495)*(Eur_1M!B494/100)*((A494-A495)/360)))</f>
        <v>123.04727265069815</v>
      </c>
      <c r="J494" s="3">
        <f t="shared" si="162"/>
        <v>117.72187167186738</v>
      </c>
      <c r="K494" s="3">
        <f t="shared" si="155"/>
        <v>1.1681312318792032</v>
      </c>
      <c r="L494" s="13">
        <f t="shared" si="163"/>
        <v>1168.1312318792031</v>
      </c>
      <c r="M494" s="3">
        <f t="shared" si="164"/>
        <v>-3.350728212310691E-4</v>
      </c>
      <c r="N494" s="3">
        <f t="shared" si="165"/>
        <v>5.5392572014911233E-2</v>
      </c>
      <c r="O494" s="3">
        <v>483</v>
      </c>
      <c r="P494" s="3">
        <f t="shared" si="166"/>
        <v>1.9166666666666667</v>
      </c>
      <c r="Q494" s="3">
        <f>(  Eur_12M!B493 + ( ('Swap(vs6M)_2Y'!B495 - Eur_12M!B493)/1  )*(P494-1) )/100</f>
        <v>-1.5641666666666668E-3</v>
      </c>
      <c r="R494" s="3">
        <f t="shared" si="167"/>
        <v>2.0257232240324008</v>
      </c>
      <c r="S494" s="3">
        <f t="shared" si="168"/>
        <v>1.949035680611156</v>
      </c>
      <c r="T494" s="13">
        <f t="shared" si="169"/>
        <v>0.97860342229263309</v>
      </c>
      <c r="U494" s="13">
        <f t="shared" si="170"/>
        <v>0.97435441809048251</v>
      </c>
      <c r="V494" s="3">
        <f t="shared" si="171"/>
        <v>165.85731901149495</v>
      </c>
      <c r="W494" s="13">
        <f t="shared" si="172"/>
        <v>0.97860342229263309</v>
      </c>
      <c r="X494" s="3">
        <f t="shared" si="173"/>
        <v>5.7229249279853241E-4</v>
      </c>
      <c r="Y494" s="3">
        <f t="shared" si="174"/>
        <v>0.33058018328378602</v>
      </c>
      <c r="Z494" s="3">
        <f t="shared" si="175"/>
        <v>82.908573187831919</v>
      </c>
      <c r="AA494" s="3">
        <f t="shared" si="176"/>
        <v>1873.1198125354383</v>
      </c>
      <c r="AL494" s="25"/>
      <c r="AM494" s="25"/>
    </row>
    <row r="495" spans="1:39">
      <c r="A495" s="4">
        <v>42521</v>
      </c>
      <c r="B495" s="3">
        <v>141.233</v>
      </c>
      <c r="C495" s="3">
        <f t="shared" si="156"/>
        <v>9.0529732589045395E-4</v>
      </c>
      <c r="D495" s="3">
        <f t="shared" si="157"/>
        <v>8.1956324826440678E-7</v>
      </c>
      <c r="E495" s="3">
        <f t="shared" si="158"/>
        <v>2.1469159585802293E-5</v>
      </c>
      <c r="F495" s="3">
        <f t="shared" si="159"/>
        <v>3.3191755236567358E-3</v>
      </c>
      <c r="G495" s="3">
        <f t="shared" si="160"/>
        <v>1.6234862096805705E-2</v>
      </c>
      <c r="H495" s="3">
        <f t="shared" si="161"/>
        <v>1.5</v>
      </c>
      <c r="I495" s="13">
        <f>I496*(1+(H496*((B495/B496)-1))+((1-H496)*(Eur_1M!B495/100)*((A495-A496)/360)))</f>
        <v>123.08850935575374</v>
      </c>
      <c r="J495" s="3">
        <f t="shared" si="162"/>
        <v>117.76132368080792</v>
      </c>
      <c r="K495" s="3">
        <f t="shared" si="155"/>
        <v>1.1685227064892254</v>
      </c>
      <c r="L495" s="13">
        <f t="shared" si="163"/>
        <v>1168.5227064892254</v>
      </c>
      <c r="M495" s="3">
        <f t="shared" si="164"/>
        <v>1.3624656022048862E-3</v>
      </c>
      <c r="N495" s="3">
        <f t="shared" si="165"/>
        <v>5.5375605720387806E-2</v>
      </c>
      <c r="O495" s="3">
        <v>484</v>
      </c>
      <c r="P495" s="3">
        <f t="shared" si="166"/>
        <v>1.9206349206349207</v>
      </c>
      <c r="Q495" s="3">
        <f>(  Eur_12M!B494 + ( ('Swap(vs6M)_2Y'!B496 - Eur_12M!B494)/1  )*(P495-1) )/100</f>
        <v>-1.4573015873015876E-3</v>
      </c>
      <c r="R495" s="3">
        <f t="shared" si="167"/>
        <v>2.0312650248473676</v>
      </c>
      <c r="S495" s="3">
        <f t="shared" si="168"/>
        <v>1.9545216488572328</v>
      </c>
      <c r="T495" s="13">
        <f t="shared" si="169"/>
        <v>0.97888594135619644</v>
      </c>
      <c r="U495" s="13">
        <f t="shared" si="170"/>
        <v>0.97468022141329758</v>
      </c>
      <c r="V495" s="3">
        <f t="shared" si="171"/>
        <v>166.43833102601263</v>
      </c>
      <c r="W495" s="13">
        <f t="shared" si="172"/>
        <v>0.97888594135619644</v>
      </c>
      <c r="X495" s="3">
        <f t="shared" si="173"/>
        <v>5.6529393837275908E-4</v>
      </c>
      <c r="Y495" s="3">
        <f t="shared" si="174"/>
        <v>0.24091867125046806</v>
      </c>
      <c r="Z495" s="3">
        <f t="shared" si="175"/>
        <v>82.094100942248645</v>
      </c>
      <c r="AA495" s="3">
        <f t="shared" si="176"/>
        <v>1877.2518466654885</v>
      </c>
      <c r="AL495" s="25"/>
      <c r="AM495" s="25"/>
    </row>
    <row r="496" spans="1:39" hidden="1">
      <c r="A496" s="4">
        <v>42520</v>
      </c>
      <c r="B496" s="3">
        <v>141.1052</v>
      </c>
      <c r="C496" s="3">
        <f t="shared" si="156"/>
        <v>-8.706022829235373E-4</v>
      </c>
      <c r="D496" s="3">
        <f t="shared" si="157"/>
        <v>7.5794833503167488E-7</v>
      </c>
      <c r="E496" s="3">
        <f t="shared" si="158"/>
        <v>2.4696753532781886E-5</v>
      </c>
      <c r="F496" s="3">
        <f t="shared" si="159"/>
        <v>4.4256329530095763E-3</v>
      </c>
      <c r="G496" s="3">
        <f t="shared" si="160"/>
        <v>1.7286982717673732E-2</v>
      </c>
      <c r="H496" s="3">
        <f t="shared" si="161"/>
        <v>1.5</v>
      </c>
      <c r="I496" s="13">
        <f>I497*(1+(H497*((B496/B497)-1))+((1-H497)*(Eur_1M!B496/100)*((A496-A497)/360)))</f>
        <v>122.92091968923269</v>
      </c>
      <c r="J496" s="3">
        <f t="shared" si="162"/>
        <v>117.6009871793096</v>
      </c>
      <c r="K496" s="3">
        <f t="shared" si="155"/>
        <v>1.1669317185755055</v>
      </c>
      <c r="L496" s="13">
        <f t="shared" si="163"/>
        <v>1166.9317185755056</v>
      </c>
      <c r="M496" s="3">
        <f t="shared" si="164"/>
        <v>-1.2916272528580898E-3</v>
      </c>
      <c r="N496" s="3">
        <f t="shared" si="165"/>
        <v>5.5430548000607406E-2</v>
      </c>
      <c r="O496" s="3">
        <v>485</v>
      </c>
      <c r="P496" s="3">
        <f t="shared" si="166"/>
        <v>1.9246031746031746</v>
      </c>
      <c r="Q496" s="3">
        <f>(  Eur_12M!B495 + ( ('Swap(vs6M)_2Y'!B497 - Eur_12M!B495)/1  )*(P496-1) )/100</f>
        <v>-1.4814285714285719E-3</v>
      </c>
      <c r="R496" s="3">
        <f t="shared" si="167"/>
        <v>2.0089171832146833</v>
      </c>
      <c r="S496" s="3">
        <f t="shared" si="168"/>
        <v>1.9320183463231266</v>
      </c>
      <c r="T496" s="13">
        <f t="shared" si="169"/>
        <v>0.97772704135086164</v>
      </c>
      <c r="U496" s="13">
        <f t="shared" si="170"/>
        <v>0.97332137925892415</v>
      </c>
      <c r="V496" s="3">
        <f t="shared" si="171"/>
        <v>164.84026045568453</v>
      </c>
      <c r="W496" s="13">
        <f t="shared" si="172"/>
        <v>0.97772704135086164</v>
      </c>
      <c r="X496" s="3">
        <f t="shared" si="173"/>
        <v>5.9100785445482466E-4</v>
      </c>
      <c r="Y496" s="3">
        <f t="shared" si="174"/>
        <v>0.20964159609712563</v>
      </c>
      <c r="Z496" s="3">
        <f t="shared" si="175"/>
        <v>85.856763273039732</v>
      </c>
      <c r="AA496" s="3">
        <f t="shared" si="176"/>
        <v>1878.6059982528814</v>
      </c>
      <c r="AL496" s="25"/>
      <c r="AM496" s="25"/>
    </row>
    <row r="497" spans="1:39" hidden="1">
      <c r="A497" s="4">
        <v>42517</v>
      </c>
      <c r="B497" s="3">
        <v>141.22810000000001</v>
      </c>
      <c r="C497" s="3">
        <f t="shared" si="156"/>
        <v>4.8656545601616656E-4</v>
      </c>
      <c r="D497" s="3">
        <f t="shared" si="157"/>
        <v>2.3674594298822013E-7</v>
      </c>
      <c r="E497" s="3">
        <f t="shared" si="158"/>
        <v>2.4260853570358293E-5</v>
      </c>
      <c r="F497" s="3">
        <f t="shared" si="159"/>
        <v>5.8637282954572606E-3</v>
      </c>
      <c r="G497" s="3">
        <f t="shared" si="160"/>
        <v>1.6853049278604107E-2</v>
      </c>
      <c r="H497" s="3">
        <f t="shared" si="161"/>
        <v>1.5</v>
      </c>
      <c r="I497" s="13">
        <f>I498*(1+(H498*((B497/B498)-1))+((1-H498)*(Eur_1M!B497/100)*((A497-A498)/360)))</f>
        <v>123.07979027775362</v>
      </c>
      <c r="J497" s="3">
        <f t="shared" si="162"/>
        <v>117.75298195848188</v>
      </c>
      <c r="K497" s="3">
        <f t="shared" si="155"/>
        <v>1.1684399332013196</v>
      </c>
      <c r="L497" s="13">
        <f t="shared" si="163"/>
        <v>1168.4399332013195</v>
      </c>
      <c r="M497" s="3">
        <f t="shared" si="164"/>
        <v>7.3458922886982393E-4</v>
      </c>
      <c r="N497" s="3">
        <f t="shared" si="165"/>
        <v>5.5823367531345036E-2</v>
      </c>
      <c r="O497" s="3">
        <v>486</v>
      </c>
      <c r="P497" s="3">
        <f t="shared" si="166"/>
        <v>1.9285714285714286</v>
      </c>
      <c r="Q497" s="3">
        <f>(  Eur_12M!B496 + ( ('Swap(vs6M)_2Y'!B498 - Eur_12M!B496)/1  )*(P497-1) )/100</f>
        <v>-1.5057142857142858E-3</v>
      </c>
      <c r="R497" s="3">
        <f t="shared" si="167"/>
        <v>2.0093308079377645</v>
      </c>
      <c r="S497" s="3">
        <f t="shared" si="168"/>
        <v>1.9318072143914999</v>
      </c>
      <c r="T497" s="13">
        <f t="shared" si="169"/>
        <v>0.97774896861872851</v>
      </c>
      <c r="U497" s="13">
        <f t="shared" si="170"/>
        <v>0.97330834734608751</v>
      </c>
      <c r="V497" s="3">
        <f t="shared" si="171"/>
        <v>166.30211628557618</v>
      </c>
      <c r="W497" s="13">
        <f t="shared" si="172"/>
        <v>0.97774896861872851</v>
      </c>
      <c r="X497" s="3">
        <f t="shared" si="173"/>
        <v>5.8500189432220367E-4</v>
      </c>
      <c r="Y497" s="3">
        <f t="shared" si="174"/>
        <v>0.22535144255704331</v>
      </c>
      <c r="Z497" s="3">
        <f t="shared" si="175"/>
        <v>85.984825648334976</v>
      </c>
      <c r="AA497" s="3">
        <f t="shared" si="176"/>
        <v>1882.5534449259751</v>
      </c>
      <c r="AL497" s="25"/>
      <c r="AM497" s="25"/>
    </row>
    <row r="498" spans="1:39" hidden="1">
      <c r="A498" s="4">
        <v>42516</v>
      </c>
      <c r="B498" s="3">
        <v>141.15940000000001</v>
      </c>
      <c r="C498" s="3">
        <f t="shared" si="156"/>
        <v>-2.415417030658402E-4</v>
      </c>
      <c r="D498" s="3">
        <f t="shared" si="157"/>
        <v>5.834239431994652E-8</v>
      </c>
      <c r="E498" s="3">
        <f t="shared" si="158"/>
        <v>2.5207217876555814E-5</v>
      </c>
      <c r="F498" s="3">
        <f t="shared" si="159"/>
        <v>4.2894541242118091E-3</v>
      </c>
      <c r="G498" s="3">
        <f t="shared" si="160"/>
        <v>1.7493407693581636E-2</v>
      </c>
      <c r="H498" s="3">
        <f t="shared" si="161"/>
        <v>1.5</v>
      </c>
      <c r="I498" s="13">
        <f>I499*(1+(H499*((B498/B499)-1))+((1-H499)*(Eur_1M!B498/100)*((A498-A499)/360)))</f>
        <v>122.9894103896344</v>
      </c>
      <c r="J498" s="3">
        <f t="shared" si="162"/>
        <v>117.66651364950042</v>
      </c>
      <c r="K498" s="3">
        <f t="shared" si="155"/>
        <v>1.1675819249921859</v>
      </c>
      <c r="L498" s="13">
        <f t="shared" si="163"/>
        <v>1167.581924992186</v>
      </c>
      <c r="M498" s="3">
        <f t="shared" si="164"/>
        <v>-3.5748546942058833E-4</v>
      </c>
      <c r="N498" s="3">
        <f t="shared" si="165"/>
        <v>5.5823736398396599E-2</v>
      </c>
      <c r="O498" s="3">
        <v>487</v>
      </c>
      <c r="P498" s="3">
        <f t="shared" si="166"/>
        <v>1.9325396825396826</v>
      </c>
      <c r="Q498" s="3">
        <f>(  Eur_12M!B497 + ( ('Swap(vs6M)_2Y'!B499 - Eur_12M!B497)/1  )*(P498-1) )/100</f>
        <v>-1.482857142857143E-3</v>
      </c>
      <c r="R498" s="3">
        <f t="shared" si="167"/>
        <v>1.9983600224551372</v>
      </c>
      <c r="S498" s="3">
        <f t="shared" si="168"/>
        <v>1.9207562003268481</v>
      </c>
      <c r="T498" s="13">
        <f t="shared" si="169"/>
        <v>0.97716117874988351</v>
      </c>
      <c r="U498" s="13">
        <f t="shared" si="170"/>
        <v>0.97261877465002422</v>
      </c>
      <c r="V498" s="3">
        <f t="shared" si="171"/>
        <v>165.5057435773316</v>
      </c>
      <c r="W498" s="13">
        <f t="shared" si="172"/>
        <v>0.97716117874988351</v>
      </c>
      <c r="X498" s="3">
        <f t="shared" si="173"/>
        <v>5.9782560171042429E-4</v>
      </c>
      <c r="Y498" s="3">
        <f t="shared" si="174"/>
        <v>0.17653015785307535</v>
      </c>
      <c r="Z498" s="3">
        <f t="shared" si="175"/>
        <v>87.921797383880858</v>
      </c>
      <c r="AA498" s="3">
        <f t="shared" si="176"/>
        <v>1885.0185057245608</v>
      </c>
      <c r="AL498" s="25"/>
      <c r="AM498" s="25"/>
    </row>
    <row r="499" spans="1:39" hidden="1">
      <c r="A499" s="4">
        <v>42515</v>
      </c>
      <c r="B499" s="3">
        <v>141.1935</v>
      </c>
      <c r="C499" s="3">
        <f t="shared" si="156"/>
        <v>1.7743176670478621E-3</v>
      </c>
      <c r="D499" s="3">
        <f t="shared" si="157"/>
        <v>3.1482031835981683E-6</v>
      </c>
      <c r="E499" s="3">
        <f t="shared" si="158"/>
        <v>2.5239902204427598E-5</v>
      </c>
      <c r="F499" s="3">
        <f t="shared" si="159"/>
        <v>4.8327021782080346E-3</v>
      </c>
      <c r="G499" s="3">
        <f t="shared" si="160"/>
        <v>1.741577191110219E-2</v>
      </c>
      <c r="H499" s="3">
        <f t="shared" si="161"/>
        <v>1.5</v>
      </c>
      <c r="I499" s="13">
        <f>I500*(1+(H500*((B499/B500)-1))+((1-H500)*(Eur_1M!B499/100)*((A499-A500)/360)))</f>
        <v>123.03338517644663</v>
      </c>
      <c r="J499" s="3">
        <f t="shared" si="162"/>
        <v>117.7085852379102</v>
      </c>
      <c r="K499" s="3">
        <f t="shared" si="155"/>
        <v>1.1679993931796884</v>
      </c>
      <c r="L499" s="13">
        <f t="shared" si="163"/>
        <v>1167.9993931796885</v>
      </c>
      <c r="M499" s="3">
        <f t="shared" si="164"/>
        <v>2.6651593556211071E-3</v>
      </c>
      <c r="N499" s="3">
        <f t="shared" si="165"/>
        <v>5.576722449187408E-2</v>
      </c>
      <c r="O499" s="3">
        <v>488</v>
      </c>
      <c r="P499" s="3">
        <f t="shared" si="166"/>
        <v>1.9365079365079365</v>
      </c>
      <c r="Q499" s="3">
        <f>(  Eur_12M!B498 + ( ('Swap(vs6M)_2Y'!B500 - Eur_12M!B498)/1  )*(P499-1) )/100</f>
        <v>-1.5066666666666668E-3</v>
      </c>
      <c r="R499" s="3">
        <f t="shared" si="167"/>
        <v>2.0022719661415564</v>
      </c>
      <c r="S499" s="3">
        <f t="shared" si="168"/>
        <v>1.9246671505940431</v>
      </c>
      <c r="T499" s="13">
        <f t="shared" si="169"/>
        <v>0.97737225532395955</v>
      </c>
      <c r="U499" s="13">
        <f t="shared" si="170"/>
        <v>0.97286449368539862</v>
      </c>
      <c r="V499" s="3">
        <f t="shared" si="171"/>
        <v>165.86306305647599</v>
      </c>
      <c r="W499" s="13">
        <f t="shared" si="172"/>
        <v>0.97737225532395955</v>
      </c>
      <c r="X499" s="3">
        <f t="shared" si="173"/>
        <v>5.9294619742041282E-4</v>
      </c>
      <c r="Y499" s="3">
        <f t="shared" si="174"/>
        <v>0.21221619296933603</v>
      </c>
      <c r="Z499" s="3">
        <f t="shared" si="175"/>
        <v>87.357225894181468</v>
      </c>
      <c r="AA499" s="3">
        <f t="shared" si="176"/>
        <v>1889.4646165849813</v>
      </c>
      <c r="AL499" s="25"/>
      <c r="AM499" s="25"/>
    </row>
    <row r="500" spans="1:39" hidden="1">
      <c r="A500" s="4">
        <v>42514</v>
      </c>
      <c r="B500" s="3">
        <v>140.94319999999999</v>
      </c>
      <c r="C500" s="3">
        <f t="shared" si="156"/>
        <v>6.7922755207500433E-4</v>
      </c>
      <c r="D500" s="3">
        <f t="shared" si="157"/>
        <v>4.6135006749780271E-7</v>
      </c>
      <c r="E500" s="3">
        <f t="shared" si="158"/>
        <v>2.2107564750586882E-5</v>
      </c>
      <c r="F500" s="3">
        <f t="shared" si="159"/>
        <v>2.932425272684184E-3</v>
      </c>
      <c r="G500" s="3">
        <f t="shared" si="160"/>
        <v>1.652688329752686E-2</v>
      </c>
      <c r="H500" s="3">
        <f t="shared" si="161"/>
        <v>1.5</v>
      </c>
      <c r="I500" s="13">
        <f>I501*(1+(H501*((B500/B501)-1))+((1-H501)*(Eur_1M!B500/100)*((A500-A501)/360)))</f>
        <v>122.70591816860491</v>
      </c>
      <c r="J500" s="3">
        <f t="shared" si="162"/>
        <v>117.39529077600572</v>
      </c>
      <c r="K500" s="3">
        <f t="shared" si="155"/>
        <v>1.1648906331801405</v>
      </c>
      <c r="L500" s="13">
        <f t="shared" si="163"/>
        <v>1164.8906331801404</v>
      </c>
      <c r="M500" s="3">
        <f t="shared" si="164"/>
        <v>1.0235106754414719E-3</v>
      </c>
      <c r="N500" s="3">
        <f t="shared" si="165"/>
        <v>5.5763894956820201E-2</v>
      </c>
      <c r="O500" s="3">
        <v>489</v>
      </c>
      <c r="P500" s="3">
        <f t="shared" si="166"/>
        <v>1.9404761904761905</v>
      </c>
      <c r="Q500" s="3">
        <f>(  Eur_12M!B499 + ( ('Swap(vs6M)_2Y'!B501 - Eur_12M!B499)/1  )*(P500-1) )/100</f>
        <v>-1.5307142857142859E-3</v>
      </c>
      <c r="R500" s="3">
        <f t="shared" si="167"/>
        <v>1.9654305222385793</v>
      </c>
      <c r="S500" s="3">
        <f t="shared" si="168"/>
        <v>1.8877508723277105</v>
      </c>
      <c r="T500" s="13">
        <f t="shared" si="169"/>
        <v>0.97531778514094447</v>
      </c>
      <c r="U500" s="13">
        <f t="shared" si="170"/>
        <v>0.97047029834546872</v>
      </c>
      <c r="V500" s="3">
        <f t="shared" si="171"/>
        <v>162.78136645856398</v>
      </c>
      <c r="W500" s="13">
        <f t="shared" si="172"/>
        <v>0.97531778514094447</v>
      </c>
      <c r="X500" s="3">
        <f t="shared" si="173"/>
        <v>6.3899263801796453E-4</v>
      </c>
      <c r="Y500" s="3">
        <f t="shared" si="174"/>
        <v>0.14176886672231737</v>
      </c>
      <c r="Z500" s="3">
        <f t="shared" si="175"/>
        <v>93.826945798392515</v>
      </c>
      <c r="AA500" s="3">
        <f t="shared" si="176"/>
        <v>1888.7764439245004</v>
      </c>
      <c r="AL500" s="25"/>
      <c r="AM500" s="25"/>
    </row>
    <row r="501" spans="1:39" hidden="1">
      <c r="A501" s="4">
        <v>42513</v>
      </c>
      <c r="B501" s="3">
        <v>140.8475</v>
      </c>
      <c r="C501" s="3">
        <f t="shared" si="156"/>
        <v>-2.7543731171276585E-4</v>
      </c>
      <c r="D501" s="3">
        <f t="shared" si="157"/>
        <v>7.5865712683555337E-8</v>
      </c>
      <c r="E501" s="3">
        <f t="shared" si="158"/>
        <v>2.1729246342521433E-5</v>
      </c>
      <c r="F501" s="3">
        <f t="shared" si="159"/>
        <v>1.9650455742830494E-3</v>
      </c>
      <c r="G501" s="3">
        <f t="shared" si="160"/>
        <v>1.6472881330450183E-2</v>
      </c>
      <c r="H501" s="3">
        <f t="shared" si="161"/>
        <v>1.5</v>
      </c>
      <c r="I501" s="13">
        <f>I502*(1+(H502*((B501/B502)-1))+((1-H502)*(Eur_1M!B501/100)*((A501-A502)/360)))</f>
        <v>122.58039160126856</v>
      </c>
      <c r="J501" s="3">
        <f t="shared" si="162"/>
        <v>117.2751969118099</v>
      </c>
      <c r="K501" s="3">
        <f t="shared" si="155"/>
        <v>1.1636989651278755</v>
      </c>
      <c r="L501" s="13">
        <f t="shared" si="163"/>
        <v>1163.6989651278755</v>
      </c>
      <c r="M501" s="3">
        <f t="shared" si="164"/>
        <v>-3.9863685195451622E-4</v>
      </c>
      <c r="N501" s="3">
        <f t="shared" si="165"/>
        <v>5.576072541880802E-2</v>
      </c>
      <c r="O501" s="3">
        <v>490</v>
      </c>
      <c r="P501" s="3">
        <f t="shared" si="166"/>
        <v>1.9444444444444444</v>
      </c>
      <c r="Q501" s="3">
        <f>(  Eur_12M!B500 + ( ('Swap(vs6M)_2Y'!B502 - Eur_12M!B500)/1  )*(P501-1) )/100</f>
        <v>-1.4516666666666666E-3</v>
      </c>
      <c r="R501" s="3">
        <f t="shared" si="167"/>
        <v>1.9523458070992445</v>
      </c>
      <c r="S501" s="3">
        <f t="shared" si="168"/>
        <v>1.8745911904184791</v>
      </c>
      <c r="T501" s="13">
        <f t="shared" si="169"/>
        <v>0.9745514187821942</v>
      </c>
      <c r="U501" s="13">
        <f t="shared" si="170"/>
        <v>0.96957550696670314</v>
      </c>
      <c r="V501" s="3">
        <f t="shared" si="171"/>
        <v>161.76829790629779</v>
      </c>
      <c r="W501" s="13">
        <f t="shared" si="172"/>
        <v>0.9745514187821942</v>
      </c>
      <c r="X501" s="3">
        <f t="shared" si="173"/>
        <v>6.5562129421858906E-4</v>
      </c>
      <c r="Y501" s="3">
        <f t="shared" si="174"/>
        <v>3.1218100095157464E-2</v>
      </c>
      <c r="Z501" s="3">
        <f t="shared" si="175"/>
        <v>96.26275820492468</v>
      </c>
      <c r="AA501" s="3">
        <f t="shared" si="176"/>
        <v>1890.6147936558641</v>
      </c>
      <c r="AL501" s="25"/>
      <c r="AM501" s="25"/>
    </row>
    <row r="502" spans="1:39" hidden="1">
      <c r="A502" s="4">
        <v>42510</v>
      </c>
      <c r="B502" s="3">
        <v>140.88630000000001</v>
      </c>
      <c r="C502" s="3">
        <f t="shared" si="156"/>
        <v>2.7969724730244022E-4</v>
      </c>
      <c r="D502" s="3">
        <f t="shared" si="157"/>
        <v>7.8230550148562409E-8</v>
      </c>
      <c r="E502" s="3">
        <f t="shared" si="158"/>
        <v>2.3083397361142196E-5</v>
      </c>
      <c r="F502" s="3">
        <f t="shared" si="159"/>
        <v>1.0446498159963622E-3</v>
      </c>
      <c r="G502" s="3">
        <f t="shared" si="160"/>
        <v>1.7034180109720957E-2</v>
      </c>
      <c r="H502" s="3">
        <f t="shared" si="161"/>
        <v>1.5</v>
      </c>
      <c r="I502" s="13">
        <f>I503*(1+(H503*((B502/B503)-1))+((1-H503)*(Eur_1M!B502/100)*((A502-A503)/360)))</f>
        <v>122.6292664036893</v>
      </c>
      <c r="J502" s="3">
        <f t="shared" si="162"/>
        <v>117.32195644653682</v>
      </c>
      <c r="K502" s="3">
        <f t="shared" si="155"/>
        <v>1.1641629508947251</v>
      </c>
      <c r="L502" s="13">
        <f t="shared" si="163"/>
        <v>1164.1629508947251</v>
      </c>
      <c r="M502" s="3">
        <f t="shared" si="164"/>
        <v>4.2436171738737541E-4</v>
      </c>
      <c r="N502" s="3">
        <f t="shared" si="165"/>
        <v>5.5801507330063241E-2</v>
      </c>
      <c r="O502" s="3">
        <v>491</v>
      </c>
      <c r="P502" s="3">
        <f t="shared" si="166"/>
        <v>1.9484126984126984</v>
      </c>
      <c r="Q502" s="3">
        <f>(  Eur_12M!B501 + ( ('Swap(vs6M)_2Y'!B503 - Eur_12M!B501)/1  )*(P502-1) )/100</f>
        <v>-1.4282936507936505E-3</v>
      </c>
      <c r="R502" s="3">
        <f t="shared" si="167"/>
        <v>1.9546959745736101</v>
      </c>
      <c r="S502" s="3">
        <f t="shared" si="168"/>
        <v>1.8768051312294263</v>
      </c>
      <c r="T502" s="13">
        <f t="shared" si="169"/>
        <v>0.9746905172452599</v>
      </c>
      <c r="U502" s="13">
        <f t="shared" si="170"/>
        <v>0.9697275965277532</v>
      </c>
      <c r="V502" s="3">
        <f t="shared" si="171"/>
        <v>162.26857344507687</v>
      </c>
      <c r="W502" s="13">
        <f t="shared" si="172"/>
        <v>0.9746905172452599</v>
      </c>
      <c r="X502" s="3">
        <f t="shared" si="173"/>
        <v>6.5121712654279485E-4</v>
      </c>
      <c r="Y502" s="3">
        <f t="shared" si="174"/>
        <v>1.4825466200960369E-2</v>
      </c>
      <c r="Z502" s="3">
        <f t="shared" si="175"/>
        <v>95.957791326499944</v>
      </c>
      <c r="AA502" s="3">
        <f t="shared" si="176"/>
        <v>1894.6949901676705</v>
      </c>
      <c r="AL502" s="25"/>
      <c r="AM502" s="25"/>
    </row>
    <row r="503" spans="1:39" hidden="1">
      <c r="A503" s="4">
        <v>42509</v>
      </c>
      <c r="B503" s="3">
        <v>140.84690000000001</v>
      </c>
      <c r="C503" s="3">
        <f t="shared" si="156"/>
        <v>-1.6328454711328605E-4</v>
      </c>
      <c r="D503" s="3">
        <f t="shared" si="157"/>
        <v>2.666184332599093E-8</v>
      </c>
      <c r="E503" s="3">
        <f t="shared" si="158"/>
        <v>2.3132438617597458E-5</v>
      </c>
      <c r="F503" s="3">
        <f t="shared" si="159"/>
        <v>1.121704312353043E-3</v>
      </c>
      <c r="G503" s="3">
        <f t="shared" si="160"/>
        <v>1.7049224252915045E-2</v>
      </c>
      <c r="H503" s="3">
        <f t="shared" si="161"/>
        <v>1.5</v>
      </c>
      <c r="I503" s="13">
        <f>I504*(1+(H504*((B503/B504)-1))+((1-H504)*(Eur_1M!B503/100)*((A503-A504)/360)))</f>
        <v>122.5772382777495</v>
      </c>
      <c r="J503" s="3">
        <f t="shared" si="162"/>
        <v>117.27218006195493</v>
      </c>
      <c r="K503" s="3">
        <f t="shared" si="155"/>
        <v>1.1636690295136396</v>
      </c>
      <c r="L503" s="13">
        <f t="shared" si="163"/>
        <v>1163.6690295136395</v>
      </c>
      <c r="M503" s="3">
        <f t="shared" si="164"/>
        <v>-2.4010231429654751E-4</v>
      </c>
      <c r="N503" s="3">
        <f t="shared" si="165"/>
        <v>5.5931442335088184E-2</v>
      </c>
      <c r="O503" s="3">
        <v>492</v>
      </c>
      <c r="P503" s="3">
        <f t="shared" si="166"/>
        <v>1.9523809523809523</v>
      </c>
      <c r="Q503" s="3">
        <f>(  Eur_12M!B502 + ( ('Swap(vs6M)_2Y'!B504 - Eur_12M!B502)/1  )*(P503-1) )/100</f>
        <v>-1.4052380952380952E-3</v>
      </c>
      <c r="R503" s="3">
        <f t="shared" si="167"/>
        <v>1.9435059953502041</v>
      </c>
      <c r="S503" s="3">
        <f t="shared" si="168"/>
        <v>1.8653543186753179</v>
      </c>
      <c r="T503" s="13">
        <f t="shared" si="169"/>
        <v>0.97402247414707643</v>
      </c>
      <c r="U503" s="13">
        <f t="shared" si="170"/>
        <v>0.96893412200378082</v>
      </c>
      <c r="V503" s="3">
        <f t="shared" si="171"/>
        <v>161.84368624389595</v>
      </c>
      <c r="W503" s="13">
        <f t="shared" si="172"/>
        <v>0.97402247414707643</v>
      </c>
      <c r="X503" s="3">
        <f t="shared" si="173"/>
        <v>6.6363663722615758E-4</v>
      </c>
      <c r="Y503" s="3">
        <f t="shared" si="174"/>
        <v>-4.0307214844006456E-2</v>
      </c>
      <c r="Z503" s="3">
        <f t="shared" si="175"/>
        <v>98.131827495919907</v>
      </c>
      <c r="AA503" s="3">
        <f t="shared" si="176"/>
        <v>1896.9257209439791</v>
      </c>
      <c r="AL503" s="25"/>
      <c r="AM503" s="25"/>
    </row>
    <row r="504" spans="1:39" hidden="1">
      <c r="A504" s="4">
        <v>42508</v>
      </c>
      <c r="B504" s="3">
        <v>140.8699</v>
      </c>
      <c r="C504" s="3">
        <f t="shared" si="156"/>
        <v>-1.5916917635368393E-3</v>
      </c>
      <c r="D504" s="3">
        <f t="shared" si="157"/>
        <v>2.5334826701110138E-6</v>
      </c>
      <c r="E504" s="3">
        <f t="shared" si="158"/>
        <v>3.26275606879604E-5</v>
      </c>
      <c r="F504" s="3">
        <f t="shared" si="159"/>
        <v>-1.8007499359745517E-3</v>
      </c>
      <c r="G504" s="3">
        <f t="shared" si="160"/>
        <v>2.022533963767225E-2</v>
      </c>
      <c r="H504" s="3">
        <f t="shared" si="161"/>
        <v>1.5</v>
      </c>
      <c r="I504" s="13">
        <f>I505*(1+(H505*((B504/B505)-1))+((1-H505)*(Eur_1M!B504/100)*((A504-A505)/360)))</f>
        <v>122.60667288985788</v>
      </c>
      <c r="J504" s="3">
        <f t="shared" si="162"/>
        <v>117.30034076438001</v>
      </c>
      <c r="K504" s="3">
        <f t="shared" si="155"/>
        <v>1.1639484626856342</v>
      </c>
      <c r="L504" s="13">
        <f t="shared" si="163"/>
        <v>1163.9484626856342</v>
      </c>
      <c r="M504" s="3">
        <f t="shared" si="164"/>
        <v>-2.3836438307849555E-3</v>
      </c>
      <c r="N504" s="3">
        <f t="shared" si="165"/>
        <v>5.5987949478859295E-2</v>
      </c>
      <c r="O504" s="3">
        <v>493</v>
      </c>
      <c r="P504" s="3">
        <f t="shared" si="166"/>
        <v>1.9563492063492063</v>
      </c>
      <c r="Q504" s="3">
        <f>(  Eur_12M!B503 + ( ('Swap(vs6M)_2Y'!B505 - Eur_12M!B503)/1  )*(P504-1) )/100</f>
        <v>-1.4201984126984125E-3</v>
      </c>
      <c r="R504" s="3">
        <f t="shared" si="167"/>
        <v>1.9423537103405946</v>
      </c>
      <c r="S504" s="3">
        <f t="shared" si="168"/>
        <v>1.8640436152562068</v>
      </c>
      <c r="T504" s="13">
        <f t="shared" si="169"/>
        <v>0.97395285249384456</v>
      </c>
      <c r="U504" s="13">
        <f t="shared" si="170"/>
        <v>0.96884221017279837</v>
      </c>
      <c r="V504" s="3">
        <f t="shared" si="171"/>
        <v>162.09313713875906</v>
      </c>
      <c r="W504" s="13">
        <f t="shared" si="172"/>
        <v>0.97395285249384456</v>
      </c>
      <c r="X504" s="3">
        <f t="shared" si="173"/>
        <v>6.636191804098978E-4</v>
      </c>
      <c r="Y504" s="3">
        <f t="shared" si="174"/>
        <v>-2.9335727665304123E-2</v>
      </c>
      <c r="Z504" s="3">
        <f t="shared" si="175"/>
        <v>98.475313587731449</v>
      </c>
      <c r="AA504" s="3">
        <f t="shared" si="176"/>
        <v>1900.6671809806412</v>
      </c>
      <c r="AL504" s="25"/>
      <c r="AM504" s="25"/>
    </row>
    <row r="505" spans="1:39" hidden="1">
      <c r="A505" s="4">
        <v>42507</v>
      </c>
      <c r="B505" s="3">
        <v>141.0943</v>
      </c>
      <c r="C505" s="3">
        <f t="shared" si="156"/>
        <v>-1.622896306511537E-4</v>
      </c>
      <c r="D505" s="3">
        <f t="shared" si="157"/>
        <v>2.6337924216887888E-8</v>
      </c>
      <c r="E505" s="3">
        <f t="shared" si="158"/>
        <v>3.0208361390011062E-5</v>
      </c>
      <c r="F505" s="3">
        <f t="shared" si="159"/>
        <v>1.2900006538777846E-4</v>
      </c>
      <c r="G505" s="3">
        <f t="shared" si="160"/>
        <v>1.9509353389426092E-2</v>
      </c>
      <c r="H505" s="3">
        <f t="shared" si="161"/>
        <v>1.5</v>
      </c>
      <c r="I505" s="13">
        <f>I506*(1+(H506*((B505/B506)-1))+((1-H506)*(Eur_1M!B505/100)*((A505-A506)/360)))</f>
        <v>122.89927211693632</v>
      </c>
      <c r="J505" s="3">
        <f t="shared" si="162"/>
        <v>117.58027649899151</v>
      </c>
      <c r="K505" s="3">
        <f t="shared" si="155"/>
        <v>1.1667262105236078</v>
      </c>
      <c r="L505" s="13">
        <f t="shared" si="163"/>
        <v>1166.7262105236077</v>
      </c>
      <c r="M505" s="3">
        <f t="shared" si="164"/>
        <v>-2.3860982532930927E-4</v>
      </c>
      <c r="N505" s="3">
        <f t="shared" si="165"/>
        <v>5.621263789794597E-2</v>
      </c>
      <c r="O505" s="3">
        <v>494</v>
      </c>
      <c r="P505" s="3">
        <f t="shared" si="166"/>
        <v>1.9603174603174602</v>
      </c>
      <c r="Q505" s="3">
        <f>(  Eur_12M!B504 + ( ('Swap(vs6M)_2Y'!B506 - Eur_12M!B504)/1  )*(P505-1) )/100</f>
        <v>-1.4160317460317458E-3</v>
      </c>
      <c r="R505" s="3">
        <f t="shared" si="167"/>
        <v>1.9633421372156508</v>
      </c>
      <c r="S505" s="3">
        <f t="shared" si="168"/>
        <v>1.8846380711016217</v>
      </c>
      <c r="T505" s="13">
        <f t="shared" si="169"/>
        <v>0.97519678381665775</v>
      </c>
      <c r="U505" s="13">
        <f t="shared" si="170"/>
        <v>0.97026064068287199</v>
      </c>
      <c r="V505" s="3">
        <f t="shared" si="171"/>
        <v>164.82994669030825</v>
      </c>
      <c r="W505" s="13">
        <f t="shared" si="172"/>
        <v>0.97519678381665775</v>
      </c>
      <c r="X505" s="3">
        <f t="shared" si="173"/>
        <v>6.32271768187856E-4</v>
      </c>
      <c r="Y505" s="3">
        <f t="shared" si="174"/>
        <v>1.792459405463509E-2</v>
      </c>
      <c r="Z505" s="3">
        <f t="shared" si="175"/>
        <v>94.842299106123477</v>
      </c>
      <c r="AA505" s="3">
        <f t="shared" si="176"/>
        <v>1907.3059702183093</v>
      </c>
      <c r="AL505" s="25"/>
      <c r="AM505" s="25"/>
    </row>
    <row r="506" spans="1:39" hidden="1">
      <c r="A506" s="4">
        <v>42506</v>
      </c>
      <c r="B506" s="3">
        <f>B507</f>
        <v>141.1172</v>
      </c>
      <c r="C506" s="3">
        <f t="shared" si="156"/>
        <v>0</v>
      </c>
      <c r="D506" s="3">
        <f t="shared" si="157"/>
        <v>0</v>
      </c>
      <c r="E506" s="3">
        <f t="shared" si="158"/>
        <v>3.1482940103651462E-5</v>
      </c>
      <c r="F506" s="3">
        <f t="shared" si="159"/>
        <v>-8.4928763051866961E-4</v>
      </c>
      <c r="G506" s="3">
        <f t="shared" si="160"/>
        <v>1.9905542769138869E-2</v>
      </c>
      <c r="H506" s="3">
        <f t="shared" si="161"/>
        <v>1.5</v>
      </c>
      <c r="I506" s="13">
        <f>I507*(1+(H507*((B506/B507)-1))+((1-H507)*(Eur_1M!B506/100)*((A506-A507)/360)))</f>
        <v>122.92860058968094</v>
      </c>
      <c r="J506" s="3">
        <f t="shared" si="162"/>
        <v>117.60833565569119</v>
      </c>
      <c r="K506" s="3">
        <f t="shared" si="155"/>
        <v>1.1670046360771231</v>
      </c>
      <c r="L506" s="13">
        <f t="shared" si="163"/>
        <v>1167.0046360771232</v>
      </c>
      <c r="M506" s="3">
        <f t="shared" si="164"/>
        <v>1.454156093780215E-5</v>
      </c>
      <c r="N506" s="3">
        <f t="shared" si="165"/>
        <v>5.6227314663897215E-2</v>
      </c>
      <c r="O506" s="3">
        <v>495</v>
      </c>
      <c r="P506" s="3">
        <f t="shared" si="166"/>
        <v>1.9642857142857142</v>
      </c>
      <c r="Q506" s="3">
        <f>(  Eur_12M!B505 + ( ('Swap(vs6M)_2Y'!B507 - Eur_12M!B505)/1  )*(P506-1) )/100</f>
        <v>-1.4024999999999999E-3</v>
      </c>
      <c r="R506" s="3">
        <f t="shared" si="167"/>
        <v>1.9642399907694659</v>
      </c>
      <c r="S506" s="3">
        <f t="shared" si="168"/>
        <v>1.8854357350179951</v>
      </c>
      <c r="T506" s="13">
        <f t="shared" si="169"/>
        <v>0.97524886641384545</v>
      </c>
      <c r="U506" s="13">
        <f t="shared" si="170"/>
        <v>0.97031448338234338</v>
      </c>
      <c r="V506" s="3">
        <f t="shared" si="171"/>
        <v>165.12864978452831</v>
      </c>
      <c r="W506" s="13">
        <f t="shared" si="172"/>
        <v>0.97524886641384545</v>
      </c>
      <c r="X506" s="3">
        <f t="shared" si="173"/>
        <v>6.3020510238558894E-4</v>
      </c>
      <c r="Y506" s="3">
        <f t="shared" si="174"/>
        <v>7.8954843302445621E-3</v>
      </c>
      <c r="Z506" s="3">
        <f t="shared" si="175"/>
        <v>94.793613474479571</v>
      </c>
      <c r="AA506" s="3">
        <f t="shared" si="176"/>
        <v>1911.2329080612988</v>
      </c>
      <c r="AL506" s="25"/>
      <c r="AM506" s="25"/>
    </row>
    <row r="507" spans="1:39" hidden="1">
      <c r="A507" s="4">
        <v>42503</v>
      </c>
      <c r="B507" s="3">
        <v>141.1172</v>
      </c>
      <c r="C507" s="3">
        <f t="shared" si="156"/>
        <v>1.6467960354634673E-3</v>
      </c>
      <c r="D507" s="3">
        <f t="shared" si="157"/>
        <v>2.7119371824181935E-6</v>
      </c>
      <c r="E507" s="3">
        <f t="shared" si="158"/>
        <v>3.3656929511061251E-5</v>
      </c>
      <c r="F507" s="3">
        <f t="shared" si="159"/>
        <v>-2.3237330881093507E-3</v>
      </c>
      <c r="G507" s="3">
        <f t="shared" si="160"/>
        <v>2.0510374898976471E-2</v>
      </c>
      <c r="H507" s="3">
        <f t="shared" si="161"/>
        <v>1.5</v>
      </c>
      <c r="I507" s="13">
        <f>I508*(1+(H508*((B507/B508)-1))+((1-H508)*(Eur_1M!B507/100)*((A507-A508)/360)))</f>
        <v>122.92681302894148</v>
      </c>
      <c r="J507" s="3">
        <f t="shared" si="162"/>
        <v>117.60662545934598</v>
      </c>
      <c r="K507" s="3">
        <f t="shared" si="155"/>
        <v>1.1669876661314782</v>
      </c>
      <c r="L507" s="13">
        <f t="shared" si="163"/>
        <v>1166.9876661314781</v>
      </c>
      <c r="M507" s="3">
        <f t="shared" si="164"/>
        <v>2.4740134486322964E-3</v>
      </c>
      <c r="N507" s="3">
        <f t="shared" si="165"/>
        <v>5.6191088971784008E-2</v>
      </c>
      <c r="O507" s="3">
        <v>496</v>
      </c>
      <c r="P507" s="3">
        <f t="shared" si="166"/>
        <v>1.9682539682539681</v>
      </c>
      <c r="Q507" s="3">
        <f>(  Eur_12M!B506 + ( ('Swap(vs6M)_2Y'!B508 - Eur_12M!B506)/1  )*(P507-1) )/100</f>
        <v>-1.4368253968253966E-3</v>
      </c>
      <c r="R507" s="3">
        <f t="shared" si="167"/>
        <v>1.9624406129163323</v>
      </c>
      <c r="S507" s="3">
        <f t="shared" si="168"/>
        <v>1.883607619712643</v>
      </c>
      <c r="T507" s="13">
        <f t="shared" si="169"/>
        <v>0.97514439583093948</v>
      </c>
      <c r="U507" s="13">
        <f t="shared" si="170"/>
        <v>0.97019096479207823</v>
      </c>
      <c r="V507" s="3">
        <f t="shared" si="171"/>
        <v>165.04289825991452</v>
      </c>
      <c r="W507" s="13">
        <f t="shared" si="172"/>
        <v>0.97514439583093948</v>
      </c>
      <c r="X507" s="3">
        <f t="shared" si="173"/>
        <v>6.3221407057160984E-4</v>
      </c>
      <c r="Y507" s="3">
        <f t="shared" si="174"/>
        <v>3.8685827376693904E-2</v>
      </c>
      <c r="Z507" s="3">
        <f t="shared" si="175"/>
        <v>95.223748541159466</v>
      </c>
      <c r="AA507" s="3">
        <f t="shared" si="176"/>
        <v>1914.9902295576342</v>
      </c>
      <c r="AL507" s="25"/>
      <c r="AM507" s="25"/>
    </row>
    <row r="508" spans="1:39" hidden="1">
      <c r="A508" s="4">
        <v>42502</v>
      </c>
      <c r="B508" s="3">
        <v>140.88499999999999</v>
      </c>
      <c r="C508" s="3">
        <f t="shared" si="156"/>
        <v>-1.5596306433287078E-3</v>
      </c>
      <c r="D508" s="3">
        <f t="shared" si="157"/>
        <v>2.4324477436099191E-6</v>
      </c>
      <c r="E508" s="3">
        <f t="shared" si="158"/>
        <v>3.4601131362836939E-5</v>
      </c>
      <c r="F508" s="3">
        <f t="shared" si="159"/>
        <v>-2.0584258224423885E-3</v>
      </c>
      <c r="G508" s="3">
        <f t="shared" si="160"/>
        <v>2.0815976353413066E-2</v>
      </c>
      <c r="H508" s="3">
        <f t="shared" si="161"/>
        <v>1.5</v>
      </c>
      <c r="I508" s="13">
        <f>I509*(1+(H509*((B508/B509)-1))+((1-H509)*(Eur_1M!B508/100)*((A508-A509)/360)))</f>
        <v>122.62306633194665</v>
      </c>
      <c r="J508" s="3">
        <f t="shared" si="162"/>
        <v>117.31602470961715</v>
      </c>
      <c r="K508" s="3">
        <f t="shared" si="155"/>
        <v>1.1641040914231864</v>
      </c>
      <c r="L508" s="13">
        <f t="shared" si="163"/>
        <v>1164.1040914231864</v>
      </c>
      <c r="M508" s="3">
        <f t="shared" si="164"/>
        <v>-2.3354865930358842E-3</v>
      </c>
      <c r="N508" s="3">
        <f t="shared" si="165"/>
        <v>5.6312720938855532E-2</v>
      </c>
      <c r="O508" s="3">
        <v>497</v>
      </c>
      <c r="P508" s="3">
        <f t="shared" si="166"/>
        <v>1.9722222222222223</v>
      </c>
      <c r="Q508" s="3">
        <f>(  Eur_12M!B507 + ( ('Swap(vs6M)_2Y'!B509 - Eur_12M!B507)/1  )*(P508-1) )/100</f>
        <v>-1.481111111111111E-3</v>
      </c>
      <c r="R508" s="3">
        <f t="shared" si="167"/>
        <v>1.9240205133746848</v>
      </c>
      <c r="S508" s="3">
        <f t="shared" si="168"/>
        <v>1.8449372765803713</v>
      </c>
      <c r="T508" s="13">
        <f t="shared" si="169"/>
        <v>0.97282399387278329</v>
      </c>
      <c r="U508" s="13">
        <f t="shared" si="170"/>
        <v>0.96747666832628554</v>
      </c>
      <c r="V508" s="3">
        <f t="shared" si="171"/>
        <v>162.16151456968737</v>
      </c>
      <c r="W508" s="13">
        <f t="shared" si="172"/>
        <v>0.97282399387278329</v>
      </c>
      <c r="X508" s="3">
        <f t="shared" si="173"/>
        <v>6.8074777138756157E-4</v>
      </c>
      <c r="Y508" s="3">
        <f t="shared" si="174"/>
        <v>-2.5559710960059601E-2</v>
      </c>
      <c r="Z508" s="3">
        <f t="shared" si="175"/>
        <v>102.45477872513112</v>
      </c>
      <c r="AA508" s="3">
        <f t="shared" si="176"/>
        <v>1913.660785060855</v>
      </c>
      <c r="AL508" s="25"/>
      <c r="AM508" s="25"/>
    </row>
    <row r="509" spans="1:39" hidden="1">
      <c r="A509" s="4">
        <v>42501</v>
      </c>
      <c r="B509" s="3">
        <v>141.10489999999999</v>
      </c>
      <c r="C509" s="3">
        <f t="shared" si="156"/>
        <v>5.3520611852007796E-4</v>
      </c>
      <c r="D509" s="3">
        <f t="shared" si="157"/>
        <v>2.8644558930132775E-7</v>
      </c>
      <c r="E509" s="3">
        <f t="shared" si="158"/>
        <v>3.8643956464070992E-5</v>
      </c>
      <c r="F509" s="3">
        <f t="shared" si="159"/>
        <v>-3.0434509210253372E-3</v>
      </c>
      <c r="G509" s="3">
        <f t="shared" si="160"/>
        <v>2.1933499892557499E-2</v>
      </c>
      <c r="H509" s="3">
        <f t="shared" si="161"/>
        <v>1.5</v>
      </c>
      <c r="I509" s="13">
        <f>I510*(1+(H510*((B509/B510)-1))+((1-H510)*(Eur_1M!B509/100)*((A509-A510)/360)))</f>
        <v>122.90978554347333</v>
      </c>
      <c r="J509" s="3">
        <f t="shared" si="162"/>
        <v>117.59033491168901</v>
      </c>
      <c r="K509" s="3">
        <f t="shared" si="155"/>
        <v>1.1668260181961176</v>
      </c>
      <c r="L509" s="13">
        <f t="shared" si="163"/>
        <v>1166.8260181961177</v>
      </c>
      <c r="M509" s="3">
        <f t="shared" si="164"/>
        <v>8.0754512017722983E-4</v>
      </c>
      <c r="N509" s="3">
        <f t="shared" si="165"/>
        <v>5.6307919825350397E-2</v>
      </c>
      <c r="O509" s="3">
        <v>498</v>
      </c>
      <c r="P509" s="3">
        <f t="shared" si="166"/>
        <v>1.9761904761904763</v>
      </c>
      <c r="Q509" s="3">
        <f>(  Eur_12M!B508 + ( ('Swap(vs6M)_2Y'!B510 - Eur_12M!B508)/1  )*(P509-1) )/100</f>
        <v>-1.5452380952380954E-3</v>
      </c>
      <c r="R509" s="3">
        <f t="shared" si="167"/>
        <v>1.9501540456226796</v>
      </c>
      <c r="S509" s="3">
        <f t="shared" si="168"/>
        <v>1.8709980374715334</v>
      </c>
      <c r="T509" s="13">
        <f t="shared" si="169"/>
        <v>0.97442111940323695</v>
      </c>
      <c r="U509" s="13">
        <f t="shared" si="170"/>
        <v>0.96932732348036843</v>
      </c>
      <c r="V509" s="3">
        <f t="shared" si="171"/>
        <v>164.68804711003338</v>
      </c>
      <c r="W509" s="13">
        <f t="shared" si="172"/>
        <v>0.97442111940323695</v>
      </c>
      <c r="X509" s="3">
        <f t="shared" si="173"/>
        <v>6.4504086704133309E-4</v>
      </c>
      <c r="Y509" s="3">
        <f t="shared" si="174"/>
        <v>0.11020069353585082</v>
      </c>
      <c r="Z509" s="3">
        <f t="shared" si="175"/>
        <v>97.723210236875673</v>
      </c>
      <c r="AA509" s="3">
        <f t="shared" si="176"/>
        <v>1921.4339290053404</v>
      </c>
      <c r="AL509" s="25"/>
      <c r="AM509" s="25"/>
    </row>
    <row r="510" spans="1:39" hidden="1">
      <c r="A510" s="4">
        <v>42500</v>
      </c>
      <c r="B510" s="3">
        <v>141.02940000000001</v>
      </c>
      <c r="C510" s="3">
        <f t="shared" si="156"/>
        <v>-9.0861739782480925E-4</v>
      </c>
      <c r="D510" s="3">
        <f t="shared" si="157"/>
        <v>8.2558557562992767E-7</v>
      </c>
      <c r="E510" s="3">
        <f t="shared" si="158"/>
        <v>4.8634374068010347E-5</v>
      </c>
      <c r="F510" s="3">
        <f t="shared" si="159"/>
        <v>-3.7290234006501352E-4</v>
      </c>
      <c r="G510" s="3">
        <f t="shared" si="160"/>
        <v>2.4752888879464918E-2</v>
      </c>
      <c r="H510" s="3">
        <f t="shared" si="161"/>
        <v>1.5</v>
      </c>
      <c r="I510" s="13">
        <f>I511*(1+(H511*((B510/B511)-1))+((1-H511)*(Eur_1M!B510/100)*((A510-A511)/360)))</f>
        <v>122.81057041167517</v>
      </c>
      <c r="J510" s="3">
        <f t="shared" si="162"/>
        <v>117.49541374227304</v>
      </c>
      <c r="K510" s="3">
        <f t="shared" si="155"/>
        <v>1.1658841338972481</v>
      </c>
      <c r="L510" s="13">
        <f t="shared" si="163"/>
        <v>1165.8841338972481</v>
      </c>
      <c r="M510" s="3">
        <f t="shared" si="164"/>
        <v>-1.3583820561247286E-3</v>
      </c>
      <c r="N510" s="3">
        <f t="shared" si="165"/>
        <v>5.6282062077808295E-2</v>
      </c>
      <c r="O510" s="3">
        <v>499</v>
      </c>
      <c r="P510" s="3">
        <f t="shared" si="166"/>
        <v>1.9801587301587302</v>
      </c>
      <c r="Q510" s="3">
        <f>(  Eur_12M!B509 + ( ('Swap(vs6M)_2Y'!B511 - Eur_12M!B509)/1  )*(P510-1) )/100</f>
        <v>-1.5316269841269842E-3</v>
      </c>
      <c r="R510" s="3">
        <f t="shared" si="167"/>
        <v>1.9392035900252571</v>
      </c>
      <c r="S510" s="3">
        <f t="shared" si="168"/>
        <v>1.860004534361259</v>
      </c>
      <c r="T510" s="13">
        <f t="shared" si="169"/>
        <v>0.97376172367352531</v>
      </c>
      <c r="U510" s="13">
        <f t="shared" si="170"/>
        <v>0.96855755778039421</v>
      </c>
      <c r="V510" s="3">
        <f t="shared" si="171"/>
        <v>163.79382313880592</v>
      </c>
      <c r="W510" s="13">
        <f t="shared" si="172"/>
        <v>0.97376172367352531</v>
      </c>
      <c r="X510" s="3">
        <f t="shared" si="173"/>
        <v>6.5909827790406326E-4</v>
      </c>
      <c r="Y510" s="3">
        <f t="shared" si="174"/>
        <v>6.9012220376799771E-2</v>
      </c>
      <c r="Z510" s="3">
        <f t="shared" si="175"/>
        <v>99.846068050063849</v>
      </c>
      <c r="AA510" s="3">
        <f t="shared" si="176"/>
        <v>1923.7232572365403</v>
      </c>
      <c r="AL510" s="25"/>
      <c r="AM510" s="25"/>
    </row>
    <row r="511" spans="1:39" hidden="1">
      <c r="A511" s="4">
        <v>42499</v>
      </c>
      <c r="B511" s="3">
        <v>141.1576</v>
      </c>
      <c r="C511" s="3">
        <f t="shared" si="156"/>
        <v>1.1873215317899522E-3</v>
      </c>
      <c r="D511" s="3">
        <f t="shared" si="157"/>
        <v>1.4097324198520385E-6</v>
      </c>
      <c r="E511" s="3">
        <f t="shared" si="158"/>
        <v>6.0885471340016012E-5</v>
      </c>
      <c r="F511" s="3">
        <f t="shared" si="159"/>
        <v>-3.0804545798036294E-3</v>
      </c>
      <c r="G511" s="3">
        <f t="shared" si="160"/>
        <v>2.7589467965524722E-2</v>
      </c>
      <c r="H511" s="3">
        <f t="shared" si="161"/>
        <v>1.5</v>
      </c>
      <c r="I511" s="13">
        <f>I512*(1+(H512*((B511/B512)-1))+((1-H512)*(Eur_1M!B511/100)*((A511-A512)/360)))</f>
        <v>122.9775074432896</v>
      </c>
      <c r="J511" s="3">
        <f t="shared" si="162"/>
        <v>117.65512585445275</v>
      </c>
      <c r="K511" s="3">
        <f t="shared" si="155"/>
        <v>1.1674689261172233</v>
      </c>
      <c r="L511" s="13">
        <f t="shared" si="163"/>
        <v>1167.4689261172234</v>
      </c>
      <c r="M511" s="3">
        <f t="shared" si="164"/>
        <v>1.7949281677723597E-3</v>
      </c>
      <c r="N511" s="3">
        <f t="shared" si="165"/>
        <v>5.6272534986074409E-2</v>
      </c>
      <c r="O511" s="3">
        <v>500</v>
      </c>
      <c r="P511" s="3">
        <f t="shared" si="166"/>
        <v>1.9841269841269842</v>
      </c>
      <c r="Q511" s="3">
        <f>(  Eur_12M!B510 + ( ('Swap(vs6M)_2Y'!B512 - Eur_12M!B510)/1  )*(P511-1) )/100</f>
        <v>-1.6063492063492066E-3</v>
      </c>
      <c r="R511" s="3">
        <f t="shared" si="167"/>
        <v>1.9528474112503444</v>
      </c>
      <c r="S511" s="3">
        <f t="shared" si="168"/>
        <v>1.8735824573039443</v>
      </c>
      <c r="T511" s="13">
        <f t="shared" si="169"/>
        <v>0.97458116065769262</v>
      </c>
      <c r="U511" s="13">
        <f t="shared" si="170"/>
        <v>0.96950600108748453</v>
      </c>
      <c r="V511" s="3">
        <f t="shared" si="171"/>
        <v>165.1922801739405</v>
      </c>
      <c r="W511" s="13">
        <f t="shared" si="172"/>
        <v>0.97458116065769262</v>
      </c>
      <c r="X511" s="3">
        <f t="shared" si="173"/>
        <v>6.4042456306118319E-4</v>
      </c>
      <c r="Y511" s="3">
        <f t="shared" si="174"/>
        <v>0.18029359319735216</v>
      </c>
      <c r="Z511" s="3">
        <f t="shared" si="175"/>
        <v>97.459590909116372</v>
      </c>
      <c r="AA511" s="3">
        <f t="shared" si="176"/>
        <v>1929.7637715737562</v>
      </c>
      <c r="AL511" s="25"/>
      <c r="AM511" s="25"/>
    </row>
    <row r="512" spans="1:39" hidden="1">
      <c r="A512" s="4">
        <v>42496</v>
      </c>
      <c r="B512" s="3">
        <v>140.99010000000001</v>
      </c>
      <c r="C512" s="3">
        <f t="shared" si="156"/>
        <v>2.2658445665589724E-3</v>
      </c>
      <c r="D512" s="3">
        <f t="shared" si="157"/>
        <v>5.1340515998048176E-6</v>
      </c>
      <c r="E512" s="3">
        <f t="shared" si="158"/>
        <v>6.2162952682580331E-5</v>
      </c>
      <c r="F512" s="3">
        <f t="shared" si="159"/>
        <v>-5.9070484386998384E-3</v>
      </c>
      <c r="G512" s="3">
        <f t="shared" si="160"/>
        <v>2.759113035757162E-2</v>
      </c>
      <c r="H512" s="3">
        <f t="shared" si="161"/>
        <v>1.5</v>
      </c>
      <c r="I512" s="13">
        <f>I513*(1+(H513*((B512/B513)-1))+((1-H513)*(Eur_1M!B512/100)*((A512-A513)/360)))</f>
        <v>122.75696963514926</v>
      </c>
      <c r="J512" s="3">
        <f t="shared" si="162"/>
        <v>117.44413277033628</v>
      </c>
      <c r="K512" s="3">
        <f t="shared" si="155"/>
        <v>1.1653752827885311</v>
      </c>
      <c r="L512" s="13">
        <f t="shared" si="163"/>
        <v>1165.3752827885312</v>
      </c>
      <c r="M512" s="3">
        <f t="shared" si="164"/>
        <v>3.4016337322617003E-3</v>
      </c>
      <c r="N512" s="3">
        <f t="shared" si="165"/>
        <v>5.7613815186670914E-2</v>
      </c>
      <c r="O512" s="3">
        <v>501</v>
      </c>
      <c r="P512" s="3">
        <f t="shared" si="166"/>
        <v>1.9880952380952381</v>
      </c>
      <c r="Q512" s="3">
        <f>(  Eur_12M!B511 + ( ('Swap(vs6M)_2Y'!B513 - Eur_12M!B511)/1  )*(P512-1) )/100</f>
        <v>-1.5824999999999999E-3</v>
      </c>
      <c r="R512" s="3">
        <f t="shared" si="167"/>
        <v>1.885835891032217</v>
      </c>
      <c r="S512" s="3">
        <f t="shared" si="168"/>
        <v>1.8046005089068355</v>
      </c>
      <c r="T512" s="13">
        <f t="shared" si="169"/>
        <v>0.970341463623276</v>
      </c>
      <c r="U512" s="13">
        <f t="shared" si="170"/>
        <v>0.96443139080328388</v>
      </c>
      <c r="V512" s="3">
        <f t="shared" si="171"/>
        <v>163.3415324763896</v>
      </c>
      <c r="W512" s="13">
        <f t="shared" si="172"/>
        <v>0.970341463623276</v>
      </c>
      <c r="X512" s="3">
        <f t="shared" si="173"/>
        <v>7.1193702665614002E-4</v>
      </c>
      <c r="Y512" s="3">
        <f t="shared" si="174"/>
        <v>-7.3687687737739926E-2</v>
      </c>
      <c r="Z512" s="3">
        <f t="shared" si="175"/>
        <v>110.74828405055868</v>
      </c>
      <c r="AA512" s="3">
        <f t="shared" si="176"/>
        <v>1923.4233451293906</v>
      </c>
      <c r="AL512" s="25"/>
      <c r="AM512" s="25"/>
    </row>
    <row r="513" spans="1:39" hidden="1">
      <c r="A513" s="4">
        <v>42495</v>
      </c>
      <c r="B513" s="11">
        <f>B514</f>
        <v>140.67099999999999</v>
      </c>
      <c r="C513" s="3">
        <f t="shared" si="156"/>
        <v>0</v>
      </c>
      <c r="D513" s="3">
        <f t="shared" si="157"/>
        <v>0</v>
      </c>
      <c r="E513" s="3">
        <f t="shared" si="158"/>
        <v>5.7860827864524049E-5</v>
      </c>
      <c r="F513" s="3">
        <f t="shared" si="159"/>
        <v>-7.2607928014716775E-3</v>
      </c>
      <c r="G513" s="3">
        <f t="shared" si="160"/>
        <v>2.6378654068513131E-2</v>
      </c>
      <c r="H513" s="3">
        <f t="shared" si="161"/>
        <v>1.5</v>
      </c>
      <c r="I513" s="13">
        <f>I514*(1+(H514*((B513/B514)-1))+((1-H514)*(Eur_1M!B513/100)*((A513-A514)/360)))</f>
        <v>122.34010479907793</v>
      </c>
      <c r="J513" s="3">
        <f t="shared" si="162"/>
        <v>117.04530955646617</v>
      </c>
      <c r="K513" s="3">
        <f t="shared" si="155"/>
        <v>1.1614178376213435</v>
      </c>
      <c r="L513" s="13">
        <f t="shared" si="163"/>
        <v>1161.4178376213436</v>
      </c>
      <c r="M513" s="3">
        <f t="shared" si="164"/>
        <v>4.7916551865612306E-6</v>
      </c>
      <c r="N513" s="3">
        <f t="shared" si="165"/>
        <v>5.7788431977928059E-2</v>
      </c>
      <c r="O513" s="3">
        <v>502</v>
      </c>
      <c r="P513" s="3">
        <f t="shared" si="166"/>
        <v>1.9920634920634921</v>
      </c>
      <c r="Q513" s="3">
        <f>(  Eur_12M!B512 + ( ('Swap(vs6M)_2Y'!B514 - Eur_12M!B512)/1  )*(P513-1) )/100</f>
        <v>-1.5883333333333335E-3</v>
      </c>
      <c r="R513" s="3">
        <f t="shared" si="167"/>
        <v>1.8366656633472553</v>
      </c>
      <c r="S513" s="3">
        <f t="shared" si="168"/>
        <v>1.7551027934253369</v>
      </c>
      <c r="T513" s="13">
        <f t="shared" si="169"/>
        <v>0.96687036640031576</v>
      </c>
      <c r="U513" s="13">
        <f t="shared" si="170"/>
        <v>0.9603791366962473</v>
      </c>
      <c r="V513" s="3">
        <f t="shared" si="171"/>
        <v>159.51784309734433</v>
      </c>
      <c r="W513" s="13">
        <f t="shared" si="172"/>
        <v>0.96687036640031576</v>
      </c>
      <c r="X513" s="3">
        <f t="shared" si="173"/>
        <v>7.7968187177680196E-4</v>
      </c>
      <c r="Y513" s="3">
        <f t="shared" si="174"/>
        <v>-0.22585157654008459</v>
      </c>
      <c r="Z513" s="3">
        <f t="shared" si="175"/>
        <v>121.07054775216464</v>
      </c>
      <c r="AA513" s="3">
        <f t="shared" si="176"/>
        <v>1919.199082729953</v>
      </c>
      <c r="AL513" s="25"/>
      <c r="AM513" s="25"/>
    </row>
    <row r="514" spans="1:39" hidden="1">
      <c r="A514" s="4">
        <v>42494</v>
      </c>
      <c r="B514" s="3">
        <v>140.67099999999999</v>
      </c>
      <c r="C514" s="3">
        <f t="shared" si="156"/>
        <v>-6.6800269685072112E-4</v>
      </c>
      <c r="D514" s="3">
        <f t="shared" si="157"/>
        <v>4.462276029998364E-7</v>
      </c>
      <c r="E514" s="3">
        <f t="shared" si="158"/>
        <v>5.8256869268063393E-5</v>
      </c>
      <c r="F514" s="3">
        <f t="shared" si="159"/>
        <v>-7.8901110067854455E-3</v>
      </c>
      <c r="G514" s="3">
        <f t="shared" si="160"/>
        <v>2.6359374541270488E-2</v>
      </c>
      <c r="H514" s="3">
        <f t="shared" si="161"/>
        <v>1.5</v>
      </c>
      <c r="I514" s="13">
        <f>I515*(1+(H515*((B514/B515)-1))+((1-H515)*(Eur_1M!B514/100)*((A514-A515)/360)))</f>
        <v>122.33951858888472</v>
      </c>
      <c r="J514" s="3">
        <f t="shared" si="162"/>
        <v>117.04474871704525</v>
      </c>
      <c r="K514" s="3">
        <f t="shared" si="155"/>
        <v>1.1614122725208711</v>
      </c>
      <c r="L514" s="13">
        <f t="shared" si="163"/>
        <v>1161.4122725208711</v>
      </c>
      <c r="M514" s="3">
        <f t="shared" si="164"/>
        <v>-9.9740280103648789E-4</v>
      </c>
      <c r="N514" s="3">
        <f t="shared" si="165"/>
        <v>5.7790180822700814E-2</v>
      </c>
      <c r="O514" s="3">
        <v>503</v>
      </c>
      <c r="P514" s="3">
        <f t="shared" si="166"/>
        <v>1.996031746031746</v>
      </c>
      <c r="Q514" s="3">
        <f>(  Eur_12M!B513 + ( ('Swap(vs6M)_2Y'!B515 - Eur_12M!B513)/1  )*(P514-1) )/100</f>
        <v>-1.5244047619047618E-3</v>
      </c>
      <c r="R514" s="3">
        <f t="shared" si="167"/>
        <v>1.836294134424221</v>
      </c>
      <c r="S514" s="3">
        <f t="shared" si="168"/>
        <v>1.7546475962157717</v>
      </c>
      <c r="T514" s="13">
        <f t="shared" si="169"/>
        <v>0.96684291659743782</v>
      </c>
      <c r="U514" s="13">
        <f t="shared" si="170"/>
        <v>0.96034019760109446</v>
      </c>
      <c r="V514" s="3">
        <f t="shared" si="171"/>
        <v>159.63649619411444</v>
      </c>
      <c r="W514" s="13">
        <f t="shared" si="172"/>
        <v>0.96684291659743782</v>
      </c>
      <c r="X514" s="3">
        <f t="shared" si="173"/>
        <v>7.7941823529561875E-4</v>
      </c>
      <c r="Y514" s="3">
        <f t="shared" si="174"/>
        <v>-0.28717512455218586</v>
      </c>
      <c r="Z514" s="3">
        <f t="shared" si="175"/>
        <v>121.27321239372363</v>
      </c>
      <c r="AA514" s="3">
        <f t="shared" si="176"/>
        <v>1922.710978449355</v>
      </c>
      <c r="AL514" s="25"/>
      <c r="AM514" s="25"/>
    </row>
    <row r="515" spans="1:39" hidden="1">
      <c r="A515" s="4">
        <v>42493</v>
      </c>
      <c r="B515" s="3">
        <v>140.76499999999999</v>
      </c>
      <c r="C515" s="3">
        <f t="shared" si="156"/>
        <v>2.0117547552432938E-3</v>
      </c>
      <c r="D515" s="3">
        <f t="shared" si="157"/>
        <v>4.0471571952440054E-6</v>
      </c>
      <c r="E515" s="3">
        <f t="shared" si="158"/>
        <v>6.0171028905538062E-5</v>
      </c>
      <c r="F515" s="3">
        <f t="shared" si="159"/>
        <v>-8.7584634903778748E-3</v>
      </c>
      <c r="G515" s="3">
        <f t="shared" si="160"/>
        <v>2.664258309738457E-2</v>
      </c>
      <c r="H515" s="3">
        <f t="shared" si="161"/>
        <v>1.5</v>
      </c>
      <c r="I515" s="13">
        <f>I516*(1+(H516*((B515/B516)-1))+((1-H516)*(Eur_1M!B515/100)*((A515-A516)/360)))</f>
        <v>122.46160124007106</v>
      </c>
      <c r="J515" s="3">
        <f t="shared" si="162"/>
        <v>117.16154771540354</v>
      </c>
      <c r="K515" s="3">
        <f t="shared" si="155"/>
        <v>1.1625712462603885</v>
      </c>
      <c r="L515" s="13">
        <f t="shared" si="163"/>
        <v>1162.5712462603885</v>
      </c>
      <c r="M515" s="3">
        <f t="shared" si="164"/>
        <v>3.0208660123903206E-3</v>
      </c>
      <c r="N515" s="3">
        <f t="shared" si="165"/>
        <v>5.7695960856507071E-2</v>
      </c>
      <c r="O515" s="3">
        <v>504</v>
      </c>
      <c r="P515" s="3">
        <f t="shared" si="166"/>
        <v>2</v>
      </c>
      <c r="Q515" s="3">
        <f>(  Eur_12M!B514 + ( ('Swap(vs6M)_2Y'!B516 - Eur_12M!B514)/1  )*(P515-1) )/100</f>
        <v>-1.58E-3</v>
      </c>
      <c r="R515" s="3">
        <f t="shared" si="167"/>
        <v>1.8482021866772871</v>
      </c>
      <c r="S515" s="3">
        <f t="shared" si="168"/>
        <v>1.7666077763398675</v>
      </c>
      <c r="T515" s="13">
        <f t="shared" si="169"/>
        <v>0.96771345039011225</v>
      </c>
      <c r="U515" s="13">
        <f t="shared" si="170"/>
        <v>0.96135303111898618</v>
      </c>
      <c r="V515" s="3">
        <f t="shared" si="171"/>
        <v>160.64012044240576</v>
      </c>
      <c r="W515" s="13">
        <f t="shared" si="172"/>
        <v>0.96771345039011225</v>
      </c>
      <c r="X515" s="3">
        <f t="shared" si="173"/>
        <v>7.622323731023736E-4</v>
      </c>
      <c r="Y515" s="3">
        <f t="shared" si="174"/>
        <v>-0.19095170399007788</v>
      </c>
      <c r="Z515" s="3">
        <f t="shared" si="175"/>
        <v>118.87812615399665</v>
      </c>
      <c r="AA515" s="3">
        <f t="shared" si="176"/>
        <v>1928.7914232011353</v>
      </c>
      <c r="AL515" s="25"/>
      <c r="AM515" s="25"/>
    </row>
    <row r="516" spans="1:39" hidden="1">
      <c r="A516" s="4">
        <v>42492</v>
      </c>
      <c r="B516" s="3">
        <v>140.4821</v>
      </c>
      <c r="C516" s="3">
        <f t="shared" si="156"/>
        <v>5.6749305952414719E-4</v>
      </c>
      <c r="D516" s="3">
        <f t="shared" si="157"/>
        <v>3.2204837260807725E-7</v>
      </c>
      <c r="E516" s="3">
        <f t="shared" si="158"/>
        <v>5.632141162480359E-5</v>
      </c>
      <c r="F516" s="3">
        <f t="shared" si="159"/>
        <v>-1.0325763619692337E-2</v>
      </c>
      <c r="G516" s="3">
        <f t="shared" si="160"/>
        <v>2.5347155817660793E-2</v>
      </c>
      <c r="H516" s="3">
        <f t="shared" si="161"/>
        <v>1.5</v>
      </c>
      <c r="I516" s="13">
        <f>I517*(1+(H517*((B516/B517)-1))+((1-H517)*(Eur_1M!B516/100)*((A516-A517)/360)))</f>
        <v>122.0922193585513</v>
      </c>
      <c r="J516" s="3">
        <f t="shared" si="162"/>
        <v>116.80815242660569</v>
      </c>
      <c r="K516" s="3">
        <f t="shared" si="155"/>
        <v>1.1590645735564886</v>
      </c>
      <c r="L516" s="13">
        <f t="shared" si="163"/>
        <v>1159.0645735564885</v>
      </c>
      <c r="M516" s="3">
        <f t="shared" si="164"/>
        <v>8.654399034253035E-4</v>
      </c>
      <c r="N516" s="3">
        <f t="shared" si="165"/>
        <v>5.769789779004849E-2</v>
      </c>
      <c r="O516" s="3">
        <v>505</v>
      </c>
      <c r="P516" s="3">
        <f t="shared" si="166"/>
        <v>2.003968253968254</v>
      </c>
      <c r="Q516" s="3">
        <f>(  Eur_12M!B515 + ( ('Swap(vs6M)_2Y'!B517 - Eur_12M!B515)/1  )*(P516-1) )/100</f>
        <v>-1.4653174603174602E-3</v>
      </c>
      <c r="R516" s="3">
        <f t="shared" si="167"/>
        <v>1.8121449318253697</v>
      </c>
      <c r="S516" s="3">
        <f t="shared" si="168"/>
        <v>1.7304668728108792</v>
      </c>
      <c r="T516" s="13">
        <f t="shared" si="169"/>
        <v>0.96501809735674582</v>
      </c>
      <c r="U516" s="13">
        <f t="shared" si="170"/>
        <v>0.95822655251930378</v>
      </c>
      <c r="V516" s="3">
        <f t="shared" si="171"/>
        <v>157.47381760715336</v>
      </c>
      <c r="W516" s="13">
        <f t="shared" si="172"/>
        <v>0.96501809735674582</v>
      </c>
      <c r="X516" s="3">
        <f t="shared" si="173"/>
        <v>8.1585668614115475E-4</v>
      </c>
      <c r="Y516" s="3">
        <f t="shared" si="174"/>
        <v>-0.41616081382857417</v>
      </c>
      <c r="Z516" s="3">
        <f t="shared" si="175"/>
        <v>126.73015566128596</v>
      </c>
      <c r="AA516" s="3">
        <f t="shared" si="176"/>
        <v>1925.9026122990801</v>
      </c>
      <c r="AL516" s="25"/>
      <c r="AM516" s="25"/>
    </row>
    <row r="517" spans="1:39">
      <c r="A517" s="4">
        <v>42489</v>
      </c>
      <c r="B517" s="3">
        <v>140.4024</v>
      </c>
      <c r="C517" s="3">
        <f t="shared" si="156"/>
        <v>-1.0877087152292846E-3</v>
      </c>
      <c r="D517" s="3">
        <f t="shared" si="157"/>
        <v>1.1831102491857409E-6</v>
      </c>
      <c r="E517" s="3">
        <f t="shared" si="158"/>
        <v>5.6015442995552281E-5</v>
      </c>
      <c r="F517" s="3">
        <f t="shared" si="159"/>
        <v>-1.1020062607140876E-2</v>
      </c>
      <c r="G517" s="3">
        <f t="shared" si="160"/>
        <v>2.5085578734181456E-2</v>
      </c>
      <c r="H517" s="3">
        <f t="shared" si="161"/>
        <v>1.5</v>
      </c>
      <c r="I517" s="13">
        <f>I518*(1+(H518*((B517/B518)-1))+((1-H518)*(Eur_1M!B517/100)*((A517-A518)/360)))</f>
        <v>121.98660158952876</v>
      </c>
      <c r="J517" s="3">
        <f>I517*(1-(1.1/100))^4</f>
        <v>116.70710572168247</v>
      </c>
      <c r="K517" s="3">
        <f t="shared" si="155"/>
        <v>1.1580619067603957</v>
      </c>
      <c r="L517" s="13">
        <f t="shared" si="163"/>
        <v>1158.0619067603957</v>
      </c>
      <c r="M517" s="3">
        <f t="shared" si="164"/>
        <v>-1.6272354025955462E-3</v>
      </c>
      <c r="N517" s="3">
        <f t="shared" si="165"/>
        <v>5.7837230090920962E-2</v>
      </c>
      <c r="O517" s="3">
        <v>506</v>
      </c>
      <c r="P517" s="3">
        <f t="shared" si="166"/>
        <v>2.0079365079365079</v>
      </c>
      <c r="Q517" s="3">
        <f>(  'Swap(vs6M)_2Y'!B520 + ( ('Swap(vs6M)_3Y'!B524 - 'Swap(vs6M)_2Y'!B520)/1  )*(P517-2) )/100</f>
        <v>-1.3365873015873018E-3</v>
      </c>
      <c r="R517" s="3">
        <f t="shared" si="167"/>
        <v>1.7987931457164152</v>
      </c>
      <c r="S517" s="3">
        <f t="shared" si="168"/>
        <v>1.716836821125286</v>
      </c>
      <c r="T517" s="13">
        <f t="shared" si="169"/>
        <v>0.96397429600690554</v>
      </c>
      <c r="U517" s="13">
        <f t="shared" si="170"/>
        <v>0.95699550442418679</v>
      </c>
      <c r="V517" s="3">
        <f t="shared" si="171"/>
        <v>156.77458959333364</v>
      </c>
      <c r="W517" s="13">
        <f t="shared" si="172"/>
        <v>0.96397429600690554</v>
      </c>
      <c r="X517" s="3">
        <f t="shared" si="173"/>
        <v>8.3364638863016479E-4</v>
      </c>
      <c r="Y517" s="3">
        <f t="shared" si="174"/>
        <v>-0.58740625605610508</v>
      </c>
      <c r="Z517" s="3">
        <f t="shared" si="175"/>
        <v>129.83831997374941</v>
      </c>
      <c r="AA517" s="3">
        <f t="shared" si="176"/>
        <v>1926.7502570812196</v>
      </c>
      <c r="AL517" s="25"/>
      <c r="AM517" s="25"/>
    </row>
    <row r="518" spans="1:39" hidden="1">
      <c r="A518" s="4">
        <v>42488</v>
      </c>
      <c r="B518" s="3">
        <v>140.55520000000001</v>
      </c>
      <c r="C518" s="3">
        <f t="shared" si="156"/>
        <v>3.0170635093038452E-4</v>
      </c>
      <c r="D518" s="3">
        <f t="shared" si="157"/>
        <v>9.1026722191728339E-8</v>
      </c>
      <c r="E518" s="3">
        <f t="shared" si="158"/>
        <v>5.6059956438778999E-5</v>
      </c>
      <c r="F518" s="3">
        <f t="shared" si="159"/>
        <v>-8.8243720814054575E-3</v>
      </c>
      <c r="G518" s="3">
        <f t="shared" si="160"/>
        <v>2.5637816585486174E-2</v>
      </c>
      <c r="H518" s="3">
        <f t="shared" si="161"/>
        <v>1.5</v>
      </c>
      <c r="I518" s="13">
        <f>I519*(1+(H519*((B518/B519)-1))+((1-H519)*(Eur_1M!B518/100)*((A518-A519)/360)))</f>
        <v>122.18526409777439</v>
      </c>
      <c r="J518" s="3">
        <f t="shared" si="162"/>
        <v>116.89717025377571</v>
      </c>
      <c r="K518" s="3">
        <f t="shared" si="155"/>
        <v>1.1599478801386434</v>
      </c>
      <c r="L518" s="13">
        <f t="shared" si="163"/>
        <v>1159.9478801386433</v>
      </c>
      <c r="M518" s="3">
        <f t="shared" si="164"/>
        <v>4.5728712049816788E-4</v>
      </c>
      <c r="N518" s="3">
        <f t="shared" si="165"/>
        <v>5.8016544245456346E-2</v>
      </c>
      <c r="O518" s="3">
        <v>507</v>
      </c>
      <c r="P518" s="3">
        <f t="shared" si="166"/>
        <v>2.0119047619047619</v>
      </c>
      <c r="Q518" s="3">
        <f>(  'Swap(vs6M)_2Y'!B521 + ( ('Swap(vs6M)_3Y'!B525 - 'Swap(vs6M)_2Y'!B521)/1  )*(P518-2) )/100</f>
        <v>-1.475642857142857E-3</v>
      </c>
      <c r="R518" s="3">
        <f t="shared" si="167"/>
        <v>1.8081086600476057</v>
      </c>
      <c r="S518" s="3">
        <f t="shared" si="168"/>
        <v>1.7258170488014328</v>
      </c>
      <c r="T518" s="13">
        <f t="shared" si="169"/>
        <v>0.9647052046877842</v>
      </c>
      <c r="U518" s="13">
        <f t="shared" si="170"/>
        <v>0.95780983416326337</v>
      </c>
      <c r="V518" s="3">
        <f t="shared" si="171"/>
        <v>158.35010118748903</v>
      </c>
      <c r="W518" s="13">
        <f t="shared" si="172"/>
        <v>0.9647052046877842</v>
      </c>
      <c r="X518" s="3">
        <f t="shared" si="173"/>
        <v>8.1509063428819464E-4</v>
      </c>
      <c r="Y518" s="3">
        <f t="shared" si="174"/>
        <v>-0.42809309380258687</v>
      </c>
      <c r="Z518" s="3">
        <f t="shared" si="175"/>
        <v>128.00947872816582</v>
      </c>
      <c r="AA518" s="3">
        <f t="shared" si="176"/>
        <v>1932.7517125637019</v>
      </c>
      <c r="AL518" s="25"/>
      <c r="AM518" s="25"/>
    </row>
    <row r="519" spans="1:39" hidden="1">
      <c r="A519" s="4">
        <v>42487</v>
      </c>
      <c r="B519" s="3">
        <v>140.5128</v>
      </c>
      <c r="C519" s="3">
        <f t="shared" si="156"/>
        <v>-1.2595923847598858E-4</v>
      </c>
      <c r="D519" s="3">
        <f t="shared" si="157"/>
        <v>1.5865729757450962E-8</v>
      </c>
      <c r="E519" s="3">
        <f t="shared" si="158"/>
        <v>5.5977333760322903E-5</v>
      </c>
      <c r="F519" s="3">
        <f t="shared" si="159"/>
        <v>-9.2177520039671192E-3</v>
      </c>
      <c r="G519" s="3">
        <f t="shared" si="160"/>
        <v>2.5530084716190928E-2</v>
      </c>
      <c r="H519" s="3">
        <f t="shared" si="161"/>
        <v>1.5</v>
      </c>
      <c r="I519" s="13">
        <f>I520*(1+(H520*((B519/B520)-1))+((1-H520)*(Eur_1M!B519/100)*((A519-A520)/360)))</f>
        <v>122.1294031234133</v>
      </c>
      <c r="J519" s="3">
        <f t="shared" si="162"/>
        <v>116.84372690380508</v>
      </c>
      <c r="K519" s="3">
        <f t="shared" si="155"/>
        <v>1.1594175721733491</v>
      </c>
      <c r="L519" s="13">
        <f t="shared" si="163"/>
        <v>1159.4175721733491</v>
      </c>
      <c r="M519" s="3">
        <f t="shared" si="164"/>
        <v>-1.8418003012760583E-4</v>
      </c>
      <c r="N519" s="3">
        <f t="shared" si="165"/>
        <v>5.8113408876542143E-2</v>
      </c>
      <c r="O519" s="3">
        <v>508</v>
      </c>
      <c r="P519" s="3">
        <f t="shared" si="166"/>
        <v>2.0158730158730158</v>
      </c>
      <c r="Q519" s="3">
        <f>(  'Swap(vs6M)_2Y'!B522 + ( ('Swap(vs6M)_3Y'!B526 - 'Swap(vs6M)_2Y'!B522)/1  )*(P519-2) )/100</f>
        <v>-1.483968253968254E-3</v>
      </c>
      <c r="R519" s="3">
        <f t="shared" si="167"/>
        <v>1.7977191201721581</v>
      </c>
      <c r="S519" s="3">
        <f t="shared" si="168"/>
        <v>1.7152088636679075</v>
      </c>
      <c r="T519" s="13">
        <f t="shared" si="169"/>
        <v>0.96388923505563118</v>
      </c>
      <c r="U519" s="13">
        <f t="shared" si="170"/>
        <v>0.95684652981278917</v>
      </c>
      <c r="V519" s="3">
        <f t="shared" si="171"/>
        <v>157.83690292900644</v>
      </c>
      <c r="W519" s="13">
        <f t="shared" si="172"/>
        <v>0.96388923505563118</v>
      </c>
      <c r="X519" s="3">
        <f t="shared" si="173"/>
        <v>8.2868044824574146E-4</v>
      </c>
      <c r="Y519" s="3">
        <f t="shared" si="174"/>
        <v>-0.45681935193977541</v>
      </c>
      <c r="Z519" s="3">
        <f t="shared" si="175"/>
        <v>130.49875602842786</v>
      </c>
      <c r="AA519" s="3">
        <f t="shared" si="176"/>
        <v>1934.6599707229996</v>
      </c>
      <c r="AL519" s="25"/>
      <c r="AM519" s="25"/>
    </row>
    <row r="520" spans="1:39" hidden="1">
      <c r="A520" s="4">
        <v>42486</v>
      </c>
      <c r="B520" s="3">
        <v>140.53049999999999</v>
      </c>
      <c r="C520" s="3">
        <f t="shared" si="156"/>
        <v>-2.8815214632612967E-4</v>
      </c>
      <c r="D520" s="3">
        <f t="shared" si="157"/>
        <v>8.3031659432355242E-8</v>
      </c>
      <c r="E520" s="3">
        <f t="shared" si="158"/>
        <v>5.5975333787684374E-5</v>
      </c>
      <c r="F520" s="3">
        <f t="shared" si="159"/>
        <v>-9.2095457150037485E-3</v>
      </c>
      <c r="G520" s="3">
        <f t="shared" si="160"/>
        <v>2.5531456957848576E-2</v>
      </c>
      <c r="H520" s="3">
        <f t="shared" si="161"/>
        <v>1.5</v>
      </c>
      <c r="I520" s="13">
        <f>I521*(1+(H521*((B520/B521)-1))+((1-H521)*(Eur_1M!B520/100)*((A520-A521)/360)))</f>
        <v>122.15189899214135</v>
      </c>
      <c r="J520" s="3">
        <f t="shared" si="162"/>
        <v>116.86524916687115</v>
      </c>
      <c r="K520" s="3">
        <f t="shared" ref="K520:K583" si="177">J520/$Y$2</f>
        <v>1.1596311334029756</v>
      </c>
      <c r="L520" s="13">
        <f t="shared" si="163"/>
        <v>1159.6311334029756</v>
      </c>
      <c r="M520" s="3">
        <f t="shared" si="164"/>
        <v>-4.2749342513174283E-4</v>
      </c>
      <c r="N520" s="3">
        <f t="shared" si="165"/>
        <v>5.8113677099000033E-2</v>
      </c>
      <c r="O520" s="3">
        <v>509</v>
      </c>
      <c r="P520" s="3">
        <f t="shared" si="166"/>
        <v>2.0198412698412698</v>
      </c>
      <c r="Q520" s="3">
        <f>(  'Swap(vs6M)_2Y'!B523 + ( ('Swap(vs6M)_3Y'!B527 - 'Swap(vs6M)_2Y'!B523)/1  )*(P520-2) )/100</f>
        <v>-1.4520833333333332E-3</v>
      </c>
      <c r="R520" s="3">
        <f t="shared" si="167"/>
        <v>1.7989640146871202</v>
      </c>
      <c r="S520" s="3">
        <f t="shared" si="168"/>
        <v>1.7163722060264199</v>
      </c>
      <c r="T520" s="13">
        <f t="shared" si="169"/>
        <v>0.9639878133888129</v>
      </c>
      <c r="U520" s="13">
        <f t="shared" si="170"/>
        <v>0.9569530298656197</v>
      </c>
      <c r="V520" s="3">
        <f t="shared" si="171"/>
        <v>158.10640867304755</v>
      </c>
      <c r="W520" s="13">
        <f t="shared" si="172"/>
        <v>0.9639878133888129</v>
      </c>
      <c r="X520" s="3">
        <f t="shared" si="173"/>
        <v>8.258587786394492E-4</v>
      </c>
      <c r="Y520" s="3">
        <f t="shared" si="174"/>
        <v>-0.48164929199868589</v>
      </c>
      <c r="Z520" s="3">
        <f t="shared" si="175"/>
        <v>130.35903004198269</v>
      </c>
      <c r="AA520" s="3">
        <f t="shared" si="176"/>
        <v>1938.5706778746901</v>
      </c>
      <c r="AL520" s="25"/>
      <c r="AM520" s="25"/>
    </row>
    <row r="521" spans="1:39" hidden="1">
      <c r="A521" s="4">
        <v>42485</v>
      </c>
      <c r="B521" s="3">
        <v>140.571</v>
      </c>
      <c r="C521" s="3">
        <f t="shared" ref="C521:C584" si="178">+LN(B521/B522)</f>
        <v>-1.1958330699994538E-3</v>
      </c>
      <c r="D521" s="3">
        <f t="shared" ref="D521:D584" si="179">+C521^2</f>
        <v>1.4300167313043187E-6</v>
      </c>
      <c r="E521" s="3">
        <f t="shared" ref="E521:E584" si="180">+SUM(D521:D540)</f>
        <v>6.9545462114940659E-5</v>
      </c>
      <c r="F521" s="3">
        <f t="shared" ref="F521:F584" si="181">+SUM(C521:C540)</f>
        <v>-5.2263753025943993E-3</v>
      </c>
      <c r="G521" s="3">
        <f t="shared" ref="G521:G584" si="182">+SQRT($D$3/$D$2)*SQRT(E521-((1/$D$2)*F521^2))</f>
        <v>2.9309799954998057E-2</v>
      </c>
      <c r="H521" s="3">
        <f t="shared" ref="H521:H584" si="183">+MIN($D$5,$D$4/G523)</f>
        <v>1.5</v>
      </c>
      <c r="I521" s="13">
        <f>I522*(1+(H522*((B521/B522)-1))+((1-H522)*(Eur_1M!B521/100)*((A521-A522)/360)))</f>
        <v>122.20412928908668</v>
      </c>
      <c r="J521" s="3">
        <f t="shared" ref="J521:J584" si="184">I521*(1-(1.1/100))^4</f>
        <v>116.91521897263708</v>
      </c>
      <c r="K521" s="3">
        <f t="shared" si="177"/>
        <v>1.1601269740648437</v>
      </c>
      <c r="L521" s="13">
        <f t="shared" ref="L521:L584" si="185">K521*1000</f>
        <v>1160.1269740648436</v>
      </c>
      <c r="M521" s="3">
        <f t="shared" ref="M521:M584" si="186">LN(L521/L522)</f>
        <v>-1.7800107995037974E-3</v>
      </c>
      <c r="N521" s="3">
        <f t="shared" si="165"/>
        <v>5.8093520337818977E-2</v>
      </c>
      <c r="O521" s="3">
        <v>510</v>
      </c>
      <c r="P521" s="3">
        <f t="shared" si="166"/>
        <v>2.0238095238095237</v>
      </c>
      <c r="Q521" s="3">
        <f>(  'Swap(vs6M)_2Y'!B524 + ( ('Swap(vs6M)_3Y'!B528 - 'Swap(vs6M)_2Y'!B524)/1  )*(P521-2) )/100</f>
        <v>-1.4914285714285713E-3</v>
      </c>
      <c r="R521" s="3">
        <f t="shared" si="167"/>
        <v>1.8020149125019955</v>
      </c>
      <c r="S521" s="3">
        <f t="shared" si="168"/>
        <v>1.7193706873493442</v>
      </c>
      <c r="T521" s="13">
        <f t="shared" si="169"/>
        <v>0.96422847031434622</v>
      </c>
      <c r="U521" s="13">
        <f t="shared" si="170"/>
        <v>0.95722655192044337</v>
      </c>
      <c r="V521" s="3">
        <f t="shared" si="171"/>
        <v>158.50727946805262</v>
      </c>
      <c r="W521" s="13">
        <f t="shared" si="172"/>
        <v>0.96422847031434622</v>
      </c>
      <c r="X521" s="3">
        <f t="shared" si="173"/>
        <v>8.2046294012078221E-4</v>
      </c>
      <c r="Y521" s="3">
        <f t="shared" si="174"/>
        <v>-0.43140351354975093</v>
      </c>
      <c r="Z521" s="3">
        <f t="shared" si="175"/>
        <v>129.82769548571432</v>
      </c>
      <c r="AA521" s="3">
        <f t="shared" si="176"/>
        <v>1943.1003604503983</v>
      </c>
      <c r="AL521" s="25"/>
      <c r="AM521" s="25"/>
    </row>
    <row r="522" spans="1:39" hidden="1">
      <c r="A522" s="4">
        <v>42482</v>
      </c>
      <c r="B522" s="3">
        <v>140.73920000000001</v>
      </c>
      <c r="C522" s="3">
        <f t="shared" si="178"/>
        <v>3.567517436591213E-4</v>
      </c>
      <c r="D522" s="3">
        <f t="shared" si="179"/>
        <v>1.2727180660382339E-7</v>
      </c>
      <c r="E522" s="3">
        <f t="shared" si="180"/>
        <v>6.8198019858688776E-5</v>
      </c>
      <c r="F522" s="3">
        <f t="shared" si="181"/>
        <v>-3.7431844850877066E-3</v>
      </c>
      <c r="G522" s="3">
        <f t="shared" si="182"/>
        <v>2.9162781919137206E-2</v>
      </c>
      <c r="H522" s="3">
        <f t="shared" si="183"/>
        <v>1.5</v>
      </c>
      <c r="I522" s="13">
        <f>I523*(1+(H523*((B522/B523)-1))+((1-H523)*(Eur_1M!B522/100)*((A522-A523)/360)))</f>
        <v>122.42184767201604</v>
      </c>
      <c r="J522" s="3">
        <f t="shared" si="184"/>
        <v>117.1235146543185</v>
      </c>
      <c r="K522" s="3">
        <f t="shared" si="177"/>
        <v>1.162193851593905</v>
      </c>
      <c r="L522" s="13">
        <f t="shared" si="185"/>
        <v>1162.193851593905</v>
      </c>
      <c r="M522" s="3">
        <f t="shared" si="186"/>
        <v>5.3982734769083423E-4</v>
      </c>
      <c r="N522" s="3">
        <f t="shared" si="165"/>
        <v>5.8527734468013549E-2</v>
      </c>
      <c r="O522" s="3">
        <v>511</v>
      </c>
      <c r="P522" s="3">
        <f t="shared" si="166"/>
        <v>2.0277777777777777</v>
      </c>
      <c r="Q522" s="3">
        <f>(  'Swap(vs6M)_2Y'!B525 + ( ('Swap(vs6M)_3Y'!B529 - 'Swap(vs6M)_2Y'!B525)/1  )*(P522-2) )/100</f>
        <v>-1.541611111111111E-3</v>
      </c>
      <c r="R522" s="3">
        <f t="shared" si="167"/>
        <v>1.8076567773542866</v>
      </c>
      <c r="S522" s="3">
        <f t="shared" si="168"/>
        <v>1.724313246937677</v>
      </c>
      <c r="T522" s="13">
        <f t="shared" si="169"/>
        <v>0.96467003220133851</v>
      </c>
      <c r="U522" s="13">
        <f t="shared" si="170"/>
        <v>0.95767434542463914</v>
      </c>
      <c r="V522" s="3">
        <f t="shared" si="171"/>
        <v>160.46081780283328</v>
      </c>
      <c r="W522" s="13">
        <f t="shared" si="172"/>
        <v>0.96467003220133851</v>
      </c>
      <c r="X522" s="3">
        <f t="shared" si="173"/>
        <v>8.0390415780777979E-4</v>
      </c>
      <c r="Y522" s="3">
        <f t="shared" si="174"/>
        <v>-0.37876741924439106</v>
      </c>
      <c r="Z522" s="3">
        <f t="shared" si="175"/>
        <v>128.8675271107511</v>
      </c>
      <c r="AA522" s="3">
        <f t="shared" si="176"/>
        <v>1948.0308793890927</v>
      </c>
      <c r="AL522" s="25"/>
      <c r="AM522" s="25"/>
    </row>
    <row r="523" spans="1:39" hidden="1">
      <c r="A523" s="4">
        <v>42481</v>
      </c>
      <c r="B523" s="3">
        <v>140.68899999999999</v>
      </c>
      <c r="C523" s="3">
        <f t="shared" si="178"/>
        <v>-3.0857387954408805E-3</v>
      </c>
      <c r="D523" s="3">
        <f t="shared" si="179"/>
        <v>9.5217839136889355E-6</v>
      </c>
      <c r="E523" s="3">
        <f t="shared" si="180"/>
        <v>6.8408309259798E-5</v>
      </c>
      <c r="F523" s="3">
        <f t="shared" si="181"/>
        <v>-4.6809364075015604E-3</v>
      </c>
      <c r="G523" s="3">
        <f t="shared" si="182"/>
        <v>2.9122854638810369E-2</v>
      </c>
      <c r="H523" s="3">
        <f t="shared" si="183"/>
        <v>1.5</v>
      </c>
      <c r="I523" s="13">
        <f>I524*(1+(H524*((B523/B524)-1))+((1-H524)*(Eur_1M!B523/100)*((A523-A524)/360)))</f>
        <v>122.35577884517207</v>
      </c>
      <c r="J523" s="3">
        <f t="shared" si="184"/>
        <v>117.06030524067049</v>
      </c>
      <c r="K523" s="3">
        <f t="shared" si="177"/>
        <v>1.1615666368785562</v>
      </c>
      <c r="L523" s="13">
        <f t="shared" si="185"/>
        <v>1161.5666368785562</v>
      </c>
      <c r="M523" s="3">
        <f t="shared" si="186"/>
        <v>-4.6274141806435442E-3</v>
      </c>
      <c r="N523" s="3">
        <f t="shared" si="165"/>
        <v>5.8267482927878547E-2</v>
      </c>
      <c r="O523" s="3">
        <v>512</v>
      </c>
      <c r="P523" s="3">
        <f t="shared" si="166"/>
        <v>2.0317460317460316</v>
      </c>
      <c r="Q523" s="3">
        <f>(  'Swap(vs6M)_2Y'!B526 + ( ('Swap(vs6M)_3Y'!B530 - 'Swap(vs6M)_2Y'!B526)/1  )*(P523-2) )/100</f>
        <v>-1.4195238095238093E-3</v>
      </c>
      <c r="R523" s="3">
        <f t="shared" si="167"/>
        <v>1.8100799213428884</v>
      </c>
      <c r="S523" s="3">
        <f t="shared" si="168"/>
        <v>1.7270258421406708</v>
      </c>
      <c r="T523" s="13">
        <f t="shared" si="169"/>
        <v>0.96485830290021202</v>
      </c>
      <c r="U523" s="13">
        <f t="shared" si="170"/>
        <v>0.95791848875683228</v>
      </c>
      <c r="V523" s="3">
        <f t="shared" si="171"/>
        <v>160.06199326191711</v>
      </c>
      <c r="W523" s="13">
        <f t="shared" si="172"/>
        <v>0.96485830290021202</v>
      </c>
      <c r="X523" s="3">
        <f t="shared" si="173"/>
        <v>8.036113595569983E-4</v>
      </c>
      <c r="Y523" s="3">
        <f t="shared" si="174"/>
        <v>-0.47687355523877994</v>
      </c>
      <c r="Z523" s="3">
        <f t="shared" si="175"/>
        <v>128.3600873433584</v>
      </c>
      <c r="AA523" s="3">
        <f t="shared" si="176"/>
        <v>1951.8683849188235</v>
      </c>
      <c r="AL523" s="25"/>
      <c r="AM523" s="25"/>
    </row>
    <row r="524" spans="1:39" hidden="1">
      <c r="A524" s="4">
        <v>42480</v>
      </c>
      <c r="B524" s="3">
        <v>141.12379999999999</v>
      </c>
      <c r="C524" s="3">
        <f t="shared" si="178"/>
        <v>3.3805823782548995E-4</v>
      </c>
      <c r="D524" s="3">
        <f t="shared" si="179"/>
        <v>1.1428337216167553E-7</v>
      </c>
      <c r="E524" s="3">
        <f t="shared" si="180"/>
        <v>5.9446139568574959E-5</v>
      </c>
      <c r="F524" s="3">
        <f t="shared" si="181"/>
        <v>-8.4712393757004913E-4</v>
      </c>
      <c r="G524" s="3">
        <f t="shared" si="182"/>
        <v>2.735999376125137E-2</v>
      </c>
      <c r="H524" s="3">
        <f t="shared" si="183"/>
        <v>1.5</v>
      </c>
      <c r="I524" s="13">
        <f>I525*(1+(H525*((B524/B525)-1))+((1-H525)*(Eur_1M!B524/100)*((A524-A525)/360)))</f>
        <v>122.92328173408229</v>
      </c>
      <c r="J524" s="3">
        <f t="shared" si="184"/>
        <v>117.60324699648945</v>
      </c>
      <c r="K524" s="3">
        <f t="shared" si="177"/>
        <v>1.1669541423017733</v>
      </c>
      <c r="L524" s="13">
        <f t="shared" si="185"/>
        <v>1166.9541423017733</v>
      </c>
      <c r="M524" s="3">
        <f t="shared" si="186"/>
        <v>5.1180597279175573E-4</v>
      </c>
      <c r="N524" s="3">
        <f t="shared" ref="N524:N587" si="187">SQRT(252)*STDEV(M525:M703)</f>
        <v>5.8366091859126765E-2</v>
      </c>
      <c r="O524" s="3">
        <v>513</v>
      </c>
      <c r="P524" s="3">
        <f t="shared" ref="P524:P587" si="188">O524/252</f>
        <v>2.0357142857142856</v>
      </c>
      <c r="Q524" s="3">
        <f>(  'Swap(vs6M)_2Y'!B527 + ( ('Swap(vs6M)_3Y'!B531 - 'Swap(vs6M)_2Y'!B527)/1  )*(P524-2) )/100</f>
        <v>-1.5109642857142858E-3</v>
      </c>
      <c r="R524" s="3">
        <f t="shared" si="167"/>
        <v>1.8587455479300936</v>
      </c>
      <c r="S524" s="3">
        <f t="shared" si="168"/>
        <v>1.7754697070890848</v>
      </c>
      <c r="T524" s="13">
        <f t="shared" si="169"/>
        <v>0.96846839300082077</v>
      </c>
      <c r="U524" s="13">
        <f t="shared" si="170"/>
        <v>0.9620898184448553</v>
      </c>
      <c r="V524" s="3">
        <f t="shared" si="171"/>
        <v>165.1045445941927</v>
      </c>
      <c r="W524" s="13">
        <f t="shared" si="172"/>
        <v>0.96846839300082077</v>
      </c>
      <c r="X524" s="3">
        <f t="shared" si="173"/>
        <v>7.2963833541282188E-4</v>
      </c>
      <c r="Y524" s="3">
        <f t="shared" si="174"/>
        <v>-0.2342517942022313</v>
      </c>
      <c r="Z524" s="3">
        <f t="shared" si="175"/>
        <v>118.05724994011469</v>
      </c>
      <c r="AA524" s="3">
        <f t="shared" si="176"/>
        <v>1964.5735186952868</v>
      </c>
      <c r="AL524" s="25"/>
      <c r="AM524" s="25"/>
    </row>
    <row r="525" spans="1:39" hidden="1">
      <c r="A525" s="4">
        <v>42479</v>
      </c>
      <c r="B525" s="3">
        <v>141.0761</v>
      </c>
      <c r="C525" s="3">
        <f t="shared" si="178"/>
        <v>-1.1405773265576013E-3</v>
      </c>
      <c r="D525" s="3">
        <f t="shared" si="179"/>
        <v>1.300916637857285E-6</v>
      </c>
      <c r="E525" s="3">
        <f t="shared" si="180"/>
        <v>5.9680305338682979E-5</v>
      </c>
      <c r="F525" s="3">
        <f t="shared" si="181"/>
        <v>-1.7754779845198195E-3</v>
      </c>
      <c r="G525" s="3">
        <f t="shared" si="182"/>
        <v>2.7385870158917563E-2</v>
      </c>
      <c r="H525" s="3">
        <f t="shared" si="183"/>
        <v>1.5</v>
      </c>
      <c r="I525" s="13">
        <f>I526*(1+(H526*((B525/B526)-1))+((1-H526)*(Eur_1M!B525/100)*((A525-A526)/360)))</f>
        <v>122.86038496114062</v>
      </c>
      <c r="J525" s="3">
        <f t="shared" si="184"/>
        <v>117.5430723524416</v>
      </c>
      <c r="K525" s="3">
        <f t="shared" si="177"/>
        <v>1.1663570410148056</v>
      </c>
      <c r="L525" s="13">
        <f t="shared" si="185"/>
        <v>1166.3570410148056</v>
      </c>
      <c r="M525" s="3">
        <f t="shared" si="186"/>
        <v>-1.7065960802436569E-3</v>
      </c>
      <c r="N525" s="3">
        <f t="shared" si="187"/>
        <v>5.853170886160719E-2</v>
      </c>
      <c r="O525" s="3">
        <v>514</v>
      </c>
      <c r="P525" s="3">
        <f t="shared" si="188"/>
        <v>2.0396825396825395</v>
      </c>
      <c r="Q525" s="3">
        <f>(  'Swap(vs6M)_2Y'!B528 + ( ('Swap(vs6M)_3Y'!B532 - 'Swap(vs6M)_2Y'!B528)/1  )*(P525-2) )/100</f>
        <v>-1.5227301587301589E-3</v>
      </c>
      <c r="R525" s="3">
        <f t="shared" si="167"/>
        <v>1.8455179797784085</v>
      </c>
      <c r="S525" s="3">
        <f t="shared" si="168"/>
        <v>1.7619244829287015</v>
      </c>
      <c r="T525" s="13">
        <f t="shared" si="169"/>
        <v>0.96751888725973056</v>
      </c>
      <c r="U525" s="13">
        <f t="shared" si="170"/>
        <v>0.9609589712808686</v>
      </c>
      <c r="V525" s="3">
        <f t="shared" si="171"/>
        <v>164.52422629965872</v>
      </c>
      <c r="W525" s="13">
        <f t="shared" si="172"/>
        <v>0.96751888725973056</v>
      </c>
      <c r="X525" s="3">
        <f t="shared" si="173"/>
        <v>7.4527459811594792E-4</v>
      </c>
      <c r="Y525" s="3">
        <f t="shared" si="174"/>
        <v>-0.26889476548492297</v>
      </c>
      <c r="Z525" s="3">
        <f t="shared" si="175"/>
        <v>121.04117525748811</v>
      </c>
      <c r="AA525" s="3">
        <f t="shared" si="176"/>
        <v>1966.1483946335575</v>
      </c>
      <c r="AL525" s="25"/>
      <c r="AM525" s="25"/>
    </row>
    <row r="526" spans="1:39" hidden="1">
      <c r="A526" s="4">
        <v>42478</v>
      </c>
      <c r="B526" s="3">
        <v>141.2371</v>
      </c>
      <c r="C526" s="3">
        <f t="shared" si="178"/>
        <v>-1.4744454575906811E-3</v>
      </c>
      <c r="D526" s="3">
        <f t="shared" si="179"/>
        <v>2.1739894074097929E-6</v>
      </c>
      <c r="E526" s="3">
        <f t="shared" si="180"/>
        <v>6.0227566515989696E-5</v>
      </c>
      <c r="F526" s="3">
        <f t="shared" si="181"/>
        <v>7.2457637941797121E-4</v>
      </c>
      <c r="G526" s="3">
        <f t="shared" si="182"/>
        <v>2.7541542825626448E-2</v>
      </c>
      <c r="H526" s="3">
        <f t="shared" si="183"/>
        <v>1.5</v>
      </c>
      <c r="I526" s="13">
        <f>I527*(1+(H527*((B526/B527)-1))+((1-H527)*(Eur_1M!B526/100)*((A526-A527)/360)))</f>
        <v>123.07023702795752</v>
      </c>
      <c r="J526" s="3">
        <f t="shared" si="184"/>
        <v>117.7438421667391</v>
      </c>
      <c r="K526" s="3">
        <f t="shared" si="177"/>
        <v>1.1683492408258418</v>
      </c>
      <c r="L526" s="13">
        <f t="shared" si="185"/>
        <v>1168.3492408258419</v>
      </c>
      <c r="M526" s="3">
        <f t="shared" si="186"/>
        <v>-2.1982027737611782E-3</v>
      </c>
      <c r="N526" s="3">
        <f t="shared" si="187"/>
        <v>5.9925231957982654E-2</v>
      </c>
      <c r="O526" s="3">
        <v>515</v>
      </c>
      <c r="P526" s="3">
        <f t="shared" si="188"/>
        <v>2.0436507936507935</v>
      </c>
      <c r="Q526" s="3">
        <f>(  'Swap(vs6M)_2Y'!B529 + ( ('Swap(vs6M)_3Y'!B533 - 'Swap(vs6M)_2Y'!B529)/1  )*(P526-2) )/100</f>
        <v>-1.52734126984127E-3</v>
      </c>
      <c r="R526" s="3">
        <f t="shared" si="167"/>
        <v>1.8226397632345497</v>
      </c>
      <c r="S526" s="3">
        <f t="shared" si="168"/>
        <v>1.736972860001893</v>
      </c>
      <c r="T526" s="13">
        <f t="shared" si="169"/>
        <v>0.9658210154686816</v>
      </c>
      <c r="U526" s="13">
        <f t="shared" si="170"/>
        <v>0.95880401926351544</v>
      </c>
      <c r="V526" s="3">
        <f t="shared" si="171"/>
        <v>166.61479029938437</v>
      </c>
      <c r="W526" s="13">
        <f t="shared" si="172"/>
        <v>0.9658210154686816</v>
      </c>
      <c r="X526" s="3">
        <f t="shared" si="173"/>
        <v>7.5710789010269188E-4</v>
      </c>
      <c r="Y526" s="3">
        <f t="shared" si="174"/>
        <v>-0.38663606539446316</v>
      </c>
      <c r="Z526" s="3">
        <f t="shared" si="175"/>
        <v>126.56672587338788</v>
      </c>
      <c r="AA526" s="3">
        <f t="shared" si="176"/>
        <v>1965.5863168531871</v>
      </c>
      <c r="AL526" s="25"/>
      <c r="AM526" s="25"/>
    </row>
    <row r="527" spans="1:39" hidden="1">
      <c r="A527" s="4">
        <v>42475</v>
      </c>
      <c r="B527" s="3">
        <v>141.44550000000001</v>
      </c>
      <c r="C527" s="3">
        <f t="shared" si="178"/>
        <v>1.9121033011304299E-3</v>
      </c>
      <c r="D527" s="3">
        <f t="shared" si="179"/>
        <v>3.6561390341938875E-6</v>
      </c>
      <c r="E527" s="3">
        <f t="shared" si="180"/>
        <v>7.7056462286185856E-5</v>
      </c>
      <c r="F527" s="3">
        <f t="shared" si="181"/>
        <v>6.5582517205552788E-3</v>
      </c>
      <c r="G527" s="3">
        <f t="shared" si="182"/>
        <v>3.0721567431674722E-2</v>
      </c>
      <c r="H527" s="3">
        <f t="shared" si="183"/>
        <v>1.5</v>
      </c>
      <c r="I527" s="13">
        <f>I528*(1+(H528*((B527/B528)-1))+((1-H528)*(Eur_1M!B527/100)*((A527-A528)/360)))</f>
        <v>123.34106792591867</v>
      </c>
      <c r="J527" s="3">
        <f t="shared" si="184"/>
        <v>118.00295169048341</v>
      </c>
      <c r="K527" s="3">
        <f t="shared" si="177"/>
        <v>1.1709203342247536</v>
      </c>
      <c r="L527" s="13">
        <f t="shared" si="185"/>
        <v>1170.9203342247536</v>
      </c>
      <c r="M527" s="3">
        <f t="shared" si="186"/>
        <v>2.871522036043937E-3</v>
      </c>
      <c r="N527" s="3">
        <f t="shared" si="187"/>
        <v>5.9857634651037821E-2</v>
      </c>
      <c r="O527" s="3">
        <v>516</v>
      </c>
      <c r="P527" s="3">
        <f t="shared" si="188"/>
        <v>2.0476190476190474</v>
      </c>
      <c r="Q527" s="3">
        <f>(  'Swap(vs6M)_2Y'!B530 + ( ('Swap(vs6M)_3Y'!B534 - 'Swap(vs6M)_2Y'!B530)/1  )*(P527-2) )/100</f>
        <v>-1.5932380952380953E-3</v>
      </c>
      <c r="R527" s="3">
        <f t="shared" si="167"/>
        <v>1.8469333727445445</v>
      </c>
      <c r="S527" s="3">
        <f t="shared" si="168"/>
        <v>1.7612800664900818</v>
      </c>
      <c r="T527" s="13">
        <f t="shared" si="169"/>
        <v>0.96762160137303277</v>
      </c>
      <c r="U527" s="13">
        <f t="shared" si="170"/>
        <v>0.96090449391136346</v>
      </c>
      <c r="V527" s="3">
        <f t="shared" si="171"/>
        <v>168.9633943493584</v>
      </c>
      <c r="W527" s="13">
        <f t="shared" si="172"/>
        <v>0.96762160137303277</v>
      </c>
      <c r="X527" s="3">
        <f t="shared" si="173"/>
        <v>7.2262665603482377E-4</v>
      </c>
      <c r="Y527" s="3">
        <f t="shared" si="174"/>
        <v>-0.23896361512897757</v>
      </c>
      <c r="Z527" s="3">
        <f t="shared" si="175"/>
        <v>121.43318491513575</v>
      </c>
      <c r="AA527" s="3">
        <f t="shared" si="176"/>
        <v>1973.9957059494334</v>
      </c>
      <c r="AL527" s="25"/>
      <c r="AM527" s="25"/>
    </row>
    <row r="528" spans="1:39" hidden="1">
      <c r="A528" s="4">
        <v>42474</v>
      </c>
      <c r="B528" s="3">
        <v>141.17529999999999</v>
      </c>
      <c r="C528" s="3">
        <f t="shared" si="178"/>
        <v>-2.5446557419116578E-3</v>
      </c>
      <c r="D528" s="3">
        <f t="shared" si="179"/>
        <v>6.4752728448439699E-6</v>
      </c>
      <c r="E528" s="3">
        <f t="shared" si="180"/>
        <v>7.4506274104072537E-5</v>
      </c>
      <c r="F528" s="3">
        <f t="shared" si="181"/>
        <v>5.6977903984655222E-3</v>
      </c>
      <c r="G528" s="3">
        <f t="shared" si="182"/>
        <v>3.0303897768994358E-2</v>
      </c>
      <c r="H528" s="3">
        <f t="shared" si="183"/>
        <v>1.5</v>
      </c>
      <c r="I528" s="13">
        <f>I529*(1+(H529*((B528/B529)-1))+((1-H529)*(Eur_1M!B528/100)*((A528-A529)/360)))</f>
        <v>122.98739935798191</v>
      </c>
      <c r="J528" s="3">
        <f t="shared" si="184"/>
        <v>117.66458965390895</v>
      </c>
      <c r="K528" s="3">
        <f t="shared" si="177"/>
        <v>1.1675628335582113</v>
      </c>
      <c r="L528" s="13">
        <f t="shared" si="185"/>
        <v>1167.5628335582114</v>
      </c>
      <c r="M528" s="3">
        <f t="shared" si="186"/>
        <v>-3.8146478011906147E-3</v>
      </c>
      <c r="N528" s="3">
        <f t="shared" si="187"/>
        <v>5.9676828594413964E-2</v>
      </c>
      <c r="O528" s="3">
        <v>517</v>
      </c>
      <c r="P528" s="3">
        <f t="shared" si="188"/>
        <v>2.0515873015873014</v>
      </c>
      <c r="Q528" s="3">
        <f>(  'Swap(vs6M)_2Y'!B531 + ( ('Swap(vs6M)_3Y'!B535 - 'Swap(vs6M)_2Y'!B531)/1  )*(P528-2) )/100</f>
        <v>-1.5388809523809526E-3</v>
      </c>
      <c r="R528" s="3">
        <f t="shared" si="167"/>
        <v>1.8181971576974827</v>
      </c>
      <c r="S528" s="3">
        <f t="shared" si="168"/>
        <v>1.7327198693059926</v>
      </c>
      <c r="T528" s="13">
        <f t="shared" si="169"/>
        <v>0.96548299785687652</v>
      </c>
      <c r="U528" s="13">
        <f t="shared" si="170"/>
        <v>0.9584272644045253</v>
      </c>
      <c r="V528" s="3">
        <f t="shared" si="171"/>
        <v>165.8041213752507</v>
      </c>
      <c r="W528" s="13">
        <f t="shared" si="172"/>
        <v>0.96548299785687652</v>
      </c>
      <c r="X528" s="3">
        <f t="shared" si="173"/>
        <v>7.6546411551623448E-4</v>
      </c>
      <c r="Y528" s="3">
        <f t="shared" si="174"/>
        <v>-0.37852106447739597</v>
      </c>
      <c r="Z528" s="3">
        <f t="shared" si="175"/>
        <v>127.75593873332548</v>
      </c>
      <c r="AA528" s="3">
        <f t="shared" si="176"/>
        <v>1972.5149075969518</v>
      </c>
      <c r="AL528" s="25"/>
      <c r="AM528" s="25"/>
    </row>
    <row r="529" spans="1:39" hidden="1">
      <c r="A529" s="4">
        <v>42473</v>
      </c>
      <c r="B529" s="3">
        <v>141.535</v>
      </c>
      <c r="C529" s="3">
        <f t="shared" si="178"/>
        <v>3.2057546994804019E-3</v>
      </c>
      <c r="D529" s="3">
        <f t="shared" si="179"/>
        <v>1.0276863193240682E-5</v>
      </c>
      <c r="E529" s="3">
        <f t="shared" si="180"/>
        <v>7.4547698924769815E-5</v>
      </c>
      <c r="F529" s="3">
        <f t="shared" si="181"/>
        <v>5.6896638023112706E-3</v>
      </c>
      <c r="G529" s="3">
        <f t="shared" si="182"/>
        <v>3.0313470169490681E-2</v>
      </c>
      <c r="H529" s="3">
        <f t="shared" si="183"/>
        <v>1.5</v>
      </c>
      <c r="I529" s="13">
        <f>I530*(1+(H530*((B529/B530)-1))+((1-H530)*(Eur_1M!B529/100)*((A529-A530)/360)))</f>
        <v>123.45744893731893</v>
      </c>
      <c r="J529" s="3">
        <f t="shared" si="184"/>
        <v>118.11429581208776</v>
      </c>
      <c r="K529" s="3">
        <f t="shared" si="177"/>
        <v>1.1720251802833919</v>
      </c>
      <c r="L529" s="13">
        <f t="shared" si="185"/>
        <v>1172.0251802833918</v>
      </c>
      <c r="M529" s="3">
        <f t="shared" si="186"/>
        <v>4.8095136645209041E-3</v>
      </c>
      <c r="N529" s="3">
        <f t="shared" si="187"/>
        <v>5.9494024987847963E-2</v>
      </c>
      <c r="O529" s="3">
        <v>518</v>
      </c>
      <c r="P529" s="3">
        <f t="shared" si="188"/>
        <v>2.0555555555555554</v>
      </c>
      <c r="Q529" s="3">
        <f>(  'Swap(vs6M)_2Y'!B532 + ( ('Swap(vs6M)_3Y'!B536 - 'Swap(vs6M)_2Y'!B532)/1  )*(P529-2) )/100</f>
        <v>-1.6332222222222223E-3</v>
      </c>
      <c r="R529" s="3">
        <f t="shared" si="167"/>
        <v>1.8642193393336928</v>
      </c>
      <c r="S529" s="3">
        <f t="shared" si="168"/>
        <v>1.7789215136018544</v>
      </c>
      <c r="T529" s="13">
        <f t="shared" si="169"/>
        <v>0.96885454569903262</v>
      </c>
      <c r="U529" s="13">
        <f t="shared" si="170"/>
        <v>0.96237368476383178</v>
      </c>
      <c r="V529" s="3">
        <f t="shared" si="171"/>
        <v>169.91194872792846</v>
      </c>
      <c r="W529" s="13">
        <f t="shared" si="172"/>
        <v>0.96885454569903262</v>
      </c>
      <c r="X529" s="3">
        <f t="shared" si="173"/>
        <v>7.0206992818814791E-4</v>
      </c>
      <c r="Y529" s="3">
        <f t="shared" si="174"/>
        <v>-0.12969846466471591</v>
      </c>
      <c r="Z529" s="3">
        <f t="shared" si="175"/>
        <v>117.93883308544363</v>
      </c>
      <c r="AA529" s="3">
        <f t="shared" si="176"/>
        <v>1984.8649483302477</v>
      </c>
      <c r="AL529" s="25"/>
      <c r="AM529" s="25"/>
    </row>
    <row r="530" spans="1:39" hidden="1">
      <c r="A530" s="4">
        <v>42472</v>
      </c>
      <c r="B530" s="3">
        <v>141.08199999999999</v>
      </c>
      <c r="C530" s="3">
        <f t="shared" si="178"/>
        <v>-3.616169637563425E-3</v>
      </c>
      <c r="D530" s="3">
        <f t="shared" si="179"/>
        <v>1.3076682847635593E-5</v>
      </c>
      <c r="E530" s="3">
        <f t="shared" si="180"/>
        <v>6.437957676355078E-5</v>
      </c>
      <c r="F530" s="3">
        <f t="shared" si="181"/>
        <v>2.8136681542936573E-3</v>
      </c>
      <c r="G530" s="3">
        <f t="shared" si="182"/>
        <v>2.8393575475391848E-2</v>
      </c>
      <c r="H530" s="3">
        <f t="shared" si="183"/>
        <v>1.5</v>
      </c>
      <c r="I530" s="13">
        <f>I531*(1+(H531*((B530/B531)-1))+((1-H531)*(Eur_1M!B530/100)*((A530-A531)/360)))</f>
        <v>122.86510423644859</v>
      </c>
      <c r="J530" s="3">
        <f t="shared" si="184"/>
        <v>117.54758738077355</v>
      </c>
      <c r="K530" s="3">
        <f t="shared" si="177"/>
        <v>1.1664018427626244</v>
      </c>
      <c r="L530" s="13">
        <f t="shared" si="185"/>
        <v>1166.4018427626245</v>
      </c>
      <c r="M530" s="3">
        <f t="shared" si="186"/>
        <v>-5.4244221453365231E-3</v>
      </c>
      <c r="N530" s="3">
        <f t="shared" si="187"/>
        <v>5.9561053947697132E-2</v>
      </c>
      <c r="O530" s="3">
        <v>519</v>
      </c>
      <c r="P530" s="3">
        <f t="shared" si="188"/>
        <v>2.0595238095238093</v>
      </c>
      <c r="Q530" s="3">
        <f>(  'Swap(vs6M)_2Y'!B533 + ( ('Swap(vs6M)_3Y'!B537 - 'Swap(vs6M)_2Y'!B533)/1  )*(P530-2) )/100</f>
        <v>-1.5936309523809525E-3</v>
      </c>
      <c r="R530" s="3">
        <f t="shared" si="167"/>
        <v>1.8051157710156134</v>
      </c>
      <c r="S530" s="3">
        <f t="shared" si="168"/>
        <v>1.7196394576374001</v>
      </c>
      <c r="T530" s="13">
        <f t="shared" si="169"/>
        <v>0.96447171617166827</v>
      </c>
      <c r="U530" s="13">
        <f t="shared" si="170"/>
        <v>0.95725100044069189</v>
      </c>
      <c r="V530" s="3">
        <f t="shared" si="171"/>
        <v>164.56361153756166</v>
      </c>
      <c r="W530" s="13">
        <f t="shared" si="172"/>
        <v>0.96447171617166827</v>
      </c>
      <c r="X530" s="3">
        <f t="shared" si="173"/>
        <v>7.8461063486033535E-4</v>
      </c>
      <c r="Y530" s="3">
        <f t="shared" si="174"/>
        <v>-0.36289298342117182</v>
      </c>
      <c r="Z530" s="3">
        <f t="shared" si="175"/>
        <v>130.94224293630535</v>
      </c>
      <c r="AA530" s="3">
        <f t="shared" si="176"/>
        <v>1977.962497155572</v>
      </c>
      <c r="AL530" s="25"/>
      <c r="AM530" s="25"/>
    </row>
    <row r="531" spans="1:39" hidden="1">
      <c r="A531" s="4">
        <v>42471</v>
      </c>
      <c r="B531" s="3">
        <v>141.59309999999999</v>
      </c>
      <c r="C531" s="3">
        <f t="shared" si="178"/>
        <v>-1.6392723271062559E-3</v>
      </c>
      <c r="D531" s="3">
        <f t="shared" si="179"/>
        <v>2.6872137624163599E-6</v>
      </c>
      <c r="E531" s="3">
        <f t="shared" si="180"/>
        <v>7.5849755802512249E-5</v>
      </c>
      <c r="F531" s="3">
        <f t="shared" si="181"/>
        <v>1.1384316764120167E-2</v>
      </c>
      <c r="G531" s="3">
        <f t="shared" si="182"/>
        <v>2.9564459104718676E-2</v>
      </c>
      <c r="H531" s="3">
        <f t="shared" si="183"/>
        <v>1.5</v>
      </c>
      <c r="I531" s="13">
        <f>I532*(1+(H532*((B531/B532)-1))+((1-H532)*(Eur_1M!B531/100)*((A531-A532)/360)))</f>
        <v>123.53338731487374</v>
      </c>
      <c r="J531" s="3">
        <f t="shared" si="184"/>
        <v>118.18694762910816</v>
      </c>
      <c r="K531" s="3">
        <f t="shared" si="177"/>
        <v>1.1727460901305515</v>
      </c>
      <c r="L531" s="13">
        <f t="shared" si="185"/>
        <v>1172.7460901305515</v>
      </c>
      <c r="M531" s="3">
        <f t="shared" si="186"/>
        <v>-2.4457576094768494E-3</v>
      </c>
      <c r="N531" s="3">
        <f t="shared" si="187"/>
        <v>5.9565222475384663E-2</v>
      </c>
      <c r="O531" s="3">
        <v>520</v>
      </c>
      <c r="P531" s="3">
        <f t="shared" si="188"/>
        <v>2.0634920634920637</v>
      </c>
      <c r="Q531" s="3">
        <f>(  'Swap(vs6M)_2Y'!B534 + ( ('Swap(vs6M)_3Y'!B538 - 'Swap(vs6M)_2Y'!B534)/1  )*(P531-2) )/100</f>
        <v>-1.6366031746031745E-3</v>
      </c>
      <c r="R531" s="3">
        <f t="shared" si="167"/>
        <v>1.8656266862966393</v>
      </c>
      <c r="S531" s="3">
        <f t="shared" si="168"/>
        <v>1.7800620773920719</v>
      </c>
      <c r="T531" s="13">
        <f t="shared" si="169"/>
        <v>0.96895319334540575</v>
      </c>
      <c r="U531" s="13">
        <f t="shared" si="170"/>
        <v>0.96246709902577765</v>
      </c>
      <c r="V531" s="3">
        <f t="shared" si="171"/>
        <v>170.61311073496631</v>
      </c>
      <c r="W531" s="13">
        <f t="shared" si="172"/>
        <v>0.96895319334540575</v>
      </c>
      <c r="X531" s="3">
        <f t="shared" si="173"/>
        <v>6.9761733647339948E-4</v>
      </c>
      <c r="Y531" s="3">
        <f t="shared" si="174"/>
        <v>-0.12157797099514744</v>
      </c>
      <c r="Z531" s="3">
        <f t="shared" si="175"/>
        <v>117.92905629074451</v>
      </c>
      <c r="AA531" s="3">
        <f t="shared" si="176"/>
        <v>1992.7616599436219</v>
      </c>
      <c r="AL531" s="25"/>
      <c r="AM531" s="25"/>
    </row>
    <row r="532" spans="1:39" hidden="1">
      <c r="A532" s="4">
        <v>42468</v>
      </c>
      <c r="B532" s="3">
        <v>141.8254</v>
      </c>
      <c r="C532" s="3">
        <f t="shared" si="178"/>
        <v>9.1210020378713365E-4</v>
      </c>
      <c r="D532" s="3">
        <f t="shared" si="179"/>
        <v>8.3192678174853073E-7</v>
      </c>
      <c r="E532" s="3">
        <f t="shared" si="180"/>
        <v>8.37292725410009E-5</v>
      </c>
      <c r="F532" s="3">
        <f t="shared" si="181"/>
        <v>9.7729383100896676E-3</v>
      </c>
      <c r="G532" s="3">
        <f t="shared" si="182"/>
        <v>3.1540724950332638E-2</v>
      </c>
      <c r="H532" s="3">
        <f t="shared" si="183"/>
        <v>1.5</v>
      </c>
      <c r="I532" s="13">
        <f>I533*(1+(H533*((B532/B533)-1))+((1-H533)*(Eur_1M!B532/100)*((A532-A533)/360)))</f>
        <v>123.83588981002258</v>
      </c>
      <c r="J532" s="3">
        <f t="shared" si="184"/>
        <v>118.47635802518758</v>
      </c>
      <c r="K532" s="3">
        <f t="shared" si="177"/>
        <v>1.1756178531911423</v>
      </c>
      <c r="L532" s="13">
        <f t="shared" si="185"/>
        <v>1175.6178531911423</v>
      </c>
      <c r="M532" s="3">
        <f t="shared" si="186"/>
        <v>1.3725404091610297E-3</v>
      </c>
      <c r="N532" s="3">
        <f t="shared" si="187"/>
        <v>5.9551188782507952E-2</v>
      </c>
      <c r="O532" s="3">
        <v>521</v>
      </c>
      <c r="P532" s="3">
        <f t="shared" si="188"/>
        <v>2.0674603174603177</v>
      </c>
      <c r="Q532" s="3">
        <f>(  'Swap(vs6M)_2Y'!B535 + ( ('Swap(vs6M)_3Y'!B539 - 'Swap(vs6M)_2Y'!B535)/1  )*(P532-2) )/100</f>
        <v>-1.5959325396825398E-3</v>
      </c>
      <c r="R532" s="3">
        <f t="shared" si="167"/>
        <v>1.8938058434995453</v>
      </c>
      <c r="S532" s="3">
        <f t="shared" si="168"/>
        <v>1.8081791790272848</v>
      </c>
      <c r="T532" s="13">
        <f t="shared" si="169"/>
        <v>0.97087460712669704</v>
      </c>
      <c r="U532" s="13">
        <f t="shared" si="170"/>
        <v>0.96471069097167428</v>
      </c>
      <c r="V532" s="3">
        <f t="shared" si="171"/>
        <v>173.47848409106291</v>
      </c>
      <c r="W532" s="13">
        <f t="shared" si="172"/>
        <v>0.97087460712669704</v>
      </c>
      <c r="X532" s="3">
        <f t="shared" si="173"/>
        <v>6.595324407998595E-4</v>
      </c>
      <c r="Y532" s="3">
        <f t="shared" si="174"/>
        <v>-7.1588792548483715E-2</v>
      </c>
      <c r="Z532" s="3">
        <f t="shared" si="175"/>
        <v>112.22668267966409</v>
      </c>
      <c r="AA532" s="3">
        <f t="shared" si="176"/>
        <v>2001.0928508369307</v>
      </c>
      <c r="AL532" s="25"/>
      <c r="AM532" s="25"/>
    </row>
    <row r="533" spans="1:39" hidden="1">
      <c r="A533" s="4">
        <v>42467</v>
      </c>
      <c r="B533" s="3">
        <v>141.6961</v>
      </c>
      <c r="C533" s="3">
        <f t="shared" si="178"/>
        <v>-6.2931820531376807E-4</v>
      </c>
      <c r="D533" s="3">
        <f t="shared" si="179"/>
        <v>3.9604140353934193E-7</v>
      </c>
      <c r="E533" s="3">
        <f t="shared" si="180"/>
        <v>8.7137516352434581E-5</v>
      </c>
      <c r="F533" s="3">
        <f t="shared" si="181"/>
        <v>6.8016706548352616E-3</v>
      </c>
      <c r="G533" s="3">
        <f t="shared" si="182"/>
        <v>3.2692310871390878E-2</v>
      </c>
      <c r="H533" s="3">
        <f t="shared" si="183"/>
        <v>1.5</v>
      </c>
      <c r="I533" s="13">
        <f>I534*(1+(H534*((B533/B534)-1))+((1-H534)*(Eur_1M!B533/100)*((A533-A534)/360)))</f>
        <v>123.66603663898938</v>
      </c>
      <c r="J533" s="3">
        <f t="shared" si="184"/>
        <v>118.31385598208914</v>
      </c>
      <c r="K533" s="3">
        <f t="shared" si="177"/>
        <v>1.1740053770293926</v>
      </c>
      <c r="L533" s="13">
        <f t="shared" si="185"/>
        <v>1174.0053770293925</v>
      </c>
      <c r="M533" s="3">
        <f t="shared" si="186"/>
        <v>-9.3941311624627525E-4</v>
      </c>
      <c r="N533" s="3">
        <f t="shared" si="187"/>
        <v>5.9554607522303127E-2</v>
      </c>
      <c r="O533" s="3">
        <v>522</v>
      </c>
      <c r="P533" s="3">
        <f t="shared" si="188"/>
        <v>2.0714285714285716</v>
      </c>
      <c r="Q533" s="3">
        <f>(  'Swap(vs6M)_2Y'!B536 + ( ('Swap(vs6M)_3Y'!B540 - 'Swap(vs6M)_2Y'!B536)/1  )*(P533-2) )/100</f>
        <v>-1.5907142857142856E-3</v>
      </c>
      <c r="R533" s="3">
        <f t="shared" si="167"/>
        <v>1.8760085311516415</v>
      </c>
      <c r="S533" s="3">
        <f t="shared" si="168"/>
        <v>1.7902948103643055</v>
      </c>
      <c r="T533" s="13">
        <f t="shared" si="169"/>
        <v>0.96967294577417085</v>
      </c>
      <c r="U533" s="13">
        <f t="shared" si="170"/>
        <v>0.96329673493871482</v>
      </c>
      <c r="V533" s="3">
        <f t="shared" si="171"/>
        <v>171.92517029188537</v>
      </c>
      <c r="W533" s="13">
        <f t="shared" si="172"/>
        <v>0.96967294577417085</v>
      </c>
      <c r="X533" s="3">
        <f t="shared" si="173"/>
        <v>6.8227568302120609E-4</v>
      </c>
      <c r="Y533" s="3">
        <f t="shared" si="174"/>
        <v>-0.13024692769113444</v>
      </c>
      <c r="Z533" s="3">
        <f t="shared" si="175"/>
        <v>116.00732004769017</v>
      </c>
      <c r="AA533" s="3">
        <f t="shared" si="176"/>
        <v>2001.9861698714808</v>
      </c>
      <c r="AL533" s="25"/>
      <c r="AM533" s="25"/>
    </row>
    <row r="534" spans="1:39" hidden="1">
      <c r="A534" s="4">
        <v>42466</v>
      </c>
      <c r="B534" s="3">
        <v>141.78530000000001</v>
      </c>
      <c r="C534" s="3">
        <f t="shared" si="178"/>
        <v>-1.5363551804431492E-3</v>
      </c>
      <c r="D534" s="3">
        <f t="shared" si="179"/>
        <v>2.3603872404745017E-6</v>
      </c>
      <c r="E534" s="3">
        <f t="shared" si="180"/>
        <v>9.3664059819669566E-5</v>
      </c>
      <c r="F534" s="3">
        <f t="shared" si="181"/>
        <v>1.0062069412084741E-2</v>
      </c>
      <c r="G534" s="3">
        <f t="shared" si="182"/>
        <v>3.3412312879985744E-2</v>
      </c>
      <c r="H534" s="3">
        <f t="shared" si="183"/>
        <v>1.5</v>
      </c>
      <c r="I534" s="13">
        <f>I535*(1+(H535*((B534/B535)-1))+((1-H535)*(Eur_1M!B534/100)*((A534-A535)/360)))</f>
        <v>123.78226472038673</v>
      </c>
      <c r="J534" s="3">
        <f t="shared" si="184"/>
        <v>118.42505379239549</v>
      </c>
      <c r="K534" s="3">
        <f t="shared" si="177"/>
        <v>1.1751087712694832</v>
      </c>
      <c r="L534" s="13">
        <f t="shared" si="185"/>
        <v>1175.1087712694832</v>
      </c>
      <c r="M534" s="3">
        <f t="shared" si="186"/>
        <v>-2.3006996340367691E-3</v>
      </c>
      <c r="N534" s="3">
        <f t="shared" si="187"/>
        <v>5.9713669023348979E-2</v>
      </c>
      <c r="O534" s="3">
        <v>523</v>
      </c>
      <c r="P534" s="3">
        <f t="shared" si="188"/>
        <v>2.0753968253968256</v>
      </c>
      <c r="Q534" s="3">
        <f>(  'Swap(vs6M)_2Y'!B537 + ( ('Swap(vs6M)_3Y'!B541 - 'Swap(vs6M)_2Y'!B537)/1  )*(P534-2) )/100</f>
        <v>-1.4977579365079363E-3</v>
      </c>
      <c r="R534" s="3">
        <f t="shared" si="167"/>
        <v>1.8826218846677405</v>
      </c>
      <c r="S534" s="3">
        <f t="shared" si="168"/>
        <v>1.7965969541200706</v>
      </c>
      <c r="T534" s="13">
        <f t="shared" si="169"/>
        <v>0.97012418579699222</v>
      </c>
      <c r="U534" s="13">
        <f t="shared" si="170"/>
        <v>0.96380018584456983</v>
      </c>
      <c r="V534" s="3">
        <f t="shared" si="171"/>
        <v>173.20067591896293</v>
      </c>
      <c r="W534" s="13">
        <f t="shared" si="172"/>
        <v>0.97012418579699222</v>
      </c>
      <c r="X534" s="3">
        <f t="shared" si="173"/>
        <v>6.7078024895913222E-4</v>
      </c>
      <c r="Y534" s="3">
        <f t="shared" si="174"/>
        <v>-0.20337271719707783</v>
      </c>
      <c r="Z534" s="3">
        <f t="shared" si="175"/>
        <v>114.79191658045349</v>
      </c>
      <c r="AA534" s="3">
        <f t="shared" si="176"/>
        <v>2006.4952364627159</v>
      </c>
      <c r="AL534" s="25"/>
      <c r="AM534" s="25"/>
    </row>
    <row r="535" spans="1:39" hidden="1">
      <c r="A535" s="4">
        <v>42465</v>
      </c>
      <c r="B535" s="3">
        <v>142.0033</v>
      </c>
      <c r="C535" s="3">
        <f t="shared" si="178"/>
        <v>4.4445462592882938E-4</v>
      </c>
      <c r="D535" s="3">
        <f t="shared" si="179"/>
        <v>1.9753991450953565E-7</v>
      </c>
      <c r="E535" s="3">
        <f t="shared" si="180"/>
        <v>9.1306840366510493E-5</v>
      </c>
      <c r="F535" s="3">
        <f t="shared" si="181"/>
        <v>1.1654707692259667E-2</v>
      </c>
      <c r="G535" s="3">
        <f t="shared" si="182"/>
        <v>3.2632681401335406E-2</v>
      </c>
      <c r="H535" s="3">
        <f t="shared" si="183"/>
        <v>1.5</v>
      </c>
      <c r="I535" s="13">
        <f>I536*(1+(H536*((B535/B536)-1))+((1-H536)*(Eur_1M!B535/100)*((A535-A536)/360)))</f>
        <v>124.06737838621841</v>
      </c>
      <c r="J535" s="3">
        <f t="shared" si="184"/>
        <v>118.69782793568116</v>
      </c>
      <c r="K535" s="3">
        <f t="shared" si="177"/>
        <v>1.1778154560298923</v>
      </c>
      <c r="L535" s="13">
        <f t="shared" si="185"/>
        <v>1177.8154560298924</v>
      </c>
      <c r="M535" s="3">
        <f t="shared" si="186"/>
        <v>6.7131306806566876E-4</v>
      </c>
      <c r="N535" s="3">
        <f t="shared" si="187"/>
        <v>5.9754777345542229E-2</v>
      </c>
      <c r="O535" s="3">
        <v>524</v>
      </c>
      <c r="P535" s="3">
        <f t="shared" si="188"/>
        <v>2.0793650793650795</v>
      </c>
      <c r="Q535" s="3">
        <f>(  'Swap(vs6M)_2Y'!B538 + ( ('Swap(vs6M)_3Y'!B542 - 'Swap(vs6M)_2Y'!B538)/1  )*(P535-2) )/100</f>
        <v>-1.4953968253968253E-3</v>
      </c>
      <c r="R535" s="3">
        <f t="shared" si="167"/>
        <v>1.9063607390326276</v>
      </c>
      <c r="S535" s="3">
        <f t="shared" si="168"/>
        <v>1.8201943277365513</v>
      </c>
      <c r="T535" s="13">
        <f t="shared" si="169"/>
        <v>0.9716982905856576</v>
      </c>
      <c r="U535" s="13">
        <f t="shared" si="170"/>
        <v>0.96563529168772511</v>
      </c>
      <c r="V535" s="3">
        <f t="shared" si="171"/>
        <v>175.83868072772782</v>
      </c>
      <c r="W535" s="13">
        <f t="shared" si="172"/>
        <v>0.9716982905856576</v>
      </c>
      <c r="X535" s="3">
        <f t="shared" si="173"/>
        <v>6.3875727779685485E-4</v>
      </c>
      <c r="Y535" s="3">
        <f t="shared" si="174"/>
        <v>-0.13349185700551169</v>
      </c>
      <c r="Z535" s="3">
        <f t="shared" si="175"/>
        <v>110.10162740343088</v>
      </c>
      <c r="AA535" s="3">
        <f t="shared" si="176"/>
        <v>2014.1615646407458</v>
      </c>
      <c r="AL535" s="25"/>
      <c r="AM535" s="25"/>
    </row>
    <row r="536" spans="1:39" hidden="1">
      <c r="A536" s="4">
        <v>42464</v>
      </c>
      <c r="B536" s="3">
        <v>141.9402</v>
      </c>
      <c r="C536" s="3">
        <f t="shared" si="178"/>
        <v>-1.2680592792439272E-4</v>
      </c>
      <c r="D536" s="3">
        <f t="shared" si="179"/>
        <v>1.6079743356766284E-8</v>
      </c>
      <c r="E536" s="3">
        <f t="shared" si="180"/>
        <v>1.0033202729188024E-4</v>
      </c>
      <c r="F536" s="3">
        <f t="shared" si="181"/>
        <v>8.173358790943679E-3</v>
      </c>
      <c r="G536" s="3">
        <f t="shared" si="182"/>
        <v>3.4958506170953994E-2</v>
      </c>
      <c r="H536" s="3">
        <f t="shared" si="183"/>
        <v>1.5</v>
      </c>
      <c r="I536" s="13">
        <f>I537*(1+(H537*((B536/B537)-1))+((1-H537)*(Eur_1M!B536/100)*((A536-A537)/360)))</f>
        <v>123.98411828371137</v>
      </c>
      <c r="J536" s="3">
        <f t="shared" si="184"/>
        <v>118.61817127290779</v>
      </c>
      <c r="K536" s="3">
        <f t="shared" si="177"/>
        <v>1.1770250384609955</v>
      </c>
      <c r="L536" s="13">
        <f t="shared" si="185"/>
        <v>1177.0250384609956</v>
      </c>
      <c r="M536" s="3">
        <f t="shared" si="186"/>
        <v>-1.7625403108461756E-4</v>
      </c>
      <c r="N536" s="3">
        <f t="shared" si="187"/>
        <v>5.9801978197401441E-2</v>
      </c>
      <c r="O536" s="3">
        <v>525</v>
      </c>
      <c r="P536" s="3">
        <f t="shared" si="188"/>
        <v>2.0833333333333335</v>
      </c>
      <c r="Q536" s="3">
        <f>(  'Swap(vs6M)_2Y'!B539 + ( ('Swap(vs6M)_3Y'!B543 - 'Swap(vs6M)_2Y'!B539)/1  )*(P536-2) )/100</f>
        <v>-1.4208333333333332E-3</v>
      </c>
      <c r="R536" s="3">
        <f t="shared" si="167"/>
        <v>1.8971448272120988</v>
      </c>
      <c r="S536" s="3">
        <f t="shared" si="168"/>
        <v>1.8108281066862442</v>
      </c>
      <c r="T536" s="13">
        <f t="shared" si="169"/>
        <v>0.97109558687479858</v>
      </c>
      <c r="U536" s="13">
        <f t="shared" si="170"/>
        <v>0.96491626795840224</v>
      </c>
      <c r="V536" s="3">
        <f t="shared" si="171"/>
        <v>175.22710189332099</v>
      </c>
      <c r="W536" s="13">
        <f t="shared" si="172"/>
        <v>0.97109558687479858</v>
      </c>
      <c r="X536" s="3">
        <f t="shared" si="173"/>
        <v>6.4935486050048943E-4</v>
      </c>
      <c r="Y536" s="3">
        <f t="shared" si="174"/>
        <v>-0.23357480035297873</v>
      </c>
      <c r="Z536" s="3">
        <f t="shared" si="175"/>
        <v>112.07991983489991</v>
      </c>
      <c r="AA536" s="3">
        <f t="shared" si="176"/>
        <v>2016.2014970776918</v>
      </c>
      <c r="AL536" s="25"/>
      <c r="AM536" s="25"/>
    </row>
    <row r="537" spans="1:39" hidden="1">
      <c r="A537" s="4">
        <v>42461</v>
      </c>
      <c r="B537" s="3">
        <v>141.95820000000001</v>
      </c>
      <c r="C537" s="3">
        <f t="shared" si="178"/>
        <v>1.1079818105061358E-3</v>
      </c>
      <c r="D537" s="3">
        <f t="shared" si="179"/>
        <v>1.2276236924124545E-6</v>
      </c>
      <c r="E537" s="3">
        <f t="shared" si="180"/>
        <v>1.0646586297831654E-4</v>
      </c>
      <c r="F537" s="3">
        <f t="shared" si="181"/>
        <v>1.0780067021337476E-2</v>
      </c>
      <c r="G537" s="3">
        <f t="shared" si="182"/>
        <v>3.5612605509658175E-2</v>
      </c>
      <c r="H537" s="3">
        <f t="shared" si="183"/>
        <v>1.5</v>
      </c>
      <c r="I537" s="13">
        <f>I538*(1+(H538*((B537/B538)-1))+((1-H538)*(Eur_1M!B537/100)*((A537-A538)/360)))</f>
        <v>124.0059729102758</v>
      </c>
      <c r="J537" s="3">
        <f t="shared" si="184"/>
        <v>118.6390800463282</v>
      </c>
      <c r="K537" s="3">
        <f t="shared" si="177"/>
        <v>1.177232512152212</v>
      </c>
      <c r="L537" s="13">
        <f t="shared" si="185"/>
        <v>1177.2325121522119</v>
      </c>
      <c r="M537" s="3">
        <f t="shared" si="186"/>
        <v>1.630196647930353E-3</v>
      </c>
      <c r="N537" s="3">
        <f t="shared" si="187"/>
        <v>5.9954834527720234E-2</v>
      </c>
      <c r="O537" s="3">
        <v>526</v>
      </c>
      <c r="P537" s="3">
        <f t="shared" si="188"/>
        <v>2.0873015873015874</v>
      </c>
      <c r="Q537" s="3">
        <f>(  'Swap(vs6M)_2Y'!B540 + ( ('Swap(vs6M)_3Y'!B544 - 'Swap(vs6M)_2Y'!B540)/1  )*(P537-2) )/100</f>
        <v>-1.4511904761904761E-3</v>
      </c>
      <c r="R537" s="3">
        <f t="shared" si="167"/>
        <v>1.8920490439981552</v>
      </c>
      <c r="S537" s="3">
        <f t="shared" si="168"/>
        <v>1.8054293170488278</v>
      </c>
      <c r="T537" s="13">
        <f t="shared" si="169"/>
        <v>0.97075777669137531</v>
      </c>
      <c r="U537" s="13">
        <f t="shared" si="170"/>
        <v>0.96449623651670546</v>
      </c>
      <c r="V537" s="3">
        <f t="shared" si="171"/>
        <v>175.38542167523985</v>
      </c>
      <c r="W537" s="13">
        <f t="shared" si="172"/>
        <v>0.97075777669137531</v>
      </c>
      <c r="X537" s="3">
        <f t="shared" si="173"/>
        <v>6.5324568151594849E-4</v>
      </c>
      <c r="Y537" s="3">
        <f t="shared" si="174"/>
        <v>-0.2232056796974371</v>
      </c>
      <c r="Z537" s="3">
        <f t="shared" si="175"/>
        <v>113.29492462620046</v>
      </c>
      <c r="AA537" s="3">
        <f t="shared" si="176"/>
        <v>2019.3018821089424</v>
      </c>
      <c r="AL537" s="25"/>
      <c r="AM537" s="25"/>
    </row>
    <row r="538" spans="1:39">
      <c r="A538" s="4">
        <v>42460</v>
      </c>
      <c r="B538" s="3">
        <v>141.80099999999999</v>
      </c>
      <c r="C538" s="3">
        <f t="shared" si="178"/>
        <v>-9.1673571631278338E-5</v>
      </c>
      <c r="D538" s="3">
        <f t="shared" si="179"/>
        <v>8.4040437356351205E-9</v>
      </c>
      <c r="E538" s="3">
        <f t="shared" si="180"/>
        <v>1.2580292006365954E-4</v>
      </c>
      <c r="F538" s="3">
        <f t="shared" si="181"/>
        <v>5.137255470063177E-3</v>
      </c>
      <c r="G538" s="3">
        <f t="shared" si="182"/>
        <v>3.960416915844029E-2</v>
      </c>
      <c r="H538" s="3">
        <f t="shared" si="183"/>
        <v>1.4677901679950078</v>
      </c>
      <c r="I538" s="13">
        <f>I539*(1+(H539*((B538/B539)-1))+((1-H539)*(Eur_1M!B538/100)*((A538-A539)/360)))</f>
        <v>123.80398347489727</v>
      </c>
      <c r="J538" s="3">
        <f t="shared" si="184"/>
        <v>118.44583257421067</v>
      </c>
      <c r="K538" s="3">
        <f t="shared" si="177"/>
        <v>1.1753149550792885</v>
      </c>
      <c r="L538" s="13">
        <f t="shared" si="185"/>
        <v>1175.3149550792884</v>
      </c>
      <c r="M538" s="3">
        <f t="shared" si="186"/>
        <v>-1.3290177454522412E-4</v>
      </c>
      <c r="N538" s="3">
        <f t="shared" si="187"/>
        <v>5.997272835370996E-2</v>
      </c>
      <c r="O538" s="3">
        <v>527</v>
      </c>
      <c r="P538" s="3">
        <f t="shared" si="188"/>
        <v>2.0912698412698414</v>
      </c>
      <c r="Q538" s="3">
        <f>(  'Swap(vs6M)_2Y'!B541 + ( ('Swap(vs6M)_3Y'!B545 - 'Swap(vs6M)_2Y'!B541)/1  )*(P538-2) )/100</f>
        <v>-1.4771428571428572E-3</v>
      </c>
      <c r="R538" s="3">
        <f t="shared" ref="R538:R601" si="189">(LN(L538/1000)+(Q538+((N538^2)/2))*P538)/(N538*SQRT(P538))</f>
        <v>1.8703083301326762</v>
      </c>
      <c r="S538" s="3">
        <f t="shared" ref="S538:S601" si="190">R538-(N538*SQRT(P538))</f>
        <v>1.7835804274751743</v>
      </c>
      <c r="T538" s="13">
        <f t="shared" ref="T538:T601" si="191">_xlfn.NORM.S.DIST(R538,TRUE)</f>
        <v>0.96927949328174723</v>
      </c>
      <c r="U538" s="13">
        <f t="shared" ref="U538:U601" si="192">_xlfn.NORM.S.DIST(S538,TRUE)</f>
        <v>0.96275406582676482</v>
      </c>
      <c r="V538" s="3">
        <f t="shared" ref="V538:V601" si="193">(L538*T538) - ( 1000* EXP(-Q538*P538) *U538 )</f>
        <v>173.47597224078697</v>
      </c>
      <c r="W538" s="13">
        <f t="shared" ref="W538:W601" si="194">T538</f>
        <v>0.96927949328174723</v>
      </c>
      <c r="X538" s="3">
        <f t="shared" ref="X538:X601" si="195" xml:space="preserve"> _xlfn.NORM.S.DIST(R538,FALSE) / ( L538 * N538 * SQRT(P538) )</f>
        <v>6.8077617384296283E-4</v>
      </c>
      <c r="Y538" s="3">
        <f t="shared" ref="Y538:Y601" si="196">- ( (L538* _xlfn.NORM.S.DIST(R538,FALSE)  * N538  ) / ( 2* SQRT(P538) ) ) - Q538 * 1000 * ( EXP(-Q538*P538) ) *U538</f>
        <v>-0.26465737763735953</v>
      </c>
      <c r="Z538" s="3">
        <f t="shared" ref="Z538:Z601" si="197" xml:space="preserve"> L538 * SQRT(P538) * _xlfn.NORM.S.DIST(R538,FALSE)</f>
        <v>117.94424466529743</v>
      </c>
      <c r="AA538" s="3">
        <f t="shared" ref="AA538:AA601" si="198">1000 * P538 * EXP(-Q538*P538) * U538</f>
        <v>2019.6076950508552</v>
      </c>
      <c r="AL538" s="25"/>
      <c r="AM538" s="25"/>
    </row>
    <row r="539" spans="1:39" hidden="1">
      <c r="A539" s="4">
        <v>42459</v>
      </c>
      <c r="B539" s="3">
        <v>141.81399999999999</v>
      </c>
      <c r="C539" s="3">
        <f t="shared" si="178"/>
        <v>-1.1775294951261798E-4</v>
      </c>
      <c r="D539" s="3">
        <f t="shared" si="179"/>
        <v>1.386575711892116E-8</v>
      </c>
      <c r="E539" s="3">
        <f t="shared" si="180"/>
        <v>1.276771541798768E-4</v>
      </c>
      <c r="F539" s="3">
        <f t="shared" si="181"/>
        <v>3.8568364209312332E-3</v>
      </c>
      <c r="G539" s="3">
        <f t="shared" si="182"/>
        <v>3.9992008886081482E-2</v>
      </c>
      <c r="H539" s="3">
        <f t="shared" si="183"/>
        <v>1.5</v>
      </c>
      <c r="I539" s="13">
        <f>I540*(1+(H540*((B539/B540)-1))+((1-H540)*(Eur_1M!B539/100)*((A539-A540)/360)))</f>
        <v>123.82043833741284</v>
      </c>
      <c r="J539" s="3">
        <f t="shared" si="184"/>
        <v>118.46157528164098</v>
      </c>
      <c r="K539" s="3">
        <f t="shared" si="177"/>
        <v>1.1754711669026523</v>
      </c>
      <c r="L539" s="13">
        <f t="shared" si="185"/>
        <v>1175.4711669026524</v>
      </c>
      <c r="M539" s="3">
        <f t="shared" si="186"/>
        <v>-1.7202270930598003E-4</v>
      </c>
      <c r="N539" s="3">
        <f t="shared" si="187"/>
        <v>6.0134615789550781E-2</v>
      </c>
      <c r="O539" s="3">
        <v>528</v>
      </c>
      <c r="P539" s="3">
        <f t="shared" si="188"/>
        <v>2.0952380952380953</v>
      </c>
      <c r="Q539" s="3">
        <f>(  'Swap(vs6M)_2Y'!B542 + ( ('Swap(vs6M)_3Y'!B546 - 'Swap(vs6M)_2Y'!B542)/1  )*(P539-2) )/100</f>
        <v>-1.4847619047619045E-3</v>
      </c>
      <c r="R539" s="3">
        <f t="shared" si="189"/>
        <v>1.8650981970758351</v>
      </c>
      <c r="S539" s="3">
        <f t="shared" si="190"/>
        <v>1.7780537178299585</v>
      </c>
      <c r="T539" s="13">
        <f t="shared" si="191"/>
        <v>0.96891617937627383</v>
      </c>
      <c r="U539" s="13">
        <f t="shared" si="192"/>
        <v>0.96230248362335791</v>
      </c>
      <c r="V539" s="3">
        <f t="shared" si="193"/>
        <v>173.63223163903103</v>
      </c>
      <c r="W539" s="13">
        <f t="shared" si="194"/>
        <v>0.96891617937627383</v>
      </c>
      <c r="X539" s="3">
        <f t="shared" si="195"/>
        <v>6.8484194770078173E-4</v>
      </c>
      <c r="Y539" s="3">
        <f t="shared" si="196"/>
        <v>-0.27769271211853663</v>
      </c>
      <c r="Z539" s="3">
        <f t="shared" si="197"/>
        <v>119.22634697009006</v>
      </c>
      <c r="AA539" s="3">
        <f t="shared" si="198"/>
        <v>2022.5350102849202</v>
      </c>
      <c r="AL539" s="25"/>
      <c r="AM539" s="25"/>
    </row>
    <row r="540" spans="1:39" hidden="1">
      <c r="A540" s="4">
        <v>42458</v>
      </c>
      <c r="B540" s="3">
        <v>141.83070000000001</v>
      </c>
      <c r="C540" s="3">
        <f t="shared" si="178"/>
        <v>3.6950182660832193E-3</v>
      </c>
      <c r="D540" s="3">
        <f t="shared" si="179"/>
        <v>1.3653159986688641E-5</v>
      </c>
      <c r="E540" s="3">
        <f t="shared" si="180"/>
        <v>1.348307967141525E-4</v>
      </c>
      <c r="F540" s="3">
        <f t="shared" si="181"/>
        <v>6.6518096249979387E-3</v>
      </c>
      <c r="G540" s="3">
        <f t="shared" si="182"/>
        <v>4.0877777565412922E-2</v>
      </c>
      <c r="H540" s="3">
        <f t="shared" si="183"/>
        <v>1.5</v>
      </c>
      <c r="I540" s="13">
        <f>I541*(1+(H541*((B540/B541)-1))+((1-H541)*(Eur_1M!B540/100)*((A540-A541)/360)))</f>
        <v>123.84174009682374</v>
      </c>
      <c r="J540" s="3">
        <f t="shared" si="184"/>
        <v>118.48195511561644</v>
      </c>
      <c r="K540" s="3">
        <f t="shared" si="177"/>
        <v>1.1756733920306526</v>
      </c>
      <c r="L540" s="13">
        <f t="shared" si="185"/>
        <v>1175.6733920306526</v>
      </c>
      <c r="M540" s="3">
        <f t="shared" si="186"/>
        <v>5.560278962199708E-3</v>
      </c>
      <c r="N540" s="3">
        <f t="shared" si="187"/>
        <v>5.9816617431073506E-2</v>
      </c>
      <c r="O540" s="3">
        <v>529</v>
      </c>
      <c r="P540" s="3">
        <f t="shared" si="188"/>
        <v>2.0992063492063493</v>
      </c>
      <c r="Q540" s="3">
        <f>(  'Swap(vs6M)_2Y'!B543 + ( ('Swap(vs6M)_3Y'!B547 - 'Swap(vs6M)_2Y'!B543)/1  )*(P540-2) )/100</f>
        <v>-1.5246825396825398E-3</v>
      </c>
      <c r="R540" s="3">
        <f t="shared" si="189"/>
        <v>1.8738111933979633</v>
      </c>
      <c r="S540" s="3">
        <f t="shared" si="190"/>
        <v>1.7871450609739308</v>
      </c>
      <c r="T540" s="13">
        <f t="shared" si="191"/>
        <v>0.96952177347028701</v>
      </c>
      <c r="U540" s="13">
        <f t="shared" si="192"/>
        <v>0.96304297694252772</v>
      </c>
      <c r="V540" s="3">
        <f t="shared" si="193"/>
        <v>173.71069939317749</v>
      </c>
      <c r="W540" s="13">
        <f t="shared" si="194"/>
        <v>0.96952177347028701</v>
      </c>
      <c r="X540" s="3">
        <f t="shared" si="195"/>
        <v>6.7660224166956348E-4</v>
      </c>
      <c r="Y540" s="3">
        <f t="shared" si="196"/>
        <v>-0.20005274485576718</v>
      </c>
      <c r="Z540" s="3">
        <f t="shared" si="197"/>
        <v>117.4312794490926</v>
      </c>
      <c r="AA540" s="3">
        <f t="shared" si="198"/>
        <v>2028.1067605656374</v>
      </c>
      <c r="AL540" s="25"/>
      <c r="AM540" s="25"/>
    </row>
    <row r="541" spans="1:39" hidden="1">
      <c r="A541" s="4">
        <v>42453</v>
      </c>
      <c r="B541" s="3">
        <v>141.30760000000001</v>
      </c>
      <c r="C541" s="3">
        <f t="shared" si="178"/>
        <v>2.8735774750724091E-4</v>
      </c>
      <c r="D541" s="3">
        <f t="shared" si="179"/>
        <v>8.2574475052435215E-8</v>
      </c>
      <c r="E541" s="3">
        <f t="shared" si="180"/>
        <v>1.2168177020339716E-4</v>
      </c>
      <c r="F541" s="3">
        <f t="shared" si="181"/>
        <v>3.6668149331242662E-3</v>
      </c>
      <c r="G541" s="3">
        <f t="shared" si="182"/>
        <v>3.9047658310811945E-2</v>
      </c>
      <c r="H541" s="3">
        <f t="shared" si="183"/>
        <v>1.5</v>
      </c>
      <c r="I541" s="13">
        <f>I542*(1+(H542*((B541/B542)-1))+((1-H542)*(Eur_1M!B541/100)*((A541-A542)/360)))</f>
        <v>123.15505632056417</v>
      </c>
      <c r="J541" s="3">
        <f t="shared" si="184"/>
        <v>117.82499053894142</v>
      </c>
      <c r="K541" s="3">
        <f t="shared" si="177"/>
        <v>1.1691544603372159</v>
      </c>
      <c r="L541" s="13">
        <f t="shared" si="185"/>
        <v>1169.1544603372158</v>
      </c>
      <c r="M541" s="3">
        <f t="shared" si="186"/>
        <v>4.3558700958526967E-4</v>
      </c>
      <c r="N541" s="3">
        <f t="shared" si="187"/>
        <v>5.9974720722765794E-2</v>
      </c>
      <c r="O541" s="3">
        <v>530</v>
      </c>
      <c r="P541" s="3">
        <f t="shared" si="188"/>
        <v>2.1031746031746033</v>
      </c>
      <c r="Q541" s="3">
        <f>(  'Swap(vs6M)_2Y'!B544 + ( ('Swap(vs6M)_3Y'!B548 - 'Swap(vs6M)_2Y'!B544)/1  )*(P541-2) )/100</f>
        <v>-1.4159523809523808E-3</v>
      </c>
      <c r="R541" s="3">
        <f t="shared" si="189"/>
        <v>1.8060498811798134</v>
      </c>
      <c r="S541" s="3">
        <f t="shared" si="190"/>
        <v>1.7190725858241787</v>
      </c>
      <c r="T541" s="13">
        <f t="shared" si="191"/>
        <v>0.96454472579494088</v>
      </c>
      <c r="U541" s="13">
        <f t="shared" si="192"/>
        <v>0.95719942208467512</v>
      </c>
      <c r="V541" s="3">
        <f t="shared" si="193"/>
        <v>167.6475624407218</v>
      </c>
      <c r="W541" s="13">
        <f t="shared" si="194"/>
        <v>0.96454472579494088</v>
      </c>
      <c r="X541" s="3">
        <f t="shared" si="195"/>
        <v>7.6795875122105521E-4</v>
      </c>
      <c r="Y541" s="3">
        <f t="shared" si="196"/>
        <v>-0.52854878898657787</v>
      </c>
      <c r="Z541" s="3">
        <f t="shared" si="197"/>
        <v>132.41135765488494</v>
      </c>
      <c r="AA541" s="3">
        <f t="shared" si="198"/>
        <v>2019.1616235559532</v>
      </c>
      <c r="AL541" s="25"/>
      <c r="AM541" s="25"/>
    </row>
    <row r="542" spans="1:39" hidden="1">
      <c r="A542" s="4">
        <v>42452</v>
      </c>
      <c r="B542" s="3">
        <v>141.267</v>
      </c>
      <c r="C542" s="3">
        <f t="shared" si="178"/>
        <v>-5.8100017875473413E-4</v>
      </c>
      <c r="D542" s="3">
        <f t="shared" si="179"/>
        <v>3.3756120771303302E-7</v>
      </c>
      <c r="E542" s="3">
        <f t="shared" si="180"/>
        <v>1.2267273739248835E-4</v>
      </c>
      <c r="F542" s="3">
        <f t="shared" si="181"/>
        <v>4.4155757426092273E-3</v>
      </c>
      <c r="G542" s="3">
        <f t="shared" si="182"/>
        <v>3.9158564661999039E-2</v>
      </c>
      <c r="H542" s="3">
        <f t="shared" si="183"/>
        <v>1.5</v>
      </c>
      <c r="I542" s="13">
        <f>I543*(1+(H543*((B542/B543)-1))+((1-H543)*(Eur_1M!B542/100)*((A542-A543)/360)))</f>
        <v>123.10142325964648</v>
      </c>
      <c r="J542" s="3">
        <f t="shared" si="184"/>
        <v>117.77367867985905</v>
      </c>
      <c r="K542" s="3">
        <f t="shared" si="177"/>
        <v>1.1686453027413619</v>
      </c>
      <c r="L542" s="13">
        <f t="shared" si="185"/>
        <v>1168.645302741362</v>
      </c>
      <c r="M542" s="3">
        <f t="shared" si="186"/>
        <v>-8.6706738499841239E-4</v>
      </c>
      <c r="N542" s="3">
        <f t="shared" si="187"/>
        <v>5.9977059892073532E-2</v>
      </c>
      <c r="O542" s="3">
        <v>531</v>
      </c>
      <c r="P542" s="3">
        <f t="shared" si="188"/>
        <v>2.1071428571428572</v>
      </c>
      <c r="Q542" s="3">
        <f>(  'Swap(vs6M)_2Y'!B545 + ( ('Swap(vs6M)_3Y'!B549 - 'Swap(vs6M)_2Y'!B545)/1  )*(P542-2) )/100</f>
        <v>-1.4237500000000001E-3</v>
      </c>
      <c r="R542" s="3">
        <f t="shared" si="189"/>
        <v>1.7991070635371842</v>
      </c>
      <c r="S542" s="3">
        <f t="shared" si="190"/>
        <v>1.7120443572591915</v>
      </c>
      <c r="T542" s="13">
        <f t="shared" si="191"/>
        <v>0.9639991267362068</v>
      </c>
      <c r="U542" s="13">
        <f t="shared" si="192"/>
        <v>0.95655575283785355</v>
      </c>
      <c r="V542" s="3">
        <f t="shared" si="193"/>
        <v>167.14327957037176</v>
      </c>
      <c r="W542" s="13">
        <f t="shared" si="194"/>
        <v>0.9639991267362068</v>
      </c>
      <c r="X542" s="3">
        <f t="shared" si="195"/>
        <v>7.7720571734442247E-4</v>
      </c>
      <c r="Y542" s="3">
        <f t="shared" si="196"/>
        <v>-0.54316942379990474</v>
      </c>
      <c r="Z542" s="3">
        <f t="shared" si="197"/>
        <v>134.14687968078539</v>
      </c>
      <c r="AA542" s="3">
        <f t="shared" si="198"/>
        <v>2021.6555904451291</v>
      </c>
      <c r="AL542" s="25"/>
      <c r="AM542" s="25"/>
    </row>
    <row r="543" spans="1:39" hidden="1">
      <c r="A543" s="4">
        <v>42451</v>
      </c>
      <c r="B543" s="3">
        <v>141.34909999999999</v>
      </c>
      <c r="C543" s="3">
        <f t="shared" si="178"/>
        <v>7.4807367449063167E-4</v>
      </c>
      <c r="D543" s="3">
        <f t="shared" si="179"/>
        <v>5.5961422246591559E-7</v>
      </c>
      <c r="E543" s="3">
        <f t="shared" si="180"/>
        <v>1.2315001014280775E-4</v>
      </c>
      <c r="F543" s="3">
        <f t="shared" si="181"/>
        <v>5.8992574588025296E-3</v>
      </c>
      <c r="G543" s="3">
        <f t="shared" si="182"/>
        <v>3.9112214812041496E-2</v>
      </c>
      <c r="H543" s="3">
        <f t="shared" si="183"/>
        <v>1.5</v>
      </c>
      <c r="I543" s="13">
        <f>I544*(1+(H544*((B543/B544)-1))+((1-H544)*(Eur_1M!B543/100)*((A543-A544)/360)))</f>
        <v>123.20820677636409</v>
      </c>
      <c r="J543" s="3">
        <f t="shared" si="184"/>
        <v>117.8758406797222</v>
      </c>
      <c r="K543" s="3">
        <f t="shared" si="177"/>
        <v>1.1696590363921826</v>
      </c>
      <c r="L543" s="13">
        <f t="shared" si="185"/>
        <v>1169.6590363921825</v>
      </c>
      <c r="M543" s="3">
        <f t="shared" si="186"/>
        <v>1.1264234516884003E-3</v>
      </c>
      <c r="N543" s="3">
        <f t="shared" si="187"/>
        <v>5.9969670417370981E-2</v>
      </c>
      <c r="O543" s="3">
        <v>532</v>
      </c>
      <c r="P543" s="3">
        <f t="shared" si="188"/>
        <v>2.1111111111111112</v>
      </c>
      <c r="Q543" s="3">
        <f>(  'Swap(vs6M)_2Y'!B546 + ( ('Swap(vs6M)_3Y'!B550 - 'Swap(vs6M)_2Y'!B546)/1  )*(P543-2) )/100</f>
        <v>-1.401111111111111E-3</v>
      </c>
      <c r="R543" s="3">
        <f t="shared" si="189"/>
        <v>1.8081426693241145</v>
      </c>
      <c r="S543" s="3">
        <f t="shared" si="190"/>
        <v>1.7210087583151943</v>
      </c>
      <c r="T543" s="13">
        <f t="shared" si="191"/>
        <v>0.96470785065210962</v>
      </c>
      <c r="U543" s="13">
        <f t="shared" si="192"/>
        <v>0.95737538269700218</v>
      </c>
      <c r="V543" s="3">
        <f t="shared" si="193"/>
        <v>168.16785821324686</v>
      </c>
      <c r="W543" s="13">
        <f t="shared" si="194"/>
        <v>0.96470785065210962</v>
      </c>
      <c r="X543" s="3">
        <f t="shared" si="195"/>
        <v>7.6335534346995198E-4</v>
      </c>
      <c r="Y543" s="3">
        <f t="shared" si="196"/>
        <v>-0.53256385363928294</v>
      </c>
      <c r="Z543" s="3">
        <f t="shared" si="197"/>
        <v>132.217233050819</v>
      </c>
      <c r="AA543" s="3">
        <f t="shared" si="198"/>
        <v>2027.1129487587768</v>
      </c>
      <c r="AL543" s="25"/>
      <c r="AM543" s="25"/>
    </row>
    <row r="544" spans="1:39" hidden="1">
      <c r="A544" s="4">
        <v>42450</v>
      </c>
      <c r="B544" s="3">
        <v>141.24340000000001</v>
      </c>
      <c r="C544" s="3">
        <f t="shared" si="178"/>
        <v>-5.9029580912427974E-4</v>
      </c>
      <c r="D544" s="3">
        <f t="shared" si="179"/>
        <v>3.4844914226968813E-7</v>
      </c>
      <c r="E544" s="3">
        <f t="shared" si="180"/>
        <v>1.2269706080379408E-4</v>
      </c>
      <c r="F544" s="3">
        <f t="shared" si="181"/>
        <v>4.8245878819305893E-3</v>
      </c>
      <c r="G544" s="3">
        <f t="shared" si="182"/>
        <v>3.9132067128412835E-2</v>
      </c>
      <c r="H544" s="3">
        <f t="shared" si="183"/>
        <v>1.5</v>
      </c>
      <c r="I544" s="13">
        <f>I545*(1+(H545*((B544/B545)-1))+((1-H545)*(Eur_1M!B544/100)*((A544-A545)/360)))</f>
        <v>123.06950029859169</v>
      </c>
      <c r="J544" s="3">
        <f t="shared" si="184"/>
        <v>117.7431373225114</v>
      </c>
      <c r="K544" s="3">
        <f t="shared" si="177"/>
        <v>1.1683422467936853</v>
      </c>
      <c r="L544" s="13">
        <f t="shared" si="185"/>
        <v>1168.3422467936853</v>
      </c>
      <c r="M544" s="3">
        <f t="shared" si="186"/>
        <v>-8.7206256429338779E-4</v>
      </c>
      <c r="N544" s="3">
        <f t="shared" si="187"/>
        <v>6.0299863509516882E-2</v>
      </c>
      <c r="O544" s="3">
        <v>533</v>
      </c>
      <c r="P544" s="3">
        <f t="shared" si="188"/>
        <v>2.1150793650793651</v>
      </c>
      <c r="Q544" s="3">
        <f>(  'Swap(vs6M)_2Y'!B547 + ( ('Swap(vs6M)_3Y'!B551 - 'Swap(vs6M)_2Y'!B547)/1  )*(P544-2) )/100</f>
        <v>-1.466845238095238E-3</v>
      </c>
      <c r="R544" s="3">
        <f t="shared" si="189"/>
        <v>1.7826206747961568</v>
      </c>
      <c r="S544" s="3">
        <f t="shared" si="190"/>
        <v>1.6949246993308404</v>
      </c>
      <c r="T544" s="13">
        <f t="shared" si="191"/>
        <v>0.96267596400458355</v>
      </c>
      <c r="U544" s="13">
        <f t="shared" si="192"/>
        <v>0.95495514683076221</v>
      </c>
      <c r="V544" s="3">
        <f t="shared" si="193"/>
        <v>166.81250848220566</v>
      </c>
      <c r="W544" s="13">
        <f t="shared" si="194"/>
        <v>0.96267596400458355</v>
      </c>
      <c r="X544" s="3">
        <f t="shared" si="195"/>
        <v>7.9492034933625563E-4</v>
      </c>
      <c r="Y544" s="3">
        <f t="shared" si="196"/>
        <v>-0.56760046026612065</v>
      </c>
      <c r="Z544" s="3">
        <f t="shared" si="197"/>
        <v>138.39065787452446</v>
      </c>
      <c r="AA544" s="3">
        <f t="shared" si="198"/>
        <v>2026.0820924461129</v>
      </c>
      <c r="AL544" s="25"/>
      <c r="AM544" s="25"/>
    </row>
    <row r="545" spans="1:39" hidden="1">
      <c r="A545" s="4">
        <v>42447</v>
      </c>
      <c r="B545" s="3">
        <v>141.32679999999999</v>
      </c>
      <c r="C545" s="3">
        <f t="shared" si="178"/>
        <v>1.3594770373801883E-3</v>
      </c>
      <c r="D545" s="3">
        <f t="shared" si="179"/>
        <v>1.848177815164014E-6</v>
      </c>
      <c r="E545" s="3">
        <f t="shared" si="180"/>
        <v>1.283106683179729E-4</v>
      </c>
      <c r="F545" s="3">
        <f t="shared" si="181"/>
        <v>7.8566159975226573E-3</v>
      </c>
      <c r="G545" s="3">
        <f t="shared" si="182"/>
        <v>3.9721867773292903E-2</v>
      </c>
      <c r="H545" s="3">
        <f t="shared" si="183"/>
        <v>1.5</v>
      </c>
      <c r="I545" s="13">
        <f>I546*(1+(H546*((B545/B546)-1))+((1-H546)*(Eur_1M!B545/100)*((A545-A546)/360)))</f>
        <v>123.17687141296845</v>
      </c>
      <c r="J545" s="3">
        <f t="shared" si="184"/>
        <v>117.84586148921284</v>
      </c>
      <c r="K545" s="3">
        <f t="shared" si="177"/>
        <v>1.1693615587166828</v>
      </c>
      <c r="L545" s="13">
        <f t="shared" si="185"/>
        <v>1169.3615587166828</v>
      </c>
      <c r="M545" s="3">
        <f t="shared" si="186"/>
        <v>2.0429862217623252E-3</v>
      </c>
      <c r="N545" s="3">
        <f t="shared" si="187"/>
        <v>6.0293832064246961E-2</v>
      </c>
      <c r="O545" s="3">
        <v>534</v>
      </c>
      <c r="P545" s="3">
        <f t="shared" si="188"/>
        <v>2.1190476190476191</v>
      </c>
      <c r="Q545" s="3">
        <f>(  'Swap(vs6M)_2Y'!B548 + ( ('Swap(vs6M)_3Y'!B552 - 'Swap(vs6M)_2Y'!B548)/1  )*(P545-2) )/100</f>
        <v>-1.4439285714285713E-3</v>
      </c>
      <c r="R545" s="3">
        <f t="shared" si="189"/>
        <v>1.7916251465872941</v>
      </c>
      <c r="S545" s="3">
        <f t="shared" si="190"/>
        <v>1.7038557232228881</v>
      </c>
      <c r="T545" s="13">
        <f t="shared" si="191"/>
        <v>0.96340348388656305</v>
      </c>
      <c r="U545" s="13">
        <f t="shared" si="192"/>
        <v>0.95579597768988667</v>
      </c>
      <c r="V545" s="3">
        <f t="shared" si="193"/>
        <v>167.84204321591051</v>
      </c>
      <c r="W545" s="13">
        <f t="shared" si="194"/>
        <v>0.96340348388656305</v>
      </c>
      <c r="X545" s="3">
        <f t="shared" si="195"/>
        <v>7.8089490921338912E-4</v>
      </c>
      <c r="Y545" s="3">
        <f t="shared" si="196"/>
        <v>-0.55658231575492945</v>
      </c>
      <c r="Z545" s="3">
        <f t="shared" si="197"/>
        <v>136.42809675320916</v>
      </c>
      <c r="AA545" s="3">
        <f t="shared" si="198"/>
        <v>2031.5838361274753</v>
      </c>
      <c r="AL545" s="25"/>
      <c r="AM545" s="25"/>
    </row>
    <row r="546" spans="1:39" hidden="1">
      <c r="A546" s="4">
        <v>42446</v>
      </c>
      <c r="B546" s="3">
        <v>141.13480000000001</v>
      </c>
      <c r="C546" s="3">
        <f t="shared" si="178"/>
        <v>4.3592298835466265E-3</v>
      </c>
      <c r="D546" s="3">
        <f t="shared" si="179"/>
        <v>1.9002885177605936E-5</v>
      </c>
      <c r="E546" s="3">
        <f t="shared" si="180"/>
        <v>1.2674796728153937E-4</v>
      </c>
      <c r="F546" s="3">
        <f t="shared" si="181"/>
        <v>7.0314392303375004E-3</v>
      </c>
      <c r="G546" s="3">
        <f t="shared" si="182"/>
        <v>3.9571157059504092E-2</v>
      </c>
      <c r="H546" s="3">
        <f t="shared" si="183"/>
        <v>1.5</v>
      </c>
      <c r="I546" s="13">
        <f>I547*(1+(H547*((B546/B547)-1))+((1-H547)*(Eur_1M!B546/100)*((A546-A547)/360)))</f>
        <v>122.92547964422995</v>
      </c>
      <c r="J546" s="3">
        <f t="shared" si="184"/>
        <v>117.60534978260388</v>
      </c>
      <c r="K546" s="3">
        <f t="shared" si="177"/>
        <v>1.1669750078393268</v>
      </c>
      <c r="L546" s="13">
        <f t="shared" si="185"/>
        <v>1166.9750078393267</v>
      </c>
      <c r="M546" s="3">
        <f t="shared" si="186"/>
        <v>6.5361134951243925E-3</v>
      </c>
      <c r="N546" s="3">
        <f t="shared" si="187"/>
        <v>5.9825359543009986E-2</v>
      </c>
      <c r="O546" s="3">
        <v>535</v>
      </c>
      <c r="P546" s="3">
        <f t="shared" si="188"/>
        <v>2.123015873015873</v>
      </c>
      <c r="Q546" s="3">
        <f>(  'Swap(vs6M)_2Y'!B549 + ( ('Swap(vs6M)_3Y'!B553 - 'Swap(vs6M)_2Y'!B549)/1  )*(P546-2) )/100</f>
        <v>-1.4644841269841268E-3</v>
      </c>
      <c r="R546" s="3">
        <f t="shared" si="189"/>
        <v>1.7793604872554387</v>
      </c>
      <c r="S546" s="3">
        <f t="shared" si="190"/>
        <v>1.6921915125117777</v>
      </c>
      <c r="T546" s="13">
        <f t="shared" si="191"/>
        <v>0.96240965995372141</v>
      </c>
      <c r="U546" s="13">
        <f t="shared" si="192"/>
        <v>0.95469526785116221</v>
      </c>
      <c r="V546" s="3">
        <f t="shared" si="193"/>
        <v>165.43986842091795</v>
      </c>
      <c r="W546" s="13">
        <f t="shared" si="194"/>
        <v>0.96240965995372141</v>
      </c>
      <c r="X546" s="3">
        <f t="shared" si="195"/>
        <v>8.0532566003075029E-4</v>
      </c>
      <c r="Y546" s="3">
        <f t="shared" si="196"/>
        <v>-0.56012597369901851</v>
      </c>
      <c r="Z546" s="3">
        <f t="shared" si="197"/>
        <v>139.29425541750538</v>
      </c>
      <c r="AA546" s="3">
        <f t="shared" si="198"/>
        <v>2033.1446878801496</v>
      </c>
      <c r="AL546" s="25"/>
      <c r="AM546" s="25"/>
    </row>
    <row r="547" spans="1:39" hidden="1">
      <c r="A547" s="4">
        <v>42445</v>
      </c>
      <c r="B547" s="3">
        <v>140.52090000000001</v>
      </c>
      <c r="C547" s="3">
        <f t="shared" si="178"/>
        <v>1.0516419790406735E-3</v>
      </c>
      <c r="D547" s="3">
        <f t="shared" si="179"/>
        <v>1.1059508520805843E-6</v>
      </c>
      <c r="E547" s="3">
        <f t="shared" si="180"/>
        <v>1.2016340744853386E-4</v>
      </c>
      <c r="F547" s="3">
        <f t="shared" si="181"/>
        <v>6.1961737825649375E-3</v>
      </c>
      <c r="G547" s="3">
        <f t="shared" si="182"/>
        <v>3.8598855100105856E-2</v>
      </c>
      <c r="H547" s="3">
        <f t="shared" si="183"/>
        <v>1.5</v>
      </c>
      <c r="I547" s="13">
        <f>I548*(1+(H548*((B547/B548)-1))+((1-H548)*(Eur_1M!B547/100)*((A547-A548)/360)))</f>
        <v>122.12464478262794</v>
      </c>
      <c r="J547" s="3">
        <f t="shared" si="184"/>
        <v>116.83917450072261</v>
      </c>
      <c r="K547" s="3">
        <f t="shared" si="177"/>
        <v>1.1593723995631515</v>
      </c>
      <c r="L547" s="13">
        <f t="shared" si="185"/>
        <v>1159.3723995631515</v>
      </c>
      <c r="M547" s="3">
        <f t="shared" si="186"/>
        <v>1.5813888899726871E-3</v>
      </c>
      <c r="N547" s="3">
        <f t="shared" si="187"/>
        <v>5.9940550330661438E-2</v>
      </c>
      <c r="O547" s="3">
        <v>536</v>
      </c>
      <c r="P547" s="3">
        <f t="shared" si="188"/>
        <v>2.126984126984127</v>
      </c>
      <c r="Q547" s="3">
        <f>(  'Swap(vs6M)_2Y'!B550 + ( ('Swap(vs6M)_3Y'!B554 - 'Swap(vs6M)_2Y'!B550)/1  )*(P547-2) )/100</f>
        <v>-1.4742857142857144E-3</v>
      </c>
      <c r="R547" s="3">
        <f t="shared" si="189"/>
        <v>1.6994595053930623</v>
      </c>
      <c r="S547" s="3">
        <f t="shared" si="190"/>
        <v>1.6120411059905335</v>
      </c>
      <c r="T547" s="13">
        <f t="shared" si="191"/>
        <v>0.95538368086394276</v>
      </c>
      <c r="U547" s="13">
        <f t="shared" si="192"/>
        <v>0.9465235024701103</v>
      </c>
      <c r="V547" s="3">
        <f t="shared" si="193"/>
        <v>158.14921794603151</v>
      </c>
      <c r="W547" s="13">
        <f t="shared" si="194"/>
        <v>0.95538368086394276</v>
      </c>
      <c r="X547" s="3">
        <f t="shared" si="195"/>
        <v>9.288117821894008E-4</v>
      </c>
      <c r="Y547" s="3">
        <f t="shared" si="196"/>
        <v>-0.84294303818549232</v>
      </c>
      <c r="Z547" s="3">
        <f t="shared" si="197"/>
        <v>159.16904302933955</v>
      </c>
      <c r="AA547" s="3">
        <f t="shared" si="198"/>
        <v>2019.5634579976236</v>
      </c>
      <c r="AL547" s="25"/>
      <c r="AM547" s="25"/>
    </row>
    <row r="548" spans="1:39" hidden="1">
      <c r="A548" s="4">
        <v>42444</v>
      </c>
      <c r="B548" s="3">
        <v>140.3732</v>
      </c>
      <c r="C548" s="3">
        <f t="shared" si="178"/>
        <v>-2.5527823380659107E-3</v>
      </c>
      <c r="D548" s="3">
        <f t="shared" si="179"/>
        <v>6.5166976655412576E-6</v>
      </c>
      <c r="E548" s="3">
        <f t="shared" si="180"/>
        <v>1.1952247497549716E-4</v>
      </c>
      <c r="F548" s="3">
        <f t="shared" si="181"/>
        <v>5.8264543644092138E-3</v>
      </c>
      <c r="G548" s="3">
        <f t="shared" si="182"/>
        <v>3.8530458280445129E-2</v>
      </c>
      <c r="H548" s="3">
        <f t="shared" si="183"/>
        <v>1.5</v>
      </c>
      <c r="I548" s="13">
        <f>I549*(1+(H549*((B548/B549)-1))+((1-H549)*(Eur_1M!B548/100)*((A548-A549)/360)))</f>
        <v>121.93167084980912</v>
      </c>
      <c r="J548" s="3">
        <f t="shared" si="184"/>
        <v>116.65455234644048</v>
      </c>
      <c r="K548" s="3">
        <f t="shared" si="177"/>
        <v>1.1575404298412049</v>
      </c>
      <c r="L548" s="13">
        <f t="shared" si="185"/>
        <v>1157.540429841205</v>
      </c>
      <c r="M548" s="3">
        <f t="shared" si="186"/>
        <v>-3.8272854176955944E-3</v>
      </c>
      <c r="N548" s="3">
        <f t="shared" si="187"/>
        <v>5.9857214986482082E-2</v>
      </c>
      <c r="O548" s="3">
        <v>537</v>
      </c>
      <c r="P548" s="3">
        <f t="shared" si="188"/>
        <v>2.1309523809523809</v>
      </c>
      <c r="Q548" s="3">
        <f>(  'Swap(vs6M)_2Y'!B551 + ( ('Swap(vs6M)_3Y'!B555 - 'Swap(vs6M)_2Y'!B551)/1  )*(P548-2) )/100</f>
        <v>-1.4142976190476188E-3</v>
      </c>
      <c r="R548" s="3">
        <f t="shared" si="189"/>
        <v>1.6834979152659431</v>
      </c>
      <c r="S548" s="3">
        <f t="shared" si="190"/>
        <v>1.5961196579669683</v>
      </c>
      <c r="T548" s="13">
        <f t="shared" si="191"/>
        <v>0.9538606286936635</v>
      </c>
      <c r="U548" s="13">
        <f t="shared" si="192"/>
        <v>0.94476895972622787</v>
      </c>
      <c r="V548" s="3">
        <f t="shared" si="193"/>
        <v>156.51164191958958</v>
      </c>
      <c r="W548" s="13">
        <f t="shared" si="194"/>
        <v>0.9538606286936635</v>
      </c>
      <c r="X548" s="3">
        <f t="shared" si="195"/>
        <v>9.5617934522148219E-4</v>
      </c>
      <c r="Y548" s="3">
        <f t="shared" si="196"/>
        <v>-0.95495166875828708</v>
      </c>
      <c r="Z548" s="3">
        <f t="shared" si="197"/>
        <v>163.41877352508456</v>
      </c>
      <c r="AA548" s="3">
        <f t="shared" si="198"/>
        <v>2019.334374293411</v>
      </c>
      <c r="AL548" s="25"/>
      <c r="AM548" s="25"/>
    </row>
    <row r="549" spans="1:39" hidden="1">
      <c r="A549" s="4">
        <v>42443</v>
      </c>
      <c r="B549" s="3">
        <v>140.732</v>
      </c>
      <c r="C549" s="3">
        <f t="shared" si="178"/>
        <v>3.2975905146278954E-4</v>
      </c>
      <c r="D549" s="3">
        <f t="shared" si="179"/>
        <v>1.0874103202163868E-7</v>
      </c>
      <c r="E549" s="3">
        <f t="shared" si="180"/>
        <v>1.1793855115228148E-4</v>
      </c>
      <c r="F549" s="3">
        <f t="shared" si="181"/>
        <v>6.1582518213186659E-3</v>
      </c>
      <c r="G549" s="3">
        <f t="shared" si="182"/>
        <v>3.8237855369476971E-2</v>
      </c>
      <c r="H549" s="3">
        <f t="shared" si="183"/>
        <v>1.5</v>
      </c>
      <c r="I549" s="13">
        <f>I550*(1+(H550*((B549/B550)-1))+((1-H550)*(Eur_1M!B549/100)*((A549-A550)/360)))</f>
        <v>122.39923233048532</v>
      </c>
      <c r="J549" s="3">
        <f t="shared" si="184"/>
        <v>117.10187808915013</v>
      </c>
      <c r="K549" s="3">
        <f t="shared" si="177"/>
        <v>1.1619791561667527</v>
      </c>
      <c r="L549" s="13">
        <f t="shared" si="185"/>
        <v>1161.9791561667528</v>
      </c>
      <c r="M549" s="3">
        <f t="shared" si="186"/>
        <v>5.0713319482078125E-4</v>
      </c>
      <c r="N549" s="3">
        <f t="shared" si="187"/>
        <v>5.9891826340533971E-2</v>
      </c>
      <c r="O549" s="3">
        <v>538</v>
      </c>
      <c r="P549" s="3">
        <f t="shared" si="188"/>
        <v>2.1349206349206349</v>
      </c>
      <c r="Q549" s="3">
        <f>(  'Swap(vs6M)_2Y'!B552 + ( ('Swap(vs6M)_3Y'!B556 - 'Swap(vs6M)_2Y'!B552)/1  )*(P549-2) )/100</f>
        <v>-1.3696746031746031E-3</v>
      </c>
      <c r="R549" s="3">
        <f t="shared" si="189"/>
        <v>1.7258522394431453</v>
      </c>
      <c r="S549" s="3">
        <f t="shared" si="190"/>
        <v>1.6383420902817771</v>
      </c>
      <c r="T549" s="13">
        <f t="shared" si="191"/>
        <v>0.95781300054346841</v>
      </c>
      <c r="U549" s="13">
        <f t="shared" si="192"/>
        <v>0.94932482396380857</v>
      </c>
      <c r="V549" s="3">
        <f t="shared" si="193"/>
        <v>160.85389061904982</v>
      </c>
      <c r="W549" s="13">
        <f t="shared" si="194"/>
        <v>0.95781300054346841</v>
      </c>
      <c r="X549" s="3">
        <f t="shared" si="195"/>
        <v>8.8484240095820668E-4</v>
      </c>
      <c r="Y549" s="3">
        <f t="shared" si="196"/>
        <v>-0.83865748923175443</v>
      </c>
      <c r="Z549" s="3">
        <f t="shared" si="197"/>
        <v>152.76078884311931</v>
      </c>
      <c r="AA549" s="3">
        <f t="shared" si="198"/>
        <v>2032.6682941138149</v>
      </c>
      <c r="AL549" s="25"/>
      <c r="AM549" s="25"/>
    </row>
    <row r="550" spans="1:39" hidden="1">
      <c r="A550" s="4">
        <v>42440</v>
      </c>
      <c r="B550" s="3">
        <v>140.68559999999999</v>
      </c>
      <c r="C550" s="3">
        <f t="shared" si="178"/>
        <v>4.9544789722630843E-3</v>
      </c>
      <c r="D550" s="3">
        <f t="shared" si="179"/>
        <v>2.4546861886597067E-5</v>
      </c>
      <c r="E550" s="3">
        <f t="shared" si="180"/>
        <v>1.2624689726499063E-4</v>
      </c>
      <c r="F550" s="3">
        <f t="shared" si="181"/>
        <v>8.7297144340399112E-3</v>
      </c>
      <c r="G550" s="3">
        <f t="shared" si="182"/>
        <v>3.9277218838099454E-2</v>
      </c>
      <c r="H550" s="3">
        <f t="shared" si="183"/>
        <v>1.5</v>
      </c>
      <c r="I550" s="13">
        <f>I551*(1+(H551*((B550/B551)-1))+((1-H551)*(Eur_1M!B550/100)*((A550-A551)/360)))</f>
        <v>122.33717535365639</v>
      </c>
      <c r="J550" s="3">
        <f t="shared" si="184"/>
        <v>117.04250689541928</v>
      </c>
      <c r="K550" s="3">
        <f t="shared" si="177"/>
        <v>1.1613900273609836</v>
      </c>
      <c r="L550" s="13">
        <f t="shared" si="185"/>
        <v>1161.3900273609836</v>
      </c>
      <c r="M550" s="3">
        <f t="shared" si="186"/>
        <v>7.4266106009527556E-3</v>
      </c>
      <c r="N550" s="3">
        <f t="shared" si="187"/>
        <v>5.9335157322696556E-2</v>
      </c>
      <c r="O550" s="3">
        <v>539</v>
      </c>
      <c r="P550" s="3">
        <f t="shared" si="188"/>
        <v>2.1388888888888888</v>
      </c>
      <c r="Q550" s="3">
        <f>(  'Swap(vs6M)_2Y'!B553 + ( ('Swap(vs6M)_3Y'!B557 - 'Swap(vs6M)_2Y'!B553)/1  )*(P550-2) )/100</f>
        <v>-1.2665277777777779E-3</v>
      </c>
      <c r="R550" s="3">
        <f t="shared" si="189"/>
        <v>1.7363267752679796</v>
      </c>
      <c r="S550" s="3">
        <f t="shared" si="190"/>
        <v>1.6495494598634843</v>
      </c>
      <c r="T550" s="13">
        <f t="shared" si="191"/>
        <v>0.95874696425469164</v>
      </c>
      <c r="U550" s="13">
        <f t="shared" si="192"/>
        <v>0.95048244038492113</v>
      </c>
      <c r="V550" s="3">
        <f t="shared" si="193"/>
        <v>160.41841097083648</v>
      </c>
      <c r="W550" s="13">
        <f t="shared" si="194"/>
        <v>0.95874696425469164</v>
      </c>
      <c r="X550" s="3">
        <f t="shared" si="195"/>
        <v>8.7672542421726642E-4</v>
      </c>
      <c r="Y550" s="3">
        <f t="shared" si="196"/>
        <v>-0.87460216475377539</v>
      </c>
      <c r="Z550" s="3">
        <f t="shared" si="197"/>
        <v>150.07906262451942</v>
      </c>
      <c r="AA550" s="3">
        <f t="shared" si="198"/>
        <v>2038.4910530539676</v>
      </c>
      <c r="AL550" s="25"/>
      <c r="AM550" s="25"/>
    </row>
    <row r="551" spans="1:39" hidden="1">
      <c r="A551" s="4">
        <v>42439</v>
      </c>
      <c r="B551" s="3">
        <v>139.99029999999999</v>
      </c>
      <c r="C551" s="3">
        <f t="shared" si="178"/>
        <v>-3.2506507811367567E-3</v>
      </c>
      <c r="D551" s="3">
        <f t="shared" si="179"/>
        <v>1.0566730500905007E-5</v>
      </c>
      <c r="E551" s="3">
        <f t="shared" si="180"/>
        <v>1.0510019560700118E-4</v>
      </c>
      <c r="F551" s="3">
        <f t="shared" si="181"/>
        <v>1.9312831227486147E-3</v>
      </c>
      <c r="G551" s="3">
        <f t="shared" si="182"/>
        <v>3.6358116787219334E-2</v>
      </c>
      <c r="H551" s="3">
        <f t="shared" si="183"/>
        <v>1.5</v>
      </c>
      <c r="I551" s="13">
        <f>I552*(1+(H552*((B551/B552)-1))+((1-H552)*(Eur_1M!B551/100)*((A551-A552)/360)))</f>
        <v>121.43199017960823</v>
      </c>
      <c r="J551" s="3">
        <f t="shared" si="184"/>
        <v>116.17649751054593</v>
      </c>
      <c r="K551" s="3">
        <f t="shared" si="177"/>
        <v>1.1527967847017879</v>
      </c>
      <c r="L551" s="13">
        <f t="shared" si="185"/>
        <v>1152.7967847017878</v>
      </c>
      <c r="M551" s="3">
        <f t="shared" si="186"/>
        <v>-4.8758858723253647E-3</v>
      </c>
      <c r="N551" s="3">
        <f t="shared" si="187"/>
        <v>5.9044329244304063E-2</v>
      </c>
      <c r="O551" s="3">
        <v>540</v>
      </c>
      <c r="P551" s="3">
        <f t="shared" si="188"/>
        <v>2.1428571428571428</v>
      </c>
      <c r="Q551" s="3">
        <f>(  'Swap(vs6M)_2Y'!B554 + ( ('Swap(vs6M)_3Y'!B558 - 'Swap(vs6M)_2Y'!B554)/1  )*(P551-2) )/100</f>
        <v>-1.2722857142857145E-3</v>
      </c>
      <c r="R551" s="3">
        <f t="shared" si="189"/>
        <v>1.6567917004989474</v>
      </c>
      <c r="S551" s="3">
        <f t="shared" si="190"/>
        <v>1.570359652673877</v>
      </c>
      <c r="T551" s="13">
        <f t="shared" si="191"/>
        <v>0.95121920222192324</v>
      </c>
      <c r="U551" s="13">
        <f t="shared" si="192"/>
        <v>0.94183426825959249</v>
      </c>
      <c r="V551" s="3">
        <f t="shared" si="193"/>
        <v>152.15691841291391</v>
      </c>
      <c r="W551" s="13">
        <f t="shared" si="194"/>
        <v>0.95121920222192324</v>
      </c>
      <c r="X551" s="3">
        <f t="shared" si="195"/>
        <v>1.0148977503437015E-3</v>
      </c>
      <c r="Y551" s="3">
        <f t="shared" si="196"/>
        <v>-1.149454819124472</v>
      </c>
      <c r="Z551" s="3">
        <f t="shared" si="197"/>
        <v>170.64721904298943</v>
      </c>
      <c r="AA551" s="3">
        <f t="shared" si="198"/>
        <v>2023.7261131181119</v>
      </c>
      <c r="AL551" s="25"/>
      <c r="AM551" s="25"/>
    </row>
    <row r="552" spans="1:39" hidden="1">
      <c r="A552" s="4">
        <v>42438</v>
      </c>
      <c r="B552" s="3">
        <v>140.4461</v>
      </c>
      <c r="C552" s="3">
        <f t="shared" si="178"/>
        <v>-2.0591674514672709E-3</v>
      </c>
      <c r="D552" s="3">
        <f t="shared" si="179"/>
        <v>4.2401705931822154E-6</v>
      </c>
      <c r="E552" s="3">
        <f t="shared" si="180"/>
        <v>9.4597279889794544E-5</v>
      </c>
      <c r="F552" s="3">
        <f t="shared" si="181"/>
        <v>4.9293180221630173E-3</v>
      </c>
      <c r="G552" s="3">
        <f t="shared" si="182"/>
        <v>3.4301864025564704E-2</v>
      </c>
      <c r="H552" s="3">
        <f t="shared" si="183"/>
        <v>1.5</v>
      </c>
      <c r="I552" s="13">
        <f>I553*(1+(H553*((B552/B553)-1))+((1-H553)*(Eur_1M!B552/100)*((A552-A553)/360)))</f>
        <v>122.02552453195197</v>
      </c>
      <c r="J552" s="3">
        <f t="shared" si="184"/>
        <v>116.74434410603939</v>
      </c>
      <c r="K552" s="3">
        <f t="shared" si="177"/>
        <v>1.1584314160042963</v>
      </c>
      <c r="L552" s="13">
        <f t="shared" si="185"/>
        <v>1158.4314160042964</v>
      </c>
      <c r="M552" s="3">
        <f t="shared" si="186"/>
        <v>-3.0863449864499647E-3</v>
      </c>
      <c r="N552" s="3">
        <f t="shared" si="187"/>
        <v>5.8979069449436643E-2</v>
      </c>
      <c r="O552" s="3">
        <v>541</v>
      </c>
      <c r="P552" s="3">
        <f t="shared" si="188"/>
        <v>2.1468253968253967</v>
      </c>
      <c r="Q552" s="3">
        <f>(  'Swap(vs6M)_2Y'!B555 + ( ('Swap(vs6M)_3Y'!B559 - 'Swap(vs6M)_2Y'!B555)/1  )*(P552-2) )/100</f>
        <v>-1.3668650793650795E-3</v>
      </c>
      <c r="R552" s="3">
        <f t="shared" si="189"/>
        <v>1.7110907643713116</v>
      </c>
      <c r="S552" s="3">
        <f t="shared" si="190"/>
        <v>1.6246743428600021</v>
      </c>
      <c r="T552" s="13">
        <f t="shared" si="191"/>
        <v>0.9564678205888395</v>
      </c>
      <c r="U552" s="13">
        <f t="shared" si="192"/>
        <v>0.94788401645591547</v>
      </c>
      <c r="V552" s="3">
        <f t="shared" si="193"/>
        <v>157.33277983782739</v>
      </c>
      <c r="W552" s="13">
        <f t="shared" si="194"/>
        <v>0.9564678205888395</v>
      </c>
      <c r="X552" s="3">
        <f t="shared" si="195"/>
        <v>9.2187684309133066E-4</v>
      </c>
      <c r="Y552" s="3">
        <f t="shared" si="196"/>
        <v>-0.85225142025387579</v>
      </c>
      <c r="Z552" s="3">
        <f t="shared" si="197"/>
        <v>156.64199296774308</v>
      </c>
      <c r="AA552" s="3">
        <f t="shared" si="198"/>
        <v>2040.921623943769</v>
      </c>
      <c r="AL552" s="25"/>
      <c r="AM552" s="25"/>
    </row>
    <row r="553" spans="1:39" hidden="1">
      <c r="A553" s="4">
        <v>42437</v>
      </c>
      <c r="B553" s="3">
        <v>140.73560000000001</v>
      </c>
      <c r="C553" s="3">
        <f t="shared" si="178"/>
        <v>2.6310805519357107E-3</v>
      </c>
      <c r="D553" s="3">
        <f t="shared" si="179"/>
        <v>6.9225848707743245E-6</v>
      </c>
      <c r="E553" s="3">
        <f t="shared" si="180"/>
        <v>9.0361827480009275E-5</v>
      </c>
      <c r="F553" s="3">
        <f t="shared" si="181"/>
        <v>6.9197964395931177E-3</v>
      </c>
      <c r="G553" s="3">
        <f t="shared" si="182"/>
        <v>3.3292527226179619E-2</v>
      </c>
      <c r="H553" s="3">
        <f t="shared" si="183"/>
        <v>1.5</v>
      </c>
      <c r="I553" s="13">
        <f>I554*(1+(H554*((B553/B554)-1))+((1-H554)*(Eur_1M!B553/100)*((A553-A554)/360)))</f>
        <v>122.40271917479281</v>
      </c>
      <c r="J553" s="3">
        <f t="shared" si="184"/>
        <v>117.10521402524415</v>
      </c>
      <c r="K553" s="3">
        <f t="shared" si="177"/>
        <v>1.1620122580116661</v>
      </c>
      <c r="L553" s="13">
        <f t="shared" si="185"/>
        <v>1162.0122580116661</v>
      </c>
      <c r="M553" s="3">
        <f t="shared" si="186"/>
        <v>3.9479721483495038E-3</v>
      </c>
      <c r="N553" s="3">
        <f t="shared" si="187"/>
        <v>5.8996001115272312E-2</v>
      </c>
      <c r="O553" s="3">
        <v>542</v>
      </c>
      <c r="P553" s="3">
        <f t="shared" si="188"/>
        <v>2.1507936507936507</v>
      </c>
      <c r="Q553" s="3">
        <f>(  'Swap(vs6M)_2Y'!B556 + ( ('Swap(vs6M)_3Y'!B560 - 'Swap(vs6M)_2Y'!B556)/1  )*(P553-2) )/100</f>
        <v>-1.2374206349206351E-3</v>
      </c>
      <c r="R553" s="3">
        <f t="shared" si="189"/>
        <v>1.747952224913031</v>
      </c>
      <c r="S553" s="3">
        <f t="shared" si="190"/>
        <v>1.6614311416948231</v>
      </c>
      <c r="T553" s="13">
        <f t="shared" si="191"/>
        <v>0.95976384976784068</v>
      </c>
      <c r="U553" s="13">
        <f t="shared" si="192"/>
        <v>0.95168655617070508</v>
      </c>
      <c r="V553" s="3">
        <f t="shared" si="193"/>
        <v>161.0345752650851</v>
      </c>
      <c r="W553" s="13">
        <f t="shared" si="194"/>
        <v>0.95976384976784068</v>
      </c>
      <c r="X553" s="3">
        <f t="shared" si="195"/>
        <v>8.6123052205201256E-4</v>
      </c>
      <c r="Y553" s="3">
        <f t="shared" si="196"/>
        <v>-0.84297095880598483</v>
      </c>
      <c r="Z553" s="3">
        <f t="shared" si="197"/>
        <v>147.55779357562761</v>
      </c>
      <c r="AA553" s="3">
        <f t="shared" si="198"/>
        <v>2052.3363030364849</v>
      </c>
      <c r="AL553" s="25"/>
      <c r="AM553" s="25"/>
    </row>
    <row r="554" spans="1:39" hidden="1">
      <c r="A554" s="4">
        <v>42436</v>
      </c>
      <c r="B554" s="3">
        <v>140.36580000000001</v>
      </c>
      <c r="C554" s="3">
        <f t="shared" si="178"/>
        <v>5.6283099731776436E-5</v>
      </c>
      <c r="D554" s="3">
        <f t="shared" si="179"/>
        <v>3.1677873154170926E-9</v>
      </c>
      <c r="E554" s="3">
        <f t="shared" si="180"/>
        <v>9.2259321224011975E-5</v>
      </c>
      <c r="F554" s="3">
        <f t="shared" si="181"/>
        <v>1.3188541712172274E-3</v>
      </c>
      <c r="G554" s="3">
        <f t="shared" si="182"/>
        <v>3.4078903156320048E-2</v>
      </c>
      <c r="H554" s="3">
        <f t="shared" si="183"/>
        <v>1.5</v>
      </c>
      <c r="I554" s="13">
        <f>I555*(1+(H555*((B554/B555)-1))+((1-H555)*(Eur_1M!B554/100)*((A554-A555)/360)))</f>
        <v>121.92042930852166</v>
      </c>
      <c r="J554" s="3">
        <f t="shared" si="184"/>
        <v>116.64379733129607</v>
      </c>
      <c r="K554" s="3">
        <f t="shared" si="177"/>
        <v>1.157433709918126</v>
      </c>
      <c r="L554" s="13">
        <f t="shared" si="185"/>
        <v>1157.4337099181259</v>
      </c>
      <c r="M554" s="3">
        <f t="shared" si="186"/>
        <v>9.6130738108562161E-5</v>
      </c>
      <c r="N554" s="3">
        <f t="shared" si="187"/>
        <v>5.910146303115385E-2</v>
      </c>
      <c r="O554" s="3">
        <v>543</v>
      </c>
      <c r="P554" s="3">
        <f t="shared" si="188"/>
        <v>2.1547619047619047</v>
      </c>
      <c r="Q554" s="3">
        <f>(  'Swap(vs6M)_2Y'!B557 + ( ('Swap(vs6M)_3Y'!B561 - 'Swap(vs6M)_2Y'!B557)/1  )*(P554-2) )/100</f>
        <v>-1.7453690476190475E-3</v>
      </c>
      <c r="R554" s="3">
        <f t="shared" si="189"/>
        <v>1.6852806406551009</v>
      </c>
      <c r="S554" s="3">
        <f t="shared" si="190"/>
        <v>1.5985249690435672</v>
      </c>
      <c r="T554" s="13">
        <f t="shared" si="191"/>
        <v>0.95403278049957152</v>
      </c>
      <c r="U554" s="13">
        <f t="shared" si="192"/>
        <v>0.94503690347722258</v>
      </c>
      <c r="V554" s="3">
        <f t="shared" si="193"/>
        <v>155.63195882749585</v>
      </c>
      <c r="W554" s="13">
        <f t="shared" si="194"/>
        <v>0.95403278049957152</v>
      </c>
      <c r="X554" s="3">
        <f t="shared" si="195"/>
        <v>9.6024222955770784E-4</v>
      </c>
      <c r="Y554" s="3">
        <f t="shared" si="196"/>
        <v>-0.59101808920418386</v>
      </c>
      <c r="Z554" s="3">
        <f t="shared" si="197"/>
        <v>163.82137843756479</v>
      </c>
      <c r="AA554" s="3">
        <f t="shared" si="198"/>
        <v>2044.0022767359849</v>
      </c>
      <c r="AL554" s="25"/>
      <c r="AM554" s="25"/>
    </row>
    <row r="555" spans="1:39" hidden="1">
      <c r="A555" s="4">
        <v>42433</v>
      </c>
      <c r="B555" s="3">
        <v>140.3579</v>
      </c>
      <c r="C555" s="3">
        <f t="shared" si="178"/>
        <v>-3.036894275387158E-3</v>
      </c>
      <c r="D555" s="3">
        <f t="shared" si="179"/>
        <v>9.2227268398792916E-6</v>
      </c>
      <c r="E555" s="3">
        <f t="shared" si="180"/>
        <v>9.2876884131166767E-5</v>
      </c>
      <c r="F555" s="3">
        <f t="shared" si="181"/>
        <v>2.0504357137116503E-3</v>
      </c>
      <c r="G555" s="3">
        <f t="shared" si="182"/>
        <v>3.4170163000556218E-2</v>
      </c>
      <c r="H555" s="3">
        <f t="shared" si="183"/>
        <v>1.5</v>
      </c>
      <c r="I555" s="13">
        <f>I556*(1+(H556*((B555/B556)-1))+((1-H556)*(Eur_1M!B555/100)*((A555-A556)/360)))</f>
        <v>121.90870957098426</v>
      </c>
      <c r="J555" s="3">
        <f t="shared" si="184"/>
        <v>116.63258481590515</v>
      </c>
      <c r="K555" s="3">
        <f t="shared" si="177"/>
        <v>1.1573224503090995</v>
      </c>
      <c r="L555" s="13">
        <f t="shared" si="185"/>
        <v>1157.3224503090996</v>
      </c>
      <c r="M555" s="3">
        <f t="shared" si="186"/>
        <v>-4.5549561111694892E-3</v>
      </c>
      <c r="N555" s="3">
        <f t="shared" si="187"/>
        <v>5.8839116658292882E-2</v>
      </c>
      <c r="O555" s="3">
        <v>544</v>
      </c>
      <c r="P555" s="3">
        <f t="shared" si="188"/>
        <v>2.1587301587301586</v>
      </c>
      <c r="Q555" s="3">
        <f>(  'Swap(vs6M)_2Y'!B558 + ( ('Swap(vs6M)_3Y'!B562 - 'Swap(vs6M)_2Y'!B558)/1  )*(P555-2) )/100</f>
        <v>-1.9539682539682539E-3</v>
      </c>
      <c r="R555" s="3">
        <f t="shared" si="189"/>
        <v>1.684531080500437</v>
      </c>
      <c r="S555" s="3">
        <f t="shared" si="190"/>
        <v>1.5980810156146723</v>
      </c>
      <c r="T555" s="13">
        <f t="shared" si="191"/>
        <v>0.95396046097049592</v>
      </c>
      <c r="U555" s="13">
        <f t="shared" si="192"/>
        <v>0.94498752597405644</v>
      </c>
      <c r="V555" s="3">
        <f t="shared" si="193"/>
        <v>155.05787101652061</v>
      </c>
      <c r="W555" s="13">
        <f t="shared" si="194"/>
        <v>0.95396046097049592</v>
      </c>
      <c r="X555" s="3">
        <f t="shared" si="195"/>
        <v>9.6494728889009887E-4</v>
      </c>
      <c r="Y555" s="3">
        <f t="shared" si="196"/>
        <v>-0.38296995094303687</v>
      </c>
      <c r="Z555" s="3">
        <f t="shared" si="197"/>
        <v>164.16359308021623</v>
      </c>
      <c r="AA555" s="3">
        <f t="shared" si="198"/>
        <v>2048.5960357995532</v>
      </c>
      <c r="AL555" s="25"/>
      <c r="AM555" s="25"/>
    </row>
    <row r="556" spans="1:39" hidden="1">
      <c r="A556" s="4">
        <v>42432</v>
      </c>
      <c r="B556" s="3">
        <v>140.78479999999999</v>
      </c>
      <c r="C556" s="3">
        <f t="shared" si="178"/>
        <v>2.4799023024694058E-3</v>
      </c>
      <c r="D556" s="3">
        <f t="shared" si="179"/>
        <v>6.1499154297930602E-6</v>
      </c>
      <c r="E556" s="3">
        <f t="shared" si="180"/>
        <v>8.3802290332383794E-5</v>
      </c>
      <c r="F556" s="3">
        <f t="shared" si="181"/>
        <v>5.4722105434222472E-3</v>
      </c>
      <c r="G556" s="3">
        <f t="shared" si="182"/>
        <v>3.2203159046934583E-2</v>
      </c>
      <c r="H556" s="3">
        <f t="shared" si="183"/>
        <v>1.5</v>
      </c>
      <c r="I556" s="13">
        <f>I557*(1+(H557*((B556/B557)-1))+((1-H557)*(Eur_1M!B556/100)*((A556-A557)/360)))</f>
        <v>122.46526497309786</v>
      </c>
      <c r="J556" s="3">
        <f t="shared" si="184"/>
        <v>117.16505288459526</v>
      </c>
      <c r="K556" s="3">
        <f t="shared" si="177"/>
        <v>1.1626060273724088</v>
      </c>
      <c r="L556" s="13">
        <f t="shared" si="185"/>
        <v>1162.6060273724088</v>
      </c>
      <c r="M556" s="3">
        <f t="shared" si="186"/>
        <v>3.7213286317119383E-3</v>
      </c>
      <c r="N556" s="3">
        <f t="shared" si="187"/>
        <v>5.869019264484561E-2</v>
      </c>
      <c r="O556" s="3">
        <v>545</v>
      </c>
      <c r="P556" s="3">
        <f t="shared" si="188"/>
        <v>2.1626984126984126</v>
      </c>
      <c r="Q556" s="3">
        <f>(  'Swap(vs6M)_2Y'!B559 + ( ('Swap(vs6M)_3Y'!B563 - 'Swap(vs6M)_2Y'!B559)/1  )*(P556-2) )/100</f>
        <v>-1.9149206349206348E-3</v>
      </c>
      <c r="R556" s="3">
        <f t="shared" si="189"/>
        <v>1.7407784038339071</v>
      </c>
      <c r="S556" s="3">
        <f t="shared" si="190"/>
        <v>1.6544679270283018</v>
      </c>
      <c r="T556" s="13">
        <f t="shared" si="191"/>
        <v>0.95913878555198839</v>
      </c>
      <c r="U556" s="13">
        <f t="shared" si="192"/>
        <v>0.95098376260949979</v>
      </c>
      <c r="V556" s="3">
        <f t="shared" si="193"/>
        <v>160.17020387613297</v>
      </c>
      <c r="W556" s="13">
        <f t="shared" si="194"/>
        <v>0.95913878555198839</v>
      </c>
      <c r="X556" s="3">
        <f t="shared" si="195"/>
        <v>8.7375695015660558E-4</v>
      </c>
      <c r="Y556" s="3">
        <f t="shared" si="196"/>
        <v>-0.20541188444532632</v>
      </c>
      <c r="Z556" s="3">
        <f t="shared" si="197"/>
        <v>149.90540088632832</v>
      </c>
      <c r="AA556" s="3">
        <f t="shared" si="198"/>
        <v>2065.2263074001075</v>
      </c>
      <c r="AL556" s="25"/>
      <c r="AM556" s="25"/>
    </row>
    <row r="557" spans="1:39" hidden="1">
      <c r="A557" s="4">
        <v>42431</v>
      </c>
      <c r="B557" s="3">
        <v>140.43610000000001</v>
      </c>
      <c r="C557" s="3">
        <f t="shared" si="178"/>
        <v>-4.5348297407681636E-3</v>
      </c>
      <c r="D557" s="3">
        <f t="shared" si="179"/>
        <v>2.0564680777755449E-5</v>
      </c>
      <c r="E557" s="3">
        <f t="shared" si="180"/>
        <v>8.799879004458766E-5</v>
      </c>
      <c r="F557" s="3">
        <f t="shared" si="181"/>
        <v>-2.2427614966975167E-4</v>
      </c>
      <c r="G557" s="3">
        <f t="shared" si="182"/>
        <v>3.3297943865849715E-2</v>
      </c>
      <c r="H557" s="3">
        <f t="shared" si="183"/>
        <v>1.5</v>
      </c>
      <c r="I557" s="13">
        <f>I558*(1+(H558*((B557/B558)-1))+((1-H558)*(Eur_1M!B557/100)*((A557-A558)/360)))</f>
        <v>122.01037839234172</v>
      </c>
      <c r="J557" s="3">
        <f t="shared" si="184"/>
        <v>116.72985348089092</v>
      </c>
      <c r="K557" s="3">
        <f t="shared" si="177"/>
        <v>1.1582876283498444</v>
      </c>
      <c r="L557" s="13">
        <f t="shared" si="185"/>
        <v>1158.2876283498445</v>
      </c>
      <c r="M557" s="3">
        <f t="shared" si="186"/>
        <v>-6.8062041362540442E-3</v>
      </c>
      <c r="N557" s="3">
        <f t="shared" si="187"/>
        <v>5.810490323756376E-2</v>
      </c>
      <c r="O557" s="3">
        <v>546</v>
      </c>
      <c r="P557" s="3">
        <f t="shared" si="188"/>
        <v>2.1666666666666665</v>
      </c>
      <c r="Q557" s="3">
        <f>(  'Swap(vs6M)_2Y'!B560 + ( ('Swap(vs6M)_3Y'!B564 - 'Swap(vs6M)_2Y'!B560)/1  )*(P557-2) )/100</f>
        <v>-1.7879999999999999E-3</v>
      </c>
      <c r="R557" s="3">
        <f t="shared" si="189"/>
        <v>1.71553275599192</v>
      </c>
      <c r="S557" s="3">
        <f t="shared" si="190"/>
        <v>1.6300046542327065</v>
      </c>
      <c r="T557" s="13">
        <f t="shared" si="191"/>
        <v>0.95687620241379423</v>
      </c>
      <c r="U557" s="13">
        <f t="shared" si="192"/>
        <v>0.94844974334329901</v>
      </c>
      <c r="V557" s="3">
        <f t="shared" si="193"/>
        <v>156.20670316173141</v>
      </c>
      <c r="W557" s="13">
        <f t="shared" si="194"/>
        <v>0.95687620241379423</v>
      </c>
      <c r="X557" s="3">
        <f t="shared" si="195"/>
        <v>9.2450455407439589E-4</v>
      </c>
      <c r="Y557" s="3">
        <f t="shared" si="196"/>
        <v>-0.39140039212769473</v>
      </c>
      <c r="Z557" s="3">
        <f t="shared" si="197"/>
        <v>156.15172074422048</v>
      </c>
      <c r="AA557" s="3">
        <f t="shared" si="198"/>
        <v>2062.9508552391871</v>
      </c>
      <c r="AL557" s="25"/>
      <c r="AM557" s="25"/>
    </row>
    <row r="558" spans="1:39" hidden="1">
      <c r="A558" s="4">
        <v>42430</v>
      </c>
      <c r="B558" s="3">
        <v>141.0744</v>
      </c>
      <c r="C558" s="3">
        <f t="shared" si="178"/>
        <v>-1.3720926207632215E-3</v>
      </c>
      <c r="D558" s="3">
        <f t="shared" si="179"/>
        <v>1.8826381599528856E-6</v>
      </c>
      <c r="E558" s="3">
        <f t="shared" si="180"/>
        <v>7.169932699788975E-5</v>
      </c>
      <c r="F558" s="3">
        <f t="shared" si="181"/>
        <v>6.375793947826296E-3</v>
      </c>
      <c r="G558" s="3">
        <f t="shared" si="182"/>
        <v>2.9627715886317893E-2</v>
      </c>
      <c r="H558" s="3">
        <f t="shared" si="183"/>
        <v>1.5</v>
      </c>
      <c r="I558" s="13">
        <f>I559*(1+(H559*((B558/B559)-1))+((1-H559)*(Eur_1M!B558/100)*((A558-A559)/360)))</f>
        <v>122.84363838654352</v>
      </c>
      <c r="J558" s="3">
        <f t="shared" si="184"/>
        <v>117.52705055802718</v>
      </c>
      <c r="K558" s="3">
        <f t="shared" si="177"/>
        <v>1.1661980598655899</v>
      </c>
      <c r="L558" s="13">
        <f t="shared" si="185"/>
        <v>1166.1980598655898</v>
      </c>
      <c r="M558" s="3">
        <f t="shared" si="186"/>
        <v>-2.0551574325973787E-3</v>
      </c>
      <c r="N558" s="3">
        <f t="shared" si="187"/>
        <v>5.8057161218703822E-2</v>
      </c>
      <c r="O558" s="3">
        <v>547</v>
      </c>
      <c r="P558" s="3">
        <f t="shared" si="188"/>
        <v>2.1706349206349205</v>
      </c>
      <c r="Q558" s="3">
        <f>(  'Swap(vs6M)_2Y'!B561 + ( ('Swap(vs6M)_3Y'!B565 - 'Swap(vs6M)_2Y'!B561)/1  )*(P558-2) )/100</f>
        <v>-2.1671031746031745E-3</v>
      </c>
      <c r="R558" s="3">
        <f t="shared" si="189"/>
        <v>1.7852490825070004</v>
      </c>
      <c r="S558" s="3">
        <f t="shared" si="190"/>
        <v>1.6997130328127321</v>
      </c>
      <c r="T558" s="13">
        <f t="shared" si="191"/>
        <v>0.962889538090277</v>
      </c>
      <c r="U558" s="13">
        <f t="shared" si="192"/>
        <v>0.9554075416583433</v>
      </c>
      <c r="V558" s="3">
        <f t="shared" si="193"/>
        <v>163.0075551766721</v>
      </c>
      <c r="W558" s="13">
        <f t="shared" si="194"/>
        <v>0.962889538090277</v>
      </c>
      <c r="X558" s="3">
        <f t="shared" si="195"/>
        <v>8.1267235778515856E-4</v>
      </c>
      <c r="Y558" s="3">
        <f t="shared" si="196"/>
        <v>0.21753426055084413</v>
      </c>
      <c r="Z558" s="3">
        <f t="shared" si="197"/>
        <v>139.28447104938729</v>
      </c>
      <c r="AA558" s="3">
        <f t="shared" si="198"/>
        <v>2083.6192807022553</v>
      </c>
      <c r="AL558" s="25"/>
      <c r="AM558" s="25"/>
    </row>
    <row r="559" spans="1:39">
      <c r="A559" s="4">
        <v>42429</v>
      </c>
      <c r="B559" s="3">
        <v>141.2681</v>
      </c>
      <c r="C559" s="3">
        <f t="shared" si="178"/>
        <v>2.6772202545540854E-3</v>
      </c>
      <c r="D559" s="3">
        <f t="shared" si="179"/>
        <v>7.1675082913946421E-6</v>
      </c>
      <c r="E559" s="3">
        <f t="shared" si="180"/>
        <v>7.0470500226339525E-5</v>
      </c>
      <c r="F559" s="3">
        <f t="shared" si="181"/>
        <v>8.5564726112607025E-3</v>
      </c>
      <c r="G559" s="3">
        <f t="shared" si="182"/>
        <v>2.9013858275264041E-2</v>
      </c>
      <c r="H559" s="3">
        <f t="shared" si="183"/>
        <v>1.5</v>
      </c>
      <c r="I559" s="13">
        <f>I560*(1+(H560*((B559/B560)-1))+((1-H560)*(Eur_1M!B559/100)*((A559-A560)/360)))</f>
        <v>123.0963610064548</v>
      </c>
      <c r="J559" s="3">
        <f t="shared" si="184"/>
        <v>117.76883551748931</v>
      </c>
      <c r="K559" s="3">
        <f t="shared" si="177"/>
        <v>1.1685972449833191</v>
      </c>
      <c r="L559" s="13">
        <f t="shared" si="185"/>
        <v>1168.5972449833191</v>
      </c>
      <c r="M559" s="3">
        <f t="shared" si="186"/>
        <v>4.0241032384830677E-3</v>
      </c>
      <c r="N559" s="3">
        <f t="shared" si="187"/>
        <v>5.7878497868557977E-2</v>
      </c>
      <c r="O559" s="3">
        <v>548</v>
      </c>
      <c r="P559" s="3">
        <f t="shared" si="188"/>
        <v>2.1746031746031744</v>
      </c>
      <c r="Q559" s="3">
        <f>(  'Swap(vs6M)_2Y'!B562 + ( ('Swap(vs6M)_3Y'!B566 - 'Swap(vs6M)_2Y'!B562)/1  )*(P559-2) )/100</f>
        <v>-1.9141269841269843E-3</v>
      </c>
      <c r="R559" s="3">
        <f t="shared" si="189"/>
        <v>1.8193633923225254</v>
      </c>
      <c r="S559" s="3">
        <f t="shared" si="190"/>
        <v>1.7340126583613018</v>
      </c>
      <c r="T559" s="13">
        <f t="shared" si="191"/>
        <v>0.96557199607264965</v>
      </c>
      <c r="U559" s="13">
        <f t="shared" si="192"/>
        <v>0.95854208140101116</v>
      </c>
      <c r="V559" s="3">
        <f t="shared" si="193"/>
        <v>165.8244781832625</v>
      </c>
      <c r="W559" s="13">
        <f t="shared" si="194"/>
        <v>0.96557199607264965</v>
      </c>
      <c r="X559" s="3">
        <f t="shared" si="195"/>
        <v>7.6429764872469141E-4</v>
      </c>
      <c r="Y559" s="3">
        <f t="shared" si="196"/>
        <v>9.4201688464488509E-2</v>
      </c>
      <c r="Z559" s="3">
        <f t="shared" si="197"/>
        <v>131.36797599169699</v>
      </c>
      <c r="AA559" s="3">
        <f t="shared" si="198"/>
        <v>2093.1431839310849</v>
      </c>
      <c r="AL559" s="25"/>
      <c r="AM559" s="25"/>
    </row>
    <row r="560" spans="1:39" hidden="1">
      <c r="A560" s="4">
        <v>42426</v>
      </c>
      <c r="B560" s="3">
        <v>140.8904</v>
      </c>
      <c r="C560" s="3">
        <f t="shared" si="178"/>
        <v>7.1002357420954791E-4</v>
      </c>
      <c r="D560" s="3">
        <f t="shared" si="179"/>
        <v>5.0413347593330141E-7</v>
      </c>
      <c r="E560" s="3">
        <f t="shared" si="180"/>
        <v>6.9474921837572875E-5</v>
      </c>
      <c r="F560" s="3">
        <f t="shared" si="181"/>
        <v>3.3949154426331694E-3</v>
      </c>
      <c r="G560" s="3">
        <f t="shared" si="182"/>
        <v>2.9463926776822569E-2</v>
      </c>
      <c r="H560" s="3">
        <f t="shared" si="183"/>
        <v>1.5</v>
      </c>
      <c r="I560" s="13">
        <f>I561*(1+(H561*((B560/B561)-1))+((1-H561)*(Eur_1M!B560/100)*((A560-A561)/360)))</f>
        <v>122.60200388064904</v>
      </c>
      <c r="J560" s="3">
        <f t="shared" si="184"/>
        <v>117.29587382666512</v>
      </c>
      <c r="K560" s="3">
        <f t="shared" si="177"/>
        <v>1.1639041381316535</v>
      </c>
      <c r="L560" s="13">
        <f t="shared" si="185"/>
        <v>1163.9041381316536</v>
      </c>
      <c r="M560" s="3">
        <f t="shared" si="186"/>
        <v>1.068481410190671E-3</v>
      </c>
      <c r="N560" s="3">
        <f t="shared" si="187"/>
        <v>5.786925539593829E-2</v>
      </c>
      <c r="O560" s="3">
        <v>549</v>
      </c>
      <c r="P560" s="3">
        <f t="shared" si="188"/>
        <v>2.1785714285714284</v>
      </c>
      <c r="Q560" s="3">
        <f>(  'Swap(vs6M)_2Y'!B563 + ( ('Swap(vs6M)_3Y'!B567 - 'Swap(vs6M)_2Y'!B563)/1  )*(P560-2) )/100</f>
        <v>-1.9967857142857144E-3</v>
      </c>
      <c r="R560" s="3">
        <f t="shared" si="189"/>
        <v>1.7687505324620929</v>
      </c>
      <c r="S560" s="3">
        <f t="shared" si="190"/>
        <v>1.6833356011133067</v>
      </c>
      <c r="T560" s="13">
        <f t="shared" si="191"/>
        <v>0.96153224236650991</v>
      </c>
      <c r="U560" s="13">
        <f t="shared" si="192"/>
        <v>0.95384492887520522</v>
      </c>
      <c r="V560" s="3">
        <f t="shared" si="193"/>
        <v>161.12802944265809</v>
      </c>
      <c r="W560" s="13">
        <f t="shared" si="194"/>
        <v>0.96153224236650991</v>
      </c>
      <c r="X560" s="3">
        <f t="shared" si="195"/>
        <v>8.3968925233306993E-4</v>
      </c>
      <c r="Y560" s="3">
        <f t="shared" si="196"/>
        <v>8.2614323903600351E-3</v>
      </c>
      <c r="Z560" s="3">
        <f t="shared" si="197"/>
        <v>143.40778137178609</v>
      </c>
      <c r="AA560" s="3">
        <f t="shared" si="198"/>
        <v>2087.0786753599496</v>
      </c>
      <c r="AL560" s="25"/>
      <c r="AM560" s="25"/>
    </row>
    <row r="561" spans="1:39" hidden="1">
      <c r="A561" s="4">
        <v>42425</v>
      </c>
      <c r="B561" s="3">
        <v>140.79040000000001</v>
      </c>
      <c r="C561" s="3">
        <f t="shared" si="178"/>
        <v>1.0361185569922021E-3</v>
      </c>
      <c r="D561" s="3">
        <f t="shared" si="179"/>
        <v>1.0735416641436031E-6</v>
      </c>
      <c r="E561" s="3">
        <f t="shared" si="180"/>
        <v>9.674145725319737E-5</v>
      </c>
      <c r="F561" s="3">
        <f t="shared" si="181"/>
        <v>7.9546801840543174E-3</v>
      </c>
      <c r="G561" s="3">
        <f t="shared" si="182"/>
        <v>3.4337703638813964E-2</v>
      </c>
      <c r="H561" s="3">
        <f t="shared" si="183"/>
        <v>1.5</v>
      </c>
      <c r="I561" s="13">
        <f>I562*(1+(H562*((B561/B562)-1))+((1-H562)*(Eur_1M!B561/100)*((A561-A562)/360)))</f>
        <v>122.47107587817499</v>
      </c>
      <c r="J561" s="3">
        <f t="shared" si="184"/>
        <v>117.1706122977139</v>
      </c>
      <c r="K561" s="3">
        <f t="shared" si="177"/>
        <v>1.1626611923472991</v>
      </c>
      <c r="L561" s="13">
        <f t="shared" si="185"/>
        <v>1162.6611923472992</v>
      </c>
      <c r="M561" s="3">
        <f t="shared" si="186"/>
        <v>1.5574087679080585E-3</v>
      </c>
      <c r="N561" s="3">
        <f t="shared" si="187"/>
        <v>5.7845285201583808E-2</v>
      </c>
      <c r="O561" s="3">
        <v>550</v>
      </c>
      <c r="P561" s="3">
        <f t="shared" si="188"/>
        <v>2.1825396825396823</v>
      </c>
      <c r="Q561" s="3">
        <f>(  'Swap(vs6M)_2Y'!B564 + ( ('Swap(vs6M)_3Y'!B568 - 'Swap(vs6M)_2Y'!B564)/1  )*(P561-2) )/100</f>
        <v>-2.1026825396825398E-3</v>
      </c>
      <c r="R561" s="3">
        <f t="shared" si="189"/>
        <v>1.7526160708148506</v>
      </c>
      <c r="S561" s="3">
        <f t="shared" si="190"/>
        <v>1.6671587956587888</v>
      </c>
      <c r="T561" s="13">
        <f t="shared" si="191"/>
        <v>0.96016603458429495</v>
      </c>
      <c r="U561" s="13">
        <f t="shared" si="192"/>
        <v>0.95225858323769985</v>
      </c>
      <c r="V561" s="3">
        <f t="shared" si="193"/>
        <v>159.70906669349267</v>
      </c>
      <c r="W561" s="13">
        <f t="shared" si="194"/>
        <v>0.96016603458429495</v>
      </c>
      <c r="X561" s="3">
        <f t="shared" si="195"/>
        <v>8.6437994620955079E-4</v>
      </c>
      <c r="Y561" s="3">
        <f t="shared" si="196"/>
        <v>5.6641621117553109E-2</v>
      </c>
      <c r="Z561" s="3">
        <f t="shared" si="197"/>
        <v>147.51668739270724</v>
      </c>
      <c r="AA561" s="3">
        <f t="shared" si="198"/>
        <v>2087.9019680960873</v>
      </c>
      <c r="AL561" s="25"/>
      <c r="AM561" s="25"/>
    </row>
    <row r="562" spans="1:39" hidden="1">
      <c r="A562" s="4">
        <v>42424</v>
      </c>
      <c r="B562" s="3">
        <v>140.6446</v>
      </c>
      <c r="C562" s="3">
        <f t="shared" si="178"/>
        <v>9.0268153743856578E-4</v>
      </c>
      <c r="D562" s="3">
        <f t="shared" si="179"/>
        <v>8.1483395803245286E-7</v>
      </c>
      <c r="E562" s="3">
        <f t="shared" si="180"/>
        <v>9.5724087885368681E-5</v>
      </c>
      <c r="F562" s="3">
        <f t="shared" si="181"/>
        <v>7.155568581210997E-3</v>
      </c>
      <c r="G562" s="3">
        <f t="shared" si="182"/>
        <v>3.4261730042013126E-2</v>
      </c>
      <c r="H562" s="3">
        <f t="shared" si="183"/>
        <v>1.5</v>
      </c>
      <c r="I562" s="13">
        <f>I563*(1+(H563*((B562/B563)-1))+((1-H563)*(Eur_1M!B562/100)*((A562-A563)/360)))</f>
        <v>122.28048680185964</v>
      </c>
      <c r="J562" s="3">
        <f t="shared" si="184"/>
        <v>116.98827178499285</v>
      </c>
      <c r="K562" s="3">
        <f t="shared" si="177"/>
        <v>1.1608518629107094</v>
      </c>
      <c r="L562" s="13">
        <f t="shared" si="185"/>
        <v>1160.8518629107093</v>
      </c>
      <c r="M562" s="3">
        <f t="shared" si="186"/>
        <v>1.3573370167366604E-3</v>
      </c>
      <c r="N562" s="3">
        <f t="shared" si="187"/>
        <v>5.7829541254317558E-2</v>
      </c>
      <c r="O562" s="3">
        <v>551</v>
      </c>
      <c r="P562" s="3">
        <f t="shared" si="188"/>
        <v>2.1865079365079363</v>
      </c>
      <c r="Q562" s="3">
        <f>(  'Swap(vs6M)_2Y'!B565 + ( ('Swap(vs6M)_3Y'!B569 - 'Swap(vs6M)_2Y'!B565)/1  )*(P562-2) )/100</f>
        <v>-1.8253968253968255E-3</v>
      </c>
      <c r="R562" s="3">
        <f t="shared" si="189"/>
        <v>1.7403357323721653</v>
      </c>
      <c r="S562" s="3">
        <f t="shared" si="190"/>
        <v>1.6548240843962498</v>
      </c>
      <c r="T562" s="13">
        <f t="shared" si="191"/>
        <v>0.95909995839581208</v>
      </c>
      <c r="U562" s="13">
        <f t="shared" si="192"/>
        <v>0.95101990648271129</v>
      </c>
      <c r="V562" s="3">
        <f t="shared" si="193"/>
        <v>158.54972885120776</v>
      </c>
      <c r="W562" s="13">
        <f t="shared" si="194"/>
        <v>0.95909995839581208</v>
      </c>
      <c r="X562" s="3">
        <f t="shared" si="195"/>
        <v>8.8393284591360146E-4</v>
      </c>
      <c r="Y562" s="3">
        <f t="shared" si="196"/>
        <v>-0.24885330764597713</v>
      </c>
      <c r="Z562" s="3">
        <f t="shared" si="197"/>
        <v>150.61689235317127</v>
      </c>
      <c r="AA562" s="3">
        <f t="shared" si="198"/>
        <v>2087.728602214901</v>
      </c>
      <c r="AL562" s="25"/>
      <c r="AM562" s="25"/>
    </row>
    <row r="563" spans="1:39" hidden="1">
      <c r="A563" s="4">
        <v>42423</v>
      </c>
      <c r="B563" s="3">
        <v>140.51769999999999</v>
      </c>
      <c r="C563" s="3">
        <f t="shared" si="178"/>
        <v>-3.2659590238130683E-4</v>
      </c>
      <c r="D563" s="3">
        <f t="shared" si="179"/>
        <v>1.0666488345226009E-7</v>
      </c>
      <c r="E563" s="3">
        <f t="shared" si="180"/>
        <v>9.4913594191533329E-5</v>
      </c>
      <c r="F563" s="3">
        <f t="shared" si="181"/>
        <v>6.1870063622557385E-3</v>
      </c>
      <c r="G563" s="3">
        <f t="shared" si="182"/>
        <v>3.4231498458956872E-2</v>
      </c>
      <c r="H563" s="3">
        <f t="shared" si="183"/>
        <v>1.5</v>
      </c>
      <c r="I563" s="13">
        <f>I564*(1+(H564*((B563/B564)-1))+((1-H564)*(Eur_1M!B563/100)*((A563-A564)/360)))</f>
        <v>122.11462356232127</v>
      </c>
      <c r="J563" s="3">
        <f t="shared" si="184"/>
        <v>116.82958699190975</v>
      </c>
      <c r="K563" s="3">
        <f t="shared" si="177"/>
        <v>1.159277264578283</v>
      </c>
      <c r="L563" s="13">
        <f t="shared" si="185"/>
        <v>1159.2772645782829</v>
      </c>
      <c r="M563" s="3">
        <f t="shared" si="186"/>
        <v>-4.8634877868079037E-4</v>
      </c>
      <c r="N563" s="3">
        <f t="shared" si="187"/>
        <v>5.793351789392235E-2</v>
      </c>
      <c r="O563" s="3">
        <v>552</v>
      </c>
      <c r="P563" s="3">
        <f t="shared" si="188"/>
        <v>2.1904761904761907</v>
      </c>
      <c r="Q563" s="3">
        <f>(  'Swap(vs6M)_2Y'!B566 + ( ('Swap(vs6M)_3Y'!B570 - 'Swap(vs6M)_2Y'!B566)/1  )*(P563-2) )/100</f>
        <v>-1.7179999999999999E-3</v>
      </c>
      <c r="R563" s="3">
        <f t="shared" si="189"/>
        <v>1.7226980184627274</v>
      </c>
      <c r="S563" s="3">
        <f t="shared" si="190"/>
        <v>1.6369549207824479</v>
      </c>
      <c r="T563" s="13">
        <f t="shared" si="191"/>
        <v>0.95752842556794615</v>
      </c>
      <c r="U563" s="13">
        <f t="shared" si="192"/>
        <v>0.94918005546503559</v>
      </c>
      <c r="V563" s="3">
        <f t="shared" si="193"/>
        <v>157.28215837490814</v>
      </c>
      <c r="W563" s="13">
        <f t="shared" si="194"/>
        <v>0.95752842556794615</v>
      </c>
      <c r="X563" s="3">
        <f t="shared" si="195"/>
        <v>9.1011907345747364E-4</v>
      </c>
      <c r="Y563" s="3">
        <f t="shared" si="196"/>
        <v>-0.41575255448698734</v>
      </c>
      <c r="Z563" s="3">
        <f t="shared" si="197"/>
        <v>155.21771696227313</v>
      </c>
      <c r="AA563" s="3">
        <f t="shared" si="198"/>
        <v>2086.995413160892</v>
      </c>
      <c r="AL563" s="25"/>
      <c r="AM563" s="25"/>
    </row>
    <row r="564" spans="1:39" hidden="1">
      <c r="A564" s="4">
        <v>42422</v>
      </c>
      <c r="B564" s="3">
        <v>140.56360000000001</v>
      </c>
      <c r="C564" s="3">
        <f t="shared" si="178"/>
        <v>2.4417323064677885E-3</v>
      </c>
      <c r="D564" s="3">
        <f t="shared" si="179"/>
        <v>5.962056656448506E-6</v>
      </c>
      <c r="E564" s="3">
        <f t="shared" si="180"/>
        <v>1.0116176325893532E-4</v>
      </c>
      <c r="F564" s="3">
        <f t="shared" si="181"/>
        <v>9.03448186328E-3</v>
      </c>
      <c r="G564" s="3">
        <f t="shared" si="182"/>
        <v>3.4974511342743389E-2</v>
      </c>
      <c r="H564" s="3">
        <f t="shared" si="183"/>
        <v>1.5</v>
      </c>
      <c r="I564" s="13">
        <f>I565*(1+(H565*((B564/B565)-1))+((1-H565)*(Eur_1M!B564/100)*((A564-A565)/360)))</f>
        <v>122.17402830489095</v>
      </c>
      <c r="J564" s="3">
        <f t="shared" si="184"/>
        <v>116.88642073824836</v>
      </c>
      <c r="K564" s="3">
        <f t="shared" si="177"/>
        <v>1.1598412147871946</v>
      </c>
      <c r="L564" s="13">
        <f t="shared" si="185"/>
        <v>1159.8412147871945</v>
      </c>
      <c r="M564" s="3">
        <f t="shared" si="186"/>
        <v>3.670952445459493E-3</v>
      </c>
      <c r="N564" s="3">
        <f t="shared" si="187"/>
        <v>5.7809626114239156E-2</v>
      </c>
      <c r="O564" s="3">
        <v>553</v>
      </c>
      <c r="P564" s="3">
        <f t="shared" si="188"/>
        <v>2.1944444444444446</v>
      </c>
      <c r="Q564" s="3">
        <f>(  'Swap(vs6M)_2Y'!B567 + ( ('Swap(vs6M)_3Y'!B571 - 'Swap(vs6M)_2Y'!B567)/1  )*(P564-2) )/100</f>
        <v>-1.5611944444444445E-3</v>
      </c>
      <c r="R564" s="3">
        <f t="shared" si="189"/>
        <v>1.7343400245937799</v>
      </c>
      <c r="S564" s="3">
        <f t="shared" si="190"/>
        <v>1.6487028252444995</v>
      </c>
      <c r="T564" s="13">
        <f t="shared" si="191"/>
        <v>0.95857111510045967</v>
      </c>
      <c r="U564" s="13">
        <f t="shared" si="192"/>
        <v>0.95039573445995496</v>
      </c>
      <c r="V564" s="3">
        <f t="shared" si="193"/>
        <v>158.13295576810731</v>
      </c>
      <c r="W564" s="13">
        <f t="shared" si="194"/>
        <v>0.95857111510045967</v>
      </c>
      <c r="X564" s="3">
        <f t="shared" si="195"/>
        <v>8.9265618163682594E-4</v>
      </c>
      <c r="Y564" s="3">
        <f t="shared" si="196"/>
        <v>-0.5177130075605787</v>
      </c>
      <c r="Z564" s="3">
        <f t="shared" si="197"/>
        <v>152.33722581163826</v>
      </c>
      <c r="AA564" s="3">
        <f t="shared" si="198"/>
        <v>2092.7480315434477</v>
      </c>
      <c r="AL564" s="25"/>
      <c r="AM564" s="25"/>
    </row>
    <row r="565" spans="1:39" hidden="1">
      <c r="A565" s="4">
        <v>42419</v>
      </c>
      <c r="B565" s="3">
        <v>140.2208</v>
      </c>
      <c r="C565" s="3">
        <f t="shared" si="178"/>
        <v>5.3430027019503164E-4</v>
      </c>
      <c r="D565" s="3">
        <f t="shared" si="179"/>
        <v>2.8547677873048381E-7</v>
      </c>
      <c r="E565" s="3">
        <f t="shared" si="180"/>
        <v>9.6808994646254437E-5</v>
      </c>
      <c r="F565" s="3">
        <f t="shared" si="181"/>
        <v>7.8613267297771103E-3</v>
      </c>
      <c r="G565" s="3">
        <f t="shared" si="182"/>
        <v>3.4363629669068023E-2</v>
      </c>
      <c r="H565" s="3">
        <f t="shared" si="183"/>
        <v>1.5</v>
      </c>
      <c r="I565" s="13">
        <f>I566*(1+(H566*((B565/B566)-1))+((1-H566)*(Eur_1M!B565/100)*((A565-A566)/360)))</f>
        <v>121.726355452522</v>
      </c>
      <c r="J565" s="3">
        <f t="shared" si="184"/>
        <v>116.45812285774872</v>
      </c>
      <c r="K565" s="3">
        <f t="shared" si="177"/>
        <v>1.1555912982368204</v>
      </c>
      <c r="L565" s="13">
        <f t="shared" si="185"/>
        <v>1155.5912982368204</v>
      </c>
      <c r="M565" s="3">
        <f t="shared" si="186"/>
        <v>8.0485445764055786E-4</v>
      </c>
      <c r="N565" s="3">
        <f t="shared" si="187"/>
        <v>5.7817644157693984E-2</v>
      </c>
      <c r="O565" s="3">
        <v>554</v>
      </c>
      <c r="P565" s="3">
        <f t="shared" si="188"/>
        <v>2.1984126984126986</v>
      </c>
      <c r="Q565" s="3">
        <f>(  'Swap(vs6M)_2Y'!B568 + ( ('Swap(vs6M)_3Y'!B572 - 'Swap(vs6M)_2Y'!B568)/1  )*(P565-2) )/100</f>
        <v>-1.6770873015873016E-3</v>
      </c>
      <c r="R565" s="3">
        <f t="shared" si="189"/>
        <v>1.686757000736989</v>
      </c>
      <c r="S565" s="3">
        <f t="shared" si="190"/>
        <v>1.6010305183153439</v>
      </c>
      <c r="T565" s="13">
        <f t="shared" si="191"/>
        <v>0.95417495665722274</v>
      </c>
      <c r="U565" s="13">
        <f t="shared" si="192"/>
        <v>0.94531492004819584</v>
      </c>
      <c r="V565" s="3">
        <f t="shared" si="193"/>
        <v>153.82961395268694</v>
      </c>
      <c r="W565" s="13">
        <f t="shared" si="194"/>
        <v>0.95417495665722274</v>
      </c>
      <c r="X565" s="3">
        <f t="shared" si="195"/>
        <v>9.7090000792214505E-4</v>
      </c>
      <c r="Y565" s="3">
        <f t="shared" si="196"/>
        <v>-0.57584277773716863</v>
      </c>
      <c r="Z565" s="3">
        <f t="shared" si="197"/>
        <v>164.79826922207727</v>
      </c>
      <c r="AA565" s="3">
        <f t="shared" si="198"/>
        <v>2085.8686161808173</v>
      </c>
      <c r="AL565" s="25"/>
      <c r="AM565" s="25"/>
    </row>
    <row r="566" spans="1:39" hidden="1">
      <c r="A566" s="4">
        <v>42418</v>
      </c>
      <c r="B566" s="3">
        <v>140.14590000000001</v>
      </c>
      <c r="C566" s="3">
        <f t="shared" si="178"/>
        <v>3.5239644357740649E-3</v>
      </c>
      <c r="D566" s="3">
        <f t="shared" si="179"/>
        <v>1.2418325344600424E-5</v>
      </c>
      <c r="E566" s="3">
        <f t="shared" si="180"/>
        <v>9.7473990547637044E-5</v>
      </c>
      <c r="F566" s="3">
        <f t="shared" si="181"/>
        <v>6.3521045754738638E-3</v>
      </c>
      <c r="G566" s="3">
        <f t="shared" si="182"/>
        <v>3.4680718914137876E-2</v>
      </c>
      <c r="H566" s="3">
        <f t="shared" si="183"/>
        <v>1.5</v>
      </c>
      <c r="I566" s="13">
        <f>I567*(1+(H567*((B566/B567)-1))+((1-H567)*(Eur_1M!B566/100)*((A566-A567)/360)))</f>
        <v>121.62842286874864</v>
      </c>
      <c r="J566" s="3">
        <f t="shared" si="184"/>
        <v>116.3644287285648</v>
      </c>
      <c r="K566" s="3">
        <f t="shared" si="177"/>
        <v>1.1546615896194743</v>
      </c>
      <c r="L566" s="13">
        <f t="shared" si="185"/>
        <v>1154.6615896194744</v>
      </c>
      <c r="M566" s="3">
        <f t="shared" si="186"/>
        <v>5.2847408067165837E-3</v>
      </c>
      <c r="N566" s="3">
        <f t="shared" si="187"/>
        <v>5.7485943414652498E-2</v>
      </c>
      <c r="O566" s="3">
        <v>555</v>
      </c>
      <c r="P566" s="3">
        <f t="shared" si="188"/>
        <v>2.2023809523809526</v>
      </c>
      <c r="Q566" s="3">
        <f>(  'Swap(vs6M)_2Y'!B569 + ( ('Swap(vs6M)_3Y'!B573 - 'Swap(vs6M)_2Y'!B569)/1  )*(P566-2) )/100</f>
        <v>-1.6849999999999999E-3</v>
      </c>
      <c r="R566" s="3">
        <f t="shared" si="189"/>
        <v>1.6848282230769547</v>
      </c>
      <c r="S566" s="3">
        <f t="shared" si="190"/>
        <v>1.5995166629338369</v>
      </c>
      <c r="T566" s="13">
        <f t="shared" si="191"/>
        <v>0.95398914099265064</v>
      </c>
      <c r="U566" s="13">
        <f t="shared" si="192"/>
        <v>0.9451470754161837</v>
      </c>
      <c r="V566" s="3">
        <f t="shared" si="193"/>
        <v>152.87357439731534</v>
      </c>
      <c r="W566" s="13">
        <f t="shared" si="194"/>
        <v>0.95398914099265064</v>
      </c>
      <c r="X566" s="3">
        <f t="shared" si="195"/>
        <v>9.7958761335030205E-4</v>
      </c>
      <c r="Y566" s="3">
        <f t="shared" si="196"/>
        <v>-0.55947937436966022</v>
      </c>
      <c r="Z566" s="3">
        <f t="shared" si="197"/>
        <v>165.35100101050585</v>
      </c>
      <c r="AA566" s="3">
        <f t="shared" si="198"/>
        <v>2089.3130127366726</v>
      </c>
      <c r="AL566" s="25"/>
      <c r="AM566" s="25"/>
    </row>
    <row r="567" spans="1:39" hidden="1">
      <c r="A567" s="4">
        <v>42417</v>
      </c>
      <c r="B567" s="3">
        <v>139.65289999999999</v>
      </c>
      <c r="C567" s="3">
        <f t="shared" si="178"/>
        <v>6.8192256088494847E-4</v>
      </c>
      <c r="D567" s="3">
        <f t="shared" si="179"/>
        <v>4.6501837904388627E-7</v>
      </c>
      <c r="E567" s="3">
        <f t="shared" si="180"/>
        <v>9.2824113731486893E-5</v>
      </c>
      <c r="F567" s="3">
        <f t="shared" si="181"/>
        <v>5.6153338051005888E-3</v>
      </c>
      <c r="G567" s="3">
        <f t="shared" si="182"/>
        <v>3.3907501965771976E-2</v>
      </c>
      <c r="H567" s="3">
        <f t="shared" si="183"/>
        <v>1.5</v>
      </c>
      <c r="I567" s="13">
        <f>I568*(1+(H568*((B567/B568)-1))+((1-H568)*(Eur_1M!B567/100)*((A567-A568)/360)))</f>
        <v>120.98734363996824</v>
      </c>
      <c r="J567" s="3">
        <f t="shared" si="184"/>
        <v>115.75109496605043</v>
      </c>
      <c r="K567" s="3">
        <f t="shared" si="177"/>
        <v>1.148575598007346</v>
      </c>
      <c r="L567" s="13">
        <f t="shared" si="185"/>
        <v>1148.5755980073459</v>
      </c>
      <c r="M567" s="3">
        <f t="shared" si="186"/>
        <v>1.0261088324006859E-3</v>
      </c>
      <c r="N567" s="3">
        <f t="shared" si="187"/>
        <v>5.7541487997605251E-2</v>
      </c>
      <c r="O567" s="3">
        <v>556</v>
      </c>
      <c r="P567" s="3">
        <f t="shared" si="188"/>
        <v>2.2063492063492065</v>
      </c>
      <c r="Q567" s="3">
        <f>(  'Swap(vs6M)_2Y'!B570 + ( ('Swap(vs6M)_3Y'!B574 - 'Swap(vs6M)_2Y'!B570)/1  )*(P567-2) )/100</f>
        <v>-1.6335238095238095E-3</v>
      </c>
      <c r="R567" s="3">
        <f t="shared" si="189"/>
        <v>1.6212663816445669</v>
      </c>
      <c r="S567" s="3">
        <f t="shared" si="190"/>
        <v>1.5357954941015144</v>
      </c>
      <c r="T567" s="13">
        <f t="shared" si="191"/>
        <v>0.94751973916472543</v>
      </c>
      <c r="U567" s="13">
        <f t="shared" si="192"/>
        <v>0.9377057274034214</v>
      </c>
      <c r="V567" s="3">
        <f t="shared" si="193"/>
        <v>147.2066183654581</v>
      </c>
      <c r="W567" s="13">
        <f t="shared" si="194"/>
        <v>0.94751973916472543</v>
      </c>
      <c r="X567" s="3">
        <f t="shared" si="195"/>
        <v>1.0918418272918332E-3</v>
      </c>
      <c r="Y567" s="3">
        <f t="shared" si="196"/>
        <v>-0.8472802471347749</v>
      </c>
      <c r="Z567" s="3">
        <f t="shared" si="197"/>
        <v>182.86653562831668</v>
      </c>
      <c r="AA567" s="3">
        <f t="shared" si="198"/>
        <v>2076.3763355722363</v>
      </c>
      <c r="AL567" s="25"/>
      <c r="AM567" s="25"/>
    </row>
    <row r="568" spans="1:39" hidden="1">
      <c r="A568" s="4">
        <v>42416</v>
      </c>
      <c r="B568" s="3">
        <v>139.55770000000001</v>
      </c>
      <c r="C568" s="3">
        <f t="shared" si="178"/>
        <v>-2.2209848811564595E-3</v>
      </c>
      <c r="D568" s="3">
        <f t="shared" si="179"/>
        <v>4.9327738423255726E-6</v>
      </c>
      <c r="E568" s="3">
        <f t="shared" si="180"/>
        <v>9.3582710335964162E-5</v>
      </c>
      <c r="F568" s="3">
        <f t="shared" si="181"/>
        <v>3.8272399267782566E-3</v>
      </c>
      <c r="G568" s="3">
        <f t="shared" si="182"/>
        <v>3.4204006461161229E-2</v>
      </c>
      <c r="H568" s="3">
        <f t="shared" si="183"/>
        <v>1.5</v>
      </c>
      <c r="I568" s="13">
        <f>I569*(1+(H569*((B568/B569)-1))+((1-H569)*(Eur_1M!B568/100)*((A568-A569)/360)))</f>
        <v>120.86326113001748</v>
      </c>
      <c r="J568" s="3">
        <f t="shared" si="184"/>
        <v>115.63238266143387</v>
      </c>
      <c r="K568" s="3">
        <f t="shared" si="177"/>
        <v>1.1473976389020279</v>
      </c>
      <c r="L568" s="13">
        <f t="shared" si="185"/>
        <v>1147.3976389020279</v>
      </c>
      <c r="M568" s="3">
        <f t="shared" si="186"/>
        <v>-3.3299714624235618E-3</v>
      </c>
      <c r="N568" s="3">
        <f t="shared" si="187"/>
        <v>5.7429457910078315E-2</v>
      </c>
      <c r="O568" s="3">
        <v>557</v>
      </c>
      <c r="P568" s="3">
        <f t="shared" si="188"/>
        <v>2.2103174603174605</v>
      </c>
      <c r="Q568" s="3">
        <f>(  'Swap(vs6M)_2Y'!B571 + ( ('Swap(vs6M)_3Y'!B575 - 'Swap(vs6M)_2Y'!B571)/1  )*(P568-2) )/100</f>
        <v>-1.6423174603174601E-3</v>
      </c>
      <c r="R568" s="3">
        <f t="shared" si="189"/>
        <v>1.6105588835437326</v>
      </c>
      <c r="S568" s="3">
        <f t="shared" si="190"/>
        <v>1.5251777248807894</v>
      </c>
      <c r="T568" s="13">
        <f t="shared" si="191"/>
        <v>0.94636204921317946</v>
      </c>
      <c r="U568" s="13">
        <f t="shared" si="192"/>
        <v>0.93639261253004968</v>
      </c>
      <c r="V568" s="3">
        <f t="shared" si="193"/>
        <v>146.05564588075367</v>
      </c>
      <c r="W568" s="13">
        <f t="shared" si="194"/>
        <v>0.94636204921317946</v>
      </c>
      <c r="X568" s="3">
        <f t="shared" si="195"/>
        <v>1.1132068229650109E-3</v>
      </c>
      <c r="Y568" s="3">
        <f t="shared" si="196"/>
        <v>-0.87336729385208778</v>
      </c>
      <c r="Z568" s="3">
        <f t="shared" si="197"/>
        <v>186.03434713977163</v>
      </c>
      <c r="AA568" s="3">
        <f t="shared" si="198"/>
        <v>2077.2517847525546</v>
      </c>
      <c r="AL568" s="25"/>
      <c r="AM568" s="25"/>
    </row>
    <row r="569" spans="1:39" hidden="1">
      <c r="A569" s="4">
        <v>42415</v>
      </c>
      <c r="B569" s="3">
        <v>139.86799999999999</v>
      </c>
      <c r="C569" s="3">
        <f t="shared" si="178"/>
        <v>2.9012216641840362E-3</v>
      </c>
      <c r="D569" s="3">
        <f t="shared" si="179"/>
        <v>8.4170871447307889E-6</v>
      </c>
      <c r="E569" s="3">
        <f t="shared" si="180"/>
        <v>8.8796977219662607E-5</v>
      </c>
      <c r="F569" s="3">
        <f t="shared" si="181"/>
        <v>6.4316837053722525E-3</v>
      </c>
      <c r="G569" s="3">
        <f t="shared" si="182"/>
        <v>3.3057237984102664E-2</v>
      </c>
      <c r="H569" s="3">
        <f t="shared" si="183"/>
        <v>1.5</v>
      </c>
      <c r="I569" s="13">
        <f>I570*(1+(H570*((B569/B570)-1))+((1-H570)*(Eur_1M!B569/100)*((A569-A570)/360)))</f>
        <v>121.2664031936925</v>
      </c>
      <c r="J569" s="3">
        <f t="shared" si="184"/>
        <v>116.01807701501946</v>
      </c>
      <c r="K569" s="3">
        <f t="shared" si="177"/>
        <v>1.1512248089426014</v>
      </c>
      <c r="L569" s="13">
        <f t="shared" si="185"/>
        <v>1151.2248089426014</v>
      </c>
      <c r="M569" s="3">
        <f t="shared" si="186"/>
        <v>4.3586387394342523E-3</v>
      </c>
      <c r="N569" s="3">
        <f t="shared" si="187"/>
        <v>5.7260772835248309E-2</v>
      </c>
      <c r="O569" s="3">
        <v>558</v>
      </c>
      <c r="P569" s="3">
        <f t="shared" si="188"/>
        <v>2.2142857142857144</v>
      </c>
      <c r="Q569" s="3">
        <f>(  'Swap(vs6M)_2Y'!B572 + ( ('Swap(vs6M)_3Y'!B576 - 'Swap(vs6M)_2Y'!B572)/1  )*(P569-2) )/100</f>
        <v>-1.4535714285714284E-3</v>
      </c>
      <c r="R569" s="3">
        <f t="shared" si="189"/>
        <v>1.6575903798716589</v>
      </c>
      <c r="S569" s="3">
        <f t="shared" si="190"/>
        <v>1.5723836232329698</v>
      </c>
      <c r="T569" s="13">
        <f t="shared" si="191"/>
        <v>0.9512999136373913</v>
      </c>
      <c r="U569" s="13">
        <f t="shared" si="192"/>
        <v>0.94206919501576103</v>
      </c>
      <c r="V569" s="3">
        <f t="shared" si="193"/>
        <v>150.053816312207</v>
      </c>
      <c r="W569" s="13">
        <f t="shared" si="194"/>
        <v>0.9512999136373913</v>
      </c>
      <c r="X569" s="3">
        <f t="shared" si="195"/>
        <v>1.0295343897281962E-3</v>
      </c>
      <c r="Y569" s="3">
        <f t="shared" si="196"/>
        <v>-0.86311533025009179</v>
      </c>
      <c r="Z569" s="3">
        <f t="shared" si="197"/>
        <v>173.00234967738839</v>
      </c>
      <c r="AA569" s="3">
        <f t="shared" si="198"/>
        <v>2092.7352568125339</v>
      </c>
      <c r="AL569" s="25"/>
      <c r="AM569" s="25"/>
    </row>
    <row r="570" spans="1:39" hidden="1">
      <c r="A570" s="4">
        <v>42412</v>
      </c>
      <c r="B570" s="3">
        <v>139.46279999999999</v>
      </c>
      <c r="C570" s="3">
        <f t="shared" si="178"/>
        <v>-1.8439523390282122E-3</v>
      </c>
      <c r="D570" s="3">
        <f t="shared" si="179"/>
        <v>3.4001602286076151E-6</v>
      </c>
      <c r="E570" s="3">
        <f t="shared" si="180"/>
        <v>8.0409461406303026E-5</v>
      </c>
      <c r="F570" s="3">
        <f t="shared" si="181"/>
        <v>3.358498872540968E-3</v>
      </c>
      <c r="G570" s="3">
        <f t="shared" si="182"/>
        <v>3.1718340427471875E-2</v>
      </c>
      <c r="H570" s="3">
        <f t="shared" si="183"/>
        <v>1.5</v>
      </c>
      <c r="I570" s="13">
        <f>I571*(1+(H571*((B570/B571)-1))+((1-H571)*(Eur_1M!B570/100)*((A570-A571)/360)))</f>
        <v>120.73899697249408</v>
      </c>
      <c r="J570" s="3">
        <f t="shared" si="184"/>
        <v>115.51349657082615</v>
      </c>
      <c r="K570" s="3">
        <f t="shared" si="177"/>
        <v>1.1462179553521266</v>
      </c>
      <c r="L570" s="13">
        <f t="shared" si="185"/>
        <v>1146.2179553521266</v>
      </c>
      <c r="M570" s="3">
        <f t="shared" si="186"/>
        <v>-2.7638765008420811E-3</v>
      </c>
      <c r="N570" s="3">
        <f t="shared" si="187"/>
        <v>5.7181315823005327E-2</v>
      </c>
      <c r="O570" s="3">
        <v>559</v>
      </c>
      <c r="P570" s="3">
        <f t="shared" si="188"/>
        <v>2.2182539682539684</v>
      </c>
      <c r="Q570" s="3">
        <f>(  'Swap(vs6M)_2Y'!B573 + ( ('Swap(vs6M)_3Y'!B577 - 'Swap(vs6M)_2Y'!B573)/1  )*(P570-2) )/100</f>
        <v>-1.4952380952380953E-3</v>
      </c>
      <c r="R570" s="3">
        <f t="shared" si="189"/>
        <v>1.6060343825137335</v>
      </c>
      <c r="S570" s="3">
        <f t="shared" si="190"/>
        <v>1.5208696516275952</v>
      </c>
      <c r="T570" s="13">
        <f t="shared" si="191"/>
        <v>0.94586682215011464</v>
      </c>
      <c r="U570" s="13">
        <f t="shared" si="192"/>
        <v>0.93585372442508541</v>
      </c>
      <c r="V570" s="3">
        <f t="shared" si="193"/>
        <v>145.20660067721678</v>
      </c>
      <c r="W570" s="13">
        <f t="shared" si="194"/>
        <v>0.94586682215011464</v>
      </c>
      <c r="X570" s="3">
        <f t="shared" si="195"/>
        <v>1.1253435280917557E-3</v>
      </c>
      <c r="Y570" s="3">
        <f t="shared" si="196"/>
        <v>-1.0131447052486295</v>
      </c>
      <c r="Z570" s="3">
        <f t="shared" si="197"/>
        <v>187.53612768126663</v>
      </c>
      <c r="AA570" s="3">
        <f t="shared" si="198"/>
        <v>2082.8582549281491</v>
      </c>
      <c r="AL570" s="25"/>
      <c r="AM570" s="25"/>
    </row>
    <row r="571" spans="1:39" hidden="1">
      <c r="A571" s="4">
        <v>42411</v>
      </c>
      <c r="B571" s="3">
        <v>139.72020000000001</v>
      </c>
      <c r="C571" s="3">
        <f t="shared" si="178"/>
        <v>-2.5261588172235434E-4</v>
      </c>
      <c r="D571" s="3">
        <f t="shared" si="179"/>
        <v>6.3814783698362518E-8</v>
      </c>
      <c r="E571" s="3">
        <f t="shared" si="180"/>
        <v>7.8547843983762047E-5</v>
      </c>
      <c r="F571" s="3">
        <f t="shared" si="181"/>
        <v>6.4428313170475865E-3</v>
      </c>
      <c r="G571" s="3">
        <f t="shared" si="182"/>
        <v>3.1041125731939012E-2</v>
      </c>
      <c r="H571" s="3">
        <f t="shared" si="183"/>
        <v>1.5</v>
      </c>
      <c r="I571" s="13">
        <f>I572*(1+(H572*((B571/B572)-1))+((1-H572)*(Eur_1M!B571/100)*((A571-A572)/360)))</f>
        <v>121.07316623752412</v>
      </c>
      <c r="J571" s="3">
        <f t="shared" si="184"/>
        <v>115.83320322085669</v>
      </c>
      <c r="K571" s="3">
        <f t="shared" si="177"/>
        <v>1.149390342247071</v>
      </c>
      <c r="L571" s="13">
        <f t="shared" si="185"/>
        <v>1149.390342247071</v>
      </c>
      <c r="M571" s="3">
        <f t="shared" si="186"/>
        <v>-3.7564095419990865E-4</v>
      </c>
      <c r="N571" s="3">
        <f t="shared" si="187"/>
        <v>5.7336657045983057E-2</v>
      </c>
      <c r="O571" s="3">
        <v>560</v>
      </c>
      <c r="P571" s="3">
        <f t="shared" si="188"/>
        <v>2.2222222222222223</v>
      </c>
      <c r="Q571" s="3">
        <f>(  'Swap(vs6M)_2Y'!B574 + ( ('Swap(vs6M)_3Y'!B578 - 'Swap(vs6M)_2Y'!B574)/1  )*(P571-2) )/100</f>
        <v>-1.4433333333333331E-3</v>
      </c>
      <c r="R571" s="3">
        <f t="shared" si="189"/>
        <v>1.6341761551645191</v>
      </c>
      <c r="S571" s="3">
        <f t="shared" si="190"/>
        <v>1.5487037133262456</v>
      </c>
      <c r="T571" s="13">
        <f t="shared" si="191"/>
        <v>0.94888906608349211</v>
      </c>
      <c r="U571" s="13">
        <f t="shared" si="192"/>
        <v>0.93927351958339467</v>
      </c>
      <c r="V571" s="3">
        <f t="shared" si="193"/>
        <v>148.35293945253454</v>
      </c>
      <c r="W571" s="13">
        <f t="shared" si="194"/>
        <v>0.94888906608349211</v>
      </c>
      <c r="X571" s="3">
        <f t="shared" si="195"/>
        <v>1.0683604908040326E-3</v>
      </c>
      <c r="Y571" s="3">
        <f t="shared" si="196"/>
        <v>-0.95995820146919209</v>
      </c>
      <c r="Z571" s="3">
        <f t="shared" si="197"/>
        <v>179.83439604868548</v>
      </c>
      <c r="AA571" s="3">
        <f t="shared" si="198"/>
        <v>2093.97997548372</v>
      </c>
      <c r="AL571" s="25"/>
      <c r="AM571" s="25"/>
    </row>
    <row r="572" spans="1:39" hidden="1">
      <c r="A572" s="4">
        <v>42410</v>
      </c>
      <c r="B572" s="3">
        <v>139.75550000000001</v>
      </c>
      <c r="C572" s="3">
        <f t="shared" si="178"/>
        <v>-6.8689034037170047E-5</v>
      </c>
      <c r="D572" s="3">
        <f t="shared" si="179"/>
        <v>4.7181833969595051E-9</v>
      </c>
      <c r="E572" s="3">
        <f t="shared" si="180"/>
        <v>8.0462437663536451E-5</v>
      </c>
      <c r="F572" s="3">
        <f t="shared" si="181"/>
        <v>5.2888881123918539E-3</v>
      </c>
      <c r="G572" s="3">
        <f t="shared" si="182"/>
        <v>3.1562701753135101E-2</v>
      </c>
      <c r="H572" s="3">
        <f t="shared" si="183"/>
        <v>1.5</v>
      </c>
      <c r="I572" s="13">
        <f>I573*(1+(H573*((B572/B573)-1))+((1-H573)*(Eur_1M!B572/100)*((A572-A573)/360)))</f>
        <v>121.11865482037003</v>
      </c>
      <c r="J572" s="3">
        <f t="shared" si="184"/>
        <v>115.8767230892533</v>
      </c>
      <c r="K572" s="3">
        <f t="shared" si="177"/>
        <v>1.1498221814351453</v>
      </c>
      <c r="L572" s="13">
        <f t="shared" si="185"/>
        <v>1149.8221814351452</v>
      </c>
      <c r="M572" s="3">
        <f t="shared" si="186"/>
        <v>-9.9743320032108233E-5</v>
      </c>
      <c r="N572" s="3">
        <f t="shared" si="187"/>
        <v>5.8891706786732403E-2</v>
      </c>
      <c r="O572" s="3">
        <v>561</v>
      </c>
      <c r="P572" s="3">
        <f t="shared" si="188"/>
        <v>2.2261904761904763</v>
      </c>
      <c r="Q572" s="3">
        <f>(  'Swap(vs6M)_2Y'!B575 + ( ('Swap(vs6M)_3Y'!B579 - 'Swap(vs6M)_2Y'!B575)/1  )*(P572-2) )/100</f>
        <v>-1.3504761904761904E-3</v>
      </c>
      <c r="R572" s="3">
        <f t="shared" si="189"/>
        <v>1.5985328824615723</v>
      </c>
      <c r="S572" s="3">
        <f t="shared" si="190"/>
        <v>1.5106639598590481</v>
      </c>
      <c r="T572" s="13">
        <f t="shared" si="191"/>
        <v>0.94503778330764132</v>
      </c>
      <c r="U572" s="13">
        <f t="shared" si="192"/>
        <v>0.93456295541270196</v>
      </c>
      <c r="V572" s="3">
        <f t="shared" si="193"/>
        <v>149.2485361734939</v>
      </c>
      <c r="W572" s="13">
        <f t="shared" si="194"/>
        <v>0.94503778330764132</v>
      </c>
      <c r="X572" s="3">
        <f t="shared" si="195"/>
        <v>1.1004394102189505E-3</v>
      </c>
      <c r="Y572" s="3">
        <f t="shared" si="196"/>
        <v>-1.2570282605811565</v>
      </c>
      <c r="Z572" s="3">
        <f t="shared" si="197"/>
        <v>190.74095905407665</v>
      </c>
      <c r="AA572" s="3">
        <f t="shared" si="198"/>
        <v>2086.7794591881352</v>
      </c>
      <c r="AL572" s="25"/>
      <c r="AM572" s="25"/>
    </row>
    <row r="573" spans="1:39" hidden="1">
      <c r="A573" s="4">
        <v>42409</v>
      </c>
      <c r="B573" s="3">
        <v>139.76509999999999</v>
      </c>
      <c r="C573" s="3">
        <f t="shared" si="178"/>
        <v>-2.9698617164401805E-3</v>
      </c>
      <c r="D573" s="3">
        <f t="shared" si="179"/>
        <v>8.8200786147770149E-6</v>
      </c>
      <c r="E573" s="3">
        <f t="shared" si="180"/>
        <v>8.7084199127369076E-5</v>
      </c>
      <c r="F573" s="3">
        <f t="shared" si="181"/>
        <v>7.9317720977156569E-3</v>
      </c>
      <c r="G573" s="3">
        <f t="shared" si="182"/>
        <v>3.2521157937264275E-2</v>
      </c>
      <c r="H573" s="3">
        <f t="shared" si="183"/>
        <v>1.5</v>
      </c>
      <c r="I573" s="13">
        <f>I574*(1+(H574*((B573/B574)-1))+((1-H574)*(Eur_1M!B573/100)*((A573-A574)/360)))</f>
        <v>121.13073619962806</v>
      </c>
      <c r="J573" s="3">
        <f t="shared" si="184"/>
        <v>115.88828159476094</v>
      </c>
      <c r="K573" s="3">
        <f t="shared" si="177"/>
        <v>1.1499368742367935</v>
      </c>
      <c r="L573" s="13">
        <f t="shared" si="185"/>
        <v>1149.9368742367935</v>
      </c>
      <c r="M573" s="3">
        <f t="shared" si="186"/>
        <v>-4.4548281993817048E-3</v>
      </c>
      <c r="N573" s="3">
        <f t="shared" si="187"/>
        <v>5.9082392295500413E-2</v>
      </c>
      <c r="O573" s="3">
        <v>562</v>
      </c>
      <c r="P573" s="3">
        <f t="shared" si="188"/>
        <v>2.2301587301587302</v>
      </c>
      <c r="Q573" s="3">
        <f>(  'Swap(vs6M)_2Y'!B576 + ( ('Swap(vs6M)_3Y'!B580 - 'Swap(vs6M)_2Y'!B576)/1  )*(P573-2) )/100</f>
        <v>-1.6173730158730159E-3</v>
      </c>
      <c r="R573" s="3">
        <f t="shared" si="189"/>
        <v>1.5866413920224882</v>
      </c>
      <c r="S573" s="3">
        <f t="shared" si="190"/>
        <v>1.4984094254176781</v>
      </c>
      <c r="T573" s="13">
        <f t="shared" si="191"/>
        <v>0.94370305643778041</v>
      </c>
      <c r="U573" s="13">
        <f t="shared" si="192"/>
        <v>0.93298654547437587</v>
      </c>
      <c r="V573" s="3">
        <f t="shared" si="193"/>
        <v>148.84103974957043</v>
      </c>
      <c r="W573" s="13">
        <f t="shared" si="194"/>
        <v>0.94370305643778041</v>
      </c>
      <c r="X573" s="3">
        <f t="shared" si="195"/>
        <v>1.1167524922274957E-3</v>
      </c>
      <c r="Y573" s="3">
        <f t="shared" si="196"/>
        <v>-1.0630149216351392</v>
      </c>
      <c r="Z573" s="3">
        <f t="shared" si="197"/>
        <v>194.58025935241486</v>
      </c>
      <c r="AA573" s="3">
        <f t="shared" si="198"/>
        <v>2088.2267523259843</v>
      </c>
      <c r="AL573" s="25"/>
      <c r="AM573" s="25"/>
    </row>
    <row r="574" spans="1:39" hidden="1">
      <c r="A574" s="4">
        <v>42408</v>
      </c>
      <c r="B574" s="3">
        <v>140.1808</v>
      </c>
      <c r="C574" s="3">
        <f t="shared" si="178"/>
        <v>7.8786464222620005E-4</v>
      </c>
      <c r="D574" s="3">
        <f t="shared" si="179"/>
        <v>6.2073069447021817E-7</v>
      </c>
      <c r="E574" s="3">
        <f t="shared" si="180"/>
        <v>7.9582452602216445E-5</v>
      </c>
      <c r="F574" s="3">
        <f t="shared" si="181"/>
        <v>9.7534473791095165E-3</v>
      </c>
      <c r="G574" s="3">
        <f t="shared" si="182"/>
        <v>3.0705165188423599E-2</v>
      </c>
      <c r="H574" s="3">
        <f t="shared" si="183"/>
        <v>1.5</v>
      </c>
      <c r="I574" s="13">
        <f>I575*(1+(H575*((B574/B575)-1))+((1-H575)*(Eur_1M!B574/100)*((A574-A575)/360)))</f>
        <v>121.67155655554457</v>
      </c>
      <c r="J574" s="3">
        <f t="shared" si="184"/>
        <v>116.4056956191861</v>
      </c>
      <c r="K574" s="3">
        <f t="shared" si="177"/>
        <v>1.1550710729473612</v>
      </c>
      <c r="L574" s="13">
        <f t="shared" si="185"/>
        <v>1155.0710729473612</v>
      </c>
      <c r="M574" s="3">
        <f t="shared" si="186"/>
        <v>1.1913027506582599E-3</v>
      </c>
      <c r="N574" s="3">
        <f t="shared" si="187"/>
        <v>5.9179527332244602E-2</v>
      </c>
      <c r="O574" s="3">
        <v>563</v>
      </c>
      <c r="P574" s="3">
        <f t="shared" si="188"/>
        <v>2.2341269841269842</v>
      </c>
      <c r="Q574" s="3">
        <f>(  'Swap(vs6M)_2Y'!B577 + ( ('Swap(vs6M)_3Y'!B581 - 'Swap(vs6M)_2Y'!B577)/1  )*(P574-2) )/100</f>
        <v>-1.5986904761904764E-3</v>
      </c>
      <c r="R574" s="3">
        <f t="shared" si="189"/>
        <v>1.6336147054733043</v>
      </c>
      <c r="S574" s="3">
        <f t="shared" si="190"/>
        <v>1.5451590878621682</v>
      </c>
      <c r="T574" s="13">
        <f t="shared" si="191"/>
        <v>0.9488301109607401</v>
      </c>
      <c r="U574" s="13">
        <f t="shared" si="192"/>
        <v>0.93884610622454456</v>
      </c>
      <c r="V574" s="3">
        <f t="shared" si="193"/>
        <v>153.76085703429067</v>
      </c>
      <c r="W574" s="13">
        <f t="shared" si="194"/>
        <v>0.9488301109607401</v>
      </c>
      <c r="X574" s="3">
        <f t="shared" si="195"/>
        <v>1.0281956144953261E-3</v>
      </c>
      <c r="Y574" s="3">
        <f t="shared" si="196"/>
        <v>-0.89588861167374723</v>
      </c>
      <c r="Z574" s="3">
        <f t="shared" si="197"/>
        <v>181.37294666848473</v>
      </c>
      <c r="AA574" s="3">
        <f t="shared" si="198"/>
        <v>2105.0064132835514</v>
      </c>
      <c r="AL574" s="25"/>
      <c r="AM574" s="25"/>
    </row>
    <row r="575" spans="1:39" hidden="1">
      <c r="A575" s="4">
        <v>42405</v>
      </c>
      <c r="B575" s="3">
        <v>140.07040000000001</v>
      </c>
      <c r="C575" s="3">
        <f t="shared" si="178"/>
        <v>3.8488055432343924E-4</v>
      </c>
      <c r="D575" s="3">
        <f t="shared" si="179"/>
        <v>1.4813304109631787E-7</v>
      </c>
      <c r="E575" s="3">
        <f t="shared" si="180"/>
        <v>8.6085052767894017E-5</v>
      </c>
      <c r="F575" s="3">
        <f t="shared" si="181"/>
        <v>6.2966258507295182E-3</v>
      </c>
      <c r="G575" s="3">
        <f t="shared" si="182"/>
        <v>3.2552937527969686E-2</v>
      </c>
      <c r="H575" s="3">
        <f t="shared" si="183"/>
        <v>1.5</v>
      </c>
      <c r="I575" s="13">
        <f>I576*(1+(H576*((B575/B576)-1))+((1-H576)*(Eur_1M!B575/100)*((A575-A576)/360)))</f>
        <v>121.52669519954131</v>
      </c>
      <c r="J575" s="3">
        <f t="shared" si="184"/>
        <v>116.26710376262346</v>
      </c>
      <c r="K575" s="3">
        <f t="shared" si="177"/>
        <v>1.1536958529152996</v>
      </c>
      <c r="L575" s="13">
        <f t="shared" si="185"/>
        <v>1153.6958529152996</v>
      </c>
      <c r="M575" s="3">
        <f t="shared" si="186"/>
        <v>5.8051341499819407E-4</v>
      </c>
      <c r="N575" s="3">
        <f t="shared" si="187"/>
        <v>5.9175613673301125E-2</v>
      </c>
      <c r="O575" s="3">
        <v>564</v>
      </c>
      <c r="P575" s="3">
        <f t="shared" si="188"/>
        <v>2.2380952380952381</v>
      </c>
      <c r="Q575" s="3">
        <f>(  'Swap(vs6M)_2Y'!B578 + ( ('Swap(vs6M)_3Y'!B582 - 'Swap(vs6M)_2Y'!B578)/1  )*(P575-2) )/100</f>
        <v>-1.5483333333333332E-3</v>
      </c>
      <c r="R575" s="3">
        <f t="shared" si="189"/>
        <v>1.6200910838009275</v>
      </c>
      <c r="S575" s="3">
        <f t="shared" si="190"/>
        <v>1.5315627985927918</v>
      </c>
      <c r="T575" s="13">
        <f t="shared" si="191"/>
        <v>0.94739364377756841</v>
      </c>
      <c r="U575" s="13">
        <f t="shared" si="192"/>
        <v>0.93718482071780984</v>
      </c>
      <c r="V575" s="3">
        <f t="shared" si="193"/>
        <v>152.56602070156407</v>
      </c>
      <c r="W575" s="13">
        <f t="shared" si="194"/>
        <v>0.94739364377756841</v>
      </c>
      <c r="X575" s="3">
        <f t="shared" si="195"/>
        <v>1.0514566659911395E-3</v>
      </c>
      <c r="Y575" s="3">
        <f t="shared" si="196"/>
        <v>-0.99424661125288938</v>
      </c>
      <c r="Z575" s="3">
        <f t="shared" si="197"/>
        <v>185.35118858249544</v>
      </c>
      <c r="AA575" s="3">
        <f t="shared" si="198"/>
        <v>2104.7900270732275</v>
      </c>
      <c r="AL575" s="25"/>
      <c r="AM575" s="25"/>
    </row>
    <row r="576" spans="1:39" hidden="1">
      <c r="A576" s="4">
        <v>42404</v>
      </c>
      <c r="B576" s="3">
        <v>140.01650000000001</v>
      </c>
      <c r="C576" s="3">
        <f t="shared" si="178"/>
        <v>-3.2165843906225944E-3</v>
      </c>
      <c r="D576" s="3">
        <f t="shared" si="179"/>
        <v>1.0346415141996926E-5</v>
      </c>
      <c r="E576" s="3">
        <f t="shared" si="180"/>
        <v>8.6523900077365801E-5</v>
      </c>
      <c r="F576" s="3">
        <f t="shared" si="181"/>
        <v>6.6778917253399505E-3</v>
      </c>
      <c r="G576" s="3">
        <f t="shared" si="182"/>
        <v>3.2589979611848945E-2</v>
      </c>
      <c r="H576" s="3">
        <f t="shared" si="183"/>
        <v>1.5</v>
      </c>
      <c r="I576" s="13">
        <f>I577*(1+(H577*((B576/B577)-1))+((1-H577)*(Eur_1M!B576/100)*((A576-A577)/360)))</f>
        <v>121.4561677957302</v>
      </c>
      <c r="J576" s="3">
        <f t="shared" si="184"/>
        <v>116.19962873614018</v>
      </c>
      <c r="K576" s="3">
        <f t="shared" si="177"/>
        <v>1.1530263113535864</v>
      </c>
      <c r="L576" s="13">
        <f t="shared" si="185"/>
        <v>1153.0263113535864</v>
      </c>
      <c r="M576" s="3">
        <f t="shared" si="186"/>
        <v>-4.8255270161228136E-3</v>
      </c>
      <c r="N576" s="3">
        <f t="shared" si="187"/>
        <v>5.89478363709455E-2</v>
      </c>
      <c r="O576" s="3">
        <v>565</v>
      </c>
      <c r="P576" s="3">
        <f t="shared" si="188"/>
        <v>2.2420634920634921</v>
      </c>
      <c r="Q576" s="3">
        <f>(  'Swap(vs6M)_2Y'!B579 + ( ('Swap(vs6M)_3Y'!B583 - 'Swap(vs6M)_2Y'!B579)/1  )*(P576-2) )/100</f>
        <v>-1.5437500000000002E-3</v>
      </c>
      <c r="R576" s="3">
        <f t="shared" si="189"/>
        <v>1.6181182271521297</v>
      </c>
      <c r="S576" s="3">
        <f t="shared" si="190"/>
        <v>1.5298525570149495</v>
      </c>
      <c r="T576" s="13">
        <f t="shared" si="191"/>
        <v>0.94718143944698774</v>
      </c>
      <c r="U576" s="13">
        <f t="shared" si="192"/>
        <v>0.93697338552254994</v>
      </c>
      <c r="V576" s="3">
        <f t="shared" si="193"/>
        <v>151.90307821478632</v>
      </c>
      <c r="W576" s="13">
        <f t="shared" si="194"/>
        <v>0.94718143944698774</v>
      </c>
      <c r="X576" s="3">
        <f t="shared" si="195"/>
        <v>1.0585733876980236E-3</v>
      </c>
      <c r="Y576" s="3">
        <f t="shared" si="196"/>
        <v>-0.99368021502270865</v>
      </c>
      <c r="Z576" s="3">
        <f t="shared" si="197"/>
        <v>186.0009590733529</v>
      </c>
      <c r="AA576" s="3">
        <f t="shared" si="198"/>
        <v>2108.0375172529571</v>
      </c>
      <c r="AL576" s="25"/>
      <c r="AM576" s="25"/>
    </row>
    <row r="577" spans="1:39" hidden="1">
      <c r="A577" s="4">
        <v>42403</v>
      </c>
      <c r="B577" s="3">
        <v>140.4676</v>
      </c>
      <c r="C577" s="3">
        <f t="shared" si="178"/>
        <v>2.0652403567278841E-3</v>
      </c>
      <c r="D577" s="3">
        <f t="shared" si="179"/>
        <v>4.2652177310575181E-6</v>
      </c>
      <c r="E577" s="3">
        <f t="shared" si="180"/>
        <v>9.0199914526293515E-5</v>
      </c>
      <c r="F577" s="3">
        <f t="shared" si="181"/>
        <v>6.1498226485606992E-3</v>
      </c>
      <c r="G577" s="3">
        <f t="shared" si="182"/>
        <v>3.3357040071142194E-2</v>
      </c>
      <c r="H577" s="3">
        <f t="shared" si="183"/>
        <v>1.5</v>
      </c>
      <c r="I577" s="13">
        <f>I578*(1+(H578*((B577/B578)-1))+((1-H578)*(Eur_1M!B577/100)*((A577-A578)/360)))</f>
        <v>122.04367418864727</v>
      </c>
      <c r="J577" s="3">
        <f t="shared" si="184"/>
        <v>116.76170825812781</v>
      </c>
      <c r="K577" s="3">
        <f t="shared" si="177"/>
        <v>1.1586037171075791</v>
      </c>
      <c r="L577" s="13">
        <f t="shared" si="185"/>
        <v>1158.6037171075791</v>
      </c>
      <c r="M577" s="3">
        <f t="shared" si="186"/>
        <v>3.0994616872321071E-3</v>
      </c>
      <c r="N577" s="3">
        <f t="shared" si="187"/>
        <v>5.8833118852208134E-2</v>
      </c>
      <c r="O577" s="3">
        <v>566</v>
      </c>
      <c r="P577" s="3">
        <f t="shared" si="188"/>
        <v>2.246031746031746</v>
      </c>
      <c r="Q577" s="3">
        <f>(  'Swap(vs6M)_2Y'!B580 + ( ('Swap(vs6M)_3Y'!B584 - 'Swap(vs6M)_2Y'!B580)/1  )*(P577-2) )/100</f>
        <v>-1.8136111111111111E-3</v>
      </c>
      <c r="R577" s="3">
        <f t="shared" si="189"/>
        <v>1.6675315427358572</v>
      </c>
      <c r="S577" s="3">
        <f t="shared" si="190"/>
        <v>1.5793597203864886</v>
      </c>
      <c r="T577" s="13">
        <f t="shared" si="191"/>
        <v>0.95229562113473132</v>
      </c>
      <c r="U577" s="13">
        <f t="shared" si="192"/>
        <v>0.94287321458119111</v>
      </c>
      <c r="V577" s="3">
        <f t="shared" si="193"/>
        <v>156.61147248153554</v>
      </c>
      <c r="W577" s="13">
        <f t="shared" si="194"/>
        <v>0.95229562113473132</v>
      </c>
      <c r="X577" s="3">
        <f t="shared" si="195"/>
        <v>9.7237183375750897E-4</v>
      </c>
      <c r="Y577" s="3">
        <f t="shared" si="196"/>
        <v>-0.5420134269384016</v>
      </c>
      <c r="Z577" s="3">
        <f t="shared" si="197"/>
        <v>172.48048610858561</v>
      </c>
      <c r="AA577" s="3">
        <f t="shared" si="198"/>
        <v>2126.3671589521678</v>
      </c>
      <c r="AL577" s="25"/>
      <c r="AM577" s="25"/>
    </row>
    <row r="578" spans="1:39" hidden="1">
      <c r="A578" s="4">
        <v>42402</v>
      </c>
      <c r="B578" s="3">
        <v>140.17779999999999</v>
      </c>
      <c r="C578" s="3">
        <f t="shared" si="178"/>
        <v>8.0858604267118768E-4</v>
      </c>
      <c r="D578" s="3">
        <f t="shared" si="179"/>
        <v>6.5381138840265173E-7</v>
      </c>
      <c r="E578" s="3">
        <f t="shared" si="180"/>
        <v>8.7146549455885869E-5</v>
      </c>
      <c r="F578" s="3">
        <f t="shared" si="181"/>
        <v>5.1854240882095214E-3</v>
      </c>
      <c r="G578" s="3">
        <f t="shared" si="182"/>
        <v>3.2880186901387498E-2</v>
      </c>
      <c r="H578" s="3">
        <f t="shared" si="183"/>
        <v>1.5</v>
      </c>
      <c r="I578" s="13">
        <f>I579*(1+(H579*((B578/B579)-1))+((1-H579)*(Eur_1M!B578/100)*((A578-A579)/360)))</f>
        <v>121.66599010735736</v>
      </c>
      <c r="J578" s="3">
        <f t="shared" si="184"/>
        <v>116.40037008303202</v>
      </c>
      <c r="K578" s="3">
        <f t="shared" si="177"/>
        <v>1.1550182286880937</v>
      </c>
      <c r="L578" s="13">
        <f t="shared" si="185"/>
        <v>1155.0182286880936</v>
      </c>
      <c r="M578" s="3">
        <f t="shared" si="186"/>
        <v>1.2158523288638727E-3</v>
      </c>
      <c r="N578" s="3">
        <f t="shared" si="187"/>
        <v>5.8814542971072449E-2</v>
      </c>
      <c r="O578" s="3">
        <v>567</v>
      </c>
      <c r="P578" s="3">
        <f t="shared" si="188"/>
        <v>2.25</v>
      </c>
      <c r="Q578" s="3">
        <f>(  'Swap(vs6M)_2Y'!B581 + ( ('Swap(vs6M)_3Y'!B585 - 'Swap(vs6M)_2Y'!B581)/1  )*(P578-2) )/100</f>
        <v>-1.7175000000000001E-3</v>
      </c>
      <c r="R578" s="3">
        <f t="shared" si="189"/>
        <v>1.6338736221193213</v>
      </c>
      <c r="S578" s="3">
        <f t="shared" si="190"/>
        <v>1.5456518076627126</v>
      </c>
      <c r="T578" s="13">
        <f t="shared" si="191"/>
        <v>0.94885730526787648</v>
      </c>
      <c r="U578" s="13">
        <f t="shared" si="192"/>
        <v>0.93890565901408818</v>
      </c>
      <c r="V578" s="3">
        <f t="shared" si="193"/>
        <v>153.40652187482385</v>
      </c>
      <c r="W578" s="13">
        <f t="shared" si="194"/>
        <v>0.94885730526787648</v>
      </c>
      <c r="X578" s="3">
        <f t="shared" si="195"/>
        <v>1.0305316675098231E-3</v>
      </c>
      <c r="Y578" s="3">
        <f t="shared" si="196"/>
        <v>-0.75900316323970651</v>
      </c>
      <c r="Z578" s="3">
        <f t="shared" si="197"/>
        <v>181.93081430438536</v>
      </c>
      <c r="AA578" s="3">
        <f t="shared" si="198"/>
        <v>2120.7171648002322</v>
      </c>
      <c r="AL578" s="25"/>
      <c r="AM578" s="25"/>
    </row>
    <row r="579" spans="1:39" hidden="1">
      <c r="A579" s="4">
        <v>42401</v>
      </c>
      <c r="B579" s="3">
        <v>140.06450000000001</v>
      </c>
      <c r="C579" s="3">
        <f t="shared" si="178"/>
        <v>-2.4843369140734504E-3</v>
      </c>
      <c r="D579" s="3">
        <f t="shared" si="179"/>
        <v>6.171929902627994E-6</v>
      </c>
      <c r="E579" s="3">
        <f t="shared" si="180"/>
        <v>8.9286634607341894E-5</v>
      </c>
      <c r="F579" s="3">
        <f t="shared" si="181"/>
        <v>6.0483333461176271E-3</v>
      </c>
      <c r="G579" s="3">
        <f t="shared" si="182"/>
        <v>3.3195854021324411E-2</v>
      </c>
      <c r="H579" s="3">
        <f t="shared" si="183"/>
        <v>1.5</v>
      </c>
      <c r="I579" s="13">
        <f>I580*(1+(H580*((B579/B580)-1))+((1-H580)*(Eur_1M!B579/100)*((A579-A580)/360)))</f>
        <v>121.51815212273314</v>
      </c>
      <c r="J579" s="3">
        <f t="shared" si="184"/>
        <v>116.25893042427936</v>
      </c>
      <c r="K579" s="3">
        <f t="shared" si="177"/>
        <v>1.1536147504688903</v>
      </c>
      <c r="L579" s="13">
        <f t="shared" si="185"/>
        <v>1153.6147504688902</v>
      </c>
      <c r="M579" s="3">
        <f t="shared" si="186"/>
        <v>-3.7192464182572295E-3</v>
      </c>
      <c r="N579" s="3">
        <f t="shared" si="187"/>
        <v>5.8653603151701927E-2</v>
      </c>
      <c r="O579" s="3">
        <v>568</v>
      </c>
      <c r="P579" s="3">
        <f t="shared" si="188"/>
        <v>2.253968253968254</v>
      </c>
      <c r="Q579" s="3">
        <f>(  'Swap(vs6M)_2Y'!B582 + ( ('Swap(vs6M)_3Y'!B586 - 'Swap(vs6M)_2Y'!B582)/1  )*(P579-2) )/100</f>
        <v>-1.8695238095238096E-3</v>
      </c>
      <c r="R579" s="3">
        <f t="shared" si="189"/>
        <v>1.6189738772135134</v>
      </c>
      <c r="S579" s="3">
        <f t="shared" si="190"/>
        <v>1.5309159225328455</v>
      </c>
      <c r="T579" s="13">
        <f t="shared" si="191"/>
        <v>0.9472735580896553</v>
      </c>
      <c r="U579" s="13">
        <f t="shared" si="192"/>
        <v>0.93710491325777256</v>
      </c>
      <c r="V579" s="3">
        <f t="shared" si="193"/>
        <v>151.72668750486787</v>
      </c>
      <c r="W579" s="13">
        <f t="shared" si="194"/>
        <v>0.9472735580896553</v>
      </c>
      <c r="X579" s="3">
        <f t="shared" si="195"/>
        <v>1.0590614492465063E-3</v>
      </c>
      <c r="Y579" s="3">
        <f t="shared" si="196"/>
        <v>-0.66505024767574539</v>
      </c>
      <c r="Z579" s="3">
        <f t="shared" si="197"/>
        <v>186.33105882834164</v>
      </c>
      <c r="AA579" s="3">
        <f t="shared" si="198"/>
        <v>2121.1240123933981</v>
      </c>
      <c r="AL579" s="25"/>
      <c r="AM579" s="25"/>
    </row>
    <row r="580" spans="1:39">
      <c r="A580" s="4">
        <v>42398</v>
      </c>
      <c r="B580" s="3">
        <v>140.41290000000001</v>
      </c>
      <c r="C580" s="3">
        <f t="shared" si="178"/>
        <v>5.2697883156306944E-3</v>
      </c>
      <c r="D580" s="3">
        <f t="shared" si="179"/>
        <v>2.7770668891557791E-5</v>
      </c>
      <c r="E580" s="3">
        <f t="shared" si="180"/>
        <v>8.4290811577121419E-5</v>
      </c>
      <c r="F580" s="3">
        <f t="shared" si="181"/>
        <v>9.6171548716114108E-3</v>
      </c>
      <c r="G580" s="3">
        <f t="shared" si="182"/>
        <v>3.1682735600674666E-2</v>
      </c>
      <c r="H580" s="3">
        <f t="shared" si="183"/>
        <v>1.5</v>
      </c>
      <c r="I580" s="13">
        <f>I581*(1+(H581*((B580/B581)-1))+((1-H581)*(Eur_1M!B580/100)*((A580-A581)/360)))</f>
        <v>121.97094958548523</v>
      </c>
      <c r="J580" s="3">
        <f t="shared" si="184"/>
        <v>116.69213112556403</v>
      </c>
      <c r="K580" s="3">
        <f t="shared" si="177"/>
        <v>1.1579133167561568</v>
      </c>
      <c r="L580" s="13">
        <f t="shared" si="185"/>
        <v>1157.9133167561567</v>
      </c>
      <c r="M580" s="3">
        <f t="shared" si="186"/>
        <v>7.8974604680999722E-3</v>
      </c>
      <c r="N580" s="3">
        <f t="shared" si="187"/>
        <v>5.7890533771923366E-2</v>
      </c>
      <c r="O580" s="3">
        <v>569</v>
      </c>
      <c r="P580" s="3">
        <f t="shared" si="188"/>
        <v>2.2579365079365079</v>
      </c>
      <c r="Q580" s="3">
        <f>(  'Swap(vs6M)_2Y'!B583 + ( ('Swap(vs6M)_3Y'!B587 - 'Swap(vs6M)_2Y'!B583)/1  )*(P580-2) )/100</f>
        <v>-1.7151587301587302E-3</v>
      </c>
      <c r="R580" s="3">
        <f t="shared" si="189"/>
        <v>1.6844731953429457</v>
      </c>
      <c r="S580" s="3">
        <f t="shared" si="190"/>
        <v>1.5974843799396756</v>
      </c>
      <c r="T580" s="13">
        <f t="shared" si="191"/>
        <v>0.95395487225907738</v>
      </c>
      <c r="U580" s="13">
        <f t="shared" si="192"/>
        <v>0.94492111160844572</v>
      </c>
      <c r="V580" s="3">
        <f t="shared" si="193"/>
        <v>156.00942903791099</v>
      </c>
      <c r="W580" s="13">
        <f t="shared" si="194"/>
        <v>0.95395487225907738</v>
      </c>
      <c r="X580" s="3">
        <f t="shared" si="195"/>
        <v>9.5857516583312114E-4</v>
      </c>
      <c r="Y580" s="3">
        <f t="shared" si="196"/>
        <v>-0.52661343010172423</v>
      </c>
      <c r="Z580" s="3">
        <f t="shared" si="197"/>
        <v>167.99546189741451</v>
      </c>
      <c r="AA580" s="3">
        <f t="shared" si="198"/>
        <v>2141.8506207380228</v>
      </c>
      <c r="AL580" s="25"/>
      <c r="AM580" s="25"/>
    </row>
    <row r="581" spans="1:39" hidden="1">
      <c r="A581" s="4">
        <v>42397</v>
      </c>
      <c r="B581" s="3">
        <v>139.67490000000001</v>
      </c>
      <c r="C581" s="3">
        <f t="shared" si="178"/>
        <v>2.3700695414888303E-4</v>
      </c>
      <c r="D581" s="3">
        <f t="shared" si="179"/>
        <v>5.6172296314930744E-8</v>
      </c>
      <c r="E581" s="3">
        <f t="shared" si="180"/>
        <v>5.6563618204726546E-5</v>
      </c>
      <c r="F581" s="3">
        <f t="shared" si="181"/>
        <v>4.1388587164088624E-3</v>
      </c>
      <c r="G581" s="3">
        <f t="shared" si="182"/>
        <v>2.6493576465828214E-2</v>
      </c>
      <c r="H581" s="3">
        <f t="shared" si="183"/>
        <v>1.5</v>
      </c>
      <c r="I581" s="13">
        <f>I582*(1+(H582*((B581/B582)-1))+((1-H582)*(Eur_1M!B581/100)*((A581-A582)/360)))</f>
        <v>121.01148249639607</v>
      </c>
      <c r="J581" s="3">
        <f t="shared" si="184"/>
        <v>115.77418910944334</v>
      </c>
      <c r="K581" s="3">
        <f t="shared" si="177"/>
        <v>1.1488047566996742</v>
      </c>
      <c r="L581" s="13">
        <f t="shared" si="185"/>
        <v>1148.8047566996743</v>
      </c>
      <c r="M581" s="3">
        <f t="shared" si="186"/>
        <v>3.5869655780457926E-4</v>
      </c>
      <c r="N581" s="3">
        <f t="shared" si="187"/>
        <v>5.7973839011212391E-2</v>
      </c>
      <c r="O581" s="3">
        <v>570</v>
      </c>
      <c r="P581" s="3">
        <f t="shared" si="188"/>
        <v>2.2619047619047619</v>
      </c>
      <c r="Q581" s="3">
        <f>(  'Swap(vs6M)_2Y'!B584 + ( ('Swap(vs6M)_3Y'!B588 - 'Swap(vs6M)_2Y'!B584)/1  )*(P581-2) )/100</f>
        <v>-1.5659523809523812E-3</v>
      </c>
      <c r="R581" s="3">
        <f t="shared" si="189"/>
        <v>1.5939936279630049</v>
      </c>
      <c r="S581" s="3">
        <f t="shared" si="190"/>
        <v>1.5068031180325321</v>
      </c>
      <c r="T581" s="13">
        <f t="shared" si="191"/>
        <v>0.94453126894695638</v>
      </c>
      <c r="U581" s="13">
        <f t="shared" si="192"/>
        <v>0.9340694349402775</v>
      </c>
      <c r="V581" s="3">
        <f t="shared" si="193"/>
        <v>147.69820656104673</v>
      </c>
      <c r="W581" s="13">
        <f t="shared" si="194"/>
        <v>0.94453126894695638</v>
      </c>
      <c r="X581" s="3">
        <f t="shared" si="195"/>
        <v>1.118055872604161E-3</v>
      </c>
      <c r="Y581" s="3">
        <f t="shared" si="196"/>
        <v>-1.0117498644615095</v>
      </c>
      <c r="Z581" s="3">
        <f t="shared" si="197"/>
        <v>193.49169648505887</v>
      </c>
      <c r="AA581" s="3">
        <f t="shared" si="198"/>
        <v>2120.272899176086</v>
      </c>
      <c r="AL581" s="25"/>
      <c r="AM581" s="25"/>
    </row>
    <row r="582" spans="1:39" hidden="1">
      <c r="A582" s="4">
        <v>42396</v>
      </c>
      <c r="B582" s="3">
        <v>139.64179999999999</v>
      </c>
      <c r="C582" s="3">
        <f t="shared" si="178"/>
        <v>-6.5880681516691835E-5</v>
      </c>
      <c r="D582" s="3">
        <f t="shared" si="179"/>
        <v>4.3402641971037811E-9</v>
      </c>
      <c r="E582" s="3">
        <f t="shared" si="180"/>
        <v>5.661354119458367E-5</v>
      </c>
      <c r="F582" s="3">
        <f t="shared" si="181"/>
        <v>4.2275744758862284E-3</v>
      </c>
      <c r="G582" s="3">
        <f t="shared" si="182"/>
        <v>2.6496622726373646E-2</v>
      </c>
      <c r="H582" s="3">
        <f t="shared" si="183"/>
        <v>1.5</v>
      </c>
      <c r="I582" s="13">
        <f>I583*(1+(H583*((B582/B583)-1))+((1-H583)*(Eur_1M!B582/100)*((A582-A583)/360)))</f>
        <v>120.9680838781026</v>
      </c>
      <c r="J582" s="3">
        <f t="shared" si="184"/>
        <v>115.73266875337674</v>
      </c>
      <c r="K582" s="3">
        <f t="shared" si="177"/>
        <v>1.1483927582834808</v>
      </c>
      <c r="L582" s="13">
        <f t="shared" si="185"/>
        <v>1148.3927582834808</v>
      </c>
      <c r="M582" s="3">
        <f t="shared" si="186"/>
        <v>-9.5614004688523288E-5</v>
      </c>
      <c r="N582" s="3">
        <f t="shared" si="187"/>
        <v>5.819518526350366E-2</v>
      </c>
      <c r="O582" s="3">
        <v>571</v>
      </c>
      <c r="P582" s="3">
        <f t="shared" si="188"/>
        <v>2.2658730158730158</v>
      </c>
      <c r="Q582" s="3">
        <f>(  'Swap(vs6M)_2Y'!B585 + ( ('Swap(vs6M)_3Y'!B589 - 'Swap(vs6M)_2Y'!B585)/1  )*(P582-2) )/100</f>
        <v>-1.5917460317460316E-3</v>
      </c>
      <c r="R582" s="3">
        <f t="shared" si="189"/>
        <v>1.5821156173728197</v>
      </c>
      <c r="S582" s="3">
        <f t="shared" si="190"/>
        <v>1.494515469590266</v>
      </c>
      <c r="T582" s="13">
        <f t="shared" si="191"/>
        <v>0.94318841049863966</v>
      </c>
      <c r="U582" s="13">
        <f t="shared" si="192"/>
        <v>0.93247952916901566</v>
      </c>
      <c r="V582" s="3">
        <f t="shared" si="193"/>
        <v>147.30197020699768</v>
      </c>
      <c r="W582" s="13">
        <f t="shared" si="194"/>
        <v>0.94318841049863966</v>
      </c>
      <c r="X582" s="3">
        <f t="shared" si="195"/>
        <v>1.1344248519487732E-3</v>
      </c>
      <c r="Y582" s="3">
        <f t="shared" si="196"/>
        <v>-1.0437487633103961</v>
      </c>
      <c r="Z582" s="3">
        <f t="shared" si="197"/>
        <v>197.27826737487447</v>
      </c>
      <c r="AA582" s="3">
        <f t="shared" si="198"/>
        <v>2120.5144751223743</v>
      </c>
      <c r="AL582" s="25"/>
      <c r="AM582" s="25"/>
    </row>
    <row r="583" spans="1:39" hidden="1">
      <c r="A583" s="4">
        <v>42395</v>
      </c>
      <c r="B583" s="3">
        <v>139.65100000000001</v>
      </c>
      <c r="C583" s="3">
        <f t="shared" si="178"/>
        <v>2.5208795986429531E-3</v>
      </c>
      <c r="D583" s="3">
        <f t="shared" si="179"/>
        <v>6.3548339508542567E-6</v>
      </c>
      <c r="E583" s="3">
        <f t="shared" si="180"/>
        <v>5.6611807898209863E-5</v>
      </c>
      <c r="F583" s="3">
        <f t="shared" si="181"/>
        <v>4.2423966828536389E-3</v>
      </c>
      <c r="G583" s="3">
        <f t="shared" si="182"/>
        <v>2.6494718037001094E-2</v>
      </c>
      <c r="H583" s="3">
        <f t="shared" si="183"/>
        <v>1.5</v>
      </c>
      <c r="I583" s="13">
        <f>I584*(1+(H584*((B583/B584)-1))+((1-H584)*(Eur_1M!B583/100)*((A583-A584)/360)))</f>
        <v>120.97965067400669</v>
      </c>
      <c r="J583" s="3">
        <f t="shared" si="184"/>
        <v>115.74373494634261</v>
      </c>
      <c r="K583" s="3">
        <f t="shared" si="177"/>
        <v>1.1485025659635479</v>
      </c>
      <c r="L583" s="13">
        <f t="shared" si="185"/>
        <v>1148.502565963548</v>
      </c>
      <c r="M583" s="3">
        <f t="shared" si="186"/>
        <v>3.7821365602517393E-3</v>
      </c>
      <c r="N583" s="3">
        <f t="shared" si="187"/>
        <v>5.8177511071704553E-2</v>
      </c>
      <c r="O583" s="3">
        <v>572</v>
      </c>
      <c r="P583" s="3">
        <f t="shared" si="188"/>
        <v>2.2698412698412698</v>
      </c>
      <c r="Q583" s="3">
        <f>(  'Swap(vs6M)_2Y'!B586 + ( ('Swap(vs6M)_3Y'!B590 - 'Swap(vs6M)_2Y'!B586)/1  )*(P583-2) )/100</f>
        <v>-1.2407619047619049E-3</v>
      </c>
      <c r="R583" s="3">
        <f t="shared" si="189"/>
        <v>1.5913703860508479</v>
      </c>
      <c r="S583" s="3">
        <f t="shared" si="190"/>
        <v>1.5037201920875842</v>
      </c>
      <c r="T583" s="13">
        <f t="shared" si="191"/>
        <v>0.94423687756223873</v>
      </c>
      <c r="U583" s="13">
        <f t="shared" si="192"/>
        <v>0.93367328608011135</v>
      </c>
      <c r="V583" s="3">
        <f t="shared" si="193"/>
        <v>148.15194988482074</v>
      </c>
      <c r="W583" s="13">
        <f t="shared" si="194"/>
        <v>0.94423687756223873</v>
      </c>
      <c r="X583" s="3">
        <f t="shared" si="195"/>
        <v>1.117142506192711E-3</v>
      </c>
      <c r="Y583" s="3">
        <f t="shared" si="196"/>
        <v>-1.3320158558085162</v>
      </c>
      <c r="Z583" s="3">
        <f t="shared" si="197"/>
        <v>194.59117557488392</v>
      </c>
      <c r="AA583" s="3">
        <f t="shared" si="198"/>
        <v>2125.2671959176687</v>
      </c>
      <c r="AL583" s="25"/>
      <c r="AM583" s="25"/>
    </row>
    <row r="584" spans="1:39" hidden="1">
      <c r="A584" s="4">
        <v>42394</v>
      </c>
      <c r="B584" s="3">
        <v>139.29939999999999</v>
      </c>
      <c r="C584" s="3">
        <f t="shared" si="178"/>
        <v>1.2685771729649003E-3</v>
      </c>
      <c r="D584" s="3">
        <f t="shared" si="179"/>
        <v>1.6092880437676187E-6</v>
      </c>
      <c r="E584" s="3">
        <f t="shared" si="180"/>
        <v>5.0911992059050009E-5</v>
      </c>
      <c r="F584" s="3">
        <f t="shared" si="181"/>
        <v>2.530848976387438E-3</v>
      </c>
      <c r="G584" s="3">
        <f t="shared" si="182"/>
        <v>2.5247887557635847E-2</v>
      </c>
      <c r="H584" s="3">
        <f t="shared" si="183"/>
        <v>1.5</v>
      </c>
      <c r="I584" s="13">
        <f>I585*(1+(H585*((B584/B585)-1))+((1-H585)*(Eur_1M!B584/100)*((A584-A585)/360)))</f>
        <v>120.52295330445955</v>
      </c>
      <c r="J584" s="3">
        <f t="shared" si="184"/>
        <v>115.30680312353554</v>
      </c>
      <c r="K584" s="3">
        <f t="shared" ref="K584:K647" si="199">J584/$Y$2</f>
        <v>1.1441669764832387</v>
      </c>
      <c r="L584" s="13">
        <f t="shared" si="185"/>
        <v>1144.1669764832388</v>
      </c>
      <c r="M584" s="3">
        <f t="shared" si="186"/>
        <v>1.9118694483430284E-3</v>
      </c>
      <c r="N584" s="3">
        <f t="shared" si="187"/>
        <v>5.8535260530047782E-2</v>
      </c>
      <c r="O584" s="3">
        <v>573</v>
      </c>
      <c r="P584" s="3">
        <f t="shared" si="188"/>
        <v>2.2738095238095237</v>
      </c>
      <c r="Q584" s="3">
        <f>(  'Swap(vs6M)_2Y'!B587 + ( ('Swap(vs6M)_3Y'!B591 - 'Swap(vs6M)_2Y'!B587)/1  )*(P584-2) )/100</f>
        <v>-1.1348095238095238E-3</v>
      </c>
      <c r="R584" s="3">
        <f t="shared" si="189"/>
        <v>1.5407020127653002</v>
      </c>
      <c r="S584" s="3">
        <f t="shared" si="190"/>
        <v>1.4524357789598794</v>
      </c>
      <c r="T584" s="13">
        <f t="shared" si="191"/>
        <v>0.93830533663540849</v>
      </c>
      <c r="U584" s="13">
        <f t="shared" si="192"/>
        <v>0.92680976304892304</v>
      </c>
      <c r="V584" s="3">
        <f t="shared" si="193"/>
        <v>144.37364395330269</v>
      </c>
      <c r="W584" s="13">
        <f t="shared" si="194"/>
        <v>0.93830533663540849</v>
      </c>
      <c r="X584" s="3">
        <f t="shared" si="195"/>
        <v>1.2055078465432966E-3</v>
      </c>
      <c r="Y584" s="3">
        <f t="shared" si="196"/>
        <v>-1.6492018915443092</v>
      </c>
      <c r="Z584" s="3">
        <f t="shared" si="197"/>
        <v>210.04894081825324</v>
      </c>
      <c r="AA584" s="3">
        <f t="shared" si="198"/>
        <v>2112.8336689504495</v>
      </c>
      <c r="AL584" s="25"/>
      <c r="AM584" s="25"/>
    </row>
    <row r="585" spans="1:39" hidden="1">
      <c r="A585" s="4">
        <v>42391</v>
      </c>
      <c r="B585" s="3">
        <v>139.12280000000001</v>
      </c>
      <c r="C585" s="3">
        <f t="shared" ref="C585:C648" si="200">+LN(B585/B586)</f>
        <v>-9.7492188410821406E-4</v>
      </c>
      <c r="D585" s="3">
        <f t="shared" ref="D585:D648" si="201">+C585^2</f>
        <v>9.5047268011310997E-7</v>
      </c>
      <c r="E585" s="3">
        <f t="shared" ref="E585:E648" si="202">+SUM(D585:D604)</f>
        <v>4.9302704015282381E-5</v>
      </c>
      <c r="F585" s="3">
        <f t="shared" ref="F585:F648" si="203">+SUM(C585:C604)</f>
        <v>1.2622718034225376E-3</v>
      </c>
      <c r="G585" s="3">
        <f t="shared" ref="G585:G648" si="204">+SQRT($D$3/$D$2)*SQRT(E585-((1/$D$2)*F585^2))</f>
        <v>2.4904021213971794E-2</v>
      </c>
      <c r="H585" s="3">
        <f t="shared" ref="H585:H648" si="205">+MIN($D$5,$D$4/G587)</f>
        <v>1.5</v>
      </c>
      <c r="I585" s="13">
        <f>I586*(1+(H586*((B585/B586)-1))+((1-H586)*(Eur_1M!B585/100)*((A585-A586)/360)))</f>
        <v>120.29274928235208</v>
      </c>
      <c r="J585" s="3">
        <f t="shared" ref="J585:J648" si="206">I585*(1-(1.1/100))^4</f>
        <v>115.08656217251655</v>
      </c>
      <c r="K585" s="3">
        <f t="shared" si="199"/>
        <v>1.1419815683702828</v>
      </c>
      <c r="L585" s="13">
        <f t="shared" ref="L585:L648" si="207">K585*1000</f>
        <v>1141.9815683702827</v>
      </c>
      <c r="M585" s="3">
        <f t="shared" ref="M585:M648" si="208">LN(L585/L586)</f>
        <v>-1.4595403698454367E-3</v>
      </c>
      <c r="N585" s="3">
        <f t="shared" si="187"/>
        <v>5.8511614487387113E-2</v>
      </c>
      <c r="O585" s="3">
        <v>574</v>
      </c>
      <c r="P585" s="3">
        <f t="shared" si="188"/>
        <v>2.2777777777777777</v>
      </c>
      <c r="Q585" s="3">
        <f>(  'Swap(vs6M)_2Y'!B588 + ( ('Swap(vs6M)_3Y'!B592 - 'Swap(vs6M)_2Y'!B588)/1  )*(P585-2) )/100</f>
        <v>-1.2916666666666664E-3</v>
      </c>
      <c r="R585" s="3">
        <f t="shared" si="189"/>
        <v>1.5142756892887115</v>
      </c>
      <c r="S585" s="3">
        <f t="shared" si="190"/>
        <v>1.4259681552491263</v>
      </c>
      <c r="T585" s="13">
        <f t="shared" si="191"/>
        <v>0.93502203412621565</v>
      </c>
      <c r="U585" s="13">
        <f t="shared" si="192"/>
        <v>0.92306123282290753</v>
      </c>
      <c r="V585" s="3">
        <f t="shared" si="193"/>
        <v>141.99693137786574</v>
      </c>
      <c r="W585" s="13">
        <f t="shared" si="194"/>
        <v>0.93502203412621565</v>
      </c>
      <c r="X585" s="3">
        <f t="shared" si="195"/>
        <v>1.2569786136838819E-3</v>
      </c>
      <c r="Y585" s="3">
        <f t="shared" si="196"/>
        <v>-1.6102808151658319</v>
      </c>
      <c r="Z585" s="3">
        <f t="shared" si="197"/>
        <v>218.47387450823808</v>
      </c>
      <c r="AA585" s="3">
        <f t="shared" si="198"/>
        <v>2108.7233834549356</v>
      </c>
      <c r="AL585" s="25"/>
      <c r="AM585" s="25"/>
    </row>
    <row r="586" spans="1:39" hidden="1">
      <c r="A586" s="4">
        <v>42390</v>
      </c>
      <c r="B586" s="3">
        <v>139.2585</v>
      </c>
      <c r="C586" s="3">
        <f t="shared" si="200"/>
        <v>2.7871936654007873E-3</v>
      </c>
      <c r="D586" s="3">
        <f t="shared" si="201"/>
        <v>7.7684485284502758E-6</v>
      </c>
      <c r="E586" s="3">
        <f t="shared" si="202"/>
        <v>4.9967411128655328E-5</v>
      </c>
      <c r="F586" s="3">
        <f t="shared" si="203"/>
        <v>9.662964479845884E-4</v>
      </c>
      <c r="G586" s="3">
        <f t="shared" si="204"/>
        <v>2.5079894957137739E-2</v>
      </c>
      <c r="H586" s="3">
        <f t="shared" si="205"/>
        <v>1.5</v>
      </c>
      <c r="I586" s="13">
        <f>I587*(1+(H587*((B586/B587)-1))+((1-H587)*(Eur_1M!B586/100)*((A586-A587)/360)))</f>
        <v>120.46844959578902</v>
      </c>
      <c r="J586" s="3">
        <f t="shared" si="206"/>
        <v>115.25465829773378</v>
      </c>
      <c r="K586" s="3">
        <f t="shared" si="199"/>
        <v>1.143649553520667</v>
      </c>
      <c r="L586" s="13">
        <f t="shared" si="207"/>
        <v>1143.649553520667</v>
      </c>
      <c r="M586" s="3">
        <f t="shared" si="208"/>
        <v>4.1809946991033806E-3</v>
      </c>
      <c r="N586" s="3">
        <f t="shared" si="187"/>
        <v>5.8424432619595242E-2</v>
      </c>
      <c r="O586" s="3">
        <v>575</v>
      </c>
      <c r="P586" s="3">
        <f t="shared" si="188"/>
        <v>2.2817460317460316</v>
      </c>
      <c r="Q586" s="3">
        <f>(  'Swap(vs6M)_2Y'!B589 + ( ('Swap(vs6M)_3Y'!B593 - 'Swap(vs6M)_2Y'!B589)/1  )*(P586-2) )/100</f>
        <v>-1.2044761904761905E-3</v>
      </c>
      <c r="R586" s="3">
        <f t="shared" si="189"/>
        <v>1.5338955872867326</v>
      </c>
      <c r="S586" s="3">
        <f t="shared" si="190"/>
        <v>1.4456428559116727</v>
      </c>
      <c r="T586" s="13">
        <f t="shared" si="191"/>
        <v>0.93747232911819178</v>
      </c>
      <c r="U586" s="13">
        <f t="shared" si="192"/>
        <v>0.9258613000955882</v>
      </c>
      <c r="V586" s="3">
        <f t="shared" si="193"/>
        <v>143.73045799570878</v>
      </c>
      <c r="W586" s="13">
        <f t="shared" si="194"/>
        <v>0.93747232911819178</v>
      </c>
      <c r="X586" s="3">
        <f t="shared" si="195"/>
        <v>1.2189255231755008E-3</v>
      </c>
      <c r="Y586" s="3">
        <f t="shared" si="196"/>
        <v>-1.6027127535900367</v>
      </c>
      <c r="Z586" s="3">
        <f t="shared" si="197"/>
        <v>212.53228319943048</v>
      </c>
      <c r="AA586" s="3">
        <f t="shared" si="198"/>
        <v>2118.3943562183231</v>
      </c>
      <c r="AL586" s="25"/>
      <c r="AM586" s="25"/>
    </row>
    <row r="587" spans="1:39" hidden="1">
      <c r="A587" s="4">
        <v>42389</v>
      </c>
      <c r="B587" s="3">
        <v>138.87090000000001</v>
      </c>
      <c r="C587" s="3">
        <f t="shared" si="200"/>
        <v>-1.1061713174373828E-3</v>
      </c>
      <c r="D587" s="3">
        <f t="shared" si="201"/>
        <v>1.2236149835211551E-6</v>
      </c>
      <c r="E587" s="3">
        <f t="shared" si="202"/>
        <v>4.6931958705357873E-5</v>
      </c>
      <c r="F587" s="3">
        <f t="shared" si="203"/>
        <v>-3.9964422307755681E-3</v>
      </c>
      <c r="G587" s="3">
        <f t="shared" si="204"/>
        <v>2.4109761568087636E-2</v>
      </c>
      <c r="H587" s="3">
        <f t="shared" si="205"/>
        <v>1.5</v>
      </c>
      <c r="I587" s="13">
        <f>I588*(1+(H588*((B587/B588)-1))+((1-H588)*(Eur_1M!B587/100)*((A587-A588)/360)))</f>
        <v>119.96582311812821</v>
      </c>
      <c r="J587" s="3">
        <f t="shared" si="206"/>
        <v>114.77378514689168</v>
      </c>
      <c r="K587" s="3">
        <f t="shared" si="199"/>
        <v>1.1388779427902793</v>
      </c>
      <c r="L587" s="13">
        <f t="shared" si="207"/>
        <v>1138.8779427902793</v>
      </c>
      <c r="M587" s="3">
        <f t="shared" si="208"/>
        <v>-1.6566277201430291E-3</v>
      </c>
      <c r="N587" s="3">
        <f t="shared" si="187"/>
        <v>5.8582702670267411E-2</v>
      </c>
      <c r="O587" s="3">
        <v>576</v>
      </c>
      <c r="P587" s="3">
        <f t="shared" si="188"/>
        <v>2.2857142857142856</v>
      </c>
      <c r="Q587" s="3">
        <f>(  'Swap(vs6M)_2Y'!B590 + ( ('Swap(vs6M)_3Y'!B594 - 'Swap(vs6M)_2Y'!B590)/1  )*(P587-2) )/100</f>
        <v>-1.2200000000000002E-3</v>
      </c>
      <c r="R587" s="3">
        <f t="shared" si="189"/>
        <v>1.4810776619547306</v>
      </c>
      <c r="S587" s="3">
        <f t="shared" si="190"/>
        <v>1.3925089405858351</v>
      </c>
      <c r="T587" s="13">
        <f t="shared" si="191"/>
        <v>0.93070706017560711</v>
      </c>
      <c r="U587" s="13">
        <f t="shared" si="192"/>
        <v>0.91811583191196555</v>
      </c>
      <c r="V587" s="3">
        <f t="shared" si="193"/>
        <v>139.28210552948656</v>
      </c>
      <c r="W587" s="13">
        <f t="shared" si="194"/>
        <v>0.93070706017560711</v>
      </c>
      <c r="X587" s="3">
        <f t="shared" si="195"/>
        <v>1.3207489275834595E-3</v>
      </c>
      <c r="Y587" s="3">
        <f t="shared" si="196"/>
        <v>-1.8163383767268924</v>
      </c>
      <c r="Z587" s="3">
        <f t="shared" si="197"/>
        <v>229.38550795156826</v>
      </c>
      <c r="AA587" s="3">
        <f t="shared" si="198"/>
        <v>2104.4105977227373</v>
      </c>
      <c r="AL587" s="25"/>
      <c r="AM587" s="25"/>
    </row>
    <row r="588" spans="1:39" hidden="1">
      <c r="A588" s="4">
        <v>42388</v>
      </c>
      <c r="B588" s="3">
        <v>139.02459999999999</v>
      </c>
      <c r="C588" s="3">
        <f t="shared" si="200"/>
        <v>3.8345889743753736E-4</v>
      </c>
      <c r="D588" s="3">
        <f t="shared" si="201"/>
        <v>1.4704072602401178E-7</v>
      </c>
      <c r="E588" s="3">
        <f t="shared" si="202"/>
        <v>4.739326393424854E-5</v>
      </c>
      <c r="F588" s="3">
        <f t="shared" si="203"/>
        <v>-4.1883156785184261E-3</v>
      </c>
      <c r="G588" s="3">
        <f t="shared" si="204"/>
        <v>2.4209578125012628E-2</v>
      </c>
      <c r="H588" s="3">
        <f t="shared" si="205"/>
        <v>1.5</v>
      </c>
      <c r="I588" s="13">
        <f>I589*(1+(H589*((B588/B589)-1))+((1-H589)*(Eur_1M!B588/100)*((A588-A589)/360)))</f>
        <v>120.16472653514315</v>
      </c>
      <c r="J588" s="3">
        <f t="shared" si="206"/>
        <v>114.96408016138906</v>
      </c>
      <c r="K588" s="3">
        <f t="shared" si="199"/>
        <v>1.140766203200587</v>
      </c>
      <c r="L588" s="13">
        <f t="shared" si="207"/>
        <v>1140.7662032005869</v>
      </c>
      <c r="M588" s="3">
        <f t="shared" si="208"/>
        <v>5.7821477574420777E-4</v>
      </c>
      <c r="N588" s="3">
        <f t="shared" ref="N588:N651" si="209">SQRT(252)*STDEV(M589:M767)</f>
        <v>5.8866091000949167E-2</v>
      </c>
      <c r="O588" s="3">
        <v>577</v>
      </c>
      <c r="P588" s="3">
        <f t="shared" ref="P588:P651" si="210">O588/252</f>
        <v>2.2896825396825395</v>
      </c>
      <c r="Q588" s="3">
        <f>(  'Swap(vs6M)_2Y'!B591 + ( ('Swap(vs6M)_3Y'!B595 - 'Swap(vs6M)_2Y'!B591)/1  )*(P588-2) )/100</f>
        <v>-1.296468253968254E-3</v>
      </c>
      <c r="R588" s="3">
        <f t="shared" si="189"/>
        <v>1.48975226371053</v>
      </c>
      <c r="S588" s="3">
        <f t="shared" si="190"/>
        <v>1.4006778784760403</v>
      </c>
      <c r="T588" s="13">
        <f t="shared" si="191"/>
        <v>0.9318553065207269</v>
      </c>
      <c r="U588" s="13">
        <f t="shared" si="192"/>
        <v>0.91934478963806521</v>
      </c>
      <c r="V588" s="3">
        <f t="shared" si="193"/>
        <v>140.95111999728806</v>
      </c>
      <c r="W588" s="13">
        <f t="shared" si="194"/>
        <v>0.9318553065207269</v>
      </c>
      <c r="X588" s="3">
        <f t="shared" si="195"/>
        <v>1.2942920778415074E-3</v>
      </c>
      <c r="Y588" s="3">
        <f t="shared" si="196"/>
        <v>-1.7228287019748885</v>
      </c>
      <c r="Z588" s="3">
        <f t="shared" si="197"/>
        <v>227.02101184104268</v>
      </c>
      <c r="AA588" s="3">
        <f t="shared" si="198"/>
        <v>2111.2657135470267</v>
      </c>
      <c r="AL588" s="25"/>
      <c r="AM588" s="25"/>
    </row>
    <row r="589" spans="1:39" hidden="1">
      <c r="A589" s="4">
        <v>42387</v>
      </c>
      <c r="B589" s="3">
        <v>138.97130000000001</v>
      </c>
      <c r="C589" s="3">
        <f t="shared" si="200"/>
        <v>-1.7196316864724905E-4</v>
      </c>
      <c r="D589" s="3">
        <f t="shared" si="201"/>
        <v>2.9571331371202217E-8</v>
      </c>
      <c r="E589" s="3">
        <f t="shared" si="202"/>
        <v>5.0291155477504423E-5</v>
      </c>
      <c r="F589" s="3">
        <f t="shared" si="203"/>
        <v>-2.8268011465651614E-3</v>
      </c>
      <c r="G589" s="3">
        <f t="shared" si="204"/>
        <v>2.5072581678829083E-2</v>
      </c>
      <c r="H589" s="3">
        <f t="shared" si="205"/>
        <v>1.5</v>
      </c>
      <c r="I589" s="13">
        <f>I590*(1+(H590*((B589/B590)-1))+((1-H590)*(Eur_1M!B589/100)*((A589-A590)/360)))</f>
        <v>120.09526559834251</v>
      </c>
      <c r="J589" s="3">
        <f t="shared" si="206"/>
        <v>114.89762544596059</v>
      </c>
      <c r="K589" s="3">
        <f t="shared" si="199"/>
        <v>1.1401067859869867</v>
      </c>
      <c r="L589" s="13">
        <f t="shared" si="207"/>
        <v>1140.1067859869868</v>
      </c>
      <c r="M589" s="3">
        <f t="shared" si="208"/>
        <v>-2.4874517692666243E-4</v>
      </c>
      <c r="N589" s="3">
        <f t="shared" si="209"/>
        <v>5.8920259421852493E-2</v>
      </c>
      <c r="O589" s="3">
        <v>578</v>
      </c>
      <c r="P589" s="3">
        <f t="shared" si="210"/>
        <v>2.2936507936507935</v>
      </c>
      <c r="Q589" s="3">
        <f>(  'Swap(vs6M)_2Y'!B592 + ( ('Swap(vs6M)_3Y'!B596 - 'Swap(vs6M)_2Y'!B592)/1  )*(P589-2) )/100</f>
        <v>-8.4026984126984148E-4</v>
      </c>
      <c r="R589" s="3">
        <f t="shared" si="189"/>
        <v>1.4924422553312986</v>
      </c>
      <c r="S589" s="3">
        <f t="shared" si="190"/>
        <v>1.4032086789922751</v>
      </c>
      <c r="T589" s="13">
        <f t="shared" si="191"/>
        <v>0.93220837769893983</v>
      </c>
      <c r="U589" s="13">
        <f t="shared" si="192"/>
        <v>0.91972268985609484</v>
      </c>
      <c r="V589" s="3">
        <f t="shared" si="193"/>
        <v>141.32013000645463</v>
      </c>
      <c r="W589" s="13">
        <f t="shared" si="194"/>
        <v>0.93220837769893983</v>
      </c>
      <c r="X589" s="3">
        <f t="shared" si="195"/>
        <v>1.2875555367619482E-3</v>
      </c>
      <c r="Y589" s="3">
        <f t="shared" si="196"/>
        <v>-2.1307621202585234</v>
      </c>
      <c r="Z589" s="3">
        <f t="shared" si="197"/>
        <v>226.17728158231401</v>
      </c>
      <c r="AA589" s="3">
        <f t="shared" si="198"/>
        <v>2113.5922505367116</v>
      </c>
      <c r="AL589" s="25"/>
      <c r="AM589" s="25"/>
    </row>
    <row r="590" spans="1:39" hidden="1">
      <c r="A590" s="4">
        <v>42384</v>
      </c>
      <c r="B590" s="3">
        <v>138.99520000000001</v>
      </c>
      <c r="C590" s="3">
        <f t="shared" si="200"/>
        <v>1.2403801054784067E-3</v>
      </c>
      <c r="D590" s="3">
        <f t="shared" si="201"/>
        <v>1.5385428060666234E-6</v>
      </c>
      <c r="E590" s="3">
        <f t="shared" si="202"/>
        <v>5.0366274578049308E-5</v>
      </c>
      <c r="F590" s="3">
        <f t="shared" si="203"/>
        <v>-2.9783969863168159E-3</v>
      </c>
      <c r="G590" s="3">
        <f t="shared" si="204"/>
        <v>2.508039922051317E-2</v>
      </c>
      <c r="H590" s="3">
        <f t="shared" si="205"/>
        <v>1.5</v>
      </c>
      <c r="I590" s="13">
        <f>I591*(1+(H591*((B590/B591)-1))+((1-H591)*(Eur_1M!B590/100)*((A590-A591)/360)))</f>
        <v>120.12514243213694</v>
      </c>
      <c r="J590" s="3">
        <f t="shared" si="206"/>
        <v>114.92620923102255</v>
      </c>
      <c r="K590" s="3">
        <f t="shared" si="199"/>
        <v>1.1403904173256838</v>
      </c>
      <c r="L590" s="13">
        <f t="shared" si="207"/>
        <v>1140.3904173256838</v>
      </c>
      <c r="M590" s="3">
        <f t="shared" si="208"/>
        <v>1.8630574172632908E-3</v>
      </c>
      <c r="N590" s="3">
        <f t="shared" si="209"/>
        <v>5.904146398744349E-2</v>
      </c>
      <c r="O590" s="3">
        <v>579</v>
      </c>
      <c r="P590" s="3">
        <f t="shared" si="210"/>
        <v>2.2976190476190474</v>
      </c>
      <c r="Q590" s="3">
        <f>(  'Swap(vs6M)_2Y'!B593 + ( ('Swap(vs6M)_3Y'!B597 - 'Swap(vs6M)_2Y'!B593)/1  )*(P590-2) )/100</f>
        <v>-6.9547619047619048E-4</v>
      </c>
      <c r="R590" s="3">
        <f t="shared" si="189"/>
        <v>1.4948117631478512</v>
      </c>
      <c r="S590" s="3">
        <f t="shared" si="190"/>
        <v>1.4053173078349226</v>
      </c>
      <c r="T590" s="13">
        <f t="shared" si="191"/>
        <v>0.9325182122577037</v>
      </c>
      <c r="U590" s="13">
        <f t="shared" si="192"/>
        <v>0.92003652805003</v>
      </c>
      <c r="V590" s="3">
        <f t="shared" si="193"/>
        <v>141.9269673845082</v>
      </c>
      <c r="W590" s="13">
        <f t="shared" si="194"/>
        <v>0.9325182122577037</v>
      </c>
      <c r="X590" s="3">
        <f t="shared" si="195"/>
        <v>1.278948550564347E-3</v>
      </c>
      <c r="Y590" s="3">
        <f t="shared" si="196"/>
        <v>-2.2580879676857788</v>
      </c>
      <c r="Z590" s="3">
        <f t="shared" si="197"/>
        <v>225.62921543938214</v>
      </c>
      <c r="AA590" s="3">
        <f t="shared" si="198"/>
        <v>2117.2740251211908</v>
      </c>
      <c r="AL590" s="25"/>
      <c r="AM590" s="25"/>
    </row>
    <row r="591" spans="1:39" hidden="1">
      <c r="A591" s="4">
        <v>42383</v>
      </c>
      <c r="B591" s="3">
        <v>138.8229</v>
      </c>
      <c r="C591" s="3">
        <f t="shared" si="200"/>
        <v>-1.4065590863780871E-3</v>
      </c>
      <c r="D591" s="3">
        <f t="shared" si="201"/>
        <v>1.978408463472759E-6</v>
      </c>
      <c r="E591" s="3">
        <f t="shared" si="202"/>
        <v>4.9188842538831763E-5</v>
      </c>
      <c r="F591" s="3">
        <f t="shared" si="203"/>
        <v>-4.8197020179291603E-3</v>
      </c>
      <c r="G591" s="3">
        <f t="shared" si="204"/>
        <v>2.459969133217027E-2</v>
      </c>
      <c r="H591" s="3">
        <f t="shared" si="205"/>
        <v>1.5</v>
      </c>
      <c r="I591" s="13">
        <f>I592*(1+(H592*((B591/B592)-1))+((1-H592)*(Eur_1M!B591/100)*((A591-A592)/360)))</f>
        <v>119.90155074128155</v>
      </c>
      <c r="J591" s="3">
        <f t="shared" si="206"/>
        <v>114.71229443412581</v>
      </c>
      <c r="K591" s="3">
        <f t="shared" si="199"/>
        <v>1.1382677824094407</v>
      </c>
      <c r="L591" s="13">
        <f t="shared" si="207"/>
        <v>1138.2677824094408</v>
      </c>
      <c r="M591" s="3">
        <f t="shared" si="208"/>
        <v>-2.1075192224250493E-3</v>
      </c>
      <c r="N591" s="3">
        <f t="shared" si="209"/>
        <v>5.9233890998579578E-2</v>
      </c>
      <c r="O591" s="3">
        <v>580</v>
      </c>
      <c r="P591" s="3">
        <f t="shared" si="210"/>
        <v>2.3015873015873014</v>
      </c>
      <c r="Q591" s="3">
        <f>(  'Swap(vs6M)_2Y'!B594 + ( ('Swap(vs6M)_3Y'!B598 - 'Swap(vs6M)_2Y'!B594)/1  )*(P591-2) )/100</f>
        <v>-6.2241269841269858E-4</v>
      </c>
      <c r="R591" s="3">
        <f t="shared" si="189"/>
        <v>1.4701476874168558</v>
      </c>
      <c r="S591" s="3">
        <f t="shared" si="190"/>
        <v>1.3802840511098005</v>
      </c>
      <c r="T591" s="13">
        <f t="shared" si="191"/>
        <v>0.92923912038115286</v>
      </c>
      <c r="U591" s="13">
        <f t="shared" si="192"/>
        <v>0.91625039819651188</v>
      </c>
      <c r="V591" s="3">
        <f t="shared" si="193"/>
        <v>140.1590513452511</v>
      </c>
      <c r="W591" s="13">
        <f t="shared" si="194"/>
        <v>0.92923912038115286</v>
      </c>
      <c r="X591" s="3">
        <f t="shared" si="195"/>
        <v>1.3235911986496408E-3</v>
      </c>
      <c r="Y591" s="3">
        <f t="shared" si="196"/>
        <v>-2.4374192301663902</v>
      </c>
      <c r="Z591" s="3">
        <f t="shared" si="197"/>
        <v>233.79782825193763</v>
      </c>
      <c r="AA591" s="3">
        <f t="shared" si="198"/>
        <v>2111.8534241773009</v>
      </c>
      <c r="AL591" s="25"/>
      <c r="AM591" s="25"/>
    </row>
    <row r="592" spans="1:39" hidden="1">
      <c r="A592" s="4">
        <v>42382</v>
      </c>
      <c r="B592" s="3">
        <v>139.01830000000001</v>
      </c>
      <c r="C592" s="3">
        <f t="shared" si="200"/>
        <v>2.5741949512866325E-3</v>
      </c>
      <c r="D592" s="3">
        <f t="shared" si="201"/>
        <v>6.6264796472295887E-6</v>
      </c>
      <c r="E592" s="3">
        <f t="shared" si="202"/>
        <v>4.7867184331662267E-5</v>
      </c>
      <c r="F592" s="3">
        <f t="shared" si="203"/>
        <v>-2.6027416381764505E-3</v>
      </c>
      <c r="G592" s="3">
        <f t="shared" si="204"/>
        <v>2.447159039042688E-2</v>
      </c>
      <c r="H592" s="3">
        <f t="shared" si="205"/>
        <v>1.5</v>
      </c>
      <c r="I592" s="13">
        <f>I593*(1+(H593*((B592/B593)-1))+((1-H593)*(Eur_1M!B592/100)*((A592-A593)/360)))</f>
        <v>120.15451203102755</v>
      </c>
      <c r="J592" s="3">
        <f t="shared" si="206"/>
        <v>114.95430773395704</v>
      </c>
      <c r="K592" s="3">
        <f t="shared" si="199"/>
        <v>1.1406692333042328</v>
      </c>
      <c r="L592" s="13">
        <f t="shared" si="207"/>
        <v>1140.6692333042326</v>
      </c>
      <c r="M592" s="3">
        <f t="shared" si="208"/>
        <v>3.8618555368213738E-3</v>
      </c>
      <c r="N592" s="3">
        <f t="shared" si="209"/>
        <v>6.0173653931204343E-2</v>
      </c>
      <c r="O592" s="3">
        <v>581</v>
      </c>
      <c r="P592" s="3">
        <f t="shared" si="210"/>
        <v>2.3055555555555554</v>
      </c>
      <c r="Q592" s="3">
        <f>(  'Swap(vs6M)_2Y'!B595 + ( ('Swap(vs6M)_3Y'!B599 - 'Swap(vs6M)_2Y'!B595)/1  )*(P592-2) )/100</f>
        <v>-6.6750000000000002E-4</v>
      </c>
      <c r="R592" s="3">
        <f t="shared" si="189"/>
        <v>1.469335177887956</v>
      </c>
      <c r="S592" s="3">
        <f t="shared" si="190"/>
        <v>1.3779671649955139</v>
      </c>
      <c r="T592" s="13">
        <f t="shared" si="191"/>
        <v>0.92912905008679703</v>
      </c>
      <c r="U592" s="13">
        <f t="shared" si="192"/>
        <v>0.91589328696070482</v>
      </c>
      <c r="V592" s="3">
        <f t="shared" si="193"/>
        <v>142.52502748197105</v>
      </c>
      <c r="W592" s="13">
        <f t="shared" si="194"/>
        <v>0.92912905008679703</v>
      </c>
      <c r="X592" s="3">
        <f t="shared" si="195"/>
        <v>1.3006097949363931E-3</v>
      </c>
      <c r="Y592" s="3">
        <f t="shared" si="196"/>
        <v>-2.4514208956928538</v>
      </c>
      <c r="Z592" s="3">
        <f t="shared" si="197"/>
        <v>234.77316317160049</v>
      </c>
      <c r="AA592" s="3">
        <f t="shared" si="198"/>
        <v>2114.8950883017151</v>
      </c>
      <c r="AL592" s="25"/>
      <c r="AM592" s="25"/>
    </row>
    <row r="593" spans="1:39" hidden="1">
      <c r="A593" s="4">
        <v>42381</v>
      </c>
      <c r="B593" s="3">
        <v>138.6609</v>
      </c>
      <c r="C593" s="3">
        <f t="shared" si="200"/>
        <v>-1.14818643504632E-3</v>
      </c>
      <c r="D593" s="3">
        <f t="shared" si="201"/>
        <v>1.3183320896243772E-6</v>
      </c>
      <c r="E593" s="3">
        <f t="shared" si="202"/>
        <v>7.2879318368757631E-5</v>
      </c>
      <c r="F593" s="3">
        <f t="shared" si="203"/>
        <v>-1.0801757803006226E-2</v>
      </c>
      <c r="G593" s="3">
        <f t="shared" si="204"/>
        <v>2.9064966700762251E-2</v>
      </c>
      <c r="H593" s="3">
        <f t="shared" si="205"/>
        <v>1.5</v>
      </c>
      <c r="I593" s="13">
        <f>I594*(1+(H594*((B593/B594)-1))+((1-H594)*(Eur_1M!B593/100)*((A593-A594)/360)))</f>
        <v>119.69138749906914</v>
      </c>
      <c r="J593" s="3">
        <f t="shared" si="206"/>
        <v>114.51122691188898</v>
      </c>
      <c r="K593" s="3">
        <f t="shared" si="199"/>
        <v>1.1362726285004368</v>
      </c>
      <c r="L593" s="13">
        <f t="shared" si="207"/>
        <v>1136.2726285004367</v>
      </c>
      <c r="M593" s="3">
        <f t="shared" si="208"/>
        <v>-1.7197274991782639E-3</v>
      </c>
      <c r="N593" s="3">
        <f t="shared" si="209"/>
        <v>6.0154669733531743E-2</v>
      </c>
      <c r="O593" s="3">
        <v>582</v>
      </c>
      <c r="P593" s="3">
        <f t="shared" si="210"/>
        <v>2.3095238095238093</v>
      </c>
      <c r="Q593" s="3">
        <f>(  'Swap(vs6M)_2Y'!B596 + ( ('Swap(vs6M)_3Y'!B600 - 'Swap(vs6M)_2Y'!B596)/1  )*(P593-2) )/100</f>
        <v>-5.88809523809524E-4</v>
      </c>
      <c r="R593" s="3">
        <f t="shared" si="189"/>
        <v>1.4283003340248386</v>
      </c>
      <c r="S593" s="3">
        <f t="shared" si="190"/>
        <v>1.3368825754860481</v>
      </c>
      <c r="T593" s="13">
        <f t="shared" si="191"/>
        <v>0.9233972841246737</v>
      </c>
      <c r="U593" s="13">
        <f t="shared" si="192"/>
        <v>0.90936951532725807</v>
      </c>
      <c r="V593" s="3">
        <f t="shared" si="193"/>
        <v>138.62407867804336</v>
      </c>
      <c r="W593" s="13">
        <f t="shared" si="194"/>
        <v>0.9233972841246737</v>
      </c>
      <c r="X593" s="3">
        <f t="shared" si="195"/>
        <v>1.3848651745204475E-3</v>
      </c>
      <c r="Y593" s="3">
        <f t="shared" si="196"/>
        <v>-2.6988780591373986</v>
      </c>
      <c r="Z593" s="3">
        <f t="shared" si="197"/>
        <v>248.40731179230247</v>
      </c>
      <c r="AA593" s="3">
        <f t="shared" si="198"/>
        <v>2103.0685025936432</v>
      </c>
      <c r="AL593" s="25"/>
      <c r="AM593" s="25"/>
    </row>
    <row r="594" spans="1:39" hidden="1">
      <c r="A594" s="4">
        <v>42380</v>
      </c>
      <c r="B594" s="3">
        <v>138.8202</v>
      </c>
      <c r="C594" s="3">
        <f t="shared" si="200"/>
        <v>-2.6689568861538002E-3</v>
      </c>
      <c r="D594" s="3">
        <f t="shared" si="201"/>
        <v>7.1233308601477892E-6</v>
      </c>
      <c r="E594" s="3">
        <f t="shared" si="202"/>
        <v>7.1775472897576549E-5</v>
      </c>
      <c r="F594" s="3">
        <f t="shared" si="203"/>
        <v>-9.1904443676205771E-3</v>
      </c>
      <c r="G594" s="3">
        <f t="shared" si="204"/>
        <v>2.9174620303864068E-2</v>
      </c>
      <c r="H594" s="3">
        <f t="shared" si="205"/>
        <v>1.5</v>
      </c>
      <c r="I594" s="13">
        <f>I595*(1+(H595*((B594/B595)-1))+((1-H595)*(Eur_1M!B594/100)*((A594-A595)/360)))</f>
        <v>119.89740116247401</v>
      </c>
      <c r="J594" s="3">
        <f t="shared" si="206"/>
        <v>114.70832444622319</v>
      </c>
      <c r="K594" s="3">
        <f t="shared" si="199"/>
        <v>1.1382283889917744</v>
      </c>
      <c r="L594" s="13">
        <f t="shared" si="207"/>
        <v>1138.2283889917744</v>
      </c>
      <c r="M594" s="3">
        <f t="shared" si="208"/>
        <v>-3.9969915864278118E-3</v>
      </c>
      <c r="N594" s="3">
        <f t="shared" si="209"/>
        <v>6.0045090346946793E-2</v>
      </c>
      <c r="O594" s="3">
        <v>583</v>
      </c>
      <c r="P594" s="3">
        <f t="shared" si="210"/>
        <v>2.3134920634920637</v>
      </c>
      <c r="Q594" s="3">
        <f>(  'Swap(vs6M)_2Y'!B597 + ( ('Swap(vs6M)_3Y'!B601 - 'Swap(vs6M)_2Y'!B597)/1  )*(P594-2) )/100</f>
        <v>-6.077182539682538E-4</v>
      </c>
      <c r="R594" s="3">
        <f t="shared" si="189"/>
        <v>1.447916322305776</v>
      </c>
      <c r="S594" s="3">
        <f t="shared" si="190"/>
        <v>1.3565867319672693</v>
      </c>
      <c r="T594" s="13">
        <f t="shared" si="191"/>
        <v>0.92617977290610598</v>
      </c>
      <c r="U594" s="13">
        <f t="shared" si="192"/>
        <v>0.91254372004473749</v>
      </c>
      <c r="V594" s="3">
        <f t="shared" si="193"/>
        <v>140.37649637000823</v>
      </c>
      <c r="W594" s="13">
        <f t="shared" si="194"/>
        <v>0.92617977290610598</v>
      </c>
      <c r="X594" s="3">
        <f t="shared" si="195"/>
        <v>1.3453282879219005E-3</v>
      </c>
      <c r="Y594" s="3">
        <f t="shared" si="196"/>
        <v>-2.5866931770827595</v>
      </c>
      <c r="Z594" s="3">
        <f t="shared" si="197"/>
        <v>242.12108829700216</v>
      </c>
      <c r="AA594" s="3">
        <f t="shared" si="198"/>
        <v>2114.1329334569732</v>
      </c>
      <c r="AL594" s="25"/>
      <c r="AM594" s="25"/>
    </row>
    <row r="595" spans="1:39" hidden="1">
      <c r="A595" s="4">
        <v>42377</v>
      </c>
      <c r="B595" s="3">
        <v>139.19120000000001</v>
      </c>
      <c r="C595" s="3">
        <f t="shared" si="200"/>
        <v>7.6614642893387051E-4</v>
      </c>
      <c r="D595" s="3">
        <f t="shared" si="201"/>
        <v>5.8698035056812229E-7</v>
      </c>
      <c r="E595" s="3">
        <f t="shared" si="202"/>
        <v>6.4654931704981146E-5</v>
      </c>
      <c r="F595" s="3">
        <f t="shared" si="203"/>
        <v>-6.5743047849986334E-3</v>
      </c>
      <c r="G595" s="3">
        <f t="shared" si="204"/>
        <v>2.8061051386876923E-2</v>
      </c>
      <c r="H595" s="3">
        <f t="shared" si="205"/>
        <v>1.5</v>
      </c>
      <c r="I595" s="13">
        <f>I596*(1+(H596*((B595/B596)-1))+((1-H596)*(Eur_1M!B595/100)*((A595-A596)/360)))</f>
        <v>120.37758908040124</v>
      </c>
      <c r="J595" s="3">
        <f t="shared" si="206"/>
        <v>115.16773016269998</v>
      </c>
      <c r="K595" s="3">
        <f t="shared" si="199"/>
        <v>1.1427869825470673</v>
      </c>
      <c r="L595" s="13">
        <f t="shared" si="207"/>
        <v>1142.7869825470673</v>
      </c>
      <c r="M595" s="3">
        <f t="shared" si="208"/>
        <v>1.1520239344256567E-3</v>
      </c>
      <c r="N595" s="3">
        <f t="shared" si="209"/>
        <v>6.3107060546852278E-2</v>
      </c>
      <c r="O595" s="3">
        <v>584</v>
      </c>
      <c r="P595" s="3">
        <f t="shared" si="210"/>
        <v>2.3174603174603177</v>
      </c>
      <c r="Q595" s="3">
        <f>(  'Swap(vs6M)_2Y'!B598 + ( ('Swap(vs6M)_3Y'!B602 - 'Swap(vs6M)_2Y'!B598)/1  )*(P595-2) )/100</f>
        <v>-5.9349206349206332E-4</v>
      </c>
      <c r="R595" s="3">
        <f t="shared" si="189"/>
        <v>1.4230291509170911</v>
      </c>
      <c r="S595" s="3">
        <f t="shared" si="190"/>
        <v>1.326959966251456</v>
      </c>
      <c r="T595" s="13">
        <f t="shared" si="191"/>
        <v>0.92263614755834955</v>
      </c>
      <c r="U595" s="13">
        <f t="shared" si="192"/>
        <v>0.9077390370056706</v>
      </c>
      <c r="V595" s="3">
        <f t="shared" si="193"/>
        <v>145.38818396562579</v>
      </c>
      <c r="W595" s="13">
        <f t="shared" si="194"/>
        <v>0.92263614755834955</v>
      </c>
      <c r="X595" s="3">
        <f t="shared" si="195"/>
        <v>1.3201853687646889E-3</v>
      </c>
      <c r="Y595" s="3">
        <f t="shared" si="196"/>
        <v>-2.8936616418447607</v>
      </c>
      <c r="Z595" s="3">
        <f t="shared" si="197"/>
        <v>252.14812481834937</v>
      </c>
      <c r="AA595" s="3">
        <f t="shared" si="198"/>
        <v>2106.5445346563324</v>
      </c>
      <c r="AL595" s="25"/>
      <c r="AM595" s="25"/>
    </row>
    <row r="596" spans="1:39" hidden="1">
      <c r="A596" s="4">
        <v>42376</v>
      </c>
      <c r="B596" s="3">
        <v>139.08459999999999</v>
      </c>
      <c r="C596" s="3">
        <f t="shared" si="200"/>
        <v>-3.7446534674018413E-3</v>
      </c>
      <c r="D596" s="3">
        <f t="shared" si="201"/>
        <v>1.4022429590924634E-5</v>
      </c>
      <c r="E596" s="3">
        <f t="shared" si="202"/>
        <v>6.7638517244024784E-5</v>
      </c>
      <c r="F596" s="3">
        <f t="shared" si="203"/>
        <v>-9.2300453210390401E-3</v>
      </c>
      <c r="G596" s="3">
        <f t="shared" si="204"/>
        <v>2.825903861066046E-2</v>
      </c>
      <c r="H596" s="3">
        <f t="shared" si="205"/>
        <v>1.5</v>
      </c>
      <c r="I596" s="13">
        <f>I597*(1+(H597*((B596/B597)-1))+((1-H597)*(Eur_1M!B596/100)*((A596-A597)/360)))</f>
        <v>120.23899106605555</v>
      </c>
      <c r="J596" s="3">
        <f t="shared" si="206"/>
        <v>115.0351305746937</v>
      </c>
      <c r="K596" s="3">
        <f t="shared" si="199"/>
        <v>1.1414712226301997</v>
      </c>
      <c r="L596" s="13">
        <f t="shared" si="207"/>
        <v>1141.4712226301997</v>
      </c>
      <c r="M596" s="3">
        <f t="shared" si="208"/>
        <v>-5.6192627979714214E-3</v>
      </c>
      <c r="N596" s="3">
        <f t="shared" si="209"/>
        <v>6.2810189620772394E-2</v>
      </c>
      <c r="O596" s="3">
        <v>585</v>
      </c>
      <c r="P596" s="3">
        <f t="shared" si="210"/>
        <v>2.3214285714285716</v>
      </c>
      <c r="Q596" s="3">
        <f>(  'Swap(vs6M)_2Y'!B599 + ( ('Swap(vs6M)_3Y'!B603 - 'Swap(vs6M)_2Y'!B599)/1  )*(P596-2) )/100</f>
        <v>-4.846428571428571E-4</v>
      </c>
      <c r="R596" s="3">
        <f t="shared" si="189"/>
        <v>1.418739536663955</v>
      </c>
      <c r="S596" s="3">
        <f t="shared" si="190"/>
        <v>1.3230404556837376</v>
      </c>
      <c r="T596" s="13">
        <f t="shared" si="191"/>
        <v>0.92201251697513875</v>
      </c>
      <c r="U596" s="13">
        <f t="shared" si="192"/>
        <v>0.907089037735055</v>
      </c>
      <c r="V596" s="3">
        <f t="shared" si="193"/>
        <v>144.34060998166774</v>
      </c>
      <c r="W596" s="13">
        <f t="shared" si="194"/>
        <v>0.92201251697513875</v>
      </c>
      <c r="X596" s="3">
        <f t="shared" si="195"/>
        <v>1.3349303757769645E-3</v>
      </c>
      <c r="Y596" s="3">
        <f t="shared" si="196"/>
        <v>-2.9908754583974977</v>
      </c>
      <c r="Z596" s="3">
        <f t="shared" si="197"/>
        <v>253.61444119709483</v>
      </c>
      <c r="AA596" s="3">
        <f t="shared" si="198"/>
        <v>2108.1128367238916</v>
      </c>
      <c r="AL596" s="25"/>
      <c r="AM596" s="25"/>
    </row>
    <row r="597" spans="1:39" hidden="1">
      <c r="A597" s="4">
        <v>42375</v>
      </c>
      <c r="B597" s="3">
        <v>139.60640000000001</v>
      </c>
      <c r="C597" s="3">
        <f t="shared" si="200"/>
        <v>1.1008417963767052E-3</v>
      </c>
      <c r="D597" s="3">
        <f t="shared" si="201"/>
        <v>1.2118526606498913E-6</v>
      </c>
      <c r="E597" s="3">
        <f t="shared" si="202"/>
        <v>5.7068959759712612E-5</v>
      </c>
      <c r="F597" s="3">
        <f t="shared" si="203"/>
        <v>-3.6272013072689087E-3</v>
      </c>
      <c r="G597" s="3">
        <f t="shared" si="204"/>
        <v>2.6660462143380099E-2</v>
      </c>
      <c r="H597" s="3">
        <f t="shared" si="205"/>
        <v>1.5</v>
      </c>
      <c r="I597" s="13">
        <f>I598*(1+(H598*((B597/B598)-1))+((1-H598)*(Eur_1M!B597/100)*((A597-A598)/360)))</f>
        <v>120.91654745624487</v>
      </c>
      <c r="J597" s="3">
        <f t="shared" si="206"/>
        <v>115.68336279226385</v>
      </c>
      <c r="K597" s="3">
        <f t="shared" si="199"/>
        <v>1.1479035048229655</v>
      </c>
      <c r="L597" s="13">
        <f t="shared" si="207"/>
        <v>1147.9035048229655</v>
      </c>
      <c r="M597" s="3">
        <f t="shared" si="208"/>
        <v>1.1206108654173048E-3</v>
      </c>
      <c r="N597" s="3">
        <f t="shared" si="209"/>
        <v>6.286788298470182E-2</v>
      </c>
      <c r="O597" s="3">
        <v>586</v>
      </c>
      <c r="P597" s="3">
        <f t="shared" si="210"/>
        <v>2.3253968253968256</v>
      </c>
      <c r="Q597" s="3">
        <f>(  'Swap(vs6M)_2Y'!B600 + ( ('Swap(vs6M)_3Y'!B604 - 'Swap(vs6M)_2Y'!B600)/1  )*(P597-2) )/100</f>
        <v>-5.3059523809523789E-4</v>
      </c>
      <c r="R597" s="3">
        <f t="shared" si="189"/>
        <v>1.4738766227343194</v>
      </c>
      <c r="S597" s="3">
        <f t="shared" si="190"/>
        <v>1.3780078045289195</v>
      </c>
      <c r="T597" s="13">
        <f t="shared" si="191"/>
        <v>0.92974259348114052</v>
      </c>
      <c r="U597" s="13">
        <f t="shared" si="192"/>
        <v>0.91589956073437462</v>
      </c>
      <c r="V597" s="3">
        <f t="shared" si="193"/>
        <v>150.22444582968524</v>
      </c>
      <c r="W597" s="13">
        <f t="shared" si="194"/>
        <v>0.92974259348114052</v>
      </c>
      <c r="X597" s="3">
        <f t="shared" si="195"/>
        <v>1.2235330019883916E-3</v>
      </c>
      <c r="Y597" s="3">
        <f t="shared" si="196"/>
        <v>-2.6994893776735491</v>
      </c>
      <c r="Z597" s="3">
        <f t="shared" si="197"/>
        <v>235.69608191583083</v>
      </c>
      <c r="AA597" s="3">
        <f t="shared" si="198"/>
        <v>2132.459431686344</v>
      </c>
      <c r="AL597" s="25"/>
      <c r="AM597" s="25"/>
    </row>
    <row r="598" spans="1:39" hidden="1">
      <c r="A598" s="4">
        <v>42374</v>
      </c>
      <c r="B598" s="3">
        <v>139.4528</v>
      </c>
      <c r="C598" s="3">
        <f t="shared" si="200"/>
        <v>1.6714953005792905E-3</v>
      </c>
      <c r="D598" s="3">
        <f t="shared" si="201"/>
        <v>2.7938965398586524E-6</v>
      </c>
      <c r="E598" s="3">
        <f t="shared" si="202"/>
        <v>8.7770668161783966E-5</v>
      </c>
      <c r="F598" s="3">
        <f t="shared" si="203"/>
        <v>9.2116578457238432E-4</v>
      </c>
      <c r="G598" s="3">
        <f t="shared" si="204"/>
        <v>3.3247192883081089E-2</v>
      </c>
      <c r="H598" s="3">
        <f t="shared" si="205"/>
        <v>1.0178730943765792</v>
      </c>
      <c r="I598" s="13">
        <f>I599*(1+(H599*((B598/B599)-1))+((1-H599)*(Eur_1M!B598/100)*((A598-A599)/360)))</f>
        <v>120.78112295261356</v>
      </c>
      <c r="J598" s="3">
        <f t="shared" si="206"/>
        <v>115.55379936761999</v>
      </c>
      <c r="K598" s="3">
        <f t="shared" si="199"/>
        <v>1.1466178721645113</v>
      </c>
      <c r="L598" s="13">
        <f t="shared" si="207"/>
        <v>1146.6178721645113</v>
      </c>
      <c r="M598" s="3">
        <f t="shared" si="208"/>
        <v>1.6909563940410461E-3</v>
      </c>
      <c r="N598" s="3">
        <f t="shared" si="209"/>
        <v>6.2848668170037619E-2</v>
      </c>
      <c r="O598" s="3">
        <v>587</v>
      </c>
      <c r="P598" s="3">
        <f t="shared" si="210"/>
        <v>2.3293650793650795</v>
      </c>
      <c r="Q598" s="3">
        <f>(  'Swap(vs6M)_2Y'!B601 + ( ('Swap(vs6M)_3Y'!B605 - 'Swap(vs6M)_2Y'!B601)/1  )*(P598-2) )/100</f>
        <v>-4.9156746031746019E-4</v>
      </c>
      <c r="R598" s="3">
        <f t="shared" si="189"/>
        <v>1.462366499337558</v>
      </c>
      <c r="S598" s="3">
        <f t="shared" si="190"/>
        <v>1.3664452428119707</v>
      </c>
      <c r="T598" s="13">
        <f t="shared" si="191"/>
        <v>0.92817959773616898</v>
      </c>
      <c r="U598" s="13">
        <f t="shared" si="192"/>
        <v>0.91410037173057723</v>
      </c>
      <c r="V598" s="3">
        <f t="shared" si="193"/>
        <v>149.11966257791369</v>
      </c>
      <c r="W598" s="13">
        <f t="shared" si="194"/>
        <v>0.92817959773616898</v>
      </c>
      <c r="X598" s="3">
        <f t="shared" si="195"/>
        <v>1.245098468258838E-3</v>
      </c>
      <c r="Y598" s="3">
        <f t="shared" si="196"/>
        <v>-2.7831251033097493</v>
      </c>
      <c r="Z598" s="3">
        <f t="shared" si="197"/>
        <v>239.64852031072093</v>
      </c>
      <c r="AA598" s="3">
        <f t="shared" si="198"/>
        <v>2131.7129848133482</v>
      </c>
      <c r="AL598" s="25"/>
      <c r="AM598" s="25"/>
    </row>
    <row r="599" spans="1:39" hidden="1">
      <c r="A599" s="4">
        <v>42373</v>
      </c>
      <c r="B599" s="3">
        <v>139.2199</v>
      </c>
      <c r="C599" s="3">
        <f t="shared" si="200"/>
        <v>1.0844846114203364E-3</v>
      </c>
      <c r="D599" s="3">
        <f t="shared" si="201"/>
        <v>1.1761068724075179E-6</v>
      </c>
      <c r="E599" s="3">
        <f t="shared" si="202"/>
        <v>8.5002847596101253E-5</v>
      </c>
      <c r="F599" s="3">
        <f t="shared" si="203"/>
        <v>-9.1181008504217717E-4</v>
      </c>
      <c r="G599" s="3">
        <f t="shared" si="204"/>
        <v>3.2718681195965549E-2</v>
      </c>
      <c r="H599" s="3">
        <f t="shared" si="205"/>
        <v>1.0116122793618674</v>
      </c>
      <c r="I599" s="13">
        <f>I600*(1+(H600*((B599/B600)-1))+((1-H600)*(Eur_1M!B599/100)*((A599-A600)/360)))</f>
        <v>120.57705991994602</v>
      </c>
      <c r="J599" s="3">
        <f t="shared" si="206"/>
        <v>115.35856804207201</v>
      </c>
      <c r="K599" s="3">
        <f t="shared" si="199"/>
        <v>1.144680629699921</v>
      </c>
      <c r="L599" s="13">
        <f t="shared" si="207"/>
        <v>1144.6806296999209</v>
      </c>
      <c r="M599" s="3">
        <f t="shared" si="208"/>
        <v>1.0973802753364054E-3</v>
      </c>
      <c r="N599" s="3">
        <f t="shared" si="209"/>
        <v>6.2836751522205012E-2</v>
      </c>
      <c r="O599" s="3">
        <v>588</v>
      </c>
      <c r="P599" s="3">
        <f t="shared" si="210"/>
        <v>2.3333333333333335</v>
      </c>
      <c r="Q599" s="3">
        <f>(  'Swap(vs6M)_2Y'!B602 + ( ('Swap(vs6M)_3Y'!B606 - 'Swap(vs6M)_2Y'!B602)/1  )*(P599-2) )/100</f>
        <v>-5.4333333333333328E-4</v>
      </c>
      <c r="R599" s="3">
        <f t="shared" si="189"/>
        <v>1.4425673473805465</v>
      </c>
      <c r="S599" s="3">
        <f t="shared" si="190"/>
        <v>1.3465826239553345</v>
      </c>
      <c r="T599" s="13">
        <f t="shared" si="191"/>
        <v>0.92542880643666026</v>
      </c>
      <c r="U599" s="13">
        <f t="shared" si="192"/>
        <v>0.91094265325044865</v>
      </c>
      <c r="V599" s="3">
        <f t="shared" si="193"/>
        <v>147.22217042076215</v>
      </c>
      <c r="W599" s="13">
        <f t="shared" si="194"/>
        <v>0.92542880643666026</v>
      </c>
      <c r="X599" s="3">
        <f t="shared" si="195"/>
        <v>1.282744277899291E-3</v>
      </c>
      <c r="Y599" s="3">
        <f t="shared" si="196"/>
        <v>-2.8226544946777663</v>
      </c>
      <c r="Z599" s="3">
        <f t="shared" si="197"/>
        <v>246.43322694431154</v>
      </c>
      <c r="AA599" s="3">
        <f t="shared" si="198"/>
        <v>2128.2292697717344</v>
      </c>
      <c r="AL599" s="25"/>
      <c r="AM599" s="25"/>
    </row>
    <row r="600" spans="1:39">
      <c r="A600" s="4">
        <v>42369</v>
      </c>
      <c r="B600" s="3">
        <v>139.06899999999999</v>
      </c>
      <c r="C600" s="3">
        <f t="shared" si="200"/>
        <v>-2.0850783957185364E-4</v>
      </c>
      <c r="D600" s="3">
        <f t="shared" si="201"/>
        <v>4.3475519162921851E-8</v>
      </c>
      <c r="E600" s="3">
        <f t="shared" si="202"/>
        <v>2.8909109745113061E-4</v>
      </c>
      <c r="F600" s="3">
        <f t="shared" si="203"/>
        <v>-1.6323344522837686E-2</v>
      </c>
      <c r="G600" s="3">
        <f t="shared" si="204"/>
        <v>5.8946444631929718E-2</v>
      </c>
      <c r="H600" s="3">
        <f t="shared" si="205"/>
        <v>1.0116529604686513</v>
      </c>
      <c r="I600" s="13">
        <f>I601*(1+(H601*((B600/B601)-1))+((1-H601)*(Eur_1M!B600/100)*((A600-A601)/360)))</f>
        <v>120.44481360825016</v>
      </c>
      <c r="J600" s="3">
        <f t="shared" si="206"/>
        <v>115.23204525941162</v>
      </c>
      <c r="K600" s="3">
        <f t="shared" si="199"/>
        <v>1.1434251687403654</v>
      </c>
      <c r="L600" s="13">
        <f t="shared" si="207"/>
        <v>1143.4251687403653</v>
      </c>
      <c r="M600" s="3">
        <f t="shared" si="208"/>
        <v>-2.1099890127325834E-4</v>
      </c>
      <c r="N600" s="3">
        <f t="shared" si="209"/>
        <v>6.2948498470329434E-2</v>
      </c>
      <c r="O600" s="3">
        <v>589</v>
      </c>
      <c r="P600" s="3">
        <f t="shared" si="210"/>
        <v>2.3373015873015874</v>
      </c>
      <c r="Q600" s="3">
        <f>(  'Swap(vs6M)_2Y'!B603 + ( ('Swap(vs6M)_3Y'!B607 - 'Swap(vs6M)_2Y'!B603)/1  )*(P600-2) )/100</f>
        <v>-4.2329365079365062E-4</v>
      </c>
      <c r="R600" s="3">
        <f t="shared" si="189"/>
        <v>1.4305257551872406</v>
      </c>
      <c r="S600" s="3">
        <f t="shared" si="190"/>
        <v>1.3342886054009526</v>
      </c>
      <c r="T600" s="13">
        <f t="shared" si="191"/>
        <v>0.92371691036660231</v>
      </c>
      <c r="U600" s="13">
        <f t="shared" si="192"/>
        <v>0.90894535475813554</v>
      </c>
      <c r="V600" s="3">
        <f t="shared" si="193"/>
        <v>146.35608569208819</v>
      </c>
      <c r="W600" s="13">
        <f t="shared" si="194"/>
        <v>0.92371691036660231</v>
      </c>
      <c r="X600" s="3">
        <f t="shared" si="195"/>
        <v>1.3031325637595172E-3</v>
      </c>
      <c r="Y600" s="3">
        <f t="shared" si="196"/>
        <v>-2.9904207021101423</v>
      </c>
      <c r="Z600" s="3">
        <f t="shared" si="197"/>
        <v>250.67107398597796</v>
      </c>
      <c r="AA600" s="3">
        <f t="shared" si="198"/>
        <v>2126.5823459713092</v>
      </c>
      <c r="AL600" s="25"/>
      <c r="AM600" s="25"/>
    </row>
    <row r="601" spans="1:39" hidden="1">
      <c r="A601" s="4">
        <v>42368</v>
      </c>
      <c r="B601" s="3">
        <v>139.09800000000001</v>
      </c>
      <c r="C601" s="3">
        <f t="shared" si="200"/>
        <v>3.2572271362625008E-4</v>
      </c>
      <c r="D601" s="3">
        <f t="shared" si="201"/>
        <v>1.0609528617204812E-7</v>
      </c>
      <c r="E601" s="3">
        <f t="shared" si="202"/>
        <v>2.9038207409656498E-4</v>
      </c>
      <c r="F601" s="3">
        <f t="shared" si="203"/>
        <v>-1.4959651778327549E-2</v>
      </c>
      <c r="G601" s="3">
        <f t="shared" si="204"/>
        <v>5.9311261067183221E-2</v>
      </c>
      <c r="H601" s="3">
        <f t="shared" si="205"/>
        <v>1.012282953127561</v>
      </c>
      <c r="I601" s="13">
        <f>I602*(1+(H602*((B601/B602)-1))+((1-H602)*(Eur_1M!B601/100)*((A601-A602)/360)))</f>
        <v>120.47023001290799</v>
      </c>
      <c r="J601" s="3">
        <f t="shared" si="206"/>
        <v>115.25636165962946</v>
      </c>
      <c r="K601" s="3">
        <f t="shared" si="199"/>
        <v>1.1436664556493987</v>
      </c>
      <c r="L601" s="13">
        <f t="shared" si="207"/>
        <v>1143.6664556493988</v>
      </c>
      <c r="M601" s="3">
        <f t="shared" si="208"/>
        <v>3.2854409203507444E-4</v>
      </c>
      <c r="N601" s="3">
        <f t="shared" si="209"/>
        <v>6.3055938480470988E-2</v>
      </c>
      <c r="O601" s="3">
        <v>590</v>
      </c>
      <c r="P601" s="3">
        <f t="shared" si="210"/>
        <v>2.3412698412698414</v>
      </c>
      <c r="Q601" s="3">
        <f>(  'Swap(vs6M)_2Y'!B604 + ( ('Swap(vs6M)_3Y'!B608 - 'Swap(vs6M)_2Y'!B604)/1  )*(P601-2) )/100</f>
        <v>-1.3879365079365072E-4</v>
      </c>
      <c r="R601" s="3">
        <f t="shared" si="189"/>
        <v>1.4361964803835443</v>
      </c>
      <c r="S601" s="3">
        <f t="shared" si="190"/>
        <v>1.3397132736694315</v>
      </c>
      <c r="T601" s="13">
        <f t="shared" si="191"/>
        <v>0.92452677986521603</v>
      </c>
      <c r="U601" s="13">
        <f t="shared" si="192"/>
        <v>0.90983070976667646</v>
      </c>
      <c r="V601" s="3">
        <f t="shared" si="193"/>
        <v>147.22385510053152</v>
      </c>
      <c r="W601" s="13">
        <f t="shared" si="194"/>
        <v>0.92452677986521603</v>
      </c>
      <c r="X601" s="3">
        <f t="shared" si="195"/>
        <v>1.2890149479435793E-3</v>
      </c>
      <c r="Y601" s="3">
        <f t="shared" si="196"/>
        <v>-3.2254849821801819</v>
      </c>
      <c r="Z601" s="3">
        <f t="shared" si="197"/>
        <v>248.90532319754715</v>
      </c>
      <c r="AA601" s="3">
        <f t="shared" si="198"/>
        <v>2130.8515163679149</v>
      </c>
      <c r="AL601" s="25"/>
      <c r="AM601" s="25"/>
    </row>
    <row r="602" spans="1:39" hidden="1">
      <c r="A602" s="4">
        <v>42367</v>
      </c>
      <c r="B602" s="3">
        <v>139.05269999999999</v>
      </c>
      <c r="C602" s="3">
        <f t="shared" si="200"/>
        <v>-5.1058474549281332E-5</v>
      </c>
      <c r="D602" s="3">
        <f t="shared" si="201"/>
        <v>2.6069678232996094E-9</v>
      </c>
      <c r="E602" s="3">
        <f t="shared" si="202"/>
        <v>2.9037534104638601E-4</v>
      </c>
      <c r="F602" s="3">
        <f t="shared" si="203"/>
        <v>-1.4970156732312901E-2</v>
      </c>
      <c r="G602" s="3">
        <f t="shared" si="204"/>
        <v>5.9308876012387511E-2</v>
      </c>
      <c r="H602" s="3">
        <f t="shared" si="205"/>
        <v>1.0085166363339491</v>
      </c>
      <c r="I602" s="13">
        <f>I603*(1+(H603*((B602/B603)-1))+((1-H603)*(Eur_1M!B602/100)*((A602-A603)/360)))</f>
        <v>120.43065673171098</v>
      </c>
      <c r="J602" s="3">
        <f t="shared" si="206"/>
        <v>115.21850108271174</v>
      </c>
      <c r="K602" s="3">
        <f t="shared" si="199"/>
        <v>1.1432907725097539</v>
      </c>
      <c r="L602" s="13">
        <f t="shared" si="207"/>
        <v>1143.2907725097539</v>
      </c>
      <c r="M602" s="3">
        <f t="shared" si="208"/>
        <v>-5.1480785031887073E-5</v>
      </c>
      <c r="N602" s="3">
        <f t="shared" si="209"/>
        <v>6.306776779225591E-2</v>
      </c>
      <c r="O602" s="3">
        <v>591</v>
      </c>
      <c r="P602" s="3">
        <f t="shared" si="210"/>
        <v>2.3452380952380953</v>
      </c>
      <c r="Q602" s="3">
        <f>(  'Swap(vs6M)_2Y'!B605 + ( ('Swap(vs6M)_3Y'!B609 - 'Swap(vs6M)_2Y'!B605)/1  )*(P602-2) )/100</f>
        <v>-9.9404761904760971E-6</v>
      </c>
      <c r="R602" s="3">
        <f t="shared" ref="R602:R665" si="211">(LN(L602/1000)+(Q602+((N602^2)/2))*P602)/(N602*SQRT(P602))</f>
        <v>1.4345329993330833</v>
      </c>
      <c r="S602" s="3">
        <f t="shared" ref="S602:S665" si="212">R602-(N602*SQRT(P602))</f>
        <v>1.337949946197164</v>
      </c>
      <c r="T602" s="13">
        <f t="shared" ref="T602:T665" si="213">_xlfn.NORM.S.DIST(R602,TRUE)</f>
        <v>0.9242898904748551</v>
      </c>
      <c r="U602" s="13">
        <f t="shared" ref="U602:U665" si="214">_xlfn.NORM.S.DIST(S602,TRUE)</f>
        <v>0.90954362301466307</v>
      </c>
      <c r="V602" s="3">
        <f t="shared" ref="V602:V665" si="215">(L602*T602) - ( 1000* EXP(-Q602*P602) *U602 )</f>
        <v>147.16727564860719</v>
      </c>
      <c r="W602" s="13">
        <f t="shared" ref="W602:W665" si="216">T602</f>
        <v>0.9242898904748551</v>
      </c>
      <c r="X602" s="3">
        <f t="shared" ref="X602:X665" si="217" xml:space="preserve"> _xlfn.NORM.S.DIST(R602,FALSE) / ( L602 * N602 * SQRT(P602) )</f>
        <v>1.2911847963344141E-3</v>
      </c>
      <c r="Y602" s="3">
        <f t="shared" ref="Y602:Y665" si="218">- ( (L602* _xlfn.NORM.S.DIST(R602,FALSE)  * N602  ) / ( 2* SQRT(P602) ) ) - Q602 * 1000 * ( EXP(-Q602*P602) ) *U602</f>
        <v>-3.3474590560998978</v>
      </c>
      <c r="Z602" s="3">
        <f t="shared" ref="Z602:Z665" si="219" xml:space="preserve"> L602 * SQRT(P602) * _xlfn.NORM.S.DIST(R602,FALSE)</f>
        <v>249.62966865716035</v>
      </c>
      <c r="AA602" s="3">
        <f t="shared" ref="AA602:AA665" si="220">1000 * P602 * EXP(-Q602*P602) * U602</f>
        <v>2133.146082967894</v>
      </c>
      <c r="AL602" s="25"/>
      <c r="AM602" s="25"/>
    </row>
    <row r="603" spans="1:39" hidden="1">
      <c r="A603" s="4">
        <v>42366</v>
      </c>
      <c r="B603" s="3">
        <v>139.0598</v>
      </c>
      <c r="C603" s="3">
        <f t="shared" si="200"/>
        <v>8.0933189217675071E-4</v>
      </c>
      <c r="D603" s="3">
        <f t="shared" si="201"/>
        <v>6.5501811169439965E-7</v>
      </c>
      <c r="E603" s="3">
        <f t="shared" si="202"/>
        <v>2.9181644433922229E-4</v>
      </c>
      <c r="F603" s="3">
        <f t="shared" si="203"/>
        <v>-1.6120643205179089E-2</v>
      </c>
      <c r="G603" s="3">
        <f t="shared" si="204"/>
        <v>5.9271965229309963E-2</v>
      </c>
      <c r="H603" s="3">
        <f t="shared" si="205"/>
        <v>1.0092750814510252</v>
      </c>
      <c r="I603" s="13">
        <f>I604*(1+(H604*((B603/B604)-1))+((1-H604)*(Eur_1M!B603/100)*((A603-A604)/360)))</f>
        <v>120.43685675605111</v>
      </c>
      <c r="J603" s="3">
        <f t="shared" si="206"/>
        <v>115.22443277428042</v>
      </c>
      <c r="K603" s="3">
        <f t="shared" si="199"/>
        <v>1.1433496315312837</v>
      </c>
      <c r="L603" s="13">
        <f t="shared" si="207"/>
        <v>1143.3496315312836</v>
      </c>
      <c r="M603" s="3">
        <f t="shared" si="208"/>
        <v>7.9097721432986711E-4</v>
      </c>
      <c r="N603" s="3">
        <f t="shared" si="209"/>
        <v>6.3198830697916819E-2</v>
      </c>
      <c r="O603" s="3">
        <v>592</v>
      </c>
      <c r="P603" s="3">
        <f t="shared" si="210"/>
        <v>2.3492063492063493</v>
      </c>
      <c r="Q603" s="3">
        <f>(  'Swap(vs6M)_2Y'!B606 + ( ('Swap(vs6M)_3Y'!B610 - 'Swap(vs6M)_2Y'!B606)/1  )*(P603-2) )/100</f>
        <v>-2.2539682539682442E-5</v>
      </c>
      <c r="R603" s="3">
        <f t="shared" si="211"/>
        <v>1.4308560877023422</v>
      </c>
      <c r="S603" s="3">
        <f t="shared" si="212"/>
        <v>1.3339904758513008</v>
      </c>
      <c r="T603" s="13">
        <f t="shared" si="213"/>
        <v>0.92376426776155651</v>
      </c>
      <c r="U603" s="13">
        <f t="shared" si="214"/>
        <v>0.90889651105661073</v>
      </c>
      <c r="V603" s="3">
        <f t="shared" si="215"/>
        <v>147.24089643384423</v>
      </c>
      <c r="W603" s="13">
        <f t="shared" si="216"/>
        <v>0.92376426776155651</v>
      </c>
      <c r="X603" s="3">
        <f t="shared" si="217"/>
        <v>1.2941516364355398E-3</v>
      </c>
      <c r="Y603" s="3">
        <f t="shared" si="218"/>
        <v>-3.3580705960044894</v>
      </c>
      <c r="Z603" s="3">
        <f t="shared" si="219"/>
        <v>251.17330900761036</v>
      </c>
      <c r="AA603" s="3">
        <f t="shared" si="220"/>
        <v>2135.2985163888638</v>
      </c>
      <c r="AL603" s="25"/>
      <c r="AM603" s="25"/>
    </row>
    <row r="604" spans="1:39" hidden="1">
      <c r="A604" s="4">
        <v>42362</v>
      </c>
      <c r="B604" s="11">
        <f>B605</f>
        <v>138.94730000000001</v>
      </c>
      <c r="C604" s="3">
        <f t="shared" si="200"/>
        <v>0</v>
      </c>
      <c r="D604" s="3">
        <f t="shared" si="201"/>
        <v>0</v>
      </c>
      <c r="E604" s="3">
        <f t="shared" si="202"/>
        <v>2.9302330133430517E-4</v>
      </c>
      <c r="F604" s="3">
        <f t="shared" si="203"/>
        <v>-1.5565469653329609E-2</v>
      </c>
      <c r="G604" s="3">
        <f t="shared" si="204"/>
        <v>5.9493317054347787E-2</v>
      </c>
      <c r="H604" s="3">
        <f t="shared" si="205"/>
        <v>0.9779212394660628</v>
      </c>
      <c r="I604" s="13">
        <f>I605*(1+(H605*((B604/B605)-1))+((1-H605)*(Eur_1M!B604/100)*((A604-A605)/360)))</f>
        <v>120.34163161201592</v>
      </c>
      <c r="J604" s="3">
        <f t="shared" si="206"/>
        <v>115.13332890871267</v>
      </c>
      <c r="K604" s="3">
        <f t="shared" si="199"/>
        <v>1.1424456255959103</v>
      </c>
      <c r="L604" s="13">
        <f t="shared" si="207"/>
        <v>1142.4456255959103</v>
      </c>
      <c r="M604" s="3">
        <f t="shared" si="208"/>
        <v>-1.036232682281777E-7</v>
      </c>
      <c r="N604" s="3">
        <f t="shared" si="209"/>
        <v>6.3242220673800351E-2</v>
      </c>
      <c r="O604" s="3">
        <v>593</v>
      </c>
      <c r="P604" s="3">
        <f t="shared" si="210"/>
        <v>2.3531746031746033</v>
      </c>
      <c r="Q604" s="3">
        <f>(  'Swap(vs6M)_2Y'!B607 + ( ('Swap(vs6M)_3Y'!B611 - 'Swap(vs6M)_2Y'!B607)/1  )*(P604-2) )/100</f>
        <v>2.5496031746031837E-5</v>
      </c>
      <c r="R604" s="3">
        <f t="shared" si="211"/>
        <v>1.4218274799980637</v>
      </c>
      <c r="S604" s="3">
        <f t="shared" si="212"/>
        <v>1.3248135300086559</v>
      </c>
      <c r="T604" s="13">
        <f t="shared" si="213"/>
        <v>0.92246183000209236</v>
      </c>
      <c r="U604" s="13">
        <f t="shared" si="214"/>
        <v>0.90738349693394704</v>
      </c>
      <c r="V604" s="3">
        <f t="shared" si="215"/>
        <v>146.53342383583458</v>
      </c>
      <c r="W604" s="13">
        <f t="shared" si="216"/>
        <v>0.92246183000209236</v>
      </c>
      <c r="X604" s="3">
        <f t="shared" si="217"/>
        <v>1.3099566193625403E-3</v>
      </c>
      <c r="Y604" s="3">
        <f t="shared" si="218"/>
        <v>-3.4422365640228527</v>
      </c>
      <c r="Z604" s="3">
        <f t="shared" si="219"/>
        <v>254.44226667576504</v>
      </c>
      <c r="AA604" s="3">
        <f t="shared" si="220"/>
        <v>2135.1036974886815</v>
      </c>
      <c r="AL604" s="25"/>
      <c r="AM604" s="25"/>
    </row>
    <row r="605" spans="1:39" hidden="1">
      <c r="A605" s="4">
        <v>42361</v>
      </c>
      <c r="B605" s="3">
        <v>138.94730000000001</v>
      </c>
      <c r="C605" s="3">
        <f t="shared" si="200"/>
        <v>-1.2708972395461633E-3</v>
      </c>
      <c r="D605" s="3">
        <f t="shared" si="201"/>
        <v>1.6151797934860579E-6</v>
      </c>
      <c r="E605" s="3">
        <f t="shared" si="202"/>
        <v>2.931408781197747E-4</v>
      </c>
      <c r="F605" s="3">
        <f t="shared" si="203"/>
        <v>-1.5908364368175925E-2</v>
      </c>
      <c r="G605" s="3">
        <f t="shared" si="204"/>
        <v>5.9448609306531737E-2</v>
      </c>
      <c r="H605" s="3">
        <f t="shared" si="205"/>
        <v>0.98144060968368441</v>
      </c>
      <c r="I605" s="13">
        <f>I606*(1+(H606*((B605/B606)-1))+((1-H606)*(Eur_1M!B605/100)*((A605-A606)/360)))</f>
        <v>120.34164408220971</v>
      </c>
      <c r="J605" s="3">
        <f t="shared" si="206"/>
        <v>115.13334083920509</v>
      </c>
      <c r="K605" s="3">
        <f t="shared" si="199"/>
        <v>1.1424457439798659</v>
      </c>
      <c r="L605" s="13">
        <f t="shared" si="207"/>
        <v>1142.4457439798659</v>
      </c>
      <c r="M605" s="3">
        <f t="shared" si="208"/>
        <v>-1.2229349409682824E-3</v>
      </c>
      <c r="N605" s="3">
        <f t="shared" si="209"/>
        <v>6.3820740440489063E-2</v>
      </c>
      <c r="O605" s="3">
        <v>594</v>
      </c>
      <c r="P605" s="3">
        <f t="shared" si="210"/>
        <v>2.3571428571428572</v>
      </c>
      <c r="Q605" s="3">
        <f>(  'Swap(vs6M)_2Y'!B608 + ( ('Swap(vs6M)_3Y'!B612 - 'Swap(vs6M)_2Y'!B608)/1  )*(P605-2) )/100</f>
        <v>7.7857142857142914E-5</v>
      </c>
      <c r="R605" s="3">
        <f t="shared" si="211"/>
        <v>1.4099793544109027</v>
      </c>
      <c r="S605" s="3">
        <f t="shared" si="212"/>
        <v>1.3119954388058093</v>
      </c>
      <c r="T605" s="13">
        <f t="shared" si="213"/>
        <v>0.92072711041835231</v>
      </c>
      <c r="U605" s="13">
        <f t="shared" si="214"/>
        <v>0.9052391632304686</v>
      </c>
      <c r="V605" s="3">
        <f t="shared" si="215"/>
        <v>146.80772005140216</v>
      </c>
      <c r="W605" s="13">
        <f t="shared" si="216"/>
        <v>0.92072711041835231</v>
      </c>
      <c r="X605" s="3">
        <f t="shared" si="217"/>
        <v>1.3189304767980666E-3</v>
      </c>
      <c r="Y605" s="3">
        <f t="shared" si="218"/>
        <v>-3.5762633066101523</v>
      </c>
      <c r="Z605" s="3">
        <f t="shared" si="219"/>
        <v>258.96484672862169</v>
      </c>
      <c r="AA605" s="3">
        <f t="shared" si="220"/>
        <v>2133.3864717304655</v>
      </c>
      <c r="AL605" s="25"/>
      <c r="AM605" s="25"/>
    </row>
    <row r="606" spans="1:39" hidden="1">
      <c r="A606" s="4">
        <v>42360</v>
      </c>
      <c r="B606" s="3">
        <v>139.124</v>
      </c>
      <c r="C606" s="3">
        <f t="shared" si="200"/>
        <v>-2.1755450133593697E-3</v>
      </c>
      <c r="D606" s="3">
        <f t="shared" si="201"/>
        <v>4.73299610515282E-6</v>
      </c>
      <c r="E606" s="3">
        <f t="shared" si="202"/>
        <v>3.0480407269752101E-4</v>
      </c>
      <c r="F606" s="3">
        <f t="shared" si="203"/>
        <v>-1.0993516748721656E-2</v>
      </c>
      <c r="G606" s="3">
        <f t="shared" si="204"/>
        <v>6.1354634277868351E-2</v>
      </c>
      <c r="H606" s="3">
        <f t="shared" si="205"/>
        <v>0.96211761276591468</v>
      </c>
      <c r="I606" s="13">
        <f>I607*(1+(H607*((B606/B607)-1))+((1-H607)*(Eur_1M!B606/100)*((A606-A607)/360)))</f>
        <v>120.48890410997498</v>
      </c>
      <c r="J606" s="3">
        <f t="shared" si="206"/>
        <v>115.27422755467249</v>
      </c>
      <c r="K606" s="3">
        <f t="shared" si="199"/>
        <v>1.143843735450415</v>
      </c>
      <c r="L606" s="13">
        <f t="shared" si="207"/>
        <v>1143.8437354504149</v>
      </c>
      <c r="M606" s="3">
        <f t="shared" si="208"/>
        <v>-2.0739754218403227E-3</v>
      </c>
      <c r="N606" s="3">
        <f t="shared" si="209"/>
        <v>6.3788306369375408E-2</v>
      </c>
      <c r="O606" s="3">
        <v>595</v>
      </c>
      <c r="P606" s="3">
        <f t="shared" si="210"/>
        <v>2.3611111111111112</v>
      </c>
      <c r="Q606" s="3">
        <f>(  'Swap(vs6M)_2Y'!B609 + ( ('Swap(vs6M)_3Y'!B613 - 'Swap(vs6M)_2Y'!B609)/1  )*(P606-2) )/100</f>
        <v>5.3444444444444537E-5</v>
      </c>
      <c r="R606" s="3">
        <f t="shared" si="211"/>
        <v>1.421434822333415</v>
      </c>
      <c r="S606" s="3">
        <f t="shared" si="212"/>
        <v>1.3234183012621024</v>
      </c>
      <c r="T606" s="13">
        <f t="shared" si="213"/>
        <v>0.92240480544174552</v>
      </c>
      <c r="U606" s="13">
        <f t="shared" si="214"/>
        <v>0.90715184552230244</v>
      </c>
      <c r="V606" s="3">
        <f t="shared" si="215"/>
        <v>148.04957743286332</v>
      </c>
      <c r="W606" s="13">
        <f t="shared" si="216"/>
        <v>0.92240480544174552</v>
      </c>
      <c r="X606" s="3">
        <f t="shared" si="217"/>
        <v>1.2956959101159985E-3</v>
      </c>
      <c r="Y606" s="3">
        <f t="shared" si="218"/>
        <v>-3.4974398695576885</v>
      </c>
      <c r="Z606" s="3">
        <f t="shared" si="219"/>
        <v>255.32537609427405</v>
      </c>
      <c r="AA606" s="3">
        <f t="shared" si="220"/>
        <v>2141.6160380496685</v>
      </c>
      <c r="AL606" s="25"/>
      <c r="AM606" s="25"/>
    </row>
    <row r="607" spans="1:39" hidden="1">
      <c r="A607" s="4">
        <v>42359</v>
      </c>
      <c r="B607" s="3">
        <v>139.42699999999999</v>
      </c>
      <c r="C607" s="3">
        <f t="shared" si="200"/>
        <v>-1.2980447651802405E-3</v>
      </c>
      <c r="D607" s="3">
        <f t="shared" si="201"/>
        <v>1.6849202124118257E-6</v>
      </c>
      <c r="E607" s="3">
        <f t="shared" si="202"/>
        <v>3.0020001602054744E-4</v>
      </c>
      <c r="F607" s="3">
        <f t="shared" si="203"/>
        <v>-8.4588903682889984E-3</v>
      </c>
      <c r="G607" s="3">
        <f t="shared" si="204"/>
        <v>6.1134621298519362E-2</v>
      </c>
      <c r="H607" s="3">
        <f t="shared" si="205"/>
        <v>0.95324190076945148</v>
      </c>
      <c r="I607" s="13">
        <f>I608*(1+(H608*((B607/B608)-1))+((1-H608)*(Eur_1M!B607/100)*((A607-A608)/360)))</f>
        <v>120.73905444886502</v>
      </c>
      <c r="J607" s="3">
        <f t="shared" si="206"/>
        <v>115.51355155965945</v>
      </c>
      <c r="K607" s="3">
        <f t="shared" si="199"/>
        <v>1.1462185009956223</v>
      </c>
      <c r="L607" s="13">
        <f t="shared" si="207"/>
        <v>1146.2185009956222</v>
      </c>
      <c r="M607" s="3">
        <f t="shared" si="208"/>
        <v>-1.2229296104429405E-3</v>
      </c>
      <c r="N607" s="3">
        <f t="shared" si="209"/>
        <v>6.3781244050555158E-2</v>
      </c>
      <c r="O607" s="3">
        <v>596</v>
      </c>
      <c r="P607" s="3">
        <f t="shared" si="210"/>
        <v>2.3650793650793651</v>
      </c>
      <c r="Q607" s="3">
        <f>(  'Swap(vs6M)_2Y'!B610 + ( ('Swap(vs6M)_3Y'!B614 - 'Swap(vs6M)_2Y'!B610)/1  )*(P607-2) )/100</f>
        <v>7.5873015873015911E-5</v>
      </c>
      <c r="R607" s="3">
        <f t="shared" si="211"/>
        <v>1.4421575328137806</v>
      </c>
      <c r="S607" s="3">
        <f t="shared" si="212"/>
        <v>1.3440695405060286</v>
      </c>
      <c r="T607" s="13">
        <f t="shared" si="213"/>
        <v>0.92537103112495733</v>
      </c>
      <c r="U607" s="13">
        <f t="shared" si="214"/>
        <v>0.91053704966577387</v>
      </c>
      <c r="V607" s="3">
        <f t="shared" si="215"/>
        <v>150.30372379801645</v>
      </c>
      <c r="W607" s="13">
        <f t="shared" si="216"/>
        <v>0.92537103112495733</v>
      </c>
      <c r="X607" s="3">
        <f t="shared" si="217"/>
        <v>1.2542958637412399E-3</v>
      </c>
      <c r="Y607" s="3">
        <f t="shared" si="218"/>
        <v>-3.4209707963107836</v>
      </c>
      <c r="Z607" s="3">
        <f t="shared" si="219"/>
        <v>248.58420095666182</v>
      </c>
      <c r="AA607" s="3">
        <f t="shared" si="220"/>
        <v>2153.1059870167942</v>
      </c>
      <c r="AL607" s="25"/>
      <c r="AM607" s="25"/>
    </row>
    <row r="608" spans="1:39" hidden="1">
      <c r="A608" s="4">
        <v>42356</v>
      </c>
      <c r="B608" s="3">
        <v>139.60810000000001</v>
      </c>
      <c r="C608" s="3">
        <f t="shared" si="200"/>
        <v>1.7449734293908019E-3</v>
      </c>
      <c r="D608" s="3">
        <f t="shared" si="201"/>
        <v>3.044932269279896E-6</v>
      </c>
      <c r="E608" s="3">
        <f t="shared" si="202"/>
        <v>3.1494451934380207E-4</v>
      </c>
      <c r="F608" s="3">
        <f t="shared" si="203"/>
        <v>-1.1214168133535672E-2</v>
      </c>
      <c r="G608" s="3">
        <f t="shared" si="204"/>
        <v>6.2362438026168976E-2</v>
      </c>
      <c r="H608" s="3">
        <f t="shared" si="205"/>
        <v>0.9414185538237575</v>
      </c>
      <c r="I608" s="13">
        <f>I609*(1+(H609*((B608/B609)-1))+((1-H609)*(Eur_1M!B608/100)*((A608-A609)/360)))</f>
        <v>120.88680013656204</v>
      </c>
      <c r="J608" s="3">
        <f t="shared" si="206"/>
        <v>115.65490291603219</v>
      </c>
      <c r="K608" s="3">
        <f t="shared" si="199"/>
        <v>1.1476211030074874</v>
      </c>
      <c r="L608" s="13">
        <f t="shared" si="207"/>
        <v>1147.6211030074874</v>
      </c>
      <c r="M608" s="3">
        <f t="shared" si="208"/>
        <v>1.6231455963862211E-3</v>
      </c>
      <c r="N608" s="3">
        <f t="shared" si="209"/>
        <v>6.3771233817399506E-2</v>
      </c>
      <c r="O608" s="3">
        <v>597</v>
      </c>
      <c r="P608" s="3">
        <f t="shared" si="210"/>
        <v>2.3690476190476191</v>
      </c>
      <c r="Q608" s="3">
        <f>(  'Swap(vs6M)_2Y'!B611 + ( ('Swap(vs6M)_3Y'!B615 - 'Swap(vs6M)_2Y'!B611)/1  )*(P608-2) )/100</f>
        <v>7.9785714285714285E-5</v>
      </c>
      <c r="R608" s="3">
        <f t="shared" si="211"/>
        <v>1.4537988923607539</v>
      </c>
      <c r="S608" s="3">
        <f t="shared" si="212"/>
        <v>1.3556440534183429</v>
      </c>
      <c r="T608" s="13">
        <f t="shared" si="213"/>
        <v>0.92699896466249165</v>
      </c>
      <c r="U608" s="13">
        <f t="shared" si="214"/>
        <v>0.91239377597413351</v>
      </c>
      <c r="V608" s="3">
        <f t="shared" si="215"/>
        <v>151.6222392057806</v>
      </c>
      <c r="W608" s="13">
        <f t="shared" si="216"/>
        <v>0.92699896466249165</v>
      </c>
      <c r="X608" s="3">
        <f t="shared" si="217"/>
        <v>1.2309838420953569E-3</v>
      </c>
      <c r="Y608" s="3">
        <f t="shared" si="218"/>
        <v>-3.3694034316651744</v>
      </c>
      <c r="Z608" s="3">
        <f t="shared" si="219"/>
        <v>244.93340145039841</v>
      </c>
      <c r="AA608" s="3">
        <f t="shared" si="220"/>
        <v>2161.0957819796477</v>
      </c>
      <c r="AL608" s="25"/>
      <c r="AM608" s="25"/>
    </row>
    <row r="609" spans="1:39" hidden="1">
      <c r="A609" s="4">
        <v>42355</v>
      </c>
      <c r="B609" s="3">
        <v>139.3647</v>
      </c>
      <c r="C609" s="3">
        <f t="shared" si="200"/>
        <v>-3.2355900839890338E-4</v>
      </c>
      <c r="D609" s="3">
        <f t="shared" si="201"/>
        <v>1.0469043191608163E-7</v>
      </c>
      <c r="E609" s="3">
        <f t="shared" si="202"/>
        <v>3.1961447522276692E-4</v>
      </c>
      <c r="F609" s="3">
        <f t="shared" si="203"/>
        <v>-1.0181572815218374E-2</v>
      </c>
      <c r="G609" s="3">
        <f t="shared" si="204"/>
        <v>6.2943099701731883E-2</v>
      </c>
      <c r="H609" s="3">
        <f t="shared" si="205"/>
        <v>0.93034623548163076</v>
      </c>
      <c r="I609" s="13">
        <f>I610*(1+(H610*((B609/B610)-1))+((1-H610)*(Eur_1M!B609/100)*((A609-A610)/360)))</f>
        <v>120.69074241741536</v>
      </c>
      <c r="J609" s="3">
        <f t="shared" si="206"/>
        <v>115.46733043956468</v>
      </c>
      <c r="K609" s="3">
        <f t="shared" si="199"/>
        <v>1.1457598578124284</v>
      </c>
      <c r="L609" s="13">
        <f t="shared" si="207"/>
        <v>1145.7598578124284</v>
      </c>
      <c r="M609" s="3">
        <f t="shared" si="208"/>
        <v>-3.0173128466271122E-4</v>
      </c>
      <c r="N609" s="3">
        <f t="shared" si="209"/>
        <v>6.3792306122709724E-2</v>
      </c>
      <c r="O609" s="3">
        <v>598</v>
      </c>
      <c r="P609" s="3">
        <f t="shared" si="210"/>
        <v>2.373015873015873</v>
      </c>
      <c r="Q609" s="3">
        <f>(  'Swap(vs6M)_2Y'!B612 + ( ('Swap(vs6M)_3Y'!B616 - 'Swap(vs6M)_2Y'!B612)/1  )*(P609-2) )/100</f>
        <v>-3.3484126984126976E-5</v>
      </c>
      <c r="R609" s="3">
        <f t="shared" si="211"/>
        <v>1.4329682564720831</v>
      </c>
      <c r="S609" s="3">
        <f t="shared" si="212"/>
        <v>1.3346987841573674</v>
      </c>
      <c r="T609" s="13">
        <f t="shared" si="213"/>
        <v>0.92406654541561739</v>
      </c>
      <c r="U609" s="13">
        <f t="shared" si="214"/>
        <v>0.90901252416020606</v>
      </c>
      <c r="V609" s="3">
        <f t="shared" si="215"/>
        <v>149.67359800597501</v>
      </c>
      <c r="W609" s="13">
        <f t="shared" si="216"/>
        <v>0.92406654541561739</v>
      </c>
      <c r="X609" s="3">
        <f t="shared" si="217"/>
        <v>1.269135884471222E-3</v>
      </c>
      <c r="Y609" s="3">
        <f t="shared" si="218"/>
        <v>-3.3595775734307805</v>
      </c>
      <c r="Z609" s="3">
        <f t="shared" si="219"/>
        <v>252.21114537169308</v>
      </c>
      <c r="AA609" s="3">
        <f t="shared" si="220"/>
        <v>2157.2725551421813</v>
      </c>
      <c r="AL609" s="25"/>
      <c r="AM609" s="25"/>
    </row>
    <row r="610" spans="1:39" hidden="1">
      <c r="A610" s="4">
        <v>42354</v>
      </c>
      <c r="B610" s="3">
        <v>139.40979999999999</v>
      </c>
      <c r="C610" s="3">
        <f t="shared" si="200"/>
        <v>-6.0092492613393774E-4</v>
      </c>
      <c r="D610" s="3">
        <f t="shared" si="201"/>
        <v>3.6111076684907854E-7</v>
      </c>
      <c r="E610" s="3">
        <f t="shared" si="202"/>
        <v>3.2517473008150758E-4</v>
      </c>
      <c r="F610" s="3">
        <f t="shared" si="203"/>
        <v>-7.4778992527156744E-3</v>
      </c>
      <c r="G610" s="3">
        <f t="shared" si="204"/>
        <v>6.3733606859879846E-2</v>
      </c>
      <c r="H610" s="3">
        <f t="shared" si="205"/>
        <v>0.93139424050282504</v>
      </c>
      <c r="I610" s="13">
        <f>I611*(1+(H611*((B610/B611)-1))+((1-H611)*(Eur_1M!B610/100)*((A610-A611)/360)))</f>
        <v>120.7271640846738</v>
      </c>
      <c r="J610" s="3">
        <f t="shared" si="206"/>
        <v>115.50217580221846</v>
      </c>
      <c r="K610" s="3">
        <f t="shared" si="199"/>
        <v>1.146105621567489</v>
      </c>
      <c r="L610" s="13">
        <f t="shared" si="207"/>
        <v>1146.1056215674889</v>
      </c>
      <c r="M610" s="3">
        <f t="shared" si="208"/>
        <v>-5.8739065720154332E-4</v>
      </c>
      <c r="N610" s="3">
        <f t="shared" si="209"/>
        <v>6.3800987750580171E-2</v>
      </c>
      <c r="O610" s="3">
        <v>599</v>
      </c>
      <c r="P610" s="3">
        <f t="shared" si="210"/>
        <v>2.376984126984127</v>
      </c>
      <c r="Q610" s="3">
        <f>(  'Swap(vs6M)_2Y'!B613 + ( ('Swap(vs6M)_3Y'!B617 - 'Swap(vs6M)_2Y'!B613)/1  )*(P610-2) )/100</f>
        <v>-1.3097222222222226E-4</v>
      </c>
      <c r="R610" s="3">
        <f t="shared" si="211"/>
        <v>1.4323825874861993</v>
      </c>
      <c r="S610" s="3">
        <f t="shared" si="212"/>
        <v>1.3340175995075132</v>
      </c>
      <c r="T610" s="13">
        <f t="shared" si="213"/>
        <v>0.92398282048341296</v>
      </c>
      <c r="U610" s="13">
        <f t="shared" si="214"/>
        <v>0.90890095563205198</v>
      </c>
      <c r="V610" s="3">
        <f t="shared" si="215"/>
        <v>149.79794706648386</v>
      </c>
      <c r="W610" s="13">
        <f t="shared" si="216"/>
        <v>0.92398282048341296</v>
      </c>
      <c r="X610" s="3">
        <f t="shared" si="217"/>
        <v>1.2685849926951512E-3</v>
      </c>
      <c r="Y610" s="3">
        <f t="shared" si="218"/>
        <v>-3.2724365459306273</v>
      </c>
      <c r="Z610" s="3">
        <f t="shared" si="219"/>
        <v>252.71006465534583</v>
      </c>
      <c r="AA610" s="3">
        <f t="shared" si="220"/>
        <v>2161.1158360122322</v>
      </c>
      <c r="AL610" s="25"/>
      <c r="AM610" s="25"/>
    </row>
    <row r="611" spans="1:39" hidden="1">
      <c r="A611" s="4">
        <v>42353</v>
      </c>
      <c r="B611" s="3">
        <v>139.49359999999999</v>
      </c>
      <c r="C611" s="3">
        <f t="shared" si="200"/>
        <v>8.1040129337462286E-4</v>
      </c>
      <c r="D611" s="3">
        <f t="shared" si="201"/>
        <v>6.5675025630326159E-7</v>
      </c>
      <c r="E611" s="3">
        <f t="shared" si="202"/>
        <v>3.3105641468806116E-4</v>
      </c>
      <c r="F611" s="3">
        <f t="shared" si="203"/>
        <v>-4.3784156673938694E-3</v>
      </c>
      <c r="G611" s="3">
        <f t="shared" si="204"/>
        <v>6.4492118860392453E-2</v>
      </c>
      <c r="H611" s="3">
        <f t="shared" si="205"/>
        <v>0.97728041578460056</v>
      </c>
      <c r="I611" s="13">
        <f>I612*(1+(H612*((B611/B612)-1))+((1-H612)*(Eur_1M!B611/100)*((A611-A612)/360)))</f>
        <v>120.79809892411899</v>
      </c>
      <c r="J611" s="3">
        <f t="shared" si="206"/>
        <v>115.57004063080296</v>
      </c>
      <c r="K611" s="3">
        <f t="shared" si="199"/>
        <v>1.1467790310596238</v>
      </c>
      <c r="L611" s="13">
        <f t="shared" si="207"/>
        <v>1146.7790310596238</v>
      </c>
      <c r="M611" s="3">
        <f t="shared" si="208"/>
        <v>7.8453624826553363E-4</v>
      </c>
      <c r="N611" s="3">
        <f t="shared" si="209"/>
        <v>6.3832532863940056E-2</v>
      </c>
      <c r="O611" s="3">
        <v>600</v>
      </c>
      <c r="P611" s="3">
        <f t="shared" si="210"/>
        <v>2.3809523809523809</v>
      </c>
      <c r="Q611" s="3">
        <f>(  'Swap(vs6M)_2Y'!B614 + ( ('Swap(vs6M)_3Y'!B618 - 'Swap(vs6M)_2Y'!B614)/1  )*(P611-2) )/100</f>
        <v>-1.9638095238095238E-4</v>
      </c>
      <c r="R611" s="3">
        <f t="shared" si="211"/>
        <v>1.4349890299848229</v>
      </c>
      <c r="S611" s="3">
        <f t="shared" si="212"/>
        <v>1.3364932934101101</v>
      </c>
      <c r="T611" s="13">
        <f t="shared" si="213"/>
        <v>0.92435488817698075</v>
      </c>
      <c r="U611" s="13">
        <f t="shared" si="214"/>
        <v>0.90930595443583373</v>
      </c>
      <c r="V611" s="3">
        <f t="shared" si="215"/>
        <v>150.29958162287437</v>
      </c>
      <c r="W611" s="13">
        <f t="shared" si="216"/>
        <v>0.92435488817698075</v>
      </c>
      <c r="X611" s="3">
        <f t="shared" si="217"/>
        <v>1.2614344853642643E-3</v>
      </c>
      <c r="Y611" s="3">
        <f t="shared" si="218"/>
        <v>-3.2010476241452772</v>
      </c>
      <c r="Z611" s="3">
        <f t="shared" si="219"/>
        <v>252.12561654382361</v>
      </c>
      <c r="AA611" s="3">
        <f t="shared" si="220"/>
        <v>2166.0267176094058</v>
      </c>
      <c r="AL611" s="25"/>
      <c r="AM611" s="25"/>
    </row>
    <row r="612" spans="1:39" hidden="1">
      <c r="A612" s="4">
        <v>42352</v>
      </c>
      <c r="B612" s="3">
        <v>139.38059999999999</v>
      </c>
      <c r="C612" s="3">
        <f t="shared" si="200"/>
        <v>-5.6248212135431427E-3</v>
      </c>
      <c r="D612" s="3">
        <f t="shared" si="201"/>
        <v>3.1638613684324953E-5</v>
      </c>
      <c r="E612" s="3">
        <f t="shared" si="202"/>
        <v>3.3052453274642749E-4</v>
      </c>
      <c r="F612" s="3">
        <f t="shared" si="203"/>
        <v>-4.8354498504290652E-3</v>
      </c>
      <c r="G612" s="3">
        <f t="shared" si="204"/>
        <v>6.4419552312894091E-2</v>
      </c>
      <c r="H612" s="3">
        <f t="shared" si="205"/>
        <v>0.96827872581409558</v>
      </c>
      <c r="I612" s="13">
        <f>I613*(1+(H613*((B612/B613)-1))+((1-H613)*(Eur_1M!B612/100)*((A612-A613)/360)))</f>
        <v>120.70336560251282</v>
      </c>
      <c r="J612" s="3">
        <f t="shared" si="206"/>
        <v>115.4794073019292</v>
      </c>
      <c r="K612" s="3">
        <f t="shared" si="199"/>
        <v>1.1458796941683302</v>
      </c>
      <c r="L612" s="13">
        <f t="shared" si="207"/>
        <v>1145.8796941683302</v>
      </c>
      <c r="M612" s="3">
        <f t="shared" si="208"/>
        <v>-5.4451042815908263E-3</v>
      </c>
      <c r="N612" s="3">
        <f t="shared" si="209"/>
        <v>6.3623517746248776E-2</v>
      </c>
      <c r="O612" s="3">
        <v>601</v>
      </c>
      <c r="P612" s="3">
        <f t="shared" si="210"/>
        <v>2.3849206349206349</v>
      </c>
      <c r="Q612" s="3">
        <f>(  'Swap(vs6M)_2Y'!B615 + ( ('Swap(vs6M)_3Y'!B619 - 'Swap(vs6M)_2Y'!B615)/1  )*(P612-2) )/100</f>
        <v>-1.9059523809523811E-4</v>
      </c>
      <c r="R612" s="3">
        <f t="shared" si="211"/>
        <v>1.4304117543742723</v>
      </c>
      <c r="S612" s="3">
        <f t="shared" si="212"/>
        <v>1.3321567581715921</v>
      </c>
      <c r="T612" s="13">
        <f t="shared" si="213"/>
        <v>0.92370056169546833</v>
      </c>
      <c r="U612" s="13">
        <f t="shared" si="214"/>
        <v>0.90859565869677195</v>
      </c>
      <c r="V612" s="3">
        <f t="shared" si="215"/>
        <v>149.44095830068511</v>
      </c>
      <c r="W612" s="13">
        <f t="shared" si="216"/>
        <v>0.92370056169546833</v>
      </c>
      <c r="X612" s="3">
        <f t="shared" si="217"/>
        <v>1.2738440207830598E-3</v>
      </c>
      <c r="Y612" s="3">
        <f t="shared" si="218"/>
        <v>-3.2120667322223677</v>
      </c>
      <c r="Z612" s="3">
        <f t="shared" si="219"/>
        <v>253.79666365702445</v>
      </c>
      <c r="AA612" s="3">
        <f t="shared" si="220"/>
        <v>2167.9137462764197</v>
      </c>
      <c r="AL612" s="25"/>
      <c r="AM612" s="25"/>
    </row>
    <row r="613" spans="1:39" hidden="1">
      <c r="A613" s="4">
        <v>42349</v>
      </c>
      <c r="B613" s="3">
        <v>140.16679999999999</v>
      </c>
      <c r="C613" s="3">
        <f t="shared" si="200"/>
        <v>4.6312700033932842E-4</v>
      </c>
      <c r="D613" s="3">
        <f t="shared" si="201"/>
        <v>2.144866184433043E-7</v>
      </c>
      <c r="E613" s="3">
        <f t="shared" si="202"/>
        <v>2.9925014496496921E-4</v>
      </c>
      <c r="F613" s="3">
        <f t="shared" si="203"/>
        <v>1.3928826744137655E-3</v>
      </c>
      <c r="G613" s="3">
        <f t="shared" si="204"/>
        <v>6.139486582449271E-2</v>
      </c>
      <c r="H613" s="3">
        <f t="shared" si="205"/>
        <v>0.96804649423127309</v>
      </c>
      <c r="I613" s="13">
        <f>I614*(1+(H614*((B613/B614)-1))+((1-H614)*(Eur_1M!B613/100)*((A613-A614)/360)))</f>
        <v>121.3624006443025</v>
      </c>
      <c r="J613" s="3">
        <f t="shared" si="206"/>
        <v>116.10991976226684</v>
      </c>
      <c r="K613" s="3">
        <f t="shared" si="199"/>
        <v>1.1521361466571451</v>
      </c>
      <c r="L613" s="13">
        <f t="shared" si="207"/>
        <v>1152.1361466571452</v>
      </c>
      <c r="M613" s="3">
        <f t="shared" si="208"/>
        <v>4.513195613420199E-4</v>
      </c>
      <c r="N613" s="3">
        <f t="shared" si="209"/>
        <v>6.3624798652469561E-2</v>
      </c>
      <c r="O613" s="3">
        <v>602</v>
      </c>
      <c r="P613" s="3">
        <f t="shared" si="210"/>
        <v>2.3888888888888888</v>
      </c>
      <c r="Q613" s="3">
        <f>(  'Swap(vs6M)_2Y'!B616 + ( ('Swap(vs6M)_3Y'!B620 - 'Swap(vs6M)_2Y'!B616)/1  )*(P613-2) )/100</f>
        <v>-7.0277777777777816E-5</v>
      </c>
      <c r="R613" s="3">
        <f t="shared" si="211"/>
        <v>1.4875641354866667</v>
      </c>
      <c r="S613" s="3">
        <f t="shared" si="212"/>
        <v>1.3892254505607113</v>
      </c>
      <c r="T613" s="13">
        <f t="shared" si="213"/>
        <v>0.93156706121982924</v>
      </c>
      <c r="U613" s="13">
        <f t="shared" si="214"/>
        <v>0.91761789754430967</v>
      </c>
      <c r="V613" s="3">
        <f t="shared" si="215"/>
        <v>155.52011877258701</v>
      </c>
      <c r="W613" s="13">
        <f t="shared" si="216"/>
        <v>0.93156706121982924</v>
      </c>
      <c r="X613" s="3">
        <f t="shared" si="217"/>
        <v>1.1645770686043351E-3</v>
      </c>
      <c r="Y613" s="3">
        <f t="shared" si="218"/>
        <v>-3.0644514705430219</v>
      </c>
      <c r="Z613" s="3">
        <f t="shared" si="219"/>
        <v>234.96231374368182</v>
      </c>
      <c r="AA613" s="3">
        <f t="shared" si="220"/>
        <v>2192.4552509022083</v>
      </c>
      <c r="AL613" s="25"/>
      <c r="AM613" s="25"/>
    </row>
    <row r="614" spans="1:39" hidden="1">
      <c r="A614" s="4">
        <v>42348</v>
      </c>
      <c r="B614" s="3">
        <v>140.1019</v>
      </c>
      <c r="C614" s="3">
        <f t="shared" si="200"/>
        <v>-5.2817303531855919E-5</v>
      </c>
      <c r="D614" s="3">
        <f t="shared" si="201"/>
        <v>2.7896675523762E-9</v>
      </c>
      <c r="E614" s="3">
        <f t="shared" si="202"/>
        <v>3.0533257972795196E-4</v>
      </c>
      <c r="F614" s="3">
        <f t="shared" si="203"/>
        <v>3.4391224032366118E-3</v>
      </c>
      <c r="G614" s="3">
        <f t="shared" si="204"/>
        <v>6.1965628698032224E-2</v>
      </c>
      <c r="H614" s="3">
        <f t="shared" si="205"/>
        <v>0.97478049638606989</v>
      </c>
      <c r="I614" s="13">
        <f>I615*(1+(H615*((B614/B615)-1))+((1-H615)*(Eur_1M!B614/100)*((A614-A615)/360)))</f>
        <v>121.30763977713511</v>
      </c>
      <c r="J614" s="3">
        <f t="shared" si="206"/>
        <v>116.05752890761035</v>
      </c>
      <c r="K614" s="3">
        <f t="shared" si="199"/>
        <v>1.1516162823981084</v>
      </c>
      <c r="L614" s="13">
        <f t="shared" si="207"/>
        <v>1151.6162823981085</v>
      </c>
      <c r="M614" s="3">
        <f t="shared" si="208"/>
        <v>-5.1768605269664124E-5</v>
      </c>
      <c r="N614" s="3">
        <f t="shared" si="209"/>
        <v>6.3869192510533718E-2</v>
      </c>
      <c r="O614" s="3">
        <v>603</v>
      </c>
      <c r="P614" s="3">
        <f t="shared" si="210"/>
        <v>2.3928571428571428</v>
      </c>
      <c r="Q614" s="3">
        <f>(  'Swap(vs6M)_2Y'!B617 + ( ('Swap(vs6M)_3Y'!B621 - 'Swap(vs6M)_2Y'!B617)/1  )*(P614-2) )/100</f>
        <v>-1.2192857142857151E-4</v>
      </c>
      <c r="R614" s="3">
        <f t="shared" si="211"/>
        <v>1.4752795010817898</v>
      </c>
      <c r="S614" s="3">
        <f t="shared" si="212"/>
        <v>1.3764811238936117</v>
      </c>
      <c r="T614" s="13">
        <f t="shared" si="213"/>
        <v>0.92993129239571803</v>
      </c>
      <c r="U614" s="13">
        <f t="shared" si="214"/>
        <v>0.91566363630601</v>
      </c>
      <c r="V614" s="3">
        <f t="shared" si="215"/>
        <v>154.99319067930082</v>
      </c>
      <c r="W614" s="13">
        <f t="shared" si="216"/>
        <v>0.92993129239571803</v>
      </c>
      <c r="X614" s="3">
        <f t="shared" si="217"/>
        <v>1.1809796957336599E-3</v>
      </c>
      <c r="Y614" s="3">
        <f t="shared" si="218"/>
        <v>-3.0828806126453077</v>
      </c>
      <c r="Z614" s="3">
        <f t="shared" si="219"/>
        <v>239.36807160292869</v>
      </c>
      <c r="AA614" s="3">
        <f t="shared" si="220"/>
        <v>2191.6916221211904</v>
      </c>
      <c r="AL614" s="25"/>
      <c r="AM614" s="25"/>
    </row>
    <row r="615" spans="1:39" hidden="1">
      <c r="A615" s="4">
        <v>42347</v>
      </c>
      <c r="B615" s="3">
        <v>140.10929999999999</v>
      </c>
      <c r="C615" s="3">
        <f t="shared" si="200"/>
        <v>-1.8895941071065364E-3</v>
      </c>
      <c r="D615" s="3">
        <f t="shared" si="201"/>
        <v>3.5705658896117484E-6</v>
      </c>
      <c r="E615" s="3">
        <f t="shared" si="202"/>
        <v>3.0574188182046658E-4</v>
      </c>
      <c r="F615" s="3">
        <f t="shared" si="203"/>
        <v>4.1338834426729145E-3</v>
      </c>
      <c r="G615" s="3">
        <f t="shared" si="204"/>
        <v>6.1980494074973198E-2</v>
      </c>
      <c r="H615" s="3">
        <f t="shared" si="205"/>
        <v>0.97805640431202523</v>
      </c>
      <c r="I615" s="13">
        <f>I616*(1+(H616*((B615/B616)-1))+((1-H616)*(Eur_1M!B615/100)*((A615-A616)/360)))</f>
        <v>121.31391986700928</v>
      </c>
      <c r="J615" s="3">
        <f t="shared" si="206"/>
        <v>116.06353719953205</v>
      </c>
      <c r="K615" s="3">
        <f t="shared" si="199"/>
        <v>1.15167590151004</v>
      </c>
      <c r="L615" s="13">
        <f t="shared" si="207"/>
        <v>1151.6759015100399</v>
      </c>
      <c r="M615" s="3">
        <f t="shared" si="208"/>
        <v>-1.9482506269645273E-3</v>
      </c>
      <c r="N615" s="3">
        <f t="shared" si="209"/>
        <v>6.3871440218482567E-2</v>
      </c>
      <c r="O615" s="3">
        <v>604</v>
      </c>
      <c r="P615" s="3">
        <f t="shared" si="210"/>
        <v>2.3968253968253967</v>
      </c>
      <c r="Q615" s="3">
        <f>(  'Swap(vs6M)_2Y'!B618 + ( ('Swap(vs6M)_3Y'!B622 - 'Swap(vs6M)_2Y'!B618)/1  )*(P615-2) )/100</f>
        <v>-3.1452380952380962E-4</v>
      </c>
      <c r="R615" s="3">
        <f t="shared" si="211"/>
        <v>1.469941550412168</v>
      </c>
      <c r="S615" s="3">
        <f t="shared" si="212"/>
        <v>1.3710578049607893</v>
      </c>
      <c r="T615" s="13">
        <f t="shared" si="213"/>
        <v>0.92921120753838771</v>
      </c>
      <c r="U615" s="13">
        <f t="shared" si="214"/>
        <v>0.91482153144906286</v>
      </c>
      <c r="V615" s="3">
        <f t="shared" si="215"/>
        <v>154.63871754388492</v>
      </c>
      <c r="W615" s="13">
        <f t="shared" si="216"/>
        <v>0.92921120753838771</v>
      </c>
      <c r="X615" s="3">
        <f t="shared" si="217"/>
        <v>1.1892104577245768E-3</v>
      </c>
      <c r="Y615" s="3">
        <f t="shared" si="218"/>
        <v>-2.9294323973194971</v>
      </c>
      <c r="Z615" s="3">
        <f t="shared" si="219"/>
        <v>241.46955704736305</v>
      </c>
      <c r="AA615" s="3">
        <f t="shared" si="220"/>
        <v>2194.3210647025271</v>
      </c>
      <c r="AL615" s="25"/>
      <c r="AM615" s="25"/>
    </row>
    <row r="616" spans="1:39" hidden="1">
      <c r="A616" s="4">
        <v>42346</v>
      </c>
      <c r="B616" s="3">
        <v>140.37430000000001</v>
      </c>
      <c r="C616" s="3">
        <f t="shared" si="200"/>
        <v>1.8581905463682896E-3</v>
      </c>
      <c r="D616" s="3">
        <f t="shared" si="201"/>
        <v>3.4528721066124826E-6</v>
      </c>
      <c r="E616" s="3">
        <f t="shared" si="202"/>
        <v>3.0314761806003656E-4</v>
      </c>
      <c r="F616" s="3">
        <f t="shared" si="203"/>
        <v>7.011557571428368E-3</v>
      </c>
      <c r="G616" s="3">
        <f t="shared" si="204"/>
        <v>6.1552318929693171E-2</v>
      </c>
      <c r="H616" s="3">
        <f t="shared" si="205"/>
        <v>1.0310930708377246</v>
      </c>
      <c r="I616" s="13">
        <f>I617*(1+(H617*((B616/B617)-1))+((1-H617)*(Eur_1M!B616/100)*((A616-A617)/360)))</f>
        <v>121.550500171481</v>
      </c>
      <c r="J616" s="3">
        <f t="shared" si="206"/>
        <v>116.2898784718183</v>
      </c>
      <c r="K616" s="3">
        <f t="shared" si="199"/>
        <v>1.1539218419242208</v>
      </c>
      <c r="L616" s="13">
        <f t="shared" si="207"/>
        <v>1153.9218419242209</v>
      </c>
      <c r="M616" s="3">
        <f t="shared" si="208"/>
        <v>1.8761497453226843E-3</v>
      </c>
      <c r="N616" s="3">
        <f t="shared" si="209"/>
        <v>6.3827142813404444E-2</v>
      </c>
      <c r="O616" s="3">
        <v>605</v>
      </c>
      <c r="P616" s="3">
        <f t="shared" si="210"/>
        <v>2.4007936507936507</v>
      </c>
      <c r="Q616" s="3">
        <f>(  'Swap(vs6M)_2Y'!B619 + ( ('Swap(vs6M)_3Y'!B623 - 'Swap(vs6M)_2Y'!B619)/1  )*(P616-2) )/100</f>
        <v>-2.855357142857143E-4</v>
      </c>
      <c r="R616" s="3">
        <f t="shared" si="211"/>
        <v>1.4901496286995461</v>
      </c>
      <c r="S616" s="3">
        <f t="shared" si="212"/>
        <v>1.3912526962870382</v>
      </c>
      <c r="T616" s="13">
        <f t="shared" si="213"/>
        <v>0.93190755129071423</v>
      </c>
      <c r="U616" s="13">
        <f t="shared" si="214"/>
        <v>0.91792559365785686</v>
      </c>
      <c r="V616" s="3">
        <f t="shared" si="215"/>
        <v>156.79341938982861</v>
      </c>
      <c r="W616" s="13">
        <f t="shared" si="216"/>
        <v>0.93190755129071423</v>
      </c>
      <c r="X616" s="3">
        <f t="shared" si="217"/>
        <v>1.1517691239058415E-3</v>
      </c>
      <c r="Y616" s="3">
        <f t="shared" si="218"/>
        <v>-2.8616334561680201</v>
      </c>
      <c r="Z616" s="3">
        <f t="shared" si="219"/>
        <v>235.00573330852959</v>
      </c>
      <c r="AA616" s="3">
        <f t="shared" si="220"/>
        <v>2205.26115282809</v>
      </c>
      <c r="AL616" s="25"/>
      <c r="AM616" s="25"/>
    </row>
    <row r="617" spans="1:39" hidden="1">
      <c r="A617" s="4">
        <v>42345</v>
      </c>
      <c r="B617" s="3">
        <v>140.11369999999999</v>
      </c>
      <c r="C617" s="3">
        <f t="shared" si="200"/>
        <v>5.6492088882179985E-3</v>
      </c>
      <c r="D617" s="3">
        <f t="shared" si="201"/>
        <v>3.1913561062721237E-5</v>
      </c>
      <c r="E617" s="3">
        <f t="shared" si="202"/>
        <v>3.0051384826754364E-4</v>
      </c>
      <c r="F617" s="3">
        <f t="shared" si="203"/>
        <v>6.0584097390352729E-3</v>
      </c>
      <c r="G617" s="3">
        <f t="shared" si="204"/>
        <v>6.1346155227320051E-2</v>
      </c>
      <c r="H617" s="3">
        <f t="shared" si="205"/>
        <v>1.0096487367047433</v>
      </c>
      <c r="I617" s="13">
        <f>I618*(1+(H618*((B617/B618)-1))+((1-H618)*(Eur_1M!B617/100)*((A617-A618)/360)))</f>
        <v>121.32266702292213</v>
      </c>
      <c r="J617" s="3">
        <f t="shared" si="206"/>
        <v>116.07190578457815</v>
      </c>
      <c r="K617" s="3">
        <f t="shared" si="199"/>
        <v>1.1517589413514913</v>
      </c>
      <c r="L617" s="13">
        <f t="shared" si="207"/>
        <v>1151.7589413514913</v>
      </c>
      <c r="M617" s="3">
        <f t="shared" si="208"/>
        <v>8.4689555826299168E-3</v>
      </c>
      <c r="N617" s="3">
        <f t="shared" si="209"/>
        <v>6.2991868861730846E-2</v>
      </c>
      <c r="O617" s="3">
        <v>606</v>
      </c>
      <c r="P617" s="3">
        <f t="shared" si="210"/>
        <v>2.4047619047619047</v>
      </c>
      <c r="Q617" s="3">
        <f>(  'Swap(vs6M)_2Y'!B620 + ( ('Swap(vs6M)_3Y'!B624 - 'Swap(vs6M)_2Y'!B620)/1  )*(P617-2) )/100</f>
        <v>-3.4190476190476196E-4</v>
      </c>
      <c r="R617" s="3">
        <f t="shared" si="211"/>
        <v>1.4868358846855636</v>
      </c>
      <c r="S617" s="3">
        <f t="shared" si="212"/>
        <v>1.3891525369537405</v>
      </c>
      <c r="T617" s="13">
        <f t="shared" si="213"/>
        <v>0.93147091933623738</v>
      </c>
      <c r="U617" s="13">
        <f t="shared" si="214"/>
        <v>0.91760681452981119</v>
      </c>
      <c r="V617" s="3">
        <f t="shared" si="215"/>
        <v>154.46837927616264</v>
      </c>
      <c r="W617" s="13">
        <f t="shared" si="216"/>
        <v>0.93147091933623738</v>
      </c>
      <c r="X617" s="3">
        <f t="shared" si="217"/>
        <v>1.1740448014519388E-3</v>
      </c>
      <c r="Y617" s="3">
        <f t="shared" si="218"/>
        <v>-2.7759250301672491</v>
      </c>
      <c r="Z617" s="3">
        <f t="shared" si="219"/>
        <v>235.91982179397144</v>
      </c>
      <c r="AA617" s="3">
        <f t="shared" si="220"/>
        <v>2208.4409440119643</v>
      </c>
      <c r="AL617" s="25"/>
      <c r="AM617" s="25"/>
    </row>
    <row r="618" spans="1:39" hidden="1">
      <c r="A618" s="4">
        <v>42342</v>
      </c>
      <c r="B618" s="3">
        <v>139.3244</v>
      </c>
      <c r="C618" s="3">
        <f t="shared" si="200"/>
        <v>-1.6148056903527054E-4</v>
      </c>
      <c r="D618" s="3">
        <f t="shared" si="201"/>
        <v>2.6075974175954776E-8</v>
      </c>
      <c r="E618" s="3">
        <f t="shared" si="202"/>
        <v>2.6877680774843257E-4</v>
      </c>
      <c r="F618" s="3">
        <f t="shared" si="203"/>
        <v>8.2934433060752007E-4</v>
      </c>
      <c r="G618" s="3">
        <f t="shared" si="204"/>
        <v>5.8190673273802763E-2</v>
      </c>
      <c r="H618" s="3">
        <f t="shared" si="205"/>
        <v>1.5</v>
      </c>
      <c r="I618" s="13">
        <f>I619*(1+(H619*((B618/B619)-1))+((1-H619)*(Eur_1M!B618/100)*((A618-A619)/360)))</f>
        <v>120.2995293138646</v>
      </c>
      <c r="J618" s="3">
        <f t="shared" si="206"/>
        <v>115.09304876894777</v>
      </c>
      <c r="K618" s="3">
        <f t="shared" si="199"/>
        <v>1.1420459336048163</v>
      </c>
      <c r="L618" s="13">
        <f t="shared" si="207"/>
        <v>1142.0459336048164</v>
      </c>
      <c r="M618" s="3">
        <f t="shared" si="208"/>
        <v>-2.3985506055032419E-4</v>
      </c>
      <c r="N618" s="3">
        <f t="shared" si="209"/>
        <v>6.3003671185995092E-2</v>
      </c>
      <c r="O618" s="3">
        <v>607</v>
      </c>
      <c r="P618" s="3">
        <f t="shared" si="210"/>
        <v>2.4087301587301586</v>
      </c>
      <c r="Q618" s="3">
        <f>(  'Swap(vs6M)_2Y'!B621 + ( ('Swap(vs6M)_3Y'!B625 - 'Swap(vs6M)_2Y'!B621)/1  )*(P618-2) )/100</f>
        <v>-2.3048412698412708E-4</v>
      </c>
      <c r="R618" s="3">
        <f t="shared" si="211"/>
        <v>1.4015516158257963</v>
      </c>
      <c r="S618" s="3">
        <f t="shared" si="212"/>
        <v>1.3037693871877998</v>
      </c>
      <c r="T618" s="13">
        <f t="shared" si="213"/>
        <v>0.91947540803157357</v>
      </c>
      <c r="U618" s="13">
        <f t="shared" si="214"/>
        <v>0.90384388839317009</v>
      </c>
      <c r="V618" s="3">
        <f t="shared" si="215"/>
        <v>145.73733239439559</v>
      </c>
      <c r="W618" s="13">
        <f t="shared" si="216"/>
        <v>0.91947540803157357</v>
      </c>
      <c r="X618" s="3">
        <f t="shared" si="217"/>
        <v>1.3378704027831759E-3</v>
      </c>
      <c r="Y618" s="3">
        <f t="shared" si="218"/>
        <v>-3.2548051767147164</v>
      </c>
      <c r="Z618" s="3">
        <f t="shared" si="219"/>
        <v>264.81049689921861</v>
      </c>
      <c r="AA618" s="3">
        <f t="shared" si="220"/>
        <v>2178.3250466960289</v>
      </c>
      <c r="AL618" s="25"/>
      <c r="AM618" s="25"/>
    </row>
    <row r="619" spans="1:39" hidden="1">
      <c r="A619" s="4">
        <v>42341</v>
      </c>
      <c r="B619" s="3">
        <v>139.34690000000001</v>
      </c>
      <c r="C619" s="3">
        <f t="shared" si="200"/>
        <v>-1.4327049826375173E-2</v>
      </c>
      <c r="D619" s="3">
        <f t="shared" si="201"/>
        <v>2.0526435672743687E-4</v>
      </c>
      <c r="E619" s="3">
        <f t="shared" si="202"/>
        <v>2.8057924786895077E-4</v>
      </c>
      <c r="F619" s="3">
        <f t="shared" si="203"/>
        <v>-2.4484360812503641E-3</v>
      </c>
      <c r="G619" s="3">
        <f t="shared" si="204"/>
        <v>5.9426608303226255E-2</v>
      </c>
      <c r="H619" s="3">
        <f t="shared" si="205"/>
        <v>1.5</v>
      </c>
      <c r="I619" s="13">
        <f>I620*(1+(H620*((B619/B620)-1))+((1-H620)*(Eur_1M!B619/100)*((A619-A620)/360)))</f>
        <v>120.32838722547206</v>
      </c>
      <c r="J619" s="3">
        <f t="shared" si="206"/>
        <v>115.12065773007131</v>
      </c>
      <c r="K619" s="3">
        <f t="shared" si="199"/>
        <v>1.1423198919552073</v>
      </c>
      <c r="L619" s="13">
        <f t="shared" si="207"/>
        <v>1142.3198919552074</v>
      </c>
      <c r="M619" s="3">
        <f t="shared" si="208"/>
        <v>-2.1565963963000357E-2</v>
      </c>
      <c r="N619" s="3">
        <f t="shared" si="209"/>
        <v>5.7726069254598909E-2</v>
      </c>
      <c r="O619" s="3">
        <v>608</v>
      </c>
      <c r="P619" s="3">
        <f t="shared" si="210"/>
        <v>2.4126984126984126</v>
      </c>
      <c r="Q619" s="3">
        <f>(  'Swap(vs6M)_2Y'!B622 + ( ('Swap(vs6M)_3Y'!B626 - 'Swap(vs6M)_2Y'!B622)/1  )*(P619-2) )/100</f>
        <v>-1.8650793650793658E-4</v>
      </c>
      <c r="R619" s="3">
        <f t="shared" si="211"/>
        <v>1.523793483294595</v>
      </c>
      <c r="S619" s="3">
        <f t="shared" si="212"/>
        <v>1.4341283692275637</v>
      </c>
      <c r="T619" s="13">
        <f t="shared" si="213"/>
        <v>0.93621984601284569</v>
      </c>
      <c r="U619" s="13">
        <f t="shared" si="214"/>
        <v>0.92423218324028533</v>
      </c>
      <c r="V619" s="3">
        <f t="shared" si="215"/>
        <v>144.81438367680141</v>
      </c>
      <c r="W619" s="13">
        <f t="shared" si="216"/>
        <v>0.93621984601284569</v>
      </c>
      <c r="X619" s="3">
        <f t="shared" si="217"/>
        <v>1.2198165673497547E-3</v>
      </c>
      <c r="Y619" s="3">
        <f t="shared" si="218"/>
        <v>-2.4796096724737264</v>
      </c>
      <c r="Z619" s="3">
        <f t="shared" si="219"/>
        <v>221.68945266794839</v>
      </c>
      <c r="AA619" s="3">
        <f t="shared" si="220"/>
        <v>2230.8971712598541</v>
      </c>
      <c r="AL619" s="25"/>
      <c r="AM619" s="25"/>
    </row>
    <row r="620" spans="1:39" hidden="1">
      <c r="A620" s="4">
        <v>42340</v>
      </c>
      <c r="B620" s="3">
        <v>141.35769999999999</v>
      </c>
      <c r="C620" s="3">
        <f t="shared" si="200"/>
        <v>1.1551849049382835E-3</v>
      </c>
      <c r="D620" s="3">
        <f t="shared" si="201"/>
        <v>1.3344521645972709E-6</v>
      </c>
      <c r="E620" s="3">
        <f t="shared" si="202"/>
        <v>7.9411009075775426E-5</v>
      </c>
      <c r="F620" s="3">
        <f t="shared" si="203"/>
        <v>9.8547269068204723E-3</v>
      </c>
      <c r="G620" s="3">
        <f t="shared" si="204"/>
        <v>3.0649565406995958E-2</v>
      </c>
      <c r="H620" s="3">
        <f t="shared" si="205"/>
        <v>1.5</v>
      </c>
      <c r="I620" s="13">
        <f>I621*(1+(H621*((B620/B621)-1))+((1-H621)*(Eur_1M!B620/100)*((A620-A621)/360)))</f>
        <v>122.95156894193278</v>
      </c>
      <c r="J620" s="3">
        <f t="shared" si="206"/>
        <v>117.63030995352047</v>
      </c>
      <c r="K620" s="3">
        <f t="shared" si="199"/>
        <v>1.1672226827597696</v>
      </c>
      <c r="L620" s="13">
        <f t="shared" si="207"/>
        <v>1167.2226827597697</v>
      </c>
      <c r="M620" s="3">
        <f t="shared" si="208"/>
        <v>1.7345095613330065E-3</v>
      </c>
      <c r="N620" s="3">
        <f t="shared" si="209"/>
        <v>5.7990434845885876E-2</v>
      </c>
      <c r="O620" s="3">
        <v>609</v>
      </c>
      <c r="P620" s="3">
        <f t="shared" si="210"/>
        <v>2.4166666666666665</v>
      </c>
      <c r="Q620" s="3">
        <f>(  'Swap(vs6M)_2Y'!B623 + ( ('Swap(vs6M)_3Y'!B627 - 'Swap(vs6M)_2Y'!B623)/1  )*(P620-2) )/100</f>
        <v>-8.5833333333333418E-5</v>
      </c>
      <c r="R620" s="3">
        <f t="shared" si="211"/>
        <v>1.7579986121358506</v>
      </c>
      <c r="S620" s="3">
        <f t="shared" si="212"/>
        <v>1.667848817592346</v>
      </c>
      <c r="T620" s="13">
        <f t="shared" si="213"/>
        <v>0.96062612726713081</v>
      </c>
      <c r="U620" s="13">
        <f t="shared" si="214"/>
        <v>0.95232712891976212</v>
      </c>
      <c r="V620" s="3">
        <f t="shared" si="215"/>
        <v>168.73991424317001</v>
      </c>
      <c r="W620" s="13">
        <f t="shared" si="216"/>
        <v>0.96062612726713081</v>
      </c>
      <c r="X620" s="3">
        <f t="shared" si="217"/>
        <v>8.0850967254130336E-4</v>
      </c>
      <c r="Y620" s="3">
        <f t="shared" si="218"/>
        <v>-1.7703883737671813</v>
      </c>
      <c r="Z620" s="3">
        <f t="shared" si="219"/>
        <v>154.37102024495368</v>
      </c>
      <c r="AA620" s="3">
        <f t="shared" si="220"/>
        <v>2301.9346702905209</v>
      </c>
      <c r="AL620" s="25"/>
      <c r="AM620" s="25"/>
    </row>
    <row r="621" spans="1:39" hidden="1">
      <c r="A621" s="4">
        <v>42339</v>
      </c>
      <c r="B621" s="3">
        <v>141.19450000000001</v>
      </c>
      <c r="C621" s="3">
        <f t="shared" si="200"/>
        <v>3.1521775964089653E-4</v>
      </c>
      <c r="D621" s="3">
        <f t="shared" si="201"/>
        <v>9.9362235993026016E-8</v>
      </c>
      <c r="E621" s="3">
        <f t="shared" si="202"/>
        <v>7.8759254897046378E-5</v>
      </c>
      <c r="F621" s="3">
        <f t="shared" si="203"/>
        <v>7.8732866019795844E-3</v>
      </c>
      <c r="G621" s="3">
        <f t="shared" si="204"/>
        <v>3.0875779622466709E-2</v>
      </c>
      <c r="H621" s="3">
        <f t="shared" si="205"/>
        <v>1.5</v>
      </c>
      <c r="I621" s="13">
        <f>I622*(1+(H622*((B621/B622)-1))+((1-H622)*(Eur_1M!B621/100)*((A621-A622)/360)))</f>
        <v>122.7384931144724</v>
      </c>
      <c r="J621" s="3">
        <f t="shared" si="206"/>
        <v>117.42645590071368</v>
      </c>
      <c r="K621" s="3">
        <f t="shared" si="199"/>
        <v>1.1651998786499902</v>
      </c>
      <c r="L621" s="13">
        <f t="shared" si="207"/>
        <v>1165.1998786499903</v>
      </c>
      <c r="M621" s="3">
        <f t="shared" si="208"/>
        <v>4.7502443810516114E-4</v>
      </c>
      <c r="N621" s="3">
        <f t="shared" si="209"/>
        <v>5.8041332285846924E-2</v>
      </c>
      <c r="O621" s="3">
        <v>610</v>
      </c>
      <c r="P621" s="3">
        <f t="shared" si="210"/>
        <v>2.4206349206349205</v>
      </c>
      <c r="Q621" s="3">
        <f>(  'Swap(vs6M)_2Y'!B624 + ( ('Swap(vs6M)_3Y'!B628 - 'Swap(vs6M)_2Y'!B624)/1  )*(P621-2) )/100</f>
        <v>7.6428571428570871E-6</v>
      </c>
      <c r="R621" s="3">
        <f t="shared" si="211"/>
        <v>1.7384639800828094</v>
      </c>
      <c r="S621" s="3">
        <f t="shared" si="212"/>
        <v>1.6481610130675162</v>
      </c>
      <c r="T621" s="13">
        <f t="shared" si="213"/>
        <v>0.95893545418676807</v>
      </c>
      <c r="U621" s="13">
        <f t="shared" si="214"/>
        <v>0.95034018260010322</v>
      </c>
      <c r="V621" s="3">
        <f t="shared" si="215"/>
        <v>167.02887392097603</v>
      </c>
      <c r="W621" s="13">
        <f t="shared" si="216"/>
        <v>0.95893545418676807</v>
      </c>
      <c r="X621" s="3">
        <f t="shared" si="217"/>
        <v>8.3662886451602611E-4</v>
      </c>
      <c r="Y621" s="3">
        <f t="shared" si="218"/>
        <v>-1.9205428431406224</v>
      </c>
      <c r="Z621" s="3">
        <f t="shared" si="219"/>
        <v>159.58805159826238</v>
      </c>
      <c r="AA621" s="3">
        <f t="shared" si="220"/>
        <v>2300.3840736812613</v>
      </c>
      <c r="AL621" s="25"/>
      <c r="AM621" s="25"/>
    </row>
    <row r="622" spans="1:39">
      <c r="A622" s="4">
        <v>42338</v>
      </c>
      <c r="B622" s="3">
        <v>141.15</v>
      </c>
      <c r="C622" s="3">
        <f t="shared" si="200"/>
        <v>-1.2015449474154704E-3</v>
      </c>
      <c r="D622" s="3">
        <f t="shared" si="201"/>
        <v>1.4437102606596455E-6</v>
      </c>
      <c r="E622" s="3">
        <f t="shared" si="202"/>
        <v>7.8807876247380298E-5</v>
      </c>
      <c r="F622" s="3">
        <f t="shared" si="203"/>
        <v>7.1733824943524998E-3</v>
      </c>
      <c r="G622" s="3">
        <f t="shared" si="204"/>
        <v>3.0992919649147507E-2</v>
      </c>
      <c r="H622" s="3">
        <f t="shared" si="205"/>
        <v>1.5</v>
      </c>
      <c r="I622" s="13">
        <f>I623*(1+(H623*((B622/B623)-1))+((1-H623)*(Eur_1M!B622/100)*((A622-A623)/360)))</f>
        <v>122.68020317641547</v>
      </c>
      <c r="J622" s="3">
        <f t="shared" si="206"/>
        <v>117.37068871091843</v>
      </c>
      <c r="K622" s="3">
        <f t="shared" si="199"/>
        <v>1.1646465116741784</v>
      </c>
      <c r="L622" s="13">
        <f t="shared" si="207"/>
        <v>1164.6465116741783</v>
      </c>
      <c r="M622" s="3">
        <f t="shared" si="208"/>
        <v>-1.7961805722334977E-3</v>
      </c>
      <c r="N622" s="3">
        <f t="shared" si="209"/>
        <v>5.8051528923752801E-2</v>
      </c>
      <c r="O622" s="3">
        <v>611</v>
      </c>
      <c r="P622" s="3">
        <f t="shared" si="210"/>
        <v>2.4246031746031744</v>
      </c>
      <c r="Q622" s="3">
        <f>(  'Swap(vs6M)_2Y'!B625 + ( ('Swap(vs6M)_3Y'!B629 - 'Swap(vs6M)_2Y'!B625)/1  )*(P622-2) )/100</f>
        <v>-5.9203968253968291E-4</v>
      </c>
      <c r="R622" s="3">
        <f t="shared" si="211"/>
        <v>1.7154854366690724</v>
      </c>
      <c r="S622" s="3">
        <f t="shared" si="212"/>
        <v>1.6250926038141968</v>
      </c>
      <c r="T622" s="13">
        <f t="shared" si="213"/>
        <v>0.95687186839835214</v>
      </c>
      <c r="U622" s="13">
        <f t="shared" si="214"/>
        <v>0.94792858569247795</v>
      </c>
      <c r="V622" s="3">
        <f t="shared" si="215"/>
        <v>165.12720606861001</v>
      </c>
      <c r="W622" s="13">
        <f t="shared" si="216"/>
        <v>0.95687186839835214</v>
      </c>
      <c r="X622" s="3">
        <f t="shared" si="217"/>
        <v>8.7004443395129682E-4</v>
      </c>
      <c r="Y622" s="3">
        <f t="shared" si="218"/>
        <v>-1.4264890204280634</v>
      </c>
      <c r="Z622" s="3">
        <f t="shared" si="219"/>
        <v>166.10550477747702</v>
      </c>
      <c r="AA622" s="3">
        <f t="shared" si="220"/>
        <v>2301.6522206420559</v>
      </c>
      <c r="AL622" s="25"/>
      <c r="AM622" s="25"/>
    </row>
    <row r="623" spans="1:39" hidden="1">
      <c r="A623" s="4">
        <v>42335</v>
      </c>
      <c r="B623" s="3">
        <v>141.31970000000001</v>
      </c>
      <c r="C623" s="3">
        <f t="shared" si="200"/>
        <v>1.3645054440262355E-3</v>
      </c>
      <c r="D623" s="3">
        <f t="shared" si="201"/>
        <v>1.8618751067772341E-6</v>
      </c>
      <c r="E623" s="3">
        <f t="shared" si="202"/>
        <v>9.3575969789109611E-5</v>
      </c>
      <c r="F623" s="3">
        <f t="shared" si="203"/>
        <v>4.3485390101348532E-3</v>
      </c>
      <c r="G623" s="3">
        <f t="shared" si="204"/>
        <v>3.416349002493016E-2</v>
      </c>
      <c r="H623" s="3">
        <f t="shared" si="205"/>
        <v>1.5</v>
      </c>
      <c r="I623" s="13">
        <f>I624*(1+(H624*((B623/B624)-1))+((1-H624)*(Eur_1M!B623/100)*((A623-A624)/360)))</f>
        <v>122.90075699190078</v>
      </c>
      <c r="J623" s="3">
        <f t="shared" si="206"/>
        <v>117.58169710959304</v>
      </c>
      <c r="K623" s="3">
        <f t="shared" si="199"/>
        <v>1.1667403069662519</v>
      </c>
      <c r="L623" s="13">
        <f t="shared" si="207"/>
        <v>1166.7403069662519</v>
      </c>
      <c r="M623" s="3">
        <f t="shared" si="208"/>
        <v>2.0482921354932743E-3</v>
      </c>
      <c r="N623" s="3">
        <f t="shared" si="209"/>
        <v>5.7990588439337083E-2</v>
      </c>
      <c r="O623" s="3">
        <v>612</v>
      </c>
      <c r="P623" s="3">
        <f t="shared" si="210"/>
        <v>2.4285714285714284</v>
      </c>
      <c r="Q623" s="3">
        <f>(  'Swap(vs6M)_2Y'!B626 + ( ('Swap(vs6M)_3Y'!B630 - 'Swap(vs6M)_2Y'!B626)/1  )*(P623-2) )/100</f>
        <v>-5.9571428571428612E-4</v>
      </c>
      <c r="R623" s="3">
        <f t="shared" si="211"/>
        <v>1.7356142776117289</v>
      </c>
      <c r="S623" s="3">
        <f t="shared" si="212"/>
        <v>1.6452424726627217</v>
      </c>
      <c r="T623" s="13">
        <f t="shared" si="213"/>
        <v>0.95868397014042306</v>
      </c>
      <c r="U623" s="13">
        <f t="shared" si="214"/>
        <v>0.95004009102806364</v>
      </c>
      <c r="V623" s="3">
        <f t="shared" si="215"/>
        <v>167.11968790073331</v>
      </c>
      <c r="W623" s="13">
        <f t="shared" si="216"/>
        <v>0.95868397014042306</v>
      </c>
      <c r="X623" s="3">
        <f t="shared" si="217"/>
        <v>8.3903081979036476E-4</v>
      </c>
      <c r="Y623" s="3">
        <f t="shared" si="218"/>
        <v>-1.3537150854317788</v>
      </c>
      <c r="Z623" s="3">
        <f t="shared" si="219"/>
        <v>160.8550551703045</v>
      </c>
      <c r="AA623" s="3">
        <f t="shared" si="220"/>
        <v>2310.5806012824273</v>
      </c>
      <c r="AL623" s="25"/>
      <c r="AM623" s="25"/>
    </row>
    <row r="624" spans="1:39" hidden="1">
      <c r="A624" s="4">
        <v>42334</v>
      </c>
      <c r="B624" s="3">
        <v>141.12700000000001</v>
      </c>
      <c r="C624" s="3">
        <f t="shared" si="200"/>
        <v>-3.4289471484631501E-4</v>
      </c>
      <c r="D624" s="3">
        <f t="shared" si="201"/>
        <v>1.1757678546953568E-7</v>
      </c>
      <c r="E624" s="3">
        <f t="shared" si="202"/>
        <v>9.2108555101370868E-5</v>
      </c>
      <c r="F624" s="3">
        <f t="shared" si="203"/>
        <v>2.3559727258721862E-3</v>
      </c>
      <c r="G624" s="3">
        <f t="shared" si="204"/>
        <v>3.4015745053749588E-2</v>
      </c>
      <c r="H624" s="3">
        <f t="shared" si="205"/>
        <v>1.5</v>
      </c>
      <c r="I624" s="13">
        <f>I625*(1+(H625*((B624/B625)-1))+((1-H625)*(Eur_1M!B624/100)*((A624-A625)/360)))</f>
        <v>122.64927797707558</v>
      </c>
      <c r="J624" s="3">
        <f t="shared" si="206"/>
        <v>117.34110193284775</v>
      </c>
      <c r="K624" s="3">
        <f t="shared" si="199"/>
        <v>1.1643529278309708</v>
      </c>
      <c r="L624" s="13">
        <f t="shared" si="207"/>
        <v>1164.3529278309709</v>
      </c>
      <c r="M624" s="3">
        <f t="shared" si="208"/>
        <v>-5.1221839453838975E-4</v>
      </c>
      <c r="N624" s="3">
        <f t="shared" si="209"/>
        <v>5.8271980636740238E-2</v>
      </c>
      <c r="O624" s="3">
        <v>613</v>
      </c>
      <c r="P624" s="3">
        <f t="shared" si="210"/>
        <v>2.4325396825396823</v>
      </c>
      <c r="Q624" s="3">
        <f>(  'Swap(vs6M)_2Y'!B627 + ( ('Swap(vs6M)_3Y'!B631 - 'Swap(vs6M)_2Y'!B627)/1  )*(P624-2) )/100</f>
        <v>-1.0719166666666668E-3</v>
      </c>
      <c r="R624" s="3">
        <f t="shared" si="211"/>
        <v>1.6910259463534869</v>
      </c>
      <c r="S624" s="3">
        <f t="shared" si="212"/>
        <v>1.6001414621787931</v>
      </c>
      <c r="T624" s="13">
        <f t="shared" si="213"/>
        <v>0.9545840763727208</v>
      </c>
      <c r="U624" s="13">
        <f t="shared" si="214"/>
        <v>0.94521639762771281</v>
      </c>
      <c r="V624" s="3">
        <f t="shared" si="215"/>
        <v>163.7885178330863</v>
      </c>
      <c r="W624" s="13">
        <f t="shared" si="216"/>
        <v>0.9545840763727208</v>
      </c>
      <c r="X624" s="3">
        <f t="shared" si="217"/>
        <v>9.0237741047858395E-4</v>
      </c>
      <c r="Y624" s="3">
        <f t="shared" si="218"/>
        <v>-1.061211972191838</v>
      </c>
      <c r="Z624" s="3">
        <f t="shared" si="219"/>
        <v>173.4112255822111</v>
      </c>
      <c r="AA624" s="3">
        <f t="shared" si="220"/>
        <v>2305.2795357697164</v>
      </c>
      <c r="AL624" s="25"/>
      <c r="AM624" s="25"/>
    </row>
    <row r="625" spans="1:39" hidden="1">
      <c r="A625" s="4">
        <v>42333</v>
      </c>
      <c r="B625" s="3">
        <v>141.1754</v>
      </c>
      <c r="C625" s="3">
        <f t="shared" si="200"/>
        <v>3.643950379908101E-3</v>
      </c>
      <c r="D625" s="3">
        <f t="shared" si="201"/>
        <v>1.3278374371232395E-5</v>
      </c>
      <c r="E625" s="3">
        <f t="shared" si="202"/>
        <v>1.2029902966940205E-4</v>
      </c>
      <c r="F625" s="3">
        <f t="shared" si="203"/>
        <v>-2.6216636750161612E-3</v>
      </c>
      <c r="G625" s="3">
        <f t="shared" si="204"/>
        <v>3.8877213222745011E-2</v>
      </c>
      <c r="H625" s="3">
        <f t="shared" si="205"/>
        <v>1.5</v>
      </c>
      <c r="I625" s="13">
        <f>I626*(1+(H626*((B625/B626)-1))+((1-H626)*(Eur_1M!B625/100)*((A625-A626)/360)))</f>
        <v>122.71211728568328</v>
      </c>
      <c r="J625" s="3">
        <f t="shared" si="206"/>
        <v>117.40122159957831</v>
      </c>
      <c r="K625" s="3">
        <f t="shared" si="199"/>
        <v>1.1649494835887138</v>
      </c>
      <c r="L625" s="13">
        <f t="shared" si="207"/>
        <v>1164.9494835887137</v>
      </c>
      <c r="M625" s="3">
        <f t="shared" si="208"/>
        <v>5.4631269234193302E-3</v>
      </c>
      <c r="N625" s="3">
        <f t="shared" si="209"/>
        <v>5.787368720098187E-2</v>
      </c>
      <c r="O625" s="3">
        <v>614</v>
      </c>
      <c r="P625" s="3">
        <f t="shared" si="210"/>
        <v>2.4365079365079363</v>
      </c>
      <c r="Q625" s="3">
        <f>(  'Swap(vs6M)_2Y'!B628 + ( ('Swap(vs6M)_3Y'!B632 - 'Swap(vs6M)_2Y'!B628)/1  )*(P625-2) )/100</f>
        <v>-1.0187698412698414E-3</v>
      </c>
      <c r="R625" s="3">
        <f t="shared" si="211"/>
        <v>1.7077838637673142</v>
      </c>
      <c r="S625" s="3">
        <f t="shared" si="212"/>
        <v>1.6174469877709414</v>
      </c>
      <c r="T625" s="13">
        <f t="shared" si="213"/>
        <v>0.95616177287004966</v>
      </c>
      <c r="U625" s="13">
        <f t="shared" si="214"/>
        <v>0.94710908499097202</v>
      </c>
      <c r="V625" s="3">
        <f t="shared" si="215"/>
        <v>164.41720549367108</v>
      </c>
      <c r="W625" s="13">
        <f t="shared" si="216"/>
        <v>0.95616177287004966</v>
      </c>
      <c r="X625" s="3">
        <f t="shared" si="217"/>
        <v>8.8190618895581498E-4</v>
      </c>
      <c r="Y625" s="3">
        <f t="shared" si="218"/>
        <v>-1.0370442016912356</v>
      </c>
      <c r="Z625" s="3">
        <f t="shared" si="219"/>
        <v>168.76623419700957</v>
      </c>
      <c r="AA625" s="3">
        <f t="shared" si="220"/>
        <v>2313.3740326812585</v>
      </c>
      <c r="AL625" s="25"/>
      <c r="AM625" s="25"/>
    </row>
    <row r="626" spans="1:39" hidden="1">
      <c r="A626" s="4">
        <v>42332</v>
      </c>
      <c r="B626" s="3">
        <v>140.6619</v>
      </c>
      <c r="C626" s="3">
        <f t="shared" si="200"/>
        <v>3.5908136707328683E-4</v>
      </c>
      <c r="D626" s="3">
        <f t="shared" si="201"/>
        <v>1.2893942817922056E-7</v>
      </c>
      <c r="E626" s="3">
        <f t="shared" si="202"/>
        <v>1.1067971884938651E-4</v>
      </c>
      <c r="F626" s="3">
        <f t="shared" si="203"/>
        <v>-4.352746168420631E-3</v>
      </c>
      <c r="G626" s="3">
        <f t="shared" si="204"/>
        <v>3.7183709147986417E-2</v>
      </c>
      <c r="H626" s="3">
        <f t="shared" si="205"/>
        <v>1.5</v>
      </c>
      <c r="I626" s="13">
        <f>I627*(1+(H627*((B626/B627)-1))+((1-H627)*(Eur_1M!B626/100)*((A626-A627)/360)))</f>
        <v>122.04355330167623</v>
      </c>
      <c r="J626" s="3">
        <f t="shared" si="206"/>
        <v>116.76159260306139</v>
      </c>
      <c r="K626" s="3">
        <f t="shared" si="199"/>
        <v>1.1586025694848539</v>
      </c>
      <c r="L626" s="13">
        <f t="shared" si="207"/>
        <v>1158.6025694848538</v>
      </c>
      <c r="M626" s="3">
        <f t="shared" si="208"/>
        <v>5.4072532624229396E-4</v>
      </c>
      <c r="N626" s="3">
        <f t="shared" si="209"/>
        <v>5.7875176477036189E-2</v>
      </c>
      <c r="O626" s="3">
        <v>615</v>
      </c>
      <c r="P626" s="3">
        <f t="shared" si="210"/>
        <v>2.4404761904761907</v>
      </c>
      <c r="Q626" s="3">
        <f>(  'Swap(vs6M)_2Y'!B629 + ( ('Swap(vs6M)_3Y'!B633 - 'Swap(vs6M)_2Y'!B629)/1  )*(P626-2) )/100</f>
        <v>-9.5672619047619035E-4</v>
      </c>
      <c r="R626" s="3">
        <f t="shared" si="211"/>
        <v>1.647632475488225</v>
      </c>
      <c r="S626" s="3">
        <f t="shared" si="212"/>
        <v>1.5572197386385251</v>
      </c>
      <c r="T626" s="13">
        <f t="shared" si="213"/>
        <v>0.95028594396088206</v>
      </c>
      <c r="U626" s="13">
        <f t="shared" si="214"/>
        <v>0.94029083823264026</v>
      </c>
      <c r="V626" s="3">
        <f t="shared" si="215"/>
        <v>158.51487863406714</v>
      </c>
      <c r="W626" s="13">
        <f t="shared" si="216"/>
        <v>0.95028594396088206</v>
      </c>
      <c r="X626" s="3">
        <f t="shared" si="217"/>
        <v>9.8007185299708367E-4</v>
      </c>
      <c r="Y626" s="3">
        <f t="shared" si="218"/>
        <v>-1.3016363955029546</v>
      </c>
      <c r="Z626" s="3">
        <f t="shared" si="219"/>
        <v>185.82057288353224</v>
      </c>
      <c r="AA626" s="3">
        <f t="shared" si="220"/>
        <v>2300.1216172118084</v>
      </c>
      <c r="AL626" s="25"/>
      <c r="AM626" s="25"/>
    </row>
    <row r="627" spans="1:39" hidden="1">
      <c r="A627" s="4">
        <v>42331</v>
      </c>
      <c r="B627" s="3">
        <v>140.6114</v>
      </c>
      <c r="C627" s="3">
        <f t="shared" si="200"/>
        <v>-4.053322530426914E-3</v>
      </c>
      <c r="D627" s="3">
        <f t="shared" si="201"/>
        <v>1.642942353566644E-5</v>
      </c>
      <c r="E627" s="3">
        <f t="shared" si="202"/>
        <v>1.221242556518295E-4</v>
      </c>
      <c r="F627" s="3">
        <f t="shared" si="203"/>
        <v>-1.3098463141139093E-3</v>
      </c>
      <c r="G627" s="3">
        <f t="shared" si="204"/>
        <v>3.9213323397438472E-2</v>
      </c>
      <c r="H627" s="3">
        <f t="shared" si="205"/>
        <v>1.5</v>
      </c>
      <c r="I627" s="13">
        <f>I628*(1+(H628*((B627/B628)-1))+((1-H628)*(Eur_1M!B627/100)*((A627-A628)/360)))</f>
        <v>121.97757910006976</v>
      </c>
      <c r="J627" s="3">
        <f t="shared" si="206"/>
        <v>116.69847371933595</v>
      </c>
      <c r="K627" s="3">
        <f t="shared" si="199"/>
        <v>1.1579762530803155</v>
      </c>
      <c r="L627" s="13">
        <f t="shared" si="207"/>
        <v>1157.9762530803155</v>
      </c>
      <c r="M627" s="3">
        <f t="shared" si="208"/>
        <v>-5.8412307291804497E-3</v>
      </c>
      <c r="N627" s="3">
        <f t="shared" si="209"/>
        <v>5.7494768895018609E-2</v>
      </c>
      <c r="O627" s="3">
        <v>616</v>
      </c>
      <c r="P627" s="3">
        <f t="shared" si="210"/>
        <v>2.4444444444444446</v>
      </c>
      <c r="Q627" s="3">
        <f>(  'Swap(vs6M)_2Y'!B630 + ( ('Swap(vs6M)_3Y'!B634 - 'Swap(vs6M)_2Y'!B630)/1  )*(P627-2) )/100</f>
        <v>-9.3333333333333322E-4</v>
      </c>
      <c r="R627" s="3">
        <f t="shared" si="211"/>
        <v>1.6512428771977481</v>
      </c>
      <c r="S627" s="3">
        <f t="shared" si="212"/>
        <v>1.561351420486881</v>
      </c>
      <c r="T627" s="13">
        <f t="shared" si="213"/>
        <v>0.95065550443778457</v>
      </c>
      <c r="U627" s="13">
        <f t="shared" si="214"/>
        <v>0.94077957134395795</v>
      </c>
      <c r="V627" s="3">
        <f t="shared" si="215"/>
        <v>157.90810616877332</v>
      </c>
      <c r="W627" s="13">
        <f t="shared" si="216"/>
        <v>0.95065550443778457</v>
      </c>
      <c r="X627" s="3">
        <f t="shared" si="217"/>
        <v>9.8043242757908287E-4</v>
      </c>
      <c r="Y627" s="3">
        <f t="shared" si="218"/>
        <v>-1.2928530293043359</v>
      </c>
      <c r="Z627" s="3">
        <f t="shared" si="219"/>
        <v>184.76745532346024</v>
      </c>
      <c r="AA627" s="3">
        <f t="shared" si="220"/>
        <v>2304.9360713628816</v>
      </c>
      <c r="AL627" s="25"/>
      <c r="AM627" s="25"/>
    </row>
    <row r="628" spans="1:39" hidden="1">
      <c r="A628" s="4">
        <v>42328</v>
      </c>
      <c r="B628" s="3">
        <v>141.1825</v>
      </c>
      <c r="C628" s="3">
        <f t="shared" si="200"/>
        <v>2.7775687477080992E-3</v>
      </c>
      <c r="D628" s="3">
        <f t="shared" si="201"/>
        <v>7.7148881482447385E-6</v>
      </c>
      <c r="E628" s="3">
        <f t="shared" si="202"/>
        <v>1.058323386272073E-4</v>
      </c>
      <c r="F628" s="3">
        <f t="shared" si="203"/>
        <v>3.1142949200540998E-3</v>
      </c>
      <c r="G628" s="3">
        <f t="shared" si="204"/>
        <v>3.6433188194390766E-2</v>
      </c>
      <c r="H628" s="3">
        <f t="shared" si="205"/>
        <v>1.4411827176763152</v>
      </c>
      <c r="I628" s="13">
        <f>I629*(1+(H629*((B628/B629)-1))+((1-H629)*(Eur_1M!B628/100)*((A628-A629)/360)))</f>
        <v>122.69216327710842</v>
      </c>
      <c r="J628" s="3">
        <f t="shared" si="206"/>
        <v>117.38213118671351</v>
      </c>
      <c r="K628" s="3">
        <f t="shared" si="199"/>
        <v>1.1647600531355606</v>
      </c>
      <c r="L628" s="13">
        <f t="shared" si="207"/>
        <v>1164.7600531355606</v>
      </c>
      <c r="M628" s="3">
        <f t="shared" si="208"/>
        <v>3.9176703508854325E-3</v>
      </c>
      <c r="N628" s="3">
        <f t="shared" si="209"/>
        <v>5.9151305390513317E-2</v>
      </c>
      <c r="O628" s="3">
        <v>617</v>
      </c>
      <c r="P628" s="3">
        <f t="shared" si="210"/>
        <v>2.4484126984126986</v>
      </c>
      <c r="Q628" s="3">
        <f>(  'Swap(vs6M)_2Y'!B631 + ( ('Swap(vs6M)_3Y'!B635 - 'Swap(vs6M)_2Y'!B631)/1  )*(P628-2) )/100</f>
        <v>-8.4238095238095242E-4</v>
      </c>
      <c r="R628" s="3">
        <f t="shared" si="211"/>
        <v>1.6718010425891952</v>
      </c>
      <c r="S628" s="3">
        <f t="shared" si="212"/>
        <v>1.5792446019481976</v>
      </c>
      <c r="T628" s="13">
        <f t="shared" si="213"/>
        <v>0.95271821941223889</v>
      </c>
      <c r="U628" s="13">
        <f t="shared" si="214"/>
        <v>0.94286001842874101</v>
      </c>
      <c r="V628" s="3">
        <f t="shared" si="215"/>
        <v>164.88145342126438</v>
      </c>
      <c r="W628" s="13">
        <f t="shared" si="216"/>
        <v>0.95271821941223889</v>
      </c>
      <c r="X628" s="3">
        <f t="shared" si="217"/>
        <v>9.1486721213561721E-4</v>
      </c>
      <c r="Y628" s="3">
        <f t="shared" si="218"/>
        <v>-1.3754620391266688</v>
      </c>
      <c r="Z628" s="3">
        <f t="shared" si="219"/>
        <v>179.75457599043835</v>
      </c>
      <c r="AA628" s="3">
        <f t="shared" si="220"/>
        <v>2313.2766494614625</v>
      </c>
      <c r="AL628" s="25"/>
      <c r="AM628" s="25"/>
    </row>
    <row r="629" spans="1:39" hidden="1">
      <c r="A629" s="4">
        <v>42327</v>
      </c>
      <c r="B629" s="3">
        <v>140.79089999999999</v>
      </c>
      <c r="C629" s="3">
        <f t="shared" si="200"/>
        <v>2.3801145541037984E-3</v>
      </c>
      <c r="D629" s="3">
        <f t="shared" si="201"/>
        <v>5.6649452906567236E-6</v>
      </c>
      <c r="E629" s="3">
        <f t="shared" si="202"/>
        <v>9.9829930799392921E-5</v>
      </c>
      <c r="F629" s="3">
        <f t="shared" si="203"/>
        <v>-9.7189154128558212E-4</v>
      </c>
      <c r="G629" s="3">
        <f t="shared" si="204"/>
        <v>3.5457891180617283E-2</v>
      </c>
      <c r="H629" s="3">
        <f t="shared" si="205"/>
        <v>1.4106610997013722</v>
      </c>
      <c r="I629" s="13">
        <f>I630*(1+(H630*((B629/B630)-1))+((1-H630)*(Eur_1M!B629/100)*((A629-A630)/360)))</f>
        <v>122.21243614670583</v>
      </c>
      <c r="J629" s="3">
        <f t="shared" si="206"/>
        <v>116.92316631519552</v>
      </c>
      <c r="K629" s="3">
        <f t="shared" si="199"/>
        <v>1.1602058339990353</v>
      </c>
      <c r="L629" s="13">
        <f t="shared" si="207"/>
        <v>1160.2058339990353</v>
      </c>
      <c r="M629" s="3">
        <f t="shared" si="208"/>
        <v>3.2127996706796586E-3</v>
      </c>
      <c r="N629" s="3">
        <f t="shared" si="209"/>
        <v>6.0881605258801381E-2</v>
      </c>
      <c r="O629" s="3">
        <v>618</v>
      </c>
      <c r="P629" s="3">
        <f t="shared" si="210"/>
        <v>2.4523809523809526</v>
      </c>
      <c r="Q629" s="3">
        <f>(  'Swap(vs6M)_2Y'!B632 + ( ('Swap(vs6M)_3Y'!B636 - 'Swap(vs6M)_2Y'!B632)/1  )*(P629-2) )/100</f>
        <v>-9.2621428571428553E-4</v>
      </c>
      <c r="R629" s="3">
        <f t="shared" si="211"/>
        <v>1.5824339796845301</v>
      </c>
      <c r="S629" s="3">
        <f t="shared" si="212"/>
        <v>1.4870929008118452</v>
      </c>
      <c r="T629" s="13">
        <f t="shared" si="213"/>
        <v>0.94322473363063386</v>
      </c>
      <c r="U629" s="13">
        <f t="shared" si="214"/>
        <v>0.93150486186448056</v>
      </c>
      <c r="V629" s="3">
        <f t="shared" si="215"/>
        <v>160.71172370267391</v>
      </c>
      <c r="W629" s="13">
        <f t="shared" si="216"/>
        <v>0.94322473363063386</v>
      </c>
      <c r="X629" s="3">
        <f t="shared" si="217"/>
        <v>1.0311863107635277E-3</v>
      </c>
      <c r="Y629" s="3">
        <f t="shared" si="218"/>
        <v>-1.7077296280753695</v>
      </c>
      <c r="Z629" s="3">
        <f t="shared" si="219"/>
        <v>207.24366222295924</v>
      </c>
      <c r="AA629" s="3">
        <f t="shared" si="220"/>
        <v>2289.5995439966832</v>
      </c>
      <c r="AL629" s="25"/>
      <c r="AM629" s="25"/>
    </row>
    <row r="630" spans="1:39" hidden="1">
      <c r="A630" s="4">
        <v>42326</v>
      </c>
      <c r="B630" s="3">
        <v>140.4562</v>
      </c>
      <c r="C630" s="3">
        <f t="shared" si="200"/>
        <v>2.4985586591878659E-3</v>
      </c>
      <c r="D630" s="3">
        <f t="shared" si="201"/>
        <v>6.2427953734026657E-6</v>
      </c>
      <c r="E630" s="3">
        <f t="shared" si="202"/>
        <v>1.3809718943770438E-4</v>
      </c>
      <c r="F630" s="3">
        <f t="shared" si="203"/>
        <v>3.2761311941489251E-3</v>
      </c>
      <c r="G630" s="3">
        <f t="shared" si="204"/>
        <v>4.1632472596355261E-2</v>
      </c>
      <c r="H630" s="3">
        <f t="shared" si="205"/>
        <v>1.3498178793077744</v>
      </c>
      <c r="I630" s="13">
        <f>I631*(1+(H631*((B630/B631)-1))+((1-H631)*(Eur_1M!B630/100)*((A630-A631)/360)))</f>
        <v>121.82042214053568</v>
      </c>
      <c r="J630" s="3">
        <f t="shared" si="206"/>
        <v>116.54811840447148</v>
      </c>
      <c r="K630" s="3">
        <f t="shared" si="199"/>
        <v>1.1564843065398989</v>
      </c>
      <c r="L630" s="13">
        <f t="shared" si="207"/>
        <v>1156.4843065398989</v>
      </c>
      <c r="M630" s="3">
        <f t="shared" si="208"/>
        <v>3.3756460630844751E-3</v>
      </c>
      <c r="N630" s="3">
        <f t="shared" si="209"/>
        <v>6.1512706462351123E-2</v>
      </c>
      <c r="O630" s="3">
        <v>619</v>
      </c>
      <c r="P630" s="3">
        <f t="shared" si="210"/>
        <v>2.4563492063492065</v>
      </c>
      <c r="Q630" s="3">
        <f>(  'Swap(vs6M)_2Y'!B633 + ( ('Swap(vs6M)_3Y'!B637 - 'Swap(vs6M)_2Y'!B633)/1  )*(P630-2) )/100</f>
        <v>-7.9980158730158719E-4</v>
      </c>
      <c r="R630" s="3">
        <f t="shared" si="211"/>
        <v>1.5358508560277369</v>
      </c>
      <c r="S630" s="3">
        <f t="shared" si="212"/>
        <v>1.4394435627461926</v>
      </c>
      <c r="T630" s="13">
        <f t="shared" si="213"/>
        <v>0.93771251826049606</v>
      </c>
      <c r="U630" s="13">
        <f t="shared" si="214"/>
        <v>0.92498755533133248</v>
      </c>
      <c r="V630" s="3">
        <f t="shared" si="215"/>
        <v>157.64324671643431</v>
      </c>
      <c r="W630" s="13">
        <f t="shared" si="216"/>
        <v>0.93771251826049606</v>
      </c>
      <c r="X630" s="3">
        <f t="shared" si="217"/>
        <v>1.1001332752525242E-3</v>
      </c>
      <c r="Y630" s="3">
        <f t="shared" si="218"/>
        <v>-2.0424516802313368</v>
      </c>
      <c r="Z630" s="3">
        <f t="shared" si="219"/>
        <v>222.32061355030774</v>
      </c>
      <c r="AA630" s="3">
        <f t="shared" si="220"/>
        <v>2276.5605696347684</v>
      </c>
      <c r="AL630" s="25"/>
      <c r="AM630" s="25"/>
    </row>
    <row r="631" spans="1:39" hidden="1">
      <c r="A631" s="4">
        <v>42325</v>
      </c>
      <c r="B631" s="3">
        <v>140.10570000000001</v>
      </c>
      <c r="C631" s="3">
        <f t="shared" si="200"/>
        <v>3.5336711033942585E-4</v>
      </c>
      <c r="D631" s="3">
        <f t="shared" si="201"/>
        <v>1.2486831466963596E-7</v>
      </c>
      <c r="E631" s="3">
        <f t="shared" si="202"/>
        <v>1.445176592109243E-4</v>
      </c>
      <c r="F631" s="3">
        <f t="shared" si="203"/>
        <v>4.3361207145734401E-3</v>
      </c>
      <c r="G631" s="3">
        <f t="shared" si="204"/>
        <v>4.2533249135955908E-2</v>
      </c>
      <c r="H631" s="3">
        <f t="shared" si="205"/>
        <v>1.3510689238904159</v>
      </c>
      <c r="I631" s="13">
        <f>I632*(1+(H632*((B631/B632)-1))+((1-H632)*(Eur_1M!B631/100)*((A631-A632)/360)))</f>
        <v>121.40989280283627</v>
      </c>
      <c r="J631" s="3">
        <f t="shared" si="206"/>
        <v>116.15535649297929</v>
      </c>
      <c r="K631" s="3">
        <f t="shared" si="199"/>
        <v>1.1525870064970876</v>
      </c>
      <c r="L631" s="13">
        <f t="shared" si="207"/>
        <v>1152.5870064970875</v>
      </c>
      <c r="M631" s="3">
        <f t="shared" si="208"/>
        <v>4.8670005562381156E-4</v>
      </c>
      <c r="N631" s="3">
        <f t="shared" si="209"/>
        <v>6.1578388337660613E-2</v>
      </c>
      <c r="O631" s="3">
        <v>620</v>
      </c>
      <c r="P631" s="3">
        <f t="shared" si="210"/>
        <v>2.4603174603174605</v>
      </c>
      <c r="Q631" s="3">
        <f>(  'Swap(vs6M)_2Y'!B634 + ( ('Swap(vs6M)_3Y'!B638 - 'Swap(vs6M)_2Y'!B634)/1  )*(P631-2) )/100</f>
        <v>-7.7555555555555559E-4</v>
      </c>
      <c r="R631" s="3">
        <f t="shared" si="211"/>
        <v>1.4987914700116833</v>
      </c>
      <c r="S631" s="3">
        <f t="shared" si="212"/>
        <v>1.40220331009359</v>
      </c>
      <c r="T631" s="13">
        <f t="shared" si="213"/>
        <v>0.93303613091046866</v>
      </c>
      <c r="U631" s="13">
        <f t="shared" si="214"/>
        <v>0.91957272825471981</v>
      </c>
      <c r="V631" s="3">
        <f t="shared" si="215"/>
        <v>154.0762691639103</v>
      </c>
      <c r="W631" s="13">
        <f t="shared" si="216"/>
        <v>0.93303613091046866</v>
      </c>
      <c r="X631" s="3">
        <f t="shared" si="217"/>
        <v>1.1655157095041874E-3</v>
      </c>
      <c r="Y631" s="3">
        <f t="shared" si="218"/>
        <v>-2.2210265808312202</v>
      </c>
      <c r="Z631" s="3">
        <f t="shared" si="219"/>
        <v>234.57678895113517</v>
      </c>
      <c r="AA631" s="3">
        <f t="shared" si="220"/>
        <v>2266.7619531262026</v>
      </c>
      <c r="AL631" s="25"/>
      <c r="AM631" s="25"/>
    </row>
    <row r="632" spans="1:39" hidden="1">
      <c r="A632" s="4">
        <v>42324</v>
      </c>
      <c r="B632" s="3">
        <v>140.05619999999999</v>
      </c>
      <c r="C632" s="3">
        <f t="shared" si="200"/>
        <v>6.0351131129969245E-4</v>
      </c>
      <c r="D632" s="3">
        <f t="shared" si="201"/>
        <v>3.642259028666743E-7</v>
      </c>
      <c r="E632" s="3">
        <f t="shared" si="202"/>
        <v>1.5682327908049466E-4</v>
      </c>
      <c r="F632" s="3">
        <f t="shared" si="203"/>
        <v>4.5706385834882231E-4</v>
      </c>
      <c r="G632" s="3">
        <f t="shared" si="204"/>
        <v>4.445044099635851E-2</v>
      </c>
      <c r="H632" s="3">
        <f t="shared" si="205"/>
        <v>1.373334585223547</v>
      </c>
      <c r="I632" s="13">
        <f>I633*(1+(H633*((B632/B633)-1))+((1-H633)*(Eur_1M!B632/100)*((A632-A633)/360)))</f>
        <v>121.35081697852547</v>
      </c>
      <c r="J632" s="3">
        <f t="shared" si="206"/>
        <v>116.09883742954449</v>
      </c>
      <c r="K632" s="3">
        <f t="shared" si="199"/>
        <v>1.1520261788254142</v>
      </c>
      <c r="L632" s="13">
        <f t="shared" si="207"/>
        <v>1152.0261788254143</v>
      </c>
      <c r="M632" s="3">
        <f t="shared" si="208"/>
        <v>8.3323040108379304E-4</v>
      </c>
      <c r="N632" s="3">
        <f t="shared" si="209"/>
        <v>6.2225975778074823E-2</v>
      </c>
      <c r="O632" s="3">
        <v>621</v>
      </c>
      <c r="P632" s="3">
        <f t="shared" si="210"/>
        <v>2.4642857142857144</v>
      </c>
      <c r="Q632" s="3">
        <f>(  'Swap(vs6M)_2Y'!B635 + ( ('Swap(vs6M)_3Y'!B639 - 'Swap(vs6M)_2Y'!B635)/1  )*(P632-2) )/100</f>
        <v>-6.7042857142857138E-4</v>
      </c>
      <c r="R632" s="3">
        <f t="shared" si="211"/>
        <v>1.4807252625116916</v>
      </c>
      <c r="S632" s="3">
        <f t="shared" si="212"/>
        <v>1.3830426547152062</v>
      </c>
      <c r="T632" s="13">
        <f t="shared" si="213"/>
        <v>0.93066010036153979</v>
      </c>
      <c r="U632" s="13">
        <f t="shared" si="214"/>
        <v>0.91667410632214086</v>
      </c>
      <c r="V632" s="3">
        <f t="shared" si="215"/>
        <v>153.95497860438445</v>
      </c>
      <c r="W632" s="13">
        <f t="shared" si="216"/>
        <v>0.93066010036153979</v>
      </c>
      <c r="X632" s="3">
        <f t="shared" si="217"/>
        <v>1.1844722074087286E-3</v>
      </c>
      <c r="Y632" s="3">
        <f t="shared" si="218"/>
        <v>-2.4278471339830503</v>
      </c>
      <c r="Z632" s="3">
        <f t="shared" si="219"/>
        <v>241.05289196820956</v>
      </c>
      <c r="AA632" s="3">
        <f t="shared" si="220"/>
        <v>2262.6820579081209</v>
      </c>
      <c r="AL632" s="25"/>
      <c r="AM632" s="25"/>
    </row>
    <row r="633" spans="1:39" hidden="1">
      <c r="A633" s="4">
        <v>42321</v>
      </c>
      <c r="B633" s="3">
        <v>139.9717</v>
      </c>
      <c r="C633" s="3">
        <f t="shared" si="200"/>
        <v>2.5093667291621723E-3</v>
      </c>
      <c r="D633" s="3">
        <f t="shared" si="201"/>
        <v>6.2969213814260594E-6</v>
      </c>
      <c r="E633" s="3">
        <f t="shared" si="202"/>
        <v>1.5653117245726498E-4</v>
      </c>
      <c r="F633" s="3">
        <f t="shared" si="203"/>
        <v>-4.1499778275332544E-4</v>
      </c>
      <c r="G633" s="3">
        <f t="shared" si="204"/>
        <v>4.4409281376430021E-2</v>
      </c>
      <c r="H633" s="3">
        <f t="shared" si="205"/>
        <v>1.3737284801164398</v>
      </c>
      <c r="I633" s="13">
        <f>I634*(1+(H634*((B633/B634)-1))+((1-H634)*(Eur_1M!B633/100)*((A633-A634)/360)))</f>
        <v>121.24974590221692</v>
      </c>
      <c r="J633" s="3">
        <f t="shared" si="206"/>
        <v>116.00214063961474</v>
      </c>
      <c r="K633" s="3">
        <f t="shared" si="199"/>
        <v>1.1510666753896019</v>
      </c>
      <c r="L633" s="13">
        <f t="shared" si="207"/>
        <v>1151.0666753896019</v>
      </c>
      <c r="M633" s="3">
        <f t="shared" si="208"/>
        <v>3.4194804346223354E-3</v>
      </c>
      <c r="N633" s="3">
        <f t="shared" si="209"/>
        <v>6.2093292837539199E-2</v>
      </c>
      <c r="O633" s="3">
        <v>622</v>
      </c>
      <c r="P633" s="3">
        <f t="shared" si="210"/>
        <v>2.4682539682539684</v>
      </c>
      <c r="Q633" s="3">
        <f>(  'Swap(vs6M)_2Y'!B636 + ( ('Swap(vs6M)_3Y'!B640 - 'Swap(vs6M)_2Y'!B636)/1  )*(P633-2) )/100</f>
        <v>-6.2563492063492053E-4</v>
      </c>
      <c r="R633" s="3">
        <f t="shared" si="211"/>
        <v>1.4751308397105689</v>
      </c>
      <c r="S633" s="3">
        <f t="shared" si="212"/>
        <v>1.3775780680011471</v>
      </c>
      <c r="T633" s="13">
        <f t="shared" si="213"/>
        <v>0.92991131468149102</v>
      </c>
      <c r="U633" s="13">
        <f t="shared" si="214"/>
        <v>0.91583320188799622</v>
      </c>
      <c r="V633" s="3">
        <f t="shared" si="215"/>
        <v>153.14137765598355</v>
      </c>
      <c r="W633" s="13">
        <f t="shared" si="216"/>
        <v>0.92991131468149102</v>
      </c>
      <c r="X633" s="3">
        <f t="shared" si="217"/>
        <v>1.1968926170347527E-3</v>
      </c>
      <c r="Y633" s="3">
        <f t="shared" si="218"/>
        <v>-2.4832787501188847</v>
      </c>
      <c r="Z633" s="3">
        <f t="shared" si="219"/>
        <v>243.04723509266557</v>
      </c>
      <c r="AA633" s="3">
        <f t="shared" si="220"/>
        <v>2264.0023678384287</v>
      </c>
      <c r="AL633" s="25"/>
      <c r="AM633" s="25"/>
    </row>
    <row r="634" spans="1:39" hidden="1">
      <c r="A634" s="4">
        <v>42320</v>
      </c>
      <c r="B634" s="3">
        <v>139.62090000000001</v>
      </c>
      <c r="C634" s="3">
        <f t="shared" si="200"/>
        <v>6.4194373590444639E-4</v>
      </c>
      <c r="D634" s="3">
        <f t="shared" si="201"/>
        <v>4.120917600669576E-7</v>
      </c>
      <c r="E634" s="3">
        <f t="shared" si="202"/>
        <v>1.516395432204365E-4</v>
      </c>
      <c r="F634" s="3">
        <f t="shared" si="203"/>
        <v>-1.7389143254472605E-3</v>
      </c>
      <c r="G634" s="3">
        <f t="shared" si="204"/>
        <v>4.3689280562488268E-2</v>
      </c>
      <c r="H634" s="3">
        <f t="shared" si="205"/>
        <v>1.3627617126436855</v>
      </c>
      <c r="I634" s="13">
        <f>I635*(1+(H635*((B634/B635)-1))+((1-H635)*(Eur_1M!B634/100)*((A634-A635)/360)))</f>
        <v>120.83584283842426</v>
      </c>
      <c r="J634" s="3">
        <f t="shared" si="206"/>
        <v>115.6061510145646</v>
      </c>
      <c r="K634" s="3">
        <f t="shared" si="199"/>
        <v>1.14713734737305</v>
      </c>
      <c r="L634" s="13">
        <f t="shared" si="207"/>
        <v>1147.13734737305</v>
      </c>
      <c r="M634" s="3">
        <f t="shared" si="208"/>
        <v>8.7919886461832277E-4</v>
      </c>
      <c r="N634" s="3">
        <f t="shared" si="209"/>
        <v>6.2221052527090821E-2</v>
      </c>
      <c r="O634" s="3">
        <v>623</v>
      </c>
      <c r="P634" s="3">
        <f t="shared" si="210"/>
        <v>2.4722222222222223</v>
      </c>
      <c r="Q634" s="3">
        <f>(  'Swap(vs6M)_2Y'!B637 + ( ('Swap(vs6M)_3Y'!B641 - 'Swap(vs6M)_2Y'!B637)/1  )*(P634-2) )/100</f>
        <v>-4.6947222222222225E-4</v>
      </c>
      <c r="R634" s="3">
        <f t="shared" si="211"/>
        <v>1.4401671600975976</v>
      </c>
      <c r="S634" s="3">
        <f t="shared" si="212"/>
        <v>1.3423351208380514</v>
      </c>
      <c r="T634" s="13">
        <f t="shared" si="213"/>
        <v>0.9250899440814081</v>
      </c>
      <c r="U634" s="13">
        <f t="shared" si="214"/>
        <v>0.91025631963354026</v>
      </c>
      <c r="V634" s="3">
        <f t="shared" si="215"/>
        <v>149.89181198239032</v>
      </c>
      <c r="W634" s="13">
        <f t="shared" si="216"/>
        <v>0.9250899440814081</v>
      </c>
      <c r="X634" s="3">
        <f t="shared" si="217"/>
        <v>1.2601796904057848E-3</v>
      </c>
      <c r="Y634" s="3">
        <f t="shared" si="218"/>
        <v>-2.7821857915646508</v>
      </c>
      <c r="Z634" s="3">
        <f t="shared" si="219"/>
        <v>255.08691054528092</v>
      </c>
      <c r="AA634" s="3">
        <f t="shared" si="220"/>
        <v>2252.9692699218026</v>
      </c>
      <c r="AL634" s="25"/>
      <c r="AM634" s="25"/>
    </row>
    <row r="635" spans="1:39" hidden="1">
      <c r="A635" s="4">
        <v>42319</v>
      </c>
      <c r="B635" s="3">
        <v>139.53129999999999</v>
      </c>
      <c r="C635" s="3">
        <f t="shared" si="200"/>
        <v>9.8808002164891846E-4</v>
      </c>
      <c r="D635" s="3">
        <f t="shared" si="201"/>
        <v>9.7630212918172718E-7</v>
      </c>
      <c r="E635" s="3">
        <f t="shared" si="202"/>
        <v>1.5191711981306924E-4</v>
      </c>
      <c r="F635" s="3">
        <f t="shared" si="203"/>
        <v>-3.2113207954341666E-3</v>
      </c>
      <c r="G635" s="3">
        <f t="shared" si="204"/>
        <v>4.3676753352972844E-2</v>
      </c>
      <c r="H635" s="3">
        <f t="shared" si="205"/>
        <v>1.3676518795846866</v>
      </c>
      <c r="I635" s="13">
        <f>I636*(1+(H636*((B635/B636)-1))+((1-H636)*(Eur_1M!B635/100)*((A635-A636)/360)))</f>
        <v>120.72965079139956</v>
      </c>
      <c r="J635" s="3">
        <f t="shared" si="206"/>
        <v>115.50455488599455</v>
      </c>
      <c r="K635" s="3">
        <f t="shared" si="199"/>
        <v>1.1461292287529903</v>
      </c>
      <c r="L635" s="13">
        <f t="shared" si="207"/>
        <v>1146.1292287529902</v>
      </c>
      <c r="M635" s="3">
        <f t="shared" si="208"/>
        <v>1.3398746856011809E-3</v>
      </c>
      <c r="N635" s="3">
        <f t="shared" si="209"/>
        <v>6.2240056611083387E-2</v>
      </c>
      <c r="O635" s="3">
        <v>624</v>
      </c>
      <c r="P635" s="3">
        <f t="shared" si="210"/>
        <v>2.4761904761904763</v>
      </c>
      <c r="Q635" s="3">
        <f>(  'Swap(vs6M)_2Y'!B638 + ( ('Swap(vs6M)_3Y'!B642 - 'Swap(vs6M)_2Y'!B638)/1  )*(P635-2) )/100</f>
        <v>-5.404761904761904E-4</v>
      </c>
      <c r="R635" s="3">
        <f t="shared" si="211"/>
        <v>1.4278906045318558</v>
      </c>
      <c r="S635" s="3">
        <f t="shared" si="212"/>
        <v>1.3299501752025351</v>
      </c>
      <c r="T635" s="13">
        <f t="shared" si="213"/>
        <v>0.92333832583093745</v>
      </c>
      <c r="U635" s="13">
        <f t="shared" si="214"/>
        <v>0.90823265595479985</v>
      </c>
      <c r="V635" s="3">
        <f t="shared" si="215"/>
        <v>148.81606583408154</v>
      </c>
      <c r="W635" s="13">
        <f t="shared" si="216"/>
        <v>0.92333832583093745</v>
      </c>
      <c r="X635" s="3">
        <f t="shared" si="217"/>
        <v>1.2822689804989058E-3</v>
      </c>
      <c r="Y635" s="3">
        <f t="shared" si="218"/>
        <v>-2.7710077107128819</v>
      </c>
      <c r="Z635" s="3">
        <f t="shared" si="219"/>
        <v>259.59740118631987</v>
      </c>
      <c r="AA635" s="3">
        <f t="shared" si="220"/>
        <v>2251.968896489886</v>
      </c>
      <c r="AL635" s="25"/>
      <c r="AM635" s="25"/>
    </row>
    <row r="636" spans="1:39" hidden="1">
      <c r="A636" s="4">
        <v>42318</v>
      </c>
      <c r="B636" s="3">
        <v>139.39349999999999</v>
      </c>
      <c r="C636" s="3">
        <f t="shared" si="200"/>
        <v>9.0504271397519494E-4</v>
      </c>
      <c r="D636" s="3">
        <f t="shared" si="201"/>
        <v>8.1910231411958649E-7</v>
      </c>
      <c r="E636" s="3">
        <f t="shared" si="202"/>
        <v>1.5413876503282787E-4</v>
      </c>
      <c r="F636" s="3">
        <f t="shared" si="203"/>
        <v>-2.4111202605315287E-3</v>
      </c>
      <c r="G636" s="3">
        <f t="shared" si="204"/>
        <v>4.4028240185588409E-2</v>
      </c>
      <c r="H636" s="3">
        <f t="shared" si="205"/>
        <v>1.3549904686542351</v>
      </c>
      <c r="I636" s="13">
        <f>I637*(1+(H637*((B636/B637)-1))+((1-H637)*(Eur_1M!B636/100)*((A636-A637)/360)))</f>
        <v>120.56799651092618</v>
      </c>
      <c r="J636" s="3">
        <f t="shared" si="206"/>
        <v>115.34989689113497</v>
      </c>
      <c r="K636" s="3">
        <f t="shared" si="199"/>
        <v>1.1445945875559929</v>
      </c>
      <c r="L636" s="13">
        <f t="shared" si="207"/>
        <v>1144.5945875559928</v>
      </c>
      <c r="M636" s="3">
        <f t="shared" si="208"/>
        <v>1.2750941720643251E-3</v>
      </c>
      <c r="N636" s="3">
        <f t="shared" si="209"/>
        <v>6.2218251008327112E-2</v>
      </c>
      <c r="O636" s="3">
        <v>625</v>
      </c>
      <c r="P636" s="3">
        <f t="shared" si="210"/>
        <v>2.4801587301587302</v>
      </c>
      <c r="Q636" s="3">
        <f>(  'Swap(vs6M)_2Y'!B639 + ( ('Swap(vs6M)_3Y'!B643 - 'Swap(vs6M)_2Y'!B639)/1  )*(P636-2) )/100</f>
        <v>-3.4927380952380947E-4</v>
      </c>
      <c r="R636" s="3">
        <f t="shared" si="211"/>
        <v>1.4184353895177111</v>
      </c>
      <c r="S636" s="3">
        <f t="shared" si="212"/>
        <v>1.320450854293052</v>
      </c>
      <c r="T636" s="13">
        <f t="shared" si="213"/>
        <v>0.92196815521263686</v>
      </c>
      <c r="U636" s="13">
        <f t="shared" si="214"/>
        <v>0.90665773289443208</v>
      </c>
      <c r="V636" s="3">
        <f t="shared" si="215"/>
        <v>147.83629085602513</v>
      </c>
      <c r="W636" s="13">
        <f t="shared" si="216"/>
        <v>0.92196815521263686</v>
      </c>
      <c r="X636" s="3">
        <f t="shared" si="217"/>
        <v>1.3007969355208057E-3</v>
      </c>
      <c r="Y636" s="3">
        <f t="shared" si="218"/>
        <v>-2.9815689089109911</v>
      </c>
      <c r="Z636" s="3">
        <f t="shared" si="219"/>
        <v>262.9723916824849</v>
      </c>
      <c r="AA636" s="3">
        <f t="shared" si="220"/>
        <v>2250.6038430043218</v>
      </c>
      <c r="AL636" s="25"/>
      <c r="AM636" s="25"/>
    </row>
    <row r="637" spans="1:39" hidden="1">
      <c r="A637" s="4">
        <v>42317</v>
      </c>
      <c r="B637" s="3">
        <v>139.26740000000001</v>
      </c>
      <c r="C637" s="3">
        <f t="shared" si="200"/>
        <v>4.2014347979024236E-4</v>
      </c>
      <c r="D637" s="3">
        <f t="shared" si="201"/>
        <v>1.7652054361025379E-7</v>
      </c>
      <c r="E637" s="3">
        <f t="shared" si="202"/>
        <v>1.5332563629791358E-4</v>
      </c>
      <c r="F637" s="3">
        <f t="shared" si="203"/>
        <v>-3.3934519077720338E-3</v>
      </c>
      <c r="G637" s="3">
        <f t="shared" si="204"/>
        <v>4.3870813103565602E-2</v>
      </c>
      <c r="H637" s="3">
        <f t="shared" si="205"/>
        <v>1.4075751246018484</v>
      </c>
      <c r="I637" s="13">
        <f>I638*(1+(H638*((B637/B638)-1))+((1-H638)*(Eur_1M!B637/100)*((A637-A638)/360)))</f>
        <v>120.41435893324375</v>
      </c>
      <c r="J637" s="3">
        <f t="shared" si="206"/>
        <v>115.20290864170623</v>
      </c>
      <c r="K637" s="3">
        <f t="shared" si="199"/>
        <v>1.1431360517508915</v>
      </c>
      <c r="L637" s="13">
        <f t="shared" si="207"/>
        <v>1143.1360517508915</v>
      </c>
      <c r="M637" s="3">
        <f t="shared" si="208"/>
        <v>6.044435442511592E-4</v>
      </c>
      <c r="N637" s="3">
        <f t="shared" si="209"/>
        <v>6.341883652376365E-2</v>
      </c>
      <c r="O637" s="3">
        <v>626</v>
      </c>
      <c r="P637" s="3">
        <f t="shared" si="210"/>
        <v>2.4841269841269842</v>
      </c>
      <c r="Q637" s="3">
        <f>(  'Swap(vs6M)_2Y'!B640 + ( ('Swap(vs6M)_3Y'!B644 - 'Swap(vs6M)_2Y'!B640)/1  )*(P637-2) )/100</f>
        <v>-3.9309523809523807E-4</v>
      </c>
      <c r="R637" s="3">
        <f t="shared" si="211"/>
        <v>1.3785625676498561</v>
      </c>
      <c r="S637" s="3">
        <f t="shared" si="212"/>
        <v>1.2786074196708068</v>
      </c>
      <c r="T637" s="13">
        <f t="shared" si="213"/>
        <v>0.91598516778653027</v>
      </c>
      <c r="U637" s="13">
        <f t="shared" si="214"/>
        <v>0.89948233207156958</v>
      </c>
      <c r="V637" s="3">
        <f t="shared" si="215"/>
        <v>146.73456396679876</v>
      </c>
      <c r="W637" s="13">
        <f t="shared" si="216"/>
        <v>0.91598516778653027</v>
      </c>
      <c r="X637" s="3">
        <f t="shared" si="217"/>
        <v>1.3499970348211207E-3</v>
      </c>
      <c r="Y637" s="3">
        <f t="shared" si="218"/>
        <v>-3.193676881708079</v>
      </c>
      <c r="Z637" s="3">
        <f t="shared" si="219"/>
        <v>277.92058828741358</v>
      </c>
      <c r="AA637" s="3">
        <f t="shared" si="220"/>
        <v>2236.6113143992857</v>
      </c>
      <c r="AL637" s="25"/>
      <c r="AM637" s="25"/>
    </row>
    <row r="638" spans="1:39" hidden="1">
      <c r="A638" s="4">
        <v>42314</v>
      </c>
      <c r="B638" s="3">
        <v>139.2089</v>
      </c>
      <c r="C638" s="3">
        <f t="shared" si="200"/>
        <v>-3.4392609808931531E-3</v>
      </c>
      <c r="D638" s="3">
        <f t="shared" si="201"/>
        <v>1.1828516094694134E-5</v>
      </c>
      <c r="E638" s="3">
        <f t="shared" si="202"/>
        <v>1.5585314491053495E-4</v>
      </c>
      <c r="F638" s="3">
        <f t="shared" si="203"/>
        <v>-2.1692021389043891E-3</v>
      </c>
      <c r="G638" s="3">
        <f t="shared" si="204"/>
        <v>4.428075428426554E-2</v>
      </c>
      <c r="H638" s="3">
        <f t="shared" si="205"/>
        <v>1.4282616281190945</v>
      </c>
      <c r="I638" s="13">
        <f>I639*(1+(H639*((B638/B639)-1))+((1-H639)*(Eur_1M!B638/100)*((A638-A639)/360)))</f>
        <v>120.34159724373346</v>
      </c>
      <c r="J638" s="3">
        <f t="shared" si="206"/>
        <v>115.13329602786574</v>
      </c>
      <c r="K638" s="3">
        <f t="shared" si="199"/>
        <v>1.1424452993256626</v>
      </c>
      <c r="L638" s="13">
        <f t="shared" si="207"/>
        <v>1142.4452993256627</v>
      </c>
      <c r="M638" s="3">
        <f t="shared" si="208"/>
        <v>-4.9328395836285947E-3</v>
      </c>
      <c r="N638" s="3">
        <f t="shared" si="209"/>
        <v>6.332629914011545E-2</v>
      </c>
      <c r="O638" s="3">
        <v>627</v>
      </c>
      <c r="P638" s="3">
        <f t="shared" si="210"/>
        <v>2.4880952380952381</v>
      </c>
      <c r="Q638" s="3">
        <f>(  'Swap(vs6M)_2Y'!B641 + ( ('Swap(vs6M)_3Y'!B645 - 'Swap(vs6M)_2Y'!B641)/1  )*(P638-2) )/100</f>
        <v>-3.3590476190476193E-4</v>
      </c>
      <c r="R638" s="3">
        <f t="shared" si="211"/>
        <v>1.3747672365827934</v>
      </c>
      <c r="S638" s="3">
        <f t="shared" si="212"/>
        <v>1.2748782497487343</v>
      </c>
      <c r="T638" s="13">
        <f t="shared" si="213"/>
        <v>0.91539819068987105</v>
      </c>
      <c r="U638" s="13">
        <f t="shared" si="214"/>
        <v>0.89882383067252847</v>
      </c>
      <c r="V638" s="3">
        <f t="shared" si="215"/>
        <v>146.21701155485914</v>
      </c>
      <c r="W638" s="13">
        <f t="shared" si="216"/>
        <v>0.91539819068987105</v>
      </c>
      <c r="X638" s="3">
        <f t="shared" si="217"/>
        <v>1.3587890057466729E-3</v>
      </c>
      <c r="Y638" s="3">
        <f t="shared" si="218"/>
        <v>-3.2538228106149871</v>
      </c>
      <c r="Z638" s="3">
        <f t="shared" si="219"/>
        <v>279.43059952741709</v>
      </c>
      <c r="AA638" s="3">
        <f t="shared" si="220"/>
        <v>2238.2291406867871</v>
      </c>
      <c r="AL638" s="25"/>
      <c r="AM638" s="25"/>
    </row>
    <row r="639" spans="1:39" hidden="1">
      <c r="A639" s="4">
        <v>42313</v>
      </c>
      <c r="B639" s="3">
        <v>139.6885</v>
      </c>
      <c r="C639" s="3">
        <f t="shared" si="200"/>
        <v>-2.0238868383043317E-3</v>
      </c>
      <c r="D639" s="3">
        <f t="shared" si="201"/>
        <v>4.0961179342615042E-6</v>
      </c>
      <c r="E639" s="3">
        <f t="shared" si="202"/>
        <v>1.442402692420732E-4</v>
      </c>
      <c r="F639" s="3">
        <f t="shared" si="203"/>
        <v>8.0568784135199851E-4</v>
      </c>
      <c r="G639" s="3">
        <f t="shared" si="204"/>
        <v>4.2626499254859881E-2</v>
      </c>
      <c r="H639" s="3">
        <f t="shared" si="205"/>
        <v>1.4336346956456318</v>
      </c>
      <c r="I639" s="13">
        <f>I640*(1+(H640*((B639/B640)-1))+((1-H640)*(Eur_1M!B639/100)*((A639-A640)/360)))</f>
        <v>120.93668957899474</v>
      </c>
      <c r="J639" s="3">
        <f t="shared" si="206"/>
        <v>115.70263317785209</v>
      </c>
      <c r="K639" s="3">
        <f t="shared" si="199"/>
        <v>1.1480947211104429</v>
      </c>
      <c r="L639" s="13">
        <f t="shared" si="207"/>
        <v>1148.0947211104428</v>
      </c>
      <c r="M639" s="3">
        <f t="shared" si="208"/>
        <v>-2.8547549382237133E-3</v>
      </c>
      <c r="N639" s="3">
        <f t="shared" si="209"/>
        <v>6.32772959984894E-2</v>
      </c>
      <c r="O639" s="3">
        <v>628</v>
      </c>
      <c r="P639" s="3">
        <f t="shared" si="210"/>
        <v>2.4920634920634921</v>
      </c>
      <c r="Q639" s="3">
        <f>(  'Swap(vs6M)_2Y'!B642 + ( ('Swap(vs6M)_3Y'!B646 - 'Swap(vs6M)_2Y'!B642)/1  )*(P639-2) )/100</f>
        <v>-2.544444444444444E-4</v>
      </c>
      <c r="R639" s="3">
        <f t="shared" si="211"/>
        <v>1.4261393111600746</v>
      </c>
      <c r="S639" s="3">
        <f t="shared" si="212"/>
        <v>1.3262480574591617</v>
      </c>
      <c r="T639" s="13">
        <f t="shared" si="213"/>
        <v>0.92308593327987321</v>
      </c>
      <c r="U639" s="13">
        <f t="shared" si="214"/>
        <v>0.90762122712042403</v>
      </c>
      <c r="V639" s="3">
        <f t="shared" si="215"/>
        <v>151.59316240963085</v>
      </c>
      <c r="W639" s="13">
        <f t="shared" si="216"/>
        <v>0.92308593327987321</v>
      </c>
      <c r="X639" s="3">
        <f t="shared" si="217"/>
        <v>1.2582151170537406E-3</v>
      </c>
      <c r="Y639" s="3">
        <f t="shared" si="218"/>
        <v>-3.0892054895246024</v>
      </c>
      <c r="Z639" s="3">
        <f t="shared" si="219"/>
        <v>261.52749516431021</v>
      </c>
      <c r="AA639" s="3">
        <f t="shared" si="220"/>
        <v>2263.2843996997904</v>
      </c>
      <c r="AL639" s="25"/>
      <c r="AM639" s="25"/>
    </row>
    <row r="640" spans="1:39" hidden="1">
      <c r="A640" s="4">
        <v>42312</v>
      </c>
      <c r="B640" s="3">
        <v>139.97149999999999</v>
      </c>
      <c r="C640" s="3">
        <f t="shared" si="200"/>
        <v>-8.2625539990260639E-4</v>
      </c>
      <c r="D640" s="3">
        <f t="shared" si="201"/>
        <v>6.8269798586821601E-7</v>
      </c>
      <c r="E640" s="3">
        <f t="shared" si="202"/>
        <v>1.4069975980857716E-4</v>
      </c>
      <c r="F640" s="3">
        <f t="shared" si="203"/>
        <v>3.5749661880366433E-3</v>
      </c>
      <c r="G640" s="3">
        <f t="shared" si="204"/>
        <v>4.2009110108919723E-2</v>
      </c>
      <c r="H640" s="3">
        <f t="shared" si="205"/>
        <v>1.4106335642201233</v>
      </c>
      <c r="I640" s="13">
        <f>I641*(1+(H641*((B640/B641)-1))+((1-H641)*(Eur_1M!B640/100)*((A640-A641)/360)))</f>
        <v>121.28242745443359</v>
      </c>
      <c r="J640" s="3">
        <f t="shared" si="206"/>
        <v>116.0334077568227</v>
      </c>
      <c r="K640" s="3">
        <f t="shared" si="199"/>
        <v>1.1513769329111885</v>
      </c>
      <c r="L640" s="13">
        <f t="shared" si="207"/>
        <v>1151.3769329111885</v>
      </c>
      <c r="M640" s="3">
        <f t="shared" si="208"/>
        <v>-1.2042853720491216E-3</v>
      </c>
      <c r="N640" s="3">
        <f t="shared" si="209"/>
        <v>6.3337565167534929E-2</v>
      </c>
      <c r="O640" s="3">
        <v>629</v>
      </c>
      <c r="P640" s="3">
        <f t="shared" si="210"/>
        <v>2.496031746031746</v>
      </c>
      <c r="Q640" s="3">
        <f>(  'Swap(vs6M)_2Y'!B643 + ( ('Swap(vs6M)_3Y'!B647 - 'Swap(vs6M)_2Y'!B643)/1  )*(P640-2) )/100</f>
        <v>6.1309523809523809E-6</v>
      </c>
      <c r="R640" s="3">
        <f t="shared" si="211"/>
        <v>1.4588421936889833</v>
      </c>
      <c r="S640" s="3">
        <f t="shared" si="212"/>
        <v>1.3587762221071711</v>
      </c>
      <c r="T640" s="13">
        <f t="shared" si="213"/>
        <v>0.92769572678490986</v>
      </c>
      <c r="U640" s="13">
        <f t="shared" si="214"/>
        <v>0.91289124487678097</v>
      </c>
      <c r="V640" s="3">
        <f t="shared" si="215"/>
        <v>155.25018561873947</v>
      </c>
      <c r="W640" s="13">
        <f t="shared" si="216"/>
        <v>0.92769572678490986</v>
      </c>
      <c r="X640" s="3">
        <f t="shared" si="217"/>
        <v>1.1947276235675579E-3</v>
      </c>
      <c r="Y640" s="3">
        <f t="shared" si="218"/>
        <v>-3.1824466405798582</v>
      </c>
      <c r="Z640" s="3">
        <f t="shared" si="219"/>
        <v>250.38910213112331</v>
      </c>
      <c r="AA640" s="3">
        <f t="shared" si="220"/>
        <v>2278.5706585353191</v>
      </c>
      <c r="AL640" s="25"/>
      <c r="AM640" s="25"/>
    </row>
    <row r="641" spans="1:39" hidden="1">
      <c r="A641" s="4">
        <v>42311</v>
      </c>
      <c r="B641" s="3">
        <v>140.0872</v>
      </c>
      <c r="C641" s="3">
        <f t="shared" si="200"/>
        <v>-3.8468634798619099E-4</v>
      </c>
      <c r="D641" s="3">
        <f t="shared" si="201"/>
        <v>1.4798358632695283E-7</v>
      </c>
      <c r="E641" s="3">
        <f t="shared" si="202"/>
        <v>1.4014562650087746E-4</v>
      </c>
      <c r="F641" s="3">
        <f t="shared" si="203"/>
        <v>4.7597807576288519E-3</v>
      </c>
      <c r="G641" s="3">
        <f t="shared" si="204"/>
        <v>4.1851665687387143E-2</v>
      </c>
      <c r="H641" s="3">
        <f t="shared" si="205"/>
        <v>1.4591149154042198</v>
      </c>
      <c r="I641" s="13">
        <f>I642*(1+(H642*((B641/B642)-1))+((1-H642)*(Eur_1M!B641/100)*((A641-A642)/360)))</f>
        <v>121.4285740911689</v>
      </c>
      <c r="J641" s="3">
        <f t="shared" si="206"/>
        <v>116.17322926805495</v>
      </c>
      <c r="K641" s="3">
        <f t="shared" si="199"/>
        <v>1.152764354567329</v>
      </c>
      <c r="L641" s="13">
        <f t="shared" si="207"/>
        <v>1152.7643545673291</v>
      </c>
      <c r="M641" s="3">
        <f t="shared" si="208"/>
        <v>-5.5406059078627384E-4</v>
      </c>
      <c r="N641" s="3">
        <f t="shared" si="209"/>
        <v>6.3345174806032273E-2</v>
      </c>
      <c r="O641" s="3">
        <v>630</v>
      </c>
      <c r="P641" s="3">
        <f t="shared" si="210"/>
        <v>2.5</v>
      </c>
      <c r="Q641" s="3">
        <f>(  'Swap(vs6M)_2Y'!B644 + ( ('Swap(vs6M)_3Y'!B648 - 'Swap(vs6M)_2Y'!B644)/1  )*(P641-2) )/100</f>
        <v>-7.6999999999999988E-5</v>
      </c>
      <c r="R641" s="3">
        <f t="shared" si="211"/>
        <v>1.4675494653450003</v>
      </c>
      <c r="S641" s="3">
        <f t="shared" si="212"/>
        <v>1.3673919497607119</v>
      </c>
      <c r="T641" s="13">
        <f t="shared" si="213"/>
        <v>0.92888667826693005</v>
      </c>
      <c r="U641" s="13">
        <f t="shared" si="214"/>
        <v>0.91424875786133497</v>
      </c>
      <c r="V641" s="3">
        <f t="shared" si="215"/>
        <v>156.36268445094242</v>
      </c>
      <c r="W641" s="13">
        <f t="shared" si="216"/>
        <v>0.92888667826693005</v>
      </c>
      <c r="X641" s="3">
        <f t="shared" si="217"/>
        <v>1.1771062335470526E-3</v>
      </c>
      <c r="Y641" s="3">
        <f t="shared" si="218"/>
        <v>-3.0678846882663429</v>
      </c>
      <c r="Z641" s="3">
        <f t="shared" si="219"/>
        <v>247.71384758097119</v>
      </c>
      <c r="AA641" s="3">
        <f t="shared" si="220"/>
        <v>2286.0619192190638</v>
      </c>
      <c r="AL641" s="25"/>
      <c r="AM641" s="25"/>
    </row>
    <row r="642" spans="1:39" hidden="1">
      <c r="A642" s="4">
        <v>42310</v>
      </c>
      <c r="B642" s="3">
        <v>140.14109999999999</v>
      </c>
      <c r="C642" s="3">
        <f t="shared" si="200"/>
        <v>-4.0263884316331135E-3</v>
      </c>
      <c r="D642" s="3">
        <f t="shared" si="201"/>
        <v>1.6211803802388962E-5</v>
      </c>
      <c r="E642" s="3">
        <f t="shared" si="202"/>
        <v>1.4407176772798365E-4</v>
      </c>
      <c r="F642" s="3">
        <f t="shared" si="203"/>
        <v>3.1260209672617917E-3</v>
      </c>
      <c r="G642" s="3">
        <f t="shared" si="204"/>
        <v>4.2534079382388248E-2</v>
      </c>
      <c r="H642" s="3">
        <f t="shared" si="205"/>
        <v>1.4439856760639525</v>
      </c>
      <c r="I642" s="13">
        <f>I643*(1+(H643*((B642/B643)-1))+((1-H643)*(Eur_1M!B642/100)*((A642-A643)/360)))</f>
        <v>121.49587152037326</v>
      </c>
      <c r="J642" s="3">
        <f t="shared" si="206"/>
        <v>116.23761411100172</v>
      </c>
      <c r="K642" s="3">
        <f t="shared" si="199"/>
        <v>1.1534032328389505</v>
      </c>
      <c r="L642" s="13">
        <f t="shared" si="207"/>
        <v>1153.4032328389505</v>
      </c>
      <c r="M642" s="3">
        <f t="shared" si="208"/>
        <v>-6.0406900497585138E-3</v>
      </c>
      <c r="N642" s="3">
        <f t="shared" si="209"/>
        <v>6.2940922167157784E-2</v>
      </c>
      <c r="O642" s="3">
        <v>631</v>
      </c>
      <c r="P642" s="3">
        <f t="shared" si="210"/>
        <v>2.503968253968254</v>
      </c>
      <c r="Q642" s="3">
        <f>(  'Swap(vs6M)_2Y'!B645 + ( ('Swap(vs6M)_3Y'!B649 - 'Swap(vs6M)_2Y'!B645)/1  )*(P642-2) )/100</f>
        <v>2.4357142857142858E-4</v>
      </c>
      <c r="R642" s="3">
        <f t="shared" si="211"/>
        <v>1.4888619330760391</v>
      </c>
      <c r="S642" s="3">
        <f t="shared" si="212"/>
        <v>1.3892646455473916</v>
      </c>
      <c r="T642" s="13">
        <f t="shared" si="213"/>
        <v>0.93173813526561289</v>
      </c>
      <c r="U642" s="13">
        <f t="shared" si="214"/>
        <v>0.91762385479697672</v>
      </c>
      <c r="V642" s="3">
        <f t="shared" si="215"/>
        <v>157.60540626255215</v>
      </c>
      <c r="W642" s="13">
        <f t="shared" si="216"/>
        <v>0.93173813526561289</v>
      </c>
      <c r="X642" s="3">
        <f t="shared" si="217"/>
        <v>1.1463809524010239E-3</v>
      </c>
      <c r="Y642" s="3">
        <f t="shared" si="218"/>
        <v>-3.244209109824181</v>
      </c>
      <c r="Z642" s="3">
        <f t="shared" si="219"/>
        <v>240.35502724771661</v>
      </c>
      <c r="AA642" s="3">
        <f t="shared" si="220"/>
        <v>2296.3000721101625</v>
      </c>
      <c r="AL642" s="25"/>
      <c r="AM642" s="25"/>
    </row>
    <row r="643" spans="1:39">
      <c r="A643" s="4">
        <v>42307</v>
      </c>
      <c r="B643" s="3">
        <v>140.70650000000001</v>
      </c>
      <c r="C643" s="3">
        <f t="shared" si="200"/>
        <v>-6.2806084023643365E-4</v>
      </c>
      <c r="D643" s="3">
        <f t="shared" si="201"/>
        <v>3.9446041903849504E-7</v>
      </c>
      <c r="E643" s="3">
        <f t="shared" si="202"/>
        <v>1.351881900683995E-4</v>
      </c>
      <c r="F643" s="3">
        <f t="shared" si="203"/>
        <v>4.4453397391327441E-3</v>
      </c>
      <c r="G643" s="3">
        <f t="shared" si="204"/>
        <v>4.1120818769355222E-2</v>
      </c>
      <c r="H643" s="3">
        <f t="shared" si="205"/>
        <v>1.5</v>
      </c>
      <c r="I643" s="13">
        <f>I644*(1+(H644*((B643/B644)-1))+((1-H644)*(Eur_1M!B643/100)*((A643-A644)/360)))</f>
        <v>122.23201158104902</v>
      </c>
      <c r="J643" s="3">
        <f t="shared" si="206"/>
        <v>116.94189453825994</v>
      </c>
      <c r="K643" s="3">
        <f t="shared" si="199"/>
        <v>1.1603916705132571</v>
      </c>
      <c r="L643" s="13">
        <f t="shared" si="207"/>
        <v>1160.3916705132572</v>
      </c>
      <c r="M643" s="3">
        <f t="shared" si="208"/>
        <v>-9.4058491051927505E-4</v>
      </c>
      <c r="N643" s="3">
        <f t="shared" si="209"/>
        <v>6.2934321047852293E-2</v>
      </c>
      <c r="O643" s="3">
        <v>632</v>
      </c>
      <c r="P643" s="3">
        <f t="shared" si="210"/>
        <v>2.5079365079365079</v>
      </c>
      <c r="Q643" s="3">
        <f>(  'Swap(vs6M)_2Y'!B646 + ( ('Swap(vs6M)_3Y'!B650 - 'Swap(vs6M)_2Y'!B646)/1  )*(P643-2) )/100</f>
        <v>7.4761904761904731E-5</v>
      </c>
      <c r="R643" s="3">
        <f t="shared" si="211"/>
        <v>1.5442793900288718</v>
      </c>
      <c r="S643" s="3">
        <f t="shared" si="212"/>
        <v>1.444613667387288</v>
      </c>
      <c r="T643" s="13">
        <f t="shared" si="213"/>
        <v>0.93873966837684075</v>
      </c>
      <c r="U643" s="13">
        <f t="shared" si="214"/>
        <v>0.92571678418652248</v>
      </c>
      <c r="V643" s="3">
        <f t="shared" si="215"/>
        <v>163.76246165507962</v>
      </c>
      <c r="W643" s="13">
        <f t="shared" si="216"/>
        <v>0.93873966837684075</v>
      </c>
      <c r="X643" s="3">
        <f t="shared" si="217"/>
        <v>1.0469047154823402E-3</v>
      </c>
      <c r="Y643" s="3">
        <f t="shared" si="218"/>
        <v>-2.8608485893313595</v>
      </c>
      <c r="Z643" s="3">
        <f t="shared" si="219"/>
        <v>222.49509957544927</v>
      </c>
      <c r="AA643" s="3">
        <f t="shared" si="220"/>
        <v>2321.2036569673942</v>
      </c>
      <c r="AL643" s="25"/>
      <c r="AM643" s="25"/>
    </row>
    <row r="644" spans="1:39" hidden="1">
      <c r="A644" s="4">
        <v>42306</v>
      </c>
      <c r="B644" s="3">
        <v>140.79490000000001</v>
      </c>
      <c r="C644" s="3">
        <f t="shared" si="200"/>
        <v>-5.3205311157346613E-3</v>
      </c>
      <c r="D644" s="3">
        <f t="shared" si="201"/>
        <v>2.830805135350072E-5</v>
      </c>
      <c r="E644" s="3">
        <f t="shared" si="202"/>
        <v>1.3967971872885879E-4</v>
      </c>
      <c r="F644" s="3">
        <f t="shared" si="203"/>
        <v>7.2838279316017268E-3</v>
      </c>
      <c r="G644" s="3">
        <f t="shared" si="204"/>
        <v>4.1551658714198123E-2</v>
      </c>
      <c r="H644" s="3">
        <f t="shared" si="205"/>
        <v>1.5</v>
      </c>
      <c r="I644" s="13">
        <f>I645*(1+(H645*((B644/B645)-1))+((1-H645)*(Eur_1M!B644/100)*((A644-A645)/360)))</f>
        <v>122.34703525300958</v>
      </c>
      <c r="J644" s="3">
        <f t="shared" si="206"/>
        <v>117.05194006513811</v>
      </c>
      <c r="K644" s="3">
        <f t="shared" si="199"/>
        <v>1.1614836308690462</v>
      </c>
      <c r="L644" s="13">
        <f t="shared" si="207"/>
        <v>1161.4836308690462</v>
      </c>
      <c r="M644" s="3">
        <f t="shared" si="208"/>
        <v>-7.9897839471954144E-3</v>
      </c>
      <c r="N644" s="3">
        <f t="shared" si="209"/>
        <v>6.2273889817349957E-2</v>
      </c>
      <c r="O644" s="3">
        <v>633</v>
      </c>
      <c r="P644" s="3">
        <f t="shared" si="210"/>
        <v>2.5119047619047619</v>
      </c>
      <c r="Q644" s="3">
        <f>(  'Swap(vs6M)_2Y'!B647 + ( ('Swap(vs6M)_3Y'!B651 - 'Swap(vs6M)_2Y'!B647)/1  )*(P644-2) )/100</f>
        <v>2.2319047619047617E-4</v>
      </c>
      <c r="R644" s="3">
        <f t="shared" si="211"/>
        <v>1.5717615339660247</v>
      </c>
      <c r="S644" s="3">
        <f t="shared" si="212"/>
        <v>1.4730637098066055</v>
      </c>
      <c r="T644" s="13">
        <f t="shared" si="213"/>
        <v>0.9419970672556337</v>
      </c>
      <c r="U644" s="13">
        <f t="shared" si="214"/>
        <v>0.92963307116406213</v>
      </c>
      <c r="V644" s="3">
        <f t="shared" si="215"/>
        <v>165.00213989306303</v>
      </c>
      <c r="W644" s="13">
        <f t="shared" si="216"/>
        <v>0.9419970672556337</v>
      </c>
      <c r="X644" s="3">
        <f t="shared" si="217"/>
        <v>1.0119088571564116E-3</v>
      </c>
      <c r="Y644" s="3">
        <f t="shared" si="218"/>
        <v>-2.8543423544860165</v>
      </c>
      <c r="Z644" s="3">
        <f t="shared" si="219"/>
        <v>213.53877525533349</v>
      </c>
      <c r="AA644" s="3">
        <f t="shared" si="220"/>
        <v>2333.8409426757353</v>
      </c>
      <c r="AL644" s="25"/>
      <c r="AM644" s="25"/>
    </row>
    <row r="645" spans="1:39" hidden="1">
      <c r="A645" s="4">
        <v>42305</v>
      </c>
      <c r="B645" s="3">
        <v>141.54599999999999</v>
      </c>
      <c r="C645" s="3">
        <f t="shared" si="200"/>
        <v>1.9128678865036283E-3</v>
      </c>
      <c r="D645" s="3">
        <f t="shared" si="201"/>
        <v>3.6590635512168577E-6</v>
      </c>
      <c r="E645" s="3">
        <f t="shared" si="202"/>
        <v>1.2043243755760276E-4</v>
      </c>
      <c r="F645" s="3">
        <f t="shared" si="203"/>
        <v>1.5614470371232012E-2</v>
      </c>
      <c r="G645" s="3">
        <f t="shared" si="204"/>
        <v>3.693030397508424E-2</v>
      </c>
      <c r="H645" s="3">
        <f t="shared" si="205"/>
        <v>1.5</v>
      </c>
      <c r="I645" s="13">
        <f>I646*(1+(H646*((B645/B646)-1))+((1-H646)*(Eur_1M!B645/100)*((A645-A646)/360)))</f>
        <v>123.3284771646853</v>
      </c>
      <c r="J645" s="3">
        <f t="shared" si="206"/>
        <v>117.99090584870052</v>
      </c>
      <c r="K645" s="3">
        <f t="shared" si="199"/>
        <v>1.1708008056800487</v>
      </c>
      <c r="L645" s="13">
        <f t="shared" si="207"/>
        <v>1170.8008056800488</v>
      </c>
      <c r="M645" s="3">
        <f t="shared" si="208"/>
        <v>2.8695794716093381E-3</v>
      </c>
      <c r="N645" s="3">
        <f t="shared" si="209"/>
        <v>6.2193651029324622E-2</v>
      </c>
      <c r="O645" s="3">
        <v>634</v>
      </c>
      <c r="P645" s="3">
        <f t="shared" si="210"/>
        <v>2.5158730158730158</v>
      </c>
      <c r="Q645" s="3">
        <f>(  'Swap(vs6M)_2Y'!B648 + ( ('Swap(vs6M)_3Y'!B652 - 'Swap(vs6M)_2Y'!B648)/1  )*(P645-2) )/100</f>
        <v>1.4369841269841268E-4</v>
      </c>
      <c r="R645" s="3">
        <f t="shared" si="211"/>
        <v>1.6514724567510302</v>
      </c>
      <c r="S645" s="3">
        <f t="shared" si="212"/>
        <v>1.5528239737745249</v>
      </c>
      <c r="T645" s="13">
        <f t="shared" si="213"/>
        <v>0.95067892981673752</v>
      </c>
      <c r="U645" s="13">
        <f t="shared" si="214"/>
        <v>0.93976740318604135</v>
      </c>
      <c r="V645" s="3">
        <f t="shared" si="215"/>
        <v>173.6279436306005</v>
      </c>
      <c r="W645" s="13">
        <f t="shared" si="216"/>
        <v>0.95067892981673752</v>
      </c>
      <c r="X645" s="3">
        <f t="shared" si="217"/>
        <v>8.8327851382096715E-4</v>
      </c>
      <c r="Y645" s="3">
        <f t="shared" si="218"/>
        <v>-2.4766648568163347</v>
      </c>
      <c r="Z645" s="3">
        <f t="shared" si="219"/>
        <v>189.45168005997115</v>
      </c>
      <c r="AA645" s="3">
        <f t="shared" si="220"/>
        <v>2363.480834360133</v>
      </c>
      <c r="AL645" s="25"/>
      <c r="AM645" s="25"/>
    </row>
    <row r="646" spans="1:39" hidden="1">
      <c r="A646" s="4">
        <v>42304</v>
      </c>
      <c r="B646" s="3">
        <v>141.27549999999999</v>
      </c>
      <c r="C646" s="3">
        <f t="shared" si="200"/>
        <v>3.401981221380009E-3</v>
      </c>
      <c r="D646" s="3">
        <f t="shared" si="201"/>
        <v>1.1573476230622217E-5</v>
      </c>
      <c r="E646" s="3">
        <f t="shared" si="202"/>
        <v>1.167960799994894E-4</v>
      </c>
      <c r="F646" s="3">
        <f t="shared" si="203"/>
        <v>1.355091740549517E-2</v>
      </c>
      <c r="G646" s="3">
        <f t="shared" si="204"/>
        <v>3.6823163492553414E-2</v>
      </c>
      <c r="H646" s="3">
        <f t="shared" si="205"/>
        <v>1.5</v>
      </c>
      <c r="I646" s="13">
        <f>I647*(1+(H647*((B646/B647)-1))+((1-H647)*(Eur_1M!B646/100)*((A646-A647)/360)))</f>
        <v>122.97508358632881</v>
      </c>
      <c r="J646" s="3">
        <f t="shared" si="206"/>
        <v>117.65280690034722</v>
      </c>
      <c r="K646" s="3">
        <f t="shared" si="199"/>
        <v>1.1674459155867458</v>
      </c>
      <c r="L646" s="13">
        <f t="shared" si="207"/>
        <v>1167.4459155867457</v>
      </c>
      <c r="M646" s="3">
        <f t="shared" si="208"/>
        <v>5.1002859696562784E-3</v>
      </c>
      <c r="N646" s="3">
        <f t="shared" si="209"/>
        <v>6.1895838932808304E-2</v>
      </c>
      <c r="O646" s="3">
        <v>635</v>
      </c>
      <c r="P646" s="3">
        <f t="shared" si="210"/>
        <v>2.5198412698412698</v>
      </c>
      <c r="Q646" s="3">
        <f>(  'Swap(vs6M)_2Y'!B649 + ( ('Swap(vs6M)_3Y'!B653 - 'Swap(vs6M)_2Y'!B649)/1  )*(P646-2) )/100</f>
        <v>1.8751190476190471E-4</v>
      </c>
      <c r="R646" s="3">
        <f t="shared" si="211"/>
        <v>1.6296391912826171</v>
      </c>
      <c r="S646" s="3">
        <f t="shared" si="212"/>
        <v>1.5313856876288729</v>
      </c>
      <c r="T646" s="13">
        <f t="shared" si="213"/>
        <v>0.94841111189635852</v>
      </c>
      <c r="U646" s="13">
        <f t="shared" si="214"/>
        <v>0.93716295038087483</v>
      </c>
      <c r="V646" s="3">
        <f t="shared" si="215"/>
        <v>170.49843361765829</v>
      </c>
      <c r="W646" s="13">
        <f t="shared" si="216"/>
        <v>0.94841111189635852</v>
      </c>
      <c r="X646" s="3">
        <f t="shared" si="217"/>
        <v>9.2181152475759689E-4</v>
      </c>
      <c r="Y646" s="3">
        <f t="shared" si="218"/>
        <v>-2.582272092983092</v>
      </c>
      <c r="Z646" s="3">
        <f t="shared" si="219"/>
        <v>195.952275864493</v>
      </c>
      <c r="AA646" s="3">
        <f t="shared" si="220"/>
        <v>2360.3863323091141</v>
      </c>
      <c r="AL646" s="25"/>
      <c r="AM646" s="25"/>
    </row>
    <row r="647" spans="1:39" hidden="1">
      <c r="A647" s="4">
        <v>42303</v>
      </c>
      <c r="B647" s="3">
        <v>140.79570000000001</v>
      </c>
      <c r="C647" s="3">
        <f t="shared" si="200"/>
        <v>3.7081870374109846E-4</v>
      </c>
      <c r="D647" s="3">
        <f t="shared" si="201"/>
        <v>1.3750651104422855E-7</v>
      </c>
      <c r="E647" s="3">
        <f t="shared" si="202"/>
        <v>1.0552011305675246E-4</v>
      </c>
      <c r="F647" s="3">
        <f t="shared" si="203"/>
        <v>1.0694380303970956E-2</v>
      </c>
      <c r="G647" s="3">
        <f t="shared" si="204"/>
        <v>3.5461253070935395E-2</v>
      </c>
      <c r="H647" s="3">
        <f t="shared" si="205"/>
        <v>1.5</v>
      </c>
      <c r="I647" s="13">
        <f>I648*(1+(H648*((B647/B648)-1))+((1-H648)*(Eur_1M!B647/100)*((A647-A648)/360)))</f>
        <v>122.34947224742734</v>
      </c>
      <c r="J647" s="3">
        <f t="shared" si="206"/>
        <v>117.05427158812056</v>
      </c>
      <c r="K647" s="3">
        <f t="shared" si="199"/>
        <v>1.1615067661180443</v>
      </c>
      <c r="L647" s="13">
        <f t="shared" si="207"/>
        <v>1161.5067661180442</v>
      </c>
      <c r="M647" s="3">
        <f t="shared" si="208"/>
        <v>5.6113206752681194E-4</v>
      </c>
      <c r="N647" s="3">
        <f t="shared" si="209"/>
        <v>6.2021552300442526E-2</v>
      </c>
      <c r="O647" s="3">
        <v>636</v>
      </c>
      <c r="P647" s="3">
        <f t="shared" si="210"/>
        <v>2.5238095238095237</v>
      </c>
      <c r="Q647" s="3">
        <f>(  'Swap(vs6M)_2Y'!B650 + ( ('Swap(vs6M)_3Y'!B654 - 'Swap(vs6M)_2Y'!B650)/1  )*(P647-2) )/100</f>
        <v>4.6476190476190464E-5</v>
      </c>
      <c r="R647" s="3">
        <f t="shared" si="211"/>
        <v>1.5699651142077007</v>
      </c>
      <c r="S647" s="3">
        <f t="shared" si="212"/>
        <v>1.4714345614558968</v>
      </c>
      <c r="T647" s="13">
        <f t="shared" si="213"/>
        <v>0.94178838624676819</v>
      </c>
      <c r="U647" s="13">
        <f t="shared" si="214"/>
        <v>0.92941318378316817</v>
      </c>
      <c r="V647" s="3">
        <f t="shared" si="215"/>
        <v>164.58941012707658</v>
      </c>
      <c r="W647" s="13">
        <f t="shared" si="216"/>
        <v>0.94178838624676819</v>
      </c>
      <c r="X647" s="3">
        <f t="shared" si="217"/>
        <v>1.0164709111687811E-3</v>
      </c>
      <c r="Y647" s="3">
        <f t="shared" si="218"/>
        <v>-2.6806980624079162</v>
      </c>
      <c r="Z647" s="3">
        <f t="shared" si="219"/>
        <v>214.65333947461295</v>
      </c>
      <c r="AA647" s="3">
        <f t="shared" si="220"/>
        <v>2345.3867217022262</v>
      </c>
      <c r="AL647" s="25"/>
      <c r="AM647" s="25"/>
    </row>
    <row r="648" spans="1:39" hidden="1">
      <c r="A648" s="4">
        <v>42300</v>
      </c>
      <c r="B648" s="3">
        <v>140.74350000000001</v>
      </c>
      <c r="C648" s="3">
        <f t="shared" si="200"/>
        <v>-1.3086177136315835E-3</v>
      </c>
      <c r="D648" s="3">
        <f t="shared" si="201"/>
        <v>1.712480320430353E-6</v>
      </c>
      <c r="E648" s="3">
        <f t="shared" si="202"/>
        <v>1.1458821478082149E-4</v>
      </c>
      <c r="F648" s="3">
        <f t="shared" si="203"/>
        <v>1.335763612718421E-2</v>
      </c>
      <c r="G648" s="3">
        <f t="shared" si="204"/>
        <v>3.6488393321814118E-2</v>
      </c>
      <c r="H648" s="3">
        <f t="shared" si="205"/>
        <v>1.5</v>
      </c>
      <c r="I648" s="13">
        <f>I649*(1+(H649*((B648/B649)-1))+((1-H649)*(Eur_1M!B648/100)*((A648-A649)/360)))</f>
        <v>122.28083729354204</v>
      </c>
      <c r="J648" s="3">
        <f t="shared" si="206"/>
        <v>116.98860710763729</v>
      </c>
      <c r="K648" s="3">
        <f t="shared" ref="K648:K711" si="221">J648/$Y$2</f>
        <v>1.1608551902520792</v>
      </c>
      <c r="L648" s="13">
        <f t="shared" si="207"/>
        <v>1160.8551902520792</v>
      </c>
      <c r="M648" s="3">
        <f t="shared" si="208"/>
        <v>-1.9619272025434547E-3</v>
      </c>
      <c r="N648" s="3">
        <f t="shared" si="209"/>
        <v>6.1978267527936316E-2</v>
      </c>
      <c r="O648" s="3">
        <v>637</v>
      </c>
      <c r="P648" s="3">
        <f t="shared" si="210"/>
        <v>2.5277777777777777</v>
      </c>
      <c r="Q648" s="3">
        <f>(  'Swap(vs6M)_2Y'!B651 + ( ('Swap(vs6M)_3Y'!B655 - 'Swap(vs6M)_2Y'!B651)/1  )*(P648-2) )/100</f>
        <v>1.6944444444444361E-5</v>
      </c>
      <c r="R648" s="3">
        <f t="shared" si="211"/>
        <v>1.5633863114816116</v>
      </c>
      <c r="S648" s="3">
        <f t="shared" si="212"/>
        <v>1.4648471464302693</v>
      </c>
      <c r="T648" s="13">
        <f t="shared" si="213"/>
        <v>0.94101912106765762</v>
      </c>
      <c r="U648" s="13">
        <f t="shared" si="214"/>
        <v>0.92851868721545572</v>
      </c>
      <c r="V648" s="3">
        <f t="shared" si="215"/>
        <v>163.90801286822023</v>
      </c>
      <c r="W648" s="13">
        <f t="shared" si="216"/>
        <v>0.94101912106765762</v>
      </c>
      <c r="X648" s="3">
        <f t="shared" si="217"/>
        <v>1.0274883364708629E-3</v>
      </c>
      <c r="Y648" s="3">
        <f t="shared" si="218"/>
        <v>-2.6751215379184319</v>
      </c>
      <c r="Z648" s="3">
        <f t="shared" si="219"/>
        <v>216.92585580025116</v>
      </c>
      <c r="AA648" s="3">
        <f t="shared" si="220"/>
        <v>2346.9883759282056</v>
      </c>
      <c r="AL648" s="25"/>
      <c r="AM648" s="25"/>
    </row>
    <row r="649" spans="1:39" hidden="1">
      <c r="A649" s="4">
        <v>42299</v>
      </c>
      <c r="B649" s="3">
        <v>140.92779999999999</v>
      </c>
      <c r="C649" s="3">
        <f t="shared" ref="C649:C712" si="222">+LN(B649/B650)</f>
        <v>6.6281372895383049E-3</v>
      </c>
      <c r="D649" s="3">
        <f t="shared" ref="D649:D712" si="223">+C649^2</f>
        <v>4.3932203928968187E-5</v>
      </c>
      <c r="E649" s="3">
        <f t="shared" ref="E649:E712" si="224">+SUM(D649:D668)</f>
        <v>1.2065963190451186E-4</v>
      </c>
      <c r="F649" s="3">
        <f t="shared" ref="F649:F712" si="225">+SUM(C649:C668)</f>
        <v>1.1876290141388739E-2</v>
      </c>
      <c r="G649" s="3">
        <f t="shared" ref="G649:G712" si="226">+SQRT($D$3/$D$2)*SQRT(E649-((1/$D$2)*F649^2))</f>
        <v>3.7834537309946153E-2</v>
      </c>
      <c r="H649" s="3">
        <f t="shared" ref="H649:H712" si="227">+MIN($D$5,$D$4/G651)</f>
        <v>1.5</v>
      </c>
      <c r="I649" s="13">
        <f>I650*(1+(H650*((B649/B650)-1))+((1-H650)*(Eur_1M!B649/100)*((A649-A650)/360)))</f>
        <v>122.52097888771247</v>
      </c>
      <c r="J649" s="3">
        <f t="shared" ref="J649:J712" si="228">I649*(1-(1.1/100))^4</f>
        <v>117.21835553946367</v>
      </c>
      <c r="K649" s="3">
        <f t="shared" si="221"/>
        <v>1.1631349392475736</v>
      </c>
      <c r="L649" s="13">
        <f t="shared" ref="L649:L712" si="229">K649*1000</f>
        <v>1163.1349392475736</v>
      </c>
      <c r="M649" s="3">
        <f t="shared" ref="M649:M712" si="230">LN(L649/L650)</f>
        <v>9.9274265256184945E-3</v>
      </c>
      <c r="N649" s="3">
        <f t="shared" si="209"/>
        <v>6.0848587903691229E-2</v>
      </c>
      <c r="O649" s="3">
        <v>638</v>
      </c>
      <c r="P649" s="3">
        <f t="shared" si="210"/>
        <v>2.5317460317460316</v>
      </c>
      <c r="Q649" s="3">
        <f>(  'Swap(vs6M)_2Y'!B652 + ( ('Swap(vs6M)_3Y'!B656 - 'Swap(vs6M)_2Y'!B652)/1  )*(P649-2) )/100</f>
        <v>-3.5412698412698448E-5</v>
      </c>
      <c r="R649" s="3">
        <f t="shared" si="211"/>
        <v>1.6083227847668526</v>
      </c>
      <c r="S649" s="3">
        <f t="shared" si="212"/>
        <v>1.511503789135028</v>
      </c>
      <c r="T649" s="13">
        <f t="shared" si="213"/>
        <v>0.94611774849749275</v>
      </c>
      <c r="U649" s="13">
        <f t="shared" si="214"/>
        <v>0.93466992803067606</v>
      </c>
      <c r="V649" s="3">
        <f t="shared" si="215"/>
        <v>165.70887940391947</v>
      </c>
      <c r="W649" s="13">
        <f t="shared" si="216"/>
        <v>0.94611774849749275</v>
      </c>
      <c r="X649" s="3">
        <f t="shared" si="217"/>
        <v>9.7190574557811228E-4</v>
      </c>
      <c r="Y649" s="3">
        <f t="shared" si="218"/>
        <v>-2.4010928445930748</v>
      </c>
      <c r="Z649" s="3">
        <f t="shared" si="219"/>
        <v>202.56060938490046</v>
      </c>
      <c r="AA649" s="3">
        <f t="shared" si="220"/>
        <v>2366.5590478930822</v>
      </c>
      <c r="AL649" s="25"/>
      <c r="AM649" s="25"/>
    </row>
    <row r="650" spans="1:39" hidden="1">
      <c r="A650" s="4">
        <v>42298</v>
      </c>
      <c r="B650" s="3">
        <v>139.99680000000001</v>
      </c>
      <c r="C650" s="3">
        <f t="shared" si="222"/>
        <v>3.5585481796123804E-3</v>
      </c>
      <c r="D650" s="3">
        <f t="shared" si="223"/>
        <v>1.2663265146622586E-5</v>
      </c>
      <c r="E650" s="3">
        <f t="shared" si="224"/>
        <v>7.7082420889101883E-5</v>
      </c>
      <c r="F650" s="3">
        <f t="shared" si="225"/>
        <v>4.6523400342992948E-3</v>
      </c>
      <c r="G650" s="3">
        <f t="shared" si="226"/>
        <v>3.0945154943738694E-2</v>
      </c>
      <c r="H650" s="3">
        <f t="shared" si="227"/>
        <v>1.5</v>
      </c>
      <c r="I650" s="13">
        <f>I651*(1+(H651*((B650/B651)-1))+((1-H651)*(Eur_1M!B650/100)*((A650-A651)/360)))</f>
        <v>121.31067839651742</v>
      </c>
      <c r="J650" s="3">
        <f t="shared" si="228"/>
        <v>116.06043601764439</v>
      </c>
      <c r="K650" s="3">
        <f t="shared" si="221"/>
        <v>1.1516451290854492</v>
      </c>
      <c r="L650" s="13">
        <f t="shared" si="229"/>
        <v>1151.6451290854493</v>
      </c>
      <c r="M650" s="3">
        <f t="shared" si="230"/>
        <v>5.3347011387067898E-3</v>
      </c>
      <c r="N650" s="3">
        <f t="shared" si="209"/>
        <v>6.0546049314641977E-2</v>
      </c>
      <c r="O650" s="3">
        <v>639</v>
      </c>
      <c r="P650" s="3">
        <f t="shared" si="210"/>
        <v>2.5357142857142856</v>
      </c>
      <c r="Q650" s="3">
        <f>(  'Swap(vs6M)_2Y'!B653 + ( ('Swap(vs6M)_3Y'!B657 - 'Swap(vs6M)_2Y'!B653)/1  )*(P650-2) )/100</f>
        <v>1.0178571428571433E-5</v>
      </c>
      <c r="R650" s="3">
        <f t="shared" si="211"/>
        <v>1.5129172756226512</v>
      </c>
      <c r="S650" s="3">
        <f t="shared" si="212"/>
        <v>1.4165041929633415</v>
      </c>
      <c r="T650" s="13">
        <f t="shared" si="213"/>
        <v>0.93484966344415421</v>
      </c>
      <c r="U650" s="13">
        <f t="shared" si="214"/>
        <v>0.92168603129878846</v>
      </c>
      <c r="V650" s="3">
        <f t="shared" si="215"/>
        <v>154.95281839629672</v>
      </c>
      <c r="W650" s="13">
        <f t="shared" si="216"/>
        <v>0.93484966344415421</v>
      </c>
      <c r="X650" s="3">
        <f t="shared" si="217"/>
        <v>1.1439921517188019E-3</v>
      </c>
      <c r="Y650" s="3">
        <f t="shared" si="218"/>
        <v>-2.7903878083789611</v>
      </c>
      <c r="Z650" s="3">
        <f t="shared" si="219"/>
        <v>232.94131500723839</v>
      </c>
      <c r="AA650" s="3">
        <f t="shared" si="220"/>
        <v>2337.0721160171352</v>
      </c>
      <c r="AL650" s="25"/>
      <c r="AM650" s="25"/>
    </row>
    <row r="651" spans="1:39" hidden="1">
      <c r="A651" s="4">
        <v>42297</v>
      </c>
      <c r="B651" s="3">
        <v>139.49950000000001</v>
      </c>
      <c r="C651" s="3">
        <f t="shared" si="222"/>
        <v>-3.5256897458851907E-3</v>
      </c>
      <c r="D651" s="3">
        <f t="shared" si="223"/>
        <v>1.2430488184239981E-5</v>
      </c>
      <c r="E651" s="3">
        <f t="shared" si="224"/>
        <v>6.4482227040832122E-5</v>
      </c>
      <c r="F651" s="3">
        <f t="shared" si="225"/>
        <v>8.4265185716992774E-4</v>
      </c>
      <c r="G651" s="3">
        <f t="shared" si="226"/>
        <v>2.8496117657647296E-2</v>
      </c>
      <c r="H651" s="3">
        <f t="shared" si="227"/>
        <v>1.5</v>
      </c>
      <c r="I651" s="13">
        <f>I652*(1+(H652*((B651/B652)-1))+((1-H652)*(Eur_1M!B651/100)*((A651-A652)/360)))</f>
        <v>120.66524530935034</v>
      </c>
      <c r="J651" s="3">
        <f t="shared" si="228"/>
        <v>115.44293682872735</v>
      </c>
      <c r="K651" s="3">
        <f t="shared" si="221"/>
        <v>1.1455178047574377</v>
      </c>
      <c r="L651" s="13">
        <f t="shared" si="229"/>
        <v>1145.5178047574377</v>
      </c>
      <c r="M651" s="3">
        <f t="shared" si="230"/>
        <v>-5.2844121108241255E-3</v>
      </c>
      <c r="N651" s="3">
        <f t="shared" si="209"/>
        <v>6.0245244884921938E-2</v>
      </c>
      <c r="O651" s="3">
        <v>640</v>
      </c>
      <c r="P651" s="3">
        <f t="shared" si="210"/>
        <v>2.5396825396825395</v>
      </c>
      <c r="Q651" s="3">
        <f>(  'Swap(vs6M)_2Y'!B654 + ( ('Swap(vs6M)_3Y'!B658 - 'Swap(vs6M)_2Y'!B654)/1  )*(P651-2) )/100</f>
        <v>1.2780952380952375E-4</v>
      </c>
      <c r="R651" s="3">
        <f t="shared" si="211"/>
        <v>1.4664256552614177</v>
      </c>
      <c r="S651" s="3">
        <f t="shared" si="212"/>
        <v>1.3704165349109974</v>
      </c>
      <c r="T651" s="13">
        <f t="shared" si="213"/>
        <v>0.92873381935865895</v>
      </c>
      <c r="U651" s="13">
        <f t="shared" si="214"/>
        <v>0.91472154327195654</v>
      </c>
      <c r="V651" s="3">
        <f t="shared" si="215"/>
        <v>149.45644910321846</v>
      </c>
      <c r="W651" s="13">
        <f t="shared" si="216"/>
        <v>0.92873381935865895</v>
      </c>
      <c r="X651" s="3">
        <f t="shared" si="217"/>
        <v>1.2377741025671898E-3</v>
      </c>
      <c r="Y651" s="3">
        <f t="shared" si="218"/>
        <v>-3.0644184567775641</v>
      </c>
      <c r="Z651" s="3">
        <f t="shared" si="219"/>
        <v>248.51195549017595</v>
      </c>
      <c r="AA651" s="3">
        <f t="shared" si="220"/>
        <v>2322.3483856571511</v>
      </c>
      <c r="AL651" s="25"/>
      <c r="AM651" s="25"/>
    </row>
    <row r="652" spans="1:39" hidden="1">
      <c r="A652" s="4">
        <v>42296</v>
      </c>
      <c r="B652" s="3">
        <v>139.9922</v>
      </c>
      <c r="C652" s="3">
        <f t="shared" si="222"/>
        <v>-2.6855032980245585E-4</v>
      </c>
      <c r="D652" s="3">
        <f t="shared" si="223"/>
        <v>7.2119279637007811E-8</v>
      </c>
      <c r="E652" s="3">
        <f t="shared" si="224"/>
        <v>7.2119896953933387E-5</v>
      </c>
      <c r="F652" s="3">
        <f t="shared" si="225"/>
        <v>8.8480913837171177E-3</v>
      </c>
      <c r="G652" s="3">
        <f t="shared" si="226"/>
        <v>2.9315333996131732E-2</v>
      </c>
      <c r="H652" s="3">
        <f t="shared" si="227"/>
        <v>1.497974100479339</v>
      </c>
      <c r="I652" s="13">
        <f>I653*(1+(H653*((B652/B653)-1))+((1-H653)*(Eur_1M!B652/100)*((A652-A653)/360)))</f>
        <v>121.30457795382303</v>
      </c>
      <c r="J652" s="3">
        <f t="shared" si="228"/>
        <v>116.0545995978966</v>
      </c>
      <c r="K652" s="3">
        <f t="shared" si="221"/>
        <v>1.1515872154276647</v>
      </c>
      <c r="L652" s="13">
        <f t="shared" si="229"/>
        <v>1151.5872154276647</v>
      </c>
      <c r="M652" s="3">
        <f t="shared" si="230"/>
        <v>-3.9801727512011676E-4</v>
      </c>
      <c r="N652" s="3">
        <f t="shared" ref="N652:N715" si="231">SQRT(252)*STDEV(M653:M831)</f>
        <v>6.0244601977278663E-2</v>
      </c>
      <c r="O652" s="3">
        <v>641</v>
      </c>
      <c r="P652" s="3">
        <f t="shared" ref="P652:P715" si="232">O652/252</f>
        <v>2.5436507936507935</v>
      </c>
      <c r="Q652" s="3">
        <f>(  'Swap(vs6M)_2Y'!B655 + ( ('Swap(vs6M)_3Y'!B659 - 'Swap(vs6M)_2Y'!B655)/1  )*(P652-2) )/100</f>
        <v>4.3545238095238093E-4</v>
      </c>
      <c r="R652" s="3">
        <f t="shared" si="211"/>
        <v>1.5285189266114381</v>
      </c>
      <c r="S652" s="3">
        <f t="shared" si="212"/>
        <v>1.4324358537748056</v>
      </c>
      <c r="T652" s="13">
        <f t="shared" si="213"/>
        <v>0.93680812598734697</v>
      </c>
      <c r="U652" s="13">
        <f t="shared" si="214"/>
        <v>0.92399043812658144</v>
      </c>
      <c r="V652" s="3">
        <f t="shared" si="215"/>
        <v>155.84870412817668</v>
      </c>
      <c r="W652" s="13">
        <f t="shared" si="216"/>
        <v>0.93680812598734697</v>
      </c>
      <c r="X652" s="3">
        <f t="shared" si="217"/>
        <v>1.1210630128880665E-3</v>
      </c>
      <c r="Y652" s="3">
        <f t="shared" si="218"/>
        <v>-3.0998340697531463</v>
      </c>
      <c r="Z652" s="3">
        <f t="shared" si="219"/>
        <v>227.82392095858751</v>
      </c>
      <c r="AA652" s="3">
        <f t="shared" si="220"/>
        <v>2347.7071590489377</v>
      </c>
      <c r="AL652" s="25"/>
      <c r="AM652" s="25"/>
    </row>
    <row r="653" spans="1:39" hidden="1">
      <c r="A653" s="4">
        <v>42293</v>
      </c>
      <c r="B653" s="3">
        <v>140.02979999999999</v>
      </c>
      <c r="C653" s="3">
        <f t="shared" si="222"/>
        <v>1.1854501864682373E-3</v>
      </c>
      <c r="D653" s="3">
        <f t="shared" si="223"/>
        <v>1.4052921445975786E-6</v>
      </c>
      <c r="E653" s="3">
        <f t="shared" si="224"/>
        <v>7.6169645141205196E-5</v>
      </c>
      <c r="F653" s="3">
        <f t="shared" si="225"/>
        <v>7.086403435161882E-3</v>
      </c>
      <c r="G653" s="3">
        <f t="shared" si="226"/>
        <v>3.0464745972718775E-2</v>
      </c>
      <c r="H653" s="3">
        <f t="shared" si="227"/>
        <v>1.5</v>
      </c>
      <c r="I653" s="13">
        <f>I654*(1+(H654*((B653/B654)-1))+((1-H654)*(Eur_1M!B653/100)*((A653-A654)/360)))</f>
        <v>121.35286888107393</v>
      </c>
      <c r="J653" s="3">
        <f t="shared" si="228"/>
        <v>116.10080052716778</v>
      </c>
      <c r="K653" s="3">
        <f t="shared" si="221"/>
        <v>1.1520456582612439</v>
      </c>
      <c r="L653" s="13">
        <f t="shared" si="229"/>
        <v>1152.0456582612439</v>
      </c>
      <c r="M653" s="3">
        <f t="shared" si="230"/>
        <v>1.7649545389731591E-3</v>
      </c>
      <c r="N653" s="3">
        <f t="shared" si="231"/>
        <v>6.0207766259866409E-2</v>
      </c>
      <c r="O653" s="3">
        <v>642</v>
      </c>
      <c r="P653" s="3">
        <f t="shared" si="232"/>
        <v>2.5476190476190474</v>
      </c>
      <c r="Q653" s="3">
        <f>(  'Swap(vs6M)_2Y'!B656 + ( ('Swap(vs6M)_3Y'!B660 - 'Swap(vs6M)_2Y'!B656)/1  )*(P653-2) )/100</f>
        <v>5.2392857142857146E-4</v>
      </c>
      <c r="R653" s="3">
        <f t="shared" si="211"/>
        <v>1.5347838305328496</v>
      </c>
      <c r="S653" s="3">
        <f t="shared" si="212"/>
        <v>1.4386846335655035</v>
      </c>
      <c r="T653" s="13">
        <f t="shared" si="213"/>
        <v>0.93758153205659822</v>
      </c>
      <c r="U653" s="13">
        <f t="shared" si="214"/>
        <v>0.92488005249624106</v>
      </c>
      <c r="V653" s="3">
        <f t="shared" si="215"/>
        <v>156.49035977838616</v>
      </c>
      <c r="W653" s="13">
        <f t="shared" si="216"/>
        <v>0.93758153205659822</v>
      </c>
      <c r="X653" s="3">
        <f t="shared" si="217"/>
        <v>1.1097290511085456E-3</v>
      </c>
      <c r="Y653" s="3">
        <f t="shared" si="218"/>
        <v>-3.1534336223853638</v>
      </c>
      <c r="Z653" s="3">
        <f t="shared" si="219"/>
        <v>225.91410169549593</v>
      </c>
      <c r="AA653" s="3">
        <f t="shared" si="220"/>
        <v>2353.0990943758979</v>
      </c>
      <c r="AL653" s="25"/>
      <c r="AM653" s="25"/>
    </row>
    <row r="654" spans="1:39" hidden="1">
      <c r="A654" s="4">
        <v>42292</v>
      </c>
      <c r="B654" s="3">
        <v>139.8639</v>
      </c>
      <c r="C654" s="3">
        <f t="shared" si="222"/>
        <v>-8.3046273408245847E-4</v>
      </c>
      <c r="D654" s="3">
        <f t="shared" si="223"/>
        <v>6.8966835269971212E-7</v>
      </c>
      <c r="E654" s="3">
        <f t="shared" si="224"/>
        <v>1.36820194309114E-4</v>
      </c>
      <c r="F654" s="3">
        <f t="shared" si="225"/>
        <v>1.3778506251530653E-2</v>
      </c>
      <c r="G654" s="3">
        <f t="shared" si="226"/>
        <v>4.005409705067698E-2</v>
      </c>
      <c r="H654" s="3">
        <f t="shared" si="227"/>
        <v>1.4879763112859903</v>
      </c>
      <c r="I654" s="13">
        <f>I655*(1+(H655*((B654/B655)-1))+((1-H655)*(Eur_1M!B654/100)*((A654-A655)/360)))</f>
        <v>121.13887548418373</v>
      </c>
      <c r="J654" s="3">
        <f t="shared" si="228"/>
        <v>115.89606861670237</v>
      </c>
      <c r="K654" s="3">
        <f t="shared" si="221"/>
        <v>1.1500141433406899</v>
      </c>
      <c r="L654" s="13">
        <f t="shared" si="229"/>
        <v>1150.0141433406898</v>
      </c>
      <c r="M654" s="3">
        <f t="shared" si="230"/>
        <v>-1.1630989829981466E-3</v>
      </c>
      <c r="N654" s="3">
        <f t="shared" si="231"/>
        <v>6.0207160923190485E-2</v>
      </c>
      <c r="O654" s="3">
        <v>643</v>
      </c>
      <c r="P654" s="3">
        <f t="shared" si="232"/>
        <v>2.5515873015873014</v>
      </c>
      <c r="Q654" s="3">
        <f>(  'Swap(vs6M)_2Y'!B657 + ( ('Swap(vs6M)_3Y'!B661 - 'Swap(vs6M)_2Y'!B657)/1  )*(P654-2) )/100</f>
        <v>6.9582539682539672E-4</v>
      </c>
      <c r="R654" s="3">
        <f t="shared" si="211"/>
        <v>1.519909534862268</v>
      </c>
      <c r="S654" s="3">
        <f t="shared" si="212"/>
        <v>1.4237364903515697</v>
      </c>
      <c r="T654" s="13">
        <f t="shared" si="213"/>
        <v>0.93573314313076039</v>
      </c>
      <c r="U654" s="13">
        <f t="shared" si="214"/>
        <v>0.92273861681486702</v>
      </c>
      <c r="V654" s="3">
        <f t="shared" si="215"/>
        <v>155.00456349399792</v>
      </c>
      <c r="W654" s="13">
        <f t="shared" si="216"/>
        <v>0.93573314313076039</v>
      </c>
      <c r="X654" s="3">
        <f t="shared" si="217"/>
        <v>1.136360818767381E-3</v>
      </c>
      <c r="Y654" s="3">
        <f t="shared" si="218"/>
        <v>-3.3648119388921685</v>
      </c>
      <c r="Z654" s="3">
        <f t="shared" si="219"/>
        <v>230.87727860785964</v>
      </c>
      <c r="AA654" s="3">
        <f t="shared" si="220"/>
        <v>2350.2716193486763</v>
      </c>
      <c r="AL654" s="25"/>
      <c r="AM654" s="25"/>
    </row>
    <row r="655" spans="1:39" hidden="1">
      <c r="A655" s="4">
        <v>42291</v>
      </c>
      <c r="B655" s="3">
        <v>139.98009999999999</v>
      </c>
      <c r="C655" s="3">
        <f t="shared" si="222"/>
        <v>1.7882805565515544E-3</v>
      </c>
      <c r="D655" s="3">
        <f t="shared" si="223"/>
        <v>3.1979473489403372E-6</v>
      </c>
      <c r="E655" s="3">
        <f t="shared" si="224"/>
        <v>1.3613136674956656E-4</v>
      </c>
      <c r="F655" s="3">
        <f t="shared" si="225"/>
        <v>1.4637965419053862E-2</v>
      </c>
      <c r="G655" s="3">
        <f t="shared" si="226"/>
        <v>3.9752548360207127E-2</v>
      </c>
      <c r="H655" s="3">
        <f t="shared" si="227"/>
        <v>1.4018298015054893</v>
      </c>
      <c r="I655" s="13">
        <f>I656*(1+(H656*((B655/B656)-1))+((1-H656)*(Eur_1M!B655/100)*((A655-A656)/360)))</f>
        <v>121.27985395712719</v>
      </c>
      <c r="J655" s="3">
        <f t="shared" si="228"/>
        <v>116.03094563870235</v>
      </c>
      <c r="K655" s="3">
        <f t="shared" si="221"/>
        <v>1.1513525017920421</v>
      </c>
      <c r="L655" s="13">
        <f t="shared" si="229"/>
        <v>1151.3525017920422</v>
      </c>
      <c r="M655" s="3">
        <f t="shared" si="230"/>
        <v>2.5188778844718045E-3</v>
      </c>
      <c r="N655" s="3">
        <f t="shared" si="231"/>
        <v>6.012771027108834E-2</v>
      </c>
      <c r="O655" s="3">
        <v>644</v>
      </c>
      <c r="P655" s="3">
        <f t="shared" si="232"/>
        <v>2.5555555555555554</v>
      </c>
      <c r="Q655" s="3">
        <f>(  'Swap(vs6M)_2Y'!B658 + ( ('Swap(vs6M)_3Y'!B662 - 'Swap(vs6M)_2Y'!B658)/1  )*(P655-2) )/100</f>
        <v>7.9722222222222195E-4</v>
      </c>
      <c r="R655" s="3">
        <f t="shared" si="211"/>
        <v>1.5355084935209344</v>
      </c>
      <c r="S655" s="3">
        <f t="shared" si="212"/>
        <v>1.439387704073368</v>
      </c>
      <c r="T655" s="13">
        <f t="shared" si="213"/>
        <v>0.93767051380991928</v>
      </c>
      <c r="U655" s="13">
        <f t="shared" si="214"/>
        <v>0.92497964691472767</v>
      </c>
      <c r="V655" s="3">
        <f t="shared" si="215"/>
        <v>156.492229914483</v>
      </c>
      <c r="W655" s="13">
        <f t="shared" si="216"/>
        <v>0.93767051380991928</v>
      </c>
      <c r="X655" s="3">
        <f t="shared" si="217"/>
        <v>1.1089133979693723E-3</v>
      </c>
      <c r="Y655" s="3">
        <f t="shared" si="218"/>
        <v>-3.3931706422912895</v>
      </c>
      <c r="Z655" s="3">
        <f t="shared" si="219"/>
        <v>225.87815982445775</v>
      </c>
      <c r="AA655" s="3">
        <f t="shared" si="220"/>
        <v>2359.0258251550595</v>
      </c>
      <c r="AL655" s="25"/>
      <c r="AM655" s="25"/>
    </row>
    <row r="656" spans="1:39" hidden="1">
      <c r="A656" s="4">
        <v>42290</v>
      </c>
      <c r="B656" s="3">
        <v>139.72999999999999</v>
      </c>
      <c r="C656" s="3">
        <f t="shared" si="222"/>
        <v>-7.7288933265307627E-5</v>
      </c>
      <c r="D656" s="3">
        <f t="shared" si="223"/>
        <v>5.9735792052891758E-9</v>
      </c>
      <c r="E656" s="3">
        <f t="shared" si="224"/>
        <v>1.3540411084733361E-4</v>
      </c>
      <c r="F656" s="3">
        <f t="shared" si="225"/>
        <v>1.1277841534842901E-2</v>
      </c>
      <c r="G656" s="3">
        <f t="shared" si="226"/>
        <v>4.0323222584198751E-2</v>
      </c>
      <c r="H656" s="3">
        <f t="shared" si="227"/>
        <v>1.4083460837185378</v>
      </c>
      <c r="I656" s="13">
        <f>I657*(1+(H657*((B656/B657)-1))+((1-H657)*(Eur_1M!B656/100)*((A656-A657)/360)))</f>
        <v>120.97474923724593</v>
      </c>
      <c r="J656" s="3">
        <f t="shared" si="228"/>
        <v>115.73904564037973</v>
      </c>
      <c r="K656" s="3">
        <f t="shared" si="221"/>
        <v>1.1484560348927002</v>
      </c>
      <c r="L656" s="13">
        <f t="shared" si="229"/>
        <v>1148.4560348927002</v>
      </c>
      <c r="M656" s="3">
        <f t="shared" si="230"/>
        <v>-1.0762971945080721E-4</v>
      </c>
      <c r="N656" s="3">
        <f t="shared" si="231"/>
        <v>6.0613329819086653E-2</v>
      </c>
      <c r="O656" s="3">
        <v>645</v>
      </c>
      <c r="P656" s="3">
        <f t="shared" si="232"/>
        <v>2.5595238095238093</v>
      </c>
      <c r="Q656" s="3">
        <f>(  'Swap(vs6M)_2Y'!B659 + ( ('Swap(vs6M)_3Y'!B663 - 'Swap(vs6M)_2Y'!B659)/1  )*(P656-2) )/100</f>
        <v>7.4214285714285701E-4</v>
      </c>
      <c r="R656" s="3">
        <f t="shared" si="211"/>
        <v>1.495476515793372</v>
      </c>
      <c r="S656" s="3">
        <f t="shared" si="212"/>
        <v>1.3985042083430688</v>
      </c>
      <c r="T656" s="13">
        <f t="shared" si="213"/>
        <v>0.93260493780473452</v>
      </c>
      <c r="U656" s="13">
        <f t="shared" si="214"/>
        <v>0.91901914509279381</v>
      </c>
      <c r="V656" s="3">
        <f t="shared" si="215"/>
        <v>153.78067349839159</v>
      </c>
      <c r="W656" s="13">
        <f t="shared" si="216"/>
        <v>0.93260493780473452</v>
      </c>
      <c r="X656" s="3">
        <f t="shared" si="217"/>
        <v>1.1708709008793508E-3</v>
      </c>
      <c r="Y656" s="3">
        <f t="shared" si="218"/>
        <v>-3.5176493164640643</v>
      </c>
      <c r="Z656" s="3">
        <f t="shared" si="219"/>
        <v>239.58800867678877</v>
      </c>
      <c r="AA656" s="3">
        <f t="shared" si="220"/>
        <v>2347.7874468005975</v>
      </c>
      <c r="AL656" s="25"/>
      <c r="AM656" s="25"/>
    </row>
    <row r="657" spans="1:39" hidden="1">
      <c r="A657" s="4">
        <v>42289</v>
      </c>
      <c r="B657" s="3">
        <v>139.74080000000001</v>
      </c>
      <c r="C657" s="3">
        <f t="shared" si="222"/>
        <v>1.6443932486578849E-3</v>
      </c>
      <c r="D657" s="3">
        <f t="shared" si="223"/>
        <v>2.7040291562316328E-6</v>
      </c>
      <c r="E657" s="3">
        <f t="shared" si="224"/>
        <v>1.4839538528004754E-4</v>
      </c>
      <c r="F657" s="3">
        <f t="shared" si="225"/>
        <v>7.7499608449255186E-3</v>
      </c>
      <c r="G657" s="3">
        <f t="shared" si="226"/>
        <v>4.2801201640572377E-2</v>
      </c>
      <c r="H657" s="3">
        <f t="shared" si="227"/>
        <v>1.4091596077284403</v>
      </c>
      <c r="I657" s="13">
        <f>I658*(1+(H658*((B657/B658)-1))+((1-H658)*(Eur_1M!B657/100)*((A657-A658)/360)))</f>
        <v>120.98777041628735</v>
      </c>
      <c r="J657" s="3">
        <f t="shared" si="228"/>
        <v>115.75150327178518</v>
      </c>
      <c r="K657" s="3">
        <f t="shared" si="221"/>
        <v>1.1485796495457232</v>
      </c>
      <c r="L657" s="13">
        <f t="shared" si="229"/>
        <v>1148.5796495457232</v>
      </c>
      <c r="M657" s="3">
        <f t="shared" si="230"/>
        <v>2.3174313728202048E-3</v>
      </c>
      <c r="N657" s="3">
        <f t="shared" si="231"/>
        <v>6.0589260669661825E-2</v>
      </c>
      <c r="O657" s="3">
        <v>646</v>
      </c>
      <c r="P657" s="3">
        <f t="shared" si="232"/>
        <v>2.5634920634920637</v>
      </c>
      <c r="Q657" s="3">
        <f>(  'Swap(vs6M)_2Y'!B660 + ( ('Swap(vs6M)_3Y'!B664 - 'Swap(vs6M)_2Y'!B660)/1  )*(P657-2) )/100</f>
        <v>7.4246031746031749E-4</v>
      </c>
      <c r="R657" s="3">
        <f t="shared" si="211"/>
        <v>1.4960970269514005</v>
      </c>
      <c r="S657" s="3">
        <f t="shared" si="212"/>
        <v>1.3990881131798036</v>
      </c>
      <c r="T657" s="13">
        <f t="shared" si="213"/>
        <v>0.93268581371765025</v>
      </c>
      <c r="U657" s="13">
        <f t="shared" si="214"/>
        <v>0.9191067190927259</v>
      </c>
      <c r="V657" s="3">
        <f t="shared" si="215"/>
        <v>153.9048899462399</v>
      </c>
      <c r="W657" s="13">
        <f t="shared" si="216"/>
        <v>0.93268581371765025</v>
      </c>
      <c r="X657" s="3">
        <f t="shared" si="217"/>
        <v>1.1692173907956239E-3</v>
      </c>
      <c r="Y657" s="3">
        <f t="shared" si="218"/>
        <v>-3.5123565548363693</v>
      </c>
      <c r="Z657" s="3">
        <f t="shared" si="219"/>
        <v>239.57700485139551</v>
      </c>
      <c r="AA657" s="3">
        <f t="shared" si="220"/>
        <v>2351.64265714667</v>
      </c>
      <c r="AL657" s="25"/>
      <c r="AM657" s="25"/>
    </row>
    <row r="658" spans="1:39" hidden="1">
      <c r="A658" s="4">
        <v>42286</v>
      </c>
      <c r="B658" s="3">
        <v>139.5112</v>
      </c>
      <c r="C658" s="3">
        <f t="shared" si="222"/>
        <v>-4.6437100063676331E-4</v>
      </c>
      <c r="D658" s="3">
        <f t="shared" si="223"/>
        <v>2.1564042623238884E-7</v>
      </c>
      <c r="E658" s="3">
        <f t="shared" si="224"/>
        <v>1.4575874331280406E-4</v>
      </c>
      <c r="F658" s="3">
        <f t="shared" si="225"/>
        <v>5.8459771708121722E-3</v>
      </c>
      <c r="G658" s="3">
        <f t="shared" si="226"/>
        <v>4.2603164586916396E-2</v>
      </c>
      <c r="H658" s="3">
        <f t="shared" si="227"/>
        <v>1.4074358970705101</v>
      </c>
      <c r="I658" s="13">
        <f>I659*(1+(H659*((B658/B659)-1))+((1-H659)*(Eur_1M!B658/100)*((A658-A659)/360)))</f>
        <v>120.70771419227343</v>
      </c>
      <c r="J658" s="3">
        <f t="shared" si="228"/>
        <v>115.48356768772828</v>
      </c>
      <c r="K658" s="3">
        <f t="shared" si="221"/>
        <v>1.1459209768672847</v>
      </c>
      <c r="L658" s="13">
        <f t="shared" si="229"/>
        <v>1145.9209768672847</v>
      </c>
      <c r="M658" s="3">
        <f t="shared" si="230"/>
        <v>-6.5208656285639362E-4</v>
      </c>
      <c r="N658" s="3">
        <f t="shared" si="231"/>
        <v>6.0597711536361953E-2</v>
      </c>
      <c r="O658" s="3">
        <v>647</v>
      </c>
      <c r="P658" s="3">
        <f t="shared" si="232"/>
        <v>2.5674603174603177</v>
      </c>
      <c r="Q658" s="3">
        <f>(  'Swap(vs6M)_2Y'!B661 + ( ('Swap(vs6M)_3Y'!B665 - 'Swap(vs6M)_2Y'!B661)/1  )*(P658-2) )/100</f>
        <v>8.4671825396825408E-4</v>
      </c>
      <c r="R658" s="3">
        <f t="shared" si="211"/>
        <v>1.4737405613409429</v>
      </c>
      <c r="S658" s="3">
        <f t="shared" si="212"/>
        <v>1.3766430512313752</v>
      </c>
      <c r="T658" s="13">
        <f t="shared" si="213"/>
        <v>0.92972427131135182</v>
      </c>
      <c r="U658" s="13">
        <f t="shared" si="214"/>
        <v>0.915688683143699</v>
      </c>
      <c r="V658" s="3">
        <f t="shared" si="215"/>
        <v>151.69032972830348</v>
      </c>
      <c r="W658" s="13">
        <f t="shared" si="216"/>
        <v>0.92972427131135182</v>
      </c>
      <c r="X658" s="3">
        <f t="shared" si="217"/>
        <v>1.210382871124182E-3</v>
      </c>
      <c r="Y658" s="3">
        <f t="shared" si="218"/>
        <v>-3.6918433332760525</v>
      </c>
      <c r="Z658" s="3">
        <f t="shared" si="219"/>
        <v>247.28175338941688</v>
      </c>
      <c r="AA658" s="3">
        <f t="shared" si="220"/>
        <v>2345.8890452742316</v>
      </c>
      <c r="AL658" s="25"/>
      <c r="AM658" s="25"/>
    </row>
    <row r="659" spans="1:39" hidden="1">
      <c r="A659" s="4">
        <v>42285</v>
      </c>
      <c r="B659" s="3">
        <v>139.57599999999999</v>
      </c>
      <c r="C659" s="3">
        <f t="shared" si="222"/>
        <v>7.4539150838031135E-4</v>
      </c>
      <c r="D659" s="3">
        <f t="shared" si="223"/>
        <v>5.5560850076547579E-7</v>
      </c>
      <c r="E659" s="3">
        <f t="shared" si="224"/>
        <v>1.4656299499137012E-4</v>
      </c>
      <c r="F659" s="3">
        <f t="shared" si="225"/>
        <v>7.3202452477881272E-3</v>
      </c>
      <c r="G659" s="3">
        <f t="shared" si="226"/>
        <v>4.2578569291181825E-2</v>
      </c>
      <c r="H659" s="3">
        <f t="shared" si="227"/>
        <v>1.4068796686174609</v>
      </c>
      <c r="I659" s="13">
        <f>I660*(1+(H660*((B659/B660)-1))+((1-H660)*(Eur_1M!B659/100)*((A659-A660)/360)))</f>
        <v>120.78645173978964</v>
      </c>
      <c r="J659" s="3">
        <f t="shared" si="228"/>
        <v>115.55889752856737</v>
      </c>
      <c r="K659" s="3">
        <f t="shared" si="221"/>
        <v>1.1466684602238346</v>
      </c>
      <c r="L659" s="13">
        <f t="shared" si="229"/>
        <v>1146.6684602238347</v>
      </c>
      <c r="M659" s="3">
        <f t="shared" si="230"/>
        <v>1.0679116933148148E-3</v>
      </c>
      <c r="N659" s="3">
        <f t="shared" si="231"/>
        <v>6.0588691313910176E-2</v>
      </c>
      <c r="O659" s="3">
        <v>648</v>
      </c>
      <c r="P659" s="3">
        <f t="shared" si="232"/>
        <v>2.5714285714285716</v>
      </c>
      <c r="Q659" s="3">
        <f>(  'Swap(vs6M)_2Y'!B662 + ( ('Swap(vs6M)_3Y'!B666 - 'Swap(vs6M)_2Y'!B662)/1  )*(P659-2) )/100</f>
        <v>8.4485714285714307E-4</v>
      </c>
      <c r="R659" s="3">
        <f t="shared" si="211"/>
        <v>1.4795796685197393</v>
      </c>
      <c r="S659" s="3">
        <f t="shared" si="212"/>
        <v>1.3824216152013145</v>
      </c>
      <c r="T659" s="13">
        <f t="shared" si="213"/>
        <v>0.93050727216025797</v>
      </c>
      <c r="U659" s="13">
        <f t="shared" si="214"/>
        <v>0.91657885850350418</v>
      </c>
      <c r="V659" s="3">
        <f t="shared" si="215"/>
        <v>152.39357928026425</v>
      </c>
      <c r="W659" s="13">
        <f t="shared" si="216"/>
        <v>0.93050727216025797</v>
      </c>
      <c r="X659" s="3">
        <f t="shared" si="217"/>
        <v>1.1984618381769231E-3</v>
      </c>
      <c r="Y659" s="3">
        <f t="shared" si="218"/>
        <v>-3.6650626583839903</v>
      </c>
      <c r="Z659" s="3">
        <f t="shared" si="219"/>
        <v>245.50818807205891</v>
      </c>
      <c r="AA659" s="3">
        <f t="shared" si="220"/>
        <v>2351.8022444095354</v>
      </c>
      <c r="AL659" s="25"/>
      <c r="AM659" s="25"/>
    </row>
    <row r="660" spans="1:39" hidden="1">
      <c r="A660" s="4">
        <v>42284</v>
      </c>
      <c r="B660" s="3">
        <v>139.47200000000001</v>
      </c>
      <c r="C660" s="3">
        <f t="shared" si="222"/>
        <v>3.5855916968960123E-4</v>
      </c>
      <c r="D660" s="3">
        <f t="shared" si="223"/>
        <v>1.2856467816849625E-7</v>
      </c>
      <c r="E660" s="3">
        <f t="shared" si="224"/>
        <v>1.4615364543385648E-4</v>
      </c>
      <c r="F660" s="3">
        <f t="shared" si="225"/>
        <v>6.1924155832939042E-3</v>
      </c>
      <c r="G660" s="3">
        <f t="shared" si="226"/>
        <v>4.2630715988476814E-2</v>
      </c>
      <c r="H660" s="3">
        <f t="shared" si="227"/>
        <v>1.4311019857378748</v>
      </c>
      <c r="I660" s="13">
        <f>I661*(1+(H661*((B660/B661)-1))+((1-H661)*(Eur_1M!B660/100)*((A660-A661)/360)))</f>
        <v>120.65753132564375</v>
      </c>
      <c r="J660" s="3">
        <f t="shared" si="228"/>
        <v>115.43555670090798</v>
      </c>
      <c r="K660" s="3">
        <f t="shared" si="221"/>
        <v>1.1454445731847602</v>
      </c>
      <c r="L660" s="13">
        <f t="shared" si="229"/>
        <v>1145.4445731847602</v>
      </c>
      <c r="M660" s="3">
        <f t="shared" si="230"/>
        <v>5.2146123838589075E-4</v>
      </c>
      <c r="N660" s="3">
        <f t="shared" si="231"/>
        <v>6.1040709401904633E-2</v>
      </c>
      <c r="O660" s="3">
        <v>649</v>
      </c>
      <c r="P660" s="3">
        <f t="shared" si="232"/>
        <v>2.5753968253968256</v>
      </c>
      <c r="Q660" s="3">
        <f>(  'Swap(vs6M)_2Y'!B663 + ( ('Swap(vs6M)_3Y'!B667 - 'Swap(vs6M)_2Y'!B663)/1  )*(P660-2) )/100</f>
        <v>9.6688492063492072E-4</v>
      </c>
      <c r="R660" s="3">
        <f t="shared" si="211"/>
        <v>1.4606290185136614</v>
      </c>
      <c r="S660" s="3">
        <f t="shared" si="212"/>
        <v>1.3626706258928543</v>
      </c>
      <c r="T660" s="13">
        <f t="shared" si="213"/>
        <v>0.92794136089715262</v>
      </c>
      <c r="U660" s="13">
        <f t="shared" si="214"/>
        <v>0.91350683032387892</v>
      </c>
      <c r="V660" s="3">
        <f t="shared" si="215"/>
        <v>151.67047057105299</v>
      </c>
      <c r="W660" s="13">
        <f t="shared" si="216"/>
        <v>0.92794136089715262</v>
      </c>
      <c r="X660" s="3">
        <f t="shared" si="217"/>
        <v>1.2235574060334875E-3</v>
      </c>
      <c r="Y660" s="3">
        <f t="shared" si="218"/>
        <v>-3.8718199518447074</v>
      </c>
      <c r="Z660" s="3">
        <f t="shared" si="219"/>
        <v>252.36913337157122</v>
      </c>
      <c r="AA660" s="3">
        <f t="shared" si="220"/>
        <v>2346.791534329263</v>
      </c>
      <c r="AL660" s="25"/>
      <c r="AM660" s="25"/>
    </row>
    <row r="661" spans="1:39" hidden="1">
      <c r="A661" s="4">
        <v>42283</v>
      </c>
      <c r="B661" s="3">
        <v>139.422</v>
      </c>
      <c r="C661" s="3">
        <f t="shared" si="222"/>
        <v>-2.0184461383532509E-3</v>
      </c>
      <c r="D661" s="3">
        <f t="shared" si="223"/>
        <v>4.0741248134331504E-6</v>
      </c>
      <c r="E661" s="3">
        <f t="shared" si="224"/>
        <v>1.4602695440500249E-4</v>
      </c>
      <c r="F661" s="3">
        <f t="shared" si="225"/>
        <v>5.7905707425974827E-3</v>
      </c>
      <c r="G661" s="3">
        <f t="shared" si="226"/>
        <v>4.2647570604927375E-2</v>
      </c>
      <c r="H661" s="3">
        <f t="shared" si="227"/>
        <v>1.4505341108267877</v>
      </c>
      <c r="I661" s="13">
        <f>I662*(1+(H662*((B661/B662)-1))+((1-H662)*(Eur_1M!B661/100)*((A661-A662)/360)))</f>
        <v>120.59462950179491</v>
      </c>
      <c r="J661" s="3">
        <f t="shared" si="228"/>
        <v>115.37537722455275</v>
      </c>
      <c r="K661" s="3">
        <f t="shared" si="221"/>
        <v>1.1448474239477466</v>
      </c>
      <c r="L661" s="13">
        <f t="shared" si="229"/>
        <v>1144.8474239477466</v>
      </c>
      <c r="M661" s="3">
        <f t="shared" si="230"/>
        <v>-2.911589841477615E-3</v>
      </c>
      <c r="N661" s="3">
        <f t="shared" si="231"/>
        <v>6.3798455313169661E-2</v>
      </c>
      <c r="O661" s="3">
        <v>650</v>
      </c>
      <c r="P661" s="3">
        <f t="shared" si="232"/>
        <v>2.5793650793650795</v>
      </c>
      <c r="Q661" s="3">
        <f>(  'Swap(vs6M)_2Y'!B664 + ( ('Swap(vs6M)_3Y'!B668 - 'Swap(vs6M)_2Y'!B664)/1  )*(P661-2) )/100</f>
        <v>9.4817460317460323E-4</v>
      </c>
      <c r="R661" s="3">
        <f t="shared" si="211"/>
        <v>1.3952992473673917</v>
      </c>
      <c r="S661" s="3">
        <f t="shared" si="212"/>
        <v>1.2928363643233967</v>
      </c>
      <c r="T661" s="13">
        <f t="shared" si="213"/>
        <v>0.9185371905266384</v>
      </c>
      <c r="U661" s="13">
        <f t="shared" si="214"/>
        <v>0.90196616978719713</v>
      </c>
      <c r="V661" s="3">
        <f t="shared" si="215"/>
        <v>151.82199953180395</v>
      </c>
      <c r="W661" s="13">
        <f t="shared" si="216"/>
        <v>0.9185371905266384</v>
      </c>
      <c r="X661" s="3">
        <f t="shared" si="217"/>
        <v>1.2848150276581738E-3</v>
      </c>
      <c r="Y661" s="3">
        <f t="shared" si="218"/>
        <v>-4.2802275120849513</v>
      </c>
      <c r="Z661" s="3">
        <f t="shared" si="219"/>
        <v>277.11421855382503</v>
      </c>
      <c r="AA661" s="3">
        <f t="shared" si="220"/>
        <v>2320.8170989993337</v>
      </c>
      <c r="AL661" s="25"/>
      <c r="AM661" s="25"/>
    </row>
    <row r="662" spans="1:39" hidden="1">
      <c r="A662" s="4">
        <v>42282</v>
      </c>
      <c r="B662" s="3">
        <v>139.7037</v>
      </c>
      <c r="C662" s="3">
        <f t="shared" si="222"/>
        <v>-2.7070696597621597E-3</v>
      </c>
      <c r="D662" s="3">
        <f t="shared" si="223"/>
        <v>7.3282261428048149E-6</v>
      </c>
      <c r="E662" s="3">
        <f t="shared" si="224"/>
        <v>1.4366005769124351E-4</v>
      </c>
      <c r="F662" s="3">
        <f t="shared" si="225"/>
        <v>9.1156262715775451E-3</v>
      </c>
      <c r="G662" s="3">
        <f t="shared" si="226"/>
        <v>4.1925733174819159E-2</v>
      </c>
      <c r="H662" s="3">
        <f t="shared" si="227"/>
        <v>1.4425358445341683</v>
      </c>
      <c r="I662" s="13">
        <f>I663*(1+(H663*((B662/B663)-1))+((1-H663)*(Eur_1M!B662/100)*((A662-A663)/360)))</f>
        <v>120.94626325821534</v>
      </c>
      <c r="J662" s="3">
        <f t="shared" si="228"/>
        <v>115.71179251484799</v>
      </c>
      <c r="K662" s="3">
        <f t="shared" si="221"/>
        <v>1.1481856074296652</v>
      </c>
      <c r="L662" s="13">
        <f t="shared" si="229"/>
        <v>1148.1856074296652</v>
      </c>
      <c r="M662" s="3">
        <f t="shared" si="230"/>
        <v>-3.8787191863287637E-3</v>
      </c>
      <c r="N662" s="3">
        <f t="shared" si="231"/>
        <v>6.6342011181253616E-2</v>
      </c>
      <c r="O662" s="3">
        <v>651</v>
      </c>
      <c r="P662" s="3">
        <f t="shared" si="232"/>
        <v>2.5833333333333335</v>
      </c>
      <c r="Q662" s="3">
        <f>(  'Swap(vs6M)_2Y'!B665 + ( ('Swap(vs6M)_3Y'!B669 - 'Swap(vs6M)_2Y'!B665)/1  )*(P662-2) )/100</f>
        <v>1.0116666666666668E-3</v>
      </c>
      <c r="R662" s="3">
        <f t="shared" si="211"/>
        <v>1.3737370929496848</v>
      </c>
      <c r="S662" s="3">
        <f t="shared" si="212"/>
        <v>1.2671072285140348</v>
      </c>
      <c r="T662" s="13">
        <f t="shared" si="213"/>
        <v>0.91523834154578265</v>
      </c>
      <c r="U662" s="13">
        <f t="shared" si="214"/>
        <v>0.89744152437732416</v>
      </c>
      <c r="V662" s="3">
        <f t="shared" si="215"/>
        <v>155.76434304743054</v>
      </c>
      <c r="W662" s="13">
        <f t="shared" si="216"/>
        <v>0.91523834154578265</v>
      </c>
      <c r="X662" s="3">
        <f t="shared" si="217"/>
        <v>1.2683202092054894E-3</v>
      </c>
      <c r="Y662" s="3">
        <f t="shared" si="218"/>
        <v>-4.5851400253205394</v>
      </c>
      <c r="Z662" s="3">
        <f t="shared" si="219"/>
        <v>286.56436959050501</v>
      </c>
      <c r="AA662" s="3">
        <f t="shared" si="220"/>
        <v>2312.339465881686</v>
      </c>
      <c r="AL662" s="25"/>
      <c r="AM662" s="25"/>
    </row>
    <row r="663" spans="1:39" hidden="1">
      <c r="A663" s="4">
        <v>42279</v>
      </c>
      <c r="B663" s="3">
        <v>140.08240000000001</v>
      </c>
      <c r="C663" s="3">
        <f t="shared" si="222"/>
        <v>2.2104273522325487E-3</v>
      </c>
      <c r="D663" s="3">
        <f t="shared" si="223"/>
        <v>4.8859890794977964E-6</v>
      </c>
      <c r="E663" s="3">
        <f t="shared" si="224"/>
        <v>1.4056142197007139E-4</v>
      </c>
      <c r="F663" s="3">
        <f t="shared" si="225"/>
        <v>9.7660991255382537E-3</v>
      </c>
      <c r="G663" s="3">
        <f t="shared" si="226"/>
        <v>4.1364073793342705E-2</v>
      </c>
      <c r="H663" s="3">
        <f t="shared" si="227"/>
        <v>1.4334822599984514</v>
      </c>
      <c r="I663" s="13">
        <f>I664*(1+(H664*((B663/B664)-1))+((1-H664)*(Eur_1M!B663/100)*((A663-A664)/360)))</f>
        <v>121.41629081320171</v>
      </c>
      <c r="J663" s="3">
        <f t="shared" si="228"/>
        <v>116.16147760187485</v>
      </c>
      <c r="K663" s="3">
        <f t="shared" si="221"/>
        <v>1.152647745069904</v>
      </c>
      <c r="L663" s="13">
        <f t="shared" si="229"/>
        <v>1152.647745069904</v>
      </c>
      <c r="M663" s="3">
        <f t="shared" si="230"/>
        <v>3.1722076504420277E-3</v>
      </c>
      <c r="N663" s="3">
        <f t="shared" si="231"/>
        <v>6.6787031883059816E-2</v>
      </c>
      <c r="O663" s="3">
        <v>652</v>
      </c>
      <c r="P663" s="3">
        <f t="shared" si="232"/>
        <v>2.5873015873015874</v>
      </c>
      <c r="Q663" s="3">
        <f>(  'Swap(vs6M)_2Y'!B666 + ( ('Swap(vs6M)_3Y'!B670 - 'Swap(vs6M)_2Y'!B666)/1  )*(P663-2) )/100</f>
        <v>9.7166666666666679E-4</v>
      </c>
      <c r="R663" s="3">
        <f t="shared" si="211"/>
        <v>1.3995108063161843</v>
      </c>
      <c r="S663" s="3">
        <f t="shared" si="212"/>
        <v>1.292083256472369</v>
      </c>
      <c r="T663" s="13">
        <f t="shared" si="213"/>
        <v>0.91917006995099815</v>
      </c>
      <c r="U663" s="13">
        <f t="shared" si="214"/>
        <v>0.90183584316891041</v>
      </c>
      <c r="V663" s="3">
        <f t="shared" si="215"/>
        <v>159.9078283430058</v>
      </c>
      <c r="W663" s="13">
        <f t="shared" si="216"/>
        <v>0.91917006995099815</v>
      </c>
      <c r="X663" s="3">
        <f t="shared" si="217"/>
        <v>1.2100033750497353E-3</v>
      </c>
      <c r="Y663" s="3">
        <f t="shared" si="218"/>
        <v>-4.4594544646663277</v>
      </c>
      <c r="Z663" s="3">
        <f t="shared" si="219"/>
        <v>277.79152365340019</v>
      </c>
      <c r="AA663" s="3">
        <f t="shared" si="220"/>
        <v>2327.4627184102637</v>
      </c>
      <c r="AL663" s="25"/>
      <c r="AM663" s="25"/>
    </row>
    <row r="664" spans="1:39" hidden="1">
      <c r="A664" s="4">
        <v>42278</v>
      </c>
      <c r="B664" s="3">
        <v>139.7731</v>
      </c>
      <c r="C664" s="3">
        <f t="shared" si="222"/>
        <v>3.0101113238956219E-3</v>
      </c>
      <c r="D664" s="3">
        <f t="shared" si="223"/>
        <v>9.0607701822446538E-6</v>
      </c>
      <c r="E664" s="3">
        <f t="shared" si="224"/>
        <v>1.4246530186813838E-4</v>
      </c>
      <c r="F664" s="3">
        <f t="shared" si="225"/>
        <v>1.0161409476445605E-2</v>
      </c>
      <c r="G664" s="3">
        <f t="shared" si="226"/>
        <v>4.1593420522160772E-2</v>
      </c>
      <c r="H664" s="3">
        <f t="shared" si="227"/>
        <v>1.4351838785422977</v>
      </c>
      <c r="I664" s="13">
        <f>I665*(1+(H665*((B664/B665)-1))+((1-H665)*(Eur_1M!B664/100)*((A664-A665)/360)))</f>
        <v>121.03174338122045</v>
      </c>
      <c r="J664" s="3">
        <f t="shared" si="228"/>
        <v>115.79357311716552</v>
      </c>
      <c r="K664" s="3">
        <f t="shared" si="221"/>
        <v>1.1489971004374835</v>
      </c>
      <c r="L664" s="13">
        <f t="shared" si="229"/>
        <v>1148.9971004374836</v>
      </c>
      <c r="M664" s="3">
        <f t="shared" si="230"/>
        <v>4.2817574060105053E-3</v>
      </c>
      <c r="N664" s="3">
        <f t="shared" si="231"/>
        <v>6.6609561303179868E-2</v>
      </c>
      <c r="O664" s="3">
        <v>653</v>
      </c>
      <c r="P664" s="3">
        <f t="shared" si="232"/>
        <v>2.5912698412698414</v>
      </c>
      <c r="Q664" s="3">
        <f>(  'Swap(vs6M)_2Y'!B667 + ( ('Swap(vs6M)_3Y'!B671 - 'Swap(vs6M)_2Y'!B667)/1  )*(P664-2) )/100</f>
        <v>9.4623015873015884E-4</v>
      </c>
      <c r="R664" s="3">
        <f t="shared" si="211"/>
        <v>1.3717976246466586</v>
      </c>
      <c r="S664" s="3">
        <f t="shared" si="212"/>
        <v>1.2645734051525515</v>
      </c>
      <c r="T664" s="13">
        <f t="shared" si="213"/>
        <v>0.91493677652860406</v>
      </c>
      <c r="U664" s="13">
        <f t="shared" si="214"/>
        <v>0.89698785421235128</v>
      </c>
      <c r="V664" s="3">
        <f t="shared" si="215"/>
        <v>156.4685132724494</v>
      </c>
      <c r="W664" s="13">
        <f t="shared" si="216"/>
        <v>0.91493677652860406</v>
      </c>
      <c r="X664" s="3">
        <f t="shared" si="217"/>
        <v>1.2637591829287001E-3</v>
      </c>
      <c r="Y664" s="3">
        <f t="shared" si="218"/>
        <v>-4.5479021646444604</v>
      </c>
      <c r="Z664" s="3">
        <f t="shared" si="219"/>
        <v>287.97275658690779</v>
      </c>
      <c r="AA664" s="3">
        <f t="shared" si="220"/>
        <v>2318.6454249911712</v>
      </c>
      <c r="AL664" s="25"/>
      <c r="AM664" s="25"/>
    </row>
    <row r="665" spans="1:39">
      <c r="A665" s="4">
        <v>42277</v>
      </c>
      <c r="B665" s="3">
        <v>139.35300000000001</v>
      </c>
      <c r="C665" s="3">
        <f t="shared" si="222"/>
        <v>-1.5068507923321337E-4</v>
      </c>
      <c r="D665" s="3">
        <f t="shared" si="223"/>
        <v>2.270599310351979E-8</v>
      </c>
      <c r="E665" s="3">
        <f t="shared" si="224"/>
        <v>1.4454311038018106E-4</v>
      </c>
      <c r="F665" s="3">
        <f t="shared" si="225"/>
        <v>1.048874908017234E-2</v>
      </c>
      <c r="G665" s="3">
        <f t="shared" si="226"/>
        <v>4.1856116168514576E-2</v>
      </c>
      <c r="H665" s="3">
        <f t="shared" si="227"/>
        <v>1.422923073142619</v>
      </c>
      <c r="I665" s="13">
        <f>I666*(1+(H666*((B665/B666)-1))+((1-H666)*(Eur_1M!B665/100)*((A665-A666)/360)))</f>
        <v>120.51462270033828</v>
      </c>
      <c r="J665" s="3">
        <f t="shared" si="228"/>
        <v>115.29883306220718</v>
      </c>
      <c r="K665" s="3">
        <f t="shared" si="221"/>
        <v>1.1440878911151127</v>
      </c>
      <c r="L665" s="13">
        <f t="shared" si="229"/>
        <v>1144.0878911151126</v>
      </c>
      <c r="M665" s="3">
        <f t="shared" si="230"/>
        <v>-2.0993282416897511E-4</v>
      </c>
      <c r="N665" s="3">
        <f t="shared" si="231"/>
        <v>6.6645848767162189E-2</v>
      </c>
      <c r="O665" s="3">
        <v>654</v>
      </c>
      <c r="P665" s="3">
        <f t="shared" si="232"/>
        <v>2.5952380952380953</v>
      </c>
      <c r="Q665" s="3">
        <f>(  'Swap(vs6M)_2Y'!B668 + ( ('Swap(vs6M)_3Y'!B672 - 'Swap(vs6M)_2Y'!B668)/1  )*(P665-2) )/100</f>
        <v>8.8250000000000025E-4</v>
      </c>
      <c r="R665" s="3">
        <f t="shared" si="211"/>
        <v>1.3287565365005618</v>
      </c>
      <c r="S665" s="3">
        <f t="shared" si="212"/>
        <v>1.2213917890039352</v>
      </c>
      <c r="T665" s="13">
        <f t="shared" si="213"/>
        <v>0.90803584709685614</v>
      </c>
      <c r="U665" s="13">
        <f t="shared" si="214"/>
        <v>0.88903114270964967</v>
      </c>
      <c r="V665" s="3">
        <f t="shared" si="215"/>
        <v>151.8754906507296</v>
      </c>
      <c r="W665" s="13">
        <f t="shared" si="216"/>
        <v>0.90803584709685614</v>
      </c>
      <c r="X665" s="3">
        <f t="shared" si="217"/>
        <v>1.3433683697261663E-3</v>
      </c>
      <c r="Y665" s="3">
        <f t="shared" si="218"/>
        <v>-4.6878566892037181</v>
      </c>
      <c r="Z665" s="3">
        <f t="shared" si="219"/>
        <v>304.13346327921357</v>
      </c>
      <c r="AA665" s="3">
        <f t="shared" si="220"/>
        <v>2301.9692526553545</v>
      </c>
      <c r="AL665" s="25"/>
      <c r="AM665" s="25"/>
    </row>
    <row r="666" spans="1:39" hidden="1">
      <c r="A666" s="4">
        <v>42276</v>
      </c>
      <c r="B666" s="3">
        <v>139.374</v>
      </c>
      <c r="C666" s="3">
        <f t="shared" si="222"/>
        <v>5.4544411985579485E-4</v>
      </c>
      <c r="D666" s="3">
        <f t="shared" si="223"/>
        <v>2.975092878852627E-7</v>
      </c>
      <c r="E666" s="3">
        <f t="shared" si="224"/>
        <v>1.4543755679590861E-4</v>
      </c>
      <c r="F666" s="3">
        <f t="shared" si="225"/>
        <v>1.1597114904137888E-2</v>
      </c>
      <c r="G666" s="3">
        <f t="shared" si="226"/>
        <v>4.1806489674996498E-2</v>
      </c>
      <c r="H666" s="3">
        <f t="shared" si="227"/>
        <v>1.4015123739220183</v>
      </c>
      <c r="I666" s="13">
        <f>I667*(1+(H667*((B666/B667)-1))+((1-H667)*(Eur_1M!B666/100)*((A666-A667)/360)))</f>
        <v>120.53992533126886</v>
      </c>
      <c r="J666" s="3">
        <f t="shared" si="228"/>
        <v>115.32304061274613</v>
      </c>
      <c r="K666" s="3">
        <f t="shared" si="221"/>
        <v>1.1443280979299573</v>
      </c>
      <c r="L666" s="13">
        <f t="shared" si="229"/>
        <v>1144.3280979299573</v>
      </c>
      <c r="M666" s="3">
        <f t="shared" si="230"/>
        <v>7.9166918112679103E-4</v>
      </c>
      <c r="N666" s="3">
        <f t="shared" si="231"/>
        <v>6.6918798004645577E-2</v>
      </c>
      <c r="O666" s="3">
        <v>655</v>
      </c>
      <c r="P666" s="3">
        <f t="shared" si="232"/>
        <v>2.5992063492063493</v>
      </c>
      <c r="Q666" s="3">
        <f>(  'Swap(vs6M)_2Y'!B669 + ( ('Swap(vs6M)_3Y'!B673 - 'Swap(vs6M)_2Y'!B669)/1  )*(P666-2) )/100</f>
        <v>8.0944444444444456E-4</v>
      </c>
      <c r="R666" s="3">
        <f t="shared" ref="R666:R729" si="233">(LN(L666/1000)+(Q666+((N666^2)/2))*P666)/(N666*SQRT(P666))</f>
        <v>1.3230653285809848</v>
      </c>
      <c r="S666" s="3">
        <f t="shared" ref="S666:S729" si="234">R666-(N666*SQRT(P666))</f>
        <v>1.2151784790546085</v>
      </c>
      <c r="T666" s="13">
        <f t="shared" ref="T666:T729" si="235">_xlfn.NORM.S.DIST(R666,TRUE)</f>
        <v>0.9070931732246984</v>
      </c>
      <c r="U666" s="13">
        <f t="shared" ref="U666:U729" si="236">_xlfn.NORM.S.DIST(S666,TRUE)</f>
        <v>0.8878509866674984</v>
      </c>
      <c r="V666" s="3">
        <f t="shared" ref="V666:V729" si="237">(L666*T666) - ( 1000* EXP(-Q666*P666) *U666 )</f>
        <v>152.02721661371424</v>
      </c>
      <c r="W666" s="13">
        <f t="shared" ref="W666:W729" si="238">T666</f>
        <v>0.9070931732246984</v>
      </c>
      <c r="X666" s="3">
        <f t="shared" ref="X666:X729" si="239" xml:space="preserve"> _xlfn.NORM.S.DIST(R666,FALSE) / ( L666 * N666 * SQRT(P666) )</f>
        <v>1.3467107997494664E-3</v>
      </c>
      <c r="Y666" s="3">
        <f t="shared" ref="Y666:Y729" si="240">- ( (L666* _xlfn.NORM.S.DIST(R666,FALSE)  * N666  ) / ( 2* SQRT(P666) ) ) - Q666 * 1000 * ( EXP(-Q666*P666) ) *U666</f>
        <v>-4.6657428322558365</v>
      </c>
      <c r="Z666" s="3">
        <f t="shared" ref="Z666:Z729" si="241" xml:space="preserve"> L666 * SQRT(P666) * _xlfn.NORM.S.DIST(R666,FALSE)</f>
        <v>306.73572269348739</v>
      </c>
      <c r="AA666" s="3">
        <f t="shared" ref="AA666:AA729" si="242">1000 * P666 * EXP(-Q666*P666) * U666</f>
        <v>2302.8578085745198</v>
      </c>
      <c r="AL666" s="25"/>
      <c r="AM666" s="25"/>
    </row>
    <row r="667" spans="1:39" hidden="1">
      <c r="A667" s="4">
        <v>42275</v>
      </c>
      <c r="B667" s="3">
        <v>139.298</v>
      </c>
      <c r="C667" s="3">
        <f t="shared" si="222"/>
        <v>3.0340745269543533E-3</v>
      </c>
      <c r="D667" s="3">
        <f t="shared" si="223"/>
        <v>9.2056082351132821E-6</v>
      </c>
      <c r="E667" s="3">
        <f t="shared" si="224"/>
        <v>1.4615700125429818E-4</v>
      </c>
      <c r="F667" s="3">
        <f t="shared" si="225"/>
        <v>1.0043229538460187E-2</v>
      </c>
      <c r="G667" s="3">
        <f t="shared" si="226"/>
        <v>4.2166720838594643E-2</v>
      </c>
      <c r="H667" s="3">
        <f t="shared" si="227"/>
        <v>1.4490621548202136</v>
      </c>
      <c r="I667" s="13">
        <f>I668*(1+(H668*((B667/B668)-1))+((1-H668)*(Eur_1M!B667/100)*((A667-A668)/360)))</f>
        <v>120.44453535092467</v>
      </c>
      <c r="J667" s="3">
        <f t="shared" si="228"/>
        <v>115.23177904487099</v>
      </c>
      <c r="K667" s="3">
        <f t="shared" si="221"/>
        <v>1.143422527145266</v>
      </c>
      <c r="L667" s="13">
        <f t="shared" si="229"/>
        <v>1143.422527145266</v>
      </c>
      <c r="M667" s="3">
        <f t="shared" si="230"/>
        <v>4.406558914002605E-3</v>
      </c>
      <c r="N667" s="3">
        <f t="shared" si="231"/>
        <v>6.6749199043671825E-2</v>
      </c>
      <c r="O667" s="3">
        <v>656</v>
      </c>
      <c r="P667" s="3">
        <f t="shared" si="232"/>
        <v>2.6031746031746033</v>
      </c>
      <c r="Q667" s="3">
        <f>(  'Swap(vs6M)_2Y'!B670 + ( ('Swap(vs6M)_3Y'!B674 - 'Swap(vs6M)_2Y'!B670)/1  )*(P667-2) )/100</f>
        <v>7.9787301587301584E-4</v>
      </c>
      <c r="R667" s="3">
        <f t="shared" si="233"/>
        <v>1.3176232928091114</v>
      </c>
      <c r="S667" s="3">
        <f t="shared" si="234"/>
        <v>1.2099277553289878</v>
      </c>
      <c r="T667" s="13">
        <f t="shared" si="235"/>
        <v>0.90618510789297213</v>
      </c>
      <c r="U667" s="13">
        <f t="shared" si="236"/>
        <v>0.88684669207642808</v>
      </c>
      <c r="V667" s="3">
        <f t="shared" si="237"/>
        <v>151.14584551102269</v>
      </c>
      <c r="W667" s="13">
        <f t="shared" si="238"/>
        <v>0.90618510789297213</v>
      </c>
      <c r="X667" s="3">
        <f t="shared" si="239"/>
        <v>1.3599079923486258E-3</v>
      </c>
      <c r="Y667" s="3">
        <f t="shared" si="240"/>
        <v>-4.6669431767967451</v>
      </c>
      <c r="Z667" s="3">
        <f t="shared" si="241"/>
        <v>308.93874072558782</v>
      </c>
      <c r="AA667" s="3">
        <f t="shared" si="242"/>
        <v>2303.8267584325058</v>
      </c>
      <c r="AL667" s="25"/>
      <c r="AM667" s="25"/>
    </row>
    <row r="668" spans="1:39" hidden="1">
      <c r="A668" s="4">
        <v>42272</v>
      </c>
      <c r="B668" s="3">
        <v>138.876</v>
      </c>
      <c r="C668" s="3">
        <f t="shared" si="222"/>
        <v>-2.7899636994270565E-3</v>
      </c>
      <c r="D668" s="3">
        <f t="shared" si="223"/>
        <v>7.7838974441207079E-6</v>
      </c>
      <c r="E668" s="3">
        <f t="shared" si="224"/>
        <v>1.4624263423907796E-4</v>
      </c>
      <c r="F668" s="3">
        <f t="shared" si="225"/>
        <v>3.9610012719623298E-3</v>
      </c>
      <c r="G668" s="3">
        <f t="shared" si="226"/>
        <v>4.2810895655594448E-2</v>
      </c>
      <c r="H668" s="3">
        <f t="shared" si="227"/>
        <v>1.4519786157790275</v>
      </c>
      <c r="I668" s="13">
        <f>I669*(1+(H669*((B668/B669)-1))+((1-H669)*(Eur_1M!B668/100)*((A668-A669)/360)))</f>
        <v>119.91495707590046</v>
      </c>
      <c r="J668" s="3">
        <f t="shared" si="228"/>
        <v>114.72512055184137</v>
      </c>
      <c r="K668" s="3">
        <f t="shared" si="221"/>
        <v>1.1383950534804366</v>
      </c>
      <c r="L668" s="13">
        <f t="shared" si="229"/>
        <v>1138.3950534804367</v>
      </c>
      <c r="M668" s="3">
        <f t="shared" si="230"/>
        <v>-4.0526130902375423E-3</v>
      </c>
      <c r="N668" s="3">
        <f t="shared" si="231"/>
        <v>6.7139034383792581E-2</v>
      </c>
      <c r="O668" s="3">
        <v>657</v>
      </c>
      <c r="P668" s="3">
        <f t="shared" si="232"/>
        <v>2.6071428571428572</v>
      </c>
      <c r="Q668" s="3">
        <f>(  'Swap(vs6M)_2Y'!B671 + ( ('Swap(vs6M)_3Y'!B675 - 'Swap(vs6M)_2Y'!B671)/1  )*(P668-2) )/100</f>
        <v>8.5607142857142859E-4</v>
      </c>
      <c r="R668" s="3">
        <f t="shared" si="233"/>
        <v>1.2704650994510482</v>
      </c>
      <c r="S668" s="3">
        <f t="shared" si="234"/>
        <v>1.1620580547614798</v>
      </c>
      <c r="T668" s="13">
        <f t="shared" si="235"/>
        <v>0.89804049646016371</v>
      </c>
      <c r="U668" s="13">
        <f t="shared" si="236"/>
        <v>0.87739405801414272</v>
      </c>
      <c r="V668" s="3">
        <f t="shared" si="237"/>
        <v>146.88687353529428</v>
      </c>
      <c r="W668" s="13">
        <f t="shared" si="238"/>
        <v>0.89804049646016371</v>
      </c>
      <c r="X668" s="3">
        <f t="shared" si="239"/>
        <v>1.44233519582363E-3</v>
      </c>
      <c r="Y668" s="3">
        <f t="shared" si="240"/>
        <v>-4.9622524380260735</v>
      </c>
      <c r="Z668" s="3">
        <f t="shared" si="241"/>
        <v>327.18404765709425</v>
      </c>
      <c r="AA668" s="3">
        <f t="shared" si="242"/>
        <v>2282.3918906637587</v>
      </c>
      <c r="AL668" s="25"/>
      <c r="AM668" s="25"/>
    </row>
    <row r="669" spans="1:39" hidden="1">
      <c r="A669" s="4">
        <v>42271</v>
      </c>
      <c r="B669" s="3">
        <v>139.26400000000001</v>
      </c>
      <c r="C669" s="3">
        <f t="shared" si="222"/>
        <v>-5.9581281755113707E-4</v>
      </c>
      <c r="D669" s="3">
        <f t="shared" si="223"/>
        <v>3.5499291355822453E-7</v>
      </c>
      <c r="E669" s="3">
        <f t="shared" si="224"/>
        <v>1.3852648598754985E-4</v>
      </c>
      <c r="F669" s="3">
        <f t="shared" si="225"/>
        <v>7.0112517220944151E-3</v>
      </c>
      <c r="G669" s="3">
        <f t="shared" si="226"/>
        <v>4.1406091381528246E-2</v>
      </c>
      <c r="H669" s="3">
        <f t="shared" si="227"/>
        <v>1.4521435323792016</v>
      </c>
      <c r="I669" s="13">
        <f>I670*(1+(H670*((B669/B670)-1))+((1-H670)*(Eur_1M!B669/100)*((A669-A670)/360)))</f>
        <v>120.40191205425577</v>
      </c>
      <c r="J669" s="3">
        <f t="shared" si="228"/>
        <v>115.19100045504453</v>
      </c>
      <c r="K669" s="3">
        <f t="shared" si="221"/>
        <v>1.143017889131176</v>
      </c>
      <c r="L669" s="13">
        <f t="shared" si="229"/>
        <v>1143.0178891311759</v>
      </c>
      <c r="M669" s="3">
        <f t="shared" si="230"/>
        <v>-7.666374688195842E-4</v>
      </c>
      <c r="N669" s="3">
        <f t="shared" si="231"/>
        <v>6.7132690363679845E-2</v>
      </c>
      <c r="O669" s="3">
        <v>658</v>
      </c>
      <c r="P669" s="3">
        <f t="shared" si="232"/>
        <v>2.6111111111111112</v>
      </c>
      <c r="Q669" s="3">
        <f>(  'Swap(vs6M)_2Y'!B672 + ( ('Swap(vs6M)_3Y'!B676 - 'Swap(vs6M)_2Y'!B672)/1  )*(P669-2) )/100</f>
        <v>9.633333333333334E-4</v>
      </c>
      <c r="R669" s="3">
        <f t="shared" si="233"/>
        <v>1.3096630330506385</v>
      </c>
      <c r="S669" s="3">
        <f t="shared" si="234"/>
        <v>1.2011837694339125</v>
      </c>
      <c r="T669" s="13">
        <f t="shared" si="235"/>
        <v>0.90484507275600357</v>
      </c>
      <c r="U669" s="13">
        <f t="shared" si="236"/>
        <v>0.88516003804940002</v>
      </c>
      <c r="V669" s="3">
        <f t="shared" si="237"/>
        <v>151.31777443929309</v>
      </c>
      <c r="W669" s="13">
        <f t="shared" si="238"/>
        <v>0.90484507275600357</v>
      </c>
      <c r="X669" s="3">
        <f t="shared" si="239"/>
        <v>1.3647578914567139E-3</v>
      </c>
      <c r="Y669" s="3">
        <f t="shared" si="240"/>
        <v>-4.8684680493379293</v>
      </c>
      <c r="Z669" s="3">
        <f t="shared" si="241"/>
        <v>312.55113048304509</v>
      </c>
      <c r="AA669" s="3">
        <f t="shared" si="242"/>
        <v>2305.4448632673289</v>
      </c>
      <c r="AL669" s="25"/>
      <c r="AM669" s="25"/>
    </row>
    <row r="670" spans="1:39" hidden="1">
      <c r="A670" s="4">
        <v>42270</v>
      </c>
      <c r="B670" s="3">
        <v>139.34700000000001</v>
      </c>
      <c r="C670" s="3">
        <f t="shared" si="222"/>
        <v>-2.5113999751698681E-4</v>
      </c>
      <c r="D670" s="3">
        <f t="shared" si="223"/>
        <v>6.3071298352832148E-8</v>
      </c>
      <c r="E670" s="3">
        <f t="shared" si="224"/>
        <v>1.3823192455474957E-4</v>
      </c>
      <c r="F670" s="3">
        <f t="shared" si="225"/>
        <v>7.3612363867461171E-3</v>
      </c>
      <c r="G670" s="3">
        <f t="shared" si="226"/>
        <v>4.1322922629826959E-2</v>
      </c>
      <c r="H670" s="3">
        <f t="shared" si="227"/>
        <v>1.2880360043155226</v>
      </c>
      <c r="I670" s="13">
        <f>I671*(1+(H671*((B670/B671)-1))+((1-H671)*(Eur_1M!B670/100)*((A670-A671)/360)))</f>
        <v>120.49425206248657</v>
      </c>
      <c r="J670" s="3">
        <f t="shared" si="228"/>
        <v>115.2793440514929</v>
      </c>
      <c r="K670" s="3">
        <f t="shared" si="221"/>
        <v>1.1438945054530394</v>
      </c>
      <c r="L670" s="13">
        <f t="shared" si="229"/>
        <v>1143.8945054530393</v>
      </c>
      <c r="M670" s="3">
        <f t="shared" si="230"/>
        <v>-3.2074319422392445E-4</v>
      </c>
      <c r="N670" s="3">
        <f t="shared" si="231"/>
        <v>6.7396373790358677E-2</v>
      </c>
      <c r="O670" s="3">
        <v>659</v>
      </c>
      <c r="P670" s="3">
        <f t="shared" si="232"/>
        <v>2.6150793650793651</v>
      </c>
      <c r="Q670" s="3">
        <f>(  'Swap(vs6M)_2Y'!B673 + ( ('Swap(vs6M)_3Y'!B677 - 'Swap(vs6M)_2Y'!B673)/1  )*(P670-2) )/100</f>
        <v>1.0213492063492063E-3</v>
      </c>
      <c r="R670" s="3">
        <f t="shared" si="233"/>
        <v>1.3125177880629155</v>
      </c>
      <c r="S670" s="3">
        <f t="shared" si="234"/>
        <v>1.2035297167617451</v>
      </c>
      <c r="T670" s="13">
        <f t="shared" si="235"/>
        <v>0.9053272558895229</v>
      </c>
      <c r="U670" s="13">
        <f t="shared" si="236"/>
        <v>0.88561430057321555</v>
      </c>
      <c r="V670" s="3">
        <f t="shared" si="237"/>
        <v>152.34681242116403</v>
      </c>
      <c r="W670" s="13">
        <f t="shared" si="238"/>
        <v>0.9053272558895229</v>
      </c>
      <c r="X670" s="3">
        <f t="shared" si="239"/>
        <v>1.3522747331334423E-3</v>
      </c>
      <c r="Y670" s="3">
        <f t="shared" si="240"/>
        <v>-4.9207565965440718</v>
      </c>
      <c r="Z670" s="3">
        <f t="shared" si="241"/>
        <v>311.85900246059555</v>
      </c>
      <c r="AA670" s="3">
        <f t="shared" si="242"/>
        <v>2309.7742394804768</v>
      </c>
      <c r="AL670" s="25"/>
      <c r="AM670" s="25"/>
    </row>
    <row r="671" spans="1:39" hidden="1">
      <c r="A671" s="4">
        <v>42269</v>
      </c>
      <c r="B671" s="3">
        <v>139.38200000000001</v>
      </c>
      <c r="C671" s="3">
        <f t="shared" si="222"/>
        <v>4.4797497806619993E-3</v>
      </c>
      <c r="D671" s="3">
        <f t="shared" si="223"/>
        <v>2.006815809734123E-5</v>
      </c>
      <c r="E671" s="3">
        <f t="shared" si="224"/>
        <v>1.3922377769783254E-4</v>
      </c>
      <c r="F671" s="3">
        <f t="shared" si="225"/>
        <v>8.639471531479672E-3</v>
      </c>
      <c r="G671" s="3">
        <f t="shared" si="226"/>
        <v>4.1318229680571313E-2</v>
      </c>
      <c r="H671" s="3">
        <f t="shared" si="227"/>
        <v>1.2802982435259924</v>
      </c>
      <c r="I671" s="13">
        <f>I672*(1+(H672*((B671/B672)-1))+((1-H672)*(Eur_1M!B671/100)*((A671-A672)/360)))</f>
        <v>120.53290597243661</v>
      </c>
      <c r="J671" s="3">
        <f t="shared" si="228"/>
        <v>115.31632504691628</v>
      </c>
      <c r="K671" s="3">
        <f t="shared" si="221"/>
        <v>1.1442614606766228</v>
      </c>
      <c r="L671" s="13">
        <f t="shared" si="229"/>
        <v>1144.2614606766228</v>
      </c>
      <c r="M671" s="3">
        <f t="shared" si="230"/>
        <v>6.7135562983873191E-3</v>
      </c>
      <c r="N671" s="3">
        <f t="shared" si="231"/>
        <v>6.6949836249565312E-2</v>
      </c>
      <c r="O671" s="3">
        <v>660</v>
      </c>
      <c r="P671" s="3">
        <f t="shared" si="232"/>
        <v>2.6190476190476191</v>
      </c>
      <c r="Q671" s="3">
        <f>(  'Swap(vs6M)_2Y'!B674 + ( ('Swap(vs6M)_3Y'!B678 - 'Swap(vs6M)_2Y'!B674)/1  )*(P671-2) )/100</f>
        <v>1.0752380952380952E-3</v>
      </c>
      <c r="R671" s="3">
        <f t="shared" si="233"/>
        <v>1.3239290475715966</v>
      </c>
      <c r="S671" s="3">
        <f t="shared" si="234"/>
        <v>1.2155809683785233</v>
      </c>
      <c r="T671" s="13">
        <f t="shared" si="235"/>
        <v>0.90723669497019632</v>
      </c>
      <c r="U671" s="13">
        <f t="shared" si="236"/>
        <v>0.8879277061822537</v>
      </c>
      <c r="V671" s="3">
        <f t="shared" si="237"/>
        <v>152.68525507957543</v>
      </c>
      <c r="W671" s="13">
        <f t="shared" si="238"/>
        <v>0.90723669497019632</v>
      </c>
      <c r="X671" s="3">
        <f t="shared" si="239"/>
        <v>1.3395239208160844E-3</v>
      </c>
      <c r="Y671" s="3">
        <f t="shared" si="240"/>
        <v>-4.8827502932039888</v>
      </c>
      <c r="Z671" s="3">
        <f t="shared" si="241"/>
        <v>307.53456099688771</v>
      </c>
      <c r="AA671" s="3">
        <f t="shared" si="242"/>
        <v>2318.9852470359488</v>
      </c>
      <c r="AL671" s="25"/>
      <c r="AM671" s="25"/>
    </row>
    <row r="672" spans="1:39" hidden="1">
      <c r="A672" s="4">
        <v>42268</v>
      </c>
      <c r="B672" s="3">
        <v>138.75899999999999</v>
      </c>
      <c r="C672" s="3">
        <f t="shared" si="222"/>
        <v>-2.030238278357693E-3</v>
      </c>
      <c r="D672" s="3">
        <f t="shared" si="223"/>
        <v>4.1218674669088094E-6</v>
      </c>
      <c r="E672" s="3">
        <f t="shared" si="224"/>
        <v>1.7271586196857292E-4</v>
      </c>
      <c r="F672" s="3">
        <f t="shared" si="225"/>
        <v>-3.1587645932347336E-3</v>
      </c>
      <c r="G672" s="3">
        <f t="shared" si="226"/>
        <v>4.6582548778894346E-2</v>
      </c>
      <c r="H672" s="3">
        <f t="shared" si="227"/>
        <v>1.5</v>
      </c>
      <c r="I672" s="13">
        <f>I673*(1+(H673*((B672/B673)-1))+((1-H673)*(Eur_1M!B672/100)*((A672-A673)/360)))</f>
        <v>119.72641177366538</v>
      </c>
      <c r="J672" s="3">
        <f t="shared" si="228"/>
        <v>114.54473536006991</v>
      </c>
      <c r="K672" s="3">
        <f t="shared" si="221"/>
        <v>1.1366051263132564</v>
      </c>
      <c r="L672" s="13">
        <f t="shared" si="229"/>
        <v>1136.6051263132563</v>
      </c>
      <c r="M672" s="3">
        <f t="shared" si="230"/>
        <v>-3.0426422528459789E-3</v>
      </c>
      <c r="N672" s="3">
        <f t="shared" si="231"/>
        <v>6.6863380917800114E-2</v>
      </c>
      <c r="O672" s="3">
        <v>661</v>
      </c>
      <c r="P672" s="3">
        <f t="shared" si="232"/>
        <v>2.623015873015873</v>
      </c>
      <c r="Q672" s="3">
        <f>(  'Swap(vs6M)_2Y'!B675 + ( ('Swap(vs6M)_3Y'!B679 - 'Swap(vs6M)_2Y'!B675)/1  )*(P672-2) )/100</f>
        <v>1.0744841269841269E-3</v>
      </c>
      <c r="R672" s="3">
        <f t="shared" si="233"/>
        <v>1.2626049024573107</v>
      </c>
      <c r="S672" s="3">
        <f t="shared" si="234"/>
        <v>1.1543147931530473</v>
      </c>
      <c r="T672" s="13">
        <f t="shared" si="235"/>
        <v>0.89663439741357798</v>
      </c>
      <c r="U672" s="13">
        <f t="shared" si="236"/>
        <v>0.87581443310648199</v>
      </c>
      <c r="V672" s="3">
        <f t="shared" si="237"/>
        <v>145.76972994728067</v>
      </c>
      <c r="W672" s="13">
        <f t="shared" si="238"/>
        <v>0.89663439741357798</v>
      </c>
      <c r="X672" s="3">
        <f t="shared" si="239"/>
        <v>1.4606353215688127E-3</v>
      </c>
      <c r="Y672" s="3">
        <f t="shared" si="240"/>
        <v>-5.1564110188367227</v>
      </c>
      <c r="Z672" s="3">
        <f t="shared" si="241"/>
        <v>330.94076848246874</v>
      </c>
      <c r="AA672" s="3">
        <f t="shared" si="242"/>
        <v>2290.809660422869</v>
      </c>
      <c r="AL672" s="25"/>
      <c r="AM672" s="25"/>
    </row>
    <row r="673" spans="1:39" hidden="1">
      <c r="A673" s="4">
        <v>42265</v>
      </c>
      <c r="B673" s="3">
        <v>139.041</v>
      </c>
      <c r="C673" s="3">
        <f t="shared" si="222"/>
        <v>7.8775530028370091E-3</v>
      </c>
      <c r="D673" s="3">
        <f t="shared" si="223"/>
        <v>6.2055841312506384E-5</v>
      </c>
      <c r="E673" s="3">
        <f t="shared" si="224"/>
        <v>1.7497254884474159E-4</v>
      </c>
      <c r="F673" s="3">
        <f t="shared" si="225"/>
        <v>-3.6541063161990091E-3</v>
      </c>
      <c r="G673" s="3">
        <f t="shared" si="226"/>
        <v>4.6864080540138527E-2</v>
      </c>
      <c r="H673" s="3">
        <f t="shared" si="227"/>
        <v>1.5</v>
      </c>
      <c r="I673" s="13">
        <f>I674*(1+(H674*((B673/B674)-1))+((1-H674)*(Eur_1M!B673/100)*((A673-A674)/360)))</f>
        <v>120.09125116932636</v>
      </c>
      <c r="J673" s="3">
        <f t="shared" si="228"/>
        <v>114.89378475865972</v>
      </c>
      <c r="K673" s="3">
        <f t="shared" si="221"/>
        <v>1.1400686755940386</v>
      </c>
      <c r="L673" s="13">
        <f t="shared" si="229"/>
        <v>1140.0686755940385</v>
      </c>
      <c r="M673" s="3">
        <f t="shared" si="230"/>
        <v>1.179459390054664E-2</v>
      </c>
      <c r="N673" s="3">
        <f t="shared" si="231"/>
        <v>6.5777816778516032E-2</v>
      </c>
      <c r="O673" s="3">
        <v>662</v>
      </c>
      <c r="P673" s="3">
        <f t="shared" si="232"/>
        <v>2.626984126984127</v>
      </c>
      <c r="Q673" s="3">
        <f>(  'Swap(vs6M)_2Y'!B676 + ( ('Swap(vs6M)_3Y'!B680 - 'Swap(vs6M)_2Y'!B676)/1  )*(P673-2) )/100</f>
        <v>1.002936507936508E-3</v>
      </c>
      <c r="R673" s="3">
        <f t="shared" si="233"/>
        <v>1.3075980580617175</v>
      </c>
      <c r="S673" s="3">
        <f t="shared" si="234"/>
        <v>1.2009855453714384</v>
      </c>
      <c r="T673" s="13">
        <f t="shared" si="235"/>
        <v>0.90449516203663427</v>
      </c>
      <c r="U673" s="13">
        <f t="shared" si="236"/>
        <v>0.88512159579191252</v>
      </c>
      <c r="V673" s="3">
        <f t="shared" si="237"/>
        <v>148.39396462506897</v>
      </c>
      <c r="W673" s="13">
        <f t="shared" si="238"/>
        <v>0.90449516203663427</v>
      </c>
      <c r="X673" s="3">
        <f t="shared" si="239"/>
        <v>1.3960139791892798E-3</v>
      </c>
      <c r="Y673" s="3">
        <f t="shared" si="240"/>
        <v>-4.8107559449699764</v>
      </c>
      <c r="Z673" s="3">
        <f t="shared" si="241"/>
        <v>313.53692668581863</v>
      </c>
      <c r="AA673" s="3">
        <f t="shared" si="242"/>
        <v>2319.0822443951774</v>
      </c>
      <c r="AL673" s="25"/>
      <c r="AM673" s="25"/>
    </row>
    <row r="674" spans="1:39" hidden="1">
      <c r="A674" s="4">
        <v>42264</v>
      </c>
      <c r="B674" s="3">
        <v>137.94999999999999</v>
      </c>
      <c r="C674" s="3">
        <f t="shared" si="222"/>
        <v>2.8996433440750331E-5</v>
      </c>
      <c r="D674" s="3">
        <f t="shared" si="223"/>
        <v>8.407931522838641E-10</v>
      </c>
      <c r="E674" s="3">
        <f t="shared" si="224"/>
        <v>1.1345056254332116E-4</v>
      </c>
      <c r="F674" s="3">
        <f t="shared" si="225"/>
        <v>-1.2262313143419339E-2</v>
      </c>
      <c r="G674" s="3">
        <f t="shared" si="226"/>
        <v>3.6534197187849407E-2</v>
      </c>
      <c r="H674" s="3">
        <f t="shared" si="227"/>
        <v>1.5</v>
      </c>
      <c r="I674" s="13">
        <f>I675*(1+(H675*((B674/B675)-1))+((1-H675)*(Eur_1M!B674/100)*((A674-A675)/360)))</f>
        <v>118.6831439807362</v>
      </c>
      <c r="J674" s="3">
        <f t="shared" si="228"/>
        <v>113.5466194766952</v>
      </c>
      <c r="K674" s="3">
        <f t="shared" si="221"/>
        <v>1.1267010165684288</v>
      </c>
      <c r="L674" s="13">
        <f t="shared" si="229"/>
        <v>1126.7010165684287</v>
      </c>
      <c r="M674" s="3">
        <f t="shared" si="230"/>
        <v>4.492482718238384E-5</v>
      </c>
      <c r="N674" s="3">
        <f t="shared" si="231"/>
        <v>6.6291622698110036E-2</v>
      </c>
      <c r="O674" s="3">
        <v>663</v>
      </c>
      <c r="P674" s="3">
        <f t="shared" si="232"/>
        <v>2.6309523809523809</v>
      </c>
      <c r="Q674" s="3">
        <f>(  'Swap(vs6M)_2Y'!B677 + ( ('Swap(vs6M)_3Y'!B681 - 'Swap(vs6M)_2Y'!B677)/1  )*(P674-2) )/100</f>
        <v>1.0470238095238095E-3</v>
      </c>
      <c r="R674" s="3">
        <f t="shared" si="233"/>
        <v>1.1888199682004619</v>
      </c>
      <c r="S674" s="3">
        <f t="shared" si="234"/>
        <v>1.0812935588182704</v>
      </c>
      <c r="T674" s="13">
        <f t="shared" si="235"/>
        <v>0.88274474069492348</v>
      </c>
      <c r="U674" s="13">
        <f t="shared" si="236"/>
        <v>0.86021672413635475</v>
      </c>
      <c r="V674" s="3">
        <f t="shared" si="237"/>
        <v>136.73902483731672</v>
      </c>
      <c r="W674" s="13">
        <f t="shared" si="238"/>
        <v>0.88274474069492348</v>
      </c>
      <c r="X674" s="3">
        <f t="shared" si="239"/>
        <v>1.6244022352460694E-3</v>
      </c>
      <c r="Y674" s="3">
        <f t="shared" si="240"/>
        <v>-5.4292335067921549</v>
      </c>
      <c r="Z674" s="3">
        <f t="shared" si="241"/>
        <v>359.65208987676323</v>
      </c>
      <c r="AA674" s="3">
        <f t="shared" si="242"/>
        <v>2256.9634783830156</v>
      </c>
      <c r="AL674" s="25"/>
      <c r="AM674" s="25"/>
    </row>
    <row r="675" spans="1:39" hidden="1">
      <c r="A675" s="4">
        <v>42263</v>
      </c>
      <c r="B675" s="3">
        <v>137.946</v>
      </c>
      <c r="C675" s="3">
        <f t="shared" si="222"/>
        <v>-1.5718433276594064E-3</v>
      </c>
      <c r="D675" s="3">
        <f t="shared" si="223"/>
        <v>2.4706914467073962E-6</v>
      </c>
      <c r="E675" s="3">
        <f t="shared" si="224"/>
        <v>1.1400472545500713E-4</v>
      </c>
      <c r="F675" s="3">
        <f t="shared" si="225"/>
        <v>-1.1546323869052053E-2</v>
      </c>
      <c r="G675" s="3">
        <f t="shared" si="226"/>
        <v>3.6775935827018651E-2</v>
      </c>
      <c r="H675" s="3">
        <f t="shared" si="227"/>
        <v>1.5</v>
      </c>
      <c r="I675" s="13">
        <f>I676*(1+(H676*((B675/B676)-1))+((1-H676)*(Eur_1M!B675/100)*((A675-A676)/360)))</f>
        <v>118.67781228076716</v>
      </c>
      <c r="J675" s="3">
        <f t="shared" si="228"/>
        <v>113.54151852901852</v>
      </c>
      <c r="K675" s="3">
        <f t="shared" si="221"/>
        <v>1.1266504008569327</v>
      </c>
      <c r="L675" s="13">
        <f t="shared" si="229"/>
        <v>1126.6504008569327</v>
      </c>
      <c r="M675" s="3">
        <f t="shared" si="230"/>
        <v>-2.3572446182991823E-3</v>
      </c>
      <c r="N675" s="3">
        <f t="shared" si="231"/>
        <v>6.641015779873545E-2</v>
      </c>
      <c r="O675" s="3">
        <v>664</v>
      </c>
      <c r="P675" s="3">
        <f t="shared" si="232"/>
        <v>2.6349206349206349</v>
      </c>
      <c r="Q675" s="3">
        <f>(  'Swap(vs6M)_2Y'!B678 + ( ('Swap(vs6M)_3Y'!B682 - 'Swap(vs6M)_2Y'!B678)/1  )*(P675-2) )/100</f>
        <v>9.6365079365079366E-4</v>
      </c>
      <c r="R675" s="3">
        <f t="shared" si="233"/>
        <v>1.1836611780357194</v>
      </c>
      <c r="S675" s="3">
        <f t="shared" si="234"/>
        <v>1.0758612970267449</v>
      </c>
      <c r="T675" s="13">
        <f t="shared" si="235"/>
        <v>0.8817263937631985</v>
      </c>
      <c r="U675" s="13">
        <f t="shared" si="236"/>
        <v>0.85900535332898398</v>
      </c>
      <c r="V675" s="3">
        <f t="shared" si="237"/>
        <v>136.5704126220013</v>
      </c>
      <c r="W675" s="13">
        <f t="shared" si="238"/>
        <v>0.8817263937631985</v>
      </c>
      <c r="X675" s="3">
        <f t="shared" si="239"/>
        <v>1.6303004374824809E-3</v>
      </c>
      <c r="Y675" s="3">
        <f t="shared" si="240"/>
        <v>-5.3890450866491211</v>
      </c>
      <c r="Z675" s="3">
        <f t="shared" si="241"/>
        <v>362.11627727042048</v>
      </c>
      <c r="AA675" s="3">
        <f t="shared" si="242"/>
        <v>2257.6710963704077</v>
      </c>
      <c r="AL675" s="25"/>
      <c r="AM675" s="25"/>
    </row>
    <row r="676" spans="1:39" hidden="1">
      <c r="A676" s="4">
        <v>42262</v>
      </c>
      <c r="B676" s="3">
        <v>138.16300000000001</v>
      </c>
      <c r="C676" s="3">
        <f t="shared" si="222"/>
        <v>-3.6051696231826896E-3</v>
      </c>
      <c r="D676" s="3">
        <f t="shared" si="223"/>
        <v>1.2997248011919215E-5</v>
      </c>
      <c r="E676" s="3">
        <f t="shared" si="224"/>
        <v>1.1195024922578204E-4</v>
      </c>
      <c r="F676" s="3">
        <f t="shared" si="225"/>
        <v>-9.329333102831263E-3</v>
      </c>
      <c r="G676" s="3">
        <f t="shared" si="226"/>
        <v>3.6820377141935909E-2</v>
      </c>
      <c r="H676" s="3">
        <f t="shared" si="227"/>
        <v>1.5</v>
      </c>
      <c r="I676" s="13">
        <f>I677*(1+(H677*((B676/B677)-1))+((1-H677)*(Eur_1M!B676/100)*((A676-A677)/360)))</f>
        <v>118.95789489700512</v>
      </c>
      <c r="J676" s="3">
        <f t="shared" si="228"/>
        <v>113.80947936306224</v>
      </c>
      <c r="K676" s="3">
        <f t="shared" si="221"/>
        <v>1.1293093240860788</v>
      </c>
      <c r="L676" s="13">
        <f t="shared" si="229"/>
        <v>1129.3093240860787</v>
      </c>
      <c r="M676" s="3">
        <f t="shared" si="230"/>
        <v>-5.4111878633656E-3</v>
      </c>
      <c r="N676" s="3">
        <f t="shared" si="231"/>
        <v>6.6832205738288991E-2</v>
      </c>
      <c r="O676" s="3">
        <v>665</v>
      </c>
      <c r="P676" s="3">
        <f t="shared" si="232"/>
        <v>2.6388888888888888</v>
      </c>
      <c r="Q676" s="3">
        <f>(  'Swap(vs6M)_2Y'!B679 + ( ('Swap(vs6M)_3Y'!B683 - 'Swap(vs6M)_2Y'!B679)/1  )*(P676-2) )/100</f>
        <v>1.1741666666666667E-3</v>
      </c>
      <c r="R676" s="3">
        <f t="shared" si="233"/>
        <v>1.2029302459096032</v>
      </c>
      <c r="S676" s="3">
        <f t="shared" si="234"/>
        <v>1.0943636184194259</v>
      </c>
      <c r="T676" s="13">
        <f t="shared" si="235"/>
        <v>0.88549834262238936</v>
      </c>
      <c r="U676" s="13">
        <f t="shared" si="236"/>
        <v>0.86310223321254875</v>
      </c>
      <c r="V676" s="3">
        <f t="shared" si="237"/>
        <v>139.56948094195172</v>
      </c>
      <c r="W676" s="13">
        <f t="shared" si="238"/>
        <v>0.88549834262238936</v>
      </c>
      <c r="X676" s="3">
        <f t="shared" si="239"/>
        <v>1.5782645645622771E-3</v>
      </c>
      <c r="Y676" s="3">
        <f t="shared" si="240"/>
        <v>-5.5054720939243085</v>
      </c>
      <c r="Z676" s="3">
        <f t="shared" si="241"/>
        <v>354.98706859510037</v>
      </c>
      <c r="AA676" s="3">
        <f t="shared" si="242"/>
        <v>2270.5845865335209</v>
      </c>
      <c r="AL676" s="25"/>
      <c r="AM676" s="25"/>
    </row>
    <row r="677" spans="1:39" hidden="1">
      <c r="A677" s="4">
        <v>42261</v>
      </c>
      <c r="B677" s="3">
        <v>138.66200000000001</v>
      </c>
      <c r="C677" s="3">
        <f t="shared" si="222"/>
        <v>-2.5959042545546125E-4</v>
      </c>
      <c r="D677" s="3">
        <f t="shared" si="223"/>
        <v>6.7387188988147379E-8</v>
      </c>
      <c r="E677" s="3">
        <f t="shared" si="224"/>
        <v>1.0520009863386806E-4</v>
      </c>
      <c r="F677" s="3">
        <f t="shared" si="225"/>
        <v>-8.2235828962342016E-3</v>
      </c>
      <c r="G677" s="3">
        <f t="shared" si="226"/>
        <v>3.581781726915334E-2</v>
      </c>
      <c r="H677" s="3">
        <f t="shared" si="227"/>
        <v>1.5</v>
      </c>
      <c r="I677" s="13">
        <f>I678*(1+(H678*((B677/B678)-1))+((1-H678)*(Eur_1M!B677/100)*((A677-A678)/360)))</f>
        <v>119.60334316008279</v>
      </c>
      <c r="J677" s="3">
        <f t="shared" si="228"/>
        <v>114.42699307108694</v>
      </c>
      <c r="K677" s="3">
        <f t="shared" si="221"/>
        <v>1.1354367924843711</v>
      </c>
      <c r="L677" s="13">
        <f t="shared" si="229"/>
        <v>1135.4367924843712</v>
      </c>
      <c r="M677" s="3">
        <f t="shared" si="230"/>
        <v>-3.8507590104001682E-4</v>
      </c>
      <c r="N677" s="3">
        <f t="shared" si="231"/>
        <v>6.6830310752824515E-2</v>
      </c>
      <c r="O677" s="3">
        <v>666</v>
      </c>
      <c r="P677" s="3">
        <f t="shared" si="232"/>
        <v>2.6428571428571428</v>
      </c>
      <c r="Q677" s="3">
        <f>(  'Swap(vs6M)_2Y'!B680 + ( ('Swap(vs6M)_3Y'!B684 - 'Swap(vs6M)_2Y'!B680)/1  )*(P677-2) )/100</f>
        <v>1.2650000000000001E-3</v>
      </c>
      <c r="R677" s="3">
        <f t="shared" si="233"/>
        <v>1.2541979109979744</v>
      </c>
      <c r="S677" s="3">
        <f t="shared" si="234"/>
        <v>1.1455527657817357</v>
      </c>
      <c r="T677" s="13">
        <f t="shared" si="235"/>
        <v>0.89511496050494666</v>
      </c>
      <c r="U677" s="13">
        <f t="shared" si="236"/>
        <v>0.87400987460813973</v>
      </c>
      <c r="V677" s="3">
        <f t="shared" si="237"/>
        <v>145.25370834979947</v>
      </c>
      <c r="W677" s="13">
        <f t="shared" si="238"/>
        <v>0.89511496050494666</v>
      </c>
      <c r="X677" s="3">
        <f t="shared" si="239"/>
        <v>1.4728600264289136E-3</v>
      </c>
      <c r="Y677" s="3">
        <f t="shared" si="240"/>
        <v>-5.3423083206339648</v>
      </c>
      <c r="Z677" s="3">
        <f t="shared" si="241"/>
        <v>335.37799983055885</v>
      </c>
      <c r="AA677" s="3">
        <f t="shared" si="242"/>
        <v>2302.1736998925949</v>
      </c>
      <c r="AL677" s="25"/>
      <c r="AM677" s="25"/>
    </row>
    <row r="678" spans="1:39" hidden="1">
      <c r="A678" s="4">
        <v>42258</v>
      </c>
      <c r="B678" s="3">
        <v>138.69800000000001</v>
      </c>
      <c r="C678" s="3">
        <f t="shared" si="222"/>
        <v>1.009897076339192E-3</v>
      </c>
      <c r="D678" s="3">
        <f t="shared" si="223"/>
        <v>1.0198921047984477E-6</v>
      </c>
      <c r="E678" s="3">
        <f t="shared" si="224"/>
        <v>1.1204171772905496E-4</v>
      </c>
      <c r="F678" s="3">
        <f t="shared" si="225"/>
        <v>-5.3354936056134806E-3</v>
      </c>
      <c r="G678" s="3">
        <f t="shared" si="226"/>
        <v>3.7333512069135703E-2</v>
      </c>
      <c r="H678" s="3">
        <f t="shared" si="227"/>
        <v>1.5</v>
      </c>
      <c r="I678" s="13">
        <f>I679*(1+(H679*((B678/B679)-1))+((1-H679)*(Eur_1M!B678/100)*((A678-A679)/360)))</f>
        <v>119.64940839395405</v>
      </c>
      <c r="J678" s="3">
        <f t="shared" si="228"/>
        <v>114.47106463345079</v>
      </c>
      <c r="K678" s="3">
        <f t="shared" si="221"/>
        <v>1.1358741060243598</v>
      </c>
      <c r="L678" s="13">
        <f t="shared" si="229"/>
        <v>1135.8741060243599</v>
      </c>
      <c r="M678" s="3">
        <f t="shared" si="230"/>
        <v>1.5158918019386803E-3</v>
      </c>
      <c r="N678" s="3">
        <f t="shared" si="231"/>
        <v>6.6902783993798134E-2</v>
      </c>
      <c r="O678" s="3">
        <v>667</v>
      </c>
      <c r="P678" s="3">
        <f t="shared" si="232"/>
        <v>2.6468253968253967</v>
      </c>
      <c r="Q678" s="3">
        <f>(  'Swap(vs6M)_2Y'!B681 + ( ('Swap(vs6M)_3Y'!B685 - 'Swap(vs6M)_2Y'!B681)/1  )*(P678-2) )/100</f>
        <v>1.4448849206349207E-3</v>
      </c>
      <c r="R678" s="3">
        <f t="shared" si="233"/>
        <v>1.2600573501636254</v>
      </c>
      <c r="S678" s="3">
        <f t="shared" si="234"/>
        <v>1.1512127629167312</v>
      </c>
      <c r="T678" s="13">
        <f t="shared" si="235"/>
        <v>0.89617566282068095</v>
      </c>
      <c r="U678" s="13">
        <f t="shared" si="236"/>
        <v>0.87517764209090476</v>
      </c>
      <c r="V678" s="3">
        <f t="shared" si="237"/>
        <v>146.10568856535008</v>
      </c>
      <c r="W678" s="13">
        <f t="shared" si="238"/>
        <v>0.89617566282068095</v>
      </c>
      <c r="X678" s="3">
        <f t="shared" si="239"/>
        <v>1.4588098487579224E-3</v>
      </c>
      <c r="Y678" s="3">
        <f t="shared" si="240"/>
        <v>-5.4719865021445662</v>
      </c>
      <c r="Z678" s="3">
        <f t="shared" si="241"/>
        <v>333.29482349499068</v>
      </c>
      <c r="AA678" s="3">
        <f t="shared" si="242"/>
        <v>2307.6004227579892</v>
      </c>
      <c r="AL678" s="25"/>
      <c r="AM678" s="25"/>
    </row>
    <row r="679" spans="1:39" hidden="1">
      <c r="A679" s="4">
        <v>42257</v>
      </c>
      <c r="B679" s="3">
        <v>138.55799999999999</v>
      </c>
      <c r="C679" s="3">
        <f t="shared" si="222"/>
        <v>-3.8243815611391121E-4</v>
      </c>
      <c r="D679" s="3">
        <f t="shared" si="223"/>
        <v>1.4625894325180833E-7</v>
      </c>
      <c r="E679" s="3">
        <f t="shared" si="224"/>
        <v>1.1451881247382439E-4</v>
      </c>
      <c r="F679" s="3">
        <f t="shared" si="225"/>
        <v>-8.2154139036180775E-3</v>
      </c>
      <c r="G679" s="3">
        <f t="shared" si="226"/>
        <v>3.7422138247797887E-2</v>
      </c>
      <c r="H679" s="3">
        <f t="shared" si="227"/>
        <v>1.5</v>
      </c>
      <c r="I679" s="13">
        <f>I680*(1+(H680*((B679/B680)-1))+((1-H680)*(Eur_1M!B679/100)*((A679-A680)/360)))</f>
        <v>119.4681702400847</v>
      </c>
      <c r="J679" s="3">
        <f t="shared" si="228"/>
        <v>114.29767034171041</v>
      </c>
      <c r="K679" s="3">
        <f t="shared" si="221"/>
        <v>1.1341535481982314</v>
      </c>
      <c r="L679" s="13">
        <f t="shared" si="229"/>
        <v>1134.1535481982314</v>
      </c>
      <c r="M679" s="3">
        <f t="shared" si="230"/>
        <v>-5.6891120529053746E-4</v>
      </c>
      <c r="N679" s="3">
        <f t="shared" si="231"/>
        <v>6.7009240501885642E-2</v>
      </c>
      <c r="O679" s="3">
        <v>668</v>
      </c>
      <c r="P679" s="3">
        <f t="shared" si="232"/>
        <v>2.6507936507936507</v>
      </c>
      <c r="Q679" s="3">
        <f>(  'Swap(vs6M)_2Y'!B682 + ( ('Swap(vs6M)_3Y'!B686 - 'Swap(vs6M)_2Y'!B682)/1  )*(P679-2) )/100</f>
        <v>1.3174285714285714E-3</v>
      </c>
      <c r="R679" s="3">
        <f t="shared" si="233"/>
        <v>1.2404292544097113</v>
      </c>
      <c r="S679" s="3">
        <f t="shared" si="234"/>
        <v>1.1313297804893696</v>
      </c>
      <c r="T679" s="13">
        <f t="shared" si="235"/>
        <v>0.89259166694271552</v>
      </c>
      <c r="U679" s="13">
        <f t="shared" si="236"/>
        <v>0.87104184282334496</v>
      </c>
      <c r="V679" s="3">
        <f t="shared" si="237"/>
        <v>144.33073761654998</v>
      </c>
      <c r="W679" s="13">
        <f t="shared" si="238"/>
        <v>0.89259166694271552</v>
      </c>
      <c r="X679" s="3">
        <f t="shared" si="239"/>
        <v>1.493821657586708E-3</v>
      </c>
      <c r="Y679" s="3">
        <f t="shared" si="240"/>
        <v>-5.4575520057260922</v>
      </c>
      <c r="Z679" s="3">
        <f t="shared" si="241"/>
        <v>341.31319678134798</v>
      </c>
      <c r="AA679" s="3">
        <f t="shared" si="242"/>
        <v>2300.902854697837</v>
      </c>
      <c r="AL679" s="25"/>
      <c r="AM679" s="25"/>
    </row>
    <row r="680" spans="1:39" hidden="1">
      <c r="A680" s="4">
        <v>42256</v>
      </c>
      <c r="B680" s="3">
        <v>138.61099999999999</v>
      </c>
      <c r="C680" s="3">
        <f t="shared" si="222"/>
        <v>-4.3285671006821392E-5</v>
      </c>
      <c r="D680" s="3">
        <f t="shared" si="223"/>
        <v>1.8736493145107781E-9</v>
      </c>
      <c r="E680" s="3">
        <f t="shared" si="224"/>
        <v>1.1446291202795708E-4</v>
      </c>
      <c r="F680" s="3">
        <f t="shared" si="225"/>
        <v>-8.1335726493253682E-3</v>
      </c>
      <c r="G680" s="3">
        <f t="shared" si="226"/>
        <v>3.7423990153454934E-2</v>
      </c>
      <c r="H680" s="3">
        <f t="shared" si="227"/>
        <v>1.4911622811293939</v>
      </c>
      <c r="I680" s="13">
        <f>I681*(1+(H681*((B680/B681)-1))+((1-H681)*(Eur_1M!B680/100)*((A680-A681)/360)))</f>
        <v>119.5361563580083</v>
      </c>
      <c r="J680" s="3">
        <f t="shared" si="228"/>
        <v>114.36271406740427</v>
      </c>
      <c r="K680" s="3">
        <f t="shared" si="221"/>
        <v>1.1347989644351781</v>
      </c>
      <c r="L680" s="13">
        <f t="shared" si="229"/>
        <v>1134.798964435178</v>
      </c>
      <c r="M680" s="3">
        <f t="shared" si="230"/>
        <v>-6.3484671958444525E-5</v>
      </c>
      <c r="N680" s="3">
        <f t="shared" si="231"/>
        <v>6.7008960490585343E-2</v>
      </c>
      <c r="O680" s="3">
        <v>669</v>
      </c>
      <c r="P680" s="3">
        <f t="shared" si="232"/>
        <v>2.6547619047619047</v>
      </c>
      <c r="Q680" s="3">
        <f>(  'Swap(vs6M)_2Y'!B683 + ( ('Swap(vs6M)_3Y'!B687 - 'Swap(vs6M)_2Y'!B683)/1  )*(P680-2) )/100</f>
        <v>1.2914880952380953E-3</v>
      </c>
      <c r="R680" s="3">
        <f t="shared" si="233"/>
        <v>1.2442160194588314</v>
      </c>
      <c r="S680" s="3">
        <f t="shared" si="234"/>
        <v>1.1350353710293533</v>
      </c>
      <c r="T680" s="13">
        <f t="shared" si="235"/>
        <v>0.89328996526611748</v>
      </c>
      <c r="U680" s="13">
        <f t="shared" si="236"/>
        <v>0.87181975074875895</v>
      </c>
      <c r="V680" s="3">
        <f t="shared" si="237"/>
        <v>144.8687738357753</v>
      </c>
      <c r="W680" s="13">
        <f t="shared" si="238"/>
        <v>0.89328996526611748</v>
      </c>
      <c r="X680" s="3">
        <f t="shared" si="239"/>
        <v>1.4848602311932069E-3</v>
      </c>
      <c r="Y680" s="3">
        <f t="shared" si="240"/>
        <v>-5.415074374335223</v>
      </c>
      <c r="Z680" s="3">
        <f t="shared" si="241"/>
        <v>340.15894441464985</v>
      </c>
      <c r="AA680" s="3">
        <f t="shared" si="242"/>
        <v>2306.5520603874625</v>
      </c>
      <c r="AL680" s="25"/>
      <c r="AM680" s="25"/>
    </row>
    <row r="681" spans="1:39" hidden="1">
      <c r="A681" s="4">
        <v>42255</v>
      </c>
      <c r="B681" s="3">
        <v>138.61699999999999</v>
      </c>
      <c r="C681" s="3">
        <f t="shared" si="222"/>
        <v>1.30660939062681E-3</v>
      </c>
      <c r="D681" s="3">
        <f t="shared" si="223"/>
        <v>1.7072280996741638E-6</v>
      </c>
      <c r="E681" s="3">
        <f t="shared" si="224"/>
        <v>1.1516144156280018E-4</v>
      </c>
      <c r="F681" s="3">
        <f t="shared" si="225"/>
        <v>-8.9271879187873687E-3</v>
      </c>
      <c r="G681" s="3">
        <f t="shared" si="226"/>
        <v>3.7427616978439278E-2</v>
      </c>
      <c r="H681" s="3">
        <f t="shared" si="227"/>
        <v>1.5</v>
      </c>
      <c r="I681" s="13">
        <f>I682*(1+(H682*((B681/B682)-1))+((1-H682)*(Eur_1M!B681/100)*((A681-A682)/360)))</f>
        <v>119.54374531257044</v>
      </c>
      <c r="J681" s="3">
        <f t="shared" si="228"/>
        <v>114.3699745772542</v>
      </c>
      <c r="K681" s="3">
        <f t="shared" si="221"/>
        <v>1.1348710090620144</v>
      </c>
      <c r="L681" s="13">
        <f t="shared" si="229"/>
        <v>1134.8710090620145</v>
      </c>
      <c r="M681" s="3">
        <f t="shared" si="230"/>
        <v>1.9607160486853534E-3</v>
      </c>
      <c r="N681" s="3">
        <f t="shared" si="231"/>
        <v>6.6977020933751921E-2</v>
      </c>
      <c r="O681" s="3">
        <v>670</v>
      </c>
      <c r="P681" s="3">
        <f t="shared" si="232"/>
        <v>2.6587301587301586</v>
      </c>
      <c r="Q681" s="3">
        <f>(  'Swap(vs6M)_2Y'!B684 + ( ('Swap(vs6M)_3Y'!B688 - 'Swap(vs6M)_2Y'!B684)/1  )*(P681-2) )/100</f>
        <v>1.2073412698412698E-3</v>
      </c>
      <c r="R681" s="3">
        <f t="shared" si="233"/>
        <v>1.2424892031481789</v>
      </c>
      <c r="S681" s="3">
        <f t="shared" si="234"/>
        <v>1.1332790647078119</v>
      </c>
      <c r="T681" s="13">
        <f t="shared" si="235"/>
        <v>0.89297193918807594</v>
      </c>
      <c r="U681" s="13">
        <f t="shared" si="236"/>
        <v>0.87145145974088001</v>
      </c>
      <c r="V681" s="3">
        <f t="shared" si="237"/>
        <v>144.74937552323036</v>
      </c>
      <c r="W681" s="13">
        <f t="shared" si="238"/>
        <v>0.89297193918807594</v>
      </c>
      <c r="X681" s="3">
        <f t="shared" si="239"/>
        <v>1.4875554541959671E-3</v>
      </c>
      <c r="Y681" s="3">
        <f t="shared" si="240"/>
        <v>-5.345989717318135</v>
      </c>
      <c r="Z681" s="3">
        <f t="shared" si="241"/>
        <v>341.16640324601843</v>
      </c>
      <c r="AA681" s="3">
        <f t="shared" si="242"/>
        <v>2309.5287913175698</v>
      </c>
      <c r="AL681" s="25"/>
      <c r="AM681" s="25"/>
    </row>
    <row r="682" spans="1:39" hidden="1">
      <c r="A682" s="4">
        <v>42254</v>
      </c>
      <c r="B682" s="3">
        <v>138.43600000000001</v>
      </c>
      <c r="C682" s="3">
        <f t="shared" si="222"/>
        <v>-2.0565968058014494E-3</v>
      </c>
      <c r="D682" s="3">
        <f t="shared" si="223"/>
        <v>4.2295904216327243E-6</v>
      </c>
      <c r="E682" s="3">
        <f t="shared" si="224"/>
        <v>1.3036727317842755E-4</v>
      </c>
      <c r="F682" s="3">
        <f t="shared" si="225"/>
        <v>-6.1212482561746242E-3</v>
      </c>
      <c r="G682" s="3">
        <f t="shared" si="226"/>
        <v>4.023706927092905E-2</v>
      </c>
      <c r="H682" s="3">
        <f t="shared" si="227"/>
        <v>1.5</v>
      </c>
      <c r="I682" s="13">
        <f>I683*(1+(H683*((B682/B683)-1))+((1-H683)*(Eur_1M!B682/100)*((A682-A683)/360)))</f>
        <v>119.30958360993804</v>
      </c>
      <c r="J682" s="3">
        <f t="shared" si="228"/>
        <v>114.14594723139007</v>
      </c>
      <c r="K682" s="3">
        <f t="shared" si="221"/>
        <v>1.1326480292895866</v>
      </c>
      <c r="L682" s="13">
        <f t="shared" si="229"/>
        <v>1132.6480292895867</v>
      </c>
      <c r="M682" s="3">
        <f t="shared" si="230"/>
        <v>-3.0821367635202892E-3</v>
      </c>
      <c r="N682" s="3">
        <f t="shared" si="231"/>
        <v>6.6874462181161318E-2</v>
      </c>
      <c r="O682" s="3">
        <v>671</v>
      </c>
      <c r="P682" s="3">
        <f t="shared" si="232"/>
        <v>2.6626984126984126</v>
      </c>
      <c r="Q682" s="3">
        <f>(  'Swap(vs6M)_2Y'!B685 + ( ('Swap(vs6M)_3Y'!B689 - 'Swap(vs6M)_2Y'!B685)/1  )*(P682-2) )/100</f>
        <v>1.227142857142857E-3</v>
      </c>
      <c r="R682" s="3">
        <f t="shared" si="233"/>
        <v>1.2259404913674119</v>
      </c>
      <c r="S682" s="3">
        <f t="shared" si="234"/>
        <v>1.1168162362954053</v>
      </c>
      <c r="T682" s="13">
        <f t="shared" si="235"/>
        <v>0.88988946508750455</v>
      </c>
      <c r="U682" s="13">
        <f t="shared" si="236"/>
        <v>0.86796354739494563</v>
      </c>
      <c r="V682" s="3">
        <f t="shared" si="237"/>
        <v>142.79945383348809</v>
      </c>
      <c r="W682" s="13">
        <f t="shared" si="238"/>
        <v>0.88988946508750455</v>
      </c>
      <c r="X682" s="3">
        <f t="shared" si="239"/>
        <v>1.5224277030676395E-3</v>
      </c>
      <c r="Y682" s="3">
        <f t="shared" si="240"/>
        <v>-5.4289829954793136</v>
      </c>
      <c r="Z682" s="3">
        <f t="shared" si="241"/>
        <v>347.78344665226444</v>
      </c>
      <c r="AA682" s="3">
        <f t="shared" si="242"/>
        <v>2303.5858563531233</v>
      </c>
      <c r="AL682" s="25"/>
      <c r="AM682" s="25"/>
    </row>
    <row r="683" spans="1:39" hidden="1">
      <c r="A683" s="4">
        <v>42251</v>
      </c>
      <c r="B683" s="3">
        <v>138.721</v>
      </c>
      <c r="C683" s="3">
        <f t="shared" si="222"/>
        <v>2.6057377031398973E-3</v>
      </c>
      <c r="D683" s="3">
        <f t="shared" si="223"/>
        <v>6.7898689775647876E-6</v>
      </c>
      <c r="E683" s="3">
        <f t="shared" si="224"/>
        <v>1.2645110594541832E-4</v>
      </c>
      <c r="F683" s="3">
        <f t="shared" si="225"/>
        <v>-4.6244935608145956E-3</v>
      </c>
      <c r="G683" s="3">
        <f t="shared" si="226"/>
        <v>3.9746833738991599E-2</v>
      </c>
      <c r="H683" s="3">
        <f t="shared" si="227"/>
        <v>1.5</v>
      </c>
      <c r="I683" s="13">
        <f>I684*(1+(H684*((B683/B684)-1))+((1-H684)*(Eur_1M!B683/100)*((A683-A684)/360)))</f>
        <v>119.67787934117496</v>
      </c>
      <c r="J683" s="3">
        <f t="shared" si="228"/>
        <v>114.49830337773918</v>
      </c>
      <c r="K683" s="3">
        <f t="shared" si="221"/>
        <v>1.1361443907851145</v>
      </c>
      <c r="L683" s="13">
        <f t="shared" si="229"/>
        <v>1136.1443907851146</v>
      </c>
      <c r="M683" s="3">
        <f t="shared" si="230"/>
        <v>3.4518901446259622E-3</v>
      </c>
      <c r="N683" s="3">
        <f t="shared" si="231"/>
        <v>6.6787079457339221E-2</v>
      </c>
      <c r="O683" s="3">
        <v>672</v>
      </c>
      <c r="P683" s="3">
        <f t="shared" si="232"/>
        <v>2.6666666666666665</v>
      </c>
      <c r="Q683" s="3">
        <f>(  'Swap(vs6M)_2Y'!B686 + ( ('Swap(vs6M)_3Y'!B690 - 'Swap(vs6M)_2Y'!B686)/1  )*(P683-2) )/100</f>
        <v>1.2933333333333332E-3</v>
      </c>
      <c r="R683" s="3">
        <f t="shared" si="233"/>
        <v>1.2564926106610699</v>
      </c>
      <c r="S683" s="3">
        <f t="shared" si="234"/>
        <v>1.1474297666069382</v>
      </c>
      <c r="T683" s="13">
        <f t="shared" si="235"/>
        <v>0.89553128832519857</v>
      </c>
      <c r="U683" s="13">
        <f t="shared" si="236"/>
        <v>0.87439797765049676</v>
      </c>
      <c r="V683" s="3">
        <f t="shared" si="237"/>
        <v>146.06537938607892</v>
      </c>
      <c r="W683" s="13">
        <f t="shared" si="238"/>
        <v>0.89553128832519857</v>
      </c>
      <c r="X683" s="3">
        <f t="shared" si="239"/>
        <v>1.4620875183749228E-3</v>
      </c>
      <c r="Y683" s="3">
        <f t="shared" si="240"/>
        <v>-5.3361535102392583</v>
      </c>
      <c r="Z683" s="3">
        <f t="shared" si="241"/>
        <v>336.12561650678322</v>
      </c>
      <c r="AA683" s="3">
        <f t="shared" si="242"/>
        <v>2323.6999216457671</v>
      </c>
      <c r="AL683" s="25"/>
      <c r="AM683" s="25"/>
    </row>
    <row r="684" spans="1:39" hidden="1">
      <c r="A684" s="4">
        <v>42250</v>
      </c>
      <c r="B684" s="3">
        <v>138.36000000000001</v>
      </c>
      <c r="C684" s="3">
        <f t="shared" si="222"/>
        <v>3.3374509276223601E-3</v>
      </c>
      <c r="D684" s="3">
        <f t="shared" si="223"/>
        <v>1.1138578694287352E-5</v>
      </c>
      <c r="E684" s="3">
        <f t="shared" si="224"/>
        <v>1.2364832135178518E-4</v>
      </c>
      <c r="F684" s="3">
        <f t="shared" si="225"/>
        <v>-5.2334627786433784E-3</v>
      </c>
      <c r="G684" s="3">
        <f t="shared" si="226"/>
        <v>3.9251926009554773E-2</v>
      </c>
      <c r="H684" s="3">
        <f t="shared" si="227"/>
        <v>1.324931187848774</v>
      </c>
      <c r="I684" s="13">
        <f>I685*(1+(H685*((B684/B685)-1))+((1-H685)*(Eur_1M!B684/100)*((A684-A685)/360)))</f>
        <v>119.2654766428526</v>
      </c>
      <c r="J684" s="3">
        <f t="shared" si="228"/>
        <v>114.103749183378</v>
      </c>
      <c r="K684" s="3">
        <f t="shared" si="221"/>
        <v>1.1322293062680513</v>
      </c>
      <c r="L684" s="13">
        <f t="shared" si="229"/>
        <v>1132.2293062680512</v>
      </c>
      <c r="M684" s="3">
        <f t="shared" si="230"/>
        <v>4.4213243095129586E-3</v>
      </c>
      <c r="N684" s="3">
        <f t="shared" si="231"/>
        <v>6.6635927708719858E-2</v>
      </c>
      <c r="O684" s="3">
        <v>673</v>
      </c>
      <c r="P684" s="3">
        <f t="shared" si="232"/>
        <v>2.6706349206349205</v>
      </c>
      <c r="Q684" s="3">
        <f>(  'Swap(vs6M)_2Y'!B687 + ( ('Swap(vs6M)_3Y'!B691 - 'Swap(vs6M)_2Y'!B687)/1  )*(P684-2) )/100</f>
        <v>1.2962698412698412E-3</v>
      </c>
      <c r="R684" s="3">
        <f t="shared" si="233"/>
        <v>1.2266612123163394</v>
      </c>
      <c r="S684" s="3">
        <f t="shared" si="234"/>
        <v>1.1177642638360203</v>
      </c>
      <c r="T684" s="13">
        <f t="shared" si="235"/>
        <v>0.8900250240396741</v>
      </c>
      <c r="U684" s="13">
        <f t="shared" si="236"/>
        <v>0.86816615604330361</v>
      </c>
      <c r="V684" s="3">
        <f t="shared" si="237"/>
        <v>142.54653594773742</v>
      </c>
      <c r="W684" s="13">
        <f t="shared" si="238"/>
        <v>0.8900250240396741</v>
      </c>
      <c r="X684" s="3">
        <f t="shared" si="239"/>
        <v>1.524821487742912E-3</v>
      </c>
      <c r="Y684" s="3">
        <f t="shared" si="240"/>
        <v>-5.4613381283362878</v>
      </c>
      <c r="Z684" s="3">
        <f t="shared" si="241"/>
        <v>347.86501917074787</v>
      </c>
      <c r="AA684" s="3">
        <f t="shared" si="242"/>
        <v>2310.5422101532713</v>
      </c>
      <c r="AL684" s="25"/>
      <c r="AM684" s="25"/>
    </row>
    <row r="685" spans="1:39" hidden="1">
      <c r="A685" s="4">
        <v>42249</v>
      </c>
      <c r="B685" s="3">
        <v>137.899</v>
      </c>
      <c r="C685" s="3">
        <f t="shared" si="222"/>
        <v>9.5768074473233595E-4</v>
      </c>
      <c r="D685" s="3">
        <f t="shared" si="223"/>
        <v>9.1715240883108165E-7</v>
      </c>
      <c r="E685" s="3">
        <f t="shared" si="224"/>
        <v>1.2063919916873242E-4</v>
      </c>
      <c r="F685" s="3">
        <f t="shared" si="225"/>
        <v>-5.7196935268978609E-3</v>
      </c>
      <c r="G685" s="3">
        <f t="shared" si="226"/>
        <v>3.8722648750825366E-2</v>
      </c>
      <c r="H685" s="3">
        <f t="shared" si="227"/>
        <v>1.3252038183151074</v>
      </c>
      <c r="I685" s="13">
        <f>I686*(1+(H686*((B685/B686)-1))+((1-H686)*(Eur_1M!B685/100)*((A685-A686)/360)))</f>
        <v>118.73932928284103</v>
      </c>
      <c r="J685" s="3">
        <f t="shared" si="228"/>
        <v>113.60037311772879</v>
      </c>
      <c r="K685" s="3">
        <f t="shared" si="221"/>
        <v>1.1272344034915791</v>
      </c>
      <c r="L685" s="13">
        <f t="shared" si="229"/>
        <v>1127.2344034915791</v>
      </c>
      <c r="M685" s="3">
        <f t="shared" si="230"/>
        <v>1.2922838760603419E-3</v>
      </c>
      <c r="N685" s="3">
        <f t="shared" si="231"/>
        <v>6.6660070129370308E-2</v>
      </c>
      <c r="O685" s="3">
        <v>674</v>
      </c>
      <c r="P685" s="3">
        <f t="shared" si="232"/>
        <v>2.6746031746031744</v>
      </c>
      <c r="Q685" s="3">
        <f>(  'Swap(vs6M)_2Y'!B688 + ( ('Swap(vs6M)_3Y'!B692 - 'Swap(vs6M)_2Y'!B688)/1  )*(P685-2) )/100</f>
        <v>1.3001190476190473E-3</v>
      </c>
      <c r="R685" s="3">
        <f t="shared" si="233"/>
        <v>1.1850126969320849</v>
      </c>
      <c r="S685" s="3">
        <f t="shared" si="234"/>
        <v>1.0759953913292764</v>
      </c>
      <c r="T685" s="13">
        <f t="shared" si="235"/>
        <v>0.8819937865941454</v>
      </c>
      <c r="U685" s="13">
        <f t="shared" si="236"/>
        <v>0.85903534122603653</v>
      </c>
      <c r="V685" s="3">
        <f t="shared" si="237"/>
        <v>138.16033690056804</v>
      </c>
      <c r="W685" s="13">
        <f t="shared" si="238"/>
        <v>0.8819937865941454</v>
      </c>
      <c r="X685" s="3">
        <f t="shared" si="239"/>
        <v>1.6086822424001429E-3</v>
      </c>
      <c r="Y685" s="3">
        <f t="shared" si="240"/>
        <v>-5.6544813349166541</v>
      </c>
      <c r="Z685" s="3">
        <f t="shared" si="241"/>
        <v>364.43817234498124</v>
      </c>
      <c r="AA685" s="3">
        <f t="shared" si="242"/>
        <v>2289.6031493315299</v>
      </c>
      <c r="AL685" s="25"/>
      <c r="AM685" s="25"/>
    </row>
    <row r="686" spans="1:39" hidden="1">
      <c r="A686" s="4">
        <v>42248</v>
      </c>
      <c r="B686" s="3">
        <v>137.767</v>
      </c>
      <c r="C686" s="3">
        <f t="shared" si="222"/>
        <v>-1.008441245821907E-3</v>
      </c>
      <c r="D686" s="3">
        <f t="shared" si="223"/>
        <v>1.0169537462748398E-6</v>
      </c>
      <c r="E686" s="3">
        <f t="shared" si="224"/>
        <v>1.7247608853612138E-4</v>
      </c>
      <c r="F686" s="3">
        <f t="shared" si="225"/>
        <v>-1.3940572036817377E-2</v>
      </c>
      <c r="G686" s="3">
        <f t="shared" si="226"/>
        <v>4.5285370704737551E-2</v>
      </c>
      <c r="H686" s="3">
        <f t="shared" si="227"/>
        <v>1.3486142565679005</v>
      </c>
      <c r="I686" s="13">
        <f>I687*(1+(H687*((B686/B687)-1))+((1-H687)*(Eur_1M!B686/100)*((A686-A687)/360)))</f>
        <v>118.58598346665805</v>
      </c>
      <c r="J686" s="3">
        <f t="shared" si="228"/>
        <v>113.4536640025633</v>
      </c>
      <c r="K686" s="3">
        <f t="shared" si="221"/>
        <v>1.1257786374814713</v>
      </c>
      <c r="L686" s="13">
        <f t="shared" si="229"/>
        <v>1125.7786374814714</v>
      </c>
      <c r="M686" s="3">
        <f t="shared" si="230"/>
        <v>-1.3392804242999892E-3</v>
      </c>
      <c r="N686" s="3">
        <f t="shared" si="231"/>
        <v>6.664005505541265E-2</v>
      </c>
      <c r="O686" s="3">
        <v>675</v>
      </c>
      <c r="P686" s="3">
        <f t="shared" si="232"/>
        <v>2.6785714285714284</v>
      </c>
      <c r="Q686" s="3">
        <f>(  'Swap(vs6M)_2Y'!B689 + ( ('Swap(vs6M)_3Y'!B693 - 'Swap(vs6M)_2Y'!B689)/1  )*(P686-2) )/100</f>
        <v>1.2757142857142856E-3</v>
      </c>
      <c r="R686" s="3">
        <f t="shared" si="233"/>
        <v>1.1721375423622145</v>
      </c>
      <c r="S686" s="3">
        <f t="shared" si="234"/>
        <v>1.0630721507166956</v>
      </c>
      <c r="T686" s="13">
        <f t="shared" si="235"/>
        <v>0.87942908034467093</v>
      </c>
      <c r="U686" s="13">
        <f t="shared" si="236"/>
        <v>0.85612538361980528</v>
      </c>
      <c r="V686" s="3">
        <f t="shared" si="237"/>
        <v>136.83755467898982</v>
      </c>
      <c r="W686" s="13">
        <f t="shared" si="238"/>
        <v>0.87942908034467093</v>
      </c>
      <c r="X686" s="3">
        <f t="shared" si="239"/>
        <v>1.6346700709415562E-3</v>
      </c>
      <c r="Y686" s="3">
        <f t="shared" si="240"/>
        <v>-5.6886467922189103</v>
      </c>
      <c r="Z686" s="3">
        <f t="shared" si="241"/>
        <v>369.80663347773714</v>
      </c>
      <c r="AA686" s="3">
        <f t="shared" si="242"/>
        <v>2285.3703138027249</v>
      </c>
      <c r="AL686" s="25"/>
      <c r="AM686" s="25"/>
    </row>
    <row r="687" spans="1:39">
      <c r="A687" s="4">
        <v>42247</v>
      </c>
      <c r="B687" s="3">
        <v>137.90600000000001</v>
      </c>
      <c r="C687" s="3">
        <f t="shared" si="222"/>
        <v>-3.0481537395435038E-3</v>
      </c>
      <c r="D687" s="3">
        <f t="shared" si="223"/>
        <v>9.291241219893047E-6</v>
      </c>
      <c r="E687" s="3">
        <f t="shared" si="224"/>
        <v>1.7222111115893122E-4</v>
      </c>
      <c r="F687" s="3">
        <f t="shared" si="225"/>
        <v>-1.3805043369141007E-2</v>
      </c>
      <c r="G687" s="3">
        <f t="shared" si="226"/>
        <v>4.5276054272379997E-2</v>
      </c>
      <c r="H687" s="3">
        <f t="shared" si="227"/>
        <v>1.3287380873418273</v>
      </c>
      <c r="I687" s="13">
        <f>I688*(1+(H688*((B687/B688)-1))+((1-H688)*(Eur_1M!B687/100)*((A687-A688)/360)))</f>
        <v>118.744909752588</v>
      </c>
      <c r="J687" s="3">
        <f t="shared" si="228"/>
        <v>113.60571206859922</v>
      </c>
      <c r="K687" s="3">
        <f t="shared" si="221"/>
        <v>1.1272873808624673</v>
      </c>
      <c r="L687" s="13">
        <f t="shared" si="229"/>
        <v>1127.2873808624672</v>
      </c>
      <c r="M687" s="3">
        <f t="shared" si="230"/>
        <v>-3.820886384880152E-3</v>
      </c>
      <c r="N687" s="3">
        <f t="shared" si="231"/>
        <v>6.6599710620787567E-2</v>
      </c>
      <c r="O687" s="3">
        <v>676</v>
      </c>
      <c r="P687" s="3">
        <f t="shared" si="232"/>
        <v>2.6825396825396823</v>
      </c>
      <c r="Q687" s="3">
        <f>(  'Swap(vs6M)_2Y'!B690 + ( ('Swap(vs6M)_3Y'!B694 - 'Swap(vs6M)_2Y'!B690)/1  )*(P687-2) )/100</f>
        <v>1.3299999999999998E-3</v>
      </c>
      <c r="R687" s="3">
        <f t="shared" si="233"/>
        <v>1.1856538441513926</v>
      </c>
      <c r="S687" s="3">
        <f t="shared" si="234"/>
        <v>1.0765737711995296</v>
      </c>
      <c r="T687" s="13">
        <f t="shared" si="235"/>
        <v>0.88212048545475463</v>
      </c>
      <c r="U687" s="13">
        <f t="shared" si="236"/>
        <v>0.85916463641630358</v>
      </c>
      <c r="V687" s="3">
        <f t="shared" si="237"/>
        <v>138.2985020618795</v>
      </c>
      <c r="W687" s="13">
        <f t="shared" si="238"/>
        <v>0.88212048545475463</v>
      </c>
      <c r="X687" s="3">
        <f t="shared" si="239"/>
        <v>1.6064596797310822E-3</v>
      </c>
      <c r="Y687" s="3">
        <f t="shared" si="240"/>
        <v>-5.6660708967497033</v>
      </c>
      <c r="Z687" s="3">
        <f t="shared" si="241"/>
        <v>364.71835290736726</v>
      </c>
      <c r="AA687" s="3">
        <f t="shared" si="242"/>
        <v>2296.5350704915886</v>
      </c>
      <c r="AL687" s="25"/>
      <c r="AM687" s="25"/>
    </row>
    <row r="688" spans="1:39" hidden="1">
      <c r="A688" s="4">
        <v>42244</v>
      </c>
      <c r="B688" s="3">
        <v>138.327</v>
      </c>
      <c r="C688" s="3">
        <f t="shared" si="222"/>
        <v>2.6028675070502747E-4</v>
      </c>
      <c r="D688" s="3">
        <f t="shared" si="223"/>
        <v>6.7749192592581115E-8</v>
      </c>
      <c r="E688" s="3">
        <f t="shared" si="224"/>
        <v>1.6293237614700557E-4</v>
      </c>
      <c r="F688" s="3">
        <f t="shared" si="225"/>
        <v>-1.0806951670780458E-2</v>
      </c>
      <c r="G688" s="3">
        <f t="shared" si="226"/>
        <v>4.4490112504590076E-2</v>
      </c>
      <c r="H688" s="3">
        <f t="shared" si="227"/>
        <v>1.2537052475132089</v>
      </c>
      <c r="I688" s="13">
        <f>I689*(1+(H689*((B688/B689)-1))+((1-H689)*(Eur_1M!B688/100)*((A688-A689)/360)))</f>
        <v>119.19948845528418</v>
      </c>
      <c r="J688" s="3">
        <f t="shared" si="228"/>
        <v>114.04061691899339</v>
      </c>
      <c r="K688" s="3">
        <f t="shared" si="221"/>
        <v>1.1316028570898351</v>
      </c>
      <c r="L688" s="13">
        <f t="shared" si="229"/>
        <v>1131.6028570898352</v>
      </c>
      <c r="M688" s="3">
        <f t="shared" si="230"/>
        <v>3.2695513506954802E-4</v>
      </c>
      <c r="N688" s="3">
        <f t="shared" si="231"/>
        <v>6.6665601104325206E-2</v>
      </c>
      <c r="O688" s="3">
        <v>677</v>
      </c>
      <c r="P688" s="3">
        <f t="shared" si="232"/>
        <v>2.6865079365079363</v>
      </c>
      <c r="Q688" s="3">
        <f>(  'Swap(vs6M)_2Y'!B691 + ( ('Swap(vs6M)_3Y'!B695 - 'Swap(vs6M)_2Y'!B691)/1  )*(P688-2) )/100</f>
        <v>1.3724999999999998E-3</v>
      </c>
      <c r="R688" s="3">
        <f t="shared" si="233"/>
        <v>1.2198563491613101</v>
      </c>
      <c r="S688" s="3">
        <f t="shared" si="234"/>
        <v>1.1105876272375106</v>
      </c>
      <c r="T688" s="13">
        <f t="shared" si="235"/>
        <v>0.88874033213258075</v>
      </c>
      <c r="U688" s="13">
        <f t="shared" si="236"/>
        <v>0.8666270545519309</v>
      </c>
      <c r="V688" s="3">
        <f t="shared" si="237"/>
        <v>142.26361567330594</v>
      </c>
      <c r="W688" s="13">
        <f t="shared" si="238"/>
        <v>0.88874033213258075</v>
      </c>
      <c r="X688" s="3">
        <f t="shared" si="239"/>
        <v>1.533184150896648E-3</v>
      </c>
      <c r="Y688" s="3">
        <f t="shared" si="240"/>
        <v>-5.5477744248692531</v>
      </c>
      <c r="Z688" s="3">
        <f t="shared" si="241"/>
        <v>351.61898748841435</v>
      </c>
      <c r="AA688" s="3">
        <f t="shared" si="242"/>
        <v>2319.6316517758314</v>
      </c>
      <c r="AL688" s="25"/>
      <c r="AM688" s="25"/>
    </row>
    <row r="689" spans="1:39" hidden="1">
      <c r="A689" s="4">
        <v>42243</v>
      </c>
      <c r="B689" s="3">
        <v>138.291</v>
      </c>
      <c r="C689" s="3">
        <f t="shared" si="222"/>
        <v>-2.458281528994332E-4</v>
      </c>
      <c r="D689" s="3">
        <f t="shared" si="223"/>
        <v>6.0431480757947105E-8</v>
      </c>
      <c r="E689" s="3">
        <f t="shared" si="224"/>
        <v>1.6611837286351506E-4</v>
      </c>
      <c r="F689" s="3">
        <f t="shared" si="225"/>
        <v>-9.2634241546880169E-3</v>
      </c>
      <c r="G689" s="3">
        <f t="shared" si="226"/>
        <v>4.5155625906706305E-2</v>
      </c>
      <c r="H689" s="3">
        <f t="shared" si="227"/>
        <v>1.2534983207030466</v>
      </c>
      <c r="I689" s="13">
        <f>I690*(1+(H690*((B689/B690)-1))+((1-H690)*(Eur_1M!B689/100)*((A689-A690)/360)))</f>
        <v>119.16052194093415</v>
      </c>
      <c r="J689" s="3">
        <f t="shared" si="228"/>
        <v>114.00333684847256</v>
      </c>
      <c r="K689" s="3">
        <f t="shared" si="221"/>
        <v>1.1312329342022394</v>
      </c>
      <c r="L689" s="13">
        <f t="shared" si="229"/>
        <v>1131.2329342022394</v>
      </c>
      <c r="M689" s="3">
        <f t="shared" si="230"/>
        <v>-3.6124042804840079E-4</v>
      </c>
      <c r="N689" s="3">
        <f t="shared" si="231"/>
        <v>6.6663673848462002E-2</v>
      </c>
      <c r="O689" s="3">
        <v>678</v>
      </c>
      <c r="P689" s="3">
        <f t="shared" si="232"/>
        <v>2.6904761904761907</v>
      </c>
      <c r="Q689" s="3">
        <f>(  'Swap(vs6M)_2Y'!B692 + ( ('Swap(vs6M)_3Y'!B696 - 'Swap(vs6M)_2Y'!B692)/1  )*(P689-2) )/100</f>
        <v>1.66E-3</v>
      </c>
      <c r="R689" s="3">
        <f t="shared" si="233"/>
        <v>1.2232028284745136</v>
      </c>
      <c r="S689" s="3">
        <f t="shared" si="234"/>
        <v>1.113856596863082</v>
      </c>
      <c r="T689" s="13">
        <f t="shared" si="235"/>
        <v>0.88937345122818201</v>
      </c>
      <c r="U689" s="13">
        <f t="shared" si="236"/>
        <v>0.86732964396682377</v>
      </c>
      <c r="V689" s="3">
        <f t="shared" si="237"/>
        <v>142.62391687637944</v>
      </c>
      <c r="W689" s="13">
        <f t="shared" si="238"/>
        <v>0.88937345122818201</v>
      </c>
      <c r="X689" s="3">
        <f t="shared" si="239"/>
        <v>1.5263461637953298E-3</v>
      </c>
      <c r="Y689" s="3">
        <f t="shared" si="240"/>
        <v>-5.7735100014952723</v>
      </c>
      <c r="Z689" s="3">
        <f t="shared" si="241"/>
        <v>350.32853874590768</v>
      </c>
      <c r="AA689" s="3">
        <f t="shared" si="242"/>
        <v>2323.1310066966566</v>
      </c>
      <c r="AL689" s="25"/>
      <c r="AM689" s="25"/>
    </row>
    <row r="690" spans="1:39" hidden="1">
      <c r="A690" s="4">
        <v>42242</v>
      </c>
      <c r="B690" s="3">
        <v>138.32499999999999</v>
      </c>
      <c r="C690" s="3">
        <f t="shared" si="222"/>
        <v>1.0270951472165684E-3</v>
      </c>
      <c r="D690" s="3">
        <f t="shared" si="223"/>
        <v>1.0549244414358242E-6</v>
      </c>
      <c r="E690" s="3">
        <f t="shared" si="224"/>
        <v>1.8298031340410558E-4</v>
      </c>
      <c r="F690" s="3">
        <f t="shared" si="225"/>
        <v>-4.9039149225909668E-3</v>
      </c>
      <c r="G690" s="3">
        <f t="shared" si="226"/>
        <v>4.7858138999587976E-2</v>
      </c>
      <c r="H690" s="3">
        <f t="shared" si="227"/>
        <v>1.474655593632914</v>
      </c>
      <c r="I690" s="13">
        <f>I691*(1+(H691*((B690/B691)-1))+((1-H691)*(Eur_1M!B690/100)*((A690-A691)/360)))</f>
        <v>119.20357531472797</v>
      </c>
      <c r="J690" s="3">
        <f t="shared" si="228"/>
        <v>114.04452690198301</v>
      </c>
      <c r="K690" s="3">
        <f t="shared" si="221"/>
        <v>1.1316416550904227</v>
      </c>
      <c r="L690" s="13">
        <f t="shared" si="229"/>
        <v>1131.6416550904228</v>
      </c>
      <c r="M690" s="3">
        <f t="shared" si="230"/>
        <v>1.5415786752099511E-3</v>
      </c>
      <c r="N690" s="3">
        <f t="shared" si="231"/>
        <v>6.6705389056398348E-2</v>
      </c>
      <c r="O690" s="3">
        <v>679</v>
      </c>
      <c r="P690" s="3">
        <f t="shared" si="232"/>
        <v>2.6944444444444446</v>
      </c>
      <c r="Q690" s="3">
        <f>(  'Swap(vs6M)_2Y'!B693 + ( ('Swap(vs6M)_3Y'!B697 - 'Swap(vs6M)_2Y'!B693)/1  )*(P690-2) )/100</f>
        <v>1.5788888888888892E-3</v>
      </c>
      <c r="R690" s="3">
        <f t="shared" si="233"/>
        <v>1.2230496865672087</v>
      </c>
      <c r="S690" s="3">
        <f t="shared" si="234"/>
        <v>1.1135543713288831</v>
      </c>
      <c r="T690" s="13">
        <f t="shared" si="235"/>
        <v>0.88934453486784359</v>
      </c>
      <c r="U690" s="13">
        <f t="shared" si="236"/>
        <v>0.86726479473562024</v>
      </c>
      <c r="V690" s="3">
        <f t="shared" si="237"/>
        <v>142.83623220272841</v>
      </c>
      <c r="W690" s="13">
        <f t="shared" si="238"/>
        <v>0.88934453486784359</v>
      </c>
      <c r="X690" s="3">
        <f t="shared" si="239"/>
        <v>1.5240028726193654E-3</v>
      </c>
      <c r="Y690" s="3">
        <f t="shared" si="240"/>
        <v>-5.7055583751040562</v>
      </c>
      <c r="Z690" s="3">
        <f t="shared" si="241"/>
        <v>350.77916588937313</v>
      </c>
      <c r="AA690" s="3">
        <f t="shared" si="242"/>
        <v>2326.8766569592171</v>
      </c>
      <c r="AL690" s="25"/>
      <c r="AM690" s="25"/>
    </row>
    <row r="691" spans="1:39" hidden="1">
      <c r="A691" s="4">
        <v>42241</v>
      </c>
      <c r="B691" s="3">
        <v>138.18299999999999</v>
      </c>
      <c r="C691" s="3">
        <f t="shared" si="222"/>
        <v>-7.3184863440524071E-3</v>
      </c>
      <c r="D691" s="3">
        <f t="shared" si="223"/>
        <v>5.3560242368081566E-5</v>
      </c>
      <c r="E691" s="3">
        <f t="shared" si="224"/>
        <v>1.84730328744324E-4</v>
      </c>
      <c r="F691" s="3">
        <f t="shared" si="225"/>
        <v>-7.6058055145273576E-3</v>
      </c>
      <c r="G691" s="3">
        <f t="shared" si="226"/>
        <v>4.7866039394730053E-2</v>
      </c>
      <c r="H691" s="3">
        <f t="shared" si="227"/>
        <v>1.5</v>
      </c>
      <c r="I691" s="13">
        <f>I692*(1+(H692*((B691/B692)-1))+((1-H692)*(Eur_1M!B691/100)*((A691-A692)/360)))</f>
        <v>119.01995519380927</v>
      </c>
      <c r="J691" s="3">
        <f t="shared" si="228"/>
        <v>113.86885373308209</v>
      </c>
      <c r="K691" s="3">
        <f t="shared" si="221"/>
        <v>1.1298984844095457</v>
      </c>
      <c r="L691" s="13">
        <f t="shared" si="229"/>
        <v>1129.8984844095457</v>
      </c>
      <c r="M691" s="3">
        <f t="shared" si="230"/>
        <v>-1.0756289778123259E-2</v>
      </c>
      <c r="N691" s="3">
        <f t="shared" si="231"/>
        <v>6.5477825634213865E-2</v>
      </c>
      <c r="O691" s="3">
        <v>680</v>
      </c>
      <c r="P691" s="3">
        <f t="shared" si="232"/>
        <v>2.6984126984126986</v>
      </c>
      <c r="Q691" s="3">
        <f>(  'Swap(vs6M)_2Y'!B694 + ( ('Swap(vs6M)_3Y'!B698 - 'Swap(vs6M)_2Y'!B694)/1  )*(P691-2) )/100</f>
        <v>1.5560317460317464E-3</v>
      </c>
      <c r="R691" s="3">
        <f t="shared" si="233"/>
        <v>1.2282617993040381</v>
      </c>
      <c r="S691" s="3">
        <f t="shared" si="234"/>
        <v>1.120702383426752</v>
      </c>
      <c r="T691" s="13">
        <f t="shared" si="235"/>
        <v>0.89032564684937532</v>
      </c>
      <c r="U691" s="13">
        <f t="shared" si="236"/>
        <v>0.86879271633285726</v>
      </c>
      <c r="V691" s="3">
        <f t="shared" si="237"/>
        <v>140.82513555327171</v>
      </c>
      <c r="W691" s="13">
        <f t="shared" si="238"/>
        <v>0.89032564684937532</v>
      </c>
      <c r="X691" s="3">
        <f t="shared" si="239"/>
        <v>1.5439314135845073E-3</v>
      </c>
      <c r="Y691" s="3">
        <f t="shared" si="240"/>
        <v>-5.571580670529011</v>
      </c>
      <c r="Z691" s="3">
        <f t="shared" si="241"/>
        <v>348.26471614230337</v>
      </c>
      <c r="AA691" s="3">
        <f t="shared" si="242"/>
        <v>2334.5383934440256</v>
      </c>
      <c r="AL691" s="25"/>
      <c r="AM691" s="25"/>
    </row>
    <row r="692" spans="1:39" hidden="1">
      <c r="A692" s="4">
        <v>42240</v>
      </c>
      <c r="B692" s="3">
        <v>139.19800000000001</v>
      </c>
      <c r="C692" s="3">
        <f t="shared" si="222"/>
        <v>-2.5255800013219685E-3</v>
      </c>
      <c r="D692" s="3">
        <f t="shared" si="223"/>
        <v>6.3785543430774742E-6</v>
      </c>
      <c r="E692" s="3">
        <f t="shared" si="224"/>
        <v>1.3138811521412039E-4</v>
      </c>
      <c r="F692" s="3">
        <f t="shared" si="225"/>
        <v>1.7961641167519682E-4</v>
      </c>
      <c r="G692" s="3">
        <f t="shared" si="226"/>
        <v>4.068746645593764E-2</v>
      </c>
      <c r="H692" s="3">
        <f t="shared" si="227"/>
        <v>1.4673894064092365</v>
      </c>
      <c r="I692" s="13">
        <f>I693*(1+(H693*((B692/B693)-1))+((1-H693)*(Eur_1M!B692/100)*((A692-A693)/360)))</f>
        <v>120.30707824576832</v>
      </c>
      <c r="J692" s="3">
        <f t="shared" si="228"/>
        <v>115.10027098829231</v>
      </c>
      <c r="K692" s="3">
        <f t="shared" si="221"/>
        <v>1.1421175982824165</v>
      </c>
      <c r="L692" s="13">
        <f t="shared" si="229"/>
        <v>1142.1175982824166</v>
      </c>
      <c r="M692" s="3">
        <f t="shared" si="230"/>
        <v>-3.6902870364416691E-3</v>
      </c>
      <c r="N692" s="3">
        <f t="shared" si="231"/>
        <v>6.5550547361827846E-2</v>
      </c>
      <c r="O692" s="3">
        <v>681</v>
      </c>
      <c r="P692" s="3">
        <f t="shared" si="232"/>
        <v>2.7023809523809526</v>
      </c>
      <c r="Q692" s="3">
        <f>(  'Swap(vs6M)_2Y'!B695 + ( ('Swap(vs6M)_3Y'!B699 - 'Swap(vs6M)_2Y'!B695)/1  )*(P692-2) )/100</f>
        <v>1.5389285714285717E-3</v>
      </c>
      <c r="R692" s="3">
        <f t="shared" si="233"/>
        <v>1.3256437597800617</v>
      </c>
      <c r="S692" s="3">
        <f t="shared" si="234"/>
        <v>1.2178857384847828</v>
      </c>
      <c r="T692" s="13">
        <f t="shared" si="235"/>
        <v>0.90752113788675759</v>
      </c>
      <c r="U692" s="13">
        <f t="shared" si="236"/>
        <v>0.88836630176291953</v>
      </c>
      <c r="V692" s="3">
        <f t="shared" si="237"/>
        <v>151.81640119656095</v>
      </c>
      <c r="W692" s="13">
        <f t="shared" si="238"/>
        <v>0.90752113788675759</v>
      </c>
      <c r="X692" s="3">
        <f t="shared" si="239"/>
        <v>1.3463251981287144E-3</v>
      </c>
      <c r="Y692" s="3">
        <f t="shared" si="240"/>
        <v>-5.1345233545865163</v>
      </c>
      <c r="Z692" s="3">
        <f t="shared" si="241"/>
        <v>311.09606272219219</v>
      </c>
      <c r="AA692" s="3">
        <f t="shared" si="242"/>
        <v>2390.7409249019261</v>
      </c>
      <c r="AL692" s="25"/>
      <c r="AM692" s="25"/>
    </row>
    <row r="693" spans="1:39" hidden="1">
      <c r="A693" s="4">
        <v>42237</v>
      </c>
      <c r="B693" s="3">
        <v>139.55000000000001</v>
      </c>
      <c r="C693" s="3">
        <f t="shared" si="222"/>
        <v>-7.3065382438332121E-4</v>
      </c>
      <c r="D693" s="3">
        <f t="shared" si="223"/>
        <v>5.3385501108597315E-7</v>
      </c>
      <c r="E693" s="3">
        <f t="shared" si="224"/>
        <v>1.2551521268513614E-4</v>
      </c>
      <c r="F693" s="3">
        <f t="shared" si="225"/>
        <v>1.9941044259144621E-3</v>
      </c>
      <c r="G693" s="3">
        <f t="shared" si="226"/>
        <v>3.9736463289804756E-2</v>
      </c>
      <c r="H693" s="3">
        <f t="shared" si="227"/>
        <v>1.4617173187014281</v>
      </c>
      <c r="I693" s="13">
        <f>I694*(1+(H694*((B693/B694)-1))+((1-H694)*(Eur_1M!B693/100)*((A693-A694)/360)))</f>
        <v>120.75186608964994</v>
      </c>
      <c r="J693" s="3">
        <f t="shared" si="228"/>
        <v>115.52580872147945</v>
      </c>
      <c r="K693" s="3">
        <f t="shared" si="221"/>
        <v>1.1463401264279469</v>
      </c>
      <c r="L693" s="13">
        <f t="shared" si="229"/>
        <v>1146.3401264279469</v>
      </c>
      <c r="M693" s="3">
        <f t="shared" si="230"/>
        <v>-1.062148721328331E-3</v>
      </c>
      <c r="N693" s="3">
        <f t="shared" si="231"/>
        <v>6.5664483804805496E-2</v>
      </c>
      <c r="O693" s="3">
        <v>682</v>
      </c>
      <c r="P693" s="3">
        <f t="shared" si="232"/>
        <v>2.7063492063492065</v>
      </c>
      <c r="Q693" s="3">
        <f>(  'Swap(vs6M)_2Y'!B696 + ( ('Swap(vs6M)_3Y'!B700 - 'Swap(vs6M)_2Y'!B696)/1  )*(P693-2) )/100</f>
        <v>1.5180158730158731E-3</v>
      </c>
      <c r="R693" s="3">
        <f t="shared" si="233"/>
        <v>1.3563334066064197</v>
      </c>
      <c r="S693" s="3">
        <f t="shared" si="234"/>
        <v>1.2483088601685006</v>
      </c>
      <c r="T693" s="13">
        <f t="shared" si="235"/>
        <v>0.91250344451092991</v>
      </c>
      <c r="U693" s="13">
        <f t="shared" si="236"/>
        <v>0.89404101462696894</v>
      </c>
      <c r="V693" s="3">
        <f t="shared" si="237"/>
        <v>155.66373660207171</v>
      </c>
      <c r="W693" s="13">
        <f t="shared" si="238"/>
        <v>0.91250344451092991</v>
      </c>
      <c r="X693" s="3">
        <f t="shared" si="239"/>
        <v>1.2841072618042344E-3</v>
      </c>
      <c r="Y693" s="3">
        <f t="shared" si="240"/>
        <v>-4.9895763658200485</v>
      </c>
      <c r="Z693" s="3">
        <f t="shared" si="241"/>
        <v>299.87665637699337</v>
      </c>
      <c r="AA693" s="3">
        <f t="shared" si="242"/>
        <v>2409.6672370990709</v>
      </c>
      <c r="AL693" s="25"/>
      <c r="AM693" s="25"/>
    </row>
    <row r="694" spans="1:39" hidden="1">
      <c r="A694" s="4">
        <v>42236</v>
      </c>
      <c r="B694" s="3">
        <v>139.65199999999999</v>
      </c>
      <c r="C694" s="3">
        <f t="shared" si="222"/>
        <v>7.4498570780803536E-4</v>
      </c>
      <c r="D694" s="3">
        <f t="shared" si="223"/>
        <v>5.5500370483823944E-7</v>
      </c>
      <c r="E694" s="3">
        <f t="shared" si="224"/>
        <v>1.3436608532165777E-4</v>
      </c>
      <c r="F694" s="3">
        <f t="shared" si="225"/>
        <v>5.7882085351249439E-3</v>
      </c>
      <c r="G694" s="3">
        <f t="shared" si="226"/>
        <v>4.0888941775055143E-2</v>
      </c>
      <c r="H694" s="3">
        <f t="shared" si="227"/>
        <v>1.4550301574723605</v>
      </c>
      <c r="I694" s="13">
        <f>I695*(1+(H695*((B694/B695)-1))+((1-H695)*(Eur_1M!B694/100)*((A694-A695)/360)))</f>
        <v>120.88019066764407</v>
      </c>
      <c r="J694" s="3">
        <f t="shared" si="228"/>
        <v>115.64857950036421</v>
      </c>
      <c r="K694" s="3">
        <f t="shared" si="221"/>
        <v>1.1475583569839234</v>
      </c>
      <c r="L694" s="13">
        <f t="shared" si="229"/>
        <v>1147.5583569839234</v>
      </c>
      <c r="M694" s="3">
        <f t="shared" si="230"/>
        <v>1.0861477856878674E-3</v>
      </c>
      <c r="N694" s="3">
        <f t="shared" si="231"/>
        <v>6.583470468290778E-2</v>
      </c>
      <c r="O694" s="3">
        <v>683</v>
      </c>
      <c r="P694" s="3">
        <f t="shared" si="232"/>
        <v>2.7103174603174605</v>
      </c>
      <c r="Q694" s="3">
        <f>(  'Swap(vs6M)_2Y'!B697 + ( ('Swap(vs6M)_3Y'!B701 - 'Swap(vs6M)_2Y'!B697)/1  )*(P694-2) )/100</f>
        <v>1.5161785714285717E-3</v>
      </c>
      <c r="R694" s="3">
        <f t="shared" si="233"/>
        <v>1.3620040920966587</v>
      </c>
      <c r="S694" s="3">
        <f t="shared" si="234"/>
        <v>1.2536201424435207</v>
      </c>
      <c r="T694" s="13">
        <f t="shared" si="235"/>
        <v>0.91340170315094449</v>
      </c>
      <c r="U694" s="13">
        <f t="shared" si="236"/>
        <v>0.89500994679476731</v>
      </c>
      <c r="V694" s="3">
        <f t="shared" si="237"/>
        <v>156.84215144097141</v>
      </c>
      <c r="W694" s="13">
        <f t="shared" si="238"/>
        <v>0.91340170315094449</v>
      </c>
      <c r="X694" s="3">
        <f t="shared" si="239"/>
        <v>1.2686744849715018E-3</v>
      </c>
      <c r="Y694" s="3">
        <f t="shared" si="240"/>
        <v>-4.9720217281025363</v>
      </c>
      <c r="Z694" s="3">
        <f t="shared" si="241"/>
        <v>298.10881646707617</v>
      </c>
      <c r="AA694" s="3">
        <f t="shared" si="242"/>
        <v>2415.8132980090691</v>
      </c>
      <c r="AL694" s="25"/>
      <c r="AM694" s="25"/>
    </row>
    <row r="695" spans="1:39" hidden="1">
      <c r="A695" s="4">
        <v>42235</v>
      </c>
      <c r="B695" s="3">
        <v>139.548</v>
      </c>
      <c r="C695" s="3">
        <f t="shared" si="222"/>
        <v>6.451474385613836E-4</v>
      </c>
      <c r="D695" s="3">
        <f t="shared" si="223"/>
        <v>4.1621521748231424E-7</v>
      </c>
      <c r="E695" s="3">
        <f t="shared" si="224"/>
        <v>1.3580661420225696E-4</v>
      </c>
      <c r="F695" s="3">
        <f t="shared" si="225"/>
        <v>6.4558560371195915E-3</v>
      </c>
      <c r="G695" s="3">
        <f t="shared" si="226"/>
        <v>4.1047608338733561E-2</v>
      </c>
      <c r="H695" s="3">
        <f t="shared" si="227"/>
        <v>1.4566783024964778</v>
      </c>
      <c r="I695" s="13">
        <f>I696*(1+(H696*((B695/B696)-1))+((1-H696)*(Eur_1M!B695/100)*((A695-A696)/360)))</f>
        <v>120.74896819261767</v>
      </c>
      <c r="J695" s="3">
        <f t="shared" si="228"/>
        <v>115.52303624342933</v>
      </c>
      <c r="K695" s="3">
        <f t="shared" si="221"/>
        <v>1.1463126156675925</v>
      </c>
      <c r="L695" s="13">
        <f t="shared" si="229"/>
        <v>1146.3126156675924</v>
      </c>
      <c r="M695" s="3">
        <f t="shared" si="230"/>
        <v>9.583279185223435E-4</v>
      </c>
      <c r="N695" s="3">
        <f t="shared" si="231"/>
        <v>6.5830714778900137E-2</v>
      </c>
      <c r="O695" s="3">
        <v>684</v>
      </c>
      <c r="P695" s="3">
        <f t="shared" si="232"/>
        <v>2.7142857142857144</v>
      </c>
      <c r="Q695" s="3">
        <f>(  'Swap(vs6M)_2Y'!B698 + ( ('Swap(vs6M)_3Y'!B702 - 'Swap(vs6M)_2Y'!B698)/1  )*(P695-2) )/100</f>
        <v>1.5514285714285717E-3</v>
      </c>
      <c r="R695" s="3">
        <f t="shared" si="233"/>
        <v>1.3520863975635227</v>
      </c>
      <c r="S695" s="3">
        <f t="shared" si="234"/>
        <v>1.2436297063007247</v>
      </c>
      <c r="T695" s="13">
        <f t="shared" si="235"/>
        <v>0.91182616088962209</v>
      </c>
      <c r="U695" s="13">
        <f t="shared" si="236"/>
        <v>0.89318206110063203</v>
      </c>
      <c r="V695" s="3">
        <f t="shared" si="237"/>
        <v>155.80907015316768</v>
      </c>
      <c r="W695" s="13">
        <f t="shared" si="238"/>
        <v>0.91182616088962209</v>
      </c>
      <c r="X695" s="3">
        <f t="shared" si="239"/>
        <v>1.2863987252250382E-3</v>
      </c>
      <c r="Y695" s="3">
        <f t="shared" si="240"/>
        <v>-5.0426488017860036</v>
      </c>
      <c r="Z695" s="3">
        <f t="shared" si="241"/>
        <v>302.04098413636859</v>
      </c>
      <c r="AA695" s="3">
        <f t="shared" si="242"/>
        <v>2414.1637808623896</v>
      </c>
      <c r="AL695" s="25"/>
      <c r="AM695" s="25"/>
    </row>
    <row r="696" spans="1:39" hidden="1">
      <c r="A696" s="4">
        <v>42234</v>
      </c>
      <c r="B696" s="3">
        <v>139.458</v>
      </c>
      <c r="C696" s="3">
        <f t="shared" si="222"/>
        <v>-2.4994194165856268E-3</v>
      </c>
      <c r="D696" s="3">
        <f t="shared" si="223"/>
        <v>6.2470974200052349E-6</v>
      </c>
      <c r="E696" s="3">
        <f t="shared" si="224"/>
        <v>1.3762268446546464E-4</v>
      </c>
      <c r="F696" s="3">
        <f t="shared" si="225"/>
        <v>7.3047920904320716E-3</v>
      </c>
      <c r="G696" s="3">
        <f t="shared" si="226"/>
        <v>4.1236258706988174E-2</v>
      </c>
      <c r="H696" s="3">
        <f t="shared" si="227"/>
        <v>1.4838194102656201</v>
      </c>
      <c r="I696" s="13">
        <f>I697*(1+(H697*((B696/B697)-1))+((1-H697)*(Eur_1M!B696/100)*((A696-A697)/360)))</f>
        <v>120.63330651502518</v>
      </c>
      <c r="J696" s="3">
        <f t="shared" si="228"/>
        <v>115.41238032336234</v>
      </c>
      <c r="K696" s="3">
        <f t="shared" si="221"/>
        <v>1.1452145984989317</v>
      </c>
      <c r="L696" s="13">
        <f t="shared" si="229"/>
        <v>1145.2145984989318</v>
      </c>
      <c r="M696" s="3">
        <f t="shared" si="230"/>
        <v>-3.7125348740744729E-3</v>
      </c>
      <c r="N696" s="3">
        <f t="shared" si="231"/>
        <v>6.5698698272383976E-2</v>
      </c>
      <c r="O696" s="3">
        <v>685</v>
      </c>
      <c r="P696" s="3">
        <f t="shared" si="232"/>
        <v>2.7182539682539684</v>
      </c>
      <c r="Q696" s="3">
        <f>(  'Swap(vs6M)_2Y'!B699 + ( ('Swap(vs6M)_3Y'!B703 - 'Swap(vs6M)_2Y'!B699)/1  )*(P696-2) )/100</f>
        <v>1.3782500000000001E-3</v>
      </c>
      <c r="R696" s="3">
        <f t="shared" si="233"/>
        <v>1.3405391268128291</v>
      </c>
      <c r="S696" s="3">
        <f t="shared" si="234"/>
        <v>1.2322208406058162</v>
      </c>
      <c r="T696" s="13">
        <f t="shared" si="235"/>
        <v>0.9099649336716783</v>
      </c>
      <c r="U696" s="13">
        <f t="shared" si="236"/>
        <v>0.89106669983545128</v>
      </c>
      <c r="V696" s="3">
        <f t="shared" si="237"/>
        <v>154.37050289171498</v>
      </c>
      <c r="W696" s="13">
        <f t="shared" si="238"/>
        <v>0.9099649336716783</v>
      </c>
      <c r="X696" s="3">
        <f t="shared" si="239"/>
        <v>1.3094774196679721E-3</v>
      </c>
      <c r="Y696" s="3">
        <f t="shared" si="240"/>
        <v>-4.9299459458459722</v>
      </c>
      <c r="Z696" s="3">
        <f t="shared" si="241"/>
        <v>306.70337877586758</v>
      </c>
      <c r="AA696" s="3">
        <f t="shared" si="242"/>
        <v>2413.0881624633898</v>
      </c>
      <c r="AL696" s="25"/>
      <c r="AM696" s="25"/>
    </row>
    <row r="697" spans="1:39" hidden="1">
      <c r="A697" s="4">
        <v>42233</v>
      </c>
      <c r="B697" s="3">
        <v>139.80699999999999</v>
      </c>
      <c r="C697" s="3">
        <f t="shared" si="222"/>
        <v>2.6284988651652597E-3</v>
      </c>
      <c r="D697" s="3">
        <f t="shared" si="223"/>
        <v>6.9090062841750578E-6</v>
      </c>
      <c r="E697" s="3">
        <f t="shared" si="224"/>
        <v>1.3735687948177041E-4</v>
      </c>
      <c r="F697" s="3">
        <f t="shared" si="225"/>
        <v>7.3585434109116454E-3</v>
      </c>
      <c r="G697" s="3">
        <f t="shared" si="226"/>
        <v>4.1189602328236145E-2</v>
      </c>
      <c r="H697" s="3">
        <f t="shared" si="227"/>
        <v>1.4849335432264874</v>
      </c>
      <c r="I697" s="13">
        <f>I698*(1+(H698*((B697/B698)-1))+((1-H698)*(Eur_1M!B697/100)*((A697-A698)/360)))</f>
        <v>121.08199424150121</v>
      </c>
      <c r="J697" s="3">
        <f t="shared" si="228"/>
        <v>115.84164915491863</v>
      </c>
      <c r="K697" s="3">
        <f t="shared" si="221"/>
        <v>1.1494741496077596</v>
      </c>
      <c r="L697" s="13">
        <f t="shared" si="229"/>
        <v>1149.4741496077597</v>
      </c>
      <c r="M697" s="3">
        <f t="shared" si="230"/>
        <v>3.911482156309108E-3</v>
      </c>
      <c r="N697" s="3">
        <f t="shared" si="231"/>
        <v>6.5563626335214828E-2</v>
      </c>
      <c r="O697" s="3">
        <v>686</v>
      </c>
      <c r="P697" s="3">
        <f t="shared" si="232"/>
        <v>2.7222222222222223</v>
      </c>
      <c r="Q697" s="3">
        <f>(  'Swap(vs6M)_2Y'!B700 + ( ('Swap(vs6M)_3Y'!B704 - 'Swap(vs6M)_2Y'!B700)/1  )*(P697-2) )/100</f>
        <v>1.3338888888888888E-3</v>
      </c>
      <c r="R697" s="3">
        <f t="shared" si="233"/>
        <v>1.3754315923927187</v>
      </c>
      <c r="S697" s="3">
        <f t="shared" si="234"/>
        <v>1.2672571279041589</v>
      </c>
      <c r="T697" s="13">
        <f t="shared" si="235"/>
        <v>0.91550115991388437</v>
      </c>
      <c r="U697" s="13">
        <f t="shared" si="236"/>
        <v>0.89746831764011548</v>
      </c>
      <c r="V697" s="3">
        <f t="shared" si="237"/>
        <v>158.12952500534357</v>
      </c>
      <c r="W697" s="13">
        <f t="shared" si="238"/>
        <v>0.91550115991388437</v>
      </c>
      <c r="X697" s="3">
        <f t="shared" si="239"/>
        <v>1.2459032898146658E-3</v>
      </c>
      <c r="Y697" s="3">
        <f t="shared" si="240"/>
        <v>-4.7309539097835982</v>
      </c>
      <c r="Z697" s="3">
        <f t="shared" si="241"/>
        <v>293.81183922027606</v>
      </c>
      <c r="AA697" s="3">
        <f t="shared" si="242"/>
        <v>2434.2530122404291</v>
      </c>
      <c r="AL697" s="25"/>
      <c r="AM697" s="25"/>
    </row>
    <row r="698" spans="1:39" hidden="1">
      <c r="A698" s="4">
        <v>42230</v>
      </c>
      <c r="B698" s="3">
        <v>139.44</v>
      </c>
      <c r="C698" s="3">
        <f t="shared" si="222"/>
        <v>-1.870023221665405E-3</v>
      </c>
      <c r="D698" s="3">
        <f t="shared" si="223"/>
        <v>3.4969868495678604E-6</v>
      </c>
      <c r="E698" s="3">
        <f t="shared" si="224"/>
        <v>1.313950343646328E-4</v>
      </c>
      <c r="F698" s="3">
        <f t="shared" si="225"/>
        <v>5.7032666000779849E-3</v>
      </c>
      <c r="G698" s="3">
        <f t="shared" si="226"/>
        <v>4.0436187574375601E-2</v>
      </c>
      <c r="H698" s="3">
        <f t="shared" si="227"/>
        <v>1.4877477116617084</v>
      </c>
      <c r="I698" s="13">
        <f>I699*(1+(H699*((B698/B699)-1))+((1-H699)*(Eur_1M!B698/100)*((A698-A699)/360)))</f>
        <v>120.60930923372311</v>
      </c>
      <c r="J698" s="3">
        <f t="shared" si="228"/>
        <v>115.38942162782152</v>
      </c>
      <c r="K698" s="3">
        <f t="shared" si="221"/>
        <v>1.1449867838292909</v>
      </c>
      <c r="L698" s="13">
        <f t="shared" si="229"/>
        <v>1144.986783829291</v>
      </c>
      <c r="M698" s="3">
        <f t="shared" si="230"/>
        <v>-2.7668406789738481E-3</v>
      </c>
      <c r="N698" s="3">
        <f t="shared" si="231"/>
        <v>6.5490862872640207E-2</v>
      </c>
      <c r="O698" s="3">
        <v>687</v>
      </c>
      <c r="P698" s="3">
        <f t="shared" si="232"/>
        <v>2.7261904761904763</v>
      </c>
      <c r="Q698" s="3">
        <f>(  'Swap(vs6M)_2Y'!B701 + ( ('Swap(vs6M)_3Y'!B705 - 'Swap(vs6M)_2Y'!B701)/1  )*(P698-2) )/100</f>
        <v>1.3225000000000001E-3</v>
      </c>
      <c r="R698" s="3">
        <f t="shared" si="233"/>
        <v>1.3395048960418905</v>
      </c>
      <c r="S698" s="3">
        <f t="shared" si="234"/>
        <v>1.2313717569628742</v>
      </c>
      <c r="T698" s="13">
        <f t="shared" si="235"/>
        <v>0.90979681918433397</v>
      </c>
      <c r="U698" s="13">
        <f t="shared" si="236"/>
        <v>0.89090807242492365</v>
      </c>
      <c r="V698" s="3">
        <f t="shared" si="237"/>
        <v>154.00354638682359</v>
      </c>
      <c r="W698" s="13">
        <f t="shared" si="238"/>
        <v>0.90979681918433397</v>
      </c>
      <c r="X698" s="3">
        <f t="shared" si="239"/>
        <v>1.3138000387182681E-3</v>
      </c>
      <c r="Y698" s="3">
        <f t="shared" si="240"/>
        <v>-4.8676858509233609</v>
      </c>
      <c r="Z698" s="3">
        <f t="shared" si="241"/>
        <v>307.51558205282663</v>
      </c>
      <c r="AA698" s="3">
        <f t="shared" si="242"/>
        <v>2420.0441589137977</v>
      </c>
      <c r="AL698" s="25"/>
      <c r="AM698" s="25"/>
    </row>
    <row r="699" spans="1:39" hidden="1">
      <c r="A699" s="4">
        <v>42229</v>
      </c>
      <c r="B699" s="3">
        <v>139.70099999999999</v>
      </c>
      <c r="C699" s="3">
        <f t="shared" si="222"/>
        <v>-3.0059690182120374E-4</v>
      </c>
      <c r="D699" s="3">
        <f t="shared" si="223"/>
        <v>9.0358497384506395E-8</v>
      </c>
      <c r="E699" s="3">
        <f t="shared" si="224"/>
        <v>1.3477079821937467E-4</v>
      </c>
      <c r="F699" s="3">
        <f t="shared" si="225"/>
        <v>1.0194882983221682E-2</v>
      </c>
      <c r="G699" s="3">
        <f t="shared" si="226"/>
        <v>4.0405848648035141E-2</v>
      </c>
      <c r="H699" s="3">
        <f t="shared" si="227"/>
        <v>1.4795113959641719</v>
      </c>
      <c r="I699" s="13">
        <f>I700*(1+(H700*((B699/B700)-1))+((1-H700)*(Eur_1M!B699/100)*((A699-A700)/360)))</f>
        <v>120.94347805954119</v>
      </c>
      <c r="J699" s="3">
        <f t="shared" si="228"/>
        <v>115.70912785764889</v>
      </c>
      <c r="K699" s="3">
        <f t="shared" si="221"/>
        <v>1.1481591665546409</v>
      </c>
      <c r="L699" s="13">
        <f t="shared" si="229"/>
        <v>1148.1591665546409</v>
      </c>
      <c r="M699" s="3">
        <f t="shared" si="230"/>
        <v>-4.4977594690892526E-4</v>
      </c>
      <c r="N699" s="3">
        <f t="shared" si="231"/>
        <v>6.6128278878008498E-2</v>
      </c>
      <c r="O699" s="3">
        <v>688</v>
      </c>
      <c r="P699" s="3">
        <f t="shared" si="232"/>
        <v>2.7301587301587302</v>
      </c>
      <c r="Q699" s="3">
        <f>(  'Swap(vs6M)_2Y'!B702 + ( ('Swap(vs6M)_3Y'!B706 - 'Swap(vs6M)_2Y'!B702)/1  )*(P699-2) )/100</f>
        <v>1.4081587301587304E-3</v>
      </c>
      <c r="R699" s="3">
        <f t="shared" si="233"/>
        <v>1.35426551361265</v>
      </c>
      <c r="S699" s="3">
        <f t="shared" si="234"/>
        <v>1.2450004889302519</v>
      </c>
      <c r="T699" s="13">
        <f t="shared" si="235"/>
        <v>0.91217415781316491</v>
      </c>
      <c r="U699" s="13">
        <f t="shared" si="236"/>
        <v>0.89343421474378915</v>
      </c>
      <c r="V699" s="3">
        <f t="shared" si="237"/>
        <v>157.3151169729324</v>
      </c>
      <c r="W699" s="13">
        <f t="shared" si="238"/>
        <v>0.91217415781316491</v>
      </c>
      <c r="X699" s="3">
        <f t="shared" si="239"/>
        <v>1.2710748991375492E-3</v>
      </c>
      <c r="Y699" s="3">
        <f t="shared" si="240"/>
        <v>-4.9169686790253486</v>
      </c>
      <c r="Z699" s="3">
        <f t="shared" si="241"/>
        <v>302.51746623369502</v>
      </c>
      <c r="AA699" s="3">
        <f t="shared" si="242"/>
        <v>2429.8576612078755</v>
      </c>
      <c r="AL699" s="25"/>
      <c r="AM699" s="25"/>
    </row>
    <row r="700" spans="1:39" hidden="1">
      <c r="A700" s="4">
        <v>42228</v>
      </c>
      <c r="B700" s="3">
        <v>139.74299999999999</v>
      </c>
      <c r="C700" s="3">
        <f t="shared" si="222"/>
        <v>-8.3690094046882154E-4</v>
      </c>
      <c r="D700" s="3">
        <f t="shared" si="223"/>
        <v>7.00403184157598E-7</v>
      </c>
      <c r="E700" s="3">
        <f t="shared" si="224"/>
        <v>1.3570645085635212E-4</v>
      </c>
      <c r="F700" s="3">
        <f t="shared" si="225"/>
        <v>1.1508401962185034E-2</v>
      </c>
      <c r="G700" s="3">
        <f t="shared" si="226"/>
        <v>4.0329418442179465E-2</v>
      </c>
      <c r="H700" s="3">
        <f t="shared" si="227"/>
        <v>1.5</v>
      </c>
      <c r="I700" s="13">
        <f>I701*(1+(H701*((B700/B701)-1))+((1-H701)*(Eur_1M!B700/100)*((A700-A701)/360)))</f>
        <v>120.99788776207838</v>
      </c>
      <c r="J700" s="3">
        <f t="shared" si="228"/>
        <v>115.76118274583784</v>
      </c>
      <c r="K700" s="3">
        <f t="shared" si="221"/>
        <v>1.1486756970837764</v>
      </c>
      <c r="L700" s="13">
        <f t="shared" si="229"/>
        <v>1148.6756970837764</v>
      </c>
      <c r="M700" s="3">
        <f t="shared" si="230"/>
        <v>-1.2544738893815999E-3</v>
      </c>
      <c r="N700" s="3">
        <f t="shared" si="231"/>
        <v>6.6118652315857881E-2</v>
      </c>
      <c r="O700" s="3">
        <v>689</v>
      </c>
      <c r="P700" s="3">
        <f t="shared" si="232"/>
        <v>2.7341269841269842</v>
      </c>
      <c r="Q700" s="3">
        <f>(  'Swap(vs6M)_2Y'!B703 + ( ('Swap(vs6M)_3Y'!B707 - 'Swap(vs6M)_2Y'!B703)/1  )*(P700-2) )/100</f>
        <v>1.454642857142857E-3</v>
      </c>
      <c r="R700" s="3">
        <f t="shared" si="233"/>
        <v>1.3588704452118383</v>
      </c>
      <c r="S700" s="3">
        <f t="shared" si="234"/>
        <v>1.249541959350567</v>
      </c>
      <c r="T700" s="13">
        <f t="shared" si="235"/>
        <v>0.91290617717399036</v>
      </c>
      <c r="U700" s="13">
        <f t="shared" si="236"/>
        <v>0.89426654167580744</v>
      </c>
      <c r="V700" s="3">
        <f t="shared" si="237"/>
        <v>157.91619187158051</v>
      </c>
      <c r="W700" s="13">
        <f t="shared" si="238"/>
        <v>0.91290617717399036</v>
      </c>
      <c r="X700" s="3">
        <f t="shared" si="239"/>
        <v>1.2618584684109414E-3</v>
      </c>
      <c r="Y700" s="3">
        <f t="shared" si="240"/>
        <v>-4.9350223457727918</v>
      </c>
      <c r="Z700" s="3">
        <f t="shared" si="241"/>
        <v>300.98731022877183</v>
      </c>
      <c r="AA700" s="3">
        <f t="shared" si="242"/>
        <v>2435.333241558978</v>
      </c>
      <c r="AL700" s="25"/>
      <c r="AM700" s="25"/>
    </row>
    <row r="701" spans="1:39" hidden="1">
      <c r="A701" s="4">
        <v>42227</v>
      </c>
      <c r="B701" s="3">
        <v>139.86000000000001</v>
      </c>
      <c r="C701" s="3">
        <f t="shared" si="222"/>
        <v>4.1125490532395535E-3</v>
      </c>
      <c r="D701" s="3">
        <f t="shared" si="223"/>
        <v>1.6913059715301547E-5</v>
      </c>
      <c r="E701" s="3">
        <f t="shared" si="224"/>
        <v>1.4166423993317462E-4</v>
      </c>
      <c r="F701" s="3">
        <f t="shared" si="225"/>
        <v>1.492565021667577E-2</v>
      </c>
      <c r="G701" s="3">
        <f t="shared" si="226"/>
        <v>4.0553928927934371E-2</v>
      </c>
      <c r="H701" s="3">
        <f t="shared" si="227"/>
        <v>1.5</v>
      </c>
      <c r="I701" s="13">
        <f>I702*(1+(H702*((B701/B702)-1))+((1-H702)*(Eur_1M!B701/100)*((A701-A702)/360)))</f>
        <v>121.1497717002452</v>
      </c>
      <c r="J701" s="3">
        <f t="shared" si="228"/>
        <v>115.90649325205807</v>
      </c>
      <c r="K701" s="3">
        <f t="shared" si="221"/>
        <v>1.150117584969395</v>
      </c>
      <c r="L701" s="13">
        <f t="shared" si="229"/>
        <v>1150.117584969395</v>
      </c>
      <c r="M701" s="3">
        <f t="shared" si="230"/>
        <v>6.07261701639677E-3</v>
      </c>
      <c r="N701" s="3">
        <f t="shared" si="231"/>
        <v>6.5924837984661519E-2</v>
      </c>
      <c r="O701" s="3">
        <v>690</v>
      </c>
      <c r="P701" s="3">
        <f t="shared" si="232"/>
        <v>2.7380952380952381</v>
      </c>
      <c r="Q701" s="3">
        <f>(  'Swap(vs6M)_2Y'!B704 + ( ('Swap(vs6M)_3Y'!B708 - 'Swap(vs6M)_2Y'!B704)/1  )*(P701-2) )/100</f>
        <v>1.4426190476190476E-3</v>
      </c>
      <c r="R701" s="3">
        <f t="shared" si="233"/>
        <v>1.3728866839179004</v>
      </c>
      <c r="S701" s="3">
        <f t="shared" si="234"/>
        <v>1.2637995965715376</v>
      </c>
      <c r="T701" s="13">
        <f t="shared" si="235"/>
        <v>0.91510621156121386</v>
      </c>
      <c r="U701" s="13">
        <f t="shared" si="236"/>
        <v>0.89684901697969699</v>
      </c>
      <c r="V701" s="3">
        <f t="shared" si="237"/>
        <v>159.16632064895589</v>
      </c>
      <c r="W701" s="13">
        <f t="shared" si="238"/>
        <v>0.91510621156121386</v>
      </c>
      <c r="X701" s="3">
        <f t="shared" si="239"/>
        <v>1.2391146190428124E-3</v>
      </c>
      <c r="Y701" s="3">
        <f t="shared" si="240"/>
        <v>-4.8504665558074835</v>
      </c>
      <c r="Z701" s="3">
        <f t="shared" si="241"/>
        <v>295.86499796420452</v>
      </c>
      <c r="AA701" s="3">
        <f t="shared" si="242"/>
        <v>2445.9772361658747</v>
      </c>
      <c r="AL701" s="25"/>
      <c r="AM701" s="25"/>
    </row>
    <row r="702" spans="1:39" hidden="1">
      <c r="A702" s="4">
        <v>42226</v>
      </c>
      <c r="B702" s="3">
        <v>139.286</v>
      </c>
      <c r="C702" s="3">
        <f t="shared" si="222"/>
        <v>-5.5984211044141855E-4</v>
      </c>
      <c r="D702" s="3">
        <f t="shared" si="223"/>
        <v>3.1342318862350152E-7</v>
      </c>
      <c r="E702" s="3">
        <f t="shared" si="224"/>
        <v>1.2561495544900891E-4</v>
      </c>
      <c r="F702" s="3">
        <f t="shared" si="225"/>
        <v>1.1742496252263266E-2</v>
      </c>
      <c r="G702" s="3">
        <f t="shared" si="226"/>
        <v>3.8676609483896465E-2</v>
      </c>
      <c r="H702" s="3">
        <f t="shared" si="227"/>
        <v>1.4777915632253393</v>
      </c>
      <c r="I702" s="13">
        <f>I703*(1+(H703*((B702/B703)-1))+((1-H703)*(Eur_1M!B702/100)*((A702-A703)/360)))</f>
        <v>120.416304820796</v>
      </c>
      <c r="J702" s="3">
        <f t="shared" si="228"/>
        <v>115.20477031258913</v>
      </c>
      <c r="K702" s="3">
        <f t="shared" si="221"/>
        <v>1.1431545247489072</v>
      </c>
      <c r="L702" s="13">
        <f t="shared" si="229"/>
        <v>1143.1545247489073</v>
      </c>
      <c r="M702" s="3">
        <f t="shared" si="230"/>
        <v>-8.3650291315838152E-4</v>
      </c>
      <c r="N702" s="3">
        <f t="shared" si="231"/>
        <v>6.5912321270363061E-2</v>
      </c>
      <c r="O702" s="3">
        <v>691</v>
      </c>
      <c r="P702" s="3">
        <f t="shared" si="232"/>
        <v>2.7420634920634921</v>
      </c>
      <c r="Q702" s="3">
        <f>(  'Swap(vs6M)_2Y'!B705 + ( ('Swap(vs6M)_3Y'!B709 - 'Swap(vs6M)_2Y'!B705)/1  )*(P702-2) )/100</f>
        <v>1.4676785714285714E-3</v>
      </c>
      <c r="R702" s="3">
        <f t="shared" si="233"/>
        <v>1.3172558647242745</v>
      </c>
      <c r="S702" s="3">
        <f t="shared" si="234"/>
        <v>1.2081104840329497</v>
      </c>
      <c r="T702" s="13">
        <f t="shared" si="235"/>
        <v>0.90612356308089925</v>
      </c>
      <c r="U702" s="13">
        <f t="shared" si="236"/>
        <v>0.88649761620976175</v>
      </c>
      <c r="V702" s="3">
        <f t="shared" si="237"/>
        <v>152.90214665641531</v>
      </c>
      <c r="W702" s="13">
        <f t="shared" si="238"/>
        <v>0.90612356308089925</v>
      </c>
      <c r="X702" s="3">
        <f t="shared" si="239"/>
        <v>1.3428079544832738E-3</v>
      </c>
      <c r="Y702" s="3">
        <f t="shared" si="240"/>
        <v>-5.1076406297899837</v>
      </c>
      <c r="Z702" s="3">
        <f t="shared" si="241"/>
        <v>317.15232382419589</v>
      </c>
      <c r="AA702" s="3">
        <f t="shared" si="242"/>
        <v>2421.0695999310774</v>
      </c>
      <c r="AL702" s="25"/>
      <c r="AM702" s="25"/>
    </row>
    <row r="703" spans="1:39" hidden="1">
      <c r="A703" s="4">
        <v>42223</v>
      </c>
      <c r="B703" s="3">
        <v>139.364</v>
      </c>
      <c r="C703" s="3">
        <f t="shared" si="222"/>
        <v>1.9967684853111115E-3</v>
      </c>
      <c r="D703" s="3">
        <f t="shared" si="223"/>
        <v>3.9870843839316305E-6</v>
      </c>
      <c r="E703" s="3">
        <f t="shared" si="224"/>
        <v>1.2549158594543064E-4</v>
      </c>
      <c r="F703" s="3">
        <f t="shared" si="225"/>
        <v>1.2738289833679615E-2</v>
      </c>
      <c r="G703" s="3">
        <f t="shared" si="226"/>
        <v>3.8457348392000795E-2</v>
      </c>
      <c r="H703" s="3">
        <f t="shared" si="227"/>
        <v>1.5</v>
      </c>
      <c r="I703" s="13">
        <f>I704*(1+(H704*((B703/B704)-1))+((1-H704)*(Eur_1M!B703/100)*((A703-A704)/360)))</f>
        <v>120.51707555219946</v>
      </c>
      <c r="J703" s="3">
        <f t="shared" si="228"/>
        <v>115.30117975633385</v>
      </c>
      <c r="K703" s="3">
        <f t="shared" si="221"/>
        <v>1.1441111769044237</v>
      </c>
      <c r="L703" s="13">
        <f t="shared" si="229"/>
        <v>1144.1111769044237</v>
      </c>
      <c r="M703" s="3">
        <f t="shared" si="230"/>
        <v>2.994767348098872E-3</v>
      </c>
      <c r="N703" s="3">
        <f t="shared" si="231"/>
        <v>6.6024139437986559E-2</v>
      </c>
      <c r="O703" s="3">
        <v>692</v>
      </c>
      <c r="P703" s="3">
        <f t="shared" si="232"/>
        <v>2.746031746031746</v>
      </c>
      <c r="Q703" s="3">
        <f>(  'Swap(vs6M)_2Y'!B706 + ( ('Swap(vs6M)_3Y'!B710 - 'Swap(vs6M)_2Y'!B706)/1  )*(P703-2) )/100</f>
        <v>1.3957936507936507E-3</v>
      </c>
      <c r="R703" s="3">
        <f t="shared" si="233"/>
        <v>1.3202330102755275</v>
      </c>
      <c r="S703" s="3">
        <f t="shared" si="234"/>
        <v>1.2108233861221522</v>
      </c>
      <c r="T703" s="13">
        <f t="shared" si="235"/>
        <v>0.90662138307087625</v>
      </c>
      <c r="U703" s="13">
        <f t="shared" si="236"/>
        <v>0.88701844985807887</v>
      </c>
      <c r="V703" s="3">
        <f t="shared" si="237"/>
        <v>153.65054783058906</v>
      </c>
      <c r="W703" s="13">
        <f t="shared" si="238"/>
        <v>0.90662138307087625</v>
      </c>
      <c r="X703" s="3">
        <f t="shared" si="239"/>
        <v>1.333200197981433E-3</v>
      </c>
      <c r="Y703" s="3">
        <f t="shared" si="240"/>
        <v>-5.0370677104248802</v>
      </c>
      <c r="Z703" s="3">
        <f t="shared" si="241"/>
        <v>316.40266222324624</v>
      </c>
      <c r="AA703" s="3">
        <f t="shared" si="242"/>
        <v>2426.4626029954461</v>
      </c>
      <c r="AL703" s="25"/>
      <c r="AM703" s="25"/>
    </row>
    <row r="704" spans="1:39" hidden="1">
      <c r="A704" s="4">
        <v>42222</v>
      </c>
      <c r="B704" s="3">
        <v>139.08600000000001</v>
      </c>
      <c r="C704" s="3">
        <f t="shared" si="222"/>
        <v>2.8512201793678789E-3</v>
      </c>
      <c r="D704" s="3">
        <f t="shared" si="223"/>
        <v>8.1294565112345995E-6</v>
      </c>
      <c r="E704" s="3">
        <f t="shared" si="224"/>
        <v>1.3348008133859455E-4</v>
      </c>
      <c r="F704" s="3">
        <f t="shared" si="225"/>
        <v>7.2809462838603544E-3</v>
      </c>
      <c r="G704" s="3">
        <f t="shared" si="226"/>
        <v>4.0601125011870819E-2</v>
      </c>
      <c r="H704" s="3">
        <f t="shared" si="227"/>
        <v>1.5</v>
      </c>
      <c r="I704" s="13">
        <f>I705*(1+(H705*((B704/B705)-1))+((1-H705)*(Eur_1M!B704/100)*((A704-A705)/360)))</f>
        <v>120.15669484697527</v>
      </c>
      <c r="J704" s="3">
        <f t="shared" si="228"/>
        <v>114.95639607913807</v>
      </c>
      <c r="K704" s="3">
        <f t="shared" si="221"/>
        <v>1.1406899555472134</v>
      </c>
      <c r="L704" s="13">
        <f t="shared" si="229"/>
        <v>1140.6899555472135</v>
      </c>
      <c r="M704" s="3">
        <f t="shared" si="230"/>
        <v>4.2748800485794521E-3</v>
      </c>
      <c r="N704" s="3">
        <f t="shared" si="231"/>
        <v>6.5975682309249786E-2</v>
      </c>
      <c r="O704" s="3">
        <v>693</v>
      </c>
      <c r="P704" s="3">
        <f t="shared" si="232"/>
        <v>2.75</v>
      </c>
      <c r="Q704" s="3">
        <f>(  'Swap(vs6M)_2Y'!B707 + ( ('Swap(vs6M)_3Y'!B711 - 'Swap(vs6M)_2Y'!B707)/1  )*(P704-2) )/100</f>
        <v>1.3700000000000001E-3</v>
      </c>
      <c r="R704" s="3">
        <f t="shared" si="233"/>
        <v>1.2922776544836605</v>
      </c>
      <c r="S704" s="3">
        <f t="shared" si="234"/>
        <v>1.1828693627299254</v>
      </c>
      <c r="T704" s="13">
        <f t="shared" si="235"/>
        <v>0.90186949622813706</v>
      </c>
      <c r="U704" s="13">
        <f t="shared" si="236"/>
        <v>0.88156953727615162</v>
      </c>
      <c r="V704" s="3">
        <f t="shared" si="237"/>
        <v>150.49900284335376</v>
      </c>
      <c r="W704" s="13">
        <f t="shared" si="238"/>
        <v>0.90186949622813706</v>
      </c>
      <c r="X704" s="3">
        <f t="shared" si="239"/>
        <v>1.3869484776491486E-3</v>
      </c>
      <c r="Y704" s="3">
        <f t="shared" si="240"/>
        <v>-5.1308637625322913</v>
      </c>
      <c r="Z704" s="3">
        <f t="shared" si="241"/>
        <v>327.42523435737218</v>
      </c>
      <c r="AA704" s="3">
        <f t="shared" si="242"/>
        <v>2415.199799975896</v>
      </c>
      <c r="AL704" s="25"/>
      <c r="AM704" s="25"/>
    </row>
    <row r="705" spans="1:39" hidden="1">
      <c r="A705" s="4">
        <v>42221</v>
      </c>
      <c r="B705" s="3">
        <v>138.69</v>
      </c>
      <c r="C705" s="3">
        <f t="shared" si="222"/>
        <v>-7.2631977651871783E-3</v>
      </c>
      <c r="D705" s="3">
        <f t="shared" si="223"/>
        <v>5.2754041776220019E-5</v>
      </c>
      <c r="E705" s="3">
        <f t="shared" si="224"/>
        <v>1.2637763141479125E-4</v>
      </c>
      <c r="F705" s="3">
        <f t="shared" si="225"/>
        <v>3.4163127695539183E-3</v>
      </c>
      <c r="G705" s="3">
        <f t="shared" si="226"/>
        <v>3.9812125091164594E-2</v>
      </c>
      <c r="H705" s="3">
        <f t="shared" si="227"/>
        <v>1.5</v>
      </c>
      <c r="I705" s="13">
        <f>I706*(1+(H706*((B705/B706)-1))+((1-H706)*(Eur_1M!B705/100)*((A705-A706)/360)))</f>
        <v>119.64413573440018</v>
      </c>
      <c r="J705" s="3">
        <f t="shared" si="228"/>
        <v>114.4660201709609</v>
      </c>
      <c r="K705" s="3">
        <f t="shared" si="221"/>
        <v>1.1358240508043842</v>
      </c>
      <c r="L705" s="13">
        <f t="shared" si="229"/>
        <v>1135.8240508043841</v>
      </c>
      <c r="M705" s="3">
        <f t="shared" si="230"/>
        <v>-1.0913566422047107E-2</v>
      </c>
      <c r="N705" s="3">
        <f t="shared" si="231"/>
        <v>6.478850056448035E-2</v>
      </c>
      <c r="O705" s="3">
        <v>694</v>
      </c>
      <c r="P705" s="3">
        <f t="shared" si="232"/>
        <v>2.753968253968254</v>
      </c>
      <c r="Q705" s="3">
        <f>(  'Swap(vs6M)_2Y'!B708 + ( ('Swap(vs6M)_3Y'!B712 - 'Swap(vs6M)_2Y'!B708)/1  )*(P705-2) )/100</f>
        <v>1.4059920634920634E-3</v>
      </c>
      <c r="R705" s="3">
        <f t="shared" si="233"/>
        <v>1.2743134546132595</v>
      </c>
      <c r="S705" s="3">
        <f t="shared" si="234"/>
        <v>1.1667963912767603</v>
      </c>
      <c r="T705" s="13">
        <f t="shared" si="235"/>
        <v>0.89872382496544312</v>
      </c>
      <c r="U705" s="13">
        <f t="shared" si="236"/>
        <v>0.87835369764342586</v>
      </c>
      <c r="V705" s="3">
        <f t="shared" si="237"/>
        <v>145.83289779979702</v>
      </c>
      <c r="W705" s="13">
        <f t="shared" si="238"/>
        <v>0.89872382496544312</v>
      </c>
      <c r="X705" s="3">
        <f t="shared" si="239"/>
        <v>1.4504463959686194E-3</v>
      </c>
      <c r="Y705" s="3">
        <f t="shared" si="240"/>
        <v>-5.157445855364025</v>
      </c>
      <c r="Z705" s="3">
        <f t="shared" si="241"/>
        <v>333.87251063347634</v>
      </c>
      <c r="AA705" s="3">
        <f t="shared" si="242"/>
        <v>2409.6099639406461</v>
      </c>
      <c r="AL705" s="25"/>
      <c r="AM705" s="25"/>
    </row>
    <row r="706" spans="1:39" hidden="1">
      <c r="A706" s="4">
        <v>42220</v>
      </c>
      <c r="B706" s="3">
        <v>139.70099999999999</v>
      </c>
      <c r="C706" s="3">
        <f t="shared" si="222"/>
        <v>-8.7291257814553708E-4</v>
      </c>
      <c r="D706" s="3">
        <f t="shared" si="223"/>
        <v>7.6197636908468837E-7</v>
      </c>
      <c r="E706" s="3">
        <f t="shared" si="224"/>
        <v>7.4147420862848769E-5</v>
      </c>
      <c r="F706" s="3">
        <f t="shared" si="225"/>
        <v>1.1403272390794266E-2</v>
      </c>
      <c r="G706" s="3">
        <f t="shared" si="226"/>
        <v>2.9194788773069497E-2</v>
      </c>
      <c r="H706" s="3">
        <f t="shared" si="227"/>
        <v>1.5</v>
      </c>
      <c r="I706" s="13">
        <f>I707*(1+(H707*((B706/B707)-1))+((1-H707)*(Eur_1M!B706/100)*((A706-A707)/360)))</f>
        <v>120.95703111108554</v>
      </c>
      <c r="J706" s="3">
        <f t="shared" si="228"/>
        <v>115.72209434248269</v>
      </c>
      <c r="K706" s="3">
        <f t="shared" si="221"/>
        <v>1.1482878304612449</v>
      </c>
      <c r="L706" s="13">
        <f t="shared" si="229"/>
        <v>1148.287830461245</v>
      </c>
      <c r="M706" s="3">
        <f t="shared" si="230"/>
        <v>-1.3085700222738069E-3</v>
      </c>
      <c r="N706" s="3">
        <f t="shared" si="231"/>
        <v>6.4782173103194993E-2</v>
      </c>
      <c r="O706" s="3">
        <v>695</v>
      </c>
      <c r="P706" s="3">
        <f t="shared" si="232"/>
        <v>2.7579365079365079</v>
      </c>
      <c r="Q706" s="3">
        <f>(  'Swap(vs6M)_2Y'!B709 + ( ('Swap(vs6M)_3Y'!B713 - 'Swap(vs6M)_2Y'!B709)/1  )*(P706-2) )/100</f>
        <v>1.528452380952381E-3</v>
      </c>
      <c r="R706" s="3">
        <f t="shared" si="233"/>
        <v>1.3782210797744323</v>
      </c>
      <c r="S706" s="3">
        <f t="shared" si="234"/>
        <v>1.2706370904986339</v>
      </c>
      <c r="T706" s="13">
        <f t="shared" si="235"/>
        <v>0.91593247958050961</v>
      </c>
      <c r="U706" s="13">
        <f t="shared" si="236"/>
        <v>0.89807110728966499</v>
      </c>
      <c r="V706" s="3">
        <f t="shared" si="237"/>
        <v>157.46075080629112</v>
      </c>
      <c r="W706" s="13">
        <f t="shared" si="238"/>
        <v>0.91593247958050961</v>
      </c>
      <c r="X706" s="3">
        <f t="shared" si="239"/>
        <v>1.2492286057702411E-3</v>
      </c>
      <c r="Y706" s="3">
        <f t="shared" si="240"/>
        <v>-4.8232886270551454</v>
      </c>
      <c r="Z706" s="3">
        <f t="shared" si="241"/>
        <v>294.29522857256643</v>
      </c>
      <c r="AA706" s="3">
        <f t="shared" si="242"/>
        <v>2466.4043312263475</v>
      </c>
      <c r="AL706" s="25"/>
      <c r="AM706" s="25"/>
    </row>
    <row r="707" spans="1:39" hidden="1">
      <c r="A707" s="4">
        <v>42219</v>
      </c>
      <c r="B707" s="3">
        <v>139.82300000000001</v>
      </c>
      <c r="C707" s="3">
        <f t="shared" si="222"/>
        <v>-5.0062041182954551E-5</v>
      </c>
      <c r="D707" s="3">
        <f t="shared" si="223"/>
        <v>2.5062079674038374E-9</v>
      </c>
      <c r="E707" s="3">
        <f t="shared" si="224"/>
        <v>7.9107766484819625E-5</v>
      </c>
      <c r="F707" s="3">
        <f t="shared" si="225"/>
        <v>1.4668322504922119E-2</v>
      </c>
      <c r="G707" s="3">
        <f t="shared" si="226"/>
        <v>2.9346332924071319E-2</v>
      </c>
      <c r="H707" s="3">
        <f t="shared" si="227"/>
        <v>1.5</v>
      </c>
      <c r="I707" s="13">
        <f>I708*(1+(H708*((B707/B708)-1))+((1-H708)*(Eur_1M!B707/100)*((A707-A708)/360)))</f>
        <v>121.11541546188664</v>
      </c>
      <c r="J707" s="3">
        <f t="shared" si="228"/>
        <v>115.87362392796784</v>
      </c>
      <c r="K707" s="3">
        <f t="shared" si="221"/>
        <v>1.1497914290605968</v>
      </c>
      <c r="L707" s="13">
        <f t="shared" si="229"/>
        <v>1149.7914290605968</v>
      </c>
      <c r="M707" s="3">
        <f t="shared" si="230"/>
        <v>-7.1968771839930266E-5</v>
      </c>
      <c r="N707" s="3">
        <f t="shared" si="231"/>
        <v>6.4792898844151306E-2</v>
      </c>
      <c r="O707" s="3">
        <v>696</v>
      </c>
      <c r="P707" s="3">
        <f t="shared" si="232"/>
        <v>2.7619047619047619</v>
      </c>
      <c r="Q707" s="3">
        <f>(  'Swap(vs6M)_2Y'!B710 + ( ('Swap(vs6M)_3Y'!B714 - 'Swap(vs6M)_2Y'!B710)/1  )*(P707-2) )/100</f>
        <v>1.4863809523809523E-3</v>
      </c>
      <c r="R707" s="3">
        <f t="shared" si="233"/>
        <v>1.3882275004418176</v>
      </c>
      <c r="S707" s="3">
        <f t="shared" si="234"/>
        <v>1.2805483153469812</v>
      </c>
      <c r="T707" s="13">
        <f t="shared" si="235"/>
        <v>0.91746610963887532</v>
      </c>
      <c r="U707" s="13">
        <f t="shared" si="236"/>
        <v>0.89982381805757528</v>
      </c>
      <c r="V707" s="3">
        <f t="shared" si="237"/>
        <v>158.75727434861074</v>
      </c>
      <c r="W707" s="13">
        <f t="shared" si="238"/>
        <v>0.91746610963887532</v>
      </c>
      <c r="X707" s="3">
        <f t="shared" si="239"/>
        <v>1.2293580116379444E-3</v>
      </c>
      <c r="Y707" s="3">
        <f t="shared" si="240"/>
        <v>-4.7434698194904463</v>
      </c>
      <c r="Z707" s="3">
        <f t="shared" si="241"/>
        <v>290.83898433257224</v>
      </c>
      <c r="AA707" s="3">
        <f t="shared" si="242"/>
        <v>2475.0461384823238</v>
      </c>
      <c r="AL707" s="25"/>
      <c r="AM707" s="25"/>
    </row>
    <row r="708" spans="1:39">
      <c r="A708" s="4">
        <v>42216</v>
      </c>
      <c r="B708" s="3">
        <v>139.83000000000001</v>
      </c>
      <c r="C708" s="3">
        <f t="shared" si="222"/>
        <v>1.8038142667974693E-3</v>
      </c>
      <c r="D708" s="3">
        <f t="shared" si="223"/>
        <v>3.2537459091020915E-6</v>
      </c>
      <c r="E708" s="3">
        <f t="shared" si="224"/>
        <v>8.26319506226683E-5</v>
      </c>
      <c r="F708" s="3">
        <f t="shared" si="225"/>
        <v>1.2840436105434758E-2</v>
      </c>
      <c r="G708" s="3">
        <f t="shared" si="226"/>
        <v>3.0615195479330792E-2</v>
      </c>
      <c r="H708" s="3">
        <f t="shared" si="227"/>
        <v>1.5</v>
      </c>
      <c r="I708" s="13">
        <f>I709*(1+(H709*((B708/B709)-1))+((1-H709)*(Eur_1M!B708/100)*((A708-A709)/360)))</f>
        <v>121.12413230325473</v>
      </c>
      <c r="J708" s="3">
        <f t="shared" si="228"/>
        <v>115.88196351046173</v>
      </c>
      <c r="K708" s="3">
        <f t="shared" si="221"/>
        <v>1.1498741811153645</v>
      </c>
      <c r="L708" s="13">
        <f t="shared" si="229"/>
        <v>1149.8741811153645</v>
      </c>
      <c r="M708" s="3">
        <f t="shared" si="230"/>
        <v>2.7055277123314227E-3</v>
      </c>
      <c r="N708" s="3">
        <f t="shared" si="231"/>
        <v>6.4745997623084653E-2</v>
      </c>
      <c r="O708" s="3">
        <v>697</v>
      </c>
      <c r="P708" s="3">
        <f t="shared" si="232"/>
        <v>2.7658730158730158</v>
      </c>
      <c r="Q708" s="3">
        <f>(  'Swap(vs6M)_2Y'!B711 + ( ('Swap(vs6M)_3Y'!B715 - 'Swap(vs6M)_2Y'!B711)/1  )*(P708-2) )/100</f>
        <v>1.5624365079365079E-3</v>
      </c>
      <c r="R708" s="3">
        <f t="shared" si="233"/>
        <v>1.3909122421022833</v>
      </c>
      <c r="S708" s="3">
        <f t="shared" si="234"/>
        <v>1.2832337300544721</v>
      </c>
      <c r="T708" s="13">
        <f t="shared" si="235"/>
        <v>0.91787397997458864</v>
      </c>
      <c r="U708" s="13">
        <f t="shared" si="236"/>
        <v>0.90029489894345138</v>
      </c>
      <c r="V708" s="3">
        <f t="shared" si="237"/>
        <v>159.02692285794262</v>
      </c>
      <c r="W708" s="13">
        <f t="shared" si="238"/>
        <v>0.91787397997458864</v>
      </c>
      <c r="X708" s="3">
        <f t="shared" si="239"/>
        <v>1.2246997806937456E-3</v>
      </c>
      <c r="Y708" s="3">
        <f t="shared" si="240"/>
        <v>-4.7946996783623366</v>
      </c>
      <c r="Z708" s="3">
        <f t="shared" si="241"/>
        <v>289.98494372728294</v>
      </c>
      <c r="AA708" s="3">
        <f t="shared" si="242"/>
        <v>2479.3636101508309</v>
      </c>
      <c r="AL708" s="25"/>
      <c r="AM708" s="25"/>
    </row>
    <row r="709" spans="1:39" hidden="1">
      <c r="A709" s="4">
        <v>42215</v>
      </c>
      <c r="B709" s="3">
        <v>139.578</v>
      </c>
      <c r="C709" s="3">
        <f t="shared" si="222"/>
        <v>4.1136810791976173E-3</v>
      </c>
      <c r="D709" s="3">
        <f t="shared" si="223"/>
        <v>1.6922372021348472E-5</v>
      </c>
      <c r="E709" s="3">
        <f t="shared" si="224"/>
        <v>8.1005744724870206E-5</v>
      </c>
      <c r="F709" s="3">
        <f t="shared" si="225"/>
        <v>1.2312372602424647E-2</v>
      </c>
      <c r="G709" s="3">
        <f t="shared" si="226"/>
        <v>3.041657174140068E-2</v>
      </c>
      <c r="H709" s="3">
        <f t="shared" si="227"/>
        <v>1.5</v>
      </c>
      <c r="I709" s="13">
        <f>I710*(1+(H710*((B709/B710)-1))+((1-H710)*(Eur_1M!B709/100)*((A709-A710)/360)))</f>
        <v>120.79687051422228</v>
      </c>
      <c r="J709" s="3">
        <f t="shared" si="228"/>
        <v>115.56886538563819</v>
      </c>
      <c r="K709" s="3">
        <f t="shared" si="221"/>
        <v>1.146767369330477</v>
      </c>
      <c r="L709" s="13">
        <f t="shared" si="229"/>
        <v>1146.7673693304769</v>
      </c>
      <c r="M709" s="3">
        <f t="shared" si="230"/>
        <v>6.1652145448478531E-3</v>
      </c>
      <c r="N709" s="3">
        <f t="shared" si="231"/>
        <v>6.4380570868469392E-2</v>
      </c>
      <c r="O709" s="3">
        <v>698</v>
      </c>
      <c r="P709" s="3">
        <f t="shared" si="232"/>
        <v>2.7698412698412698</v>
      </c>
      <c r="Q709" s="3">
        <f>(  'Swap(vs6M)_2Y'!B712 + ( ('Swap(vs6M)_3Y'!B716 - 'Swap(vs6M)_2Y'!B712)/1  )*(P709-2) )/100</f>
        <v>1.5767619047619046E-3</v>
      </c>
      <c r="R709" s="3">
        <f t="shared" si="233"/>
        <v>1.3724501764452743</v>
      </c>
      <c r="S709" s="3">
        <f t="shared" si="234"/>
        <v>1.2653026217187837</v>
      </c>
      <c r="T709" s="13">
        <f t="shared" si="235"/>
        <v>0.91503833046030048</v>
      </c>
      <c r="U709" s="13">
        <f t="shared" si="236"/>
        <v>0.89711856643748422</v>
      </c>
      <c r="V709" s="3">
        <f t="shared" si="237"/>
        <v>156.12704709978766</v>
      </c>
      <c r="W709" s="13">
        <f t="shared" si="238"/>
        <v>0.91503833046030048</v>
      </c>
      <c r="X709" s="3">
        <f t="shared" si="239"/>
        <v>1.2659883238165168E-3</v>
      </c>
      <c r="Y709" s="3">
        <f t="shared" si="240"/>
        <v>-4.8587030048973929</v>
      </c>
      <c r="Z709" s="3">
        <f t="shared" si="241"/>
        <v>296.88623282051185</v>
      </c>
      <c r="AA709" s="3">
        <f t="shared" si="242"/>
        <v>2474.0472947110657</v>
      </c>
      <c r="AL709" s="25"/>
      <c r="AM709" s="25"/>
    </row>
    <row r="710" spans="1:39" hidden="1">
      <c r="A710" s="4">
        <v>42214</v>
      </c>
      <c r="B710" s="3">
        <v>139.005</v>
      </c>
      <c r="C710" s="3">
        <f t="shared" si="222"/>
        <v>-1.674795444719823E-3</v>
      </c>
      <c r="D710" s="3">
        <f t="shared" si="223"/>
        <v>2.8049397816542697E-6</v>
      </c>
      <c r="E710" s="3">
        <f t="shared" si="224"/>
        <v>6.6488922352618386E-5</v>
      </c>
      <c r="F710" s="3">
        <f t="shared" si="225"/>
        <v>6.6477080774428191E-3</v>
      </c>
      <c r="G710" s="3">
        <f t="shared" si="226"/>
        <v>2.8459083740569827E-2</v>
      </c>
      <c r="H710" s="3">
        <f t="shared" si="227"/>
        <v>1.5</v>
      </c>
      <c r="I710" s="13">
        <f>I711*(1+(H711*((B710/B711)-1))+((1-H711)*(Eur_1M!B710/100)*((A710-A711)/360)))</f>
        <v>120.05442291721106</v>
      </c>
      <c r="J710" s="3">
        <f t="shared" si="228"/>
        <v>114.85855040786087</v>
      </c>
      <c r="K710" s="3">
        <f t="shared" si="221"/>
        <v>1.1397190519852851</v>
      </c>
      <c r="L710" s="13">
        <f t="shared" si="229"/>
        <v>1139.7190519852852</v>
      </c>
      <c r="M710" s="3">
        <f t="shared" si="230"/>
        <v>-2.512229755547441E-3</v>
      </c>
      <c r="N710" s="3">
        <f t="shared" si="231"/>
        <v>6.4289389128842356E-2</v>
      </c>
      <c r="O710" s="3">
        <v>699</v>
      </c>
      <c r="P710" s="3">
        <f t="shared" si="232"/>
        <v>2.7738095238095237</v>
      </c>
      <c r="Q710" s="3">
        <f>(  'Swap(vs6M)_2Y'!B713 + ( ('Swap(vs6M)_3Y'!B717 - 'Swap(vs6M)_2Y'!B713)/1  )*(P710-2) )/100</f>
        <v>1.5513095238095236E-3</v>
      </c>
      <c r="R710" s="3">
        <f t="shared" si="233"/>
        <v>1.315157308065426</v>
      </c>
      <c r="S710" s="3">
        <f t="shared" si="234"/>
        <v>1.2080848885245459</v>
      </c>
      <c r="T710" s="13">
        <f t="shared" si="235"/>
        <v>0.90577148013336117</v>
      </c>
      <c r="U710" s="13">
        <f t="shared" si="236"/>
        <v>0.88649269414386478</v>
      </c>
      <c r="V710" s="3">
        <f t="shared" si="237"/>
        <v>149.63873404173421</v>
      </c>
      <c r="W710" s="13">
        <f t="shared" si="238"/>
        <v>0.90577148013336117</v>
      </c>
      <c r="X710" s="3">
        <f t="shared" si="239"/>
        <v>1.3767286799088113E-3</v>
      </c>
      <c r="Y710" s="3">
        <f t="shared" si="240"/>
        <v>-5.0649844751807898</v>
      </c>
      <c r="Z710" s="3">
        <f t="shared" si="241"/>
        <v>318.90395854635551</v>
      </c>
      <c r="AA710" s="3">
        <f t="shared" si="242"/>
        <v>2448.4036061476468</v>
      </c>
      <c r="AL710" s="25"/>
      <c r="AM710" s="25"/>
    </row>
    <row r="711" spans="1:39" hidden="1">
      <c r="A711" s="4">
        <v>42213</v>
      </c>
      <c r="B711" s="3">
        <v>139.238</v>
      </c>
      <c r="C711" s="3">
        <f t="shared" si="222"/>
        <v>4.6693558215014615E-4</v>
      </c>
      <c r="D711" s="3">
        <f t="shared" si="223"/>
        <v>2.1802883787789588E-7</v>
      </c>
      <c r="E711" s="3">
        <f t="shared" si="224"/>
        <v>6.3924950625898319E-5</v>
      </c>
      <c r="F711" s="3">
        <f t="shared" si="225"/>
        <v>7.8316185509787785E-3</v>
      </c>
      <c r="G711" s="3">
        <f t="shared" si="226"/>
        <v>2.7691403014936906E-2</v>
      </c>
      <c r="H711" s="3">
        <f t="shared" si="227"/>
        <v>1.5</v>
      </c>
      <c r="I711" s="13">
        <f>I712*(1+(H712*((B711/B712)-1))+((1-H712)*(Eur_1M!B711/100)*((A711-A712)/360)))</f>
        <v>120.35640637784087</v>
      </c>
      <c r="J711" s="3">
        <f t="shared" si="228"/>
        <v>115.14746423287679</v>
      </c>
      <c r="K711" s="3">
        <f t="shared" si="221"/>
        <v>1.1425858876678121</v>
      </c>
      <c r="L711" s="13">
        <f t="shared" si="229"/>
        <v>1142.5858876678121</v>
      </c>
      <c r="M711" s="3">
        <f t="shared" si="230"/>
        <v>7.0134869558173584E-4</v>
      </c>
      <c r="N711" s="3">
        <f t="shared" si="231"/>
        <v>6.4296830398373736E-2</v>
      </c>
      <c r="O711" s="3">
        <v>700</v>
      </c>
      <c r="P711" s="3">
        <f t="shared" si="232"/>
        <v>2.7777777777777777</v>
      </c>
      <c r="Q711" s="3">
        <f>(  'Swap(vs6M)_2Y'!B714 + ( ('Swap(vs6M)_3Y'!B718 - 'Swap(vs6M)_2Y'!B714)/1  )*(P711-2) )/100</f>
        <v>1.4516666666666666E-3</v>
      </c>
      <c r="R711" s="3">
        <f t="shared" si="233"/>
        <v>1.3350723865551068</v>
      </c>
      <c r="S711" s="3">
        <f t="shared" si="234"/>
        <v>1.2279110025578173</v>
      </c>
      <c r="T711" s="13">
        <f t="shared" si="235"/>
        <v>0.90907367195704047</v>
      </c>
      <c r="U711" s="13">
        <f t="shared" si="236"/>
        <v>0.89025981061570403</v>
      </c>
      <c r="V711" s="3">
        <f t="shared" si="237"/>
        <v>152.0175998365728</v>
      </c>
      <c r="W711" s="13">
        <f t="shared" si="238"/>
        <v>0.90907367195704047</v>
      </c>
      <c r="X711" s="3">
        <f t="shared" si="239"/>
        <v>1.3363975939598024E-3</v>
      </c>
      <c r="Y711" s="3">
        <f t="shared" si="240"/>
        <v>-4.8934652866578245</v>
      </c>
      <c r="Z711" s="3">
        <f t="shared" si="241"/>
        <v>311.60216034218655</v>
      </c>
      <c r="AA711" s="3">
        <f t="shared" si="242"/>
        <v>2462.9920794219438</v>
      </c>
      <c r="AL711" s="25"/>
      <c r="AM711" s="25"/>
    </row>
    <row r="712" spans="1:39" hidden="1">
      <c r="A712" s="4">
        <v>42212</v>
      </c>
      <c r="B712" s="3">
        <v>139.173</v>
      </c>
      <c r="C712" s="3">
        <f t="shared" si="222"/>
        <v>-7.1109198708270264E-4</v>
      </c>
      <c r="D712" s="3">
        <f t="shared" si="223"/>
        <v>5.0565181409322656E-7</v>
      </c>
      <c r="E712" s="3">
        <f t="shared" si="224"/>
        <v>6.6435106892478969E-5</v>
      </c>
      <c r="F712" s="3">
        <f t="shared" si="225"/>
        <v>9.016404829330131E-3</v>
      </c>
      <c r="G712" s="3">
        <f t="shared" si="226"/>
        <v>2.8033304238637716E-2</v>
      </c>
      <c r="H712" s="3">
        <f t="shared" si="227"/>
        <v>1.5</v>
      </c>
      <c r="I712" s="13">
        <f>I713*(1+(H713*((B712/B713)-1))+((1-H713)*(Eur_1M!B712/100)*((A712-A713)/360)))</f>
        <v>120.27202416335982</v>
      </c>
      <c r="J712" s="3">
        <f t="shared" si="228"/>
        <v>115.06673402236065</v>
      </c>
      <c r="K712" s="3">
        <f t="shared" ref="K712:K775" si="243">J712/$Y$2</f>
        <v>1.1417848174935037</v>
      </c>
      <c r="L712" s="13">
        <f t="shared" si="229"/>
        <v>1141.7848174935036</v>
      </c>
      <c r="M712" s="3">
        <f t="shared" si="230"/>
        <v>-1.0637410702794025E-3</v>
      </c>
      <c r="N712" s="3">
        <f t="shared" si="231"/>
        <v>6.427401372457936E-2</v>
      </c>
      <c r="O712" s="3">
        <v>701</v>
      </c>
      <c r="P712" s="3">
        <f t="shared" si="232"/>
        <v>2.7817460317460316</v>
      </c>
      <c r="Q712" s="3">
        <f>(  'Swap(vs6M)_2Y'!B715 + ( ('Swap(vs6M)_3Y'!B719 - 'Swap(vs6M)_2Y'!B715)/1  )*(P712-2) )/100</f>
        <v>1.5361309523809524E-3</v>
      </c>
      <c r="R712" s="3">
        <f t="shared" si="233"/>
        <v>1.330334911575362</v>
      </c>
      <c r="S712" s="3">
        <f t="shared" si="234"/>
        <v>1.2231350659926088</v>
      </c>
      <c r="T712" s="13">
        <f t="shared" si="235"/>
        <v>0.90829602530013898</v>
      </c>
      <c r="U712" s="13">
        <f t="shared" si="236"/>
        <v>0.88936065693779742</v>
      </c>
      <c r="V712" s="3">
        <f t="shared" si="237"/>
        <v>151.51019671207496</v>
      </c>
      <c r="W712" s="13">
        <f t="shared" si="238"/>
        <v>0.90829602530013898</v>
      </c>
      <c r="X712" s="3">
        <f t="shared" si="239"/>
        <v>1.3453225274348802E-3</v>
      </c>
      <c r="Y712" s="3">
        <f t="shared" si="240"/>
        <v>-4.9830775620406458</v>
      </c>
      <c r="Z712" s="3">
        <f t="shared" si="241"/>
        <v>313.57962796744852</v>
      </c>
      <c r="AA712" s="3">
        <f t="shared" si="242"/>
        <v>2463.4264236130498</v>
      </c>
      <c r="AL712" s="25"/>
      <c r="AM712" s="25"/>
    </row>
    <row r="713" spans="1:39" hidden="1">
      <c r="A713" s="4">
        <v>42209</v>
      </c>
      <c r="B713" s="3">
        <v>139.27199999999999</v>
      </c>
      <c r="C713" s="3">
        <f t="shared" ref="C713:C776" si="244">+LN(B713/B714)</f>
        <v>3.0634502848271607E-3</v>
      </c>
      <c r="D713" s="3">
        <f t="shared" ref="D713:D776" si="245">+C713^2</f>
        <v>9.3847276476076124E-6</v>
      </c>
      <c r="E713" s="3">
        <f t="shared" ref="E713:E776" si="246">+SUM(D713:D732)</f>
        <v>7.2732072128196883E-5</v>
      </c>
      <c r="F713" s="3">
        <f t="shared" ref="F713:F776" si="247">+SUM(C713:C732)</f>
        <v>7.1193141062080561E-3</v>
      </c>
      <c r="G713" s="3">
        <f t="shared" ref="G713:G776" si="248">+SQRT($D$3/$D$2)*SQRT(E713-((1/$D$2)*F713^2))</f>
        <v>2.9740423497477023E-2</v>
      </c>
      <c r="H713" s="3">
        <f t="shared" ref="H713:H776" si="249">+MIN($D$5,$D$4/G715)</f>
        <v>1.5</v>
      </c>
      <c r="I713" s="13">
        <f>I714*(1+(H714*((B713/B714)-1))+((1-H714)*(Eur_1M!B713/100)*((A713-A714)/360)))</f>
        <v>120.4000305258101</v>
      </c>
      <c r="J713" s="3">
        <f t="shared" ref="J713:J776" si="250">I713*(1-(1.1/100))^4</f>
        <v>115.18920035785052</v>
      </c>
      <c r="K713" s="3">
        <f t="shared" si="243"/>
        <v>1.143000027116897</v>
      </c>
      <c r="L713" s="13">
        <f t="shared" ref="L713:L776" si="251">K713*1000</f>
        <v>1143.0000271168969</v>
      </c>
      <c r="M713" s="3">
        <f t="shared" ref="M713:M776" si="252">LN(L713/L714)</f>
        <v>4.5926725702955052E-3</v>
      </c>
      <c r="N713" s="3">
        <f t="shared" si="231"/>
        <v>6.4080561514070725E-2</v>
      </c>
      <c r="O713" s="3">
        <v>702</v>
      </c>
      <c r="P713" s="3">
        <f t="shared" si="232"/>
        <v>2.7857142857142856</v>
      </c>
      <c r="Q713" s="3">
        <f>(  'Swap(vs6M)_2Y'!B716 + ( ('Swap(vs6M)_3Y'!B720 - 'Swap(vs6M)_2Y'!B716)/1  )*(P713-2) )/100</f>
        <v>1.5621428571428572E-3</v>
      </c>
      <c r="R713" s="3">
        <f t="shared" si="233"/>
        <v>1.3438339253089218</v>
      </c>
      <c r="S713" s="3">
        <f t="shared" si="234"/>
        <v>1.2368805255117652</v>
      </c>
      <c r="T713" s="13">
        <f t="shared" si="235"/>
        <v>0.91049895179893769</v>
      </c>
      <c r="U713" s="13">
        <f t="shared" si="236"/>
        <v>0.89193427951265358</v>
      </c>
      <c r="V713" s="3">
        <f t="shared" si="237"/>
        <v>152.63902981560352</v>
      </c>
      <c r="W713" s="13">
        <f t="shared" si="238"/>
        <v>0.91049895179893769</v>
      </c>
      <c r="X713" s="3">
        <f t="shared" si="239"/>
        <v>1.3228947185516314E-3</v>
      </c>
      <c r="Y713" s="3">
        <f t="shared" si="240"/>
        <v>-4.9357424650453661</v>
      </c>
      <c r="Z713" s="3">
        <f t="shared" si="241"/>
        <v>308.51809708544079</v>
      </c>
      <c r="AA713" s="3">
        <f t="shared" si="242"/>
        <v>2473.8850410313607</v>
      </c>
      <c r="AL713" s="25"/>
      <c r="AM713" s="25"/>
    </row>
    <row r="714" spans="1:39" hidden="1">
      <c r="A714" s="4">
        <v>42208</v>
      </c>
      <c r="B714" s="3">
        <v>138.846</v>
      </c>
      <c r="C714" s="3">
        <f t="shared" si="244"/>
        <v>1.4126332098026823E-3</v>
      </c>
      <c r="D714" s="3">
        <f t="shared" si="245"/>
        <v>1.9955325854374291E-6</v>
      </c>
      <c r="E714" s="3">
        <f t="shared" si="246"/>
        <v>6.7282804487553923E-5</v>
      </c>
      <c r="F714" s="3">
        <f t="shared" si="247"/>
        <v>2.0720644346069596E-3</v>
      </c>
      <c r="G714" s="3">
        <f t="shared" si="248"/>
        <v>2.9069889273952296E-2</v>
      </c>
      <c r="H714" s="3">
        <f t="shared" si="249"/>
        <v>1.5</v>
      </c>
      <c r="I714" s="13">
        <f>I715*(1+(H715*((B714/B715)-1))+((1-H715)*(Eur_1M!B714/100)*((A714-A715)/360)))</f>
        <v>119.8483404438213</v>
      </c>
      <c r="J714" s="3">
        <f t="shared" si="250"/>
        <v>114.66138704159042</v>
      </c>
      <c r="K714" s="3">
        <f t="shared" si="243"/>
        <v>1.1377626382564503</v>
      </c>
      <c r="L714" s="13">
        <f t="shared" si="251"/>
        <v>1137.7626382564504</v>
      </c>
      <c r="M714" s="3">
        <f t="shared" si="252"/>
        <v>2.1192139370679632E-3</v>
      </c>
      <c r="N714" s="3">
        <f t="shared" si="231"/>
        <v>6.4048149875278571E-2</v>
      </c>
      <c r="O714" s="3">
        <v>703</v>
      </c>
      <c r="P714" s="3">
        <f t="shared" si="232"/>
        <v>2.7896825396825395</v>
      </c>
      <c r="Q714" s="3">
        <f>(  'Swap(vs6M)_2Y'!B717 + ( ('Swap(vs6M)_3Y'!B721 - 'Swap(vs6M)_2Y'!B717)/1  )*(P714-2) )/100</f>
        <v>1.584880952380952E-3</v>
      </c>
      <c r="R714" s="3">
        <f t="shared" si="233"/>
        <v>1.3012982473082322</v>
      </c>
      <c r="S714" s="3">
        <f t="shared" si="234"/>
        <v>1.1943228320154553</v>
      </c>
      <c r="T714" s="13">
        <f t="shared" si="235"/>
        <v>0.90342180652974968</v>
      </c>
      <c r="U714" s="13">
        <f t="shared" si="236"/>
        <v>0.88382414513655649</v>
      </c>
      <c r="V714" s="3">
        <f t="shared" si="237"/>
        <v>147.9544718316082</v>
      </c>
      <c r="W714" s="13">
        <f t="shared" si="238"/>
        <v>0.90342180652974968</v>
      </c>
      <c r="X714" s="3">
        <f t="shared" si="239"/>
        <v>1.4056016069573139E-3</v>
      </c>
      <c r="Y714" s="3">
        <f t="shared" si="240"/>
        <v>-5.1266378021715386</v>
      </c>
      <c r="Z714" s="3">
        <f t="shared" si="241"/>
        <v>325.10747490222838</v>
      </c>
      <c r="AA714" s="3">
        <f t="shared" si="242"/>
        <v>2454.7117050616434</v>
      </c>
      <c r="AL714" s="25"/>
      <c r="AM714" s="25"/>
    </row>
    <row r="715" spans="1:39" hidden="1">
      <c r="A715" s="4">
        <v>42207</v>
      </c>
      <c r="B715" s="3">
        <v>138.65</v>
      </c>
      <c r="C715" s="3">
        <f t="shared" si="244"/>
        <v>1.4940834918738637E-3</v>
      </c>
      <c r="D715" s="3">
        <f t="shared" si="245"/>
        <v>2.2322854806899978E-6</v>
      </c>
      <c r="E715" s="3">
        <f t="shared" si="246"/>
        <v>6.5359760152205554E-5</v>
      </c>
      <c r="F715" s="3">
        <f t="shared" si="247"/>
        <v>9.2866764524000139E-4</v>
      </c>
      <c r="G715" s="3">
        <f t="shared" si="248"/>
        <v>2.8687796204183085E-2</v>
      </c>
      <c r="H715" s="3">
        <f t="shared" si="249"/>
        <v>1.5</v>
      </c>
      <c r="I715" s="13">
        <f>I716*(1+(H716*((B715/B716)-1))+((1-H716)*(Eur_1M!B715/100)*((A715-A716)/360)))</f>
        <v>119.59462510391486</v>
      </c>
      <c r="J715" s="3">
        <f t="shared" si="250"/>
        <v>114.41865232636891</v>
      </c>
      <c r="K715" s="3">
        <f t="shared" si="243"/>
        <v>1.1353540288970794</v>
      </c>
      <c r="L715" s="13">
        <f t="shared" si="251"/>
        <v>1135.3540288970794</v>
      </c>
      <c r="M715" s="3">
        <f t="shared" si="252"/>
        <v>2.241300583220801E-3</v>
      </c>
      <c r="N715" s="3">
        <f t="shared" si="231"/>
        <v>6.4080501573829898E-2</v>
      </c>
      <c r="O715" s="3">
        <v>704</v>
      </c>
      <c r="P715" s="3">
        <f t="shared" si="232"/>
        <v>2.7936507936507935</v>
      </c>
      <c r="Q715" s="3">
        <f>(  'Swap(vs6M)_2Y'!B718 + ( ('Swap(vs6M)_3Y'!B722 - 'Swap(vs6M)_2Y'!B718)/1  )*(P715-2) )/100</f>
        <v>1.6158571428571428E-3</v>
      </c>
      <c r="R715" s="3">
        <f t="shared" si="233"/>
        <v>1.2809277028410671</v>
      </c>
      <c r="S715" s="3">
        <f t="shared" si="234"/>
        <v>1.1738221563198132</v>
      </c>
      <c r="T715" s="13">
        <f t="shared" si="235"/>
        <v>0.89989046936357164</v>
      </c>
      <c r="U715" s="13">
        <f t="shared" si="236"/>
        <v>0.8797668662771625</v>
      </c>
      <c r="V715" s="3">
        <f t="shared" si="237"/>
        <v>145.88984476450094</v>
      </c>
      <c r="W715" s="13">
        <f t="shared" si="238"/>
        <v>0.89989046936357164</v>
      </c>
      <c r="X715" s="3">
        <f t="shared" si="239"/>
        <v>1.4443646978713547E-3</v>
      </c>
      <c r="Y715" s="3">
        <f t="shared" si="240"/>
        <v>-5.237796222390215</v>
      </c>
      <c r="Z715" s="3">
        <f t="shared" si="241"/>
        <v>333.30167545793654</v>
      </c>
      <c r="AA715" s="3">
        <f t="shared" si="242"/>
        <v>2446.691727524737</v>
      </c>
      <c r="AL715" s="25"/>
      <c r="AM715" s="25"/>
    </row>
    <row r="716" spans="1:39" hidden="1">
      <c r="A716" s="4">
        <v>42206</v>
      </c>
      <c r="B716" s="3">
        <v>138.44300000000001</v>
      </c>
      <c r="C716" s="3">
        <f t="shared" si="244"/>
        <v>-2.445668096106053E-3</v>
      </c>
      <c r="D716" s="3">
        <f t="shared" si="245"/>
        <v>5.9812924363110067E-6</v>
      </c>
      <c r="E716" s="3">
        <f t="shared" si="246"/>
        <v>6.3478106824754112E-5</v>
      </c>
      <c r="F716" s="3">
        <f t="shared" si="247"/>
        <v>2.6726157651063022E-5</v>
      </c>
      <c r="G716" s="3">
        <f t="shared" si="248"/>
        <v>2.8281154431719632E-2</v>
      </c>
      <c r="H716" s="3">
        <f t="shared" si="249"/>
        <v>1.5</v>
      </c>
      <c r="I716" s="13">
        <f>I717*(1+(H717*((B716/B717)-1))+((1-H717)*(Eur_1M!B716/100)*((A716-A717)/360)))</f>
        <v>119.3268777641379</v>
      </c>
      <c r="J716" s="3">
        <f t="shared" si="250"/>
        <v>114.16249290654021</v>
      </c>
      <c r="K716" s="3">
        <f t="shared" si="243"/>
        <v>1.1328122088054313</v>
      </c>
      <c r="L716" s="13">
        <f t="shared" si="251"/>
        <v>1132.8122088054313</v>
      </c>
      <c r="M716" s="3">
        <f t="shared" si="252"/>
        <v>-3.6697311751049712E-3</v>
      </c>
      <c r="N716" s="3">
        <f t="shared" ref="N716:N779" si="253">SQRT(252)*STDEV(M717:M895)</f>
        <v>6.3947380110882635E-2</v>
      </c>
      <c r="O716" s="3">
        <v>705</v>
      </c>
      <c r="P716" s="3">
        <f t="shared" ref="P716:P779" si="254">O716/252</f>
        <v>2.7976190476190474</v>
      </c>
      <c r="Q716" s="3">
        <f>(  'Swap(vs6M)_2Y'!B719 + ( ('Swap(vs6M)_3Y'!B723 - 'Swap(vs6M)_2Y'!B719)/1  )*(P716-2) )/100</f>
        <v>1.5739999999999999E-3</v>
      </c>
      <c r="R716" s="3">
        <f t="shared" si="233"/>
        <v>1.2605472180222899</v>
      </c>
      <c r="S716" s="3">
        <f t="shared" si="234"/>
        <v>1.1535882892995286</v>
      </c>
      <c r="T716" s="13">
        <f t="shared" si="235"/>
        <v>0.8962639872054402</v>
      </c>
      <c r="U716" s="13">
        <f t="shared" si="236"/>
        <v>0.875665499117389</v>
      </c>
      <c r="V716" s="3">
        <f t="shared" si="237"/>
        <v>143.48076192724466</v>
      </c>
      <c r="W716" s="13">
        <f t="shared" si="238"/>
        <v>0.8962639872054402</v>
      </c>
      <c r="X716" s="3">
        <f t="shared" si="239"/>
        <v>1.4876221353073683E-3</v>
      </c>
      <c r="Y716" s="3">
        <f t="shared" si="240"/>
        <v>-5.2754702034922438</v>
      </c>
      <c r="Z716" s="3">
        <f t="shared" si="241"/>
        <v>341.52288175543237</v>
      </c>
      <c r="AA716" s="3">
        <f t="shared" si="242"/>
        <v>2439.0147130541964</v>
      </c>
      <c r="AL716" s="25"/>
      <c r="AM716" s="25"/>
    </row>
    <row r="717" spans="1:39" hidden="1">
      <c r="A717" s="4">
        <v>42205</v>
      </c>
      <c r="B717" s="3">
        <v>138.78200000000001</v>
      </c>
      <c r="C717" s="3">
        <f t="shared" si="244"/>
        <v>9.7322205433159829E-4</v>
      </c>
      <c r="D717" s="3">
        <f t="shared" si="245"/>
        <v>9.4716116703741648E-7</v>
      </c>
      <c r="E717" s="3">
        <f t="shared" si="246"/>
        <v>5.7496814388443096E-5</v>
      </c>
      <c r="F717" s="3">
        <f t="shared" si="247"/>
        <v>2.4723942537571179E-3</v>
      </c>
      <c r="G717" s="3">
        <f t="shared" si="248"/>
        <v>2.6844158382903271E-2</v>
      </c>
      <c r="H717" s="3">
        <f t="shared" si="249"/>
        <v>1.5</v>
      </c>
      <c r="I717" s="13">
        <f>I718*(1+(H718*((B717/B718)-1))+((1-H718)*(Eur_1M!B717/100)*((A717-A718)/360)))</f>
        <v>119.76557979442489</v>
      </c>
      <c r="J717" s="3">
        <f t="shared" si="250"/>
        <v>114.58220821594199</v>
      </c>
      <c r="K717" s="3">
        <f t="shared" si="243"/>
        <v>1.1369769621723897</v>
      </c>
      <c r="L717" s="13">
        <f t="shared" si="251"/>
        <v>1136.9769621723897</v>
      </c>
      <c r="M717" s="3">
        <f t="shared" si="252"/>
        <v>1.4624737466274922E-3</v>
      </c>
      <c r="N717" s="3">
        <f t="shared" si="253"/>
        <v>6.4032957172541191E-2</v>
      </c>
      <c r="O717" s="3">
        <v>706</v>
      </c>
      <c r="P717" s="3">
        <f t="shared" si="254"/>
        <v>2.8015873015873014</v>
      </c>
      <c r="Q717" s="3">
        <f>(  'Swap(vs6M)_2Y'!B720 + ( ('Swap(vs6M)_3Y'!B724 - 'Swap(vs6M)_2Y'!B720)/1  )*(P717-2) )/100</f>
        <v>1.606301587301587E-3</v>
      </c>
      <c r="R717" s="3">
        <f t="shared" si="233"/>
        <v>1.2933317602348504</v>
      </c>
      <c r="S717" s="3">
        <f t="shared" si="234"/>
        <v>1.1861537626000023</v>
      </c>
      <c r="T717" s="13">
        <f t="shared" si="235"/>
        <v>0.90205182975031373</v>
      </c>
      <c r="U717" s="13">
        <f t="shared" si="236"/>
        <v>0.88221920890782124</v>
      </c>
      <c r="V717" s="3">
        <f t="shared" si="237"/>
        <v>147.35417805377585</v>
      </c>
      <c r="W717" s="13">
        <f t="shared" si="238"/>
        <v>0.90205182975031373</v>
      </c>
      <c r="X717" s="3">
        <f t="shared" si="239"/>
        <v>1.418499028676506E-3</v>
      </c>
      <c r="Y717" s="3">
        <f t="shared" si="240"/>
        <v>-5.1700689003927218</v>
      </c>
      <c r="Z717" s="3">
        <f t="shared" si="241"/>
        <v>328.95772674525324</v>
      </c>
      <c r="AA717" s="3">
        <f t="shared" si="242"/>
        <v>2460.5163792333078</v>
      </c>
      <c r="AL717" s="25"/>
      <c r="AM717" s="25"/>
    </row>
    <row r="718" spans="1:39" hidden="1">
      <c r="A718" s="4">
        <v>42202</v>
      </c>
      <c r="B718" s="3">
        <v>138.64699999999999</v>
      </c>
      <c r="C718" s="3">
        <f t="shared" si="244"/>
        <v>2.6215931614782949E-3</v>
      </c>
      <c r="D718" s="3">
        <f t="shared" si="245"/>
        <v>6.8727507043097612E-6</v>
      </c>
      <c r="E718" s="3">
        <f t="shared" si="246"/>
        <v>5.6896023659732152E-5</v>
      </c>
      <c r="F718" s="3">
        <f t="shared" si="247"/>
        <v>9.1063975484283492E-4</v>
      </c>
      <c r="G718" s="3">
        <f t="shared" si="248"/>
        <v>2.6765041776763063E-2</v>
      </c>
      <c r="H718" s="3">
        <f t="shared" si="249"/>
        <v>1.5</v>
      </c>
      <c r="I718" s="13">
        <f>I719*(1+(H719*((B718/B719)-1))+((1-H719)*(Eur_1M!B718/100)*((A718-A719)/360)))</f>
        <v>119.59055379488647</v>
      </c>
      <c r="J718" s="3">
        <f t="shared" si="250"/>
        <v>114.41475722078346</v>
      </c>
      <c r="K718" s="3">
        <f t="shared" si="243"/>
        <v>1.1353153785220791</v>
      </c>
      <c r="L718" s="13">
        <f t="shared" si="251"/>
        <v>1135.3153785220791</v>
      </c>
      <c r="M718" s="3">
        <f t="shared" si="252"/>
        <v>3.9307991999864254E-3</v>
      </c>
      <c r="N718" s="3">
        <f t="shared" si="253"/>
        <v>6.4060144402770747E-2</v>
      </c>
      <c r="O718" s="3">
        <v>707</v>
      </c>
      <c r="P718" s="3">
        <f t="shared" si="254"/>
        <v>2.8055555555555554</v>
      </c>
      <c r="Q718" s="3">
        <f>(  'Swap(vs6M)_2Y'!B721 + ( ('Swap(vs6M)_3Y'!B725 - 'Swap(vs6M)_2Y'!B721)/1  )*(P718-2) )/100</f>
        <v>1.6512499999999997E-3</v>
      </c>
      <c r="R718" s="3">
        <f t="shared" si="233"/>
        <v>1.2795944505565437</v>
      </c>
      <c r="S718" s="3">
        <f t="shared" si="234"/>
        <v>1.1722950366367288</v>
      </c>
      <c r="T718" s="13">
        <f t="shared" si="235"/>
        <v>0.89965609870693919</v>
      </c>
      <c r="U718" s="13">
        <f t="shared" si="236"/>
        <v>0.87946068818045853</v>
      </c>
      <c r="V718" s="3">
        <f t="shared" si="237"/>
        <v>145.99754759612597</v>
      </c>
      <c r="W718" s="13">
        <f t="shared" si="238"/>
        <v>0.89965609870693919</v>
      </c>
      <c r="X718" s="3">
        <f t="shared" si="239"/>
        <v>1.4442672512717423E-3</v>
      </c>
      <c r="Y718" s="3">
        <f t="shared" si="240"/>
        <v>-5.265172617849335</v>
      </c>
      <c r="Z718" s="3">
        <f t="shared" si="241"/>
        <v>334.57030434473825</v>
      </c>
      <c r="AA718" s="3">
        <f t="shared" si="242"/>
        <v>2455.9717089264163</v>
      </c>
      <c r="AL718" s="25"/>
      <c r="AM718" s="25"/>
    </row>
    <row r="719" spans="1:39" hidden="1">
      <c r="A719" s="4">
        <v>42201</v>
      </c>
      <c r="B719" s="3">
        <v>138.28399999999999</v>
      </c>
      <c r="C719" s="3">
        <f t="shared" si="244"/>
        <v>1.0129220771421491E-3</v>
      </c>
      <c r="D719" s="3">
        <f t="shared" si="245"/>
        <v>1.0260111343619659E-6</v>
      </c>
      <c r="E719" s="3">
        <f t="shared" si="246"/>
        <v>5.0265795788952314E-5</v>
      </c>
      <c r="F719" s="3">
        <f t="shared" si="247"/>
        <v>-1.2184873331543258E-3</v>
      </c>
      <c r="G719" s="3">
        <f t="shared" si="248"/>
        <v>2.5147836065370178E-2</v>
      </c>
      <c r="H719" s="3">
        <f t="shared" si="249"/>
        <v>1.5</v>
      </c>
      <c r="I719" s="13">
        <f>I720*(1+(H720*((B719/B720)-1))+((1-H720)*(Eur_1M!B719/100)*((A719-A720)/360)))</f>
        <v>119.12139004005408</v>
      </c>
      <c r="J719" s="3">
        <f t="shared" si="250"/>
        <v>113.96589854923648</v>
      </c>
      <c r="K719" s="3">
        <f t="shared" si="243"/>
        <v>1.1308614412418827</v>
      </c>
      <c r="L719" s="13">
        <f t="shared" si="251"/>
        <v>1130.8614412418826</v>
      </c>
      <c r="M719" s="3">
        <f t="shared" si="252"/>
        <v>1.5199971028299465E-3</v>
      </c>
      <c r="N719" s="3">
        <f t="shared" si="253"/>
        <v>6.4164862571795697E-2</v>
      </c>
      <c r="O719" s="3">
        <v>708</v>
      </c>
      <c r="P719" s="3">
        <f t="shared" si="254"/>
        <v>2.8095238095238093</v>
      </c>
      <c r="Q719" s="3">
        <f>(  'Swap(vs6M)_2Y'!B722 + ( ('Swap(vs6M)_3Y'!B726 - 'Swap(vs6M)_2Y'!B722)/1  )*(P719-2) )/100</f>
        <v>1.6718571428571427E-3</v>
      </c>
      <c r="R719" s="3">
        <f t="shared" si="233"/>
        <v>1.2409056422206528</v>
      </c>
      <c r="S719" s="3">
        <f t="shared" si="234"/>
        <v>1.1333548467480488</v>
      </c>
      <c r="T719" s="13">
        <f t="shared" si="235"/>
        <v>0.8926796959038934</v>
      </c>
      <c r="U719" s="13">
        <f t="shared" si="236"/>
        <v>0.87146736610254905</v>
      </c>
      <c r="V719" s="3">
        <f t="shared" si="237"/>
        <v>142.1134717634385</v>
      </c>
      <c r="W719" s="13">
        <f t="shared" si="238"/>
        <v>0.8926796959038934</v>
      </c>
      <c r="X719" s="3">
        <f t="shared" si="239"/>
        <v>1.5188453494450376E-3</v>
      </c>
      <c r="Y719" s="3">
        <f t="shared" si="240"/>
        <v>-5.4486394853110447</v>
      </c>
      <c r="Z719" s="3">
        <f t="shared" si="241"/>
        <v>350.15661369371958</v>
      </c>
      <c r="AA719" s="3">
        <f t="shared" si="242"/>
        <v>2436.9348079578299</v>
      </c>
      <c r="AL719" s="25"/>
      <c r="AM719" s="25"/>
    </row>
    <row r="720" spans="1:39" hidden="1">
      <c r="A720" s="4">
        <v>42200</v>
      </c>
      <c r="B720" s="3">
        <v>138.14400000000001</v>
      </c>
      <c r="C720" s="3">
        <f t="shared" si="244"/>
        <v>2.5803473140219137E-3</v>
      </c>
      <c r="D720" s="3">
        <f t="shared" si="245"/>
        <v>6.6581922609801047E-6</v>
      </c>
      <c r="E720" s="3">
        <f t="shared" si="246"/>
        <v>4.9350207197284219E-5</v>
      </c>
      <c r="F720" s="3">
        <f t="shared" si="247"/>
        <v>-1.8991105347433536E-3</v>
      </c>
      <c r="G720" s="3">
        <f t="shared" si="248"/>
        <v>2.4890569289736666E-2</v>
      </c>
      <c r="H720" s="3">
        <f t="shared" si="249"/>
        <v>1.5</v>
      </c>
      <c r="I720" s="13">
        <f>I721*(1+(H721*((B720/B721)-1))+((1-H721)*(Eur_1M!B720/100)*((A720-A721)/360)))</f>
        <v>118.94046341111827</v>
      </c>
      <c r="J720" s="3">
        <f t="shared" si="250"/>
        <v>113.79280229984568</v>
      </c>
      <c r="K720" s="3">
        <f t="shared" si="243"/>
        <v>1.1291438408320102</v>
      </c>
      <c r="L720" s="13">
        <f t="shared" si="251"/>
        <v>1129.1438408320103</v>
      </c>
      <c r="M720" s="3">
        <f t="shared" si="252"/>
        <v>3.8690107401319418E-3</v>
      </c>
      <c r="N720" s="3">
        <f t="shared" si="253"/>
        <v>6.4029004033235776E-2</v>
      </c>
      <c r="O720" s="3">
        <v>709</v>
      </c>
      <c r="P720" s="3">
        <f t="shared" si="254"/>
        <v>2.8134920634920637</v>
      </c>
      <c r="Q720" s="3">
        <f>(  'Swap(vs6M)_2Y'!B723 + ( ('Swap(vs6M)_3Y'!B727 - 'Swap(vs6M)_2Y'!B723)/1  )*(P720-2) )/100</f>
        <v>1.7151984126984126E-3</v>
      </c>
      <c r="R720" s="3">
        <f t="shared" si="233"/>
        <v>1.2295536364404447</v>
      </c>
      <c r="S720" s="3">
        <f t="shared" si="234"/>
        <v>1.1221547956930453</v>
      </c>
      <c r="T720" s="13">
        <f t="shared" si="235"/>
        <v>0.89056784956266388</v>
      </c>
      <c r="U720" s="13">
        <f t="shared" si="236"/>
        <v>0.86910168551375699</v>
      </c>
      <c r="V720" s="3">
        <f t="shared" si="237"/>
        <v>140.66143488453565</v>
      </c>
      <c r="W720" s="13">
        <f t="shared" si="238"/>
        <v>0.89056784956266388</v>
      </c>
      <c r="X720" s="3">
        <f t="shared" si="239"/>
        <v>1.5448187700528935E-3</v>
      </c>
      <c r="Y720" s="3">
        <f t="shared" si="240"/>
        <v>-5.5208850923672204</v>
      </c>
      <c r="Z720" s="3">
        <f t="shared" si="241"/>
        <v>354.81217871280711</v>
      </c>
      <c r="AA720" s="3">
        <f t="shared" si="242"/>
        <v>2433.4392738497522</v>
      </c>
      <c r="AL720" s="25"/>
      <c r="AM720" s="25"/>
    </row>
    <row r="721" spans="1:39" hidden="1">
      <c r="A721" s="4">
        <v>42199</v>
      </c>
      <c r="B721" s="3">
        <v>137.78800000000001</v>
      </c>
      <c r="C721" s="3">
        <f t="shared" si="244"/>
        <v>9.2939508882704811E-4</v>
      </c>
      <c r="D721" s="3">
        <f t="shared" si="245"/>
        <v>8.6377523113583659E-7</v>
      </c>
      <c r="E721" s="3">
        <f t="shared" si="246"/>
        <v>4.2693957283796712E-5</v>
      </c>
      <c r="F721" s="3">
        <f t="shared" si="247"/>
        <v>-4.5235299203367938E-3</v>
      </c>
      <c r="G721" s="3">
        <f t="shared" si="248"/>
        <v>2.2914026235551093E-2</v>
      </c>
      <c r="H721" s="3">
        <f t="shared" si="249"/>
        <v>1.5</v>
      </c>
      <c r="I721" s="13">
        <f>I722*(1+(H722*((B721/B722)-1))+((1-H722)*(Eur_1M!B721/100)*((A721-A722)/360)))</f>
        <v>118.48117055817357</v>
      </c>
      <c r="J721" s="3">
        <f t="shared" si="250"/>
        <v>113.35338732436995</v>
      </c>
      <c r="K721" s="3">
        <f t="shared" si="243"/>
        <v>1.1247836115108238</v>
      </c>
      <c r="L721" s="13">
        <f t="shared" si="251"/>
        <v>1124.7836115108239</v>
      </c>
      <c r="M721" s="3">
        <f t="shared" si="252"/>
        <v>1.3947536552704515E-3</v>
      </c>
      <c r="N721" s="3">
        <f t="shared" si="253"/>
        <v>6.4017257650784143E-2</v>
      </c>
      <c r="O721" s="3">
        <v>710</v>
      </c>
      <c r="P721" s="3">
        <f t="shared" si="254"/>
        <v>2.8174603174603177</v>
      </c>
      <c r="Q721" s="3">
        <f>(  'Swap(vs6M)_2Y'!B724 + ( ('Swap(vs6M)_3Y'!B728 - 'Swap(vs6M)_2Y'!B724)/1  )*(P721-2) )/100</f>
        <v>1.6857936507936511E-3</v>
      </c>
      <c r="R721" s="3">
        <f t="shared" si="233"/>
        <v>1.1922553050056448</v>
      </c>
      <c r="S721" s="3">
        <f t="shared" si="234"/>
        <v>1.084800467930003</v>
      </c>
      <c r="T721" s="13">
        <f t="shared" si="235"/>
        <v>0.88341942304713783</v>
      </c>
      <c r="U721" s="13">
        <f t="shared" si="236"/>
        <v>0.8609949808784344</v>
      </c>
      <c r="V721" s="3">
        <f t="shared" si="237"/>
        <v>136.74044250921122</v>
      </c>
      <c r="W721" s="13">
        <f t="shared" si="238"/>
        <v>0.88341942304713783</v>
      </c>
      <c r="X721" s="3">
        <f t="shared" si="239"/>
        <v>1.6216093446054425E-3</v>
      </c>
      <c r="Y721" s="3">
        <f t="shared" si="240"/>
        <v>-5.6484431547895078</v>
      </c>
      <c r="Z721" s="3">
        <f t="shared" si="241"/>
        <v>370.03182028634427</v>
      </c>
      <c r="AA721" s="3">
        <f t="shared" si="242"/>
        <v>2414.3247027914103</v>
      </c>
      <c r="AL721" s="25"/>
      <c r="AM721" s="25"/>
    </row>
    <row r="722" spans="1:39" hidden="1">
      <c r="A722" s="4">
        <v>42198</v>
      </c>
      <c r="B722" s="3">
        <v>137.66</v>
      </c>
      <c r="C722" s="3">
        <f t="shared" si="244"/>
        <v>4.3595147097492715E-4</v>
      </c>
      <c r="D722" s="3">
        <f t="shared" si="245"/>
        <v>1.9005368504520274E-7</v>
      </c>
      <c r="E722" s="3">
        <f t="shared" si="246"/>
        <v>4.2069534526523277E-5</v>
      </c>
      <c r="F722" s="3">
        <f t="shared" si="247"/>
        <v>-4.9636883855731697E-3</v>
      </c>
      <c r="G722" s="3">
        <f t="shared" si="248"/>
        <v>2.2683784241811961E-2</v>
      </c>
      <c r="H722" s="3">
        <f t="shared" si="249"/>
        <v>1.5</v>
      </c>
      <c r="I722" s="13">
        <f>I723*(1+(H723*((B722/B723)-1))+((1-H723)*(Eur_1M!B722/100)*((A722-A723)/360)))</f>
        <v>118.31603370184442</v>
      </c>
      <c r="J722" s="3">
        <f t="shared" si="250"/>
        <v>113.19539747713243</v>
      </c>
      <c r="K722" s="3">
        <f t="shared" si="243"/>
        <v>1.1232159089908333</v>
      </c>
      <c r="L722" s="13">
        <f t="shared" si="251"/>
        <v>1123.2159089908334</v>
      </c>
      <c r="M722" s="3">
        <f t="shared" si="252"/>
        <v>6.5681235230970712E-4</v>
      </c>
      <c r="N722" s="3">
        <f t="shared" si="253"/>
        <v>6.4018033058422852E-2</v>
      </c>
      <c r="O722" s="3">
        <v>711</v>
      </c>
      <c r="P722" s="3">
        <f t="shared" si="254"/>
        <v>2.8214285714285716</v>
      </c>
      <c r="Q722" s="3">
        <f>(  'Swap(vs6M)_2Y'!B725 + ( ('Swap(vs6M)_3Y'!B729 - 'Swap(vs6M)_2Y'!B725)/1  )*(P722-2) )/100</f>
        <v>1.7632500000000001E-3</v>
      </c>
      <c r="R722" s="3">
        <f t="shared" si="233"/>
        <v>1.1806029644487837</v>
      </c>
      <c r="S722" s="3">
        <f t="shared" si="234"/>
        <v>1.0730711791185055</v>
      </c>
      <c r="T722" s="13">
        <f t="shared" si="235"/>
        <v>0.88111975728187975</v>
      </c>
      <c r="U722" s="13">
        <f t="shared" si="236"/>
        <v>0.85838040948038208</v>
      </c>
      <c r="V722" s="3">
        <f t="shared" si="237"/>
        <v>135.56705789125203</v>
      </c>
      <c r="W722" s="13">
        <f t="shared" si="238"/>
        <v>0.88111975728187975</v>
      </c>
      <c r="X722" s="3">
        <f t="shared" si="239"/>
        <v>1.645299881543341E-3</v>
      </c>
      <c r="Y722" s="3">
        <f t="shared" si="240"/>
        <v>-5.7595261051203241</v>
      </c>
      <c r="Z722" s="3">
        <f t="shared" si="241"/>
        <v>374.9237437407827</v>
      </c>
      <c r="AA722" s="3">
        <f t="shared" si="242"/>
        <v>2409.8404652106378</v>
      </c>
      <c r="AL722" s="25"/>
      <c r="AM722" s="25"/>
    </row>
    <row r="723" spans="1:39" hidden="1">
      <c r="A723" s="4">
        <v>42195</v>
      </c>
      <c r="B723" s="3">
        <v>137.6</v>
      </c>
      <c r="C723" s="3">
        <f t="shared" si="244"/>
        <v>-3.4605750645081467E-3</v>
      </c>
      <c r="D723" s="3">
        <f t="shared" si="245"/>
        <v>1.1975579777095563E-5</v>
      </c>
      <c r="E723" s="3">
        <f t="shared" si="246"/>
        <v>4.7449769557149754E-5</v>
      </c>
      <c r="F723" s="3">
        <f t="shared" si="247"/>
        <v>-7.7597857663747926E-3</v>
      </c>
      <c r="G723" s="3">
        <f t="shared" si="248"/>
        <v>2.3662884504680876E-2</v>
      </c>
      <c r="H723" s="3">
        <f t="shared" si="249"/>
        <v>1.5</v>
      </c>
      <c r="I723" s="13">
        <f>I724*(1+(H724*((B723/B724)-1))+((1-H724)*(Eur_1M!B723/100)*((A723-A724)/360)))</f>
        <v>118.23834778476058</v>
      </c>
      <c r="J723" s="3">
        <f t="shared" si="250"/>
        <v>113.1210737528869</v>
      </c>
      <c r="K723" s="3">
        <f t="shared" si="243"/>
        <v>1.1224784091335189</v>
      </c>
      <c r="L723" s="13">
        <f t="shared" si="251"/>
        <v>1122.4784091335189</v>
      </c>
      <c r="M723" s="3">
        <f t="shared" si="252"/>
        <v>-5.194372577331156E-3</v>
      </c>
      <c r="N723" s="3">
        <f t="shared" si="253"/>
        <v>6.3675705476620256E-2</v>
      </c>
      <c r="O723" s="3">
        <v>712</v>
      </c>
      <c r="P723" s="3">
        <f t="shared" si="254"/>
        <v>2.8253968253968256</v>
      </c>
      <c r="Q723" s="3">
        <f>(  'Swap(vs6M)_2Y'!B726 + ( ('Swap(vs6M)_3Y'!B730 - 'Swap(vs6M)_2Y'!B726)/1  )*(P723-2) )/100</f>
        <v>1.8089206349206348E-3</v>
      </c>
      <c r="R723" s="3">
        <f t="shared" si="233"/>
        <v>1.1807495738042906</v>
      </c>
      <c r="S723" s="3">
        <f t="shared" si="234"/>
        <v>1.0737176105250861</v>
      </c>
      <c r="T723" s="13">
        <f t="shared" si="235"/>
        <v>0.88114888921250267</v>
      </c>
      <c r="U723" s="13">
        <f t="shared" si="236"/>
        <v>0.85852536700980231</v>
      </c>
      <c r="V723" s="3">
        <f t="shared" si="237"/>
        <v>134.92189574457757</v>
      </c>
      <c r="W723" s="13">
        <f t="shared" si="238"/>
        <v>0.88114888921250267</v>
      </c>
      <c r="X723" s="3">
        <f t="shared" si="239"/>
        <v>1.6537829321093631E-3</v>
      </c>
      <c r="Y723" s="3">
        <f t="shared" si="240"/>
        <v>-5.769360759979369</v>
      </c>
      <c r="Z723" s="3">
        <f t="shared" si="241"/>
        <v>374.8760678192445</v>
      </c>
      <c r="AA723" s="3">
        <f t="shared" si="242"/>
        <v>2413.3090469501949</v>
      </c>
      <c r="AL723" s="25"/>
      <c r="AM723" s="25"/>
    </row>
    <row r="724" spans="1:39" hidden="1">
      <c r="A724" s="4">
        <v>42194</v>
      </c>
      <c r="B724" s="3">
        <v>138.077</v>
      </c>
      <c r="C724" s="3">
        <f t="shared" si="244"/>
        <v>-1.0134133349385579E-3</v>
      </c>
      <c r="D724" s="3">
        <f t="shared" si="245"/>
        <v>1.0270065874312898E-6</v>
      </c>
      <c r="E724" s="3">
        <f t="shared" si="246"/>
        <v>3.7046640029275635E-5</v>
      </c>
      <c r="F724" s="3">
        <f t="shared" si="247"/>
        <v>-5.5531844851737146E-3</v>
      </c>
      <c r="G724" s="3">
        <f t="shared" si="248"/>
        <v>2.1150882106315504E-2</v>
      </c>
      <c r="H724" s="3">
        <f t="shared" si="249"/>
        <v>1.5</v>
      </c>
      <c r="I724" s="13">
        <f>I725*(1+(H725*((B724/B725)-1))+((1-H725)*(Eur_1M!B724/100)*((A724-A725)/360)))</f>
        <v>118.85411970593607</v>
      </c>
      <c r="J724" s="3">
        <f t="shared" si="250"/>
        <v>113.71019549059126</v>
      </c>
      <c r="K724" s="3">
        <f t="shared" si="243"/>
        <v>1.1283241495334813</v>
      </c>
      <c r="L724" s="13">
        <f t="shared" si="251"/>
        <v>1128.3241495334812</v>
      </c>
      <c r="M724" s="3">
        <f t="shared" si="252"/>
        <v>-1.5195177791040868E-3</v>
      </c>
      <c r="N724" s="3">
        <f t="shared" si="253"/>
        <v>6.3662442462834326E-2</v>
      </c>
      <c r="O724" s="3">
        <v>713</v>
      </c>
      <c r="P724" s="3">
        <f t="shared" si="254"/>
        <v>2.8293650793650795</v>
      </c>
      <c r="Q724" s="3">
        <f>(  'Swap(vs6M)_2Y'!B727 + ( ('Swap(vs6M)_3Y'!B731 - 'Swap(vs6M)_2Y'!B727)/1  )*(P724-2) )/100</f>
        <v>1.7655555555555558E-3</v>
      </c>
      <c r="R724" s="3">
        <f t="shared" si="233"/>
        <v>1.2276482518483398</v>
      </c>
      <c r="S724" s="3">
        <f t="shared" si="234"/>
        <v>1.1205634613861781</v>
      </c>
      <c r="T724" s="13">
        <f t="shared" si="235"/>
        <v>0.89021047995682467</v>
      </c>
      <c r="U724" s="13">
        <f t="shared" si="236"/>
        <v>0.86876313731333121</v>
      </c>
      <c r="V724" s="3">
        <f t="shared" si="237"/>
        <v>140.01184429303271</v>
      </c>
      <c r="W724" s="13">
        <f t="shared" si="238"/>
        <v>0.89021047995682467</v>
      </c>
      <c r="X724" s="3">
        <f t="shared" si="239"/>
        <v>1.5541086989836529E-3</v>
      </c>
      <c r="Y724" s="3">
        <f t="shared" si="240"/>
        <v>-5.5356653029467493</v>
      </c>
      <c r="Z724" s="3">
        <f t="shared" si="241"/>
        <v>356.38666372616626</v>
      </c>
      <c r="AA724" s="3">
        <f t="shared" si="242"/>
        <v>2445.7997646284171</v>
      </c>
      <c r="AL724" s="25"/>
      <c r="AM724" s="25"/>
    </row>
    <row r="725" spans="1:39" hidden="1">
      <c r="A725" s="4">
        <v>42193</v>
      </c>
      <c r="B725" s="3">
        <v>138.21700000000001</v>
      </c>
      <c r="C725" s="3">
        <f t="shared" si="244"/>
        <v>7.2376185605316722E-4</v>
      </c>
      <c r="D725" s="3">
        <f t="shared" si="245"/>
        <v>5.2383122427752552E-7</v>
      </c>
      <c r="E725" s="3">
        <f t="shared" si="246"/>
        <v>3.7008468556713877E-5</v>
      </c>
      <c r="F725" s="3">
        <f t="shared" si="247"/>
        <v>-3.5453692622293411E-3</v>
      </c>
      <c r="G725" s="3">
        <f t="shared" si="248"/>
        <v>2.1409993661724695E-2</v>
      </c>
      <c r="H725" s="3">
        <f t="shared" si="249"/>
        <v>1.5</v>
      </c>
      <c r="I725" s="13">
        <f>I726*(1+(H726*((B725/B726)-1))+((1-H726)*(Eur_1M!B725/100)*((A725-A726)/360)))</f>
        <v>119.0348579366504</v>
      </c>
      <c r="J725" s="3">
        <f t="shared" si="250"/>
        <v>113.8831114955055</v>
      </c>
      <c r="K725" s="3">
        <f t="shared" si="243"/>
        <v>1.1300399614124763</v>
      </c>
      <c r="L725" s="13">
        <f t="shared" si="251"/>
        <v>1130.0399614124763</v>
      </c>
      <c r="M725" s="3">
        <f t="shared" si="252"/>
        <v>1.086403735325876E-3</v>
      </c>
      <c r="N725" s="3">
        <f t="shared" si="253"/>
        <v>6.3673249222863132E-2</v>
      </c>
      <c r="O725" s="3">
        <v>714</v>
      </c>
      <c r="P725" s="3">
        <f t="shared" si="254"/>
        <v>2.8333333333333335</v>
      </c>
      <c r="Q725" s="3">
        <f>(  'Swap(vs6M)_2Y'!B728 + ( ('Swap(vs6M)_3Y'!B732 - 'Swap(vs6M)_2Y'!B728)/1  )*(P725-2) )/100</f>
        <v>1.9466666666666666E-3</v>
      </c>
      <c r="R725" s="3">
        <f t="shared" si="233"/>
        <v>1.2457039467700548</v>
      </c>
      <c r="S725" s="3">
        <f t="shared" si="234"/>
        <v>1.1385258976087438</v>
      </c>
      <c r="T725" s="13">
        <f t="shared" si="235"/>
        <v>0.89356344792132469</v>
      </c>
      <c r="U725" s="13">
        <f t="shared" si="236"/>
        <v>0.87254952438305444</v>
      </c>
      <c r="V725" s="3">
        <f t="shared" si="237"/>
        <v>142.01222750101829</v>
      </c>
      <c r="W725" s="13">
        <f t="shared" si="238"/>
        <v>0.89356344792132469</v>
      </c>
      <c r="X725" s="3">
        <f t="shared" si="239"/>
        <v>1.5161634919722566E-3</v>
      </c>
      <c r="Y725" s="3">
        <f t="shared" si="240"/>
        <v>-5.6140215761812655</v>
      </c>
      <c r="Z725" s="3">
        <f t="shared" si="241"/>
        <v>349.29174476241684</v>
      </c>
      <c r="AA725" s="3">
        <f t="shared" si="242"/>
        <v>2458.6255006715187</v>
      </c>
      <c r="AL725" s="25"/>
      <c r="AM725" s="25"/>
    </row>
    <row r="726" spans="1:39" hidden="1">
      <c r="A726" s="4">
        <v>42192</v>
      </c>
      <c r="B726" s="3">
        <v>138.11699999999999</v>
      </c>
      <c r="C726" s="3">
        <f t="shared" si="244"/>
        <v>2.3921375359823175E-3</v>
      </c>
      <c r="D726" s="3">
        <f t="shared" si="245"/>
        <v>5.7223219910555536E-6</v>
      </c>
      <c r="E726" s="3">
        <f t="shared" si="246"/>
        <v>3.651816362407513E-5</v>
      </c>
      <c r="F726" s="3">
        <f t="shared" si="247"/>
        <v>-4.4522329796569437E-3</v>
      </c>
      <c r="G726" s="3">
        <f t="shared" si="248"/>
        <v>2.1157522615020536E-2</v>
      </c>
      <c r="H726" s="3">
        <f t="shared" si="249"/>
        <v>1.5</v>
      </c>
      <c r="I726" s="13">
        <f>I727*(1+(H727*((B726/B727)-1))+((1-H727)*(Eur_1M!B726/100)*((A726-A727)/360)))</f>
        <v>118.90560824374111</v>
      </c>
      <c r="J726" s="3">
        <f t="shared" si="250"/>
        <v>113.75945564004019</v>
      </c>
      <c r="K726" s="3">
        <f t="shared" si="243"/>
        <v>1.1288129484137668</v>
      </c>
      <c r="L726" s="13">
        <f t="shared" si="251"/>
        <v>1128.8129484137669</v>
      </c>
      <c r="M726" s="3">
        <f t="shared" si="252"/>
        <v>3.5870049129828733E-3</v>
      </c>
      <c r="N726" s="3">
        <f t="shared" si="253"/>
        <v>6.3566470300928657E-2</v>
      </c>
      <c r="O726" s="3">
        <v>715</v>
      </c>
      <c r="P726" s="3">
        <f t="shared" si="254"/>
        <v>2.8373015873015874</v>
      </c>
      <c r="Q726" s="3">
        <f>(  'Swap(vs6M)_2Y'!B729 + ( ('Swap(vs6M)_3Y'!B733 - 'Swap(vs6M)_2Y'!B729)/1  )*(P726-2) )/100</f>
        <v>2.0649325396825398E-3</v>
      </c>
      <c r="R726" s="3">
        <f t="shared" si="233"/>
        <v>1.2398783798547028</v>
      </c>
      <c r="S726" s="3">
        <f t="shared" si="234"/>
        <v>1.1328051638279049</v>
      </c>
      <c r="T726" s="13">
        <f t="shared" si="235"/>
        <v>0.89248980913039644</v>
      </c>
      <c r="U726" s="13">
        <f t="shared" si="236"/>
        <v>0.87135195876630844</v>
      </c>
      <c r="V726" s="3">
        <f t="shared" si="237"/>
        <v>141.19227682243343</v>
      </c>
      <c r="W726" s="13">
        <f t="shared" si="238"/>
        <v>0.89248980913039644</v>
      </c>
      <c r="X726" s="3">
        <f t="shared" si="239"/>
        <v>1.5303371835395008E-3</v>
      </c>
      <c r="Y726" s="3">
        <f t="shared" si="240"/>
        <v>-5.7284189798971292</v>
      </c>
      <c r="Z726" s="3">
        <f t="shared" si="241"/>
        <v>351.69378478393355</v>
      </c>
      <c r="AA726" s="3">
        <f t="shared" si="242"/>
        <v>2457.8459122090162</v>
      </c>
      <c r="AL726" s="25"/>
      <c r="AM726" s="25"/>
    </row>
    <row r="727" spans="1:39" hidden="1">
      <c r="A727" s="4">
        <v>42191</v>
      </c>
      <c r="B727" s="3">
        <v>137.78700000000001</v>
      </c>
      <c r="C727" s="3">
        <f t="shared" si="244"/>
        <v>-1.8779484406703144E-3</v>
      </c>
      <c r="D727" s="3">
        <f t="shared" si="245"/>
        <v>3.5266903458160655E-6</v>
      </c>
      <c r="E727" s="3">
        <f t="shared" si="246"/>
        <v>3.4863914169992873E-5</v>
      </c>
      <c r="F727" s="3">
        <f t="shared" si="247"/>
        <v>-8.8613168552758165E-3</v>
      </c>
      <c r="G727" s="3">
        <f t="shared" si="248"/>
        <v>1.974375517990094E-2</v>
      </c>
      <c r="H727" s="3">
        <f t="shared" si="249"/>
        <v>1.5</v>
      </c>
      <c r="I727" s="13">
        <f>I728*(1+(H728*((B727/B728)-1))+((1-H728)*(Eur_1M!B727/100)*((A727-A728)/360)))</f>
        <v>118.47985728467786</v>
      </c>
      <c r="J727" s="3">
        <f t="shared" si="250"/>
        <v>113.35213088844412</v>
      </c>
      <c r="K727" s="3">
        <f t="shared" si="243"/>
        <v>1.1247711441415493</v>
      </c>
      <c r="L727" s="13">
        <f t="shared" si="251"/>
        <v>1124.7711441415493</v>
      </c>
      <c r="M727" s="3">
        <f t="shared" si="252"/>
        <v>-2.8154472863111354E-3</v>
      </c>
      <c r="N727" s="3">
        <f t="shared" si="253"/>
        <v>6.3503829474625073E-2</v>
      </c>
      <c r="O727" s="3">
        <v>716</v>
      </c>
      <c r="P727" s="3">
        <f t="shared" si="254"/>
        <v>2.8412698412698414</v>
      </c>
      <c r="Q727" s="3">
        <f>(  'Swap(vs6M)_2Y'!B730 + ( ('Swap(vs6M)_3Y'!B734 - 'Swap(vs6M)_2Y'!B730)/1  )*(P727-2) )/100</f>
        <v>2.2148412698412699E-3</v>
      </c>
      <c r="R727" s="3">
        <f t="shared" si="233"/>
        <v>1.2107492017599044</v>
      </c>
      <c r="S727" s="3">
        <f t="shared" si="234"/>
        <v>1.1037067233150659</v>
      </c>
      <c r="T727" s="13">
        <f t="shared" si="235"/>
        <v>0.8870042303743364</v>
      </c>
      <c r="U727" s="13">
        <f t="shared" si="236"/>
        <v>0.86513981090449521</v>
      </c>
      <c r="V727" s="3">
        <f t="shared" si="237"/>
        <v>137.96414936750341</v>
      </c>
      <c r="W727" s="13">
        <f t="shared" si="238"/>
        <v>0.8870042303743364</v>
      </c>
      <c r="X727" s="3">
        <f t="shared" si="239"/>
        <v>1.5921011040455433E-3</v>
      </c>
      <c r="Y727" s="3">
        <f t="shared" si="240"/>
        <v>-5.9654619474776318</v>
      </c>
      <c r="Z727" s="3">
        <f t="shared" si="241"/>
        <v>363.42213256663723</v>
      </c>
      <c r="AA727" s="3">
        <f t="shared" si="242"/>
        <v>2442.67552143392</v>
      </c>
      <c r="AL727" s="25"/>
      <c r="AM727" s="25"/>
    </row>
    <row r="728" spans="1:39" hidden="1">
      <c r="A728" s="4">
        <v>42188</v>
      </c>
      <c r="B728" s="3">
        <v>138.04599999999999</v>
      </c>
      <c r="C728" s="3">
        <f t="shared" si="244"/>
        <v>1.2757507637873552E-3</v>
      </c>
      <c r="D728" s="3">
        <f t="shared" si="245"/>
        <v>1.6275400113040201E-6</v>
      </c>
      <c r="E728" s="3">
        <f t="shared" si="246"/>
        <v>3.3113568499528926E-5</v>
      </c>
      <c r="F728" s="3">
        <f t="shared" si="247"/>
        <v>-8.3161642261805925E-3</v>
      </c>
      <c r="G728" s="3">
        <f t="shared" si="248"/>
        <v>1.9330314353596965E-2</v>
      </c>
      <c r="H728" s="3">
        <f t="shared" si="249"/>
        <v>1.5</v>
      </c>
      <c r="I728" s="13">
        <f>I729*(1+(H729*((B728/B729)-1))+((1-H729)*(Eur_1M!B728/100)*((A728-A729)/360)))</f>
        <v>118.81390109806988</v>
      </c>
      <c r="J728" s="3">
        <f t="shared" si="250"/>
        <v>113.67171751629689</v>
      </c>
      <c r="K728" s="3">
        <f t="shared" si="243"/>
        <v>1.1279423400797719</v>
      </c>
      <c r="L728" s="13">
        <f t="shared" si="251"/>
        <v>1127.9423400797718</v>
      </c>
      <c r="M728" s="3">
        <f t="shared" si="252"/>
        <v>1.9139312511316725E-3</v>
      </c>
      <c r="N728" s="3">
        <f t="shared" si="253"/>
        <v>6.3589401717262267E-2</v>
      </c>
      <c r="O728" s="3">
        <v>717</v>
      </c>
      <c r="P728" s="3">
        <f t="shared" si="254"/>
        <v>2.8452380952380953</v>
      </c>
      <c r="Q728" s="3">
        <f>(  'Swap(vs6M)_2Y'!B731 + ( ('Swap(vs6M)_3Y'!B735 - 'Swap(vs6M)_2Y'!B731)/1  )*(P728-2) )/100</f>
        <v>1.9046428571428576E-3</v>
      </c>
      <c r="R728" s="3">
        <f t="shared" si="233"/>
        <v>1.2265972607012454</v>
      </c>
      <c r="S728" s="3">
        <f t="shared" si="234"/>
        <v>1.1193357161693172</v>
      </c>
      <c r="T728" s="13">
        <f t="shared" si="235"/>
        <v>0.89001300035282571</v>
      </c>
      <c r="U728" s="13">
        <f t="shared" si="236"/>
        <v>0.86850152791347257</v>
      </c>
      <c r="V728" s="3">
        <f t="shared" si="237"/>
        <v>140.07563946690982</v>
      </c>
      <c r="W728" s="13">
        <f t="shared" si="238"/>
        <v>0.89001300035282571</v>
      </c>
      <c r="X728" s="3">
        <f t="shared" si="239"/>
        <v>1.5540759080635315E-3</v>
      </c>
      <c r="Y728" s="3">
        <f t="shared" si="240"/>
        <v>-5.6427178983502611</v>
      </c>
      <c r="Z728" s="3">
        <f t="shared" si="241"/>
        <v>357.72507239197819</v>
      </c>
      <c r="AA728" s="3">
        <f t="shared" si="242"/>
        <v>2457.7385944969237</v>
      </c>
      <c r="AL728" s="25"/>
      <c r="AM728" s="25"/>
    </row>
    <row r="729" spans="1:39" hidden="1">
      <c r="A729" s="4">
        <v>42187</v>
      </c>
      <c r="B729" s="3">
        <v>137.87</v>
      </c>
      <c r="C729" s="3">
        <f t="shared" si="244"/>
        <v>-1.5509834457842079E-3</v>
      </c>
      <c r="D729" s="3">
        <f t="shared" si="245"/>
        <v>2.405549649096655E-6</v>
      </c>
      <c r="E729" s="3">
        <f t="shared" si="246"/>
        <v>3.5483843966072435E-5</v>
      </c>
      <c r="F729" s="3">
        <f t="shared" si="247"/>
        <v>-1.1591368784844826E-2</v>
      </c>
      <c r="G729" s="3">
        <f t="shared" si="248"/>
        <v>1.9038112849743261E-2</v>
      </c>
      <c r="H729" s="3">
        <f t="shared" si="249"/>
        <v>1.5</v>
      </c>
      <c r="I729" s="13">
        <f>I730*(1+(H730*((B729/B730)-1))+((1-H730)*(Eur_1M!B729/100)*((A729-A730)/360)))</f>
        <v>118.58671693647321</v>
      </c>
      <c r="J729" s="3">
        <f t="shared" si="250"/>
        <v>113.45436572831143</v>
      </c>
      <c r="K729" s="3">
        <f t="shared" si="243"/>
        <v>1.1257856005695617</v>
      </c>
      <c r="L729" s="13">
        <f t="shared" si="251"/>
        <v>1125.7856005695617</v>
      </c>
      <c r="M729" s="3">
        <f t="shared" si="252"/>
        <v>-2.326487223850367E-3</v>
      </c>
      <c r="N729" s="3">
        <f t="shared" si="253"/>
        <v>6.6235642731905811E-2</v>
      </c>
      <c r="O729" s="3">
        <v>718</v>
      </c>
      <c r="P729" s="3">
        <f t="shared" si="254"/>
        <v>2.8492063492063493</v>
      </c>
      <c r="Q729" s="3">
        <f>(  'Swap(vs6M)_2Y'!B732 + ( ('Swap(vs6M)_3Y'!B736 - 'Swap(vs6M)_2Y'!B732)/1  )*(P729-2) )/100</f>
        <v>1.8318968253968255E-3</v>
      </c>
      <c r="R729" s="3">
        <f t="shared" si="233"/>
        <v>1.1623162485995344</v>
      </c>
      <c r="S729" s="3">
        <f t="shared" si="234"/>
        <v>1.0505131843490334</v>
      </c>
      <c r="T729" s="13">
        <f t="shared" si="235"/>
        <v>0.87744648558388705</v>
      </c>
      <c r="U729" s="13">
        <f t="shared" si="236"/>
        <v>0.85325888375715342</v>
      </c>
      <c r="V729" s="3">
        <f t="shared" si="237"/>
        <v>138.9996764926351</v>
      </c>
      <c r="W729" s="13">
        <f t="shared" si="238"/>
        <v>0.87744648558388705</v>
      </c>
      <c r="X729" s="3">
        <f t="shared" si="239"/>
        <v>1.6130182972002097E-3</v>
      </c>
      <c r="Y729" s="3">
        <f t="shared" si="240"/>
        <v>-6.0393434418939558</v>
      </c>
      <c r="Z729" s="3">
        <f t="shared" si="241"/>
        <v>385.80364920788941</v>
      </c>
      <c r="AA729" s="3">
        <f t="shared" si="242"/>
        <v>2418.4546211671272</v>
      </c>
      <c r="AL729" s="25"/>
      <c r="AM729" s="25"/>
    </row>
    <row r="730" spans="1:39" hidden="1">
      <c r="A730" s="4">
        <v>42186</v>
      </c>
      <c r="B730" s="3">
        <v>138.084</v>
      </c>
      <c r="C730" s="3">
        <f t="shared" si="244"/>
        <v>-4.9088497118386632E-4</v>
      </c>
      <c r="D730" s="3">
        <f t="shared" si="245"/>
        <v>2.4096805493418528E-7</v>
      </c>
      <c r="E730" s="3">
        <f t="shared" si="246"/>
        <v>3.4211535627619699E-5</v>
      </c>
      <c r="F730" s="3">
        <f t="shared" si="247"/>
        <v>-8.9758472652258069E-3</v>
      </c>
      <c r="G730" s="3">
        <f t="shared" si="248"/>
        <v>1.9501509516110578E-2</v>
      </c>
      <c r="H730" s="3">
        <f t="shared" si="249"/>
        <v>1.5</v>
      </c>
      <c r="I730" s="13">
        <f>I731*(1+(H731*((B730/B731)-1))+((1-H731)*(Eur_1M!B730/100)*((A730-A731)/360)))</f>
        <v>118.8629285952079</v>
      </c>
      <c r="J730" s="3">
        <f t="shared" si="250"/>
        <v>113.71862313721918</v>
      </c>
      <c r="K730" s="3">
        <f t="shared" si="243"/>
        <v>1.1284077754315196</v>
      </c>
      <c r="L730" s="13">
        <f t="shared" si="251"/>
        <v>1128.4077754315197</v>
      </c>
      <c r="M730" s="3">
        <f t="shared" si="252"/>
        <v>-7.3552830605025691E-4</v>
      </c>
      <c r="N730" s="3">
        <f t="shared" si="253"/>
        <v>6.6463605062899903E-2</v>
      </c>
      <c r="O730" s="3">
        <v>719</v>
      </c>
      <c r="P730" s="3">
        <f t="shared" si="254"/>
        <v>2.8531746031746033</v>
      </c>
      <c r="Q730" s="3">
        <f>(  'Swap(vs6M)_2Y'!B733 + ( ('Swap(vs6M)_3Y'!B737 - 'Swap(vs6M)_2Y'!B733)/1  )*(P730-2) )/100</f>
        <v>1.8628174603174605E-3</v>
      </c>
      <c r="R730" s="3">
        <f t="shared" ref="R730:R793" si="255">(LN(L730/1000)+(Q730+((N730^2)/2))*P730)/(N730*SQRT(P730))</f>
        <v>1.1795593620229274</v>
      </c>
      <c r="S730" s="3">
        <f t="shared" ref="S730:S793" si="256">R730-(N730*SQRT(P730))</f>
        <v>1.0672934085885912</v>
      </c>
      <c r="T730" s="13">
        <f t="shared" ref="T730:T793" si="257">_xlfn.NORM.S.DIST(R730,TRUE)</f>
        <v>0.88091224312018634</v>
      </c>
      <c r="U730" s="13">
        <f t="shared" ref="U730:U793" si="258">_xlfn.NORM.S.DIST(S730,TRUE)</f>
        <v>0.85708031819093722</v>
      </c>
      <c r="V730" s="3">
        <f t="shared" ref="V730:V793" si="259">(L730*T730) - ( 1000* EXP(-Q730*P730) *U730 )</f>
        <v>141.49115560619578</v>
      </c>
      <c r="W730" s="13">
        <f t="shared" ref="W730:W793" si="260">T730</f>
        <v>0.88091224312018634</v>
      </c>
      <c r="X730" s="3">
        <f t="shared" ref="X730:X793" si="261" xml:space="preserve"> _xlfn.NORM.S.DIST(R730,FALSE) / ( L730 * N730 * SQRT(P730) )</f>
        <v>1.5706010336106848E-3</v>
      </c>
      <c r="Y730" s="3">
        <f t="shared" ref="Y730:Y793" si="262">- ( (L730* _xlfn.NORM.S.DIST(R730,FALSE)  * N730  ) / ( 2* SQRT(P730) ) ) - Q730 * 1000 * ( EXP(-Q730*P730) ) *U730</f>
        <v>-6.0052064984552773</v>
      </c>
      <c r="Z730" s="3">
        <f t="shared" ref="Z730:Z793" si="263" xml:space="preserve"> L730 * SQRT(P730) * _xlfn.NORM.S.DIST(R730,FALSE)</f>
        <v>379.2366161916097</v>
      </c>
      <c r="AA730" s="3">
        <f t="shared" ref="AA730:AA793" si="264">1000 * P730 * EXP(-Q730*P730) * U730</f>
        <v>2432.4371135455399</v>
      </c>
      <c r="AL730" s="25"/>
      <c r="AM730" s="25"/>
    </row>
    <row r="731" spans="1:39">
      <c r="A731" s="4">
        <v>42185</v>
      </c>
      <c r="B731" s="3">
        <v>138.15180000000001</v>
      </c>
      <c r="C731" s="3">
        <f t="shared" si="244"/>
        <v>1.6517218605015022E-3</v>
      </c>
      <c r="D731" s="3">
        <f t="shared" si="245"/>
        <v>2.728185104458544E-6</v>
      </c>
      <c r="E731" s="3">
        <f t="shared" si="246"/>
        <v>4.2499674050032845E-5</v>
      </c>
      <c r="F731" s="3">
        <f t="shared" si="247"/>
        <v>-1.1405425695173228E-2</v>
      </c>
      <c r="G731" s="3">
        <f t="shared" si="248"/>
        <v>2.1296552298409707E-2</v>
      </c>
      <c r="H731" s="3">
        <f t="shared" si="249"/>
        <v>1.5</v>
      </c>
      <c r="I731" s="13">
        <f>I732*(1+(H732*((B731/B732)-1))+((1-H732)*(Eur_1M!B731/100)*((A731-A732)/360)))</f>
        <v>118.95038780414865</v>
      </c>
      <c r="J731" s="3">
        <f t="shared" si="250"/>
        <v>113.80229717199988</v>
      </c>
      <c r="K731" s="3">
        <f t="shared" si="243"/>
        <v>1.129238056601336</v>
      </c>
      <c r="L731" s="13">
        <f t="shared" si="251"/>
        <v>1129.238056601336</v>
      </c>
      <c r="M731" s="3">
        <f t="shared" si="252"/>
        <v>2.4129533939910167E-3</v>
      </c>
      <c r="N731" s="3">
        <f t="shared" si="253"/>
        <v>6.7281786759618045E-2</v>
      </c>
      <c r="O731" s="3">
        <v>720</v>
      </c>
      <c r="P731" s="3">
        <f t="shared" si="254"/>
        <v>2.8571428571428572</v>
      </c>
      <c r="Q731" s="3">
        <f>(  'Swap(vs6M)_2Y'!B734 + ( ('Swap(vs6M)_3Y'!B738 - 'Swap(vs6M)_2Y'!B734)/1  )*(P731-2) )/100</f>
        <v>1.9011428571428573E-3</v>
      </c>
      <c r="R731" s="3">
        <f t="shared" si="255"/>
        <v>1.1733528167920069</v>
      </c>
      <c r="S731" s="3">
        <f t="shared" si="256"/>
        <v>1.059625840100751</v>
      </c>
      <c r="T731" s="13">
        <f t="shared" si="257"/>
        <v>0.87967282497011967</v>
      </c>
      <c r="U731" s="13">
        <f t="shared" si="258"/>
        <v>0.85534257344336295</v>
      </c>
      <c r="V731" s="3">
        <f t="shared" si="259"/>
        <v>142.6509435207787</v>
      </c>
      <c r="W731" s="13">
        <f t="shared" si="260"/>
        <v>0.87967282497011967</v>
      </c>
      <c r="X731" s="3">
        <f t="shared" si="261"/>
        <v>1.5606377872838045E-3</v>
      </c>
      <c r="Y731" s="3">
        <f t="shared" si="262"/>
        <v>-6.1217321284056956</v>
      </c>
      <c r="Z731" s="3">
        <f t="shared" si="263"/>
        <v>382.56268063695381</v>
      </c>
      <c r="AA731" s="3">
        <f t="shared" si="264"/>
        <v>2430.5973936956757</v>
      </c>
      <c r="AL731" s="25"/>
      <c r="AM731" s="25"/>
    </row>
    <row r="732" spans="1:39" hidden="1">
      <c r="A732" s="4">
        <v>42184</v>
      </c>
      <c r="B732" s="3">
        <v>137.9238</v>
      </c>
      <c r="C732" s="3">
        <f t="shared" si="244"/>
        <v>-2.6081827102047797E-3</v>
      </c>
      <c r="D732" s="3">
        <f t="shared" si="245"/>
        <v>6.8026170498111495E-6</v>
      </c>
      <c r="E732" s="3">
        <f t="shared" si="246"/>
        <v>1.2128230509632912E-4</v>
      </c>
      <c r="F732" s="3">
        <f t="shared" si="247"/>
        <v>-2.2085481629619645E-2</v>
      </c>
      <c r="G732" s="3">
        <f t="shared" si="248"/>
        <v>3.4940848443648573E-2</v>
      </c>
      <c r="H732" s="3">
        <f t="shared" si="249"/>
        <v>1.4609321263284238</v>
      </c>
      <c r="I732" s="13">
        <f>I733*(1+(H733*((B732/B733)-1))+((1-H733)*(Eur_1M!B732/100)*((A732-A733)/360)))</f>
        <v>118.66371206886801</v>
      </c>
      <c r="J732" s="3">
        <f t="shared" si="250"/>
        <v>113.52802856455217</v>
      </c>
      <c r="K732" s="3">
        <f t="shared" si="243"/>
        <v>1.1265165425637687</v>
      </c>
      <c r="L732" s="13">
        <f t="shared" si="251"/>
        <v>1126.5165425637686</v>
      </c>
      <c r="M732" s="3">
        <f t="shared" si="252"/>
        <v>-3.8262669857820016E-3</v>
      </c>
      <c r="N732" s="3">
        <f t="shared" si="253"/>
        <v>6.7199030693136069E-2</v>
      </c>
      <c r="O732" s="3">
        <v>721</v>
      </c>
      <c r="P732" s="3">
        <f t="shared" si="254"/>
        <v>2.8611111111111112</v>
      </c>
      <c r="Q732" s="3">
        <f>(  'Swap(vs6M)_2Y'!B735 + ( ('Swap(vs6M)_3Y'!B739 - 'Swap(vs6M)_2Y'!B735)/1  )*(P732-2) )/100</f>
        <v>1.9820833333333331E-3</v>
      </c>
      <c r="R732" s="3">
        <f t="shared" si="255"/>
        <v>1.1547970579442397</v>
      </c>
      <c r="S732" s="3">
        <f t="shared" si="256"/>
        <v>1.0411311119802493</v>
      </c>
      <c r="T732" s="13">
        <f t="shared" si="257"/>
        <v>0.87591322890709566</v>
      </c>
      <c r="U732" s="13">
        <f t="shared" si="258"/>
        <v>0.85109264905252491</v>
      </c>
      <c r="V732" s="3">
        <f t="shared" si="259"/>
        <v>140.45094643335653</v>
      </c>
      <c r="W732" s="13">
        <f t="shared" si="260"/>
        <v>0.87591322890709566</v>
      </c>
      <c r="X732" s="3">
        <f t="shared" si="261"/>
        <v>1.5994256714354593E-3</v>
      </c>
      <c r="Y732" s="3">
        <f t="shared" si="262"/>
        <v>-6.2602427358995349</v>
      </c>
      <c r="Z732" s="3">
        <f t="shared" si="263"/>
        <v>390.24463583750986</v>
      </c>
      <c r="AA732" s="3">
        <f t="shared" si="264"/>
        <v>2421.3005268176657</v>
      </c>
      <c r="AL732" s="25"/>
      <c r="AM732" s="25"/>
    </row>
    <row r="733" spans="1:39" hidden="1">
      <c r="A733" s="4">
        <v>42181</v>
      </c>
      <c r="B733" s="3">
        <v>138.28399999999999</v>
      </c>
      <c r="C733" s="3">
        <f t="shared" si="244"/>
        <v>-1.9837993867739359E-3</v>
      </c>
      <c r="D733" s="3">
        <f t="shared" si="245"/>
        <v>3.9354600069646441E-6</v>
      </c>
      <c r="E733" s="3">
        <f t="shared" si="246"/>
        <v>1.4985924573306938E-4</v>
      </c>
      <c r="F733" s="3">
        <f t="shared" si="247"/>
        <v>-2.5425370681469474E-2</v>
      </c>
      <c r="G733" s="3">
        <f t="shared" si="248"/>
        <v>3.8483286338797704E-2</v>
      </c>
      <c r="H733" s="3">
        <f t="shared" si="249"/>
        <v>1.4671177255416636</v>
      </c>
      <c r="I733" s="13">
        <f>I734*(1+(H734*((B733/B734)-1))+((1-H734)*(Eur_1M!B733/100)*((A733-A734)/360)))</f>
        <v>119.11862085900938</v>
      </c>
      <c r="J733" s="3">
        <f t="shared" si="250"/>
        <v>113.96324921643489</v>
      </c>
      <c r="K733" s="3">
        <f t="shared" si="243"/>
        <v>1.1308351524278737</v>
      </c>
      <c r="L733" s="13">
        <f t="shared" si="251"/>
        <v>1130.8351524278737</v>
      </c>
      <c r="M733" s="3">
        <f t="shared" si="252"/>
        <v>-2.8444881188528946E-3</v>
      </c>
      <c r="N733" s="3">
        <f t="shared" si="253"/>
        <v>6.7091730179775877E-2</v>
      </c>
      <c r="O733" s="3">
        <v>722</v>
      </c>
      <c r="P733" s="3">
        <f t="shared" si="254"/>
        <v>2.8650793650793651</v>
      </c>
      <c r="Q733" s="3">
        <f>(  'Swap(vs6M)_2Y'!B736 + ( ('Swap(vs6M)_3Y'!B740 - 'Swap(vs6M)_2Y'!B736)/1  )*(P733-2) )/100</f>
        <v>2.0752857142857144E-3</v>
      </c>
      <c r="R733" s="3">
        <f t="shared" si="255"/>
        <v>1.1918533132193334</v>
      </c>
      <c r="S733" s="3">
        <f t="shared" si="256"/>
        <v>1.078290192063299</v>
      </c>
      <c r="T733" s="13">
        <f t="shared" si="257"/>
        <v>0.88334061647563888</v>
      </c>
      <c r="U733" s="13">
        <f t="shared" si="258"/>
        <v>0.85954786366720215</v>
      </c>
      <c r="V733" s="3">
        <f t="shared" si="259"/>
        <v>144.46034296205482</v>
      </c>
      <c r="W733" s="13">
        <f t="shared" si="260"/>
        <v>0.88334061647563888</v>
      </c>
      <c r="X733" s="3">
        <f t="shared" si="261"/>
        <v>1.5269073305041289E-3</v>
      </c>
      <c r="Y733" s="3">
        <f t="shared" si="262"/>
        <v>-6.1678317653065111</v>
      </c>
      <c r="Z733" s="3">
        <f t="shared" si="263"/>
        <v>375.33315467847865</v>
      </c>
      <c r="AA733" s="3">
        <f t="shared" si="264"/>
        <v>2448.0735893289061</v>
      </c>
      <c r="AL733" s="25"/>
      <c r="AM733" s="25"/>
    </row>
    <row r="734" spans="1:39" hidden="1">
      <c r="A734" s="4">
        <v>42180</v>
      </c>
      <c r="B734" s="3">
        <v>138.55860000000001</v>
      </c>
      <c r="C734" s="3">
        <f t="shared" si="244"/>
        <v>2.6923642043572617E-4</v>
      </c>
      <c r="D734" s="3">
        <f t="shared" si="245"/>
        <v>7.2488250089043108E-8</v>
      </c>
      <c r="E734" s="3">
        <f t="shared" si="246"/>
        <v>1.5480128209481684E-4</v>
      </c>
      <c r="F734" s="3">
        <f t="shared" si="247"/>
        <v>-2.0462058520983685E-2</v>
      </c>
      <c r="G734" s="3">
        <f t="shared" si="248"/>
        <v>4.1069669780478039E-2</v>
      </c>
      <c r="H734" s="3">
        <f t="shared" si="249"/>
        <v>1.4336432330202054</v>
      </c>
      <c r="I734" s="13">
        <f>I735*(1+(H735*((B734/B735)-1))+((1-H735)*(Eur_1M!B734/100)*((A734-A735)/360)))</f>
        <v>119.45793471911328</v>
      </c>
      <c r="J734" s="3">
        <f t="shared" si="250"/>
        <v>114.28787780701757</v>
      </c>
      <c r="K734" s="3">
        <f t="shared" si="243"/>
        <v>1.1340563787814397</v>
      </c>
      <c r="L734" s="13">
        <f t="shared" si="251"/>
        <v>1134.0563787814397</v>
      </c>
      <c r="M734" s="3">
        <f t="shared" si="252"/>
        <v>3.8763159374638874E-4</v>
      </c>
      <c r="N734" s="3">
        <f t="shared" si="253"/>
        <v>6.7101140818009358E-2</v>
      </c>
      <c r="O734" s="3">
        <v>723</v>
      </c>
      <c r="P734" s="3">
        <f t="shared" si="254"/>
        <v>2.8690476190476191</v>
      </c>
      <c r="Q734" s="3">
        <f>(  'Swap(vs6M)_2Y'!B737 + ( ('Swap(vs6M)_3Y'!B741 - 'Swap(vs6M)_2Y'!B737)/1  )*(P734-2) )/100</f>
        <v>2.0734642857142861E-3</v>
      </c>
      <c r="R734" s="3">
        <f t="shared" si="255"/>
        <v>1.2160095478708894</v>
      </c>
      <c r="S734" s="3">
        <f t="shared" si="256"/>
        <v>1.1023518691200795</v>
      </c>
      <c r="T734" s="13">
        <f t="shared" si="257"/>
        <v>0.88800935755644606</v>
      </c>
      <c r="U734" s="13">
        <f t="shared" si="258"/>
        <v>0.86484563620949328</v>
      </c>
      <c r="V734" s="3">
        <f t="shared" si="259"/>
        <v>147.33661975512393</v>
      </c>
      <c r="W734" s="13">
        <f t="shared" si="260"/>
        <v>0.88800935755644606</v>
      </c>
      <c r="X734" s="3">
        <f t="shared" si="261"/>
        <v>1.4776974537326032E-3</v>
      </c>
      <c r="Y734" s="3">
        <f t="shared" si="262"/>
        <v>-6.0610224867007592</v>
      </c>
      <c r="Z734" s="3">
        <f t="shared" si="263"/>
        <v>365.86635763724229</v>
      </c>
      <c r="AA734" s="3">
        <f t="shared" si="264"/>
        <v>2466.5663052434365</v>
      </c>
      <c r="AL734" s="25"/>
      <c r="AM734" s="25"/>
    </row>
    <row r="735" spans="1:39" hidden="1">
      <c r="A735" s="4">
        <v>42179</v>
      </c>
      <c r="B735" s="3">
        <v>138.5213</v>
      </c>
      <c r="C735" s="3">
        <f t="shared" si="244"/>
        <v>5.9214200428492597E-4</v>
      </c>
      <c r="D735" s="3">
        <f t="shared" si="245"/>
        <v>3.506321532385693E-7</v>
      </c>
      <c r="E735" s="3">
        <f t="shared" si="246"/>
        <v>1.5480482111047411E-4</v>
      </c>
      <c r="F735" s="3">
        <f t="shared" si="247"/>
        <v>-2.100702536365515E-2</v>
      </c>
      <c r="G735" s="3">
        <f t="shared" si="248"/>
        <v>4.0896513589492513E-2</v>
      </c>
      <c r="H735" s="3">
        <f t="shared" si="249"/>
        <v>1.436855194153134</v>
      </c>
      <c r="I735" s="13">
        <f>I736*(1+(H736*((B735/B736)-1))+((1-H736)*(Eur_1M!B735/100)*((A735-A736)/360)))</f>
        <v>119.41163802310319</v>
      </c>
      <c r="J735" s="3">
        <f t="shared" si="250"/>
        <v>114.24358480003639</v>
      </c>
      <c r="K735" s="3">
        <f t="shared" si="243"/>
        <v>1.1336168678895915</v>
      </c>
      <c r="L735" s="13">
        <f t="shared" si="251"/>
        <v>1133.6168678895915</v>
      </c>
      <c r="M735" s="3">
        <f t="shared" si="252"/>
        <v>8.490117201748696E-4</v>
      </c>
      <c r="N735" s="3">
        <f t="shared" si="253"/>
        <v>6.7098783214619317E-2</v>
      </c>
      <c r="O735" s="3">
        <v>724</v>
      </c>
      <c r="P735" s="3">
        <f t="shared" si="254"/>
        <v>2.873015873015873</v>
      </c>
      <c r="Q735" s="3">
        <f>(  'Swap(vs6M)_2Y'!B738 + ( ('Swap(vs6M)_3Y'!B742 - 'Swap(vs6M)_2Y'!B738)/1  )*(P735-2) )/100</f>
        <v>2.1177777777777779E-3</v>
      </c>
      <c r="R735" s="3">
        <f t="shared" si="255"/>
        <v>1.2130701990736186</v>
      </c>
      <c r="S735" s="3">
        <f t="shared" si="256"/>
        <v>1.0993379421767608</v>
      </c>
      <c r="T735" s="13">
        <f t="shared" si="257"/>
        <v>0.88744850871522685</v>
      </c>
      <c r="U735" s="13">
        <f t="shared" si="258"/>
        <v>0.86418965579429541</v>
      </c>
      <c r="V735" s="3">
        <f t="shared" si="259"/>
        <v>147.07906276349468</v>
      </c>
      <c r="W735" s="13">
        <f t="shared" si="260"/>
        <v>0.88744850871522685</v>
      </c>
      <c r="X735" s="3">
        <f t="shared" si="261"/>
        <v>1.4825843394414755E-3</v>
      </c>
      <c r="Y735" s="3">
        <f t="shared" si="262"/>
        <v>-6.1080131404714519</v>
      </c>
      <c r="Z735" s="3">
        <f t="shared" si="263"/>
        <v>367.28625613473656</v>
      </c>
      <c r="AA735" s="3">
        <f t="shared" si="264"/>
        <v>2467.7699053018805</v>
      </c>
      <c r="AL735" s="25"/>
      <c r="AM735" s="25"/>
    </row>
    <row r="736" spans="1:39" hidden="1">
      <c r="A736" s="4">
        <v>42178</v>
      </c>
      <c r="B736" s="11">
        <f>B737</f>
        <v>138.4393</v>
      </c>
      <c r="C736" s="3">
        <f t="shared" si="244"/>
        <v>0</v>
      </c>
      <c r="D736" s="3">
        <f t="shared" si="245"/>
        <v>0</v>
      </c>
      <c r="E736" s="3">
        <f t="shared" si="246"/>
        <v>1.5829595618127001E-4</v>
      </c>
      <c r="F736" s="3">
        <f t="shared" si="247"/>
        <v>-1.9639124709211836E-2</v>
      </c>
      <c r="G736" s="3">
        <f t="shared" si="248"/>
        <v>4.1851416459867861E-2</v>
      </c>
      <c r="H736" s="3">
        <f t="shared" si="249"/>
        <v>1.4326425648140497</v>
      </c>
      <c r="I736" s="13">
        <f>I737*(1+(H737*((B736/B737)-1))+((1-H737)*(Eur_1M!B736/100)*((A736-A737)/360)))</f>
        <v>119.31029916792144</v>
      </c>
      <c r="J736" s="3">
        <f t="shared" si="250"/>
        <v>114.14663182051814</v>
      </c>
      <c r="K736" s="3">
        <f t="shared" si="243"/>
        <v>1.1326548223343298</v>
      </c>
      <c r="L736" s="13">
        <f t="shared" si="251"/>
        <v>1132.6548223343298</v>
      </c>
      <c r="M736" s="3">
        <f t="shared" si="252"/>
        <v>7.7949869642714002E-7</v>
      </c>
      <c r="N736" s="3">
        <f t="shared" si="253"/>
        <v>6.7116312867386702E-2</v>
      </c>
      <c r="O736" s="3">
        <v>725</v>
      </c>
      <c r="P736" s="3">
        <f t="shared" si="254"/>
        <v>2.876984126984127</v>
      </c>
      <c r="Q736" s="3">
        <f>(  'Swap(vs6M)_2Y'!B739 + ( ('Swap(vs6M)_3Y'!B743 - 'Swap(vs6M)_2Y'!B739)/1  )*(P736-2) )/100</f>
        <v>2.173170634920635E-3</v>
      </c>
      <c r="R736" s="3">
        <f t="shared" si="255"/>
        <v>1.2060407021849222</v>
      </c>
      <c r="S736" s="3">
        <f t="shared" si="256"/>
        <v>1.0922001947877225</v>
      </c>
      <c r="T736" s="13">
        <f t="shared" si="257"/>
        <v>0.88609910154481741</v>
      </c>
      <c r="U736" s="13">
        <f t="shared" si="258"/>
        <v>0.86262744155042315</v>
      </c>
      <c r="V736" s="3">
        <f t="shared" si="259"/>
        <v>146.39345384258434</v>
      </c>
      <c r="W736" s="13">
        <f t="shared" si="260"/>
        <v>0.88609910154481741</v>
      </c>
      <c r="X736" s="3">
        <f t="shared" si="261"/>
        <v>1.4950908432913772E-3</v>
      </c>
      <c r="Y736" s="3">
        <f t="shared" si="262"/>
        <v>-6.1830041105924751</v>
      </c>
      <c r="Z736" s="3">
        <f t="shared" si="263"/>
        <v>370.3635975834714</v>
      </c>
      <c r="AA736" s="3">
        <f t="shared" si="264"/>
        <v>2466.2974237162534</v>
      </c>
      <c r="AL736" s="25"/>
      <c r="AM736" s="25"/>
    </row>
    <row r="737" spans="1:39" hidden="1">
      <c r="A737" s="4">
        <v>42177</v>
      </c>
      <c r="B737" s="3">
        <v>138.4393</v>
      </c>
      <c r="C737" s="3">
        <f t="shared" si="244"/>
        <v>-5.8853244458268372E-4</v>
      </c>
      <c r="D737" s="3">
        <f t="shared" si="245"/>
        <v>3.4637043832646968E-7</v>
      </c>
      <c r="E737" s="3">
        <f t="shared" si="246"/>
        <v>1.5844765391978422E-4</v>
      </c>
      <c r="F737" s="3">
        <f t="shared" si="247"/>
        <v>-2.0028608647923316E-2</v>
      </c>
      <c r="G737" s="3">
        <f t="shared" si="248"/>
        <v>4.1757861365677364E-2</v>
      </c>
      <c r="H737" s="3">
        <f t="shared" si="249"/>
        <v>1.4317225231009338</v>
      </c>
      <c r="I737" s="13">
        <f>I738*(1+(H738*((B737/B738)-1))+((1-H738)*(Eur_1M!B737/100)*((A737-A738)/360)))</f>
        <v>119.31020616573504</v>
      </c>
      <c r="J737" s="3">
        <f t="shared" si="250"/>
        <v>114.14654284340213</v>
      </c>
      <c r="K737" s="3">
        <f t="shared" si="243"/>
        <v>1.1326539394317165</v>
      </c>
      <c r="L737" s="13">
        <f t="shared" si="251"/>
        <v>1132.6539394317165</v>
      </c>
      <c r="M737" s="3">
        <f t="shared" si="252"/>
        <v>-8.4261963928227736E-4</v>
      </c>
      <c r="N737" s="3">
        <f t="shared" si="253"/>
        <v>6.7101878408159607E-2</v>
      </c>
      <c r="O737" s="3">
        <v>726</v>
      </c>
      <c r="P737" s="3">
        <f t="shared" si="254"/>
        <v>2.8809523809523809</v>
      </c>
      <c r="Q737" s="3">
        <f>(  'Swap(vs6M)_2Y'!B740 + ( ('Swap(vs6M)_3Y'!B744 - 'Swap(vs6M)_2Y'!B740)/1  )*(P737-2) )/100</f>
        <v>2.3377380952380954E-3</v>
      </c>
      <c r="R737" s="3">
        <f t="shared" si="255"/>
        <v>1.2097546296467869</v>
      </c>
      <c r="S737" s="3">
        <f t="shared" si="256"/>
        <v>1.0958601387483791</v>
      </c>
      <c r="T737" s="13">
        <f t="shared" si="257"/>
        <v>0.88681346977336795</v>
      </c>
      <c r="U737" s="13">
        <f t="shared" si="258"/>
        <v>0.86343000722471175</v>
      </c>
      <c r="V737" s="3">
        <f t="shared" si="259"/>
        <v>146.81834979434643</v>
      </c>
      <c r="W737" s="13">
        <f t="shared" si="260"/>
        <v>0.88681346977336795</v>
      </c>
      <c r="X737" s="3">
        <f t="shared" si="261"/>
        <v>1.4876945122151675E-3</v>
      </c>
      <c r="Y737" s="3">
        <f t="shared" si="262"/>
        <v>-6.3017490049867293</v>
      </c>
      <c r="Z737" s="3">
        <f t="shared" si="263"/>
        <v>368.95975588623037</v>
      </c>
      <c r="AA737" s="3">
        <f t="shared" si="264"/>
        <v>2470.8039251084224</v>
      </c>
      <c r="AL737" s="25"/>
      <c r="AM737" s="25"/>
    </row>
    <row r="738" spans="1:39" hidden="1">
      <c r="A738" s="4">
        <v>42174</v>
      </c>
      <c r="B738" s="3">
        <v>138.52080000000001</v>
      </c>
      <c r="C738" s="3">
        <f t="shared" si="244"/>
        <v>4.9246607348113502E-4</v>
      </c>
      <c r="D738" s="3">
        <f t="shared" si="245"/>
        <v>2.4252283352992667E-7</v>
      </c>
      <c r="E738" s="3">
        <f t="shared" si="246"/>
        <v>1.5810128348145775E-4</v>
      </c>
      <c r="F738" s="3">
        <f t="shared" si="247"/>
        <v>-1.944007620334063E-2</v>
      </c>
      <c r="G738" s="3">
        <f t="shared" si="248"/>
        <v>4.1880648721188678E-2</v>
      </c>
      <c r="H738" s="3">
        <f t="shared" si="249"/>
        <v>1.4354959455155722</v>
      </c>
      <c r="I738" s="13">
        <f>I739*(1+(H739*((B738/B739)-1))+((1-H739)*(Eur_1M!B738/100)*((A738-A739)/360)))</f>
        <v>119.41078165610801</v>
      </c>
      <c r="J738" s="3">
        <f t="shared" si="250"/>
        <v>114.24276549601332</v>
      </c>
      <c r="K738" s="3">
        <f t="shared" si="243"/>
        <v>1.1336087380951518</v>
      </c>
      <c r="L738" s="13">
        <f t="shared" si="251"/>
        <v>1133.6087380951519</v>
      </c>
      <c r="M738" s="3">
        <f t="shared" si="252"/>
        <v>7.0471775484016487E-4</v>
      </c>
      <c r="N738" s="3">
        <f t="shared" si="253"/>
        <v>6.7100775736596827E-2</v>
      </c>
      <c r="O738" s="3">
        <v>727</v>
      </c>
      <c r="P738" s="3">
        <f t="shared" si="254"/>
        <v>2.8849206349206349</v>
      </c>
      <c r="Q738" s="3">
        <f>(  'Swap(vs6M)_2Y'!B741 + ( ('Swap(vs6M)_3Y'!B745 - 'Swap(vs6M)_2Y'!B741)/1  )*(P738-2) )/100</f>
        <v>2.1795238095238096E-3</v>
      </c>
      <c r="R738" s="3">
        <f t="shared" si="255"/>
        <v>1.2124885408957056</v>
      </c>
      <c r="S738" s="3">
        <f t="shared" si="256"/>
        <v>1.0985175101512317</v>
      </c>
      <c r="T738" s="13">
        <f t="shared" si="257"/>
        <v>0.88733728679070834</v>
      </c>
      <c r="U738" s="13">
        <f t="shared" si="258"/>
        <v>0.86401071205320212</v>
      </c>
      <c r="V738" s="3">
        <f t="shared" si="259"/>
        <v>147.29823206724654</v>
      </c>
      <c r="W738" s="13">
        <f t="shared" si="260"/>
        <v>0.88733728679070834</v>
      </c>
      <c r="X738" s="3">
        <f t="shared" si="261"/>
        <v>1.4805329101877436E-3</v>
      </c>
      <c r="Y738" s="3">
        <f t="shared" si="262"/>
        <v>-6.1545399150217737</v>
      </c>
      <c r="Z738" s="3">
        <f t="shared" si="263"/>
        <v>368.3035003658602</v>
      </c>
      <c r="AA738" s="3">
        <f t="shared" si="264"/>
        <v>2476.9786341273898</v>
      </c>
      <c r="AL738" s="25"/>
      <c r="AM738" s="25"/>
    </row>
    <row r="739" spans="1:39" hidden="1">
      <c r="A739" s="4">
        <v>42173</v>
      </c>
      <c r="B739" s="3">
        <v>138.45259999999999</v>
      </c>
      <c r="C739" s="3">
        <f t="shared" si="244"/>
        <v>3.3229887555312048E-4</v>
      </c>
      <c r="D739" s="3">
        <f t="shared" si="245"/>
        <v>1.1042254269386826E-7</v>
      </c>
      <c r="E739" s="3">
        <f t="shared" si="246"/>
        <v>1.5816391086454011E-4</v>
      </c>
      <c r="F739" s="3">
        <f t="shared" si="247"/>
        <v>-1.9380138242973095E-2</v>
      </c>
      <c r="G739" s="3">
        <f t="shared" si="248"/>
        <v>4.1907561718067705E-2</v>
      </c>
      <c r="H739" s="3">
        <f t="shared" si="249"/>
        <v>1.4296231508032793</v>
      </c>
      <c r="I739" s="13">
        <f>I740*(1+(H740*((B739/B740)-1))+((1-H740)*(Eur_1M!B739/100)*((A739-A740)/360)))</f>
        <v>119.32666040250753</v>
      </c>
      <c r="J739" s="3">
        <f t="shared" si="250"/>
        <v>114.16228495217108</v>
      </c>
      <c r="K739" s="3">
        <f t="shared" si="243"/>
        <v>1.1328101453146802</v>
      </c>
      <c r="L739" s="13">
        <f t="shared" si="251"/>
        <v>1132.8101453146801</v>
      </c>
      <c r="M739" s="3">
        <f t="shared" si="252"/>
        <v>4.475349375170484E-4</v>
      </c>
      <c r="N739" s="3">
        <f t="shared" si="253"/>
        <v>6.7113504738494381E-2</v>
      </c>
      <c r="O739" s="3">
        <v>728</v>
      </c>
      <c r="P739" s="3">
        <f t="shared" si="254"/>
        <v>2.8888888888888888</v>
      </c>
      <c r="Q739" s="3">
        <f>(  'Swap(vs6M)_2Y'!B742 + ( ('Swap(vs6M)_3Y'!B746 - 'Swap(vs6M)_2Y'!B742)/1  )*(P739-2) )/100</f>
        <v>2.1682222222222224E-3</v>
      </c>
      <c r="R739" s="3">
        <f t="shared" si="255"/>
        <v>1.2051373611548151</v>
      </c>
      <c r="S739" s="3">
        <f t="shared" si="256"/>
        <v>1.0910663377257535</v>
      </c>
      <c r="T739" s="13">
        <f t="shared" si="257"/>
        <v>0.88592486058440911</v>
      </c>
      <c r="U739" s="13">
        <f t="shared" si="258"/>
        <v>0.86237815318716882</v>
      </c>
      <c r="V739" s="3">
        <f t="shared" si="259"/>
        <v>146.59135842308103</v>
      </c>
      <c r="W739" s="13">
        <f t="shared" si="260"/>
        <v>0.88592486058440911</v>
      </c>
      <c r="X739" s="3">
        <f t="shared" si="261"/>
        <v>1.4934905770295813E-3</v>
      </c>
      <c r="Y739" s="3">
        <f t="shared" si="262"/>
        <v>-6.1744019124557603</v>
      </c>
      <c r="Z739" s="3">
        <f t="shared" si="263"/>
        <v>371.58442636034192</v>
      </c>
      <c r="AA739" s="3">
        <f t="shared" si="264"/>
        <v>2475.7584558299122</v>
      </c>
      <c r="AL739" s="25"/>
      <c r="AM739" s="25"/>
    </row>
    <row r="740" spans="1:39" hidden="1">
      <c r="A740" s="4">
        <v>42172</v>
      </c>
      <c r="B740" s="3">
        <v>138.4066</v>
      </c>
      <c r="C740" s="3">
        <f t="shared" si="244"/>
        <v>-4.4072071571525671E-5</v>
      </c>
      <c r="D740" s="3">
        <f t="shared" si="245"/>
        <v>1.9423474926056812E-9</v>
      </c>
      <c r="E740" s="3">
        <f t="shared" si="246"/>
        <v>1.5805368906028345E-4</v>
      </c>
      <c r="F740" s="3">
        <f t="shared" si="247"/>
        <v>-1.9698268899258613E-2</v>
      </c>
      <c r="G740" s="3">
        <f t="shared" si="248"/>
        <v>4.1797401230868975E-2</v>
      </c>
      <c r="H740" s="3">
        <f t="shared" si="249"/>
        <v>1.3450164841506993</v>
      </c>
      <c r="I740" s="13">
        <f>I741*(1+(H741*((B740/B741)-1))+((1-H741)*(Eur_1M!B740/100)*((A740-A741)/360)))</f>
        <v>119.27326950103816</v>
      </c>
      <c r="J740" s="3">
        <f t="shared" si="250"/>
        <v>114.11120477204335</v>
      </c>
      <c r="K740" s="3">
        <f t="shared" si="243"/>
        <v>1.1323032866240239</v>
      </c>
      <c r="L740" s="13">
        <f t="shared" si="251"/>
        <v>1132.3032866240239</v>
      </c>
      <c r="M740" s="3">
        <f t="shared" si="252"/>
        <v>-5.7986859320491707E-5</v>
      </c>
      <c r="N740" s="3">
        <f t="shared" si="253"/>
        <v>6.7433552695174259E-2</v>
      </c>
      <c r="O740" s="3">
        <v>729</v>
      </c>
      <c r="P740" s="3">
        <f t="shared" si="254"/>
        <v>2.8928571428571428</v>
      </c>
      <c r="Q740" s="3">
        <f>(  'Swap(vs6M)_2Y'!B743 + ( ('Swap(vs6M)_3Y'!B747 - 'Swap(vs6M)_2Y'!B743)/1  )*(P740-2) )/100</f>
        <v>2.3403571428571427E-3</v>
      </c>
      <c r="R740" s="3">
        <f t="shared" si="255"/>
        <v>1.1997303639103127</v>
      </c>
      <c r="S740" s="3">
        <f t="shared" si="256"/>
        <v>1.0850366714762409</v>
      </c>
      <c r="T740" s="13">
        <f t="shared" si="257"/>
        <v>0.88487796173865763</v>
      </c>
      <c r="U740" s="13">
        <f t="shared" si="258"/>
        <v>0.86104729316316231</v>
      </c>
      <c r="V740" s="3">
        <f t="shared" si="259"/>
        <v>146.71280637183293</v>
      </c>
      <c r="W740" s="13">
        <f t="shared" si="260"/>
        <v>0.88487796173865763</v>
      </c>
      <c r="X740" s="3">
        <f t="shared" si="261"/>
        <v>1.4957404627334316E-3</v>
      </c>
      <c r="Y740" s="3">
        <f t="shared" si="262"/>
        <v>-6.3617354341694199</v>
      </c>
      <c r="Z740" s="3">
        <f t="shared" si="263"/>
        <v>374.09750048550325</v>
      </c>
      <c r="AA740" s="3">
        <f t="shared" si="264"/>
        <v>2474.0796734016903</v>
      </c>
      <c r="AL740" s="25"/>
      <c r="AM740" s="25"/>
    </row>
    <row r="741" spans="1:39" hidden="1">
      <c r="A741" s="4">
        <v>42171</v>
      </c>
      <c r="B741" s="3">
        <v>138.4127</v>
      </c>
      <c r="C741" s="3">
        <f t="shared" si="244"/>
        <v>4.8923662359067204E-4</v>
      </c>
      <c r="D741" s="3">
        <f t="shared" si="245"/>
        <v>2.3935247386240094E-7</v>
      </c>
      <c r="E741" s="3">
        <f t="shared" si="246"/>
        <v>1.6436048268978818E-4</v>
      </c>
      <c r="F741" s="3">
        <f t="shared" si="247"/>
        <v>-2.2165916552695699E-2</v>
      </c>
      <c r="G741" s="3">
        <f t="shared" si="248"/>
        <v>4.1969102113579432E-2</v>
      </c>
      <c r="H741" s="3">
        <f t="shared" si="249"/>
        <v>1.3289899406444519</v>
      </c>
      <c r="I741" s="13">
        <f>I742*(1+(H742*((B741/B742)-1))+((1-H742)*(Eur_1M!B741/100)*((A741-A742)/360)))</f>
        <v>119.28018598386802</v>
      </c>
      <c r="J741" s="3">
        <f t="shared" si="250"/>
        <v>114.11782191427315</v>
      </c>
      <c r="K741" s="3">
        <f t="shared" si="243"/>
        <v>1.1323689472391216</v>
      </c>
      <c r="L741" s="13">
        <f t="shared" si="251"/>
        <v>1132.3689472391216</v>
      </c>
      <c r="M741" s="3">
        <f t="shared" si="252"/>
        <v>5.8799546595109391E-4</v>
      </c>
      <c r="N741" s="3">
        <f t="shared" si="253"/>
        <v>6.7535489108264665E-2</v>
      </c>
      <c r="O741" s="3">
        <v>730</v>
      </c>
      <c r="P741" s="3">
        <f t="shared" si="254"/>
        <v>2.8968253968253967</v>
      </c>
      <c r="Q741" s="3">
        <f>(  'Swap(vs6M)_2Y'!B744 + ( ('Swap(vs6M)_3Y'!B748 - 'Swap(vs6M)_2Y'!B744)/1  )*(P741-2) )/100</f>
        <v>2.3185317460317459E-3</v>
      </c>
      <c r="R741" s="3">
        <f t="shared" si="255"/>
        <v>1.1973858350348663</v>
      </c>
      <c r="S741" s="3">
        <f t="shared" si="256"/>
        <v>1.0824400080595562</v>
      </c>
      <c r="T741" s="13">
        <f t="shared" si="257"/>
        <v>0.88442189891893497</v>
      </c>
      <c r="U741" s="13">
        <f t="shared" si="258"/>
        <v>0.86047147050976835</v>
      </c>
      <c r="V741" s="3">
        <f t="shared" si="259"/>
        <v>146.7803144119797</v>
      </c>
      <c r="W741" s="13">
        <f t="shared" si="260"/>
        <v>0.88442189891893497</v>
      </c>
      <c r="X741" s="3">
        <f t="shared" si="261"/>
        <v>1.4965725507299808E-3</v>
      </c>
      <c r="Y741" s="3">
        <f t="shared" si="262"/>
        <v>-6.3579829410106878</v>
      </c>
      <c r="Z741" s="3">
        <f t="shared" si="263"/>
        <v>375.4291989108541</v>
      </c>
      <c r="AA741" s="3">
        <f t="shared" si="264"/>
        <v>2475.9502124322139</v>
      </c>
      <c r="AL741" s="25"/>
      <c r="AM741" s="25"/>
    </row>
    <row r="742" spans="1:39" hidden="1">
      <c r="A742" s="4">
        <v>42170</v>
      </c>
      <c r="B742" s="3">
        <v>138.345</v>
      </c>
      <c r="C742" s="3">
        <f t="shared" si="244"/>
        <v>-2.360145909826695E-3</v>
      </c>
      <c r="D742" s="3">
        <f t="shared" si="245"/>
        <v>5.5702887156716782E-6</v>
      </c>
      <c r="E742" s="3">
        <f t="shared" si="246"/>
        <v>1.7629991770608776E-4</v>
      </c>
      <c r="F742" s="3">
        <f t="shared" si="247"/>
        <v>-1.9165341220011078E-2</v>
      </c>
      <c r="G742" s="3">
        <f t="shared" si="248"/>
        <v>4.4609118703765591E-2</v>
      </c>
      <c r="H742" s="3">
        <f t="shared" si="249"/>
        <v>1.2011915898406809</v>
      </c>
      <c r="I742" s="13">
        <f>I743*(1+(H743*((B742/B743)-1))+((1-H743)*(Eur_1M!B742/100)*((A742-A743)/360)))</f>
        <v>119.21007039117714</v>
      </c>
      <c r="J742" s="3">
        <f t="shared" si="250"/>
        <v>114.05074087600923</v>
      </c>
      <c r="K742" s="3">
        <f t="shared" si="243"/>
        <v>1.1317033151458655</v>
      </c>
      <c r="L742" s="13">
        <f t="shared" si="251"/>
        <v>1131.7033151458654</v>
      </c>
      <c r="M742" s="3">
        <f t="shared" si="252"/>
        <v>-2.8519469756815457E-3</v>
      </c>
      <c r="N742" s="3">
        <f t="shared" si="253"/>
        <v>6.7426675099380065E-2</v>
      </c>
      <c r="O742" s="3">
        <v>731</v>
      </c>
      <c r="P742" s="3">
        <f t="shared" si="254"/>
        <v>2.9007936507936507</v>
      </c>
      <c r="Q742" s="3">
        <f>(  'Swap(vs6M)_2Y'!B745 + ( ('Swap(vs6M)_3Y'!B749 - 'Swap(vs6M)_2Y'!B745)/1  )*(P742-2) )/100</f>
        <v>2.3472023809523808E-3</v>
      </c>
      <c r="R742" s="3">
        <f t="shared" si="255"/>
        <v>1.1940750703956016</v>
      </c>
      <c r="S742" s="3">
        <f t="shared" si="256"/>
        <v>1.0792358692801607</v>
      </c>
      <c r="T742" s="13">
        <f t="shared" si="257"/>
        <v>0.88377569801267353</v>
      </c>
      <c r="U742" s="13">
        <f t="shared" si="258"/>
        <v>0.85975870332673232</v>
      </c>
      <c r="V742" s="3">
        <f t="shared" si="259"/>
        <v>146.24718217256839</v>
      </c>
      <c r="W742" s="13">
        <f t="shared" si="260"/>
        <v>0.88377569801267353</v>
      </c>
      <c r="X742" s="3">
        <f t="shared" si="261"/>
        <v>1.5047884956056494E-3</v>
      </c>
      <c r="Y742" s="3">
        <f t="shared" si="262"/>
        <v>-6.3853429653409624</v>
      </c>
      <c r="Z742" s="3">
        <f t="shared" si="263"/>
        <v>376.95474911164717</v>
      </c>
      <c r="AA742" s="3">
        <f t="shared" si="264"/>
        <v>2477.0593628497354</v>
      </c>
      <c r="AL742" s="25"/>
      <c r="AM742" s="25"/>
    </row>
    <row r="743" spans="1:39" hidden="1">
      <c r="A743" s="4">
        <v>42167</v>
      </c>
      <c r="B743" s="3">
        <v>138.67189999999999</v>
      </c>
      <c r="C743" s="3">
        <f t="shared" si="244"/>
        <v>-1.2539737833070692E-3</v>
      </c>
      <c r="D743" s="3">
        <f t="shared" si="245"/>
        <v>1.5724502492214445E-6</v>
      </c>
      <c r="E743" s="3">
        <f t="shared" si="246"/>
        <v>1.8213202460644698E-4</v>
      </c>
      <c r="F743" s="3">
        <f t="shared" si="247"/>
        <v>-2.018193865489255E-2</v>
      </c>
      <c r="G743" s="3">
        <f t="shared" si="248"/>
        <v>4.5147068585714718E-2</v>
      </c>
      <c r="H743" s="3">
        <f t="shared" si="249"/>
        <v>1.2085522556258694</v>
      </c>
      <c r="I743" s="13">
        <f>I744*(1+(H744*((B743/B744)-1))+((1-H744)*(Eur_1M!B743/100)*((A743-A744)/360)))</f>
        <v>119.55053645571367</v>
      </c>
      <c r="J743" s="3">
        <f t="shared" si="250"/>
        <v>114.37647180441243</v>
      </c>
      <c r="K743" s="3">
        <f t="shared" si="243"/>
        <v>1.1349354797831843</v>
      </c>
      <c r="L743" s="13">
        <f t="shared" si="251"/>
        <v>1134.9354797831843</v>
      </c>
      <c r="M743" s="3">
        <f t="shared" si="252"/>
        <v>-1.4975887977355948E-3</v>
      </c>
      <c r="N743" s="3">
        <f t="shared" si="253"/>
        <v>6.7387596133248073E-2</v>
      </c>
      <c r="O743" s="3">
        <v>732</v>
      </c>
      <c r="P743" s="3">
        <f t="shared" si="254"/>
        <v>2.9047619047619047</v>
      </c>
      <c r="Q743" s="3">
        <f>(  'Swap(vs6M)_2Y'!B746 + ( ('Swap(vs6M)_3Y'!B750 - 'Swap(vs6M)_2Y'!B746)/1  )*(P743-2) )/100</f>
        <v>2.3464761904761905E-3</v>
      </c>
      <c r="R743" s="3">
        <f t="shared" si="255"/>
        <v>1.2188574903635561</v>
      </c>
      <c r="S743" s="3">
        <f t="shared" si="256"/>
        <v>1.1040063704051544</v>
      </c>
      <c r="T743" s="13">
        <f t="shared" si="257"/>
        <v>0.88855085672075285</v>
      </c>
      <c r="U743" s="13">
        <f t="shared" si="258"/>
        <v>0.86520481285293305</v>
      </c>
      <c r="V743" s="3">
        <f t="shared" si="259"/>
        <v>149.12022486797571</v>
      </c>
      <c r="W743" s="13">
        <f t="shared" si="260"/>
        <v>0.88855085672075285</v>
      </c>
      <c r="X743" s="3">
        <f t="shared" si="261"/>
        <v>1.456152190832479E-3</v>
      </c>
      <c r="Y743" s="3">
        <f t="shared" si="262"/>
        <v>-6.275111517255846</v>
      </c>
      <c r="Z743" s="3">
        <f t="shared" si="263"/>
        <v>367.14669107872322</v>
      </c>
      <c r="AA743" s="3">
        <f t="shared" si="264"/>
        <v>2496.1422737612015</v>
      </c>
      <c r="AL743" s="25"/>
      <c r="AM743" s="25"/>
    </row>
    <row r="744" spans="1:39" hidden="1">
      <c r="A744" s="4">
        <v>42166</v>
      </c>
      <c r="B744" s="3">
        <v>138.8459</v>
      </c>
      <c r="C744" s="3">
        <f t="shared" si="244"/>
        <v>9.9440188800581451E-4</v>
      </c>
      <c r="D744" s="3">
        <f t="shared" si="245"/>
        <v>9.8883511486952852E-7</v>
      </c>
      <c r="E744" s="3">
        <f t="shared" si="246"/>
        <v>2.0746048381851999E-4</v>
      </c>
      <c r="F744" s="3">
        <f t="shared" si="247"/>
        <v>-1.374135620490409E-2</v>
      </c>
      <c r="G744" s="3">
        <f t="shared" si="248"/>
        <v>4.9950399676006764E-2</v>
      </c>
      <c r="H744" s="3">
        <f t="shared" si="249"/>
        <v>1.1943961319931817</v>
      </c>
      <c r="I744" s="13">
        <f>I745*(1+(H745*((B744/B745)-1))+((1-H745)*(Eur_1M!B744/100)*((A744-A745)/360)))</f>
        <v>119.72970812913177</v>
      </c>
      <c r="J744" s="3">
        <f t="shared" si="250"/>
        <v>114.5478890515483</v>
      </c>
      <c r="K744" s="3">
        <f t="shared" si="243"/>
        <v>1.1366364197803012</v>
      </c>
      <c r="L744" s="13">
        <f t="shared" si="251"/>
        <v>1136.6364197803011</v>
      </c>
      <c r="M744" s="3">
        <f t="shared" si="252"/>
        <v>1.1709156784465847E-3</v>
      </c>
      <c r="N744" s="3">
        <f t="shared" si="253"/>
        <v>6.7393613430990901E-2</v>
      </c>
      <c r="O744" s="3">
        <v>733</v>
      </c>
      <c r="P744" s="3">
        <f t="shared" si="254"/>
        <v>2.9087301587301586</v>
      </c>
      <c r="Q744" s="3">
        <f>(  'Swap(vs6M)_2Y'!B747 + ( ('Swap(vs6M)_3Y'!B751 - 'Swap(vs6M)_2Y'!B747)/1  )*(P744-2) )/100</f>
        <v>2.4042658730158727E-3</v>
      </c>
      <c r="R744" s="3">
        <f t="shared" si="255"/>
        <v>1.2325784887223135</v>
      </c>
      <c r="S744" s="3">
        <f t="shared" si="256"/>
        <v>1.1176386828190432</v>
      </c>
      <c r="T744" s="13">
        <f t="shared" si="257"/>
        <v>0.89113346667818427</v>
      </c>
      <c r="U744" s="13">
        <f t="shared" si="258"/>
        <v>0.86813932970227226</v>
      </c>
      <c r="V744" s="3">
        <f t="shared" si="259"/>
        <v>150.80545515572283</v>
      </c>
      <c r="W744" s="13">
        <f t="shared" si="260"/>
        <v>0.89113346667818427</v>
      </c>
      <c r="X744" s="3">
        <f t="shared" si="261"/>
        <v>1.4286214007303919E-3</v>
      </c>
      <c r="Y744" s="3">
        <f t="shared" si="262"/>
        <v>-6.2641755227066991</v>
      </c>
      <c r="Z744" s="3">
        <f t="shared" si="263"/>
        <v>361.81158020311949</v>
      </c>
      <c r="AA744" s="3">
        <f t="shared" si="264"/>
        <v>2507.5851404824775</v>
      </c>
      <c r="AL744" s="25"/>
      <c r="AM744" s="25"/>
    </row>
    <row r="745" spans="1:39" hidden="1">
      <c r="A745" s="4">
        <v>42165</v>
      </c>
      <c r="B745" s="3">
        <v>138.7079</v>
      </c>
      <c r="C745" s="3">
        <f t="shared" si="244"/>
        <v>-1.8310186137443485E-4</v>
      </c>
      <c r="D745" s="3">
        <f t="shared" si="245"/>
        <v>3.3526291638782759E-8</v>
      </c>
      <c r="E745" s="3">
        <f t="shared" si="246"/>
        <v>2.0647164870365046E-4</v>
      </c>
      <c r="F745" s="3">
        <f t="shared" si="247"/>
        <v>-1.4735758092909907E-2</v>
      </c>
      <c r="G745" s="3">
        <f t="shared" si="248"/>
        <v>4.9646177664802726E-2</v>
      </c>
      <c r="H745" s="3">
        <f t="shared" si="249"/>
        <v>1.1772995779077307</v>
      </c>
      <c r="I745" s="13">
        <f>I746*(1+(H746*((B745/B746)-1))+((1-H746)*(Eur_1M!B745/100)*((A745-A746)/360)))</f>
        <v>119.5895967820023</v>
      </c>
      <c r="J745" s="3">
        <f t="shared" si="250"/>
        <v>114.41384162675597</v>
      </c>
      <c r="K745" s="3">
        <f t="shared" si="243"/>
        <v>1.135306293260657</v>
      </c>
      <c r="L745" s="13">
        <f t="shared" si="251"/>
        <v>1135.306293260657</v>
      </c>
      <c r="M745" s="3">
        <f t="shared" si="252"/>
        <v>-2.0994955512266576E-4</v>
      </c>
      <c r="N745" s="3">
        <f t="shared" si="253"/>
        <v>6.7394405803221147E-2</v>
      </c>
      <c r="O745" s="3">
        <v>734</v>
      </c>
      <c r="P745" s="3">
        <f t="shared" si="254"/>
        <v>2.9126984126984126</v>
      </c>
      <c r="Q745" s="3">
        <f>(  'Swap(vs6M)_2Y'!B748 + ( ('Swap(vs6M)_3Y'!B752 - 'Swap(vs6M)_2Y'!B748)/1  )*(P745-2) )/100</f>
        <v>2.4992063492063495E-3</v>
      </c>
      <c r="R745" s="3">
        <f t="shared" si="255"/>
        <v>1.224110820067557</v>
      </c>
      <c r="S745" s="3">
        <f t="shared" si="256"/>
        <v>1.1090912848869021</v>
      </c>
      <c r="T745" s="13">
        <f t="shared" si="257"/>
        <v>0.88954478757959499</v>
      </c>
      <c r="U745" s="13">
        <f t="shared" si="258"/>
        <v>0.86630459791900627</v>
      </c>
      <c r="V745" s="3">
        <f t="shared" si="259"/>
        <v>149.88450780075857</v>
      </c>
      <c r="W745" s="13">
        <f t="shared" si="260"/>
        <v>0.88954478757959499</v>
      </c>
      <c r="X745" s="3">
        <f t="shared" si="261"/>
        <v>1.4442478028514748E-3</v>
      </c>
      <c r="Y745" s="3">
        <f t="shared" si="262"/>
        <v>-6.3768890731697496</v>
      </c>
      <c r="Z745" s="3">
        <f t="shared" si="263"/>
        <v>365.41567559894054</v>
      </c>
      <c r="AA745" s="3">
        <f t="shared" si="264"/>
        <v>2504.982639499477</v>
      </c>
      <c r="AL745" s="25"/>
      <c r="AM745" s="25"/>
    </row>
    <row r="746" spans="1:39" hidden="1">
      <c r="A746" s="4">
        <v>42164</v>
      </c>
      <c r="B746" s="3">
        <v>138.73330000000001</v>
      </c>
      <c r="C746" s="3">
        <f t="shared" si="244"/>
        <v>-2.0169463396365541E-3</v>
      </c>
      <c r="D746" s="3">
        <f t="shared" si="245"/>
        <v>4.0680725369732938E-6</v>
      </c>
      <c r="E746" s="3">
        <f t="shared" si="246"/>
        <v>2.1578410143205127E-4</v>
      </c>
      <c r="F746" s="3">
        <f t="shared" si="247"/>
        <v>-1.7609775630584124E-2</v>
      </c>
      <c r="G746" s="3">
        <f t="shared" si="248"/>
        <v>5.0234590009826413E-2</v>
      </c>
      <c r="H746" s="3">
        <f t="shared" si="249"/>
        <v>1.1480265989113241</v>
      </c>
      <c r="I746" s="13">
        <f>I747*(1+(H747*((B746/B747)-1))+((1-H747)*(Eur_1M!B746/100)*((A746-A747)/360)))</f>
        <v>119.61470720051234</v>
      </c>
      <c r="J746" s="3">
        <f t="shared" si="250"/>
        <v>114.43786528369517</v>
      </c>
      <c r="K746" s="3">
        <f t="shared" si="243"/>
        <v>1.1355446753350846</v>
      </c>
      <c r="L746" s="13">
        <f t="shared" si="251"/>
        <v>1135.5446753350845</v>
      </c>
      <c r="M746" s="3">
        <f t="shared" si="252"/>
        <v>-2.2815147066385642E-3</v>
      </c>
      <c r="N746" s="3">
        <f t="shared" si="253"/>
        <v>6.7315603935189761E-2</v>
      </c>
      <c r="O746" s="3">
        <v>735</v>
      </c>
      <c r="P746" s="3">
        <f t="shared" si="254"/>
        <v>2.9166666666666665</v>
      </c>
      <c r="Q746" s="3">
        <f>(  'Swap(vs6M)_2Y'!B749 + ( ('Swap(vs6M)_3Y'!B753 - 'Swap(vs6M)_2Y'!B749)/1  )*(P746-2) )/100</f>
        <v>2.6508333333333332E-3</v>
      </c>
      <c r="R746" s="3">
        <f t="shared" si="255"/>
        <v>1.2304128867203159</v>
      </c>
      <c r="S746" s="3">
        <f t="shared" si="256"/>
        <v>1.115449606836195</v>
      </c>
      <c r="T746" s="13">
        <f t="shared" si="257"/>
        <v>0.89072873496296034</v>
      </c>
      <c r="U746" s="13">
        <f t="shared" si="258"/>
        <v>0.86767109910185003</v>
      </c>
      <c r="V746" s="3">
        <f t="shared" si="259"/>
        <v>150.47378957405328</v>
      </c>
      <c r="W746" s="13">
        <f t="shared" si="260"/>
        <v>0.89072873496296034</v>
      </c>
      <c r="X746" s="3">
        <f t="shared" si="261"/>
        <v>1.4335209371765967E-3</v>
      </c>
      <c r="Y746" s="3">
        <f t="shared" si="262"/>
        <v>-6.4704075109456562</v>
      </c>
      <c r="Z746" s="3">
        <f t="shared" si="263"/>
        <v>362.92345407451467</v>
      </c>
      <c r="AA746" s="3">
        <f t="shared" si="264"/>
        <v>2511.2164075281853</v>
      </c>
      <c r="AL746" s="25"/>
      <c r="AM746" s="25"/>
    </row>
    <row r="747" spans="1:39" hidden="1">
      <c r="A747" s="4">
        <v>42163</v>
      </c>
      <c r="B747" s="3">
        <v>139.01339999999999</v>
      </c>
      <c r="C747" s="3">
        <f t="shared" si="244"/>
        <v>-1.3327958115750911E-3</v>
      </c>
      <c r="D747" s="3">
        <f t="shared" si="245"/>
        <v>1.7763446753521057E-6</v>
      </c>
      <c r="E747" s="3">
        <f t="shared" si="246"/>
        <v>2.2451249102472788E-4</v>
      </c>
      <c r="F747" s="3">
        <f t="shared" si="247"/>
        <v>-1.9170043588365316E-2</v>
      </c>
      <c r="G747" s="3">
        <f t="shared" si="248"/>
        <v>5.0964088602350979E-2</v>
      </c>
      <c r="H747" s="3">
        <f t="shared" si="249"/>
        <v>1.1311370574977044</v>
      </c>
      <c r="I747" s="13">
        <f>I748*(1+(H748*((B747/B748)-1))+((1-H748)*(Eur_1M!B747/100)*((A747-A748)/360)))</f>
        <v>119.88792146679012</v>
      </c>
      <c r="J747" s="3">
        <f t="shared" si="250"/>
        <v>114.69925502522142</v>
      </c>
      <c r="K747" s="3">
        <f t="shared" si="243"/>
        <v>1.1381383948914703</v>
      </c>
      <c r="L747" s="13">
        <f t="shared" si="251"/>
        <v>1138.1383948914704</v>
      </c>
      <c r="M747" s="3">
        <f t="shared" si="252"/>
        <v>-1.4757568551463738E-3</v>
      </c>
      <c r="N747" s="3">
        <f t="shared" si="253"/>
        <v>6.7290665645211259E-2</v>
      </c>
      <c r="O747" s="3">
        <v>736</v>
      </c>
      <c r="P747" s="3">
        <f t="shared" si="254"/>
        <v>2.9206349206349205</v>
      </c>
      <c r="Q747" s="3">
        <f>(  'Swap(vs6M)_2Y'!B750 + ( ('Swap(vs6M)_3Y'!B754 - 'Swap(vs6M)_2Y'!B750)/1  )*(P747-2) )/100</f>
        <v>2.5684126984126987E-3</v>
      </c>
      <c r="R747" s="3">
        <f t="shared" si="255"/>
        <v>1.2479056540318767</v>
      </c>
      <c r="S747" s="3">
        <f t="shared" si="256"/>
        <v>1.132906813618985</v>
      </c>
      <c r="T747" s="13">
        <f t="shared" si="257"/>
        <v>0.89396719508119671</v>
      </c>
      <c r="U747" s="13">
        <f t="shared" si="258"/>
        <v>0.8713733058173605</v>
      </c>
      <c r="V747" s="3">
        <f t="shared" si="259"/>
        <v>152.59714344049416</v>
      </c>
      <c r="W747" s="13">
        <f t="shared" si="260"/>
        <v>0.89396719508119671</v>
      </c>
      <c r="X747" s="3">
        <f t="shared" si="261"/>
        <v>1.3991522247594344E-3</v>
      </c>
      <c r="Y747" s="3">
        <f t="shared" si="262"/>
        <v>-6.3246347685995019</v>
      </c>
      <c r="Z747" s="3">
        <f t="shared" si="263"/>
        <v>356.19450406906202</v>
      </c>
      <c r="AA747" s="3">
        <f t="shared" si="264"/>
        <v>2525.9439538109873</v>
      </c>
      <c r="AL747" s="25"/>
      <c r="AM747" s="25"/>
    </row>
    <row r="748" spans="1:39" hidden="1">
      <c r="A748" s="4">
        <v>42160</v>
      </c>
      <c r="B748" s="3">
        <v>139.19880000000001</v>
      </c>
      <c r="C748" s="3">
        <f t="shared" si="244"/>
        <v>-1.9994537948768753E-3</v>
      </c>
      <c r="D748" s="3">
        <f t="shared" si="245"/>
        <v>3.9978154778475371E-6</v>
      </c>
      <c r="E748" s="3">
        <f t="shared" si="246"/>
        <v>2.4130847386832598E-4</v>
      </c>
      <c r="F748" s="3">
        <f t="shared" si="247"/>
        <v>-2.2146810111755368E-2</v>
      </c>
      <c r="G748" s="3">
        <f t="shared" si="248"/>
        <v>5.2263597426138141E-2</v>
      </c>
      <c r="H748" s="3">
        <f t="shared" si="249"/>
        <v>1.1076090628861464</v>
      </c>
      <c r="I748" s="13">
        <f>I749*(1+(H749*((B748/B749)-1))+((1-H749)*(Eur_1M!B748/100)*((A748-A749)/360)))</f>
        <v>120.06497750243958</v>
      </c>
      <c r="J748" s="3">
        <f t="shared" si="250"/>
        <v>114.86864819793013</v>
      </c>
      <c r="K748" s="3">
        <f t="shared" si="243"/>
        <v>1.1398192503917948</v>
      </c>
      <c r="L748" s="13">
        <f t="shared" si="251"/>
        <v>1139.8192503917949</v>
      </c>
      <c r="M748" s="3">
        <f t="shared" si="252"/>
        <v>-2.2006756494805228E-3</v>
      </c>
      <c r="N748" s="3">
        <f t="shared" si="253"/>
        <v>6.7356492041880059E-2</v>
      </c>
      <c r="O748" s="3">
        <v>737</v>
      </c>
      <c r="P748" s="3">
        <f t="shared" si="254"/>
        <v>2.9246031746031744</v>
      </c>
      <c r="Q748" s="3">
        <f>(  'Swap(vs6M)_2Y'!B751 + ( ('Swap(vs6M)_3Y'!B755 - 'Swap(vs6M)_2Y'!B751)/1  )*(P748-2) )/100</f>
        <v>2.4640198412698411E-3</v>
      </c>
      <c r="R748" s="3">
        <f t="shared" si="255"/>
        <v>1.2562800930799933</v>
      </c>
      <c r="S748" s="3">
        <f t="shared" si="256"/>
        <v>1.1410905821508768</v>
      </c>
      <c r="T748" s="13">
        <f t="shared" si="257"/>
        <v>0.89549278160199464</v>
      </c>
      <c r="U748" s="13">
        <f t="shared" si="258"/>
        <v>0.87308388498812861</v>
      </c>
      <c r="V748" s="3">
        <f t="shared" si="259"/>
        <v>153.88509775239595</v>
      </c>
      <c r="W748" s="13">
        <f t="shared" si="260"/>
        <v>0.89549278160199464</v>
      </c>
      <c r="X748" s="3">
        <f t="shared" si="261"/>
        <v>1.380227746076394E-3</v>
      </c>
      <c r="Y748" s="3">
        <f t="shared" si="262"/>
        <v>-6.2035745536328868</v>
      </c>
      <c r="Z748" s="3">
        <f t="shared" si="263"/>
        <v>353.23939840772755</v>
      </c>
      <c r="AA748" s="3">
        <f t="shared" si="264"/>
        <v>2535.0893547832611</v>
      </c>
      <c r="AL748" s="25"/>
      <c r="AM748" s="25"/>
    </row>
    <row r="749" spans="1:39" hidden="1">
      <c r="A749" s="4">
        <v>42159</v>
      </c>
      <c r="B749" s="3">
        <v>139.47739999999999</v>
      </c>
      <c r="C749" s="3">
        <f t="shared" si="244"/>
        <v>1.0645380738348086E-3</v>
      </c>
      <c r="D749" s="3">
        <f t="shared" si="245"/>
        <v>1.1332413106439243E-6</v>
      </c>
      <c r="E749" s="3">
        <f t="shared" si="246"/>
        <v>2.4027940338803525E-4</v>
      </c>
      <c r="F749" s="3">
        <f t="shared" si="247"/>
        <v>-1.842435167452932E-2</v>
      </c>
      <c r="G749" s="3">
        <f t="shared" si="248"/>
        <v>5.3043969872874373E-2</v>
      </c>
      <c r="H749" s="3">
        <f t="shared" si="249"/>
        <v>1.1006144705600163</v>
      </c>
      <c r="I749" s="13">
        <f>I750*(1+(H750*((B749/B750)-1))+((1-H750)*(Eur_1M!B749/100)*((A749-A750)/360)))</f>
        <v>120.32949252391474</v>
      </c>
      <c r="J749" s="3">
        <f t="shared" si="250"/>
        <v>115.12171519196076</v>
      </c>
      <c r="K749" s="3">
        <f t="shared" si="243"/>
        <v>1.1423303849438255</v>
      </c>
      <c r="L749" s="13">
        <f t="shared" si="251"/>
        <v>1142.3303849438255</v>
      </c>
      <c r="M749" s="3">
        <f t="shared" si="252"/>
        <v>1.2061393079404058E-3</v>
      </c>
      <c r="N749" s="3">
        <f t="shared" si="253"/>
        <v>6.740398362780374E-2</v>
      </c>
      <c r="O749" s="3">
        <v>738</v>
      </c>
      <c r="P749" s="3">
        <f t="shared" si="254"/>
        <v>2.9285714285714284</v>
      </c>
      <c r="Q749" s="3">
        <f>(  'Swap(vs6M)_2Y'!B752 + ( ('Swap(vs6M)_3Y'!B756 - 'Swap(vs6M)_2Y'!B752)/1  )*(P749-2) )/100</f>
        <v>2.5292857142857139E-3</v>
      </c>
      <c r="R749" s="3">
        <f t="shared" si="255"/>
        <v>1.2755236157976486</v>
      </c>
      <c r="S749" s="3">
        <f t="shared" si="256"/>
        <v>1.1601747111137701</v>
      </c>
      <c r="T749" s="13">
        <f t="shared" si="257"/>
        <v>0.89893801458796108</v>
      </c>
      <c r="U749" s="13">
        <f t="shared" si="258"/>
        <v>0.8770111595286908</v>
      </c>
      <c r="V749" s="3">
        <f t="shared" si="259"/>
        <v>156.34524042602106</v>
      </c>
      <c r="W749" s="13">
        <f t="shared" si="260"/>
        <v>0.89893801458796108</v>
      </c>
      <c r="X749" s="3">
        <f t="shared" si="261"/>
        <v>1.3421927221055686E-3</v>
      </c>
      <c r="Y749" s="3">
        <f t="shared" si="262"/>
        <v>-6.1805259849046763</v>
      </c>
      <c r="Z749" s="3">
        <f t="shared" si="263"/>
        <v>345.73211472715354</v>
      </c>
      <c r="AA749" s="3">
        <f t="shared" si="264"/>
        <v>2549.4355486124423</v>
      </c>
      <c r="AL749" s="25"/>
      <c r="AM749" s="25"/>
    </row>
    <row r="750" spans="1:39" hidden="1">
      <c r="A750" s="4">
        <v>42158</v>
      </c>
      <c r="B750" s="3">
        <v>139.32900000000001</v>
      </c>
      <c r="C750" s="3">
        <f t="shared" si="244"/>
        <v>-2.9204634011312882E-3</v>
      </c>
      <c r="D750" s="3">
        <f t="shared" si="245"/>
        <v>8.5291064773473325E-6</v>
      </c>
      <c r="E750" s="3">
        <f t="shared" si="246"/>
        <v>2.4685852352551659E-4</v>
      </c>
      <c r="F750" s="3">
        <f t="shared" si="247"/>
        <v>-1.6711775878151876E-2</v>
      </c>
      <c r="G750" s="3">
        <f t="shared" si="248"/>
        <v>5.4170737682170386E-2</v>
      </c>
      <c r="H750" s="3">
        <f t="shared" si="249"/>
        <v>1.1328854317374792</v>
      </c>
      <c r="I750" s="13">
        <f>I751*(1+(H751*((B750/B751)-1))+((1-H751)*(Eur_1M!B750/100)*((A750-A751)/360)))</f>
        <v>120.18444588388829</v>
      </c>
      <c r="J750" s="3">
        <f t="shared" si="250"/>
        <v>114.98294607033949</v>
      </c>
      <c r="K750" s="3">
        <f t="shared" si="243"/>
        <v>1.140953405945071</v>
      </c>
      <c r="L750" s="13">
        <f t="shared" si="251"/>
        <v>1140.9534059450709</v>
      </c>
      <c r="M750" s="3">
        <f t="shared" si="252"/>
        <v>-3.5358534333500315E-3</v>
      </c>
      <c r="N750" s="3">
        <f t="shared" si="253"/>
        <v>6.7269518140797596E-2</v>
      </c>
      <c r="O750" s="3">
        <v>739</v>
      </c>
      <c r="P750" s="3">
        <f t="shared" si="254"/>
        <v>2.9325396825396823</v>
      </c>
      <c r="Q750" s="3">
        <f>(  'Swap(vs6M)_2Y'!B753 + ( ('Swap(vs6M)_3Y'!B757 - 'Swap(vs6M)_2Y'!B753)/1  )*(P750-2) )/100</f>
        <v>2.5815674603174598E-3</v>
      </c>
      <c r="R750" s="3">
        <f t="shared" si="255"/>
        <v>1.2680037988483965</v>
      </c>
      <c r="S750" s="3">
        <f t="shared" si="256"/>
        <v>1.1528070385256555</v>
      </c>
      <c r="T750" s="13">
        <f t="shared" si="257"/>
        <v>0.89760170302516196</v>
      </c>
      <c r="U750" s="13">
        <f t="shared" si="258"/>
        <v>0.87550520261491249</v>
      </c>
      <c r="V750" s="3">
        <f t="shared" si="259"/>
        <v>155.21954687289679</v>
      </c>
      <c r="W750" s="13">
        <f t="shared" si="260"/>
        <v>0.89760170302516196</v>
      </c>
      <c r="X750" s="3">
        <f t="shared" si="261"/>
        <v>1.3585175511033141E-3</v>
      </c>
      <c r="Y750" s="3">
        <f t="shared" si="262"/>
        <v>-6.2444903455507195</v>
      </c>
      <c r="Z750" s="3">
        <f t="shared" si="263"/>
        <v>348.86972769489989</v>
      </c>
      <c r="AA750" s="3">
        <f t="shared" si="264"/>
        <v>2548.0901036693849</v>
      </c>
      <c r="AL750" s="25"/>
      <c r="AM750" s="25"/>
    </row>
    <row r="751" spans="1:39" hidden="1">
      <c r="A751" s="4">
        <v>42157</v>
      </c>
      <c r="B751" s="3">
        <v>139.73650000000001</v>
      </c>
      <c r="C751" s="3">
        <f t="shared" si="244"/>
        <v>-9.0283340739449169E-3</v>
      </c>
      <c r="D751" s="3">
        <f t="shared" si="245"/>
        <v>8.1510816150754818E-5</v>
      </c>
      <c r="E751" s="3">
        <f t="shared" si="246"/>
        <v>2.5088964882249428E-4</v>
      </c>
      <c r="F751" s="3">
        <f t="shared" si="247"/>
        <v>-1.7335354205658255E-2</v>
      </c>
      <c r="G751" s="3">
        <f t="shared" si="248"/>
        <v>5.4515001942024903E-2</v>
      </c>
      <c r="H751" s="3">
        <f t="shared" si="249"/>
        <v>1.2104645813406705</v>
      </c>
      <c r="I751" s="13">
        <f>I752*(1+(H752*((B751/B752)-1))+((1-H752)*(Eur_1M!B751/100)*((A751-A752)/360)))</f>
        <v>120.61015264433276</v>
      </c>
      <c r="J751" s="3">
        <f t="shared" si="250"/>
        <v>115.39022853620247</v>
      </c>
      <c r="K751" s="3">
        <f t="shared" si="243"/>
        <v>1.1449947906241851</v>
      </c>
      <c r="L751" s="13">
        <f t="shared" si="251"/>
        <v>1144.994790624185</v>
      </c>
      <c r="M751" s="3">
        <f t="shared" si="252"/>
        <v>-1.1307121644104674E-2</v>
      </c>
      <c r="N751" s="3">
        <f t="shared" si="253"/>
        <v>6.5781353692411851E-2</v>
      </c>
      <c r="O751" s="3">
        <v>740</v>
      </c>
      <c r="P751" s="3">
        <f t="shared" si="254"/>
        <v>2.9365079365079363</v>
      </c>
      <c r="Q751" s="3">
        <f>(  'Swap(vs6M)_2Y'!B754 + ( ('Swap(vs6M)_3Y'!B758 - 'Swap(vs6M)_2Y'!B754)/1  )*(P751-2) )/100</f>
        <v>2.4706031746031744E-3</v>
      </c>
      <c r="R751" s="3">
        <f t="shared" si="255"/>
        <v>1.3218813570581056</v>
      </c>
      <c r="S751" s="3">
        <f t="shared" si="256"/>
        <v>1.2091568367387691</v>
      </c>
      <c r="T751" s="13">
        <f t="shared" si="257"/>
        <v>0.90689616934886275</v>
      </c>
      <c r="U751" s="13">
        <f t="shared" si="258"/>
        <v>0.88669870159256969</v>
      </c>
      <c r="V751" s="3">
        <f t="shared" si="259"/>
        <v>158.1023599710079</v>
      </c>
      <c r="W751" s="13">
        <f t="shared" si="260"/>
        <v>0.90689616934886275</v>
      </c>
      <c r="X751" s="3">
        <f t="shared" si="261"/>
        <v>1.2901835930041884E-3</v>
      </c>
      <c r="Y751" s="3">
        <f t="shared" si="262"/>
        <v>-5.8344493758481075</v>
      </c>
      <c r="Z751" s="3">
        <f t="shared" si="263"/>
        <v>326.73263986455379</v>
      </c>
      <c r="AA751" s="3">
        <f t="shared" si="264"/>
        <v>2584.9757217545507</v>
      </c>
      <c r="AL751" s="25"/>
      <c r="AM751" s="25"/>
    </row>
    <row r="752" spans="1:39" hidden="1">
      <c r="A752" s="4">
        <v>42156</v>
      </c>
      <c r="B752" s="3">
        <v>141.00380000000001</v>
      </c>
      <c r="C752" s="3">
        <f t="shared" si="244"/>
        <v>-5.9480717620546079E-3</v>
      </c>
      <c r="D752" s="3">
        <f t="shared" si="245"/>
        <v>3.5379557686551407E-5</v>
      </c>
      <c r="E752" s="3">
        <f t="shared" si="246"/>
        <v>2.3619971032001519E-4</v>
      </c>
      <c r="F752" s="3">
        <f t="shared" si="247"/>
        <v>-1.6481423941672551E-2</v>
      </c>
      <c r="G752" s="3">
        <f t="shared" si="248"/>
        <v>5.2962107481583053E-2</v>
      </c>
      <c r="H752" s="3">
        <f t="shared" si="249"/>
        <v>1.2510244618654229</v>
      </c>
      <c r="I752" s="13">
        <f>I753*(1+(H753*((B752/B753)-1))+((1-H753)*(Eur_1M!B752/100)*((A752-A753)/360)))</f>
        <v>121.98164551797761</v>
      </c>
      <c r="J752" s="3">
        <f t="shared" si="250"/>
        <v>116.70236414548519</v>
      </c>
      <c r="K752" s="3">
        <f t="shared" si="243"/>
        <v>1.1580148570221804</v>
      </c>
      <c r="L752" s="13">
        <f t="shared" si="251"/>
        <v>1158.0148570221804</v>
      </c>
      <c r="M752" s="3">
        <f t="shared" si="252"/>
        <v>-5.989043205468174E-3</v>
      </c>
      <c r="N752" s="3">
        <f t="shared" si="253"/>
        <v>6.5313241638330202E-2</v>
      </c>
      <c r="O752" s="3">
        <v>741</v>
      </c>
      <c r="P752" s="3">
        <f t="shared" si="254"/>
        <v>2.9404761904761907</v>
      </c>
      <c r="Q752" s="3">
        <f>(  'Swap(vs6M)_2Y'!B755 + ( ('Swap(vs6M)_3Y'!B759 - 'Swap(vs6M)_2Y'!B755)/1  )*(P752-2) )/100</f>
        <v>2.2490357142857147E-3</v>
      </c>
      <c r="R752" s="3">
        <f t="shared" si="255"/>
        <v>1.4249565776468125</v>
      </c>
      <c r="S752" s="3">
        <f t="shared" si="256"/>
        <v>1.3129586277970173</v>
      </c>
      <c r="T752" s="13">
        <f t="shared" si="257"/>
        <v>0.92291512331343761</v>
      </c>
      <c r="U752" s="13">
        <f t="shared" si="258"/>
        <v>0.90540155522931909</v>
      </c>
      <c r="V752" s="3">
        <f t="shared" si="259"/>
        <v>169.31574822386585</v>
      </c>
      <c r="W752" s="13">
        <f t="shared" si="260"/>
        <v>0.92291512331343761</v>
      </c>
      <c r="X752" s="3">
        <f t="shared" si="261"/>
        <v>1.1144693212045537E-3</v>
      </c>
      <c r="Y752" s="3">
        <f t="shared" si="262"/>
        <v>-5.2104954912972605</v>
      </c>
      <c r="Z752" s="3">
        <f t="shared" si="263"/>
        <v>287.02206649527204</v>
      </c>
      <c r="AA752" s="3">
        <f t="shared" si="264"/>
        <v>2644.7633102006844</v>
      </c>
      <c r="AL752" s="25"/>
      <c r="AM752" s="25"/>
    </row>
    <row r="753" spans="1:39">
      <c r="A753" s="4">
        <v>42153</v>
      </c>
      <c r="B753" s="3">
        <v>141.845</v>
      </c>
      <c r="C753" s="3">
        <f t="shared" si="244"/>
        <v>2.9795127737118551E-3</v>
      </c>
      <c r="D753" s="3">
        <f t="shared" si="245"/>
        <v>8.8774963687121121E-6</v>
      </c>
      <c r="E753" s="3">
        <f t="shared" si="246"/>
        <v>2.0129008146076106E-4</v>
      </c>
      <c r="F753" s="3">
        <f t="shared" si="247"/>
        <v>-1.1218865729664363E-2</v>
      </c>
      <c r="G753" s="3">
        <f t="shared" si="248"/>
        <v>4.9567745248312832E-2</v>
      </c>
      <c r="H753" s="3">
        <f t="shared" si="249"/>
        <v>1.0068732814119414</v>
      </c>
      <c r="I753" s="13">
        <f>I754*(1+(H754*((B753/B754)-1))+((1-H754)*(Eur_1M!B753/100)*((A753-A754)/360)))</f>
        <v>122.7143908949058</v>
      </c>
      <c r="J753" s="3">
        <f t="shared" si="250"/>
        <v>117.40339680856393</v>
      </c>
      <c r="K753" s="3">
        <f t="shared" si="243"/>
        <v>1.1649710677643292</v>
      </c>
      <c r="L753" s="13">
        <f t="shared" si="251"/>
        <v>1164.9710677643293</v>
      </c>
      <c r="M753" s="3">
        <f t="shared" si="252"/>
        <v>3.0617781536940065E-3</v>
      </c>
      <c r="N753" s="3">
        <f t="shared" si="253"/>
        <v>6.533011248582804E-2</v>
      </c>
      <c r="O753" s="3">
        <v>742</v>
      </c>
      <c r="P753" s="3">
        <f t="shared" si="254"/>
        <v>2.9444444444444446</v>
      </c>
      <c r="Q753" s="3">
        <f>(  'Swap(vs6M)_2Y'!B756 + ( ('Swap(vs6M)_3Y'!B760 - 'Swap(vs6M)_2Y'!B756)/1  )*(P753-2) )/100</f>
        <v>2.1583333333333337E-3</v>
      </c>
      <c r="R753" s="3">
        <f t="shared" si="255"/>
        <v>1.4748547426061409</v>
      </c>
      <c r="S753" s="3">
        <f t="shared" si="256"/>
        <v>1.3627522967356138</v>
      </c>
      <c r="T753" s="13">
        <f t="shared" si="257"/>
        <v>0.92987420001424581</v>
      </c>
      <c r="U753" s="13">
        <f t="shared" si="258"/>
        <v>0.91351970506398028</v>
      </c>
      <c r="V753" s="3">
        <f t="shared" si="259"/>
        <v>175.54392868758225</v>
      </c>
      <c r="W753" s="13">
        <f t="shared" si="260"/>
        <v>0.92987420001424581</v>
      </c>
      <c r="X753" s="3">
        <f t="shared" si="261"/>
        <v>1.0295368997292643E-3</v>
      </c>
      <c r="Y753" s="3">
        <f t="shared" si="262"/>
        <v>-4.9409243417966575</v>
      </c>
      <c r="Z753" s="3">
        <f t="shared" si="263"/>
        <v>268.77505953701899</v>
      </c>
      <c r="AA753" s="3">
        <f t="shared" si="264"/>
        <v>2672.7682434691278</v>
      </c>
      <c r="AL753" s="25"/>
      <c r="AM753" s="25"/>
    </row>
    <row r="754" spans="1:39" hidden="1">
      <c r="A754" s="4">
        <v>42152</v>
      </c>
      <c r="B754" s="3">
        <v>141.423</v>
      </c>
      <c r="C754" s="3">
        <f t="shared" si="244"/>
        <v>-2.7573042223573777E-4</v>
      </c>
      <c r="D754" s="3">
        <f t="shared" si="245"/>
        <v>7.6027265746298235E-8</v>
      </c>
      <c r="E754" s="3">
        <f t="shared" si="246"/>
        <v>1.9509891471442608E-4</v>
      </c>
      <c r="F754" s="3">
        <f t="shared" si="247"/>
        <v>-1.5837381133751507E-2</v>
      </c>
      <c r="G754" s="3">
        <f t="shared" si="248"/>
        <v>4.7960692879284728E-2</v>
      </c>
      <c r="H754" s="3">
        <f t="shared" si="249"/>
        <v>1.0276377147126181</v>
      </c>
      <c r="I754" s="13">
        <f>I755*(1+(H755*((B754/B755)-1))+((1-H755)*(Eur_1M!B754/100)*((A754-A755)/360)))</f>
        <v>122.33924125926879</v>
      </c>
      <c r="J754" s="3">
        <f t="shared" si="250"/>
        <v>117.04448339006356</v>
      </c>
      <c r="K754" s="3">
        <f t="shared" si="243"/>
        <v>1.1614096397328466</v>
      </c>
      <c r="L754" s="13">
        <f t="shared" si="251"/>
        <v>1161.4096397328467</v>
      </c>
      <c r="M754" s="3">
        <f t="shared" si="252"/>
        <v>-2.7920383107495934E-4</v>
      </c>
      <c r="N754" s="3">
        <f t="shared" si="253"/>
        <v>6.5358184862820606E-2</v>
      </c>
      <c r="O754" s="3">
        <v>743</v>
      </c>
      <c r="P754" s="3">
        <f t="shared" si="254"/>
        <v>2.9484126984126986</v>
      </c>
      <c r="Q754" s="3">
        <f>(  'Swap(vs6M)_2Y'!B757 + ( ('Swap(vs6M)_3Y'!B761 - 'Swap(vs6M)_2Y'!B757)/1  )*(P754-2) )/100</f>
        <v>2.1791269841269843E-3</v>
      </c>
      <c r="R754" s="3">
        <f t="shared" si="255"/>
        <v>1.446692907721201</v>
      </c>
      <c r="S754" s="3">
        <f t="shared" si="256"/>
        <v>1.3344667436361437</v>
      </c>
      <c r="T754" s="13">
        <f t="shared" si="257"/>
        <v>0.92600852413881274</v>
      </c>
      <c r="U754" s="13">
        <f t="shared" si="258"/>
        <v>0.90897453055321231</v>
      </c>
      <c r="V754" s="3">
        <f t="shared" si="259"/>
        <v>172.32210480935817</v>
      </c>
      <c r="W754" s="13">
        <f t="shared" si="260"/>
        <v>0.92600852413881274</v>
      </c>
      <c r="X754" s="3">
        <f t="shared" si="261"/>
        <v>1.0748766703484363E-3</v>
      </c>
      <c r="Y754" s="3">
        <f t="shared" si="262"/>
        <v>-5.0647876527144025</v>
      </c>
      <c r="Z754" s="3">
        <f t="shared" si="263"/>
        <v>279.39443076158494</v>
      </c>
      <c r="AA754" s="3">
        <f t="shared" si="264"/>
        <v>2662.8681323372321</v>
      </c>
      <c r="AL754" s="25"/>
      <c r="AM754" s="25"/>
    </row>
    <row r="755" spans="1:39" hidden="1">
      <c r="A755" s="4">
        <v>42151</v>
      </c>
      <c r="B755" s="3">
        <v>141.46199999999999</v>
      </c>
      <c r="C755" s="3">
        <f t="shared" si="244"/>
        <v>1.9600426587282381E-3</v>
      </c>
      <c r="D755" s="3">
        <f t="shared" si="245"/>
        <v>3.8417672240344606E-6</v>
      </c>
      <c r="E755" s="3">
        <f t="shared" si="246"/>
        <v>3.1725093468699733E-4</v>
      </c>
      <c r="F755" s="3">
        <f t="shared" si="247"/>
        <v>-2.6617330122493531E-2</v>
      </c>
      <c r="G755" s="3">
        <f t="shared" si="248"/>
        <v>5.9590418285667301E-2</v>
      </c>
      <c r="H755" s="3">
        <f t="shared" si="249"/>
        <v>1.0126642644474546</v>
      </c>
      <c r="I755" s="13">
        <f>I756*(1+(H756*((B755/B756)-1))+((1-H756)*(Eur_1M!B755/100)*((A755-A756)/360)))</f>
        <v>122.37340361302729</v>
      </c>
      <c r="J755" s="3">
        <f t="shared" si="250"/>
        <v>117.07716722074532</v>
      </c>
      <c r="K755" s="3">
        <f t="shared" si="243"/>
        <v>1.161733955026637</v>
      </c>
      <c r="L755" s="13">
        <f t="shared" si="251"/>
        <v>1161.733955026637</v>
      </c>
      <c r="M755" s="3">
        <f t="shared" si="252"/>
        <v>1.9918208692063866E-3</v>
      </c>
      <c r="N755" s="3">
        <f t="shared" si="253"/>
        <v>6.5544763096701292E-2</v>
      </c>
      <c r="O755" s="3">
        <v>744</v>
      </c>
      <c r="P755" s="3">
        <f t="shared" si="254"/>
        <v>2.9523809523809526</v>
      </c>
      <c r="Q755" s="3">
        <f>(  'Swap(vs6M)_2Y'!B758 + ( ('Swap(vs6M)_3Y'!B762 - 'Swap(vs6M)_2Y'!B758)/1  )*(P755-2) )/100</f>
        <v>1.829047619047619E-3</v>
      </c>
      <c r="R755" s="3">
        <f t="shared" si="255"/>
        <v>1.4353789787983604</v>
      </c>
      <c r="S755" s="3">
        <f t="shared" si="256"/>
        <v>1.3227567298540059</v>
      </c>
      <c r="T755" s="13">
        <f t="shared" si="257"/>
        <v>0.9244104335597102</v>
      </c>
      <c r="U755" s="13">
        <f t="shared" si="258"/>
        <v>0.90704185445897156</v>
      </c>
      <c r="V755" s="3">
        <f t="shared" si="259"/>
        <v>171.76200061853433</v>
      </c>
      <c r="W755" s="13">
        <f t="shared" si="260"/>
        <v>0.9244104335597102</v>
      </c>
      <c r="X755" s="3">
        <f t="shared" si="261"/>
        <v>1.0883985248596355E-3</v>
      </c>
      <c r="Y755" s="3">
        <f t="shared" si="262"/>
        <v>-4.8054364334117041</v>
      </c>
      <c r="Z755" s="3">
        <f t="shared" si="263"/>
        <v>284.25735030803799</v>
      </c>
      <c r="AA755" s="3">
        <f t="shared" si="264"/>
        <v>2663.5111086941865</v>
      </c>
      <c r="AL755" s="25"/>
      <c r="AM755" s="25"/>
    </row>
    <row r="756" spans="1:39" hidden="1">
      <c r="A756" s="4">
        <v>42150</v>
      </c>
      <c r="B756" s="3">
        <v>141.185</v>
      </c>
      <c r="C756" s="3">
        <f t="shared" si="244"/>
        <v>-3.8948393871148114E-4</v>
      </c>
      <c r="D756" s="3">
        <f t="shared" si="245"/>
        <v>1.5169773851420881E-7</v>
      </c>
      <c r="E756" s="3">
        <f t="shared" si="246"/>
        <v>3.1470859121441209E-4</v>
      </c>
      <c r="F756" s="3">
        <f t="shared" si="247"/>
        <v>-2.9717295476604774E-2</v>
      </c>
      <c r="G756" s="3">
        <f t="shared" si="248"/>
        <v>5.8386335126654219E-2</v>
      </c>
      <c r="H756" s="3">
        <f t="shared" si="249"/>
        <v>1.016216773616182</v>
      </c>
      <c r="I756" s="13">
        <f>I757*(1+(H757*((B756/B757)-1))+((1-H757)*(Eur_1M!B756/100)*((A756-A757)/360)))</f>
        <v>122.12990030186873</v>
      </c>
      <c r="J756" s="3">
        <f t="shared" si="250"/>
        <v>116.84420256472033</v>
      </c>
      <c r="K756" s="3">
        <f t="shared" si="243"/>
        <v>1.1594222920640795</v>
      </c>
      <c r="L756" s="13">
        <f t="shared" si="251"/>
        <v>1159.4222920640796</v>
      </c>
      <c r="M756" s="3">
        <f t="shared" si="252"/>
        <v>-3.9844017946670112E-4</v>
      </c>
      <c r="N756" s="3">
        <f t="shared" si="253"/>
        <v>6.6319528742975004E-2</v>
      </c>
      <c r="O756" s="3">
        <v>745</v>
      </c>
      <c r="P756" s="3">
        <f t="shared" si="254"/>
        <v>2.9563492063492065</v>
      </c>
      <c r="Q756" s="3">
        <f>(  'Swap(vs6M)_2Y'!B759 + ( ('Swap(vs6M)_3Y'!B763 - 'Swap(vs6M)_2Y'!B759)/1  )*(P756-2) )/100</f>
        <v>1.7090079365079363E-3</v>
      </c>
      <c r="R756" s="3">
        <f t="shared" si="255"/>
        <v>1.3985411144390356</v>
      </c>
      <c r="S756" s="3">
        <f t="shared" si="256"/>
        <v>1.2845110689683064</v>
      </c>
      <c r="T756" s="13">
        <f t="shared" si="257"/>
        <v>0.91902468238377943</v>
      </c>
      <c r="U756" s="13">
        <f t="shared" si="258"/>
        <v>0.90051840344634781</v>
      </c>
      <c r="V756" s="3">
        <f t="shared" si="259"/>
        <v>169.55762686189382</v>
      </c>
      <c r="W756" s="13">
        <f t="shared" si="260"/>
        <v>0.91902468238377943</v>
      </c>
      <c r="X756" s="3">
        <f t="shared" si="261"/>
        <v>1.1348202790867187E-3</v>
      </c>
      <c r="Y756" s="3">
        <f t="shared" si="262"/>
        <v>-4.8860109025406215</v>
      </c>
      <c r="Z756" s="3">
        <f t="shared" si="263"/>
        <v>299.09389189237055</v>
      </c>
      <c r="AA756" s="3">
        <f t="shared" si="264"/>
        <v>2648.8299891030674</v>
      </c>
      <c r="AL756" s="25"/>
      <c r="AM756" s="25"/>
    </row>
    <row r="757" spans="1:39" hidden="1">
      <c r="A757" s="4">
        <v>42149</v>
      </c>
      <c r="B757" s="11">
        <f>B758</f>
        <v>141.24</v>
      </c>
      <c r="C757" s="3">
        <f t="shared" si="244"/>
        <v>0</v>
      </c>
      <c r="D757" s="3">
        <f t="shared" si="245"/>
        <v>0</v>
      </c>
      <c r="E757" s="3">
        <f t="shared" si="246"/>
        <v>3.1708342633745304E-4</v>
      </c>
      <c r="F757" s="3">
        <f t="shared" si="247"/>
        <v>-2.7738304425120548E-2</v>
      </c>
      <c r="G757" s="3">
        <f t="shared" si="248"/>
        <v>5.9249646804450162E-2</v>
      </c>
      <c r="H757" s="3">
        <f t="shared" si="249"/>
        <v>1.0230778165955117</v>
      </c>
      <c r="I757" s="13">
        <f>I758*(1+(H758*((B757/B758)-1))+((1-H758)*(Eur_1M!B757/100)*((A757-A758)/360)))</f>
        <v>122.17857145689122</v>
      </c>
      <c r="J757" s="3">
        <f t="shared" si="250"/>
        <v>116.89076726576775</v>
      </c>
      <c r="K757" s="3">
        <f t="shared" si="243"/>
        <v>1.1598843445342291</v>
      </c>
      <c r="L757" s="13">
        <f t="shared" si="251"/>
        <v>1159.8843445342291</v>
      </c>
      <c r="M757" s="3">
        <f t="shared" si="252"/>
        <v>1.1613163245071654E-7</v>
      </c>
      <c r="N757" s="3">
        <f t="shared" si="253"/>
        <v>6.6640424827294029E-2</v>
      </c>
      <c r="O757" s="3">
        <v>746</v>
      </c>
      <c r="P757" s="3">
        <f t="shared" si="254"/>
        <v>2.9603174603174605</v>
      </c>
      <c r="Q757" s="3">
        <f>(  'Swap(vs6M)_2Y'!B760 + ( ('Swap(vs6M)_3Y'!B764 - 'Swap(vs6M)_2Y'!B760)/1  )*(P757-2) )/100</f>
        <v>1.6234126984126984E-3</v>
      </c>
      <c r="R757" s="3">
        <f t="shared" si="255"/>
        <v>1.3928246266704114</v>
      </c>
      <c r="S757" s="3">
        <f t="shared" si="256"/>
        <v>1.2781659565279517</v>
      </c>
      <c r="T757" s="13">
        <f t="shared" si="257"/>
        <v>0.91816358527059205</v>
      </c>
      <c r="U757" s="13">
        <f t="shared" si="258"/>
        <v>0.89940454153820137</v>
      </c>
      <c r="V757" s="3">
        <f t="shared" si="259"/>
        <v>169.87103068501176</v>
      </c>
      <c r="W757" s="13">
        <f t="shared" si="260"/>
        <v>0.91816358527059205</v>
      </c>
      <c r="X757" s="3">
        <f t="shared" si="261"/>
        <v>1.1371857832116617E-3</v>
      </c>
      <c r="Y757" s="3">
        <f t="shared" si="262"/>
        <v>-4.8501888056046738</v>
      </c>
      <c r="Z757" s="3">
        <f t="shared" si="263"/>
        <v>301.8122329926216</v>
      </c>
      <c r="AA757" s="3">
        <f t="shared" si="264"/>
        <v>2649.7580676327693</v>
      </c>
      <c r="AL757" s="25"/>
      <c r="AM757" s="25"/>
    </row>
    <row r="758" spans="1:39" hidden="1">
      <c r="A758" s="4">
        <v>42146</v>
      </c>
      <c r="B758" s="3">
        <v>141.24</v>
      </c>
      <c r="C758" s="3">
        <f t="shared" si="244"/>
        <v>5.5240403384866892E-4</v>
      </c>
      <c r="D758" s="3">
        <f t="shared" si="245"/>
        <v>3.0515021661228136E-7</v>
      </c>
      <c r="E758" s="3">
        <f t="shared" si="246"/>
        <v>3.1845074667670079E-4</v>
      </c>
      <c r="F758" s="3">
        <f t="shared" si="247"/>
        <v>-2.8907629161559392E-2</v>
      </c>
      <c r="G758" s="3">
        <f t="shared" si="248"/>
        <v>5.904252080635463E-2</v>
      </c>
      <c r="H758" s="3">
        <f t="shared" si="249"/>
        <v>1.0267996090609903</v>
      </c>
      <c r="I758" s="13">
        <f>I759*(1+(H759*((B758/B759)-1))+((1-H759)*(Eur_1M!B758/100)*((A758-A759)/360)))</f>
        <v>122.17855726809509</v>
      </c>
      <c r="J758" s="3">
        <f t="shared" si="250"/>
        <v>116.89075369105291</v>
      </c>
      <c r="K758" s="3">
        <f t="shared" si="243"/>
        <v>1.1598842098349744</v>
      </c>
      <c r="L758" s="13">
        <f t="shared" si="251"/>
        <v>1159.8842098349744</v>
      </c>
      <c r="M758" s="3">
        <f t="shared" si="252"/>
        <v>5.6755018033934404E-4</v>
      </c>
      <c r="N758" s="3">
        <f t="shared" si="253"/>
        <v>6.7543622804085005E-2</v>
      </c>
      <c r="O758" s="3">
        <v>747</v>
      </c>
      <c r="P758" s="3">
        <f t="shared" si="254"/>
        <v>2.9642857142857144</v>
      </c>
      <c r="Q758" s="3">
        <f>(  'Swap(vs6M)_2Y'!B761 + ( ('Swap(vs6M)_3Y'!B765 - 'Swap(vs6M)_2Y'!B761)/1  )*(P758-2) )/100</f>
        <v>1.6565357142857146E-3</v>
      </c>
      <c r="R758" s="3">
        <f t="shared" si="255"/>
        <v>1.3757986931099278</v>
      </c>
      <c r="S758" s="3">
        <f t="shared" si="256"/>
        <v>1.2595081546383076</v>
      </c>
      <c r="T758" s="13">
        <f t="shared" si="257"/>
        <v>0.915558016906031</v>
      </c>
      <c r="U758" s="13">
        <f t="shared" si="258"/>
        <v>0.89607657666721052</v>
      </c>
      <c r="V758" s="3">
        <f t="shared" si="259"/>
        <v>170.25405956341558</v>
      </c>
      <c r="W758" s="13">
        <f t="shared" si="260"/>
        <v>0.915558016906031</v>
      </c>
      <c r="X758" s="3">
        <f t="shared" si="261"/>
        <v>1.1479684799751875E-3</v>
      </c>
      <c r="Y758" s="3">
        <f t="shared" si="262"/>
        <v>-4.9999924867429444</v>
      </c>
      <c r="Z758" s="3">
        <f t="shared" si="263"/>
        <v>309.21720341473787</v>
      </c>
      <c r="AA758" s="3">
        <f t="shared" si="264"/>
        <v>2643.2157098927901</v>
      </c>
      <c r="AL758" s="25"/>
      <c r="AM758" s="25"/>
    </row>
    <row r="759" spans="1:39" hidden="1">
      <c r="A759" s="4">
        <v>42145</v>
      </c>
      <c r="B759" s="3">
        <v>141.16200000000001</v>
      </c>
      <c r="C759" s="3">
        <f t="shared" si="244"/>
        <v>1.4168219267605072E-5</v>
      </c>
      <c r="D759" s="3">
        <f t="shared" si="245"/>
        <v>2.0073843721493561E-10</v>
      </c>
      <c r="E759" s="3">
        <f t="shared" si="246"/>
        <v>3.1882293624209992E-4</v>
      </c>
      <c r="F759" s="3">
        <f t="shared" si="247"/>
        <v>-3.0283039745814134E-2</v>
      </c>
      <c r="G759" s="3">
        <f t="shared" si="248"/>
        <v>5.8646565321552518E-2</v>
      </c>
      <c r="H759" s="3">
        <f t="shared" si="249"/>
        <v>1.0273548750488475</v>
      </c>
      <c r="I759" s="13">
        <f>I760*(1+(H760*((B759/B760)-1))+((1-H760)*(Eur_1M!B759/100)*((A759-A760)/360)))</f>
        <v>122.10923447982529</v>
      </c>
      <c r="J759" s="3">
        <f t="shared" si="250"/>
        <v>116.82443114518227</v>
      </c>
      <c r="K759" s="3">
        <f t="shared" si="243"/>
        <v>1.1592261041141856</v>
      </c>
      <c r="L759" s="13">
        <f t="shared" si="251"/>
        <v>1159.2261041141855</v>
      </c>
      <c r="M759" s="3">
        <f t="shared" si="252"/>
        <v>1.529448550616859E-5</v>
      </c>
      <c r="N759" s="3">
        <f t="shared" si="253"/>
        <v>6.7740697956968493E-2</v>
      </c>
      <c r="O759" s="3">
        <v>748</v>
      </c>
      <c r="P759" s="3">
        <f t="shared" si="254"/>
        <v>2.9682539682539684</v>
      </c>
      <c r="Q759" s="3">
        <f>(  'Swap(vs6M)_2Y'!B762 + ( ('Swap(vs6M)_3Y'!B766 - 'Swap(vs6M)_2Y'!B762)/1  )*(P759-2) )/100</f>
        <v>1.6228571428571431E-3</v>
      </c>
      <c r="R759" s="3">
        <f t="shared" si="255"/>
        <v>1.3656322303226984</v>
      </c>
      <c r="S759" s="3">
        <f t="shared" si="256"/>
        <v>1.2489243461843349</v>
      </c>
      <c r="T759" s="13">
        <f t="shared" si="257"/>
        <v>0.91397278746572075</v>
      </c>
      <c r="U759" s="13">
        <f t="shared" si="258"/>
        <v>0.89415362704455181</v>
      </c>
      <c r="V759" s="3">
        <f t="shared" si="259"/>
        <v>169.64431396176542</v>
      </c>
      <c r="W759" s="13">
        <f t="shared" si="260"/>
        <v>0.91397278746572075</v>
      </c>
      <c r="X759" s="3">
        <f t="shared" si="261"/>
        <v>1.1605735523980997E-3</v>
      </c>
      <c r="Y759" s="3">
        <f t="shared" si="262"/>
        <v>-5.0224233494303245</v>
      </c>
      <c r="Z759" s="3">
        <f t="shared" si="263"/>
        <v>313.58818977436368</v>
      </c>
      <c r="AA759" s="3">
        <f t="shared" si="264"/>
        <v>2641.3209769422283</v>
      </c>
      <c r="AL759" s="25"/>
      <c r="AM759" s="25"/>
    </row>
    <row r="760" spans="1:39" hidden="1">
      <c r="A760" s="4">
        <v>42144</v>
      </c>
      <c r="B760" s="3">
        <v>141.16</v>
      </c>
      <c r="C760" s="3">
        <f t="shared" si="244"/>
        <v>-2.5117197250086125E-3</v>
      </c>
      <c r="D760" s="3">
        <f t="shared" si="245"/>
        <v>6.3087359769973401E-6</v>
      </c>
      <c r="E760" s="3">
        <f t="shared" si="246"/>
        <v>3.2414938075843311E-4</v>
      </c>
      <c r="F760" s="3">
        <f t="shared" si="247"/>
        <v>-3.2605160576113963E-2</v>
      </c>
      <c r="G760" s="3">
        <f t="shared" si="248"/>
        <v>5.8433991862219432E-2</v>
      </c>
      <c r="H760" s="3">
        <f t="shared" si="249"/>
        <v>1.0721385927629681</v>
      </c>
      <c r="I760" s="13">
        <f>I761*(1+(H761*((B760/B761)-1))+((1-H761)*(Eur_1M!B760/100)*((A760-A761)/360)))</f>
        <v>122.10736689619027</v>
      </c>
      <c r="J760" s="3">
        <f t="shared" si="250"/>
        <v>116.82264438927714</v>
      </c>
      <c r="K760" s="3">
        <f t="shared" si="243"/>
        <v>1.1592083744829209</v>
      </c>
      <c r="L760" s="13">
        <f t="shared" si="251"/>
        <v>1159.2083744829208</v>
      </c>
      <c r="M760" s="3">
        <f t="shared" si="252"/>
        <v>-2.7031869182126134E-3</v>
      </c>
      <c r="N760" s="3">
        <f t="shared" si="253"/>
        <v>6.7628643211209108E-2</v>
      </c>
      <c r="O760" s="3">
        <v>749</v>
      </c>
      <c r="P760" s="3">
        <f t="shared" si="254"/>
        <v>2.9722222222222223</v>
      </c>
      <c r="Q760" s="3">
        <f>(  'Swap(vs6M)_2Y'!B763 + ( ('Swap(vs6M)_3Y'!B767 - 'Swap(vs6M)_2Y'!B763)/1  )*(P760-2) )/100</f>
        <v>1.6733333333333333E-3</v>
      </c>
      <c r="R760" s="3">
        <f t="shared" si="255"/>
        <v>1.3680770698699349</v>
      </c>
      <c r="S760" s="3">
        <f t="shared" si="256"/>
        <v>1.2514843823804167</v>
      </c>
      <c r="T760" s="13">
        <f t="shared" si="257"/>
        <v>0.91435602333285237</v>
      </c>
      <c r="U760" s="13">
        <f t="shared" si="258"/>
        <v>0.89462109594376649</v>
      </c>
      <c r="V760" s="3">
        <f t="shared" si="259"/>
        <v>169.74643184797014</v>
      </c>
      <c r="W760" s="13">
        <f t="shared" si="260"/>
        <v>0.91435602333285237</v>
      </c>
      <c r="X760" s="3">
        <f t="shared" si="261"/>
        <v>1.157862250499503E-3</v>
      </c>
      <c r="Y760" s="3">
        <f t="shared" si="262"/>
        <v>-5.0476160531781566</v>
      </c>
      <c r="Z760" s="3">
        <f t="shared" si="263"/>
        <v>312.74607383738532</v>
      </c>
      <c r="AA760" s="3">
        <f t="shared" si="264"/>
        <v>2645.8208849846096</v>
      </c>
      <c r="AL760" s="25"/>
      <c r="AM760" s="25"/>
    </row>
    <row r="761" spans="1:39" hidden="1">
      <c r="A761" s="4">
        <v>42143</v>
      </c>
      <c r="B761" s="3">
        <v>141.51499999999999</v>
      </c>
      <c r="C761" s="3">
        <f t="shared" si="244"/>
        <v>3.4898119562752918E-3</v>
      </c>
      <c r="D761" s="3">
        <f t="shared" si="245"/>
        <v>1.2178787490161978E-5</v>
      </c>
      <c r="E761" s="3">
        <f t="shared" si="246"/>
        <v>3.2325681184998216E-4</v>
      </c>
      <c r="F761" s="3">
        <f t="shared" si="247"/>
        <v>-3.2420706858365025E-2</v>
      </c>
      <c r="G761" s="3">
        <f t="shared" si="248"/>
        <v>5.8402409388622588E-2</v>
      </c>
      <c r="H761" s="3">
        <f t="shared" si="249"/>
        <v>1.0761703992980134</v>
      </c>
      <c r="I761" s="13">
        <f>I762*(1+(H762*((B761/B762)-1))+((1-H762)*(Eur_1M!B761/100)*((A761-A762)/360)))</f>
        <v>122.43789246793372</v>
      </c>
      <c r="J761" s="3">
        <f t="shared" si="250"/>
        <v>117.13886504255005</v>
      </c>
      <c r="K761" s="3">
        <f t="shared" si="243"/>
        <v>1.1623461705101785</v>
      </c>
      <c r="L761" s="13">
        <f t="shared" si="251"/>
        <v>1162.3461705101786</v>
      </c>
      <c r="M761" s="3">
        <f t="shared" si="252"/>
        <v>4.2065157987835793E-3</v>
      </c>
      <c r="N761" s="3">
        <f t="shared" si="253"/>
        <v>6.8002992644165039E-2</v>
      </c>
      <c r="O761" s="3">
        <v>750</v>
      </c>
      <c r="P761" s="3">
        <f t="shared" si="254"/>
        <v>2.9761904761904763</v>
      </c>
      <c r="Q761" s="3">
        <f>(  'Swap(vs6M)_2Y'!B764 + ( ('Swap(vs6M)_3Y'!B768 - 'Swap(vs6M)_2Y'!B764)/1  )*(P761-2) )/100</f>
        <v>1.7626190476190476E-3</v>
      </c>
      <c r="R761" s="3">
        <f t="shared" si="255"/>
        <v>1.3857235560493117</v>
      </c>
      <c r="S761" s="3">
        <f t="shared" si="256"/>
        <v>1.2684072481594373</v>
      </c>
      <c r="T761" s="13">
        <f t="shared" si="257"/>
        <v>0.91708433378186793</v>
      </c>
      <c r="U761" s="13">
        <f t="shared" si="258"/>
        <v>0.89767372272587642</v>
      </c>
      <c r="V761" s="3">
        <f t="shared" si="259"/>
        <v>172.99250817216114</v>
      </c>
      <c r="W761" s="13">
        <f t="shared" si="260"/>
        <v>0.91708433378186793</v>
      </c>
      <c r="X761" s="3">
        <f t="shared" si="261"/>
        <v>1.120065944298533E-3</v>
      </c>
      <c r="Y761" s="3">
        <f t="shared" si="262"/>
        <v>-5.0729514700425904</v>
      </c>
      <c r="Z761" s="3">
        <f t="shared" si="263"/>
        <v>306.26919629452493</v>
      </c>
      <c r="AA761" s="3">
        <f t="shared" si="264"/>
        <v>2657.6695096252124</v>
      </c>
      <c r="AL761" s="25"/>
      <c r="AM761" s="25"/>
    </row>
    <row r="762" spans="1:39" hidden="1">
      <c r="A762" s="4">
        <v>42142</v>
      </c>
      <c r="B762" s="3">
        <v>141.02199999999999</v>
      </c>
      <c r="C762" s="3">
        <f t="shared" si="244"/>
        <v>-3.3767433447081663E-3</v>
      </c>
      <c r="D762" s="3">
        <f t="shared" si="245"/>
        <v>1.1402395616030893E-5</v>
      </c>
      <c r="E762" s="3">
        <f t="shared" si="246"/>
        <v>3.1131206091637573E-4</v>
      </c>
      <c r="F762" s="3">
        <f t="shared" si="247"/>
        <v>-3.542674556552914E-2</v>
      </c>
      <c r="G762" s="3">
        <f t="shared" si="248"/>
        <v>5.5962914127898569E-2</v>
      </c>
      <c r="H762" s="3">
        <f t="shared" si="249"/>
        <v>1.205719269229538</v>
      </c>
      <c r="I762" s="13">
        <f>I763*(1+(H763*((B762/B763)-1))+((1-H763)*(Eur_1M!B762/100)*((A762-A763)/360)))</f>
        <v>121.92393727707261</v>
      </c>
      <c r="J762" s="3">
        <f t="shared" si="250"/>
        <v>116.64715347739089</v>
      </c>
      <c r="K762" s="3">
        <f t="shared" si="243"/>
        <v>1.1574670123029456</v>
      </c>
      <c r="L762" s="13">
        <f t="shared" si="251"/>
        <v>1157.4670123029455</v>
      </c>
      <c r="M762" s="3">
        <f t="shared" si="252"/>
        <v>-3.717177723314322E-3</v>
      </c>
      <c r="N762" s="3">
        <f t="shared" si="253"/>
        <v>6.7921536831241094E-2</v>
      </c>
      <c r="O762" s="3">
        <v>751</v>
      </c>
      <c r="P762" s="3">
        <f t="shared" si="254"/>
        <v>2.9801587301587302</v>
      </c>
      <c r="Q762" s="3">
        <f>(  'Swap(vs6M)_2Y'!B765 + ( ('Swap(vs6M)_3Y'!B769 - 'Swap(vs6M)_2Y'!B765)/1  )*(P762-2) )/100</f>
        <v>1.7631587301587303E-3</v>
      </c>
      <c r="R762" s="3">
        <f t="shared" si="255"/>
        <v>1.3505970414143544</v>
      </c>
      <c r="S762" s="3">
        <f t="shared" si="256"/>
        <v>1.2333431669851243</v>
      </c>
      <c r="T762" s="13">
        <f t="shared" si="257"/>
        <v>0.91158772546612865</v>
      </c>
      <c r="U762" s="13">
        <f t="shared" si="258"/>
        <v>0.8912761204405093</v>
      </c>
      <c r="V762" s="3">
        <f t="shared" si="259"/>
        <v>168.52752222876381</v>
      </c>
      <c r="W762" s="13">
        <f t="shared" si="260"/>
        <v>0.91158772546612865</v>
      </c>
      <c r="X762" s="3">
        <f t="shared" si="261"/>
        <v>1.180791649813387E-3</v>
      </c>
      <c r="Y762" s="3">
        <f t="shared" si="262"/>
        <v>-5.2122397043987343</v>
      </c>
      <c r="Z762" s="3">
        <f t="shared" si="263"/>
        <v>320.21186384893161</v>
      </c>
      <c r="AA762" s="3">
        <f t="shared" si="264"/>
        <v>2642.2242234632295</v>
      </c>
      <c r="AL762" s="25"/>
      <c r="AM762" s="25"/>
    </row>
    <row r="763" spans="1:39" hidden="1">
      <c r="A763" s="4">
        <v>42139</v>
      </c>
      <c r="B763" s="3">
        <v>141.499</v>
      </c>
      <c r="C763" s="3">
        <f t="shared" si="244"/>
        <v>5.1866086666813868E-3</v>
      </c>
      <c r="D763" s="3">
        <f t="shared" si="245"/>
        <v>2.6900909461294475E-5</v>
      </c>
      <c r="E763" s="3">
        <f t="shared" si="246"/>
        <v>3.0685285659477703E-4</v>
      </c>
      <c r="F763" s="3">
        <f t="shared" si="247"/>
        <v>-3.46849958250698E-2</v>
      </c>
      <c r="G763" s="3">
        <f t="shared" si="248"/>
        <v>5.575325249527216E-2</v>
      </c>
      <c r="H763" s="3">
        <f t="shared" si="249"/>
        <v>1.1007546515687963</v>
      </c>
      <c r="I763" s="13">
        <f>I764*(1+(H764*((B763/B764)-1))+((1-H764)*(Eur_1M!B763/100)*((A763-A764)/360)))</f>
        <v>122.37799360186213</v>
      </c>
      <c r="J763" s="3">
        <f t="shared" si="250"/>
        <v>117.08155855803342</v>
      </c>
      <c r="K763" s="3">
        <f t="shared" si="243"/>
        <v>1.1617775294122892</v>
      </c>
      <c r="L763" s="13">
        <f t="shared" si="251"/>
        <v>1161.7775294122891</v>
      </c>
      <c r="M763" s="3">
        <f t="shared" si="252"/>
        <v>5.7079552668171463E-3</v>
      </c>
      <c r="N763" s="3">
        <f t="shared" si="253"/>
        <v>6.7669960838300625E-2</v>
      </c>
      <c r="O763" s="3">
        <v>752</v>
      </c>
      <c r="P763" s="3">
        <f t="shared" si="254"/>
        <v>2.9841269841269842</v>
      </c>
      <c r="Q763" s="3">
        <f>(  'Swap(vs6M)_2Y'!B766 + ( ('Swap(vs6M)_3Y'!B770 - 'Swap(vs6M)_2Y'!B766)/1  )*(P763-2) )/100</f>
        <v>1.7862857142857142E-3</v>
      </c>
      <c r="R763" s="3">
        <f t="shared" si="255"/>
        <v>1.3868082974418008</v>
      </c>
      <c r="S763" s="3">
        <f t="shared" si="256"/>
        <v>1.2699109719348209</v>
      </c>
      <c r="T763" s="13">
        <f t="shared" si="257"/>
        <v>0.91724988684917252</v>
      </c>
      <c r="U763" s="13">
        <f t="shared" si="258"/>
        <v>0.89794182778857645</v>
      </c>
      <c r="V763" s="3">
        <f t="shared" si="259"/>
        <v>172.47222703402508</v>
      </c>
      <c r="W763" s="13">
        <f t="shared" si="260"/>
        <v>0.91724988684917252</v>
      </c>
      <c r="X763" s="3">
        <f t="shared" si="261"/>
        <v>1.1229407836847235E-3</v>
      </c>
      <c r="Y763" s="3">
        <f t="shared" si="262"/>
        <v>-5.0657344772016888</v>
      </c>
      <c r="Z763" s="3">
        <f t="shared" si="263"/>
        <v>306.06666027846751</v>
      </c>
      <c r="AA763" s="3">
        <f t="shared" si="264"/>
        <v>2665.3269699730467</v>
      </c>
      <c r="AL763" s="25"/>
      <c r="AM763" s="25"/>
    </row>
    <row r="764" spans="1:39" hidden="1">
      <c r="A764" s="4">
        <v>42138</v>
      </c>
      <c r="B764" s="11">
        <f>B765</f>
        <v>140.767</v>
      </c>
      <c r="C764" s="3">
        <f t="shared" si="244"/>
        <v>0</v>
      </c>
      <c r="D764" s="3">
        <f t="shared" si="245"/>
        <v>0</v>
      </c>
      <c r="E764" s="3">
        <f t="shared" si="246"/>
        <v>2.824539091467524E-4</v>
      </c>
      <c r="F764" s="3">
        <f t="shared" si="247"/>
        <v>-4.1453363643224557E-2</v>
      </c>
      <c r="G764" s="3">
        <f t="shared" si="248"/>
        <v>4.97628274932857E-2</v>
      </c>
      <c r="H764" s="3">
        <f t="shared" si="249"/>
        <v>1.1007786156488093</v>
      </c>
      <c r="I764" s="13">
        <f>I765*(1+(H765*((B764/B765)-1))+((1-H765)*(Eur_1M!B764/100)*((A764-A765)/360)))</f>
        <v>121.68145528466219</v>
      </c>
      <c r="J764" s="3">
        <f t="shared" si="250"/>
        <v>116.41516593814399</v>
      </c>
      <c r="K764" s="3">
        <f t="shared" si="243"/>
        <v>1.1551650450800963</v>
      </c>
      <c r="L764" s="13">
        <f t="shared" si="251"/>
        <v>1155.1650450800962</v>
      </c>
      <c r="M764" s="3">
        <f t="shared" si="252"/>
        <v>1.3714413397081035E-7</v>
      </c>
      <c r="N764" s="3">
        <f t="shared" si="253"/>
        <v>6.7687122266161526E-2</v>
      </c>
      <c r="O764" s="3">
        <v>753</v>
      </c>
      <c r="P764" s="3">
        <f t="shared" si="254"/>
        <v>2.9880952380952381</v>
      </c>
      <c r="Q764" s="3">
        <f>(  'Swap(vs6M)_2Y'!B767 + ( ('Swap(vs6M)_3Y'!B771 - 'Swap(vs6M)_2Y'!B767)/1  )*(P764-2) )/100</f>
        <v>1.7725E-3</v>
      </c>
      <c r="R764" s="3">
        <f t="shared" si="255"/>
        <v>1.3365676044340113</v>
      </c>
      <c r="S764" s="3">
        <f t="shared" si="256"/>
        <v>1.2195629150342326</v>
      </c>
      <c r="T764" s="13">
        <f t="shared" si="257"/>
        <v>0.90931809028674793</v>
      </c>
      <c r="U764" s="13">
        <f t="shared" si="258"/>
        <v>0.88868469399743566</v>
      </c>
      <c r="V764" s="3">
        <f t="shared" si="259"/>
        <v>166.42216467231412</v>
      </c>
      <c r="W764" s="13">
        <f t="shared" si="260"/>
        <v>0.90931809028674793</v>
      </c>
      <c r="X764" s="3">
        <f t="shared" si="261"/>
        <v>1.2082258221327701E-3</v>
      </c>
      <c r="Y764" s="3">
        <f t="shared" si="262"/>
        <v>-5.2602043703791415</v>
      </c>
      <c r="Z764" s="3">
        <f t="shared" si="263"/>
        <v>326.08939620049358</v>
      </c>
      <c r="AA764" s="3">
        <f t="shared" si="264"/>
        <v>2641.4472301138921</v>
      </c>
      <c r="AL764" s="25"/>
      <c r="AM764" s="25"/>
    </row>
    <row r="765" spans="1:39" hidden="1">
      <c r="A765" s="4">
        <v>42137</v>
      </c>
      <c r="B765" s="3">
        <v>140.767</v>
      </c>
      <c r="C765" s="3">
        <f t="shared" si="244"/>
        <v>-3.0571193990486523E-3</v>
      </c>
      <c r="D765" s="3">
        <f t="shared" si="245"/>
        <v>9.3459790200395925E-6</v>
      </c>
      <c r="E765" s="3">
        <f t="shared" si="246"/>
        <v>3.0368423044129048E-4</v>
      </c>
      <c r="F765" s="3">
        <f t="shared" si="247"/>
        <v>-3.6845726364256294E-2</v>
      </c>
      <c r="G765" s="3">
        <f t="shared" si="248"/>
        <v>5.4508059461286819E-2</v>
      </c>
      <c r="H765" s="3">
        <f t="shared" si="249"/>
        <v>1.1028581074509187</v>
      </c>
      <c r="I765" s="13">
        <f>I766*(1+(H766*((B765/B766)-1))+((1-H766)*(Eur_1M!B765/100)*((A765-A766)/360)))</f>
        <v>121.68143859676553</v>
      </c>
      <c r="J765" s="3">
        <f t="shared" si="250"/>
        <v>116.41514997248797</v>
      </c>
      <c r="K765" s="3">
        <f t="shared" si="243"/>
        <v>1.1551648866559974</v>
      </c>
      <c r="L765" s="13">
        <f t="shared" si="251"/>
        <v>1155.1648866559974</v>
      </c>
      <c r="M765" s="3">
        <f t="shared" si="252"/>
        <v>-3.3832051993975482E-3</v>
      </c>
      <c r="N765" s="3">
        <f t="shared" si="253"/>
        <v>6.7803231725709234E-2</v>
      </c>
      <c r="O765" s="3">
        <v>754</v>
      </c>
      <c r="P765" s="3">
        <f t="shared" si="254"/>
        <v>2.9920634920634921</v>
      </c>
      <c r="Q765" s="3">
        <f>(  'Swap(vs6M)_2Y'!B768 + ( ('Swap(vs6M)_3Y'!B772 - 'Swap(vs6M)_2Y'!B768)/1  )*(P765-2) )/100</f>
        <v>1.7887301587301589E-3</v>
      </c>
      <c r="R765" s="3">
        <f t="shared" si="255"/>
        <v>1.3341447438411669</v>
      </c>
      <c r="S765" s="3">
        <f t="shared" si="256"/>
        <v>1.2168615465698933</v>
      </c>
      <c r="T765" s="13">
        <f t="shared" si="257"/>
        <v>0.90892178779540878</v>
      </c>
      <c r="U765" s="13">
        <f t="shared" si="258"/>
        <v>0.88817155084461763</v>
      </c>
      <c r="V765" s="3">
        <f t="shared" si="259"/>
        <v>166.5237744664056</v>
      </c>
      <c r="W765" s="13">
        <f t="shared" si="260"/>
        <v>0.90892178779540878</v>
      </c>
      <c r="X765" s="3">
        <f t="shared" si="261"/>
        <v>1.2092629654947226E-3</v>
      </c>
      <c r="Y765" s="3">
        <f t="shared" si="262"/>
        <v>-5.2894128608634592</v>
      </c>
      <c r="Z765" s="3">
        <f t="shared" si="263"/>
        <v>327.36323999522642</v>
      </c>
      <c r="AA765" s="3">
        <f t="shared" si="264"/>
        <v>2643.2809233001153</v>
      </c>
      <c r="AL765" s="25"/>
      <c r="AM765" s="25"/>
    </row>
    <row r="766" spans="1:39" hidden="1">
      <c r="A766" s="4">
        <v>42136</v>
      </c>
      <c r="B766" s="3">
        <v>141.19800000000001</v>
      </c>
      <c r="C766" s="3">
        <f t="shared" si="244"/>
        <v>-3.5772142974177415E-3</v>
      </c>
      <c r="D766" s="3">
        <f t="shared" si="245"/>
        <v>1.2796462129649905E-5</v>
      </c>
      <c r="E766" s="3">
        <f t="shared" si="246"/>
        <v>2.9459207462219171E-4</v>
      </c>
      <c r="F766" s="3">
        <f t="shared" si="247"/>
        <v>-3.4292415659992533E-2</v>
      </c>
      <c r="G766" s="3">
        <f t="shared" si="248"/>
        <v>5.4506872814417302E-2</v>
      </c>
      <c r="H766" s="3">
        <f t="shared" si="249"/>
        <v>1.1065306091298353</v>
      </c>
      <c r="I766" s="13">
        <f>I767*(1+(H767*((B766/B767)-1))+((1-H767)*(Eur_1M!B766/100)*((A766-A767)/360)))</f>
        <v>122.09380904608511</v>
      </c>
      <c r="J766" s="3">
        <f t="shared" si="250"/>
        <v>116.80967331356094</v>
      </c>
      <c r="K766" s="3">
        <f t="shared" si="243"/>
        <v>1.1590796650218838</v>
      </c>
      <c r="L766" s="13">
        <f t="shared" si="251"/>
        <v>1159.0796650218838</v>
      </c>
      <c r="M766" s="3">
        <f t="shared" si="252"/>
        <v>-4.0404408182492255E-3</v>
      </c>
      <c r="N766" s="3">
        <f t="shared" si="253"/>
        <v>6.803870442248415E-2</v>
      </c>
      <c r="O766" s="3">
        <v>755</v>
      </c>
      <c r="P766" s="3">
        <f t="shared" si="254"/>
        <v>2.996031746031746</v>
      </c>
      <c r="Q766" s="3">
        <f>(  'Swap(vs6M)_2Y'!B769 + ( ('Swap(vs6M)_3Y'!B773 - 'Swap(vs6M)_2Y'!B769)/1  )*(P766-2) )/100</f>
        <v>1.9169047619047618E-3</v>
      </c>
      <c r="R766" s="3">
        <f t="shared" si="255"/>
        <v>1.361179624005076</v>
      </c>
      <c r="S766" s="3">
        <f t="shared" si="256"/>
        <v>1.243411097657517</v>
      </c>
      <c r="T766" s="13">
        <f t="shared" si="257"/>
        <v>0.9132715341337927</v>
      </c>
      <c r="U766" s="13">
        <f t="shared" si="258"/>
        <v>0.89314180856146808</v>
      </c>
      <c r="V766" s="3">
        <f t="shared" si="259"/>
        <v>170.52736351629073</v>
      </c>
      <c r="W766" s="13">
        <f t="shared" si="260"/>
        <v>0.9132715341337927</v>
      </c>
      <c r="X766" s="3">
        <f t="shared" si="261"/>
        <v>1.1572707214941977E-3</v>
      </c>
      <c r="Y766" s="3">
        <f t="shared" si="262"/>
        <v>-5.3009465561930096</v>
      </c>
      <c r="Z766" s="3">
        <f t="shared" si="263"/>
        <v>316.93046301380383</v>
      </c>
      <c r="AA766" s="3">
        <f t="shared" si="264"/>
        <v>2660.5573839597355</v>
      </c>
      <c r="AL766" s="25"/>
      <c r="AM766" s="25"/>
    </row>
    <row r="767" spans="1:39" hidden="1">
      <c r="A767" s="4">
        <v>42135</v>
      </c>
      <c r="B767" s="3">
        <v>141.70400000000001</v>
      </c>
      <c r="C767" s="3">
        <f t="shared" si="244"/>
        <v>-4.309562334965141E-3</v>
      </c>
      <c r="D767" s="3">
        <f t="shared" si="245"/>
        <v>1.8572327518950197E-5</v>
      </c>
      <c r="E767" s="3">
        <f t="shared" si="246"/>
        <v>2.818035280633667E-4</v>
      </c>
      <c r="F767" s="3">
        <f t="shared" si="247"/>
        <v>-3.0626231868786682E-2</v>
      </c>
      <c r="G767" s="3">
        <f t="shared" si="248"/>
        <v>5.4404097494173992E-2</v>
      </c>
      <c r="H767" s="3">
        <f t="shared" si="249"/>
        <v>1.1292774911064185</v>
      </c>
      <c r="I767" s="13">
        <f>I768*(1+(H768*((B767/B768)-1))+((1-H768)*(Eur_1M!B767/100)*((A767-A768)/360)))</f>
        <v>122.58811980000888</v>
      </c>
      <c r="J767" s="3">
        <f t="shared" si="250"/>
        <v>117.28259063944616</v>
      </c>
      <c r="K767" s="3">
        <f t="shared" si="243"/>
        <v>1.1637723316488904</v>
      </c>
      <c r="L767" s="13">
        <f t="shared" si="251"/>
        <v>1163.7723316488905</v>
      </c>
      <c r="M767" s="3">
        <f t="shared" si="252"/>
        <v>-5.0269438968281299E-3</v>
      </c>
      <c r="N767" s="3">
        <f t="shared" si="253"/>
        <v>6.8285626990341533E-2</v>
      </c>
      <c r="O767" s="3">
        <v>756</v>
      </c>
      <c r="P767" s="3">
        <f t="shared" si="254"/>
        <v>3</v>
      </c>
      <c r="Q767" s="3">
        <f>(  'Swap(vs6M)_2Y'!B770 + ( ('Swap(vs6M)_3Y'!B774 - 'Swap(vs6M)_2Y'!B770)/1  )*(P767-2) )/100</f>
        <v>1.8699999999999999E-3</v>
      </c>
      <c r="R767" s="3">
        <f t="shared" si="255"/>
        <v>1.388901073058584</v>
      </c>
      <c r="S767" s="3">
        <f t="shared" si="256"/>
        <v>1.2706268976846158</v>
      </c>
      <c r="T767" s="13">
        <f t="shared" si="257"/>
        <v>0.91756858290078736</v>
      </c>
      <c r="U767" s="13">
        <f t="shared" si="258"/>
        <v>0.89806929336721752</v>
      </c>
      <c r="V767" s="3">
        <f t="shared" si="259"/>
        <v>174.79569886542242</v>
      </c>
      <c r="W767" s="13">
        <f t="shared" si="260"/>
        <v>0.91756858290078736</v>
      </c>
      <c r="X767" s="3">
        <f t="shared" si="261"/>
        <v>1.1047526482878024E-3</v>
      </c>
      <c r="Y767" s="3">
        <f t="shared" si="262"/>
        <v>-5.1584221810767827</v>
      </c>
      <c r="Z767" s="3">
        <f t="shared" si="263"/>
        <v>306.51495087540684</v>
      </c>
      <c r="AA767" s="3">
        <f t="shared" si="264"/>
        <v>2679.1356909143856</v>
      </c>
      <c r="AL767" s="25"/>
      <c r="AM767" s="25"/>
    </row>
    <row r="768" spans="1:39" hidden="1">
      <c r="A768" s="4">
        <v>42132</v>
      </c>
      <c r="B768" s="3">
        <v>142.316</v>
      </c>
      <c r="C768" s="3">
        <f t="shared" si="244"/>
        <v>1.7230046423491732E-3</v>
      </c>
      <c r="D768" s="3">
        <f t="shared" si="245"/>
        <v>2.9687449975568023E-6</v>
      </c>
      <c r="E768" s="3">
        <f t="shared" si="246"/>
        <v>2.6477960490685712E-4</v>
      </c>
      <c r="F768" s="3">
        <f t="shared" si="247"/>
        <v>-2.5072320562495309E-2</v>
      </c>
      <c r="G768" s="3">
        <f t="shared" si="248"/>
        <v>5.4223533904031271E-2</v>
      </c>
      <c r="H768" s="3">
        <f t="shared" si="249"/>
        <v>1.1661864425560096</v>
      </c>
      <c r="I768" s="13">
        <f>I769*(1+(H769*((B768/B769)-1))+((1-H769)*(Eur_1M!B768/100)*((A768-A769)/360)))</f>
        <v>123.20591491035945</v>
      </c>
      <c r="J768" s="3">
        <f t="shared" si="250"/>
        <v>117.87364800409539</v>
      </c>
      <c r="K768" s="3">
        <f t="shared" si="243"/>
        <v>1.1696372788984843</v>
      </c>
      <c r="L768" s="13">
        <f t="shared" si="251"/>
        <v>1169.6372788984843</v>
      </c>
      <c r="M768" s="3">
        <f t="shared" si="252"/>
        <v>1.989255826718299E-3</v>
      </c>
      <c r="N768" s="3">
        <f t="shared" si="253"/>
        <v>6.8313793779332513E-2</v>
      </c>
      <c r="O768" s="3">
        <v>757</v>
      </c>
      <c r="P768" s="3">
        <f t="shared" si="254"/>
        <v>3.003968253968254</v>
      </c>
      <c r="Q768" s="3">
        <f>(  'Swap(vs6M)_2Y'!B771 + ( ('Swap(vs6M)_3Y'!B775 - 'Swap(vs6M)_2Y'!B771)/1  )*(P768-2) )/100</f>
        <v>1.9534126984126986E-3</v>
      </c>
      <c r="R768" s="3">
        <f t="shared" si="255"/>
        <v>1.4321738746031332</v>
      </c>
      <c r="S768" s="3">
        <f t="shared" si="256"/>
        <v>1.3137726828536889</v>
      </c>
      <c r="T768" s="13">
        <f t="shared" si="257"/>
        <v>0.92395296673086635</v>
      </c>
      <c r="U768" s="13">
        <f t="shared" si="258"/>
        <v>0.9055386434705992</v>
      </c>
      <c r="V768" s="3">
        <f t="shared" si="259"/>
        <v>180.44932193583202</v>
      </c>
      <c r="W768" s="13">
        <f t="shared" si="260"/>
        <v>0.92395296673086635</v>
      </c>
      <c r="X768" s="3">
        <f t="shared" si="261"/>
        <v>1.0330166123569519E-3</v>
      </c>
      <c r="Y768" s="3">
        <f t="shared" si="262"/>
        <v>-5.0561302209676224</v>
      </c>
      <c r="Z768" s="3">
        <f t="shared" si="263"/>
        <v>290.01031981062761</v>
      </c>
      <c r="AA768" s="3">
        <f t="shared" si="264"/>
        <v>2704.2939186880567</v>
      </c>
      <c r="AL768" s="25"/>
      <c r="AM768" s="25"/>
    </row>
    <row r="769" spans="1:39" hidden="1">
      <c r="A769" s="4">
        <v>42131</v>
      </c>
      <c r="B769" s="3">
        <v>142.071</v>
      </c>
      <c r="C769" s="3">
        <f t="shared" si="244"/>
        <v>2.7771138702122494E-3</v>
      </c>
      <c r="D769" s="3">
        <f t="shared" si="245"/>
        <v>7.7123614481252584E-6</v>
      </c>
      <c r="E769" s="3">
        <f t="shared" si="246"/>
        <v>2.642374766482035E-4</v>
      </c>
      <c r="F769" s="3">
        <f t="shared" si="247"/>
        <v>-2.8353085372169087E-2</v>
      </c>
      <c r="G769" s="3">
        <f t="shared" si="248"/>
        <v>5.3131316680379882E-2</v>
      </c>
      <c r="H769" s="3">
        <f t="shared" si="249"/>
        <v>1.1545739502162622</v>
      </c>
      <c r="I769" s="13">
        <f>I770*(1+(H770*((B769/B770)-1))+((1-H770)*(Eur_1M!B769/100)*((A769-A770)/360)))</f>
        <v>122.96107043612666</v>
      </c>
      <c r="J769" s="3">
        <f t="shared" si="250"/>
        <v>117.63940022960776</v>
      </c>
      <c r="K769" s="3">
        <f t="shared" si="243"/>
        <v>1.1673128838010303</v>
      </c>
      <c r="L769" s="13">
        <f t="shared" si="251"/>
        <v>1167.3128838010302</v>
      </c>
      <c r="M769" s="3">
        <f t="shared" si="252"/>
        <v>3.6233133983214439E-3</v>
      </c>
      <c r="N769" s="3">
        <f t="shared" si="253"/>
        <v>6.822490395690127E-2</v>
      </c>
      <c r="O769" s="3">
        <v>758</v>
      </c>
      <c r="P769" s="3">
        <f t="shared" si="254"/>
        <v>3.0079365079365079</v>
      </c>
      <c r="Q769" s="3">
        <f>(  'Swap(vs6M)_2Y'!B772 + ( ('Swap(vs6M)_3Y'!B776 - 'Swap(vs6M)_2Y'!B772)/1  )*(P769-2) )/100</f>
        <v>2.0178968253968255E-3</v>
      </c>
      <c r="R769" s="3">
        <f t="shared" si="255"/>
        <v>1.4179105756988795</v>
      </c>
      <c r="S769" s="3">
        <f t="shared" si="256"/>
        <v>1.2995853707448897</v>
      </c>
      <c r="T769" s="13">
        <f t="shared" si="257"/>
        <v>0.92189156282122409</v>
      </c>
      <c r="U769" s="13">
        <f t="shared" si="258"/>
        <v>0.9031284418315052</v>
      </c>
      <c r="V769" s="3">
        <f t="shared" si="259"/>
        <v>178.47257799884517</v>
      </c>
      <c r="W769" s="13">
        <f t="shared" si="260"/>
        <v>0.92189156282122409</v>
      </c>
      <c r="X769" s="3">
        <f t="shared" si="261"/>
        <v>1.0570059231800528E-3</v>
      </c>
      <c r="Y769" s="3">
        <f t="shared" si="262"/>
        <v>-5.1634215968445893</v>
      </c>
      <c r="Z769" s="3">
        <f t="shared" si="263"/>
        <v>295.57219489907044</v>
      </c>
      <c r="AA769" s="3">
        <f t="shared" si="264"/>
        <v>2700.114274318953</v>
      </c>
      <c r="AL769" s="25"/>
      <c r="AM769" s="25"/>
    </row>
    <row r="770" spans="1:39" hidden="1">
      <c r="A770" s="4">
        <v>42130</v>
      </c>
      <c r="B770" s="3">
        <v>141.67699999999999</v>
      </c>
      <c r="C770" s="3">
        <f t="shared" si="244"/>
        <v>-3.5440417286376649E-3</v>
      </c>
      <c r="D770" s="3">
        <f t="shared" si="245"/>
        <v>1.2560231774325049E-5</v>
      </c>
      <c r="E770" s="3">
        <f t="shared" si="246"/>
        <v>2.5683166386956274E-4</v>
      </c>
      <c r="F770" s="3">
        <f t="shared" si="247"/>
        <v>-3.0576530867372862E-2</v>
      </c>
      <c r="G770" s="3">
        <f t="shared" si="248"/>
        <v>5.1449749208620492E-2</v>
      </c>
      <c r="H770" s="3">
        <f t="shared" si="249"/>
        <v>1.30512603474728</v>
      </c>
      <c r="I770" s="13">
        <f>I771*(1+(H771*((B770/B771)-1))+((1-H771)*(Eur_1M!B770/100)*((A770-A771)/360)))</f>
        <v>122.51635010924169</v>
      </c>
      <c r="J770" s="3">
        <f t="shared" si="250"/>
        <v>117.21392709132827</v>
      </c>
      <c r="K770" s="3">
        <f t="shared" si="243"/>
        <v>1.1630909966182028</v>
      </c>
      <c r="L770" s="13">
        <f t="shared" si="251"/>
        <v>1163.0909966182028</v>
      </c>
      <c r="M770" s="3">
        <f t="shared" si="252"/>
        <v>-4.5992394467433036E-3</v>
      </c>
      <c r="N770" s="3">
        <f t="shared" si="253"/>
        <v>6.7989791454742154E-2</v>
      </c>
      <c r="O770" s="3">
        <v>759</v>
      </c>
      <c r="P770" s="3">
        <f t="shared" si="254"/>
        <v>3.0119047619047619</v>
      </c>
      <c r="Q770" s="3">
        <f>(  'Swap(vs6M)_2Y'!B773 + ( ('Swap(vs6M)_3Y'!B777 - 'Swap(vs6M)_2Y'!B773)/1  )*(P770-2) )/100</f>
        <v>1.8911904761904762E-3</v>
      </c>
      <c r="R770" s="3">
        <f t="shared" si="255"/>
        <v>1.3876720202473147</v>
      </c>
      <c r="S770" s="3">
        <f t="shared" si="256"/>
        <v>1.2696768240809226</v>
      </c>
      <c r="T770" s="13">
        <f t="shared" si="257"/>
        <v>0.91738153011818668</v>
      </c>
      <c r="U770" s="13">
        <f t="shared" si="258"/>
        <v>0.8979001142406412</v>
      </c>
      <c r="V770" s="3">
        <f t="shared" si="259"/>
        <v>174.19806107294971</v>
      </c>
      <c r="W770" s="13">
        <f t="shared" si="260"/>
        <v>0.91738153011818668</v>
      </c>
      <c r="X770" s="3">
        <f t="shared" si="261"/>
        <v>1.1099055273676532E-3</v>
      </c>
      <c r="Y770" s="3">
        <f t="shared" si="262"/>
        <v>-5.1587855148595461</v>
      </c>
      <c r="Z770" s="3">
        <f t="shared" si="263"/>
        <v>307.4668837467612</v>
      </c>
      <c r="AA770" s="3">
        <f t="shared" si="264"/>
        <v>2689.028984274405</v>
      </c>
      <c r="AL770" s="25"/>
      <c r="AM770" s="25"/>
    </row>
    <row r="771" spans="1:39" hidden="1">
      <c r="A771" s="4">
        <v>42129</v>
      </c>
      <c r="B771" s="3">
        <v>142.18</v>
      </c>
      <c r="C771" s="3">
        <f t="shared" si="244"/>
        <v>-8.1744038099592145E-3</v>
      </c>
      <c r="D771" s="3">
        <f t="shared" si="245"/>
        <v>6.6820877648275724E-5</v>
      </c>
      <c r="E771" s="3">
        <f t="shared" si="246"/>
        <v>2.4674367424105324E-4</v>
      </c>
      <c r="F771" s="3">
        <f t="shared" si="247"/>
        <v>-2.5460152614381833E-2</v>
      </c>
      <c r="G771" s="3">
        <f t="shared" si="248"/>
        <v>5.1967221318964842E-2</v>
      </c>
      <c r="H771" s="3">
        <f t="shared" si="249"/>
        <v>1.2971548010154323</v>
      </c>
      <c r="I771" s="13">
        <f>I772*(1+(H772*((B771/B772)-1))+((1-H772)*(Eur_1M!B771/100)*((A771-A772)/360)))</f>
        <v>123.08112992276826</v>
      </c>
      <c r="J771" s="3">
        <f t="shared" si="250"/>
        <v>117.7542636245855</v>
      </c>
      <c r="K771" s="3">
        <f t="shared" si="243"/>
        <v>1.1684526509247402</v>
      </c>
      <c r="L771" s="13">
        <f t="shared" si="251"/>
        <v>1168.4526509247401</v>
      </c>
      <c r="M771" s="3">
        <f t="shared" si="252"/>
        <v>-9.9476273365458733E-3</v>
      </c>
      <c r="N771" s="3">
        <f t="shared" si="253"/>
        <v>6.6877485530891304E-2</v>
      </c>
      <c r="O771" s="3">
        <v>760</v>
      </c>
      <c r="P771" s="3">
        <f t="shared" si="254"/>
        <v>3.0158730158730158</v>
      </c>
      <c r="Q771" s="3">
        <f>(  'Swap(vs6M)_2Y'!B774 + ( ('Swap(vs6M)_3Y'!B778 - 'Swap(vs6M)_2Y'!B774)/1  )*(P771-2) )/100</f>
        <v>1.8334603174603177E-3</v>
      </c>
      <c r="R771" s="3">
        <f t="shared" si="255"/>
        <v>1.4461205087221027</v>
      </c>
      <c r="S771" s="3">
        <f t="shared" si="256"/>
        <v>1.3299792678428299</v>
      </c>
      <c r="T771" s="13">
        <f t="shared" si="257"/>
        <v>0.9259282978222303</v>
      </c>
      <c r="U771" s="13">
        <f t="shared" si="258"/>
        <v>0.90823744889295988</v>
      </c>
      <c r="V771" s="3">
        <f t="shared" si="259"/>
        <v>178.67415004002487</v>
      </c>
      <c r="W771" s="13">
        <f t="shared" si="260"/>
        <v>0.9259282978222303</v>
      </c>
      <c r="X771" s="3">
        <f t="shared" si="261"/>
        <v>1.0332375094644723E-3</v>
      </c>
      <c r="Y771" s="3">
        <f t="shared" si="262"/>
        <v>-4.8106928895106904</v>
      </c>
      <c r="Z771" s="3">
        <f t="shared" si="263"/>
        <v>284.52169541809167</v>
      </c>
      <c r="AA771" s="3">
        <f t="shared" si="264"/>
        <v>2724.0246441611516</v>
      </c>
      <c r="AL771" s="25"/>
      <c r="AM771" s="25"/>
    </row>
    <row r="772" spans="1:39" hidden="1">
      <c r="A772" s="4">
        <v>42128</v>
      </c>
      <c r="B772" s="3">
        <v>143.34700000000001</v>
      </c>
      <c r="C772" s="3">
        <f t="shared" si="244"/>
        <v>-6.8551355004642096E-4</v>
      </c>
      <c r="D772" s="3">
        <f t="shared" si="245"/>
        <v>4.699288272972469E-7</v>
      </c>
      <c r="E772" s="3">
        <f t="shared" si="246"/>
        <v>1.8798868775582803E-4</v>
      </c>
      <c r="F772" s="3">
        <f t="shared" si="247"/>
        <v>-2.0125800065060439E-2</v>
      </c>
      <c r="G772" s="3">
        <f t="shared" si="248"/>
        <v>4.5972571539129696E-2</v>
      </c>
      <c r="H772" s="3">
        <f t="shared" si="249"/>
        <v>1.2158780002462903</v>
      </c>
      <c r="I772" s="13">
        <f>I773*(1+(H773*((B772/B773)-1))+((1-H773)*(Eur_1M!B772/100)*((A772-A773)/360)))</f>
        <v>124.3116051430508</v>
      </c>
      <c r="J772" s="3">
        <f t="shared" si="250"/>
        <v>118.93148472715086</v>
      </c>
      <c r="K772" s="3">
        <f t="shared" si="243"/>
        <v>1.1801339869178247</v>
      </c>
      <c r="L772" s="13">
        <f t="shared" si="251"/>
        <v>1180.1339869178246</v>
      </c>
      <c r="M772" s="3">
        <f t="shared" si="252"/>
        <v>-1.0262221225928298E-3</v>
      </c>
      <c r="N772" s="3">
        <f t="shared" si="253"/>
        <v>6.6869779853189246E-2</v>
      </c>
      <c r="O772" s="3">
        <v>761</v>
      </c>
      <c r="P772" s="3">
        <f t="shared" si="254"/>
        <v>3.0198412698412698</v>
      </c>
      <c r="Q772" s="3">
        <f>(  'Swap(vs6M)_2Y'!B775 + ( ('Swap(vs6M)_3Y'!B779 - 'Swap(vs6M)_2Y'!B775)/1  )*(P772-2) )/100</f>
        <v>1.6594404761904762E-3</v>
      </c>
      <c r="R772" s="3">
        <f t="shared" si="255"/>
        <v>1.5265445440293572</v>
      </c>
      <c r="S772" s="3">
        <f t="shared" si="256"/>
        <v>1.4103403102451189</v>
      </c>
      <c r="T772" s="13">
        <f t="shared" si="257"/>
        <v>0.9365628470472418</v>
      </c>
      <c r="U772" s="13">
        <f t="shared" si="258"/>
        <v>0.92078038938886109</v>
      </c>
      <c r="V772" s="3">
        <f t="shared" si="259"/>
        <v>189.0919728040875</v>
      </c>
      <c r="W772" s="13">
        <f t="shared" si="260"/>
        <v>0.9365628470472418</v>
      </c>
      <c r="X772" s="3">
        <f t="shared" si="261"/>
        <v>9.0725689228838224E-4</v>
      </c>
      <c r="Y772" s="3">
        <f t="shared" si="262"/>
        <v>-4.3453699671503871</v>
      </c>
      <c r="Z772" s="3">
        <f t="shared" si="263"/>
        <v>255.15666747724129</v>
      </c>
      <c r="AA772" s="3">
        <f t="shared" si="264"/>
        <v>2766.7111500926658</v>
      </c>
      <c r="AL772" s="25"/>
      <c r="AM772" s="25"/>
    </row>
    <row r="773" spans="1:39">
      <c r="A773" s="4">
        <v>42124</v>
      </c>
      <c r="B773" s="3">
        <v>143.4453</v>
      </c>
      <c r="C773" s="3">
        <f t="shared" si="244"/>
        <v>-1.6390026303752898E-3</v>
      </c>
      <c r="D773" s="3">
        <f t="shared" si="245"/>
        <v>2.6863296223771187E-6</v>
      </c>
      <c r="E773" s="3">
        <f t="shared" si="246"/>
        <v>1.877591913274526E-4</v>
      </c>
      <c r="F773" s="3">
        <f t="shared" si="247"/>
        <v>-1.8949947449752206E-2</v>
      </c>
      <c r="G773" s="3">
        <f t="shared" si="248"/>
        <v>4.6255080698950575E-2</v>
      </c>
      <c r="H773" s="3">
        <f t="shared" si="249"/>
        <v>1.5</v>
      </c>
      <c r="I773" s="13">
        <f>I774*(1+(H774*((B773/B774)-1))+((1-H774)*(Eur_1M!B773/100)*((A773-A774)/360)))</f>
        <v>124.43924194299598</v>
      </c>
      <c r="J773" s="3">
        <f t="shared" si="250"/>
        <v>119.05359749454561</v>
      </c>
      <c r="K773" s="3">
        <f t="shared" si="243"/>
        <v>1.1813456881537905</v>
      </c>
      <c r="L773" s="13">
        <f t="shared" si="251"/>
        <v>1181.3456881537904</v>
      </c>
      <c r="M773" s="3">
        <f t="shared" si="252"/>
        <v>-2.4589833438271916E-3</v>
      </c>
      <c r="N773" s="3">
        <f t="shared" si="253"/>
        <v>6.6763318100939023E-2</v>
      </c>
      <c r="O773" s="3">
        <v>762</v>
      </c>
      <c r="P773" s="3">
        <f t="shared" si="254"/>
        <v>3.0238095238095237</v>
      </c>
      <c r="Q773" s="3">
        <f>(  'Swap(vs6M)_3Y'!B785 + ( ('Swap(vs6M)_5Y'!B781 - 'Swap(vs6M)_3Y'!B785)/2  )*(P773-3) )/100</f>
        <v>1.5367738095238095E-3</v>
      </c>
      <c r="R773" s="3">
        <f t="shared" si="255"/>
        <v>1.5335675723300319</v>
      </c>
      <c r="S773" s="3">
        <f t="shared" si="256"/>
        <v>1.4174721413702893</v>
      </c>
      <c r="T773" s="13">
        <f t="shared" si="257"/>
        <v>0.93743196446825161</v>
      </c>
      <c r="U773" s="13">
        <f t="shared" si="258"/>
        <v>0.92182753311613563</v>
      </c>
      <c r="V773" s="3">
        <f t="shared" si="259"/>
        <v>189.87738933519404</v>
      </c>
      <c r="W773" s="13">
        <f t="shared" si="260"/>
        <v>0.93743196446825161</v>
      </c>
      <c r="X773" s="3">
        <f t="shared" si="261"/>
        <v>8.9747973376249506E-4</v>
      </c>
      <c r="Y773" s="3">
        <f t="shared" si="262"/>
        <v>-4.2014881504702988</v>
      </c>
      <c r="Z773" s="3">
        <f t="shared" si="263"/>
        <v>252.8546791027016</v>
      </c>
      <c r="AA773" s="3">
        <f t="shared" si="264"/>
        <v>2774.5079790004252</v>
      </c>
      <c r="AL773" s="25"/>
      <c r="AM773" s="25"/>
    </row>
    <row r="774" spans="1:39" hidden="1">
      <c r="A774" s="4">
        <v>42123</v>
      </c>
      <c r="B774" s="3">
        <v>143.6806</v>
      </c>
      <c r="C774" s="3">
        <f t="shared" si="244"/>
        <v>-1.1055679410977761E-2</v>
      </c>
      <c r="D774" s="3">
        <f t="shared" si="245"/>
        <v>1.2222804723831758E-4</v>
      </c>
      <c r="E774" s="3">
        <f t="shared" si="246"/>
        <v>2.0197592739465669E-4</v>
      </c>
      <c r="F774" s="3">
        <f t="shared" si="247"/>
        <v>-1.3199611010309453E-2</v>
      </c>
      <c r="G774" s="3">
        <f t="shared" si="248"/>
        <v>4.9347056191366478E-2</v>
      </c>
      <c r="H774" s="3">
        <f t="shared" si="249"/>
        <v>1.5</v>
      </c>
      <c r="I774" s="13">
        <f>I775*(1+(H775*((B774/B775)-1))+((1-H775)*(Eur_1M!B774/100)*((A774-A775)/360)))</f>
        <v>124.74561249191571</v>
      </c>
      <c r="J774" s="3">
        <f t="shared" si="250"/>
        <v>119.34670853770017</v>
      </c>
      <c r="K774" s="3">
        <f t="shared" si="243"/>
        <v>1.1842541720154123</v>
      </c>
      <c r="L774" s="13">
        <f t="shared" si="251"/>
        <v>1184.2541720154122</v>
      </c>
      <c r="M774" s="3">
        <f t="shared" si="252"/>
        <v>-1.6629214910610333E-2</v>
      </c>
      <c r="N774" s="3">
        <f t="shared" si="253"/>
        <v>6.3515745420004668E-2</v>
      </c>
      <c r="O774" s="3">
        <v>763</v>
      </c>
      <c r="P774" s="3">
        <f t="shared" si="254"/>
        <v>3.0277777777777777</v>
      </c>
      <c r="Q774" s="3">
        <f>(  'Swap(vs6M)_3Y'!B786 + ( ('Swap(vs6M)_5Y'!B782 - 'Swap(vs6M)_3Y'!B786)/2  )*(P774-3) )/100</f>
        <v>1.2454444444444444E-3</v>
      </c>
      <c r="R774" s="3">
        <f t="shared" si="255"/>
        <v>1.6195302350897882</v>
      </c>
      <c r="S774" s="3">
        <f t="shared" si="256"/>
        <v>1.5090095933686583</v>
      </c>
      <c r="T774" s="13">
        <f t="shared" si="257"/>
        <v>0.94733338673866074</v>
      </c>
      <c r="U774" s="13">
        <f t="shared" si="258"/>
        <v>0.93435183439852454</v>
      </c>
      <c r="V774" s="3">
        <f t="shared" si="259"/>
        <v>191.04842072132328</v>
      </c>
      <c r="W774" s="13">
        <f t="shared" si="260"/>
        <v>0.94733338673866074</v>
      </c>
      <c r="X774" s="3">
        <f t="shared" si="261"/>
        <v>8.212416821133272E-4</v>
      </c>
      <c r="Y774" s="3">
        <f t="shared" si="262"/>
        <v>-3.4825410285184506</v>
      </c>
      <c r="Z774" s="3">
        <f t="shared" si="263"/>
        <v>221.496173117117</v>
      </c>
      <c r="AA774" s="3">
        <f t="shared" si="264"/>
        <v>2818.3618148517612</v>
      </c>
      <c r="AL774" s="25"/>
      <c r="AM774" s="25"/>
    </row>
    <row r="775" spans="1:39" hidden="1">
      <c r="A775" s="4">
        <v>42122</v>
      </c>
      <c r="B775" s="3">
        <v>145.27789999999999</v>
      </c>
      <c r="C775" s="3">
        <f t="shared" si="244"/>
        <v>-1.1399226953830032E-3</v>
      </c>
      <c r="D775" s="3">
        <f t="shared" si="245"/>
        <v>1.2994237514492511E-6</v>
      </c>
      <c r="E775" s="3">
        <f t="shared" si="246"/>
        <v>8.1919722060838841E-5</v>
      </c>
      <c r="F775" s="3">
        <f t="shared" si="247"/>
        <v>-6.7021456255030682E-4</v>
      </c>
      <c r="G775" s="3">
        <f t="shared" si="248"/>
        <v>3.2123286099088016E-2</v>
      </c>
      <c r="H775" s="3">
        <f t="shared" si="249"/>
        <v>1.5</v>
      </c>
      <c r="I775" s="13">
        <f>I776*(1+(H776*((B775/B776)-1))+((1-H776)*(Eur_1M!B775/100)*((A775-A776)/360)))</f>
        <v>126.83737809819367</v>
      </c>
      <c r="J775" s="3">
        <f t="shared" si="250"/>
        <v>121.3479439731975</v>
      </c>
      <c r="K775" s="3">
        <f t="shared" si="243"/>
        <v>1.2041120419366773</v>
      </c>
      <c r="L775" s="13">
        <f t="shared" si="251"/>
        <v>1204.1120419366773</v>
      </c>
      <c r="M775" s="3">
        <f t="shared" si="252"/>
        <v>-1.7098986671057188E-3</v>
      </c>
      <c r="N775" s="3">
        <f t="shared" si="253"/>
        <v>6.3505056132965781E-2</v>
      </c>
      <c r="O775" s="3">
        <v>764</v>
      </c>
      <c r="P775" s="3">
        <f t="shared" si="254"/>
        <v>3.0317460317460316</v>
      </c>
      <c r="Q775" s="3">
        <f>(  'Swap(vs6M)_3Y'!B787 + ( ('Swap(vs6M)_5Y'!B783 - 'Swap(vs6M)_3Y'!B787)/2  )*(P775-3) )/100</f>
        <v>9.5368253968253962E-4</v>
      </c>
      <c r="R775" s="3">
        <f t="shared" si="255"/>
        <v>1.7612306441250176</v>
      </c>
      <c r="S775" s="3">
        <f t="shared" si="256"/>
        <v>1.6506562131487881</v>
      </c>
      <c r="T775" s="13">
        <f t="shared" si="257"/>
        <v>0.96090031331331727</v>
      </c>
      <c r="U775" s="13">
        <f t="shared" si="258"/>
        <v>0.95059560323237957</v>
      </c>
      <c r="V775" s="3">
        <f t="shared" si="259"/>
        <v>209.18054475864596</v>
      </c>
      <c r="W775" s="13">
        <f t="shared" si="260"/>
        <v>0.96090031331331727</v>
      </c>
      <c r="X775" s="3">
        <f t="shared" si="261"/>
        <v>6.3534874668762459E-4</v>
      </c>
      <c r="Y775" s="3">
        <f t="shared" si="262"/>
        <v>-2.761465150973347</v>
      </c>
      <c r="Z775" s="3">
        <f t="shared" si="263"/>
        <v>177.35649558518901</v>
      </c>
      <c r="AA775" s="3">
        <f t="shared" si="264"/>
        <v>2873.6437917159574</v>
      </c>
      <c r="AL775" s="25"/>
      <c r="AM775" s="25"/>
    </row>
    <row r="776" spans="1:39" hidden="1">
      <c r="A776" s="4">
        <v>42121</v>
      </c>
      <c r="B776" s="3">
        <v>145.4436</v>
      </c>
      <c r="C776" s="3">
        <f t="shared" si="244"/>
        <v>1.5895071127727432E-3</v>
      </c>
      <c r="D776" s="3">
        <f t="shared" si="245"/>
        <v>2.526532861555142E-6</v>
      </c>
      <c r="E776" s="3">
        <f t="shared" si="246"/>
        <v>8.1682420294455362E-5</v>
      </c>
      <c r="F776" s="3">
        <f t="shared" si="247"/>
        <v>-5.608848930828518E-4</v>
      </c>
      <c r="G776" s="3">
        <f t="shared" si="248"/>
        <v>3.2078034584997035E-2</v>
      </c>
      <c r="H776" s="3">
        <f t="shared" si="249"/>
        <v>1.5</v>
      </c>
      <c r="I776" s="13">
        <f>I777*(1+(H777*((B776/B777)-1))+((1-H777)*(Eur_1M!B776/100)*((A776-A777)/360)))</f>
        <v>127.05444268828262</v>
      </c>
      <c r="J776" s="3">
        <f t="shared" si="250"/>
        <v>121.5556141577411</v>
      </c>
      <c r="K776" s="3">
        <f t="shared" ref="K776:K839" si="265">J776/$Y$2</f>
        <v>1.2061727127793198</v>
      </c>
      <c r="L776" s="13">
        <f t="shared" si="251"/>
        <v>1206.1727127793199</v>
      </c>
      <c r="M776" s="3">
        <f t="shared" si="252"/>
        <v>2.3847275155521558E-3</v>
      </c>
      <c r="N776" s="3">
        <f t="shared" si="253"/>
        <v>6.3490413657811537E-2</v>
      </c>
      <c r="O776" s="3">
        <v>765</v>
      </c>
      <c r="P776" s="3">
        <f t="shared" si="254"/>
        <v>3.0357142857142856</v>
      </c>
      <c r="Q776" s="3">
        <f>(  'Swap(vs6M)_3Y'!B788 + ( ('Swap(vs6M)_5Y'!B784 - 'Swap(vs6M)_3Y'!B788)/2  )*(P776-3) )/100</f>
        <v>1.0187499999999999E-3</v>
      </c>
      <c r="R776" s="3">
        <f t="shared" si="255"/>
        <v>1.7778089272226403</v>
      </c>
      <c r="S776" s="3">
        <f t="shared" si="256"/>
        <v>1.6671876664710816</v>
      </c>
      <c r="T776" s="13">
        <f t="shared" si="257"/>
        <v>0.96228237910146652</v>
      </c>
      <c r="U776" s="13">
        <f t="shared" si="258"/>
        <v>0.95226145279941377</v>
      </c>
      <c r="V776" s="3">
        <f t="shared" si="259"/>
        <v>211.35774173242874</v>
      </c>
      <c r="W776" s="13">
        <f t="shared" si="260"/>
        <v>0.96228237910146652</v>
      </c>
      <c r="X776" s="3">
        <f t="shared" si="261"/>
        <v>6.1566632276780083E-4</v>
      </c>
      <c r="Y776" s="3">
        <f t="shared" si="262"/>
        <v>-2.7724263117531489</v>
      </c>
      <c r="Z776" s="3">
        <f t="shared" si="263"/>
        <v>172.63682792106189</v>
      </c>
      <c r="AA776" s="3">
        <f t="shared" si="264"/>
        <v>2881.8673394246662</v>
      </c>
      <c r="AL776" s="25"/>
      <c r="AM776" s="25"/>
    </row>
    <row r="777" spans="1:39" hidden="1">
      <c r="A777" s="4">
        <v>42118</v>
      </c>
      <c r="B777" s="3">
        <v>145.21260000000001</v>
      </c>
      <c r="C777" s="3">
        <f t="shared" ref="C777:C840" si="266">+LN(B777/B778)</f>
        <v>-1.1693247364388439E-3</v>
      </c>
      <c r="D777" s="3">
        <f t="shared" ref="D777:D840" si="267">+C777^2</f>
        <v>1.367320339247772E-6</v>
      </c>
      <c r="E777" s="3">
        <f t="shared" ref="E777:E840" si="268">+SUM(D777:D796)</f>
        <v>8.0331482669524155E-5</v>
      </c>
      <c r="F777" s="3">
        <f t="shared" ref="F777:F840" si="269">+SUM(C777:C796)</f>
        <v>-1.0661433090041958E-3</v>
      </c>
      <c r="G777" s="3">
        <f t="shared" ref="G777:G840" si="270">+SQRT($D$3/$D$2)*SQRT(E777-((1/$D$2)*F777^2))</f>
        <v>3.1803468126230257E-2</v>
      </c>
      <c r="H777" s="3">
        <f t="shared" ref="H777:H840" si="271">+MIN($D$5,$D$4/G779)</f>
        <v>1.5</v>
      </c>
      <c r="I777" s="13">
        <f>I778*(1+(H778*((B777/B778)-1))+((1-H778)*(Eur_1M!B777/100)*((A777-A778)/360)))</f>
        <v>126.75181345038519</v>
      </c>
      <c r="J777" s="3">
        <f t="shared" ref="J777:J840" si="272">I777*(1-(1.1/100))^4</f>
        <v>121.26608250425171</v>
      </c>
      <c r="K777" s="3">
        <f t="shared" si="265"/>
        <v>1.2032997465050381</v>
      </c>
      <c r="L777" s="13">
        <f t="shared" ref="L777:L840" si="273">K777*1000</f>
        <v>1203.2997465050382</v>
      </c>
      <c r="M777" s="3">
        <f t="shared" ref="M777:M840" si="274">LN(L777/L778)</f>
        <v>-1.7540271984658354E-3</v>
      </c>
      <c r="N777" s="3">
        <f t="shared" si="253"/>
        <v>6.3408061158785098E-2</v>
      </c>
      <c r="O777" s="3">
        <v>766</v>
      </c>
      <c r="P777" s="3">
        <f t="shared" si="254"/>
        <v>3.0396825396825395</v>
      </c>
      <c r="Q777" s="3">
        <f>(  'Swap(vs6M)_3Y'!B789 + ( ('Swap(vs6M)_5Y'!B785 - 'Swap(vs6M)_3Y'!B789)/2  )*(P777-3) )/100</f>
        <v>1.0651507936507937E-3</v>
      </c>
      <c r="R777" s="3">
        <f t="shared" si="255"/>
        <v>1.7586251456807558</v>
      </c>
      <c r="S777" s="3">
        <f t="shared" si="256"/>
        <v>1.6480751860550851</v>
      </c>
      <c r="T777" s="13">
        <f t="shared" si="257"/>
        <v>0.9606794004721938</v>
      </c>
      <c r="U777" s="13">
        <f t="shared" si="258"/>
        <v>0.95033137822631486</v>
      </c>
      <c r="V777" s="3">
        <f t="shared" si="259"/>
        <v>208.72583228968369</v>
      </c>
      <c r="W777" s="13">
        <f t="shared" si="260"/>
        <v>0.9606794004721938</v>
      </c>
      <c r="X777" s="3">
        <f t="shared" si="261"/>
        <v>6.3884107170327983E-4</v>
      </c>
      <c r="Y777" s="3">
        <f t="shared" si="262"/>
        <v>-2.8684880643496982</v>
      </c>
      <c r="Z777" s="3">
        <f t="shared" si="263"/>
        <v>178.28433387881958</v>
      </c>
      <c r="AA777" s="3">
        <f t="shared" si="264"/>
        <v>2879.3680008995129</v>
      </c>
      <c r="AL777" s="25"/>
      <c r="AM777" s="25"/>
    </row>
    <row r="778" spans="1:39" hidden="1">
      <c r="A778" s="4">
        <v>42117</v>
      </c>
      <c r="B778" s="3">
        <v>145.38249999999999</v>
      </c>
      <c r="C778" s="3">
        <f t="shared" si="266"/>
        <v>-8.2300655040607254E-4</v>
      </c>
      <c r="D778" s="3">
        <f t="shared" si="267"/>
        <v>6.7733978201130318E-7</v>
      </c>
      <c r="E778" s="3">
        <f t="shared" si="268"/>
        <v>7.9395132486911939E-5</v>
      </c>
      <c r="F778" s="3">
        <f t="shared" si="269"/>
        <v>7.5966460058956632E-4</v>
      </c>
      <c r="G778" s="3">
        <f t="shared" si="270"/>
        <v>3.162301539136797E-2</v>
      </c>
      <c r="H778" s="3">
        <f t="shared" si="271"/>
        <v>1.5</v>
      </c>
      <c r="I778" s="13">
        <f>I779*(1+(H779*((B778/B779)-1))+((1-H779)*(Eur_1M!B778/100)*((A778-A779)/360)))</f>
        <v>126.97433467572182</v>
      </c>
      <c r="J778" s="3">
        <f t="shared" si="272"/>
        <v>121.47897316463806</v>
      </c>
      <c r="K778" s="3">
        <f t="shared" si="265"/>
        <v>1.2054122191139163</v>
      </c>
      <c r="L778" s="13">
        <f t="shared" si="273"/>
        <v>1205.4122191139163</v>
      </c>
      <c r="M778" s="3">
        <f t="shared" si="274"/>
        <v>-1.2342911619164746E-3</v>
      </c>
      <c r="N778" s="3">
        <f t="shared" si="253"/>
        <v>6.3470422991045952E-2</v>
      </c>
      <c r="O778" s="3">
        <v>767</v>
      </c>
      <c r="P778" s="3">
        <f t="shared" si="254"/>
        <v>3.0436507936507935</v>
      </c>
      <c r="Q778" s="3">
        <f>(  'Swap(vs6M)_3Y'!B790 + ( ('Swap(vs6M)_5Y'!B786 - 'Swap(vs6M)_3Y'!B790)/2  )*(P778-3) )/100</f>
        <v>1.0744662698412698E-3</v>
      </c>
      <c r="R778" s="3">
        <f t="shared" si="255"/>
        <v>1.7720670206135347</v>
      </c>
      <c r="S778" s="3">
        <f t="shared" si="256"/>
        <v>1.6613361271363221</v>
      </c>
      <c r="T778" s="13">
        <f t="shared" si="257"/>
        <v>0.96180828368061055</v>
      </c>
      <c r="U778" s="13">
        <f t="shared" si="258"/>
        <v>0.95167702093647211</v>
      </c>
      <c r="V778" s="3">
        <f t="shared" si="259"/>
        <v>210.80562264349908</v>
      </c>
      <c r="W778" s="13">
        <f t="shared" si="260"/>
        <v>0.96180828368061055</v>
      </c>
      <c r="X778" s="3">
        <f t="shared" si="261"/>
        <v>6.2174919524469953E-4</v>
      </c>
      <c r="Y778" s="3">
        <f t="shared" si="262"/>
        <v>-2.8389038009156451</v>
      </c>
      <c r="Z778" s="3">
        <f t="shared" si="263"/>
        <v>174.52298268936684</v>
      </c>
      <c r="AA778" s="3">
        <f t="shared" si="264"/>
        <v>2887.115330979052</v>
      </c>
      <c r="AL778" s="25"/>
      <c r="AM778" s="25"/>
    </row>
    <row r="779" spans="1:39" hidden="1">
      <c r="A779" s="4">
        <v>42116</v>
      </c>
      <c r="B779" s="3">
        <v>145.50219999999999</v>
      </c>
      <c r="C779" s="3">
        <f t="shared" si="266"/>
        <v>-2.3079526110322229E-3</v>
      </c>
      <c r="D779" s="3">
        <f t="shared" si="267"/>
        <v>5.3266452547704552E-6</v>
      </c>
      <c r="E779" s="3">
        <f t="shared" si="268"/>
        <v>8.3113610772539887E-5</v>
      </c>
      <c r="F779" s="3">
        <f t="shared" si="269"/>
        <v>-5.1394947936152214E-4</v>
      </c>
      <c r="G779" s="3">
        <f t="shared" si="270"/>
        <v>3.2358385079783898E-2</v>
      </c>
      <c r="H779" s="3">
        <f t="shared" si="271"/>
        <v>1.5</v>
      </c>
      <c r="I779" s="13">
        <f>I780*(1+(H780*((B779/B780)-1))+((1-H780)*(Eur_1M!B779/100)*((A779-A780)/360)))</f>
        <v>127.13115473570002</v>
      </c>
      <c r="J779" s="3">
        <f t="shared" si="272"/>
        <v>121.62900616072677</v>
      </c>
      <c r="K779" s="3">
        <f t="shared" si="265"/>
        <v>1.2069009673478226</v>
      </c>
      <c r="L779" s="13">
        <f t="shared" si="273"/>
        <v>1206.9009673478226</v>
      </c>
      <c r="M779" s="3">
        <f t="shared" si="274"/>
        <v>-3.4634556261241107E-3</v>
      </c>
      <c r="N779" s="3">
        <f t="shared" si="253"/>
        <v>6.3278543153612976E-2</v>
      </c>
      <c r="O779" s="3">
        <v>768</v>
      </c>
      <c r="P779" s="3">
        <f t="shared" si="254"/>
        <v>3.0476190476190474</v>
      </c>
      <c r="Q779" s="3">
        <f>(  'Swap(vs6M)_3Y'!B791 + ( ('Swap(vs6M)_5Y'!B787 - 'Swap(vs6M)_3Y'!B791)/2  )*(P779-3) )/100</f>
        <v>1.1782857142857142E-3</v>
      </c>
      <c r="R779" s="3">
        <f t="shared" si="255"/>
        <v>1.790095854085292</v>
      </c>
      <c r="S779" s="3">
        <f t="shared" si="256"/>
        <v>1.679627772611783</v>
      </c>
      <c r="T779" s="13">
        <f t="shared" si="257"/>
        <v>0.96328074840214206</v>
      </c>
      <c r="U779" s="13">
        <f t="shared" si="258"/>
        <v>0.95348511968755412</v>
      </c>
      <c r="V779" s="3">
        <f t="shared" si="259"/>
        <v>212.51713975906557</v>
      </c>
      <c r="W779" s="13">
        <f t="shared" si="260"/>
        <v>0.96328074840214206</v>
      </c>
      <c r="X779" s="3">
        <f t="shared" si="261"/>
        <v>6.0278942737677856E-4</v>
      </c>
      <c r="Y779" s="3">
        <f t="shared" si="262"/>
        <v>-2.8773413657413851</v>
      </c>
      <c r="Z779" s="3">
        <f t="shared" si="263"/>
        <v>169.32693543709559</v>
      </c>
      <c r="AA779" s="3">
        <f t="shared" si="264"/>
        <v>2895.4432832457578</v>
      </c>
      <c r="AL779" s="25"/>
      <c r="AM779" s="25"/>
    </row>
    <row r="780" spans="1:39" hidden="1">
      <c r="A780" s="4">
        <v>42115</v>
      </c>
      <c r="B780" s="3">
        <v>145.83840000000001</v>
      </c>
      <c r="C780" s="3">
        <f t="shared" si="266"/>
        <v>-2.3272660072596765E-3</v>
      </c>
      <c r="D780" s="3">
        <f t="shared" si="267"/>
        <v>5.4161670685463967E-6</v>
      </c>
      <c r="E780" s="3">
        <f t="shared" si="268"/>
        <v>1.0138489317171095E-4</v>
      </c>
      <c r="F780" s="3">
        <f t="shared" si="269"/>
        <v>-3.0637666914005331E-3</v>
      </c>
      <c r="G780" s="3">
        <f t="shared" si="270"/>
        <v>3.5658604209500074E-2</v>
      </c>
      <c r="H780" s="3">
        <f t="shared" si="271"/>
        <v>1.5</v>
      </c>
      <c r="I780" s="13">
        <f>I781*(1+(H781*((B780/B781)-1))+((1-H781)*(Eur_1M!B780/100)*((A780-A781)/360)))</f>
        <v>127.57223123235006</v>
      </c>
      <c r="J780" s="3">
        <f t="shared" si="272"/>
        <v>122.05099317122732</v>
      </c>
      <c r="K780" s="3">
        <f t="shared" si="265"/>
        <v>1.2110882623628645</v>
      </c>
      <c r="L780" s="13">
        <f t="shared" si="273"/>
        <v>1211.0882623628645</v>
      </c>
      <c r="M780" s="3">
        <f t="shared" si="274"/>
        <v>-3.4924872303320064E-3</v>
      </c>
      <c r="N780" s="3">
        <f t="shared" ref="N780:N843" si="275">SQRT(252)*STDEV(M781:M959)</f>
        <v>6.3051081145536148E-2</v>
      </c>
      <c r="O780" s="3">
        <v>769</v>
      </c>
      <c r="P780" s="3">
        <f t="shared" ref="P780:P843" si="276">O780/252</f>
        <v>3.0515873015873014</v>
      </c>
      <c r="Q780" s="3">
        <f>(  'Swap(vs6M)_3Y'!B792 + ( ('Swap(vs6M)_5Y'!B788 - 'Swap(vs6M)_3Y'!B792)/2  )*(P780-3) )/100</f>
        <v>1.0060952380952378E-3</v>
      </c>
      <c r="R780" s="3">
        <f t="shared" si="255"/>
        <v>1.8217763175362591</v>
      </c>
      <c r="S780" s="3">
        <f t="shared" si="256"/>
        <v>1.7116336888091634</v>
      </c>
      <c r="T780" s="13">
        <f t="shared" si="257"/>
        <v>0.96575553371869416</v>
      </c>
      <c r="U780" s="13">
        <f t="shared" si="258"/>
        <v>0.95651790207031961</v>
      </c>
      <c r="V780" s="3">
        <f t="shared" si="259"/>
        <v>216.02947490641338</v>
      </c>
      <c r="W780" s="13">
        <f t="shared" si="260"/>
        <v>0.96575553371869416</v>
      </c>
      <c r="X780" s="3">
        <f t="shared" si="261"/>
        <v>5.6897816139742628E-4</v>
      </c>
      <c r="Y780" s="3">
        <f t="shared" si="262"/>
        <v>-2.6182295255621413</v>
      </c>
      <c r="Z780" s="3">
        <f t="shared" si="263"/>
        <v>160.57041305513312</v>
      </c>
      <c r="AA780" s="3">
        <f t="shared" si="264"/>
        <v>2909.9500628125538</v>
      </c>
      <c r="AL780" s="25"/>
      <c r="AM780" s="25"/>
    </row>
    <row r="781" spans="1:39" hidden="1">
      <c r="A781" s="4">
        <v>42114</v>
      </c>
      <c r="B781" s="3">
        <v>146.1782</v>
      </c>
      <c r="C781" s="3">
        <f t="shared" si="266"/>
        <v>4.8377324911116996E-4</v>
      </c>
      <c r="D781" s="3">
        <f t="shared" si="267"/>
        <v>2.3403655655557809E-7</v>
      </c>
      <c r="E781" s="3">
        <f t="shared" si="268"/>
        <v>9.9165045796013008E-5</v>
      </c>
      <c r="F781" s="3">
        <f t="shared" si="269"/>
        <v>1.0513247247982956E-3</v>
      </c>
      <c r="G781" s="3">
        <f t="shared" si="270"/>
        <v>3.5338127402470998E-2</v>
      </c>
      <c r="H781" s="3">
        <f t="shared" si="271"/>
        <v>1.5</v>
      </c>
      <c r="I781" s="13">
        <f>I782*(1+(H782*((B781/B782)-1))+((1-H782)*(Eur_1M!B781/100)*((A781-A782)/360)))</f>
        <v>128.01855455646128</v>
      </c>
      <c r="J781" s="3">
        <f t="shared" si="272"/>
        <v>122.47799993012019</v>
      </c>
      <c r="K781" s="3">
        <f t="shared" si="265"/>
        <v>1.2153253673646998</v>
      </c>
      <c r="L781" s="13">
        <f t="shared" si="273"/>
        <v>1215.3253673646998</v>
      </c>
      <c r="M781" s="3">
        <f t="shared" si="274"/>
        <v>7.2694614001020343E-4</v>
      </c>
      <c r="N781" s="3">
        <f t="shared" si="275"/>
        <v>6.3427611755059329E-2</v>
      </c>
      <c r="O781" s="3">
        <v>770</v>
      </c>
      <c r="P781" s="3">
        <f t="shared" si="276"/>
        <v>3.0555555555555554</v>
      </c>
      <c r="Q781" s="3">
        <f>(  'Swap(vs6M)_3Y'!B793 + ( ('Swap(vs6M)_5Y'!B789 - 'Swap(vs6M)_3Y'!B793)/2  )*(P781-3) )/100</f>
        <v>1.0361111111111111E-3</v>
      </c>
      <c r="R781" s="3">
        <f t="shared" si="255"/>
        <v>1.842875876974841</v>
      </c>
      <c r="S781" s="3">
        <f t="shared" si="256"/>
        <v>1.7320034762631622</v>
      </c>
      <c r="T781" s="13">
        <f t="shared" si="257"/>
        <v>0.9673264324434705</v>
      </c>
      <c r="U781" s="13">
        <f t="shared" si="258"/>
        <v>0.9583635282494114</v>
      </c>
      <c r="V781" s="3">
        <f t="shared" si="259"/>
        <v>220.28210426047269</v>
      </c>
      <c r="W781" s="13">
        <f t="shared" si="260"/>
        <v>0.9673264324434705</v>
      </c>
      <c r="X781" s="3">
        <f t="shared" si="261"/>
        <v>5.4190160579541677E-4</v>
      </c>
      <c r="Y781" s="3">
        <f t="shared" si="262"/>
        <v>-2.599856193982383</v>
      </c>
      <c r="Z781" s="3">
        <f t="shared" si="263"/>
        <v>155.12225430641334</v>
      </c>
      <c r="AA781" s="3">
        <f t="shared" si="264"/>
        <v>2919.0768676986659</v>
      </c>
      <c r="AL781" s="25"/>
      <c r="AM781" s="25"/>
    </row>
    <row r="782" spans="1:39" hidden="1">
      <c r="A782" s="4">
        <v>42111</v>
      </c>
      <c r="B782" s="3">
        <v>146.10749999999999</v>
      </c>
      <c r="C782" s="3">
        <f t="shared" si="266"/>
        <v>-2.6349936042488181E-3</v>
      </c>
      <c r="D782" s="3">
        <f t="shared" si="267"/>
        <v>6.9431912944321764E-6</v>
      </c>
      <c r="E782" s="3">
        <f t="shared" si="268"/>
        <v>1.0095505553081993E-4</v>
      </c>
      <c r="F782" s="3">
        <f t="shared" si="269"/>
        <v>1.9902412842408021E-3</v>
      </c>
      <c r="G782" s="3">
        <f t="shared" si="270"/>
        <v>3.5630580007285154E-2</v>
      </c>
      <c r="H782" s="3">
        <f t="shared" si="271"/>
        <v>1.5</v>
      </c>
      <c r="I782" s="13">
        <f>I783*(1+(H783*((B782/B783)-1))+((1-H783)*(Eur_1M!B782/100)*((A782-A783)/360)))</f>
        <v>127.92552577992855</v>
      </c>
      <c r="J782" s="3">
        <f t="shared" si="272"/>
        <v>122.3889973747863</v>
      </c>
      <c r="K782" s="3">
        <f t="shared" si="265"/>
        <v>1.2144422123220042</v>
      </c>
      <c r="L782" s="13">
        <f t="shared" si="273"/>
        <v>1214.4422123220043</v>
      </c>
      <c r="M782" s="3">
        <f t="shared" si="274"/>
        <v>-3.954652479578955E-3</v>
      </c>
      <c r="N782" s="3">
        <f t="shared" si="275"/>
        <v>6.3267967888629151E-2</v>
      </c>
      <c r="O782" s="3">
        <v>771</v>
      </c>
      <c r="P782" s="3">
        <f t="shared" si="276"/>
        <v>3.0595238095238093</v>
      </c>
      <c r="Q782" s="3">
        <f>(  'Swap(vs6M)_3Y'!B794 + ( ('Swap(vs6M)_5Y'!B790 - 'Swap(vs6M)_3Y'!B794)/2  )*(P782-3) )/100</f>
        <v>9.9733928571428565E-4</v>
      </c>
      <c r="R782" s="3">
        <f t="shared" si="255"/>
        <v>1.838516370799637</v>
      </c>
      <c r="S782" s="3">
        <f t="shared" si="256"/>
        <v>1.7278512393640841</v>
      </c>
      <c r="T782" s="13">
        <f t="shared" si="257"/>
        <v>0.96700682410142791</v>
      </c>
      <c r="U782" s="13">
        <f t="shared" si="258"/>
        <v>0.95799255088571589</v>
      </c>
      <c r="V782" s="3">
        <f t="shared" si="259"/>
        <v>219.30010299625724</v>
      </c>
      <c r="W782" s="13">
        <f t="shared" si="260"/>
        <v>0.96700682410142791</v>
      </c>
      <c r="X782" s="3">
        <f t="shared" si="261"/>
        <v>5.476887260766444E-4</v>
      </c>
      <c r="Y782" s="3">
        <f t="shared" si="262"/>
        <v>-2.5692171651177635</v>
      </c>
      <c r="Z782" s="3">
        <f t="shared" si="263"/>
        <v>156.35984550104902</v>
      </c>
      <c r="AA782" s="3">
        <f t="shared" si="264"/>
        <v>2922.0710425661987</v>
      </c>
      <c r="AL782" s="25"/>
      <c r="AM782" s="25"/>
    </row>
    <row r="783" spans="1:39" hidden="1">
      <c r="A783" s="4">
        <v>42110</v>
      </c>
      <c r="B783" s="3">
        <v>146.49299999999999</v>
      </c>
      <c r="C783" s="3">
        <f t="shared" si="266"/>
        <v>-1.5817591514733771E-3</v>
      </c>
      <c r="D783" s="3">
        <f t="shared" si="267"/>
        <v>2.501962013269778E-6</v>
      </c>
      <c r="E783" s="3">
        <f t="shared" si="268"/>
        <v>9.403124791596355E-5</v>
      </c>
      <c r="F783" s="3">
        <f t="shared" si="269"/>
        <v>4.7644601720260547E-3</v>
      </c>
      <c r="G783" s="3">
        <f t="shared" si="270"/>
        <v>3.4212463706677465E-2</v>
      </c>
      <c r="H783" s="3">
        <f t="shared" si="271"/>
        <v>1.5</v>
      </c>
      <c r="I783" s="13">
        <f>I784*(1+(H784*((B783/B784)-1))+((1-H784)*(Eur_1M!B783/100)*((A783-A784)/360)))</f>
        <v>128.43242842893213</v>
      </c>
      <c r="J783" s="3">
        <f t="shared" si="272"/>
        <v>122.87396162722875</v>
      </c>
      <c r="K783" s="3">
        <f t="shared" si="265"/>
        <v>1.2192544182577203</v>
      </c>
      <c r="L783" s="13">
        <f t="shared" si="273"/>
        <v>1219.2544182577203</v>
      </c>
      <c r="M783" s="3">
        <f t="shared" si="274"/>
        <v>-2.3731742185612668E-3</v>
      </c>
      <c r="N783" s="3">
        <f t="shared" si="275"/>
        <v>6.3283921910489038E-2</v>
      </c>
      <c r="O783" s="3">
        <v>772</v>
      </c>
      <c r="P783" s="3">
        <f t="shared" si="276"/>
        <v>3.0634920634920637</v>
      </c>
      <c r="Q783" s="3">
        <f>(  'Swap(vs6M)_3Y'!B795 + ( ('Swap(vs6M)_5Y'!B791 - 'Swap(vs6M)_3Y'!B795)/2  )*(P783-3) )/100</f>
        <v>9.495238095238095E-4</v>
      </c>
      <c r="R783" s="3">
        <f t="shared" si="255"/>
        <v>1.8713780851660322</v>
      </c>
      <c r="S783" s="3">
        <f t="shared" si="256"/>
        <v>1.7606132856555261</v>
      </c>
      <c r="T783" s="13">
        <f t="shared" si="257"/>
        <v>0.96935365287174735</v>
      </c>
      <c r="U783" s="13">
        <f t="shared" si="258"/>
        <v>0.96084806078596952</v>
      </c>
      <c r="V783" s="3">
        <f t="shared" si="259"/>
        <v>223.83157338016167</v>
      </c>
      <c r="W783" s="13">
        <f t="shared" si="260"/>
        <v>0.96935365287174735</v>
      </c>
      <c r="X783" s="3">
        <f t="shared" si="261"/>
        <v>5.1280491320758264E-4</v>
      </c>
      <c r="Y783" s="3">
        <f t="shared" si="262"/>
        <v>-2.4362009620490039</v>
      </c>
      <c r="Z783" s="3">
        <f t="shared" si="263"/>
        <v>147.79202478707631</v>
      </c>
      <c r="AA783" s="3">
        <f t="shared" si="264"/>
        <v>2935.0004776576116</v>
      </c>
      <c r="AL783" s="25"/>
      <c r="AM783" s="25"/>
    </row>
    <row r="784" spans="1:39" hidden="1">
      <c r="A784" s="4">
        <v>42109</v>
      </c>
      <c r="B784" s="3">
        <v>146.72489999999999</v>
      </c>
      <c r="C784" s="3">
        <f t="shared" si="266"/>
        <v>4.6076372789682629E-3</v>
      </c>
      <c r="D784" s="3">
        <f t="shared" si="267"/>
        <v>2.1230321294538058E-5</v>
      </c>
      <c r="E784" s="3">
        <f t="shared" si="268"/>
        <v>1.1177538026115827E-4</v>
      </c>
      <c r="F784" s="3">
        <f t="shared" si="269"/>
        <v>1.8466533045966649E-3</v>
      </c>
      <c r="G784" s="3">
        <f t="shared" si="270"/>
        <v>3.7499618803147138E-2</v>
      </c>
      <c r="H784" s="3">
        <f t="shared" si="271"/>
        <v>1.5</v>
      </c>
      <c r="I784" s="13">
        <f>I785*(1+(H785*((B784/B785)-1))+((1-H785)*(Eur_1M!B784/100)*((A784-A785)/360)))</f>
        <v>128.73758290605775</v>
      </c>
      <c r="J784" s="3">
        <f t="shared" si="272"/>
        <v>123.16590922933658</v>
      </c>
      <c r="K784" s="3">
        <f t="shared" si="265"/>
        <v>1.2221513575201624</v>
      </c>
      <c r="L784" s="13">
        <f t="shared" si="273"/>
        <v>1222.1513575201623</v>
      </c>
      <c r="M784" s="3">
        <f t="shared" si="274"/>
        <v>6.9038637595246919E-3</v>
      </c>
      <c r="N784" s="3">
        <f t="shared" si="275"/>
        <v>6.2922785170270404E-2</v>
      </c>
      <c r="O784" s="3">
        <v>773</v>
      </c>
      <c r="P784" s="3">
        <f t="shared" si="276"/>
        <v>3.0674603174603177</v>
      </c>
      <c r="Q784" s="3">
        <f>(  'Swap(vs6M)_3Y'!B796 + ( ('Swap(vs6M)_5Y'!B792 - 'Swap(vs6M)_3Y'!B796)/2  )*(P784-3) )/100</f>
        <v>9.3910119047619061E-4</v>
      </c>
      <c r="R784" s="3">
        <f t="shared" si="255"/>
        <v>1.9016170419035354</v>
      </c>
      <c r="S784" s="3">
        <f t="shared" si="256"/>
        <v>1.7914130276531168</v>
      </c>
      <c r="T784" s="13">
        <f t="shared" si="257"/>
        <v>0.97138938083153992</v>
      </c>
      <c r="U784" s="13">
        <f t="shared" si="258"/>
        <v>0.96338648006224215</v>
      </c>
      <c r="V784" s="3">
        <f t="shared" si="259"/>
        <v>226.56956175468804</v>
      </c>
      <c r="W784" s="13">
        <f t="shared" si="260"/>
        <v>0.97138938083153992</v>
      </c>
      <c r="X784" s="3">
        <f t="shared" si="261"/>
        <v>4.8568113179493582E-4</v>
      </c>
      <c r="Y784" s="3">
        <f t="shared" si="262"/>
        <v>-2.3382229583434033</v>
      </c>
      <c r="Z784" s="3">
        <f t="shared" si="263"/>
        <v>140.01936757419946</v>
      </c>
      <c r="AA784" s="3">
        <f t="shared" si="264"/>
        <v>2946.6492784613051</v>
      </c>
      <c r="AL784" s="25"/>
      <c r="AM784" s="25"/>
    </row>
    <row r="785" spans="1:39" hidden="1">
      <c r="A785" s="4">
        <v>42108</v>
      </c>
      <c r="B785" s="3">
        <v>146.0504</v>
      </c>
      <c r="C785" s="3">
        <f t="shared" si="266"/>
        <v>-5.0380869478488079E-4</v>
      </c>
      <c r="D785" s="3">
        <f t="shared" si="267"/>
        <v>2.5382320094084517E-7</v>
      </c>
      <c r="E785" s="3">
        <f t="shared" si="268"/>
        <v>9.0549628754965563E-5</v>
      </c>
      <c r="F785" s="3">
        <f t="shared" si="269"/>
        <v>-2.6933837647170108E-3</v>
      </c>
      <c r="G785" s="3">
        <f t="shared" si="270"/>
        <v>3.3709866555164829E-2</v>
      </c>
      <c r="H785" s="3">
        <f t="shared" si="271"/>
        <v>1.5</v>
      </c>
      <c r="I785" s="13">
        <f>I786*(1+(H786*((B785/B786)-1))+((1-H786)*(Eur_1M!B785/100)*((A785-A786)/360)))</f>
        <v>127.85185715594814</v>
      </c>
      <c r="J785" s="3">
        <f t="shared" si="272"/>
        <v>122.31851707797318</v>
      </c>
      <c r="K785" s="3">
        <f t="shared" si="265"/>
        <v>1.2137428500474303</v>
      </c>
      <c r="L785" s="13">
        <f t="shared" si="273"/>
        <v>1213.7428500474302</v>
      </c>
      <c r="M785" s="3">
        <f t="shared" si="274"/>
        <v>-6.8349237749558509E-4</v>
      </c>
      <c r="N785" s="3">
        <f t="shared" si="275"/>
        <v>6.3334356031016822E-2</v>
      </c>
      <c r="O785" s="3">
        <v>774</v>
      </c>
      <c r="P785" s="3">
        <f t="shared" si="276"/>
        <v>3.0714285714285716</v>
      </c>
      <c r="Q785" s="3">
        <f>(  'Swap(vs6M)_3Y'!B797 + ( ('Swap(vs6M)_5Y'!B793 - 'Swap(vs6M)_3Y'!B797)/2  )*(P785-3) )/100</f>
        <v>9.5132142857142876E-4</v>
      </c>
      <c r="R785" s="3">
        <f t="shared" si="255"/>
        <v>1.8270013232830693</v>
      </c>
      <c r="S785" s="3">
        <f t="shared" si="256"/>
        <v>1.7160047505830418</v>
      </c>
      <c r="T785" s="13">
        <f t="shared" si="257"/>
        <v>0.9661502147835811</v>
      </c>
      <c r="U785" s="13">
        <f t="shared" si="258"/>
        <v>0.95691941353094057</v>
      </c>
      <c r="V785" s="3">
        <f t="shared" si="259"/>
        <v>218.53045878565047</v>
      </c>
      <c r="W785" s="13">
        <f t="shared" si="260"/>
        <v>0.9661502147835811</v>
      </c>
      <c r="X785" s="3">
        <f t="shared" si="261"/>
        <v>5.5802118803556207E-4</v>
      </c>
      <c r="Y785" s="3">
        <f t="shared" si="262"/>
        <v>-2.5564241978302196</v>
      </c>
      <c r="Z785" s="3">
        <f t="shared" si="263"/>
        <v>159.91302456908656</v>
      </c>
      <c r="AA785" s="3">
        <f t="shared" si="264"/>
        <v>2930.5343306162526</v>
      </c>
      <c r="AL785" s="25"/>
      <c r="AM785" s="25"/>
    </row>
    <row r="786" spans="1:39" hidden="1">
      <c r="A786" s="4">
        <v>42107</v>
      </c>
      <c r="B786" s="3">
        <v>146.124</v>
      </c>
      <c r="C786" s="3">
        <f t="shared" si="266"/>
        <v>8.8969493788109978E-5</v>
      </c>
      <c r="D786" s="3">
        <f t="shared" si="267"/>
        <v>7.9155708249125393E-9</v>
      </c>
      <c r="E786" s="3">
        <f t="shared" si="268"/>
        <v>9.1193280895961906E-5</v>
      </c>
      <c r="F786" s="3">
        <f t="shared" si="269"/>
        <v>-3.1369268218897585E-3</v>
      </c>
      <c r="G786" s="3">
        <f t="shared" si="270"/>
        <v>3.3805856653263626E-2</v>
      </c>
      <c r="H786" s="3">
        <f t="shared" si="271"/>
        <v>1.3570012744922815</v>
      </c>
      <c r="I786" s="13">
        <f>I787*(1+(H787*((B786/B787)-1))+((1-H787)*(Eur_1M!B786/100)*((A786-A787)/360)))</f>
        <v>127.9392727963217</v>
      </c>
      <c r="J786" s="3">
        <f t="shared" si="272"/>
        <v>122.40214942980421</v>
      </c>
      <c r="K786" s="3">
        <f t="shared" si="265"/>
        <v>1.2145727176054457</v>
      </c>
      <c r="L786" s="13">
        <f t="shared" si="273"/>
        <v>1214.5727176054456</v>
      </c>
      <c r="M786" s="3">
        <f t="shared" si="274"/>
        <v>1.0330603434981221E-4</v>
      </c>
      <c r="N786" s="3">
        <f t="shared" si="275"/>
        <v>6.350942400037983E-2</v>
      </c>
      <c r="O786" s="3">
        <v>775</v>
      </c>
      <c r="P786" s="3">
        <f t="shared" si="276"/>
        <v>3.0753968253968256</v>
      </c>
      <c r="Q786" s="3">
        <f>(  'Swap(vs6M)_3Y'!B798 + ( ('Swap(vs6M)_5Y'!B794 - 'Swap(vs6M)_3Y'!B798)/2  )*(P786-3) )/100</f>
        <v>1.0429384920634921E-3</v>
      </c>
      <c r="R786" s="3">
        <f t="shared" si="255"/>
        <v>1.8298678329061171</v>
      </c>
      <c r="S786" s="3">
        <f t="shared" si="256"/>
        <v>1.7184925667783728</v>
      </c>
      <c r="T786" s="13">
        <f t="shared" si="257"/>
        <v>0.96636514774566717</v>
      </c>
      <c r="U786" s="13">
        <f t="shared" si="258"/>
        <v>0.95714659544184566</v>
      </c>
      <c r="V786" s="3">
        <f t="shared" si="259"/>
        <v>219.63922966660016</v>
      </c>
      <c r="W786" s="13">
        <f t="shared" si="260"/>
        <v>0.96636514774566717</v>
      </c>
      <c r="X786" s="3">
        <f t="shared" si="261"/>
        <v>5.5283869287785421E-4</v>
      </c>
      <c r="Y786" s="3">
        <f t="shared" si="262"/>
        <v>-2.6397677795159336</v>
      </c>
      <c r="Z786" s="3">
        <f t="shared" si="263"/>
        <v>159.28864215857837</v>
      </c>
      <c r="AA786" s="3">
        <f t="shared" si="264"/>
        <v>2934.1792594177909</v>
      </c>
      <c r="AL786" s="25"/>
      <c r="AM786" s="25"/>
    </row>
    <row r="787" spans="1:39" hidden="1">
      <c r="A787" s="4">
        <v>42104</v>
      </c>
      <c r="B787" s="3">
        <v>146.11099999999999</v>
      </c>
      <c r="C787" s="3">
        <f t="shared" si="266"/>
        <v>1.2443489713262297E-3</v>
      </c>
      <c r="D787" s="3">
        <f t="shared" si="267"/>
        <v>1.548404362440646E-6</v>
      </c>
      <c r="E787" s="3">
        <f t="shared" si="268"/>
        <v>9.125219946116037E-5</v>
      </c>
      <c r="F787" s="3">
        <f t="shared" si="269"/>
        <v>-3.484419305029652E-3</v>
      </c>
      <c r="G787" s="3">
        <f t="shared" si="270"/>
        <v>3.3795395709147497E-2</v>
      </c>
      <c r="H787" s="3">
        <f t="shared" si="271"/>
        <v>1.1578947972604061</v>
      </c>
      <c r="I787" s="13">
        <f>I788*(1+(H788*((B787/B788)-1))+((1-H788)*(Eur_1M!B787/100)*((A787-A788)/360)))</f>
        <v>127.92605658008068</v>
      </c>
      <c r="J787" s="3">
        <f t="shared" si="272"/>
        <v>122.38950520227445</v>
      </c>
      <c r="K787" s="3">
        <f t="shared" si="265"/>
        <v>1.2144472513953801</v>
      </c>
      <c r="L787" s="13">
        <f t="shared" si="273"/>
        <v>1214.4472513953801</v>
      </c>
      <c r="M787" s="3">
        <f t="shared" si="274"/>
        <v>1.3748093296708681E-3</v>
      </c>
      <c r="N787" s="3">
        <f t="shared" si="275"/>
        <v>6.3533519667324734E-2</v>
      </c>
      <c r="O787" s="3">
        <v>776</v>
      </c>
      <c r="P787" s="3">
        <f t="shared" si="276"/>
        <v>3.0793650793650795</v>
      </c>
      <c r="Q787" s="3">
        <f>(  'Swap(vs6M)_3Y'!B799 + ( ('Swap(vs6M)_5Y'!B795 - 'Swap(vs6M)_3Y'!B799)/2  )*(P787-3) )/100</f>
        <v>1.0898412698412698E-3</v>
      </c>
      <c r="R787" s="3">
        <f t="shared" si="255"/>
        <v>1.8285149126285369</v>
      </c>
      <c r="S787" s="3">
        <f t="shared" si="256"/>
        <v>1.7170255312894998</v>
      </c>
      <c r="T787" s="13">
        <f t="shared" si="257"/>
        <v>0.96626384517270725</v>
      </c>
      <c r="U787" s="13">
        <f t="shared" si="258"/>
        <v>0.95701274641014</v>
      </c>
      <c r="V787" s="3">
        <f t="shared" si="259"/>
        <v>219.67009425621393</v>
      </c>
      <c r="W787" s="13">
        <f t="shared" si="260"/>
        <v>0.96626384517270725</v>
      </c>
      <c r="X787" s="3">
        <f t="shared" si="261"/>
        <v>5.5369846081942107E-4</v>
      </c>
      <c r="Y787" s="3">
        <f t="shared" si="262"/>
        <v>-2.6876844747024742</v>
      </c>
      <c r="Z787" s="3">
        <f t="shared" si="263"/>
        <v>159.76981217058201</v>
      </c>
      <c r="AA787" s="3">
        <f t="shared" si="264"/>
        <v>2937.1180486902108</v>
      </c>
      <c r="AL787" s="25"/>
      <c r="AM787" s="25"/>
    </row>
    <row r="788" spans="1:39" hidden="1">
      <c r="A788" s="4">
        <v>42103</v>
      </c>
      <c r="B788" s="3">
        <v>145.92930000000001</v>
      </c>
      <c r="C788" s="3">
        <f t="shared" si="266"/>
        <v>-1.5577601673246032E-3</v>
      </c>
      <c r="D788" s="3">
        <f t="shared" si="267"/>
        <v>2.4266167389031757E-6</v>
      </c>
      <c r="E788" s="3">
        <f t="shared" si="268"/>
        <v>1.5573405056682371E-4</v>
      </c>
      <c r="F788" s="3">
        <f t="shared" si="269"/>
        <v>3.397132010264918E-3</v>
      </c>
      <c r="G788" s="3">
        <f t="shared" si="270"/>
        <v>4.4215139018531018E-2</v>
      </c>
      <c r="H788" s="3">
        <f t="shared" si="271"/>
        <v>1.1048628800292681</v>
      </c>
      <c r="I788" s="13">
        <f>I789*(1+(H789*((B788/B789)-1))+((1-H789)*(Eur_1M!B788/100)*((A788-A789)/360)))</f>
        <v>127.75030348516627</v>
      </c>
      <c r="J788" s="3">
        <f t="shared" si="272"/>
        <v>122.22135857992564</v>
      </c>
      <c r="K788" s="3">
        <f t="shared" si="265"/>
        <v>1.2127787651717825</v>
      </c>
      <c r="L788" s="13">
        <f t="shared" si="273"/>
        <v>1212.7787651717824</v>
      </c>
      <c r="M788" s="3">
        <f t="shared" si="274"/>
        <v>-1.6995584585124436E-3</v>
      </c>
      <c r="N788" s="3">
        <f t="shared" si="275"/>
        <v>6.3475190129938103E-2</v>
      </c>
      <c r="O788" s="3">
        <v>777</v>
      </c>
      <c r="P788" s="3">
        <f t="shared" si="276"/>
        <v>3.0833333333333335</v>
      </c>
      <c r="Q788" s="3">
        <f>(  'Swap(vs6M)_3Y'!B800 + ( ('Swap(vs6M)_5Y'!B796 - 'Swap(vs6M)_3Y'!B800)/2  )*(P788-3) )/100</f>
        <v>1.0914166666666668E-3</v>
      </c>
      <c r="R788" s="3">
        <f t="shared" si="255"/>
        <v>1.8167341651733542</v>
      </c>
      <c r="S788" s="3">
        <f t="shared" si="256"/>
        <v>1.7052753943224337</v>
      </c>
      <c r="T788" s="13">
        <f t="shared" si="257"/>
        <v>0.96537108614786749</v>
      </c>
      <c r="U788" s="13">
        <f t="shared" si="258"/>
        <v>0.95592846279945187</v>
      </c>
      <c r="V788" s="3">
        <f t="shared" si="259"/>
        <v>218.06457610438497</v>
      </c>
      <c r="W788" s="13">
        <f t="shared" si="260"/>
        <v>0.96537108614786749</v>
      </c>
      <c r="X788" s="3">
        <f t="shared" si="261"/>
        <v>5.6664983053556861E-4</v>
      </c>
      <c r="Y788" s="3">
        <f t="shared" si="262"/>
        <v>-2.7188315259471603</v>
      </c>
      <c r="Z788" s="3">
        <f t="shared" si="263"/>
        <v>163.11819986813472</v>
      </c>
      <c r="AA788" s="3">
        <f t="shared" si="264"/>
        <v>2937.5440145335851</v>
      </c>
      <c r="AL788" s="25"/>
      <c r="AM788" s="25"/>
    </row>
    <row r="789" spans="1:39" hidden="1">
      <c r="A789" s="4">
        <v>42102</v>
      </c>
      <c r="B789" s="3">
        <v>146.1568</v>
      </c>
      <c r="C789" s="3">
        <f t="shared" si="266"/>
        <v>5.5366837500847154E-4</v>
      </c>
      <c r="D789" s="3">
        <f t="shared" si="267"/>
        <v>3.0654866948452147E-7</v>
      </c>
      <c r="E789" s="3">
        <f t="shared" si="268"/>
        <v>2.2186294192544934E-4</v>
      </c>
      <c r="F789" s="3">
        <f t="shared" si="269"/>
        <v>1.323471754395618E-2</v>
      </c>
      <c r="G789" s="3">
        <f t="shared" si="270"/>
        <v>5.1818179114338163E-2</v>
      </c>
      <c r="H789" s="3">
        <f t="shared" si="271"/>
        <v>1.0909838042660696</v>
      </c>
      <c r="I789" s="13">
        <f>I790*(1+(H790*((B789/B790)-1))+((1-H790)*(Eur_1M!B789/100)*((A789-A790)/360)))</f>
        <v>127.96760720191016</v>
      </c>
      <c r="J789" s="3">
        <f t="shared" si="272"/>
        <v>122.42925754188769</v>
      </c>
      <c r="K789" s="3">
        <f t="shared" si="265"/>
        <v>1.2148417061282435</v>
      </c>
      <c r="L789" s="13">
        <f t="shared" si="273"/>
        <v>1214.8417061282435</v>
      </c>
      <c r="M789" s="3">
        <f t="shared" si="274"/>
        <v>6.0142488595599469E-4</v>
      </c>
      <c r="N789" s="3">
        <f t="shared" si="275"/>
        <v>6.3526393681536356E-2</v>
      </c>
      <c r="O789" s="3">
        <v>778</v>
      </c>
      <c r="P789" s="3">
        <f t="shared" si="276"/>
        <v>3.0873015873015874</v>
      </c>
      <c r="Q789" s="3">
        <f>(  'Swap(vs6M)_3Y'!B801 + ( ('Swap(vs6M)_5Y'!B797 - 'Swap(vs6M)_3Y'!B801)/2  )*(P789-3) )/100</f>
        <v>1.1049801587301588E-3</v>
      </c>
      <c r="R789" s="3">
        <f t="shared" si="255"/>
        <v>1.8299045745175555</v>
      </c>
      <c r="S789" s="3">
        <f t="shared" si="256"/>
        <v>1.7182841346175746</v>
      </c>
      <c r="T789" s="13">
        <f t="shared" si="257"/>
        <v>0.96636789535073297</v>
      </c>
      <c r="U789" s="13">
        <f t="shared" si="258"/>
        <v>0.95712759911134748</v>
      </c>
      <c r="V789" s="3">
        <f t="shared" si="259"/>
        <v>220.11601236058107</v>
      </c>
      <c r="W789" s="13">
        <f t="shared" si="260"/>
        <v>0.96636789535073297</v>
      </c>
      <c r="X789" s="3">
        <f t="shared" si="261"/>
        <v>5.5146516751109441E-4</v>
      </c>
      <c r="Y789" s="3">
        <f t="shared" si="262"/>
        <v>-2.6962424037655817</v>
      </c>
      <c r="Z789" s="3">
        <f t="shared" si="263"/>
        <v>159.62125829354858</v>
      </c>
      <c r="AA789" s="3">
        <f t="shared" si="264"/>
        <v>2944.8782225065224</v>
      </c>
      <c r="AL789" s="25"/>
      <c r="AM789" s="25"/>
    </row>
    <row r="790" spans="1:39" hidden="1">
      <c r="A790" s="4">
        <v>42101</v>
      </c>
      <c r="B790" s="3">
        <v>146.07589999999999</v>
      </c>
      <c r="C790" s="3">
        <f t="shared" si="266"/>
        <v>1.5723365243533681E-3</v>
      </c>
      <c r="D790" s="3">
        <f t="shared" si="267"/>
        <v>2.4722421458156297E-6</v>
      </c>
      <c r="E790" s="3">
        <f t="shared" si="268"/>
        <v>2.5033589534498247E-4</v>
      </c>
      <c r="F790" s="3">
        <f t="shared" si="269"/>
        <v>1.8045702194914779E-2</v>
      </c>
      <c r="G790" s="3">
        <f t="shared" si="270"/>
        <v>5.4305381314295381E-2</v>
      </c>
      <c r="H790" s="3">
        <f t="shared" si="271"/>
        <v>1.0861898784914719</v>
      </c>
      <c r="I790" s="13">
        <f>I791*(1+(H791*((B790/B791)-1))+((1-H791)*(Eur_1M!B790/100)*((A790-A791)/360)))</f>
        <v>127.89066743740641</v>
      </c>
      <c r="J790" s="3">
        <f t="shared" si="272"/>
        <v>122.35564767725391</v>
      </c>
      <c r="K790" s="3">
        <f t="shared" si="265"/>
        <v>1.2141112897609876</v>
      </c>
      <c r="L790" s="13">
        <f t="shared" si="273"/>
        <v>1214.1112897609876</v>
      </c>
      <c r="M790" s="3">
        <f t="shared" si="274"/>
        <v>1.6976384014461858E-3</v>
      </c>
      <c r="N790" s="3">
        <f t="shared" si="275"/>
        <v>6.3527954656052044E-2</v>
      </c>
      <c r="O790" s="3">
        <v>779</v>
      </c>
      <c r="P790" s="3">
        <f t="shared" si="276"/>
        <v>3.0912698412698414</v>
      </c>
      <c r="Q790" s="3">
        <f>(  'Swap(vs6M)_3Y'!B802 + ( ('Swap(vs6M)_5Y'!B798 - 'Swap(vs6M)_3Y'!B802)/2  )*(P790-3) )/100</f>
        <v>1.2941805555555558E-3</v>
      </c>
      <c r="R790" s="3">
        <f t="shared" si="255"/>
        <v>1.8286502108185356</v>
      </c>
      <c r="S790" s="3">
        <f t="shared" si="256"/>
        <v>1.7169553139472367</v>
      </c>
      <c r="T790" s="13">
        <f t="shared" si="257"/>
        <v>0.96627398717591306</v>
      </c>
      <c r="U790" s="13">
        <f t="shared" si="258"/>
        <v>0.95700633147599123</v>
      </c>
      <c r="V790" s="3">
        <f t="shared" si="259"/>
        <v>219.97883519101481</v>
      </c>
      <c r="W790" s="13">
        <f t="shared" si="260"/>
        <v>0.96627398717591306</v>
      </c>
      <c r="X790" s="3">
        <f t="shared" si="261"/>
        <v>5.5269584910094046E-4</v>
      </c>
      <c r="Y790" s="3">
        <f t="shared" si="262"/>
        <v>-2.8775982063418239</v>
      </c>
      <c r="Z790" s="3">
        <f t="shared" si="263"/>
        <v>159.99447583247425</v>
      </c>
      <c r="AA790" s="3">
        <f t="shared" si="264"/>
        <v>2946.5530379318488</v>
      </c>
      <c r="AL790" s="25"/>
      <c r="AM790" s="25"/>
    </row>
    <row r="791" spans="1:39" hidden="1">
      <c r="A791" s="4">
        <v>42096</v>
      </c>
      <c r="B791" s="3">
        <v>145.84639999999999</v>
      </c>
      <c r="C791" s="3">
        <f t="shared" si="266"/>
        <v>-2.8400512606378209E-3</v>
      </c>
      <c r="D791" s="3">
        <f t="shared" si="267"/>
        <v>8.0658911630504751E-6</v>
      </c>
      <c r="E791" s="3">
        <f t="shared" si="268"/>
        <v>2.5089746043815015E-4</v>
      </c>
      <c r="F791" s="3">
        <f t="shared" si="269"/>
        <v>1.4731582894500241E-2</v>
      </c>
      <c r="G791" s="3">
        <f t="shared" si="270"/>
        <v>5.4996233459545629E-2</v>
      </c>
      <c r="H791" s="3">
        <f t="shared" si="271"/>
        <v>1.0796256450370882</v>
      </c>
      <c r="I791" s="13">
        <f>I792*(1+(H792*((B791/B792)-1))+((1-H792)*(Eur_1M!B791/100)*((A791-A792)/360)))</f>
        <v>127.67373951386318</v>
      </c>
      <c r="J791" s="3">
        <f t="shared" si="272"/>
        <v>122.14810824442232</v>
      </c>
      <c r="K791" s="3">
        <f t="shared" si="265"/>
        <v>1.2120519163421482</v>
      </c>
      <c r="L791" s="13">
        <f t="shared" si="273"/>
        <v>1212.0519163421482</v>
      </c>
      <c r="M791" s="3">
        <f t="shared" si="274"/>
        <v>-3.0607038938729003E-3</v>
      </c>
      <c r="N791" s="3">
        <f t="shared" si="275"/>
        <v>6.339050712125939E-2</v>
      </c>
      <c r="O791" s="3">
        <v>780</v>
      </c>
      <c r="P791" s="3">
        <f t="shared" si="276"/>
        <v>3.0952380952380953</v>
      </c>
      <c r="Q791" s="3">
        <f>(  'Swap(vs6M)_3Y'!B803 + ( ('Swap(vs6M)_5Y'!B799 - 'Swap(vs6M)_3Y'!B803)/2  )*(P791-3) )/100</f>
        <v>1.3640476190476191E-3</v>
      </c>
      <c r="R791" s="3">
        <f t="shared" si="255"/>
        <v>1.8180328550425657</v>
      </c>
      <c r="S791" s="3">
        <f t="shared" si="256"/>
        <v>1.7065081053762379</v>
      </c>
      <c r="T791" s="13">
        <f t="shared" si="257"/>
        <v>0.96547044434364637</v>
      </c>
      <c r="U791" s="13">
        <f t="shared" si="258"/>
        <v>0.95604324074899616</v>
      </c>
      <c r="V791" s="3">
        <f t="shared" si="259"/>
        <v>218.18501681137832</v>
      </c>
      <c r="W791" s="13">
        <f t="shared" si="260"/>
        <v>0.96547044434364637</v>
      </c>
      <c r="X791" s="3">
        <f t="shared" si="261"/>
        <v>5.6531835655325218E-4</v>
      </c>
      <c r="Y791" s="3">
        <f t="shared" si="262"/>
        <v>-2.9672009077481012</v>
      </c>
      <c r="Z791" s="3">
        <f t="shared" si="263"/>
        <v>162.94979591639975</v>
      </c>
      <c r="AA791" s="3">
        <f t="shared" si="264"/>
        <v>2946.713978702754</v>
      </c>
      <c r="AL791" s="25"/>
      <c r="AM791" s="25"/>
    </row>
    <row r="792" spans="1:39" hidden="1">
      <c r="A792" s="4">
        <v>42095</v>
      </c>
      <c r="B792" s="3">
        <v>146.2612</v>
      </c>
      <c r="C792" s="3">
        <f t="shared" si="266"/>
        <v>4.9033906526180855E-4</v>
      </c>
      <c r="D792" s="3">
        <f t="shared" si="267"/>
        <v>2.4043239892182416E-7</v>
      </c>
      <c r="E792" s="3">
        <f t="shared" si="268"/>
        <v>2.6758918027906218E-4</v>
      </c>
      <c r="F792" s="3">
        <f t="shared" si="269"/>
        <v>2.2547336216552361E-2</v>
      </c>
      <c r="G792" s="3">
        <f t="shared" si="270"/>
        <v>5.5238960690123094E-2</v>
      </c>
      <c r="H792" s="3">
        <f t="shared" si="271"/>
        <v>1.0775872728926887</v>
      </c>
      <c r="I792" s="13">
        <f>I793*(1+(H793*((B792/B793)-1))+((1-H793)*(Eur_1M!B792/100)*((A792-A793)/360)))</f>
        <v>128.06510965406801</v>
      </c>
      <c r="J792" s="3">
        <f t="shared" si="272"/>
        <v>122.52254015525536</v>
      </c>
      <c r="K792" s="3">
        <f t="shared" si="265"/>
        <v>1.2157673313541981</v>
      </c>
      <c r="L792" s="13">
        <f t="shared" si="273"/>
        <v>1215.7673313541982</v>
      </c>
      <c r="M792" s="3">
        <f t="shared" si="274"/>
        <v>5.2437485427618829E-4</v>
      </c>
      <c r="N792" s="3">
        <f t="shared" si="275"/>
        <v>6.338750958105864E-2</v>
      </c>
      <c r="O792" s="3">
        <v>781</v>
      </c>
      <c r="P792" s="3">
        <f t="shared" si="276"/>
        <v>3.0992063492063493</v>
      </c>
      <c r="Q792" s="3">
        <f>(  'Swap(vs6M)_3Y'!B804 + ( ('Swap(vs6M)_5Y'!B800 - 'Swap(vs6M)_3Y'!B804)/2  )*(P792-3) )/100</f>
        <v>1.3572123015873016E-3</v>
      </c>
      <c r="R792" s="3">
        <f t="shared" si="255"/>
        <v>1.8443072161411267</v>
      </c>
      <c r="S792" s="3">
        <f t="shared" si="256"/>
        <v>1.7327162761880119</v>
      </c>
      <c r="T792" s="13">
        <f t="shared" si="257"/>
        <v>0.96743080977712093</v>
      </c>
      <c r="U792" s="13">
        <f t="shared" si="258"/>
        <v>0.95842694492885239</v>
      </c>
      <c r="V792" s="3">
        <f t="shared" si="259"/>
        <v>221.76677522244461</v>
      </c>
      <c r="W792" s="13">
        <f t="shared" si="260"/>
        <v>0.96743080977712093</v>
      </c>
      <c r="X792" s="3">
        <f t="shared" si="261"/>
        <v>5.3679817274759347E-4</v>
      </c>
      <c r="Y792" s="3">
        <f t="shared" si="262"/>
        <v>-2.8893326399566677</v>
      </c>
      <c r="Z792" s="3">
        <f t="shared" si="263"/>
        <v>155.87129724514949</v>
      </c>
      <c r="AA792" s="3">
        <f t="shared" si="264"/>
        <v>2957.8949323243696</v>
      </c>
      <c r="AL792" s="25"/>
      <c r="AM792" s="25"/>
    </row>
    <row r="793" spans="1:39">
      <c r="A793" s="4">
        <v>42094</v>
      </c>
      <c r="B793" s="3">
        <v>146.18950000000001</v>
      </c>
      <c r="C793" s="3">
        <f t="shared" si="266"/>
        <v>4.1113338090674658E-3</v>
      </c>
      <c r="D793" s="3">
        <f t="shared" si="267"/>
        <v>1.6903065689581196E-5</v>
      </c>
      <c r="E793" s="3">
        <f t="shared" si="268"/>
        <v>2.6787525671456382E-4</v>
      </c>
      <c r="F793" s="3">
        <f t="shared" si="269"/>
        <v>2.1331387866328252E-2</v>
      </c>
      <c r="G793" s="3">
        <f t="shared" si="270"/>
        <v>5.5574819175343709E-2</v>
      </c>
      <c r="H793" s="3">
        <f t="shared" si="271"/>
        <v>1.0693720286324</v>
      </c>
      <c r="I793" s="13">
        <f>I794*(1+(H794*((B793/B794)-1))+((1-H794)*(Eur_1M!B793/100)*((A793-A794)/360)))</f>
        <v>127.99797313474494</v>
      </c>
      <c r="J793" s="3">
        <f t="shared" si="272"/>
        <v>122.45830925812135</v>
      </c>
      <c r="K793" s="3">
        <f t="shared" si="265"/>
        <v>1.2151299806569293</v>
      </c>
      <c r="L793" s="13">
        <f t="shared" si="273"/>
        <v>1215.1299806569293</v>
      </c>
      <c r="M793" s="3">
        <f t="shared" si="274"/>
        <v>4.4098352719235089E-3</v>
      </c>
      <c r="N793" s="3">
        <f t="shared" si="275"/>
        <v>6.3267441472197941E-2</v>
      </c>
      <c r="O793" s="3">
        <v>782</v>
      </c>
      <c r="P793" s="3">
        <f t="shared" si="276"/>
        <v>3.1031746031746033</v>
      </c>
      <c r="Q793" s="3">
        <f>(  'Swap(vs6M)_3Y'!B805 + ( ('Swap(vs6M)_5Y'!B801 - 'Swap(vs6M)_3Y'!B805)/2  )*(P793-3) )/100</f>
        <v>1.3738690476190476E-3</v>
      </c>
      <c r="R793" s="3">
        <f t="shared" si="255"/>
        <v>1.8422924152427742</v>
      </c>
      <c r="S793" s="3">
        <f t="shared" si="256"/>
        <v>1.7308415670180524</v>
      </c>
      <c r="T793" s="13">
        <f t="shared" si="257"/>
        <v>0.96728380568457484</v>
      </c>
      <c r="U793" s="13">
        <f t="shared" si="258"/>
        <v>0.95825998706640569</v>
      </c>
      <c r="V793" s="3">
        <f t="shared" si="259"/>
        <v>221.19227164648009</v>
      </c>
      <c r="W793" s="13">
        <f t="shared" si="260"/>
        <v>0.96728380568457484</v>
      </c>
      <c r="X793" s="3">
        <f t="shared" si="261"/>
        <v>5.3975570091634964E-4</v>
      </c>
      <c r="Y793" s="3">
        <f t="shared" si="262"/>
        <v>-2.9059690458627774</v>
      </c>
      <c r="Z793" s="3">
        <f t="shared" si="263"/>
        <v>156.46931988663368</v>
      </c>
      <c r="AA793" s="3">
        <f t="shared" si="264"/>
        <v>2960.9973226500665</v>
      </c>
      <c r="AL793" s="25"/>
      <c r="AM793" s="25"/>
    </row>
    <row r="794" spans="1:39" hidden="1">
      <c r="A794" s="4">
        <v>42093</v>
      </c>
      <c r="B794" s="3">
        <v>145.58969999999999</v>
      </c>
      <c r="C794" s="3">
        <f t="shared" si="266"/>
        <v>1.4737170367813824E-3</v>
      </c>
      <c r="D794" s="3">
        <f t="shared" si="267"/>
        <v>2.1718419044996987E-6</v>
      </c>
      <c r="E794" s="3">
        <f t="shared" si="268"/>
        <v>2.5696325771408881E-4</v>
      </c>
      <c r="F794" s="3">
        <f t="shared" si="269"/>
        <v>1.4772388498180838E-2</v>
      </c>
      <c r="G794" s="3">
        <f t="shared" si="270"/>
        <v>5.5679944918925452E-2</v>
      </c>
      <c r="H794" s="3">
        <f t="shared" si="271"/>
        <v>1.0727578756279359</v>
      </c>
      <c r="I794" s="13">
        <f>I795*(1+(H795*((B794/B795)-1))+((1-H795)*(Eur_1M!B794/100)*((A794-A795)/360)))</f>
        <v>127.43476589636064</v>
      </c>
      <c r="J794" s="3">
        <f t="shared" si="272"/>
        <v>121.91947724004032</v>
      </c>
      <c r="K794" s="3">
        <f t="shared" si="265"/>
        <v>1.2097832553618084</v>
      </c>
      <c r="L794" s="13">
        <f t="shared" si="273"/>
        <v>1209.7832553618084</v>
      </c>
      <c r="M794" s="3">
        <f t="shared" si="274"/>
        <v>1.4766226827856845E-3</v>
      </c>
      <c r="N794" s="3">
        <f t="shared" si="275"/>
        <v>6.3344769021608877E-2</v>
      </c>
      <c r="O794" s="3">
        <v>783</v>
      </c>
      <c r="P794" s="3">
        <f t="shared" si="276"/>
        <v>3.1071428571428572</v>
      </c>
      <c r="Q794" s="3">
        <f>(  'Swap(vs6M)_3Y'!B806 + ( ('Swap(vs6M)_5Y'!B802 - 'Swap(vs6M)_3Y'!B806)/2  )*(P794-3) )/100</f>
        <v>1.3027678571428572E-3</v>
      </c>
      <c r="R794" s="3">
        <f t="shared" ref="R794:R857" si="277">(LN(L794/1000)+(Q794+((N794^2)/2))*P794)/(N794*SQRT(P794))</f>
        <v>1.7976517215800465</v>
      </c>
      <c r="S794" s="3">
        <f t="shared" ref="S794:S857" si="278">R794-(N794*SQRT(P794))</f>
        <v>1.6859933300252554</v>
      </c>
      <c r="T794" s="13">
        <f t="shared" ref="T794:T857" si="279">_xlfn.NORM.S.DIST(R794,TRUE)</f>
        <v>0.96388389172506472</v>
      </c>
      <c r="U794" s="13">
        <f t="shared" ref="U794:U857" si="280">_xlfn.NORM.S.DIST(S794,TRUE)</f>
        <v>0.95410145796574275</v>
      </c>
      <c r="V794" s="3">
        <f t="shared" ref="V794:V857" si="281">(L794*T794) - ( 1000* EXP(-Q794*P794) *U794 )</f>
        <v>215.8434220185319</v>
      </c>
      <c r="W794" s="13">
        <f t="shared" ref="W794:W857" si="282">T794</f>
        <v>0.96388389172506472</v>
      </c>
      <c r="X794" s="3">
        <f t="shared" ref="X794:X857" si="283" xml:space="preserve"> _xlfn.NORM.S.DIST(R794,FALSE) / ( L794 * N794 * SQRT(P794) )</f>
        <v>5.8693308475003282E-4</v>
      </c>
      <c r="Y794" s="3">
        <f t="shared" ref="Y794:Y857" si="284">- ( (L794* _xlfn.NORM.S.DIST(R794,FALSE)  * N794  ) / ( 2* SQRT(P794) ) ) - Q794 * 1000 * ( EXP(-Q794*P794) ) *U794</f>
        <v>-2.9613878142496679</v>
      </c>
      <c r="Z794" s="3">
        <f t="shared" ref="Z794:Z857" si="285" xml:space="preserve"> L794 * SQRT(P794) * _xlfn.NORM.S.DIST(R794,FALSE)</f>
        <v>169.07356392861266</v>
      </c>
      <c r="AA794" s="3">
        <f t="shared" ref="AA794:AA857" si="286">1000 * P794 * EXP(-Q794*P794) * U794</f>
        <v>2952.5537077285021</v>
      </c>
      <c r="AL794" s="25"/>
      <c r="AM794" s="25"/>
    </row>
    <row r="795" spans="1:39" hidden="1">
      <c r="A795" s="4">
        <v>42090</v>
      </c>
      <c r="B795" s="3">
        <v>145.37530000000001</v>
      </c>
      <c r="C795" s="3">
        <f t="shared" si="266"/>
        <v>-1.0305930259155477E-3</v>
      </c>
      <c r="D795" s="3">
        <f t="shared" si="267"/>
        <v>1.0621219850657647E-6</v>
      </c>
      <c r="E795" s="3">
        <f t="shared" si="268"/>
        <v>2.5687457488100378E-4</v>
      </c>
      <c r="F795" s="3">
        <f t="shared" si="269"/>
        <v>1.1855356155787171E-2</v>
      </c>
      <c r="G795" s="3">
        <f t="shared" si="270"/>
        <v>5.6107695351572714E-2</v>
      </c>
      <c r="H795" s="3">
        <f t="shared" si="271"/>
        <v>1.0019717635212508</v>
      </c>
      <c r="I795" s="13">
        <f>I796*(1+(H796*((B795/B796)-1))+((1-H796)*(Eur_1M!B795/100)*((A795-A796)/360)))</f>
        <v>127.24673169241397</v>
      </c>
      <c r="J795" s="3">
        <f t="shared" si="272"/>
        <v>121.73958102657633</v>
      </c>
      <c r="K795" s="3">
        <f t="shared" si="265"/>
        <v>1.2079981802312514</v>
      </c>
      <c r="L795" s="13">
        <f t="shared" si="273"/>
        <v>1207.9981802312514</v>
      </c>
      <c r="M795" s="3">
        <f t="shared" si="274"/>
        <v>-1.0284899399504777E-3</v>
      </c>
      <c r="N795" s="3">
        <f t="shared" si="275"/>
        <v>6.3343360437487603E-2</v>
      </c>
      <c r="O795" s="3">
        <v>784</v>
      </c>
      <c r="P795" s="3">
        <f t="shared" si="276"/>
        <v>3.1111111111111112</v>
      </c>
      <c r="Q795" s="3">
        <f>(  'Swap(vs6M)_3Y'!B807 + ( ('Swap(vs6M)_5Y'!B803 - 'Swap(vs6M)_3Y'!B807)/2  )*(P795-3) )/100</f>
        <v>1.2786111111111112E-3</v>
      </c>
      <c r="R795" s="3">
        <f t="shared" si="277"/>
        <v>1.7827709045189488</v>
      </c>
      <c r="S795" s="3">
        <f t="shared" si="278"/>
        <v>1.6710437185691356</v>
      </c>
      <c r="T795" s="13">
        <f t="shared" si="279"/>
        <v>0.96268819807770201</v>
      </c>
      <c r="U795" s="13">
        <f t="shared" si="280"/>
        <v>0.95264347859815945</v>
      </c>
      <c r="V795" s="3">
        <f t="shared" si="281"/>
        <v>214.06410729207209</v>
      </c>
      <c r="W795" s="13">
        <f t="shared" si="282"/>
        <v>0.96268819807770201</v>
      </c>
      <c r="X795" s="3">
        <f t="shared" si="283"/>
        <v>6.0329803152912387E-4</v>
      </c>
      <c r="Y795" s="3">
        <f t="shared" si="284"/>
        <v>-2.9794117869788406</v>
      </c>
      <c r="Z795" s="3">
        <f t="shared" si="285"/>
        <v>173.49265362608776</v>
      </c>
      <c r="AA795" s="3">
        <f t="shared" si="286"/>
        <v>2952.0135061383385</v>
      </c>
      <c r="AL795" s="25"/>
      <c r="AM795" s="25"/>
    </row>
    <row r="796" spans="1:39" hidden="1">
      <c r="A796" s="4">
        <v>42089</v>
      </c>
      <c r="B796" s="3">
        <v>145.52520000000001</v>
      </c>
      <c r="C796" s="3">
        <f t="shared" si="266"/>
        <v>1.0842486968513981E-3</v>
      </c>
      <c r="D796" s="3">
        <f t="shared" si="267"/>
        <v>1.1755952366239551E-6</v>
      </c>
      <c r="E796" s="3">
        <f t="shared" si="268"/>
        <v>2.5601082595639495E-4</v>
      </c>
      <c r="F796" s="3">
        <f t="shared" si="269"/>
        <v>1.2440558274232787E-2</v>
      </c>
      <c r="G796" s="3">
        <f t="shared" si="270"/>
        <v>5.5930607794306954E-2</v>
      </c>
      <c r="H796" s="3">
        <f t="shared" si="271"/>
        <v>0.99795973285726247</v>
      </c>
      <c r="I796" s="13">
        <f>I797*(1+(H797*((B796/B797)-1))+((1-H797)*(Eur_1M!B796/100)*((A796-A797)/360)))</f>
        <v>127.37767099918888</v>
      </c>
      <c r="J796" s="3">
        <f t="shared" si="272"/>
        <v>121.86485337058608</v>
      </c>
      <c r="K796" s="3">
        <f t="shared" si="265"/>
        <v>1.2092412333313276</v>
      </c>
      <c r="L796" s="13">
        <f t="shared" si="273"/>
        <v>1209.2412333313275</v>
      </c>
      <c r="M796" s="3">
        <f t="shared" si="274"/>
        <v>1.1013806975025996E-3</v>
      </c>
      <c r="N796" s="3">
        <f t="shared" si="275"/>
        <v>6.3364784797595608E-2</v>
      </c>
      <c r="O796" s="3">
        <v>785</v>
      </c>
      <c r="P796" s="3">
        <f t="shared" si="276"/>
        <v>3.1150793650793651</v>
      </c>
      <c r="Q796" s="3">
        <f>(  'Swap(vs6M)_3Y'!B808 + ( ('Swap(vs6M)_5Y'!B804 - 'Swap(vs6M)_3Y'!B808)/2  )*(P796-3) )/100</f>
        <v>1.3878869047619048E-3</v>
      </c>
      <c r="R796" s="3">
        <f t="shared" si="277"/>
        <v>1.7934271431760109</v>
      </c>
      <c r="S796" s="3">
        <f t="shared" si="278"/>
        <v>1.6815909122386399</v>
      </c>
      <c r="T796" s="13">
        <f t="shared" si="279"/>
        <v>0.96354767467196611</v>
      </c>
      <c r="U796" s="13">
        <f t="shared" si="280"/>
        <v>0.95367590298200822</v>
      </c>
      <c r="V796" s="3">
        <f t="shared" si="281"/>
        <v>215.59987676288711</v>
      </c>
      <c r="W796" s="13">
        <f t="shared" si="282"/>
        <v>0.96354767467196611</v>
      </c>
      <c r="X796" s="3">
        <f t="shared" si="283"/>
        <v>5.9072636415349042E-4</v>
      </c>
      <c r="Y796" s="3">
        <f t="shared" si="284"/>
        <v>-3.0520003967714673</v>
      </c>
      <c r="Z796" s="3">
        <f t="shared" si="285"/>
        <v>170.50194171100728</v>
      </c>
      <c r="AA796" s="3">
        <f t="shared" si="286"/>
        <v>2957.9600629318038</v>
      </c>
      <c r="AL796" s="25"/>
      <c r="AM796" s="25"/>
    </row>
    <row r="797" spans="1:39" hidden="1">
      <c r="A797" s="4">
        <v>42088</v>
      </c>
      <c r="B797" s="3">
        <v>145.36750000000001</v>
      </c>
      <c r="C797" s="3">
        <f t="shared" si="266"/>
        <v>6.5648317315491968E-4</v>
      </c>
      <c r="D797" s="3">
        <f t="shared" si="267"/>
        <v>4.3097015663555226E-7</v>
      </c>
      <c r="E797" s="3">
        <f t="shared" si="268"/>
        <v>3.0107319442880716E-4</v>
      </c>
      <c r="F797" s="3">
        <f t="shared" si="269"/>
        <v>1.8156159848456199E-2</v>
      </c>
      <c r="G797" s="3">
        <f t="shared" si="270"/>
        <v>5.9881927000757694E-2</v>
      </c>
      <c r="H797" s="3">
        <f t="shared" si="271"/>
        <v>1.0158046502853493</v>
      </c>
      <c r="I797" s="13">
        <f>I798*(1+(H798*((B797/B798)-1))+((1-H798)*(Eur_1M!B797/100)*((A797-A798)/360)))</f>
        <v>127.2374569197716</v>
      </c>
      <c r="J797" s="3">
        <f t="shared" si="272"/>
        <v>121.73070765968838</v>
      </c>
      <c r="K797" s="3">
        <f t="shared" si="265"/>
        <v>1.2079101315377796</v>
      </c>
      <c r="L797" s="13">
        <f t="shared" si="273"/>
        <v>1207.9101315377795</v>
      </c>
      <c r="M797" s="3">
        <f t="shared" si="274"/>
        <v>7.1674194865265753E-4</v>
      </c>
      <c r="N797" s="3">
        <f t="shared" si="275"/>
        <v>6.3378045698581686E-2</v>
      </c>
      <c r="O797" s="3">
        <v>786</v>
      </c>
      <c r="P797" s="3">
        <f t="shared" si="276"/>
        <v>3.1190476190476191</v>
      </c>
      <c r="Q797" s="3">
        <f>(  'Swap(vs6M)_3Y'!B809 + ( ('Swap(vs6M)_5Y'!B805 - 'Swap(vs6M)_3Y'!B809)/2  )*(P797-3) )/100</f>
        <v>1.3856785714285713E-3</v>
      </c>
      <c r="R797" s="3">
        <f t="shared" si="277"/>
        <v>1.7821533415969009</v>
      </c>
      <c r="S797" s="3">
        <f t="shared" si="278"/>
        <v>1.6702224802167329</v>
      </c>
      <c r="T797" s="13">
        <f t="shared" si="279"/>
        <v>0.96263788541179574</v>
      </c>
      <c r="U797" s="13">
        <f t="shared" si="280"/>
        <v>0.95256232306892119</v>
      </c>
      <c r="V797" s="3">
        <f t="shared" si="281"/>
        <v>214.32581968473562</v>
      </c>
      <c r="W797" s="13">
        <f t="shared" si="282"/>
        <v>0.96263788541179574</v>
      </c>
      <c r="X797" s="3">
        <f t="shared" si="283"/>
        <v>6.0290743915854793E-4</v>
      </c>
      <c r="Y797" s="3">
        <f t="shared" si="284"/>
        <v>-3.0809721241121237</v>
      </c>
      <c r="Z797" s="3">
        <f t="shared" si="285"/>
        <v>173.89245511507164</v>
      </c>
      <c r="AA797" s="3">
        <f t="shared" si="286"/>
        <v>2958.2739237838628</v>
      </c>
      <c r="AL797" s="25"/>
      <c r="AM797" s="25"/>
    </row>
    <row r="798" spans="1:39" hidden="1">
      <c r="A798" s="4">
        <v>42087</v>
      </c>
      <c r="B798" s="3">
        <v>145.27209999999999</v>
      </c>
      <c r="C798" s="3">
        <f t="shared" si="266"/>
        <v>-2.096620630357161E-3</v>
      </c>
      <c r="D798" s="3">
        <f t="shared" si="267"/>
        <v>4.3958180676392591E-6</v>
      </c>
      <c r="E798" s="3">
        <f t="shared" si="268"/>
        <v>3.0687698482388475E-4</v>
      </c>
      <c r="F798" s="3">
        <f t="shared" si="269"/>
        <v>1.9996626925449082E-2</v>
      </c>
      <c r="G798" s="3">
        <f t="shared" si="270"/>
        <v>6.0122666300586859E-2</v>
      </c>
      <c r="H798" s="3">
        <f t="shared" si="271"/>
        <v>1.0917765962572934</v>
      </c>
      <c r="I798" s="13">
        <f>I799*(1+(H799*((B798/B799)-1))+((1-H799)*(Eur_1M!B798/100)*((A798-A799)/360)))</f>
        <v>127.14629317130137</v>
      </c>
      <c r="J798" s="3">
        <f t="shared" si="272"/>
        <v>121.64348941529052</v>
      </c>
      <c r="K798" s="3">
        <f t="shared" si="265"/>
        <v>1.2070446818653959</v>
      </c>
      <c r="L798" s="13">
        <f t="shared" si="273"/>
        <v>1207.0446818653959</v>
      </c>
      <c r="M798" s="3">
        <f t="shared" si="274"/>
        <v>-2.2881958686098887E-3</v>
      </c>
      <c r="N798" s="3">
        <f t="shared" si="275"/>
        <v>6.3264510209028568E-2</v>
      </c>
      <c r="O798" s="3">
        <v>787</v>
      </c>
      <c r="P798" s="3">
        <f t="shared" si="276"/>
        <v>3.123015873015873</v>
      </c>
      <c r="Q798" s="3">
        <f>(  'Swap(vs6M)_3Y'!B810 + ( ('Swap(vs6M)_5Y'!B806 - 'Swap(vs6M)_3Y'!B810)/2  )*(P798-3) )/100</f>
        <v>1.3631150793650794E-3</v>
      </c>
      <c r="R798" s="3">
        <f t="shared" si="277"/>
        <v>1.7770955034402398</v>
      </c>
      <c r="S798" s="3">
        <f t="shared" si="278"/>
        <v>1.6652941024155192</v>
      </c>
      <c r="T798" s="13">
        <f t="shared" si="279"/>
        <v>0.96222373605942679</v>
      </c>
      <c r="U798" s="13">
        <f t="shared" si="280"/>
        <v>0.95207295271293857</v>
      </c>
      <c r="V798" s="3">
        <f t="shared" si="281"/>
        <v>213.41847916286724</v>
      </c>
      <c r="W798" s="13">
        <f t="shared" si="282"/>
        <v>0.96222373605942679</v>
      </c>
      <c r="X798" s="3">
        <f t="shared" si="283"/>
        <v>6.0949988365914976E-4</v>
      </c>
      <c r="Y798" s="3">
        <f t="shared" si="284"/>
        <v>-3.0693669516958377</v>
      </c>
      <c r="Z798" s="3">
        <f t="shared" si="285"/>
        <v>175.45052115774718</v>
      </c>
      <c r="AA798" s="3">
        <f t="shared" si="286"/>
        <v>2960.7082541075119</v>
      </c>
      <c r="AL798" s="25"/>
      <c r="AM798" s="25"/>
    </row>
    <row r="799" spans="1:39" hidden="1">
      <c r="A799" s="4">
        <v>42086</v>
      </c>
      <c r="B799" s="3">
        <v>145.577</v>
      </c>
      <c r="C799" s="3">
        <f t="shared" si="266"/>
        <v>-4.8577698230712341E-3</v>
      </c>
      <c r="D799" s="3">
        <f t="shared" si="267"/>
        <v>2.3597927653941528E-5</v>
      </c>
      <c r="E799" s="3">
        <f t="shared" si="268"/>
        <v>3.047010141727179E-4</v>
      </c>
      <c r="F799" s="3">
        <f t="shared" si="269"/>
        <v>2.3583162793822277E-2</v>
      </c>
      <c r="G799" s="3">
        <f t="shared" si="270"/>
        <v>5.9066475018740482E-2</v>
      </c>
      <c r="H799" s="3">
        <f t="shared" si="271"/>
        <v>1.0912833752211728</v>
      </c>
      <c r="I799" s="13">
        <f>I800*(1+(H800*((B799/B800)-1))+((1-H800)*(Eur_1M!B799/100)*((A799-A800)/360)))</f>
        <v>127.43756190691737</v>
      </c>
      <c r="J799" s="3">
        <f t="shared" si="272"/>
        <v>121.92215224119118</v>
      </c>
      <c r="K799" s="3">
        <f t="shared" si="265"/>
        <v>1.209809798877854</v>
      </c>
      <c r="L799" s="13">
        <f t="shared" si="273"/>
        <v>1209.8097988778541</v>
      </c>
      <c r="M799" s="3">
        <f t="shared" si="274"/>
        <v>-5.2623009106185789E-3</v>
      </c>
      <c r="N799" s="3">
        <f t="shared" si="275"/>
        <v>6.2922425370957991E-2</v>
      </c>
      <c r="O799" s="3">
        <v>788</v>
      </c>
      <c r="P799" s="3">
        <f t="shared" si="276"/>
        <v>3.126984126984127</v>
      </c>
      <c r="Q799" s="3">
        <f>(  'Swap(vs6M)_3Y'!B811 + ( ('Swap(vs6M)_5Y'!B807 - 'Swap(vs6M)_3Y'!B811)/2  )*(P799-3) )/100</f>
        <v>1.397936507936508E-3</v>
      </c>
      <c r="R799" s="3">
        <f t="shared" si="277"/>
        <v>1.8066796334451865</v>
      </c>
      <c r="S799" s="3">
        <f t="shared" si="278"/>
        <v>1.6954121430726852</v>
      </c>
      <c r="T799" s="13">
        <f t="shared" si="279"/>
        <v>0.96459387748336334</v>
      </c>
      <c r="U799" s="13">
        <f t="shared" si="280"/>
        <v>0.95500136802208946</v>
      </c>
      <c r="V799" s="3">
        <f t="shared" si="281"/>
        <v>216.13926747471874</v>
      </c>
      <c r="W799" s="13">
        <f t="shared" si="282"/>
        <v>0.96459387748336334</v>
      </c>
      <c r="X799" s="3">
        <f t="shared" si="283"/>
        <v>5.7947707037091744E-4</v>
      </c>
      <c r="Y799" s="3">
        <f t="shared" si="284"/>
        <v>-3.0082107414918342</v>
      </c>
      <c r="Z799" s="3">
        <f t="shared" si="285"/>
        <v>166.87895917072058</v>
      </c>
      <c r="AA799" s="3">
        <f t="shared" si="286"/>
        <v>2973.2486335892213</v>
      </c>
      <c r="AL799" s="25"/>
      <c r="AM799" s="25"/>
    </row>
    <row r="800" spans="1:39" hidden="1">
      <c r="A800" s="4">
        <v>42083</v>
      </c>
      <c r="B800" s="3">
        <v>146.2859</v>
      </c>
      <c r="C800" s="3">
        <f t="shared" si="266"/>
        <v>1.7878254089391517E-3</v>
      </c>
      <c r="D800" s="3">
        <f t="shared" si="267"/>
        <v>3.196319692848445E-6</v>
      </c>
      <c r="E800" s="3">
        <f t="shared" si="268"/>
        <v>2.8789251734122063E-4</v>
      </c>
      <c r="F800" s="3">
        <f t="shared" si="269"/>
        <v>3.1046586243614501E-2</v>
      </c>
      <c r="G800" s="3">
        <f t="shared" si="270"/>
        <v>5.4956298024417538E-2</v>
      </c>
      <c r="H800" s="3">
        <f t="shared" si="271"/>
        <v>1.0830761610722941</v>
      </c>
      <c r="I800" s="13">
        <f>I801*(1+(H801*((B800/B801)-1))+((1-H801)*(Eur_1M!B800/100)*((A800-A801)/360)))</f>
        <v>128.10994429258423</v>
      </c>
      <c r="J800" s="3">
        <f t="shared" si="272"/>
        <v>122.56543438158123</v>
      </c>
      <c r="K800" s="3">
        <f t="shared" si="265"/>
        <v>1.2161929624177121</v>
      </c>
      <c r="L800" s="13">
        <f t="shared" si="273"/>
        <v>1216.1929624177121</v>
      </c>
      <c r="M800" s="3">
        <f t="shared" si="274"/>
        <v>1.9271651083982578E-3</v>
      </c>
      <c r="N800" s="3">
        <f t="shared" si="275"/>
        <v>6.3067211319523031E-2</v>
      </c>
      <c r="O800" s="3">
        <v>789</v>
      </c>
      <c r="P800" s="3">
        <f t="shared" si="276"/>
        <v>3.1309523809523809</v>
      </c>
      <c r="Q800" s="3">
        <f>(  'Swap(vs6M)_3Y'!B812 + ( ('Swap(vs6M)_5Y'!B808 - 'Swap(vs6M)_3Y'!B812)/2  )*(P800-3) )/100</f>
        <v>1.5448214285714288E-3</v>
      </c>
      <c r="R800" s="3">
        <f t="shared" si="277"/>
        <v>1.853042063187907</v>
      </c>
      <c r="S800" s="3">
        <f t="shared" si="278"/>
        <v>1.7414478025416018</v>
      </c>
      <c r="T800" s="13">
        <f t="shared" si="279"/>
        <v>0.96806183504303511</v>
      </c>
      <c r="U800" s="13">
        <f t="shared" si="280"/>
        <v>0.95919744237741622</v>
      </c>
      <c r="V800" s="3">
        <f t="shared" si="281"/>
        <v>222.78075684887699</v>
      </c>
      <c r="W800" s="13">
        <f t="shared" si="282"/>
        <v>0.96806183504303511</v>
      </c>
      <c r="X800" s="3">
        <f t="shared" si="283"/>
        <v>5.2799905974044601E-4</v>
      </c>
      <c r="Y800" s="3">
        <f t="shared" si="284"/>
        <v>-3.027796090380853</v>
      </c>
      <c r="Z800" s="3">
        <f t="shared" si="285"/>
        <v>154.21201488350459</v>
      </c>
      <c r="AA800" s="3">
        <f t="shared" si="286"/>
        <v>2988.7108163382486</v>
      </c>
      <c r="AL800" s="25"/>
      <c r="AM800" s="25"/>
    </row>
    <row r="801" spans="1:39" hidden="1">
      <c r="A801" s="4">
        <v>42082</v>
      </c>
      <c r="B801" s="3">
        <v>146.02459999999999</v>
      </c>
      <c r="C801" s="3">
        <f t="shared" si="266"/>
        <v>1.4226898085536776E-3</v>
      </c>
      <c r="D801" s="3">
        <f t="shared" si="267"/>
        <v>2.0240462913624995E-6</v>
      </c>
      <c r="E801" s="3">
        <f t="shared" si="268"/>
        <v>2.8569982738509852E-4</v>
      </c>
      <c r="F801" s="3">
        <f t="shared" si="269"/>
        <v>3.0260574059147019E-2</v>
      </c>
      <c r="G801" s="3">
        <f t="shared" si="270"/>
        <v>5.498113630461901E-2</v>
      </c>
      <c r="H801" s="3">
        <f t="shared" si="271"/>
        <v>1.0779998977015151</v>
      </c>
      <c r="I801" s="13">
        <f>I802*(1+(H802*((B801/B802)-1))+((1-H802)*(Eur_1M!B801/100)*((A801-A802)/360)))</f>
        <v>127.86329302310281</v>
      </c>
      <c r="J801" s="3">
        <f t="shared" si="272"/>
        <v>122.32945800869548</v>
      </c>
      <c r="K801" s="3">
        <f t="shared" si="265"/>
        <v>1.213851414774622</v>
      </c>
      <c r="L801" s="13">
        <f t="shared" si="273"/>
        <v>1213.8514147746221</v>
      </c>
      <c r="M801" s="3">
        <f t="shared" si="274"/>
        <v>1.5990641624264309E-3</v>
      </c>
      <c r="N801" s="3">
        <f t="shared" si="275"/>
        <v>6.3069387342093927E-2</v>
      </c>
      <c r="O801" s="3">
        <v>790</v>
      </c>
      <c r="P801" s="3">
        <f t="shared" si="276"/>
        <v>3.1349206349206349</v>
      </c>
      <c r="Q801" s="3">
        <f>(  'Swap(vs6M)_3Y'!B813 + ( ('Swap(vs6M)_5Y'!B809 - 'Swap(vs6M)_3Y'!B813)/2  )*(P801-3) )/100</f>
        <v>1.4998492063492063E-3</v>
      </c>
      <c r="R801" s="3">
        <f t="shared" si="277"/>
        <v>1.8334140221547028</v>
      </c>
      <c r="S801" s="3">
        <f t="shared" si="278"/>
        <v>1.7217452123037593</v>
      </c>
      <c r="T801" s="13">
        <f t="shared" si="279"/>
        <v>0.96662948805190174</v>
      </c>
      <c r="U801" s="13">
        <f t="shared" si="280"/>
        <v>0.95744215837478797</v>
      </c>
      <c r="V801" s="3">
        <f t="shared" si="281"/>
        <v>220.39365145127408</v>
      </c>
      <c r="W801" s="13">
        <f t="shared" si="282"/>
        <v>0.96662948805190174</v>
      </c>
      <c r="X801" s="3">
        <f t="shared" si="283"/>
        <v>5.4814114010909212E-4</v>
      </c>
      <c r="Y801" s="3">
        <f t="shared" si="284"/>
        <v>-3.0355975719578421</v>
      </c>
      <c r="Z801" s="3">
        <f t="shared" si="285"/>
        <v>159.6866533523017</v>
      </c>
      <c r="AA801" s="3">
        <f t="shared" si="286"/>
        <v>2987.4255037495332</v>
      </c>
      <c r="AL801" s="25"/>
      <c r="AM801" s="25"/>
    </row>
    <row r="802" spans="1:39" hidden="1">
      <c r="A802" s="4">
        <v>42081</v>
      </c>
      <c r="B802" s="3">
        <v>145.81700000000001</v>
      </c>
      <c r="C802" s="3">
        <f t="shared" si="266"/>
        <v>1.3922528353643257E-4</v>
      </c>
      <c r="D802" s="3">
        <f t="shared" si="267"/>
        <v>1.9383679575800041E-8</v>
      </c>
      <c r="E802" s="3">
        <f t="shared" si="268"/>
        <v>2.8387344162521228E-4</v>
      </c>
      <c r="F802" s="3">
        <f t="shared" si="269"/>
        <v>2.8393293954392176E-2</v>
      </c>
      <c r="G802" s="3">
        <f t="shared" si="270"/>
        <v>5.5397766248125431E-2</v>
      </c>
      <c r="H802" s="3">
        <f t="shared" si="271"/>
        <v>1.1240449856447789</v>
      </c>
      <c r="I802" s="13">
        <f>I803*(1+(H803*((B802/B803)-1))+((1-H803)*(Eur_1M!B802/100)*((A802-A803)/360)))</f>
        <v>127.65899480005585</v>
      </c>
      <c r="J802" s="3">
        <f t="shared" si="272"/>
        <v>122.13400167164527</v>
      </c>
      <c r="K802" s="3">
        <f t="shared" si="265"/>
        <v>1.2119119395646671</v>
      </c>
      <c r="L802" s="13">
        <f t="shared" si="273"/>
        <v>1211.9119395646671</v>
      </c>
      <c r="M802" s="3">
        <f t="shared" si="274"/>
        <v>1.5498059829254128E-4</v>
      </c>
      <c r="N802" s="3">
        <f t="shared" si="275"/>
        <v>6.3060867877876278E-2</v>
      </c>
      <c r="O802" s="3">
        <v>791</v>
      </c>
      <c r="P802" s="3">
        <f t="shared" si="276"/>
        <v>3.1388888888888888</v>
      </c>
      <c r="Q802" s="3">
        <f>(  'Swap(vs6M)_3Y'!B814 + ( ('Swap(vs6M)_5Y'!B810 - 'Swap(vs6M)_3Y'!B814)/2  )*(P802-3) )/100</f>
        <v>1.3647222222222222E-3</v>
      </c>
      <c r="R802" s="3">
        <f t="shared" si="277"/>
        <v>1.8145021229702745</v>
      </c>
      <c r="S802" s="3">
        <f t="shared" si="278"/>
        <v>1.7027777528670378</v>
      </c>
      <c r="T802" s="13">
        <f t="shared" si="279"/>
        <v>0.96519977190416928</v>
      </c>
      <c r="U802" s="13">
        <f t="shared" si="280"/>
        <v>0.95569516614762173</v>
      </c>
      <c r="V802" s="3">
        <f t="shared" si="281"/>
        <v>218.12712770162295</v>
      </c>
      <c r="W802" s="13">
        <f t="shared" si="282"/>
        <v>0.96519977190416928</v>
      </c>
      <c r="X802" s="3">
        <f t="shared" si="283"/>
        <v>5.6800428508868496E-4</v>
      </c>
      <c r="Y802" s="3">
        <f t="shared" si="284"/>
        <v>-2.9574436096058223</v>
      </c>
      <c r="Z802" s="3">
        <f t="shared" si="285"/>
        <v>165.13138613700389</v>
      </c>
      <c r="AA802" s="3">
        <f t="shared" si="286"/>
        <v>2986.9980553488062</v>
      </c>
      <c r="AL802" s="25"/>
      <c r="AM802" s="25"/>
    </row>
    <row r="803" spans="1:39" hidden="1">
      <c r="A803" s="4">
        <v>42080</v>
      </c>
      <c r="B803" s="3">
        <v>145.79669999999999</v>
      </c>
      <c r="C803" s="3">
        <f t="shared" si="266"/>
        <v>-4.4995660189027674E-3</v>
      </c>
      <c r="D803" s="3">
        <f t="shared" si="267"/>
        <v>2.0246094358464499E-5</v>
      </c>
      <c r="E803" s="3">
        <f t="shared" si="268"/>
        <v>2.8418047112541931E-4</v>
      </c>
      <c r="F803" s="3">
        <f t="shared" si="269"/>
        <v>2.7682742862071622E-2</v>
      </c>
      <c r="G803" s="3">
        <f t="shared" si="270"/>
        <v>5.5658632369010912E-2</v>
      </c>
      <c r="H803" s="3">
        <f t="shared" si="271"/>
        <v>1.1129026544410405</v>
      </c>
      <c r="I803" s="13">
        <f>I804*(1+(H804*((B803/B804)-1))+((1-H804)*(Eur_1M!B803/100)*((A803-A804)/360)))</f>
        <v>127.63921166570491</v>
      </c>
      <c r="J803" s="3">
        <f t="shared" si="272"/>
        <v>122.11507473768599</v>
      </c>
      <c r="K803" s="3">
        <f t="shared" si="265"/>
        <v>1.2117241312808915</v>
      </c>
      <c r="L803" s="13">
        <f t="shared" si="273"/>
        <v>1211.7241312808915</v>
      </c>
      <c r="M803" s="3">
        <f t="shared" si="274"/>
        <v>-5.0505515416618468E-3</v>
      </c>
      <c r="N803" s="3">
        <f t="shared" si="275"/>
        <v>6.2637800971055119E-2</v>
      </c>
      <c r="O803" s="3">
        <v>792</v>
      </c>
      <c r="P803" s="3">
        <f t="shared" si="276"/>
        <v>3.1428571428571428</v>
      </c>
      <c r="Q803" s="3">
        <f>(  'Swap(vs6M)_3Y'!B815 + ( ('Swap(vs6M)_5Y'!B811 - 'Swap(vs6M)_3Y'!B815)/2  )*(P803-3) )/100</f>
        <v>1.3927857142857142E-3</v>
      </c>
      <c r="R803" s="3">
        <f t="shared" si="277"/>
        <v>1.8243698599612752</v>
      </c>
      <c r="S803" s="3">
        <f t="shared" si="278"/>
        <v>1.7133249073965147</v>
      </c>
      <c r="T803" s="13">
        <f t="shared" si="279"/>
        <v>0.96595191229861532</v>
      </c>
      <c r="U803" s="13">
        <f t="shared" si="280"/>
        <v>0.95667360869561102</v>
      </c>
      <c r="V803" s="3">
        <f t="shared" si="281"/>
        <v>217.97215381517105</v>
      </c>
      <c r="W803" s="13">
        <f t="shared" si="282"/>
        <v>0.96595191229861532</v>
      </c>
      <c r="X803" s="3">
        <f t="shared" si="283"/>
        <v>5.6139793584164413E-4</v>
      </c>
      <c r="Y803" s="3">
        <f t="shared" si="284"/>
        <v>-2.9436636797815106</v>
      </c>
      <c r="Z803" s="3">
        <f t="shared" si="285"/>
        <v>162.27046047330253</v>
      </c>
      <c r="AA803" s="3">
        <f t="shared" si="286"/>
        <v>2993.5559907753795</v>
      </c>
      <c r="AL803" s="25"/>
      <c r="AM803" s="25"/>
    </row>
    <row r="804" spans="1:39" hidden="1">
      <c r="A804" s="4">
        <v>42079</v>
      </c>
      <c r="B804" s="3">
        <v>146.45419999999999</v>
      </c>
      <c r="C804" s="3">
        <f t="shared" si="266"/>
        <v>6.7600209654589604E-5</v>
      </c>
      <c r="D804" s="3">
        <f t="shared" si="267"/>
        <v>4.5697883453444696E-9</v>
      </c>
      <c r="E804" s="3">
        <f t="shared" si="268"/>
        <v>2.701849555009592E-4</v>
      </c>
      <c r="F804" s="3">
        <f t="shared" si="269"/>
        <v>2.9682193136852851E-2</v>
      </c>
      <c r="G804" s="3">
        <f t="shared" si="270"/>
        <v>5.3378646554419325E-2</v>
      </c>
      <c r="H804" s="3">
        <f t="shared" si="271"/>
        <v>1.1221524113895618</v>
      </c>
      <c r="I804" s="13">
        <f>I805*(1+(H805*((B804/B805)-1))+((1-H805)*(Eur_1M!B804/100)*((A804-A805)/360)))</f>
        <v>128.28549074207527</v>
      </c>
      <c r="J804" s="3">
        <f t="shared" si="272"/>
        <v>122.73338330197787</v>
      </c>
      <c r="K804" s="3">
        <f t="shared" si="265"/>
        <v>1.2178594868832977</v>
      </c>
      <c r="L804" s="13">
        <f t="shared" si="273"/>
        <v>1217.8594868832977</v>
      </c>
      <c r="M804" s="3">
        <f t="shared" si="274"/>
        <v>7.5828666180151997E-5</v>
      </c>
      <c r="N804" s="3">
        <f t="shared" si="275"/>
        <v>6.2630912307103923E-2</v>
      </c>
      <c r="O804" s="3">
        <v>793</v>
      </c>
      <c r="P804" s="3">
        <f t="shared" si="276"/>
        <v>3.1468253968253967</v>
      </c>
      <c r="Q804" s="3">
        <f>(  'Swap(vs6M)_3Y'!B816 + ( ('Swap(vs6M)_5Y'!B812 - 'Swap(vs6M)_3Y'!B816)/2  )*(P804-3) )/100</f>
        <v>1.323095238095238E-3</v>
      </c>
      <c r="R804" s="3">
        <f t="shared" si="277"/>
        <v>1.8670118034878351</v>
      </c>
      <c r="S804" s="3">
        <f t="shared" si="278"/>
        <v>1.7559089889045043</v>
      </c>
      <c r="T804" s="13">
        <f t="shared" si="279"/>
        <v>0.9690500302272973</v>
      </c>
      <c r="U804" s="13">
        <f t="shared" si="280"/>
        <v>0.96044802506148597</v>
      </c>
      <c r="V804" s="3">
        <f t="shared" si="281"/>
        <v>223.7093073878159</v>
      </c>
      <c r="W804" s="13">
        <f t="shared" si="282"/>
        <v>0.9690500302272973</v>
      </c>
      <c r="X804" s="3">
        <f t="shared" si="283"/>
        <v>5.1602471346368496E-4</v>
      </c>
      <c r="Y804" s="3">
        <f t="shared" si="284"/>
        <v>-2.7665937313308824</v>
      </c>
      <c r="Z804" s="3">
        <f t="shared" si="285"/>
        <v>150.84337916964031</v>
      </c>
      <c r="AA804" s="3">
        <f t="shared" si="286"/>
        <v>3009.8046424401282</v>
      </c>
      <c r="AL804" s="25"/>
      <c r="AM804" s="25"/>
    </row>
    <row r="805" spans="1:39" hidden="1">
      <c r="A805" s="4">
        <v>42076</v>
      </c>
      <c r="B805" s="3">
        <v>146.4443</v>
      </c>
      <c r="C805" s="3">
        <f t="shared" si="266"/>
        <v>-9.4735175195762966E-4</v>
      </c>
      <c r="D805" s="3">
        <f t="shared" si="267"/>
        <v>8.9747534193719029E-7</v>
      </c>
      <c r="E805" s="3">
        <f t="shared" si="268"/>
        <v>2.7136770655438179E-4</v>
      </c>
      <c r="F805" s="3">
        <f t="shared" si="269"/>
        <v>2.8524950397848393E-2</v>
      </c>
      <c r="G805" s="3">
        <f t="shared" si="270"/>
        <v>5.3913071157274957E-2</v>
      </c>
      <c r="H805" s="3">
        <f t="shared" si="271"/>
        <v>1.1202447152987625</v>
      </c>
      <c r="I805" s="13">
        <f>I806*(1+(H806*((B805/B806)-1))+((1-H806)*(Eur_1M!B805/100)*((A805-A806)/360)))</f>
        <v>128.27576339323261</v>
      </c>
      <c r="J805" s="3">
        <f t="shared" si="272"/>
        <v>122.72407694607502</v>
      </c>
      <c r="K805" s="3">
        <f t="shared" si="265"/>
        <v>1.2177671417240616</v>
      </c>
      <c r="L805" s="13">
        <f t="shared" si="273"/>
        <v>1217.7671417240617</v>
      </c>
      <c r="M805" s="3">
        <f t="shared" si="274"/>
        <v>-1.177657105408106E-3</v>
      </c>
      <c r="N805" s="3">
        <f t="shared" si="275"/>
        <v>6.3156350268564976E-2</v>
      </c>
      <c r="O805" s="3">
        <v>794</v>
      </c>
      <c r="P805" s="3">
        <f t="shared" si="276"/>
        <v>3.1507936507936507</v>
      </c>
      <c r="Q805" s="3">
        <f>(  'Swap(vs6M)_3Y'!B817 + ( ('Swap(vs6M)_5Y'!B813 - 'Swap(vs6M)_3Y'!B817)/2  )*(P805-3) )/100</f>
        <v>1.5643492063492062E-3</v>
      </c>
      <c r="R805" s="3">
        <f t="shared" si="277"/>
        <v>1.8574618974829524</v>
      </c>
      <c r="S805" s="3">
        <f t="shared" si="278"/>
        <v>1.7453563754108805</v>
      </c>
      <c r="T805" s="13">
        <f t="shared" si="279"/>
        <v>0.96837726636671251</v>
      </c>
      <c r="U805" s="13">
        <f t="shared" si="280"/>
        <v>0.95953857282021671</v>
      </c>
      <c r="V805" s="3">
        <f t="shared" si="281"/>
        <v>224.43731587979551</v>
      </c>
      <c r="W805" s="13">
        <f t="shared" si="282"/>
        <v>0.96837726636671251</v>
      </c>
      <c r="X805" s="3">
        <f t="shared" si="283"/>
        <v>5.2062505324992816E-4</v>
      </c>
      <c r="Y805" s="3">
        <f t="shared" si="284"/>
        <v>-3.033449266087179</v>
      </c>
      <c r="Z805" s="3">
        <f t="shared" si="285"/>
        <v>153.63513722145291</v>
      </c>
      <c r="AA805" s="3">
        <f t="shared" si="286"/>
        <v>3008.4429988728575</v>
      </c>
      <c r="AL805" s="25"/>
      <c r="AM805" s="25"/>
    </row>
    <row r="806" spans="1:39" hidden="1">
      <c r="A806" s="4">
        <v>42075</v>
      </c>
      <c r="B806" s="3">
        <v>146.5831</v>
      </c>
      <c r="C806" s="3">
        <f t="shared" si="266"/>
        <v>-2.5852298935178313E-4</v>
      </c>
      <c r="D806" s="3">
        <f t="shared" si="267"/>
        <v>6.6834136023382178E-8</v>
      </c>
      <c r="E806" s="3">
        <f t="shared" si="268"/>
        <v>2.7047265028532381E-4</v>
      </c>
      <c r="F806" s="3">
        <f t="shared" si="269"/>
        <v>2.9521486221203184E-2</v>
      </c>
      <c r="G806" s="3">
        <f t="shared" si="270"/>
        <v>5.3468672696342534E-2</v>
      </c>
      <c r="H806" s="3">
        <f t="shared" si="271"/>
        <v>1.2430254227801361</v>
      </c>
      <c r="I806" s="13">
        <f>I807*(1+(H807*((B806/B807)-1))+((1-H807)*(Eur_1M!B806/100)*((A806-A807)/360)))</f>
        <v>128.42691724367799</v>
      </c>
      <c r="J806" s="3">
        <f t="shared" si="272"/>
        <v>122.86868896226616</v>
      </c>
      <c r="K806" s="3">
        <f t="shared" si="265"/>
        <v>1.2192020986290009</v>
      </c>
      <c r="L806" s="13">
        <f t="shared" si="273"/>
        <v>1219.2020986290008</v>
      </c>
      <c r="M806" s="3">
        <f t="shared" si="274"/>
        <v>-3.7303568286311487E-4</v>
      </c>
      <c r="N806" s="3">
        <f t="shared" si="275"/>
        <v>6.3134099756202475E-2</v>
      </c>
      <c r="O806" s="3">
        <v>795</v>
      </c>
      <c r="P806" s="3">
        <f t="shared" si="276"/>
        <v>3.1547619047619047</v>
      </c>
      <c r="Q806" s="3">
        <f>(  'Swap(vs6M)_3Y'!B818 + ( ('Swap(vs6M)_5Y'!B814 - 'Swap(vs6M)_3Y'!B818)/2  )*(P806-3) )/100</f>
        <v>1.5018154761904763E-3</v>
      </c>
      <c r="R806" s="3">
        <f t="shared" si="277"/>
        <v>1.8657766547477928</v>
      </c>
      <c r="S806" s="3">
        <f t="shared" si="278"/>
        <v>1.7536400800526109</v>
      </c>
      <c r="T806" s="13">
        <f t="shared" si="279"/>
        <v>0.96896369008877503</v>
      </c>
      <c r="U806" s="13">
        <f t="shared" si="280"/>
        <v>0.96025390062234817</v>
      </c>
      <c r="V806" s="3">
        <f t="shared" si="281"/>
        <v>225.647461611719</v>
      </c>
      <c r="W806" s="13">
        <f t="shared" si="282"/>
        <v>0.96896369008877503</v>
      </c>
      <c r="X806" s="3">
        <f t="shared" si="283"/>
        <v>5.1188325909539084E-4</v>
      </c>
      <c r="Y806" s="3">
        <f t="shared" si="284"/>
        <v>-2.9517305759930186</v>
      </c>
      <c r="Z806" s="3">
        <f t="shared" si="285"/>
        <v>151.54894224673217</v>
      </c>
      <c r="AA806" s="3">
        <f t="shared" si="286"/>
        <v>3015.0535982446581</v>
      </c>
      <c r="AL806" s="25"/>
      <c r="AM806" s="25"/>
    </row>
    <row r="807" spans="1:39" hidden="1">
      <c r="A807" s="4">
        <v>42074</v>
      </c>
      <c r="B807" s="3">
        <v>146.62100000000001</v>
      </c>
      <c r="C807" s="3">
        <f t="shared" si="266"/>
        <v>8.1259002866208001E-3</v>
      </c>
      <c r="D807" s="3">
        <f t="shared" si="267"/>
        <v>6.6030255468104004E-5</v>
      </c>
      <c r="E807" s="3">
        <f t="shared" si="268"/>
        <v>2.8339491132177929E-4</v>
      </c>
      <c r="F807" s="3">
        <f t="shared" si="269"/>
        <v>3.3384047941267904E-2</v>
      </c>
      <c r="G807" s="3">
        <f t="shared" si="270"/>
        <v>5.3559725996117163E-2</v>
      </c>
      <c r="H807" s="3">
        <f t="shared" si="271"/>
        <v>1.4433912630009258</v>
      </c>
      <c r="I807" s="13">
        <f>I808*(1+(H808*((B807/B808)-1))+((1-H808)*(Eur_1M!B807/100)*((A807-A808)/360)))</f>
        <v>128.47483400322491</v>
      </c>
      <c r="J807" s="3">
        <f t="shared" si="272"/>
        <v>122.91453191755318</v>
      </c>
      <c r="K807" s="3">
        <f t="shared" si="265"/>
        <v>1.2196569893563727</v>
      </c>
      <c r="L807" s="13">
        <f t="shared" si="273"/>
        <v>1219.6569893563726</v>
      </c>
      <c r="M807" s="3">
        <f t="shared" si="274"/>
        <v>1.2164345966651143E-2</v>
      </c>
      <c r="N807" s="3">
        <f t="shared" si="275"/>
        <v>6.1747045501309751E-2</v>
      </c>
      <c r="O807" s="3">
        <v>796</v>
      </c>
      <c r="P807" s="3">
        <f t="shared" si="276"/>
        <v>3.1587301587301586</v>
      </c>
      <c r="Q807" s="3">
        <f>(  'Swap(vs6M)_3Y'!B819 + ( ('Swap(vs6M)_5Y'!B815 - 'Swap(vs6M)_3Y'!B819)/2  )*(P807-3) )/100</f>
        <v>1.4415079365079364E-3</v>
      </c>
      <c r="R807" s="3">
        <f t="shared" si="277"/>
        <v>1.9057866976920819</v>
      </c>
      <c r="S807" s="3">
        <f t="shared" si="278"/>
        <v>1.7960448051253535</v>
      </c>
      <c r="T807" s="13">
        <f t="shared" si="279"/>
        <v>0.97166105725265162</v>
      </c>
      <c r="U807" s="13">
        <f t="shared" si="280"/>
        <v>0.96375630424571967</v>
      </c>
      <c r="V807" s="3">
        <f t="shared" si="281"/>
        <v>225.71522487345555</v>
      </c>
      <c r="W807" s="13">
        <f t="shared" si="282"/>
        <v>0.97166105725265162</v>
      </c>
      <c r="X807" s="3">
        <f t="shared" si="283"/>
        <v>4.8485977036590375E-4</v>
      </c>
      <c r="Y807" s="3">
        <f t="shared" si="284"/>
        <v>-2.7579232294911513</v>
      </c>
      <c r="Z807" s="3">
        <f t="shared" si="285"/>
        <v>140.67608658107852</v>
      </c>
      <c r="AA807" s="3">
        <f t="shared" si="286"/>
        <v>3030.4161429069613</v>
      </c>
      <c r="AL807" s="25"/>
      <c r="AM807" s="25"/>
    </row>
    <row r="808" spans="1:39" hidden="1">
      <c r="A808" s="4">
        <v>42073</v>
      </c>
      <c r="B808" s="3">
        <v>145.43440000000001</v>
      </c>
      <c r="C808" s="3">
        <f t="shared" si="266"/>
        <v>8.2798253663666586E-3</v>
      </c>
      <c r="D808" s="3">
        <f t="shared" si="267"/>
        <v>6.8555508097528769E-5</v>
      </c>
      <c r="E808" s="3">
        <f t="shared" si="268"/>
        <v>2.1742215569327904E-4</v>
      </c>
      <c r="F808" s="3">
        <f t="shared" si="269"/>
        <v>2.5497938896363131E-2</v>
      </c>
      <c r="G808" s="3">
        <f t="shared" si="270"/>
        <v>4.8269326516109948E-2</v>
      </c>
      <c r="H808" s="3">
        <f t="shared" si="271"/>
        <v>1.5</v>
      </c>
      <c r="I808" s="13">
        <f>I809*(1+(H809*((B808/B809)-1))+((1-H809)*(Eur_1M!B808/100)*((A808-A809)/360)))</f>
        <v>126.921488544352</v>
      </c>
      <c r="J808" s="3">
        <f t="shared" si="272"/>
        <v>121.42841417733622</v>
      </c>
      <c r="K808" s="3">
        <f t="shared" si="265"/>
        <v>1.2049105321182823</v>
      </c>
      <c r="L808" s="13">
        <f t="shared" si="273"/>
        <v>1204.9105321182822</v>
      </c>
      <c r="M808" s="3">
        <f t="shared" si="274"/>
        <v>1.2394280580442034E-2</v>
      </c>
      <c r="N808" s="3">
        <f t="shared" si="275"/>
        <v>6.0291299520284308E-2</v>
      </c>
      <c r="O808" s="3">
        <v>797</v>
      </c>
      <c r="P808" s="3">
        <f t="shared" si="276"/>
        <v>3.1626984126984126</v>
      </c>
      <c r="Q808" s="3">
        <f>(  'Swap(vs6M)_3Y'!B820 + ( ('Swap(vs6M)_5Y'!B816 - 'Swap(vs6M)_3Y'!B820)/2  )*(P808-3) )/100</f>
        <v>1.4872480158730158E-3</v>
      </c>
      <c r="R808" s="3">
        <f t="shared" si="277"/>
        <v>1.8359802087756656</v>
      </c>
      <c r="S808" s="3">
        <f t="shared" si="278"/>
        <v>1.7287582998137505</v>
      </c>
      <c r="T808" s="13">
        <f t="shared" si="279"/>
        <v>0.96681970811602747</v>
      </c>
      <c r="U808" s="13">
        <f t="shared" si="280"/>
        <v>0.95807381885380227</v>
      </c>
      <c r="V808" s="3">
        <f t="shared" si="281"/>
        <v>211.35335609442757</v>
      </c>
      <c r="W808" s="13">
        <f t="shared" si="282"/>
        <v>0.96681970811602747</v>
      </c>
      <c r="X808" s="3">
        <f t="shared" si="283"/>
        <v>5.7240938411021658E-4</v>
      </c>
      <c r="Y808" s="3">
        <f t="shared" si="284"/>
        <v>-2.9286195685601446</v>
      </c>
      <c r="Z808" s="3">
        <f t="shared" si="285"/>
        <v>158.46332759244805</v>
      </c>
      <c r="AA808" s="3">
        <f t="shared" si="286"/>
        <v>3015.8792881772042</v>
      </c>
      <c r="AL808" s="25"/>
      <c r="AM808" s="25"/>
    </row>
    <row r="809" spans="1:39" hidden="1">
      <c r="A809" s="4">
        <v>42072</v>
      </c>
      <c r="B809" s="3">
        <v>144.23519999999999</v>
      </c>
      <c r="C809" s="3">
        <f t="shared" si="266"/>
        <v>5.3646530259670692E-3</v>
      </c>
      <c r="D809" s="3">
        <f t="shared" si="267"/>
        <v>2.8779502089017633E-5</v>
      </c>
      <c r="E809" s="3">
        <f t="shared" si="268"/>
        <v>1.5010728061867529E-4</v>
      </c>
      <c r="F809" s="3">
        <f t="shared" si="269"/>
        <v>1.6104276458012864E-2</v>
      </c>
      <c r="G809" s="3">
        <f t="shared" si="270"/>
        <v>4.1568770393729006E-2</v>
      </c>
      <c r="H809" s="3">
        <f t="shared" si="271"/>
        <v>1.5</v>
      </c>
      <c r="I809" s="13">
        <f>I810*(1+(H810*((B809/B810)-1))+((1-H810)*(Eur_1M!B809/100)*((A809-A810)/360)))</f>
        <v>125.35809657673379</v>
      </c>
      <c r="J809" s="3">
        <f t="shared" si="272"/>
        <v>119.93268473433393</v>
      </c>
      <c r="K809" s="3">
        <f t="shared" si="265"/>
        <v>1.1900686998232408</v>
      </c>
      <c r="L809" s="13">
        <f t="shared" si="273"/>
        <v>1190.0686998232409</v>
      </c>
      <c r="M809" s="3">
        <f t="shared" si="274"/>
        <v>8.036556347145625E-3</v>
      </c>
      <c r="N809" s="3">
        <f t="shared" si="275"/>
        <v>5.9702578021000867E-2</v>
      </c>
      <c r="O809" s="3">
        <v>798</v>
      </c>
      <c r="P809" s="3">
        <f t="shared" si="276"/>
        <v>3.1666666666666665</v>
      </c>
      <c r="Q809" s="3">
        <f>(  'Swap(vs6M)_3Y'!B821 + ( ('Swap(vs6M)_5Y'!B817 - 'Swap(vs6M)_3Y'!B821)/2  )*(P809-3) )/100</f>
        <v>1.3174999999999999E-3</v>
      </c>
      <c r="R809" s="3">
        <f t="shared" si="277"/>
        <v>1.7302722715500902</v>
      </c>
      <c r="S809" s="3">
        <f t="shared" si="278"/>
        <v>1.624030755320385</v>
      </c>
      <c r="T809" s="13">
        <f t="shared" si="279"/>
        <v>0.95820917939050898</v>
      </c>
      <c r="U809" s="13">
        <f t="shared" si="280"/>
        <v>0.94781537758898016</v>
      </c>
      <c r="V809" s="3">
        <f t="shared" si="281"/>
        <v>196.46550191712151</v>
      </c>
      <c r="W809" s="13">
        <f t="shared" si="282"/>
        <v>0.95820917939050898</v>
      </c>
      <c r="X809" s="3">
        <f t="shared" si="283"/>
        <v>7.0621870088267611E-4</v>
      </c>
      <c r="Y809" s="3">
        <f t="shared" si="284"/>
        <v>-3.0260884321283483</v>
      </c>
      <c r="Z809" s="3">
        <f t="shared" si="285"/>
        <v>189.09442061791492</v>
      </c>
      <c r="AA809" s="3">
        <f t="shared" si="286"/>
        <v>2988.9192928029802</v>
      </c>
      <c r="AL809" s="25"/>
      <c r="AM809" s="25"/>
    </row>
    <row r="810" spans="1:39" hidden="1">
      <c r="A810" s="4">
        <v>42069</v>
      </c>
      <c r="B810" s="3">
        <v>143.46350000000001</v>
      </c>
      <c r="C810" s="3">
        <f t="shared" si="266"/>
        <v>-1.7417827760611666E-3</v>
      </c>
      <c r="D810" s="3">
        <f t="shared" si="267"/>
        <v>3.0338072389833441E-6</v>
      </c>
      <c r="E810" s="3">
        <f t="shared" si="268"/>
        <v>1.2540845173377127E-4</v>
      </c>
      <c r="F810" s="3">
        <f t="shared" si="269"/>
        <v>8.7195558083971204E-3</v>
      </c>
      <c r="G810" s="3">
        <f t="shared" si="270"/>
        <v>3.9143929033033896E-2</v>
      </c>
      <c r="H810" s="3">
        <f t="shared" si="271"/>
        <v>1.5</v>
      </c>
      <c r="I810" s="13">
        <f>I811*(1+(H811*((B810/B811)-1))+((1-H811)*(Eur_1M!B810/100)*((A810-A811)/360)))</f>
        <v>124.35468655116294</v>
      </c>
      <c r="J810" s="3">
        <f t="shared" si="272"/>
        <v>118.97270160167369</v>
      </c>
      <c r="K810" s="3">
        <f t="shared" si="265"/>
        <v>1.1805429739456963</v>
      </c>
      <c r="L810" s="13">
        <f t="shared" si="273"/>
        <v>1180.5429739456963</v>
      </c>
      <c r="M810" s="3">
        <f t="shared" si="274"/>
        <v>-2.6137156877780168E-3</v>
      </c>
      <c r="N810" s="3">
        <f t="shared" si="275"/>
        <v>5.9674894667052621E-2</v>
      </c>
      <c r="O810" s="3">
        <v>799</v>
      </c>
      <c r="P810" s="3">
        <f t="shared" si="276"/>
        <v>3.1706349206349205</v>
      </c>
      <c r="Q810" s="3">
        <f>(  'Swap(vs6M)_3Y'!B822 + ( ('Swap(vs6M)_5Y'!B818 - 'Swap(vs6M)_3Y'!B822)/2  )*(P810-3) )/100</f>
        <v>1.4331646825396823E-3</v>
      </c>
      <c r="R810" s="3">
        <f t="shared" si="277"/>
        <v>1.6578771491820772</v>
      </c>
      <c r="S810" s="3">
        <f t="shared" si="278"/>
        <v>1.5516183801739003</v>
      </c>
      <c r="T810" s="13">
        <f t="shared" si="279"/>
        <v>0.95132886736488098</v>
      </c>
      <c r="U810" s="13">
        <f t="shared" si="280"/>
        <v>0.93962321870466914</v>
      </c>
      <c r="V810" s="3">
        <f t="shared" si="281"/>
        <v>187.72139279238718</v>
      </c>
      <c r="W810" s="13">
        <f t="shared" si="282"/>
        <v>0.95132886736488098</v>
      </c>
      <c r="X810" s="3">
        <f t="shared" si="283"/>
        <v>8.0467775069299546E-4</v>
      </c>
      <c r="Y810" s="3">
        <f t="shared" si="284"/>
        <v>-3.3373495450558055</v>
      </c>
      <c r="Z810" s="3">
        <f t="shared" si="285"/>
        <v>212.18930706342266</v>
      </c>
      <c r="AA810" s="3">
        <f t="shared" si="286"/>
        <v>2965.6952808415294</v>
      </c>
      <c r="AL810" s="25"/>
      <c r="AM810" s="25"/>
    </row>
    <row r="811" spans="1:39" hidden="1">
      <c r="A811" s="4">
        <v>42068</v>
      </c>
      <c r="B811" s="3">
        <v>143.71360000000001</v>
      </c>
      <c r="C811" s="3">
        <f t="shared" si="266"/>
        <v>4.9757020614143001E-3</v>
      </c>
      <c r="D811" s="3">
        <f t="shared" si="267"/>
        <v>2.4757611003962517E-5</v>
      </c>
      <c r="E811" s="3">
        <f t="shared" si="268"/>
        <v>1.2429076175011304E-4</v>
      </c>
      <c r="F811" s="3">
        <f t="shared" si="269"/>
        <v>9.0770997122526474E-3</v>
      </c>
      <c r="G811" s="3">
        <f t="shared" si="270"/>
        <v>3.8912151602862217E-2</v>
      </c>
      <c r="H811" s="3">
        <f t="shared" si="271"/>
        <v>1.5</v>
      </c>
      <c r="I811" s="13">
        <f>I812*(1+(H812*((B811/B812)-1))+((1-H812)*(Eur_1M!B811/100)*((A811-A812)/360)))</f>
        <v>124.68013948168762</v>
      </c>
      <c r="J811" s="3">
        <f t="shared" si="272"/>
        <v>119.2840691541364</v>
      </c>
      <c r="K811" s="3">
        <f t="shared" si="265"/>
        <v>1.1836326135977</v>
      </c>
      <c r="L811" s="13">
        <f t="shared" si="273"/>
        <v>1183.6326135976999</v>
      </c>
      <c r="M811" s="3">
        <f t="shared" si="274"/>
        <v>7.4543823940973275E-3</v>
      </c>
      <c r="N811" s="3">
        <f t="shared" si="275"/>
        <v>5.9423407878424241E-2</v>
      </c>
      <c r="O811" s="3">
        <v>800</v>
      </c>
      <c r="P811" s="3">
        <f t="shared" si="276"/>
        <v>3.1746031746031744</v>
      </c>
      <c r="Q811" s="3">
        <f>(  'Swap(vs6M)_3Y'!B823 + ( ('Swap(vs6M)_5Y'!B819 - 'Swap(vs6M)_3Y'!B823)/2  )*(P811-3) )/100</f>
        <v>1.6488095238095237E-3</v>
      </c>
      <c r="R811" s="3">
        <f t="shared" si="277"/>
        <v>1.6946761741420624</v>
      </c>
      <c r="S811" s="3">
        <f t="shared" si="278"/>
        <v>1.5887990155536877</v>
      </c>
      <c r="T811" s="13">
        <f t="shared" si="279"/>
        <v>0.95493156606392782</v>
      </c>
      <c r="U811" s="13">
        <f t="shared" si="280"/>
        <v>0.94394711219612648</v>
      </c>
      <c r="V811" s="3">
        <f t="shared" si="281"/>
        <v>191.269041946068</v>
      </c>
      <c r="W811" s="13">
        <f t="shared" si="282"/>
        <v>0.95493156606392782</v>
      </c>
      <c r="X811" s="3">
        <f t="shared" si="283"/>
        <v>7.5728572082480795E-4</v>
      </c>
      <c r="Y811" s="3">
        <f t="shared" si="284"/>
        <v>-3.421440257228392</v>
      </c>
      <c r="Z811" s="3">
        <f t="shared" si="285"/>
        <v>200.14309665660699</v>
      </c>
      <c r="AA811" s="3">
        <f t="shared" si="286"/>
        <v>2981.0130266702331</v>
      </c>
      <c r="AL811" s="25"/>
      <c r="AM811" s="25"/>
    </row>
    <row r="812" spans="1:39" hidden="1">
      <c r="A812" s="4">
        <v>42067</v>
      </c>
      <c r="B812" s="3">
        <v>143.00030000000001</v>
      </c>
      <c r="C812" s="3">
        <f t="shared" si="266"/>
        <v>-7.2560928496230202E-4</v>
      </c>
      <c r="D812" s="3">
        <f t="shared" si="267"/>
        <v>5.2650883442350316E-7</v>
      </c>
      <c r="E812" s="3">
        <f t="shared" si="268"/>
        <v>9.9561555053817217E-5</v>
      </c>
      <c r="F812" s="3">
        <f t="shared" si="269"/>
        <v>4.2699334264668046E-3</v>
      </c>
      <c r="G812" s="3">
        <f t="shared" si="270"/>
        <v>3.5256052315229908E-2</v>
      </c>
      <c r="H812" s="3">
        <f t="shared" si="271"/>
        <v>1.5</v>
      </c>
      <c r="I812" s="13">
        <f>I813*(1+(H813*((B812/B813)-1))+((1-H813)*(Eur_1M!B812/100)*((A812-A813)/360)))</f>
        <v>123.75418155505908</v>
      </c>
      <c r="J812" s="3">
        <f t="shared" si="272"/>
        <v>118.39818604706784</v>
      </c>
      <c r="K812" s="3">
        <f t="shared" si="265"/>
        <v>1.1748421678592444</v>
      </c>
      <c r="L812" s="13">
        <f t="shared" si="273"/>
        <v>1174.8421678592445</v>
      </c>
      <c r="M812" s="3">
        <f t="shared" si="274"/>
        <v>-1.0885280397171298E-3</v>
      </c>
      <c r="N812" s="3">
        <f t="shared" si="275"/>
        <v>5.9383858216579988E-2</v>
      </c>
      <c r="O812" s="3">
        <v>801</v>
      </c>
      <c r="P812" s="3">
        <f t="shared" si="276"/>
        <v>3.1785714285714284</v>
      </c>
      <c r="Q812" s="3">
        <f>(  'Swap(vs6M)_3Y'!B824 + ( ('Swap(vs6M)_5Y'!B820 - 'Swap(vs6M)_3Y'!B824)/2  )*(P812-3) )/100</f>
        <v>1.7841071428571428E-3</v>
      </c>
      <c r="R812" s="3">
        <f t="shared" si="277"/>
        <v>1.628456510749593</v>
      </c>
      <c r="S812" s="3">
        <f t="shared" si="278"/>
        <v>1.5225837109098912</v>
      </c>
      <c r="T812" s="13">
        <f t="shared" si="279"/>
        <v>0.9482859382565203</v>
      </c>
      <c r="U812" s="13">
        <f t="shared" si="280"/>
        <v>0.93606855619735141</v>
      </c>
      <c r="V812" s="3">
        <f t="shared" si="281"/>
        <v>183.3110904368616</v>
      </c>
      <c r="W812" s="13">
        <f t="shared" si="282"/>
        <v>0.9482859382565203</v>
      </c>
      <c r="X812" s="3">
        <f t="shared" si="283"/>
        <v>8.5172570771086995E-4</v>
      </c>
      <c r="Y812" s="3">
        <f t="shared" si="284"/>
        <v>-3.7334420097519776</v>
      </c>
      <c r="Z812" s="3">
        <f t="shared" si="285"/>
        <v>221.90096643507974</v>
      </c>
      <c r="AA812" s="3">
        <f t="shared" si="286"/>
        <v>2958.5355112258244</v>
      </c>
      <c r="AL812" s="25"/>
      <c r="AM812" s="25"/>
    </row>
    <row r="813" spans="1:39" hidden="1">
      <c r="A813" s="4">
        <v>42066</v>
      </c>
      <c r="B813" s="3">
        <v>143.10409999999999</v>
      </c>
      <c r="C813" s="3">
        <f t="shared" si="266"/>
        <v>-2.4476655590799467E-3</v>
      </c>
      <c r="D813" s="3">
        <f t="shared" si="267"/>
        <v>5.9910666891061484E-6</v>
      </c>
      <c r="E813" s="3">
        <f t="shared" si="268"/>
        <v>9.9269978986964548E-5</v>
      </c>
      <c r="F813" s="3">
        <f t="shared" si="269"/>
        <v>5.4802413472543133E-3</v>
      </c>
      <c r="G813" s="3">
        <f t="shared" si="270"/>
        <v>3.5098161159019932E-2</v>
      </c>
      <c r="H813" s="3">
        <f t="shared" si="271"/>
        <v>1.5</v>
      </c>
      <c r="I813" s="13">
        <f>I814*(1+(H814*((B813/B814)-1))+((1-H814)*(Eur_1M!B813/100)*((A813-A814)/360)))</f>
        <v>123.88896479607392</v>
      </c>
      <c r="J813" s="3">
        <f t="shared" si="272"/>
        <v>118.52713596249839</v>
      </c>
      <c r="K813" s="3">
        <f t="shared" si="265"/>
        <v>1.1761217127851225</v>
      </c>
      <c r="L813" s="13">
        <f t="shared" si="273"/>
        <v>1176.1217127851226</v>
      </c>
      <c r="M813" s="3">
        <f t="shared" si="274"/>
        <v>-3.6566409098154804E-3</v>
      </c>
      <c r="N813" s="3">
        <f t="shared" si="275"/>
        <v>5.9273788611422504E-2</v>
      </c>
      <c r="O813" s="3">
        <v>802</v>
      </c>
      <c r="P813" s="3">
        <f t="shared" si="276"/>
        <v>3.1825396825396823</v>
      </c>
      <c r="Q813" s="3">
        <f>(  'Swap(vs6M)_3Y'!B825 + ( ('Swap(vs6M)_5Y'!B821 - 'Swap(vs6M)_3Y'!B825)/2  )*(P813-3) )/100</f>
        <v>1.6777777777777774E-3</v>
      </c>
      <c r="R813" s="3">
        <f t="shared" si="277"/>
        <v>1.6374935706679181</v>
      </c>
      <c r="S813" s="3">
        <f t="shared" si="278"/>
        <v>1.5317510641392744</v>
      </c>
      <c r="T813" s="13">
        <f t="shared" si="279"/>
        <v>0.94923630938171033</v>
      </c>
      <c r="U813" s="13">
        <f t="shared" si="280"/>
        <v>0.93720806196133666</v>
      </c>
      <c r="V813" s="3">
        <f t="shared" si="281"/>
        <v>184.20034619790363</v>
      </c>
      <c r="W813" s="13">
        <f t="shared" si="282"/>
        <v>0.94923630938171033</v>
      </c>
      <c r="X813" s="3">
        <f t="shared" si="283"/>
        <v>8.3936875837954097E-4</v>
      </c>
      <c r="Y813" s="3">
        <f t="shared" si="284"/>
        <v>-3.6036893279464453</v>
      </c>
      <c r="Z813" s="3">
        <f t="shared" si="285"/>
        <v>219.02508143360248</v>
      </c>
      <c r="AA813" s="3">
        <f t="shared" si="286"/>
        <v>2966.8178747603711</v>
      </c>
      <c r="AL813" s="25"/>
      <c r="AM813" s="25"/>
    </row>
    <row r="814" spans="1:39" hidden="1">
      <c r="A814" s="4">
        <v>42065</v>
      </c>
      <c r="B814" s="3">
        <v>143.45480000000001</v>
      </c>
      <c r="C814" s="3">
        <f t="shared" si="266"/>
        <v>-1.4433153056122882E-3</v>
      </c>
      <c r="D814" s="3">
        <f t="shared" si="267"/>
        <v>2.083159071414693E-6</v>
      </c>
      <c r="E814" s="3">
        <f t="shared" si="268"/>
        <v>9.4894241505600515E-5</v>
      </c>
      <c r="F814" s="3">
        <f t="shared" si="269"/>
        <v>6.6569508851666856E-3</v>
      </c>
      <c r="G814" s="3">
        <f t="shared" si="270"/>
        <v>3.4172342560401504E-2</v>
      </c>
      <c r="H814" s="3">
        <f t="shared" si="271"/>
        <v>1.49305564126693</v>
      </c>
      <c r="I814" s="13">
        <f>I815*(1+(H815*((B814/B815)-1))+((1-H815)*(Eur_1M!B814/100)*((A814-A815)/360)))</f>
        <v>124.3428115245796</v>
      </c>
      <c r="J814" s="3">
        <f t="shared" si="272"/>
        <v>118.96134051803951</v>
      </c>
      <c r="K814" s="3">
        <f t="shared" si="265"/>
        <v>1.1804302401228934</v>
      </c>
      <c r="L814" s="13">
        <f t="shared" si="273"/>
        <v>1180.4302401228933</v>
      </c>
      <c r="M814" s="3">
        <f t="shared" si="274"/>
        <v>-2.1655461104812504E-3</v>
      </c>
      <c r="N814" s="3">
        <f t="shared" si="275"/>
        <v>5.9294569196359684E-2</v>
      </c>
      <c r="O814" s="3">
        <v>803</v>
      </c>
      <c r="P814" s="3">
        <f t="shared" si="276"/>
        <v>3.1865079365079363</v>
      </c>
      <c r="Q814" s="3">
        <f>(  'Swap(vs6M)_3Y'!B826 + ( ('Swap(vs6M)_5Y'!B822 - 'Swap(vs6M)_3Y'!B826)/2  )*(P814-3) )/100</f>
        <v>1.6661250000000001E-3</v>
      </c>
      <c r="R814" s="3">
        <f t="shared" si="277"/>
        <v>1.6702621233095392</v>
      </c>
      <c r="S814" s="3">
        <f t="shared" si="278"/>
        <v>1.564416618071089</v>
      </c>
      <c r="T814" s="13">
        <f t="shared" si="279"/>
        <v>0.95256624319384808</v>
      </c>
      <c r="U814" s="13">
        <f t="shared" si="280"/>
        <v>0.94114011971077127</v>
      </c>
      <c r="V814" s="3">
        <f t="shared" si="281"/>
        <v>188.28126540829635</v>
      </c>
      <c r="W814" s="13">
        <f t="shared" si="282"/>
        <v>0.95256624319384808</v>
      </c>
      <c r="X814" s="3">
        <f t="shared" si="283"/>
        <v>7.9141677789854536E-4</v>
      </c>
      <c r="Y814" s="3">
        <f t="shared" si="284"/>
        <v>-3.4983431499532767</v>
      </c>
      <c r="Z814" s="3">
        <f t="shared" si="285"/>
        <v>208.36071011999704</v>
      </c>
      <c r="AA814" s="3">
        <f t="shared" si="286"/>
        <v>2983.0708619988814</v>
      </c>
      <c r="AL814" s="25"/>
      <c r="AM814" s="25"/>
    </row>
    <row r="815" spans="1:39">
      <c r="A815" s="4">
        <v>42062</v>
      </c>
      <c r="B815" s="3">
        <v>143.66200000000001</v>
      </c>
      <c r="C815" s="3">
        <f t="shared" si="266"/>
        <v>-4.4539090746993046E-4</v>
      </c>
      <c r="D815" s="3">
        <f t="shared" si="267"/>
        <v>1.9837306045688815E-7</v>
      </c>
      <c r="E815" s="3">
        <f t="shared" si="268"/>
        <v>9.2821012953310609E-5</v>
      </c>
      <c r="F815" s="3">
        <f t="shared" si="269"/>
        <v>8.1999181808483299E-3</v>
      </c>
      <c r="G815" s="3">
        <f t="shared" si="270"/>
        <v>3.3573567111091593E-2</v>
      </c>
      <c r="H815" s="3">
        <f t="shared" si="271"/>
        <v>1.5</v>
      </c>
      <c r="I815" s="13">
        <f>I816*(1+(H816*((B815/B816)-1))+((1-H816)*(Eur_1M!B815/100)*((A815-A816)/360)))</f>
        <v>124.61237338541805</v>
      </c>
      <c r="J815" s="3">
        <f t="shared" si="272"/>
        <v>119.21923592771134</v>
      </c>
      <c r="K815" s="3">
        <f t="shared" si="265"/>
        <v>1.1829892861040485</v>
      </c>
      <c r="L815" s="13">
        <f t="shared" si="273"/>
        <v>1182.9892861040485</v>
      </c>
      <c r="M815" s="3">
        <f t="shared" si="274"/>
        <v>-6.6810518051110921E-4</v>
      </c>
      <c r="N815" s="3">
        <f t="shared" si="275"/>
        <v>5.9278418582571282E-2</v>
      </c>
      <c r="O815" s="3">
        <v>804</v>
      </c>
      <c r="P815" s="3">
        <f t="shared" si="276"/>
        <v>3.1904761904761907</v>
      </c>
      <c r="Q815" s="3">
        <f>(  'Swap(vs6M)_3Y'!B827 + ( ('Swap(vs6M)_5Y'!B823 - 'Swap(vs6M)_3Y'!B827)/2  )*(P815-3) )/100</f>
        <v>1.5450000000000004E-3</v>
      </c>
      <c r="R815" s="3">
        <f t="shared" si="277"/>
        <v>1.6865799176356131</v>
      </c>
      <c r="S815" s="3">
        <f t="shared" si="278"/>
        <v>1.5806973746824975</v>
      </c>
      <c r="T815" s="13">
        <f t="shared" si="279"/>
        <v>0.95415792190773452</v>
      </c>
      <c r="U815" s="13">
        <f t="shared" si="280"/>
        <v>0.94302637552770197</v>
      </c>
      <c r="V815" s="3">
        <f t="shared" si="281"/>
        <v>190.36923182259011</v>
      </c>
      <c r="W815" s="13">
        <f t="shared" si="282"/>
        <v>0.95415792190773452</v>
      </c>
      <c r="X815" s="3">
        <f t="shared" si="283"/>
        <v>7.6810096755923279E-4</v>
      </c>
      <c r="Y815" s="3">
        <f t="shared" si="284"/>
        <v>-3.338425366897535</v>
      </c>
      <c r="Z815" s="3">
        <f t="shared" si="285"/>
        <v>203.29750656083209</v>
      </c>
      <c r="AA815" s="3">
        <f t="shared" si="286"/>
        <v>2993.9089329548924</v>
      </c>
      <c r="AL815" s="25"/>
      <c r="AM815" s="25"/>
    </row>
    <row r="816" spans="1:39" hidden="1">
      <c r="A816" s="4">
        <v>42061</v>
      </c>
      <c r="B816" s="3">
        <v>143.726</v>
      </c>
      <c r="C816" s="3">
        <f t="shared" si="266"/>
        <v>6.7998502710748098E-3</v>
      </c>
      <c r="D816" s="3">
        <f t="shared" si="267"/>
        <v>4.6237963709036161E-5</v>
      </c>
      <c r="E816" s="3">
        <f t="shared" si="268"/>
        <v>1.4025326162124023E-4</v>
      </c>
      <c r="F816" s="3">
        <f t="shared" si="269"/>
        <v>1.5546803254684447E-2</v>
      </c>
      <c r="G816" s="3">
        <f t="shared" si="270"/>
        <v>4.01860442046802E-2</v>
      </c>
      <c r="H816" s="3">
        <f t="shared" si="271"/>
        <v>1.5</v>
      </c>
      <c r="I816" s="13">
        <f>I817*(1+(H817*((B816/B817)-1))+((1-H817)*(Eur_1M!B816/100)*((A816-A817)/360)))</f>
        <v>124.69565537509918</v>
      </c>
      <c r="J816" s="3">
        <f t="shared" si="272"/>
        <v>119.29891353039702</v>
      </c>
      <c r="K816" s="3">
        <f t="shared" si="265"/>
        <v>1.1837799114556216</v>
      </c>
      <c r="L816" s="13">
        <f t="shared" si="273"/>
        <v>1183.7799114556215</v>
      </c>
      <c r="M816" s="3">
        <f t="shared" si="274"/>
        <v>1.0182500659193575E-2</v>
      </c>
      <c r="N816" s="3">
        <f t="shared" si="275"/>
        <v>5.8555888012943251E-2</v>
      </c>
      <c r="O816" s="3">
        <v>805</v>
      </c>
      <c r="P816" s="3">
        <f t="shared" si="276"/>
        <v>3.1944444444444446</v>
      </c>
      <c r="Q816" s="3">
        <f>(  'Swap(vs6M)_3Y'!B828 + ( ('Swap(vs6M)_5Y'!B824 - 'Swap(vs6M)_3Y'!B828)/2  )*(P816-3) )/100</f>
        <v>1.5025000000000001E-3</v>
      </c>
      <c r="R816" s="3">
        <f t="shared" si="277"/>
        <v>1.7102424657147337</v>
      </c>
      <c r="S816" s="3">
        <f t="shared" si="278"/>
        <v>1.605585475395936</v>
      </c>
      <c r="T816" s="13">
        <f t="shared" si="279"/>
        <v>0.95638947699878329</v>
      </c>
      <c r="U816" s="13">
        <f t="shared" si="280"/>
        <v>0.94581749055660214</v>
      </c>
      <c r="V816" s="3">
        <f t="shared" si="281"/>
        <v>190.86587855537186</v>
      </c>
      <c r="W816" s="13">
        <f t="shared" si="282"/>
        <v>0.95638947699878329</v>
      </c>
      <c r="X816" s="3">
        <f t="shared" si="283"/>
        <v>7.4598575259374005E-4</v>
      </c>
      <c r="Y816" s="3">
        <f t="shared" si="284"/>
        <v>-3.2064745735519766</v>
      </c>
      <c r="Z816" s="3">
        <f t="shared" si="285"/>
        <v>195.54124490439327</v>
      </c>
      <c r="AA816" s="3">
        <f t="shared" si="286"/>
        <v>3006.8946878328793</v>
      </c>
      <c r="AL816" s="25"/>
      <c r="AM816" s="25"/>
    </row>
    <row r="817" spans="1:39" hidden="1">
      <c r="A817" s="4">
        <v>42060</v>
      </c>
      <c r="B817" s="3">
        <v>142.75200000000001</v>
      </c>
      <c r="C817" s="3">
        <f t="shared" si="266"/>
        <v>2.4969502501478017E-3</v>
      </c>
      <c r="D817" s="3">
        <f t="shared" si="267"/>
        <v>6.2347605517131693E-6</v>
      </c>
      <c r="E817" s="3">
        <f t="shared" si="268"/>
        <v>9.8512183506302569E-5</v>
      </c>
      <c r="F817" s="3">
        <f t="shared" si="269"/>
        <v>6.6263668396158376E-3</v>
      </c>
      <c r="G817" s="3">
        <f t="shared" si="270"/>
        <v>3.4836633126045943E-2</v>
      </c>
      <c r="H817" s="3">
        <f t="shared" si="271"/>
        <v>1.5</v>
      </c>
      <c r="I817" s="13">
        <f>I818*(1+(H818*((B817/B818)-1))+((1-H818)*(Eur_1M!B817/100)*((A817-A818)/360)))</f>
        <v>123.43238432618028</v>
      </c>
      <c r="J817" s="3">
        <f t="shared" si="272"/>
        <v>118.09031598000855</v>
      </c>
      <c r="K817" s="3">
        <f t="shared" si="265"/>
        <v>1.1717872330745247</v>
      </c>
      <c r="L817" s="13">
        <f t="shared" si="273"/>
        <v>1171.7872330745247</v>
      </c>
      <c r="M817" s="3">
        <f t="shared" si="274"/>
        <v>3.7430773883186629E-3</v>
      </c>
      <c r="N817" s="3">
        <f t="shared" si="275"/>
        <v>5.8461443017391437E-2</v>
      </c>
      <c r="O817" s="3">
        <v>806</v>
      </c>
      <c r="P817" s="3">
        <f t="shared" si="276"/>
        <v>3.1984126984126986</v>
      </c>
      <c r="Q817" s="3">
        <f>(  'Swap(vs6M)_3Y'!B829 + ( ('Swap(vs6M)_5Y'!B825 - 'Swap(vs6M)_3Y'!B829)/2  )*(P817-3) )/100</f>
        <v>1.4810436507936508E-3</v>
      </c>
      <c r="R817" s="3">
        <f t="shared" si="277"/>
        <v>1.613848325230739</v>
      </c>
      <c r="S817" s="3">
        <f t="shared" si="278"/>
        <v>1.5092952571823652</v>
      </c>
      <c r="T817" s="13">
        <f t="shared" si="279"/>
        <v>0.94671983522886927</v>
      </c>
      <c r="U817" s="13">
        <f t="shared" si="280"/>
        <v>0.93438832689241624</v>
      </c>
      <c r="V817" s="3">
        <f t="shared" si="281"/>
        <v>179.38160951920725</v>
      </c>
      <c r="W817" s="13">
        <f t="shared" si="282"/>
        <v>0.94671983522886927</v>
      </c>
      <c r="X817" s="3">
        <f t="shared" si="283"/>
        <v>8.8544816033172559E-4</v>
      </c>
      <c r="Y817" s="3">
        <f t="shared" si="284"/>
        <v>-3.4549673076304579</v>
      </c>
      <c r="Z817" s="3">
        <f t="shared" si="285"/>
        <v>227.33415823736382</v>
      </c>
      <c r="AA817" s="3">
        <f t="shared" si="286"/>
        <v>2974.4361944465154</v>
      </c>
      <c r="AL817" s="25"/>
      <c r="AM817" s="25"/>
    </row>
    <row r="818" spans="1:39" hidden="1">
      <c r="A818" s="4">
        <v>42059</v>
      </c>
      <c r="B818" s="3">
        <v>142.39599999999999</v>
      </c>
      <c r="C818" s="3">
        <f t="shared" si="266"/>
        <v>1.489915238016031E-3</v>
      </c>
      <c r="D818" s="3">
        <f t="shared" si="267"/>
        <v>2.2198474164723665E-6</v>
      </c>
      <c r="E818" s="3">
        <f t="shared" si="268"/>
        <v>9.3672589930012494E-5</v>
      </c>
      <c r="F818" s="3">
        <f t="shared" si="269"/>
        <v>2.9482447241482167E-3</v>
      </c>
      <c r="G818" s="3">
        <f t="shared" si="270"/>
        <v>3.4275334871266723E-2</v>
      </c>
      <c r="H818" s="3">
        <f t="shared" si="271"/>
        <v>1.5</v>
      </c>
      <c r="I818" s="13">
        <f>I819*(1+(H819*((B818/B819)-1))+((1-H819)*(Eur_1M!B818/100)*((A818-A819)/360)))</f>
        <v>122.97123096420415</v>
      </c>
      <c r="J818" s="3">
        <f t="shared" si="272"/>
        <v>117.64912101704734</v>
      </c>
      <c r="K818" s="3">
        <f t="shared" si="265"/>
        <v>1.1674093412837849</v>
      </c>
      <c r="L818" s="13">
        <f t="shared" si="273"/>
        <v>1167.4093412837849</v>
      </c>
      <c r="M818" s="3">
        <f t="shared" si="274"/>
        <v>1.7403626369055282E-3</v>
      </c>
      <c r="N818" s="3">
        <f t="shared" si="275"/>
        <v>5.8501638134234771E-2</v>
      </c>
      <c r="O818" s="3">
        <v>807</v>
      </c>
      <c r="P818" s="3">
        <f t="shared" si="276"/>
        <v>3.2023809523809526</v>
      </c>
      <c r="Q818" s="3">
        <f>(  'Swap(vs6M)_3Y'!B830 + ( ('Swap(vs6M)_5Y'!B826 - 'Swap(vs6M)_3Y'!B830)/2  )*(P818-3) )/100</f>
        <v>1.4591190476190476E-3</v>
      </c>
      <c r="R818" s="3">
        <f t="shared" si="277"/>
        <v>1.5755081497707362</v>
      </c>
      <c r="S818" s="3">
        <f t="shared" si="278"/>
        <v>1.4708183126485297</v>
      </c>
      <c r="T818" s="13">
        <f t="shared" si="279"/>
        <v>0.94243040060073147</v>
      </c>
      <c r="U818" s="13">
        <f t="shared" si="280"/>
        <v>0.92932987068494655</v>
      </c>
      <c r="V818" s="3">
        <f t="shared" si="281"/>
        <v>175.20449082149253</v>
      </c>
      <c r="W818" s="13">
        <f t="shared" si="282"/>
        <v>0.94243040060073147</v>
      </c>
      <c r="X818" s="3">
        <f t="shared" si="283"/>
        <v>9.4356943745036305E-4</v>
      </c>
      <c r="Y818" s="3">
        <f t="shared" si="284"/>
        <v>-3.5502062855782199</v>
      </c>
      <c r="Z818" s="3">
        <f t="shared" si="285"/>
        <v>240.91354307510386</v>
      </c>
      <c r="AA818" s="3">
        <f t="shared" si="286"/>
        <v>2962.1945746672391</v>
      </c>
      <c r="AL818" s="25"/>
      <c r="AM818" s="25"/>
    </row>
    <row r="819" spans="1:39" hidden="1">
      <c r="A819" s="4">
        <v>42058</v>
      </c>
      <c r="B819" s="3">
        <v>142.184</v>
      </c>
      <c r="C819" s="3">
        <f t="shared" si="266"/>
        <v>2.6056536267209983E-3</v>
      </c>
      <c r="D819" s="3">
        <f t="shared" si="267"/>
        <v>6.7894308224442916E-6</v>
      </c>
      <c r="E819" s="3">
        <f t="shared" si="268"/>
        <v>9.2054735510469746E-5</v>
      </c>
      <c r="F819" s="3">
        <f t="shared" si="269"/>
        <v>6.8244740944165515E-4</v>
      </c>
      <c r="G819" s="3">
        <f t="shared" si="270"/>
        <v>3.4052845031185379E-2</v>
      </c>
      <c r="H819" s="3">
        <f t="shared" si="271"/>
        <v>1.1682445211905421</v>
      </c>
      <c r="I819" s="13">
        <f>I820*(1+(H820*((B819/B820)-1))+((1-H820)*(Eur_1M!B819/100)*((A819-A820)/360)))</f>
        <v>122.75740255188093</v>
      </c>
      <c r="J819" s="3">
        <f t="shared" si="272"/>
        <v>117.44454695073078</v>
      </c>
      <c r="K819" s="3">
        <f t="shared" si="265"/>
        <v>1.1653793926200142</v>
      </c>
      <c r="L819" s="13">
        <f t="shared" si="273"/>
        <v>1165.3793926200142</v>
      </c>
      <c r="M819" s="3">
        <f t="shared" si="274"/>
        <v>2.5325360294578842E-3</v>
      </c>
      <c r="N819" s="3">
        <f t="shared" si="275"/>
        <v>5.8556903102502868E-2</v>
      </c>
      <c r="O819" s="3">
        <v>808</v>
      </c>
      <c r="P819" s="3">
        <f t="shared" si="276"/>
        <v>3.2063492063492065</v>
      </c>
      <c r="Q819" s="3">
        <f>(  'Swap(vs6M)_3Y'!B831 + ( ('Swap(vs6M)_5Y'!B827 - 'Swap(vs6M)_3Y'!B831)/2  )*(P819-3) )/100</f>
        <v>1.5443492063492064E-3</v>
      </c>
      <c r="R819" s="3">
        <f t="shared" si="277"/>
        <v>1.5592740432165635</v>
      </c>
      <c r="S819" s="3">
        <f t="shared" si="278"/>
        <v>1.4544204035757664</v>
      </c>
      <c r="T819" s="13">
        <f t="shared" si="279"/>
        <v>0.94053423373358702</v>
      </c>
      <c r="U819" s="13">
        <f t="shared" si="280"/>
        <v>0.92708510674080002</v>
      </c>
      <c r="V819" s="3">
        <f t="shared" si="281"/>
        <v>173.57342869278455</v>
      </c>
      <c r="W819" s="13">
        <f t="shared" si="282"/>
        <v>0.94053423373358702</v>
      </c>
      <c r="X819" s="3">
        <f t="shared" si="283"/>
        <v>9.68058085686345E-4</v>
      </c>
      <c r="Y819" s="3">
        <f t="shared" si="284"/>
        <v>-3.6787145601764775</v>
      </c>
      <c r="Z819" s="3">
        <f t="shared" si="285"/>
        <v>246.84538112340408</v>
      </c>
      <c r="AA819" s="3">
        <f t="shared" si="286"/>
        <v>2957.8756927223289</v>
      </c>
      <c r="AL819" s="25"/>
      <c r="AM819" s="25"/>
    </row>
    <row r="820" spans="1:39" hidden="1">
      <c r="A820" s="4">
        <v>42055</v>
      </c>
      <c r="B820" s="3">
        <v>141.81399999999999</v>
      </c>
      <c r="C820" s="3">
        <f t="shared" si="266"/>
        <v>1.0018132244716624E-3</v>
      </c>
      <c r="D820" s="3">
        <f t="shared" si="267"/>
        <v>1.0036297367263095E-6</v>
      </c>
      <c r="E820" s="3">
        <f t="shared" si="268"/>
        <v>1.0547364887565587E-4</v>
      </c>
      <c r="F820" s="3">
        <f t="shared" si="269"/>
        <v>2.5721629764165884E-3</v>
      </c>
      <c r="G820" s="3">
        <f t="shared" si="270"/>
        <v>3.6397800506838295E-2</v>
      </c>
      <c r="H820" s="3">
        <f t="shared" si="271"/>
        <v>0.97190242043185615</v>
      </c>
      <c r="I820" s="13">
        <f>I821*(1+(H821*((B820/B821)-1))+((1-H821)*(Eur_1M!B820/100)*((A820-A821)/360)))</f>
        <v>122.44690834187489</v>
      </c>
      <c r="J820" s="3">
        <f t="shared" si="272"/>
        <v>117.14749071569378</v>
      </c>
      <c r="K820" s="3">
        <f t="shared" si="265"/>
        <v>1.1624317613868107</v>
      </c>
      <c r="L820" s="13">
        <f t="shared" si="273"/>
        <v>1162.4317613868106</v>
      </c>
      <c r="M820" s="3">
        <f t="shared" si="274"/>
        <v>9.2836496258030517E-4</v>
      </c>
      <c r="N820" s="3">
        <f t="shared" si="275"/>
        <v>5.8559271916443514E-2</v>
      </c>
      <c r="O820" s="3">
        <v>809</v>
      </c>
      <c r="P820" s="3">
        <f t="shared" si="276"/>
        <v>3.2103174603174605</v>
      </c>
      <c r="Q820" s="3">
        <f>(  'Swap(vs6M)_3Y'!B832 + ( ('Swap(vs6M)_5Y'!B828 - 'Swap(vs6M)_3Y'!B832)/2  )*(P820-3) )/100</f>
        <v>1.6574345238095239E-3</v>
      </c>
      <c r="R820" s="3">
        <f t="shared" si="277"/>
        <v>1.537697417238491</v>
      </c>
      <c r="S820" s="3">
        <f t="shared" si="278"/>
        <v>1.4327746686940614</v>
      </c>
      <c r="T820" s="13">
        <f t="shared" si="279"/>
        <v>0.93793869227305959</v>
      </c>
      <c r="U820" s="13">
        <f t="shared" si="280"/>
        <v>0.92403887864166012</v>
      </c>
      <c r="V820" s="3">
        <f t="shared" si="281"/>
        <v>171.15450016499449</v>
      </c>
      <c r="W820" s="13">
        <f t="shared" si="282"/>
        <v>0.93793869227305959</v>
      </c>
      <c r="X820" s="3">
        <f t="shared" si="283"/>
        <v>1.0028255485426043E-3</v>
      </c>
      <c r="Y820" s="3">
        <f t="shared" si="284"/>
        <v>-3.8467940514383994</v>
      </c>
      <c r="Z820" s="3">
        <f t="shared" si="285"/>
        <v>254.74400626954917</v>
      </c>
      <c r="AA820" s="3">
        <f t="shared" si="286"/>
        <v>2950.7158643141165</v>
      </c>
      <c r="AL820" s="25"/>
      <c r="AM820" s="25"/>
    </row>
    <row r="821" spans="1:39" hidden="1">
      <c r="A821" s="4">
        <v>42054</v>
      </c>
      <c r="B821" s="3">
        <v>141.672</v>
      </c>
      <c r="C821" s="3">
        <f t="shared" si="266"/>
        <v>-4.4459029620116274E-4</v>
      </c>
      <c r="D821" s="3">
        <f t="shared" si="267"/>
        <v>1.9766053147623764E-7</v>
      </c>
      <c r="E821" s="3">
        <f t="shared" si="268"/>
        <v>2.167469998052434E-4</v>
      </c>
      <c r="F821" s="3">
        <f t="shared" si="269"/>
        <v>1.2166433022017593E-2</v>
      </c>
      <c r="G821" s="3">
        <f t="shared" si="270"/>
        <v>5.1359110966644909E-2</v>
      </c>
      <c r="H821" s="3">
        <f t="shared" si="271"/>
        <v>0.92665063871144071</v>
      </c>
      <c r="I821" s="13">
        <f>I822*(1+(H822*((B821/B822)-1))+((1-H822)*(Eur_1M!B821/100)*((A821-A822)/360)))</f>
        <v>122.33328567220732</v>
      </c>
      <c r="J821" s="3">
        <f t="shared" si="272"/>
        <v>117.03878555669695</v>
      </c>
      <c r="K821" s="3">
        <f t="shared" si="265"/>
        <v>1.161353101240763</v>
      </c>
      <c r="L821" s="13">
        <f t="shared" si="273"/>
        <v>1161.353101240763</v>
      </c>
      <c r="M821" s="3">
        <f t="shared" si="274"/>
        <v>-4.1815311792688483E-4</v>
      </c>
      <c r="N821" s="3">
        <f t="shared" si="275"/>
        <v>5.8591643166272293E-2</v>
      </c>
      <c r="O821" s="3">
        <v>810</v>
      </c>
      <c r="P821" s="3">
        <f t="shared" si="276"/>
        <v>3.2142857142857144</v>
      </c>
      <c r="Q821" s="3">
        <f>(  'Swap(vs6M)_3Y'!B833 + ( ('Swap(vs6M)_5Y'!B829 - 'Swap(vs6M)_3Y'!B833)/2  )*(P821-3) )/100</f>
        <v>1.7366071428571428E-3</v>
      </c>
      <c r="R821" s="3">
        <f t="shared" si="277"/>
        <v>1.5296691627371539</v>
      </c>
      <c r="S821" s="3">
        <f t="shared" si="278"/>
        <v>1.424623550466793</v>
      </c>
      <c r="T821" s="13">
        <f t="shared" si="279"/>
        <v>0.93695067982961511</v>
      </c>
      <c r="U821" s="13">
        <f t="shared" si="280"/>
        <v>0.9228669756689587</v>
      </c>
      <c r="V821" s="3">
        <f t="shared" si="281"/>
        <v>170.40065007326814</v>
      </c>
      <c r="W821" s="13">
        <f t="shared" si="282"/>
        <v>0.93695067982961511</v>
      </c>
      <c r="X821" s="3">
        <f t="shared" si="283"/>
        <v>1.0150038663968638E-3</v>
      </c>
      <c r="Y821" s="3">
        <f t="shared" si="284"/>
        <v>-3.9435727334193347</v>
      </c>
      <c r="Z821" s="3">
        <f t="shared" si="285"/>
        <v>257.81989095173299</v>
      </c>
      <c r="AA821" s="3">
        <f t="shared" si="286"/>
        <v>2949.8461960387385</v>
      </c>
      <c r="AL821" s="25"/>
      <c r="AM821" s="25"/>
    </row>
    <row r="822" spans="1:39" hidden="1">
      <c r="A822" s="4">
        <v>42053</v>
      </c>
      <c r="B822" s="3">
        <v>141.73500000000001</v>
      </c>
      <c r="C822" s="3">
        <f t="shared" si="266"/>
        <v>-5.7132580878412303E-4</v>
      </c>
      <c r="D822" s="3">
        <f t="shared" si="267"/>
        <v>3.2641317978283231E-7</v>
      </c>
      <c r="E822" s="3">
        <f t="shared" si="268"/>
        <v>3.2947217055329748E-4</v>
      </c>
      <c r="F822" s="3">
        <f t="shared" si="269"/>
        <v>2.3237538799764451E-2</v>
      </c>
      <c r="G822" s="3">
        <f t="shared" si="270"/>
        <v>6.1734592628485824E-2</v>
      </c>
      <c r="H822" s="3">
        <f t="shared" si="271"/>
        <v>0.94054829476323198</v>
      </c>
      <c r="I822" s="13">
        <f>I823*(1+(H823*((B822/B823)-1))+((1-H823)*(Eur_1M!B822/100)*((A822-A823)/360)))</f>
        <v>122.38445041363995</v>
      </c>
      <c r="J822" s="3">
        <f t="shared" si="272"/>
        <v>117.08773592345685</v>
      </c>
      <c r="K822" s="3">
        <f t="shared" si="265"/>
        <v>1.161838826207688</v>
      </c>
      <c r="L822" s="13">
        <f t="shared" si="273"/>
        <v>1161.838826207688</v>
      </c>
      <c r="M822" s="3">
        <f t="shared" si="274"/>
        <v>-5.4139942792453242E-4</v>
      </c>
      <c r="N822" s="3">
        <f t="shared" si="275"/>
        <v>5.9818831695930809E-2</v>
      </c>
      <c r="O822" s="3">
        <v>811</v>
      </c>
      <c r="P822" s="3">
        <f t="shared" si="276"/>
        <v>3.2182539682539684</v>
      </c>
      <c r="Q822" s="3">
        <f>(  'Swap(vs6M)_3Y'!B834 + ( ('Swap(vs6M)_5Y'!B830 - 'Swap(vs6M)_3Y'!B834)/2  )*(P822-3) )/100</f>
        <v>1.8681269841269842E-3</v>
      </c>
      <c r="R822" s="3">
        <f t="shared" si="277"/>
        <v>1.5075113305971373</v>
      </c>
      <c r="S822" s="3">
        <f t="shared" si="278"/>
        <v>1.4001993813953817</v>
      </c>
      <c r="T822" s="13">
        <f t="shared" si="279"/>
        <v>0.93416017911902838</v>
      </c>
      <c r="U822" s="13">
        <f t="shared" si="280"/>
        <v>0.91927318947096937</v>
      </c>
      <c r="V822" s="3">
        <f t="shared" si="281"/>
        <v>171.58056485892178</v>
      </c>
      <c r="W822" s="13">
        <f t="shared" si="282"/>
        <v>0.93416017911902838</v>
      </c>
      <c r="X822" s="3">
        <f t="shared" si="283"/>
        <v>1.0271393300875619E-3</v>
      </c>
      <c r="Y822" s="3">
        <f t="shared" si="284"/>
        <v>-4.1876838581826421</v>
      </c>
      <c r="Z822" s="3">
        <f t="shared" si="285"/>
        <v>266.91892701957181</v>
      </c>
      <c r="AA822" s="3">
        <f t="shared" si="286"/>
        <v>2940.7214044582565</v>
      </c>
      <c r="AL822" s="25"/>
      <c r="AM822" s="25"/>
    </row>
    <row r="823" spans="1:39" hidden="1">
      <c r="A823" s="4">
        <v>42052</v>
      </c>
      <c r="B823" s="3">
        <v>141.816</v>
      </c>
      <c r="C823" s="3">
        <f t="shared" si="266"/>
        <v>-2.5001157441215376E-3</v>
      </c>
      <c r="D823" s="3">
        <f t="shared" si="267"/>
        <v>6.2505787340043894E-6</v>
      </c>
      <c r="E823" s="3">
        <f t="shared" si="268"/>
        <v>3.5103453775897988E-4</v>
      </c>
      <c r="F823" s="3">
        <f t="shared" si="269"/>
        <v>1.9130319921846814E-2</v>
      </c>
      <c r="G823" s="3">
        <f t="shared" si="270"/>
        <v>6.4749321366068813E-2</v>
      </c>
      <c r="H823" s="3">
        <f t="shared" si="271"/>
        <v>0.94763613850446049</v>
      </c>
      <c r="I823" s="13">
        <f>I824*(1+(H824*((B823/B824)-1))+((1-H824)*(Eur_1M!B823/100)*((A823-A824)/360)))</f>
        <v>122.45072722457566</v>
      </c>
      <c r="J823" s="3">
        <f t="shared" si="272"/>
        <v>117.15114431978873</v>
      </c>
      <c r="K823" s="3">
        <f t="shared" si="265"/>
        <v>1.1624680153895004</v>
      </c>
      <c r="L823" s="13">
        <f t="shared" si="273"/>
        <v>1162.4680153895004</v>
      </c>
      <c r="M823" s="3">
        <f t="shared" si="274"/>
        <v>-2.3561860777344249E-3</v>
      </c>
      <c r="N823" s="3">
        <f t="shared" si="275"/>
        <v>5.9823058161958716E-2</v>
      </c>
      <c r="O823" s="3">
        <v>812</v>
      </c>
      <c r="P823" s="3">
        <f t="shared" si="276"/>
        <v>3.2222222222222223</v>
      </c>
      <c r="Q823" s="3">
        <f>(  'Swap(vs6M)_3Y'!B835 + ( ('Swap(vs6M)_5Y'!B831 - 'Swap(vs6M)_3Y'!B835)/2  )*(P823-3) )/100</f>
        <v>1.8461111111111111E-3</v>
      </c>
      <c r="R823" s="3">
        <f t="shared" si="277"/>
        <v>1.5110000951877061</v>
      </c>
      <c r="S823" s="3">
        <f t="shared" si="278"/>
        <v>1.4036144193647258</v>
      </c>
      <c r="T823" s="13">
        <f t="shared" si="279"/>
        <v>0.93460578668975103</v>
      </c>
      <c r="U823" s="13">
        <f t="shared" si="280"/>
        <v>0.91978315051960091</v>
      </c>
      <c r="V823" s="3">
        <f t="shared" si="281"/>
        <v>172.12134606350526</v>
      </c>
      <c r="W823" s="13">
        <f t="shared" si="282"/>
        <v>0.93460578668975103</v>
      </c>
      <c r="X823" s="3">
        <f t="shared" si="283"/>
        <v>1.0204910740003157E-3</v>
      </c>
      <c r="Y823" s="3">
        <f t="shared" si="284"/>
        <v>-4.1555720739572788</v>
      </c>
      <c r="Z823" s="3">
        <f t="shared" si="285"/>
        <v>265.82470099867703</v>
      </c>
      <c r="AA823" s="3">
        <f t="shared" si="286"/>
        <v>2946.1679612085436</v>
      </c>
      <c r="AL823" s="25"/>
      <c r="AM823" s="25"/>
    </row>
    <row r="824" spans="1:39" hidden="1">
      <c r="A824" s="4">
        <v>42051</v>
      </c>
      <c r="B824" s="3">
        <v>142.17099999999999</v>
      </c>
      <c r="C824" s="3">
        <f t="shared" si="266"/>
        <v>-1.08964252934987E-3</v>
      </c>
      <c r="D824" s="3">
        <f t="shared" si="267"/>
        <v>1.1873208417679823E-6</v>
      </c>
      <c r="E824" s="3">
        <f t="shared" si="268"/>
        <v>3.4512438647629881E-4</v>
      </c>
      <c r="F824" s="3">
        <f t="shared" si="269"/>
        <v>2.104697405512896E-2</v>
      </c>
      <c r="G824" s="3">
        <f t="shared" si="270"/>
        <v>6.3792577514697468E-2</v>
      </c>
      <c r="H824" s="3">
        <f t="shared" si="271"/>
        <v>0.94249923529720692</v>
      </c>
      <c r="I824" s="13">
        <f>I825*(1+(H825*((B824/B825)-1))+((1-H825)*(Eur_1M!B824/100)*((A824-A825)/360)))</f>
        <v>122.73958408989779</v>
      </c>
      <c r="J824" s="3">
        <f t="shared" si="272"/>
        <v>117.42749965947611</v>
      </c>
      <c r="K824" s="3">
        <f t="shared" si="265"/>
        <v>1.165210235665145</v>
      </c>
      <c r="L824" s="13">
        <f t="shared" si="273"/>
        <v>1165.2102356651451</v>
      </c>
      <c r="M824" s="3">
        <f t="shared" si="274"/>
        <v>-1.0278693103229191E-3</v>
      </c>
      <c r="N824" s="3">
        <f t="shared" si="275"/>
        <v>5.9870000510888283E-2</v>
      </c>
      <c r="O824" s="3">
        <v>813</v>
      </c>
      <c r="P824" s="3">
        <f t="shared" si="276"/>
        <v>3.2261904761904763</v>
      </c>
      <c r="Q824" s="3">
        <f>(  'Swap(vs6M)_3Y'!B836 + ( ('Swap(vs6M)_5Y'!B832 - 'Swap(vs6M)_3Y'!B836)/2  )*(P824-3) )/100</f>
        <v>1.8477678571428575E-3</v>
      </c>
      <c r="R824" s="3">
        <f t="shared" si="277"/>
        <v>1.5310653280516038</v>
      </c>
      <c r="S824" s="3">
        <f t="shared" si="278"/>
        <v>1.4235292324239754</v>
      </c>
      <c r="T824" s="13">
        <f t="shared" si="279"/>
        <v>0.9371233760879647</v>
      </c>
      <c r="U824" s="13">
        <f t="shared" si="280"/>
        <v>0.92270860292556467</v>
      </c>
      <c r="V824" s="3">
        <f t="shared" si="281"/>
        <v>174.72128221905973</v>
      </c>
      <c r="W824" s="13">
        <f t="shared" si="282"/>
        <v>0.9371233760879647</v>
      </c>
      <c r="X824" s="3">
        <f t="shared" si="283"/>
        <v>9.8610556262208643E-4</v>
      </c>
      <c r="Y824" s="3">
        <f t="shared" si="284"/>
        <v>-4.0943165874971923</v>
      </c>
      <c r="Z824" s="3">
        <f t="shared" si="285"/>
        <v>258.60162960204417</v>
      </c>
      <c r="AA824" s="3">
        <f t="shared" si="286"/>
        <v>2959.1408421571728</v>
      </c>
      <c r="AL824" s="25"/>
      <c r="AM824" s="25"/>
    </row>
    <row r="825" spans="1:39" hidden="1">
      <c r="A825" s="4">
        <v>42048</v>
      </c>
      <c r="B825" s="3">
        <v>142.32599999999999</v>
      </c>
      <c r="C825" s="3">
        <f t="shared" si="266"/>
        <v>4.9184071397164509E-5</v>
      </c>
      <c r="D825" s="3">
        <f t="shared" si="267"/>
        <v>2.4190728792013762E-9</v>
      </c>
      <c r="E825" s="3">
        <f t="shared" si="268"/>
        <v>3.4561669466977443E-4</v>
      </c>
      <c r="F825" s="3">
        <f t="shared" si="269"/>
        <v>2.3432621613498249E-2</v>
      </c>
      <c r="G825" s="3">
        <f t="shared" si="270"/>
        <v>6.3315440982116555E-2</v>
      </c>
      <c r="H825" s="3">
        <f t="shared" si="271"/>
        <v>0.94334653091473075</v>
      </c>
      <c r="I825" s="13">
        <f>I826*(1+(H826*((B825/B826)-1))+((1-H826)*(Eur_1M!B825/100)*((A825-A826)/360)))</f>
        <v>122.86580920189179</v>
      </c>
      <c r="J825" s="3">
        <f t="shared" si="272"/>
        <v>117.54826183579925</v>
      </c>
      <c r="K825" s="3">
        <f t="shared" si="265"/>
        <v>1.1664085352486409</v>
      </c>
      <c r="L825" s="13">
        <f t="shared" si="273"/>
        <v>1166.4085352486409</v>
      </c>
      <c r="M825" s="3">
        <f t="shared" si="274"/>
        <v>4.5484551174799859E-5</v>
      </c>
      <c r="N825" s="3">
        <f t="shared" si="275"/>
        <v>6.0013397669977764E-2</v>
      </c>
      <c r="O825" s="3">
        <v>814</v>
      </c>
      <c r="P825" s="3">
        <f t="shared" si="276"/>
        <v>3.2301587301587302</v>
      </c>
      <c r="Q825" s="3">
        <f>(  'Swap(vs6M)_3Y'!B837 + ( ('Swap(vs6M)_5Y'!B833 - 'Swap(vs6M)_3Y'!B837)/2  )*(P825-3) )/100</f>
        <v>1.9211984126984128E-3</v>
      </c>
      <c r="R825" s="3">
        <f t="shared" si="277"/>
        <v>1.5385885497251581</v>
      </c>
      <c r="S825" s="3">
        <f t="shared" si="278"/>
        <v>1.4307286164762723</v>
      </c>
      <c r="T825" s="13">
        <f t="shared" si="279"/>
        <v>0.93804761216807553</v>
      </c>
      <c r="U825" s="13">
        <f t="shared" si="280"/>
        <v>0.9237459957813291</v>
      </c>
      <c r="V825" s="3">
        <f t="shared" si="281"/>
        <v>176.11555533546687</v>
      </c>
      <c r="W825" s="13">
        <f t="shared" si="282"/>
        <v>0.93804761216807553</v>
      </c>
      <c r="X825" s="3">
        <f t="shared" si="283"/>
        <v>9.7085952870669097E-4</v>
      </c>
      <c r="Y825" s="3">
        <f t="shared" si="284"/>
        <v>-4.1423353675448578</v>
      </c>
      <c r="Z825" s="3">
        <f t="shared" si="285"/>
        <v>256.05299177923246</v>
      </c>
      <c r="AA825" s="3">
        <f t="shared" si="286"/>
        <v>2965.3864499092242</v>
      </c>
      <c r="AL825" s="25"/>
      <c r="AM825" s="25"/>
    </row>
    <row r="826" spans="1:39" hidden="1">
      <c r="A826" s="4">
        <v>42047</v>
      </c>
      <c r="B826" s="3">
        <v>142.31899999999999</v>
      </c>
      <c r="C826" s="3">
        <f t="shared" si="266"/>
        <v>3.6040387307129328E-3</v>
      </c>
      <c r="D826" s="3">
        <f t="shared" si="267"/>
        <v>1.2989095172478888E-5</v>
      </c>
      <c r="E826" s="3">
        <f t="shared" si="268"/>
        <v>3.5772053255402736E-4</v>
      </c>
      <c r="F826" s="3">
        <f t="shared" si="269"/>
        <v>2.6862842226401562E-2</v>
      </c>
      <c r="G826" s="3">
        <f t="shared" si="270"/>
        <v>6.3660529104917152E-2</v>
      </c>
      <c r="H826" s="3">
        <f t="shared" si="271"/>
        <v>0.92469537920473843</v>
      </c>
      <c r="I826" s="13">
        <f>I827*(1+(H827*((B826/B827)-1))+((1-H827)*(Eur_1M!B826/100)*((A826-A827)/360)))</f>
        <v>122.8602208327987</v>
      </c>
      <c r="J826" s="3">
        <f t="shared" si="272"/>
        <v>117.54291532746096</v>
      </c>
      <c r="K826" s="3">
        <f t="shared" si="265"/>
        <v>1.1663554828864693</v>
      </c>
      <c r="L826" s="13">
        <f t="shared" si="273"/>
        <v>1166.3554828864692</v>
      </c>
      <c r="M826" s="3">
        <f t="shared" si="274"/>
        <v>3.3514248767483475E-3</v>
      </c>
      <c r="N826" s="3">
        <f t="shared" si="275"/>
        <v>5.9974291840387044E-2</v>
      </c>
      <c r="O826" s="3">
        <v>815</v>
      </c>
      <c r="P826" s="3">
        <f t="shared" si="276"/>
        <v>3.2341269841269842</v>
      </c>
      <c r="Q826" s="3">
        <f>(  'Swap(vs6M)_3Y'!B838 + ( ('Swap(vs6M)_5Y'!B834 - 'Swap(vs6M)_3Y'!B838)/2  )*(P826-3) )/100</f>
        <v>1.7947400793650794E-3</v>
      </c>
      <c r="R826" s="3">
        <f t="shared" si="277"/>
        <v>1.534499891317751</v>
      </c>
      <c r="S826" s="3">
        <f t="shared" si="278"/>
        <v>1.4266440520414452</v>
      </c>
      <c r="T826" s="13">
        <f t="shared" si="279"/>
        <v>0.93754664001270283</v>
      </c>
      <c r="U826" s="13">
        <f t="shared" si="280"/>
        <v>0.92315874013062449</v>
      </c>
      <c r="V826" s="3">
        <f t="shared" si="281"/>
        <v>175.69680134461589</v>
      </c>
      <c r="W826" s="13">
        <f t="shared" si="282"/>
        <v>0.93754664001270283</v>
      </c>
      <c r="X826" s="3">
        <f t="shared" si="283"/>
        <v>9.7705958441069688E-4</v>
      </c>
      <c r="Y826" s="3">
        <f t="shared" si="284"/>
        <v>-4.0377102740524782</v>
      </c>
      <c r="Z826" s="3">
        <f t="shared" si="285"/>
        <v>257.81318041459429</v>
      </c>
      <c r="AA826" s="3">
        <f t="shared" si="286"/>
        <v>2968.333048004878</v>
      </c>
      <c r="AL826" s="25"/>
      <c r="AM826" s="25"/>
    </row>
    <row r="827" spans="1:39" hidden="1">
      <c r="A827" s="4">
        <v>42046</v>
      </c>
      <c r="B827" s="3">
        <v>141.80699999999999</v>
      </c>
      <c r="C827" s="3">
        <f t="shared" si="266"/>
        <v>2.3979124171603252E-4</v>
      </c>
      <c r="D827" s="3">
        <f t="shared" si="267"/>
        <v>5.7499839603716735E-8</v>
      </c>
      <c r="E827" s="3">
        <f t="shared" si="268"/>
        <v>3.457808318266217E-4</v>
      </c>
      <c r="F827" s="3">
        <f t="shared" si="269"/>
        <v>2.2234403942255895E-2</v>
      </c>
      <c r="G827" s="3">
        <f t="shared" si="270"/>
        <v>6.360335044834485E-2</v>
      </c>
      <c r="H827" s="3">
        <f t="shared" si="271"/>
        <v>0.92979006431193556</v>
      </c>
      <c r="I827" s="13">
        <f>I828*(1+(H828*((B827/B828)-1))+((1-H828)*(Eur_1M!B827/100)*((A827-A828)/360)))</f>
        <v>122.44915324816228</v>
      </c>
      <c r="J827" s="3">
        <f t="shared" si="272"/>
        <v>117.14963846398747</v>
      </c>
      <c r="K827" s="3">
        <f t="shared" si="265"/>
        <v>1.1624530730753224</v>
      </c>
      <c r="L827" s="13">
        <f t="shared" si="273"/>
        <v>1162.4530730753224</v>
      </c>
      <c r="M827" s="3">
        <f t="shared" si="274"/>
        <v>2.2601891163529967E-4</v>
      </c>
      <c r="N827" s="3">
        <f t="shared" si="275"/>
        <v>6.0079237684383065E-2</v>
      </c>
      <c r="O827" s="3">
        <v>816</v>
      </c>
      <c r="P827" s="3">
        <f t="shared" si="276"/>
        <v>3.2380952380952381</v>
      </c>
      <c r="Q827" s="3">
        <f>(  'Swap(vs6M)_3Y'!B839 + ( ('Swap(vs6M)_5Y'!B835 - 'Swap(vs6M)_3Y'!B839)/2  )*(P827-3) )/100</f>
        <v>1.8559523809523811E-3</v>
      </c>
      <c r="R827" s="3">
        <f t="shared" si="277"/>
        <v>1.5020346205347135</v>
      </c>
      <c r="S827" s="3">
        <f t="shared" si="278"/>
        <v>1.3939237853325959</v>
      </c>
      <c r="T827" s="13">
        <f t="shared" si="279"/>
        <v>0.93345591599714184</v>
      </c>
      <c r="U827" s="13">
        <f t="shared" si="280"/>
        <v>0.91832968958462602</v>
      </c>
      <c r="V827" s="3">
        <f t="shared" si="281"/>
        <v>172.27139038714461</v>
      </c>
      <c r="W827" s="13">
        <f t="shared" si="282"/>
        <v>0.93345591599714184</v>
      </c>
      <c r="X827" s="3">
        <f t="shared" si="283"/>
        <v>1.0274431135954489E-3</v>
      </c>
      <c r="Y827" s="3">
        <f t="shared" si="284"/>
        <v>-4.1998548060208316</v>
      </c>
      <c r="Z827" s="3">
        <f t="shared" si="285"/>
        <v>270.09881385315151</v>
      </c>
      <c r="AA827" s="3">
        <f t="shared" si="286"/>
        <v>2955.8217584093791</v>
      </c>
      <c r="AL827" s="25"/>
      <c r="AM827" s="25"/>
    </row>
    <row r="828" spans="1:39" hidden="1">
      <c r="A828" s="4">
        <v>42045</v>
      </c>
      <c r="B828" s="3">
        <v>141.773</v>
      </c>
      <c r="C828" s="3">
        <f t="shared" si="266"/>
        <v>-1.1138370719836063E-3</v>
      </c>
      <c r="D828" s="3">
        <f t="shared" si="267"/>
        <v>1.2406330229250133E-6</v>
      </c>
      <c r="E828" s="3">
        <f t="shared" si="268"/>
        <v>3.7052710216507918E-4</v>
      </c>
      <c r="F828" s="3">
        <f t="shared" si="269"/>
        <v>2.6974951060336434E-2</v>
      </c>
      <c r="G828" s="3">
        <f t="shared" si="270"/>
        <v>6.4886233184815442E-2</v>
      </c>
      <c r="H828" s="3">
        <f t="shared" si="271"/>
        <v>0.94255884226238695</v>
      </c>
      <c r="I828" s="13">
        <f>I829*(1+(H829*((B828/B829)-1))+((1-H829)*(Eur_1M!B828/100)*((A828-A829)/360)))</f>
        <v>122.42148055120872</v>
      </c>
      <c r="J828" s="3">
        <f t="shared" si="272"/>
        <v>117.12316342224617</v>
      </c>
      <c r="K828" s="3">
        <f t="shared" si="265"/>
        <v>1.1621903663863773</v>
      </c>
      <c r="L828" s="13">
        <f t="shared" si="273"/>
        <v>1162.1903663863773</v>
      </c>
      <c r="M828" s="3">
        <f t="shared" si="274"/>
        <v>-1.05771099732512E-3</v>
      </c>
      <c r="N828" s="3">
        <f t="shared" si="275"/>
        <v>6.0333051029775341E-2</v>
      </c>
      <c r="O828" s="3">
        <v>817</v>
      </c>
      <c r="P828" s="3">
        <f t="shared" si="276"/>
        <v>3.2420634920634921</v>
      </c>
      <c r="Q828" s="3">
        <f>(  'Swap(vs6M)_3Y'!B840 + ( ('Swap(vs6M)_5Y'!B836 - 'Swap(vs6M)_3Y'!B840)/2  )*(P828-3) )/100</f>
        <v>1.8237103174603175E-3</v>
      </c>
      <c r="R828" s="3">
        <f t="shared" si="277"/>
        <v>1.4923470915594603</v>
      </c>
      <c r="S828" s="3">
        <f t="shared" si="278"/>
        <v>1.3837130227736727</v>
      </c>
      <c r="T828" s="13">
        <f t="shared" si="279"/>
        <v>0.93219591126362367</v>
      </c>
      <c r="U828" s="13">
        <f t="shared" si="280"/>
        <v>0.91677682780379977</v>
      </c>
      <c r="V828" s="3">
        <f t="shared" si="281"/>
        <v>172.01680733457579</v>
      </c>
      <c r="W828" s="13">
        <f t="shared" si="282"/>
        <v>0.93219591126362367</v>
      </c>
      <c r="X828" s="3">
        <f t="shared" si="283"/>
        <v>1.0376673758504648E-3</v>
      </c>
      <c r="Y828" s="3">
        <f t="shared" si="284"/>
        <v>-4.2129781964403756</v>
      </c>
      <c r="Z828" s="3">
        <f t="shared" si="285"/>
        <v>274.1507945604003</v>
      </c>
      <c r="AA828" s="3">
        <f t="shared" si="286"/>
        <v>2954.7268625479187</v>
      </c>
      <c r="AL828" s="25"/>
      <c r="AM828" s="25"/>
    </row>
    <row r="829" spans="1:39" hidden="1">
      <c r="A829" s="4">
        <v>42044</v>
      </c>
      <c r="B829" s="3">
        <v>141.93100000000001</v>
      </c>
      <c r="C829" s="3">
        <f t="shared" si="266"/>
        <v>-2.0200676236486808E-3</v>
      </c>
      <c r="D829" s="3">
        <f t="shared" si="267"/>
        <v>4.0806732041136281E-6</v>
      </c>
      <c r="E829" s="3">
        <f t="shared" si="268"/>
        <v>3.6933371798665414E-4</v>
      </c>
      <c r="F829" s="3">
        <f t="shared" si="269"/>
        <v>2.7871420139046008E-2</v>
      </c>
      <c r="G829" s="3">
        <f t="shared" si="270"/>
        <v>6.4530696017279204E-2</v>
      </c>
      <c r="H829" s="3">
        <f t="shared" si="271"/>
        <v>0.94963554523960714</v>
      </c>
      <c r="I829" s="13">
        <f>I830*(1+(H830*((B829/B830)-1))+((1-H830)*(Eur_1M!B829/100)*((A829-A830)/360)))</f>
        <v>122.55103560131884</v>
      </c>
      <c r="J829" s="3">
        <f t="shared" si="272"/>
        <v>117.24711141926355</v>
      </c>
      <c r="K829" s="3">
        <f t="shared" si="265"/>
        <v>1.1634202782488769</v>
      </c>
      <c r="L829" s="13">
        <f t="shared" si="273"/>
        <v>1163.4202782488769</v>
      </c>
      <c r="M829" s="3">
        <f t="shared" si="274"/>
        <v>-1.9060841623792294E-3</v>
      </c>
      <c r="N829" s="3">
        <f t="shared" si="275"/>
        <v>6.0243418732952102E-2</v>
      </c>
      <c r="O829" s="3">
        <v>818</v>
      </c>
      <c r="P829" s="3">
        <f t="shared" si="276"/>
        <v>3.246031746031746</v>
      </c>
      <c r="Q829" s="3">
        <f>(  'Swap(vs6M)_3Y'!B841 + ( ('Swap(vs6M)_5Y'!B837 - 'Swap(vs6M)_3Y'!B841)/2  )*(P829-3) )/100</f>
        <v>1.9699206349206352E-3</v>
      </c>
      <c r="R829" s="3">
        <f t="shared" si="277"/>
        <v>1.5077428711687419</v>
      </c>
      <c r="S829" s="3">
        <f t="shared" si="278"/>
        <v>1.3992038274381005</v>
      </c>
      <c r="T829" s="13">
        <f t="shared" si="279"/>
        <v>0.93418982570117404</v>
      </c>
      <c r="U829" s="13">
        <f t="shared" si="280"/>
        <v>0.91912406541664149</v>
      </c>
      <c r="V829" s="3">
        <f t="shared" si="281"/>
        <v>173.58984047265767</v>
      </c>
      <c r="W829" s="13">
        <f t="shared" si="282"/>
        <v>0.93418982570117404</v>
      </c>
      <c r="X829" s="3">
        <f t="shared" si="283"/>
        <v>1.0137925740800868E-3</v>
      </c>
      <c r="Y829" s="3">
        <f t="shared" si="284"/>
        <v>-4.289130826050342</v>
      </c>
      <c r="Z829" s="3">
        <f t="shared" si="285"/>
        <v>268.33958055377241</v>
      </c>
      <c r="AA829" s="3">
        <f t="shared" si="286"/>
        <v>2964.4889564371874</v>
      </c>
      <c r="AL829" s="25"/>
      <c r="AM829" s="25"/>
    </row>
    <row r="830" spans="1:39" hidden="1">
      <c r="A830" s="4">
        <v>42041</v>
      </c>
      <c r="B830" s="3">
        <v>142.21799999999999</v>
      </c>
      <c r="C830" s="3">
        <f t="shared" si="266"/>
        <v>-1.384238872205637E-3</v>
      </c>
      <c r="D830" s="3">
        <f t="shared" si="267"/>
        <v>1.9161172553251338E-6</v>
      </c>
      <c r="E830" s="3">
        <f t="shared" si="268"/>
        <v>3.7720664934123578E-4</v>
      </c>
      <c r="F830" s="3">
        <f t="shared" si="269"/>
        <v>3.3348886287408792E-2</v>
      </c>
      <c r="G830" s="3">
        <f t="shared" si="270"/>
        <v>6.3656503243855161E-2</v>
      </c>
      <c r="H830" s="3">
        <f t="shared" si="271"/>
        <v>0.94363284806290826</v>
      </c>
      <c r="I830" s="13">
        <f>I831*(1+(H831*((B830/B831)-1))+((1-H831)*(Eur_1M!B830/100)*((A830-A831)/360)))</f>
        <v>122.78485095444178</v>
      </c>
      <c r="J830" s="3">
        <f t="shared" si="272"/>
        <v>117.4708074053858</v>
      </c>
      <c r="K830" s="3">
        <f t="shared" si="265"/>
        <v>1.1656399700030462</v>
      </c>
      <c r="L830" s="13">
        <f t="shared" si="273"/>
        <v>1165.6399700030463</v>
      </c>
      <c r="M830" s="3">
        <f t="shared" si="274"/>
        <v>-1.2515322834686031E-3</v>
      </c>
      <c r="N830" s="3">
        <f t="shared" si="275"/>
        <v>6.0706826477577989E-2</v>
      </c>
      <c r="O830" s="3">
        <v>819</v>
      </c>
      <c r="P830" s="3">
        <f t="shared" si="276"/>
        <v>3.25</v>
      </c>
      <c r="Q830" s="3">
        <f>(  'Swap(vs6M)_3Y'!B842 + ( ('Swap(vs6M)_5Y'!B838 - 'Swap(vs6M)_3Y'!B842)/2  )*(P830-3) )/100</f>
        <v>1.9984999999999998E-3</v>
      </c>
      <c r="R830" s="3">
        <f t="shared" si="277"/>
        <v>1.5145544726950453</v>
      </c>
      <c r="S830" s="3">
        <f t="shared" si="278"/>
        <v>1.4051136848772441</v>
      </c>
      <c r="T830" s="13">
        <f t="shared" si="279"/>
        <v>0.93505736545640761</v>
      </c>
      <c r="U830" s="13">
        <f t="shared" si="280"/>
        <v>0.92000626231516902</v>
      </c>
      <c r="V830" s="3">
        <f t="shared" si="281"/>
        <v>175.89016873720391</v>
      </c>
      <c r="W830" s="13">
        <f t="shared" si="282"/>
        <v>0.93505736545640761</v>
      </c>
      <c r="X830" s="3">
        <f t="shared" si="283"/>
        <v>9.9324809846748456E-4</v>
      </c>
      <c r="Y830" s="3">
        <f t="shared" si="284"/>
        <v>-4.313476446733393</v>
      </c>
      <c r="Z830" s="3">
        <f t="shared" si="285"/>
        <v>266.2609612615384</v>
      </c>
      <c r="AA830" s="3">
        <f t="shared" si="286"/>
        <v>2970.6627297247246</v>
      </c>
      <c r="AL830" s="25"/>
      <c r="AM830" s="25"/>
    </row>
    <row r="831" spans="1:39" hidden="1">
      <c r="A831" s="4">
        <v>42040</v>
      </c>
      <c r="B831" s="3">
        <v>142.41499999999999</v>
      </c>
      <c r="C831" s="3">
        <f t="shared" si="266"/>
        <v>1.6853577562845522E-4</v>
      </c>
      <c r="D831" s="3">
        <f t="shared" si="267"/>
        <v>2.8404307666685001E-8</v>
      </c>
      <c r="E831" s="3">
        <f t="shared" si="268"/>
        <v>3.7551372421307754E-4</v>
      </c>
      <c r="F831" s="3">
        <f t="shared" si="269"/>
        <v>3.4260693019337256E-2</v>
      </c>
      <c r="G831" s="3">
        <f t="shared" si="270"/>
        <v>6.3182133715162389E-2</v>
      </c>
      <c r="H831" s="3">
        <f t="shared" si="271"/>
        <v>0.90419026398099944</v>
      </c>
      <c r="I831" s="13">
        <f>I832*(1+(H832*((B831/B832)-1))+((1-H832)*(Eur_1M!B831/100)*((A831-A832)/360)))</f>
        <v>122.93861636044635</v>
      </c>
      <c r="J831" s="3">
        <f t="shared" si="272"/>
        <v>117.61791795081518</v>
      </c>
      <c r="K831" s="3">
        <f t="shared" si="265"/>
        <v>1.1670997193275714</v>
      </c>
      <c r="L831" s="13">
        <f t="shared" si="273"/>
        <v>1167.0997193275714</v>
      </c>
      <c r="M831" s="3">
        <f t="shared" si="274"/>
        <v>1.5212830714173058E-4</v>
      </c>
      <c r="N831" s="3">
        <f t="shared" si="275"/>
        <v>6.0824080694853337E-2</v>
      </c>
      <c r="O831" s="3">
        <v>820</v>
      </c>
      <c r="P831" s="3">
        <f t="shared" si="276"/>
        <v>3.253968253968254</v>
      </c>
      <c r="Q831" s="3">
        <f>(  'Swap(vs6M)_3Y'!B843 + ( ('Swap(vs6M)_5Y'!B839 - 'Swap(vs6M)_3Y'!B843)/2  )*(P831-3) )/100</f>
        <v>2.0431746031746032E-3</v>
      </c>
      <c r="R831" s="3">
        <f t="shared" si="277"/>
        <v>1.5237946207218518</v>
      </c>
      <c r="S831" s="3">
        <f t="shared" si="278"/>
        <v>1.4140755275622892</v>
      </c>
      <c r="T831" s="13">
        <f t="shared" si="279"/>
        <v>0.93621998812428153</v>
      </c>
      <c r="U831" s="13">
        <f t="shared" si="280"/>
        <v>0.92133013614102455</v>
      </c>
      <c r="V831" s="3">
        <f t="shared" si="281"/>
        <v>177.43702674709527</v>
      </c>
      <c r="W831" s="13">
        <f t="shared" si="282"/>
        <v>0.93621998812428153</v>
      </c>
      <c r="X831" s="3">
        <f t="shared" si="283"/>
        <v>9.7569672129561424E-4</v>
      </c>
      <c r="Y831" s="3">
        <f t="shared" si="284"/>
        <v>-4.3283608555758901</v>
      </c>
      <c r="Z831" s="3">
        <f t="shared" si="285"/>
        <v>263.03869431522975</v>
      </c>
      <c r="AA831" s="3">
        <f t="shared" si="286"/>
        <v>2978.1132859909721</v>
      </c>
      <c r="AL831" s="25"/>
      <c r="AM831" s="25"/>
    </row>
    <row r="832" spans="1:39" hidden="1">
      <c r="A832" s="4">
        <v>42039</v>
      </c>
      <c r="B832" s="3">
        <v>142.39099999999999</v>
      </c>
      <c r="C832" s="3">
        <f t="shared" si="266"/>
        <v>4.8469863582520649E-4</v>
      </c>
      <c r="D832" s="3">
        <f t="shared" si="267"/>
        <v>2.3493276757081614E-7</v>
      </c>
      <c r="E832" s="3">
        <f t="shared" si="268"/>
        <v>3.7617819459786811E-4</v>
      </c>
      <c r="F832" s="3">
        <f t="shared" si="269"/>
        <v>3.3259766294420373E-2</v>
      </c>
      <c r="G832" s="3">
        <f t="shared" si="270"/>
        <v>6.3584051915072839E-2</v>
      </c>
      <c r="H832" s="3">
        <f t="shared" si="271"/>
        <v>0.90262351629200444</v>
      </c>
      <c r="I832" s="13">
        <f>I833*(1+(H833*((B832/B833)-1))+((1-H833)*(Eur_1M!B832/100)*((A832-A833)/360)))</f>
        <v>122.91991533937052</v>
      </c>
      <c r="J832" s="3">
        <f t="shared" si="272"/>
        <v>117.60002629701582</v>
      </c>
      <c r="K832" s="3">
        <f t="shared" si="265"/>
        <v>1.1669221839274269</v>
      </c>
      <c r="L832" s="13">
        <f t="shared" si="273"/>
        <v>1166.9221839274269</v>
      </c>
      <c r="M832" s="3">
        <f t="shared" si="274"/>
        <v>4.2749962917244306E-4</v>
      </c>
      <c r="N832" s="3">
        <f t="shared" si="275"/>
        <v>6.0842705105925245E-2</v>
      </c>
      <c r="O832" s="3">
        <v>821</v>
      </c>
      <c r="P832" s="3">
        <f t="shared" si="276"/>
        <v>3.2579365079365079</v>
      </c>
      <c r="Q832" s="3">
        <f>(  'Swap(vs6M)_3Y'!B844 + ( ('Swap(vs6M)_5Y'!B840 - 'Swap(vs6M)_3Y'!B844)/2  )*(P832-3) )/100</f>
        <v>1.9520476190476189E-3</v>
      </c>
      <c r="R832" s="3">
        <f t="shared" si="277"/>
        <v>1.5184857932447895</v>
      </c>
      <c r="S832" s="3">
        <f t="shared" si="278"/>
        <v>1.4086662019782019</v>
      </c>
      <c r="T832" s="13">
        <f t="shared" si="279"/>
        <v>0.93555401086763301</v>
      </c>
      <c r="U832" s="13">
        <f t="shared" si="280"/>
        <v>0.92053305337502334</v>
      </c>
      <c r="V832" s="3">
        <f t="shared" si="281"/>
        <v>177.02136549576392</v>
      </c>
      <c r="W832" s="13">
        <f t="shared" si="282"/>
        <v>0.93555401086763301</v>
      </c>
      <c r="X832" s="3">
        <f t="shared" si="283"/>
        <v>9.8285722159111217E-4</v>
      </c>
      <c r="Y832" s="3">
        <f t="shared" si="284"/>
        <v>-4.2627338835400783</v>
      </c>
      <c r="Z832" s="3">
        <f t="shared" si="285"/>
        <v>265.29273462103754</v>
      </c>
      <c r="AA832" s="3">
        <f t="shared" si="286"/>
        <v>2980.0259360451332</v>
      </c>
      <c r="AL832" s="25"/>
      <c r="AM832" s="25"/>
    </row>
    <row r="833" spans="1:39" hidden="1">
      <c r="A833" s="4">
        <v>42038</v>
      </c>
      <c r="B833" s="3">
        <v>142.322</v>
      </c>
      <c r="C833" s="3">
        <f t="shared" si="266"/>
        <v>-1.2709560211675742E-3</v>
      </c>
      <c r="D833" s="3">
        <f t="shared" si="267"/>
        <v>1.6153292077421112E-6</v>
      </c>
      <c r="E833" s="3">
        <f t="shared" si="268"/>
        <v>3.9115847901319446E-4</v>
      </c>
      <c r="F833" s="3">
        <f t="shared" si="269"/>
        <v>2.8874398846340375E-2</v>
      </c>
      <c r="G833" s="3">
        <f t="shared" si="270"/>
        <v>6.6357715173607348E-2</v>
      </c>
      <c r="H833" s="3">
        <f t="shared" si="271"/>
        <v>0.88195858707039243</v>
      </c>
      <c r="I833" s="13">
        <f>I834*(1+(H834*((B833/B834)-1))+((1-H834)*(Eur_1M!B833/100)*((A833-A834)/360)))</f>
        <v>122.8673783517165</v>
      </c>
      <c r="J833" s="3">
        <f t="shared" si="272"/>
        <v>117.54976307390326</v>
      </c>
      <c r="K833" s="3">
        <f t="shared" si="265"/>
        <v>1.1664234317423077</v>
      </c>
      <c r="L833" s="13">
        <f t="shared" si="273"/>
        <v>1166.4234317423077</v>
      </c>
      <c r="M833" s="3">
        <f t="shared" si="274"/>
        <v>-1.139084759346446E-3</v>
      </c>
      <c r="N833" s="3">
        <f t="shared" si="275"/>
        <v>6.0785217125167372E-2</v>
      </c>
      <c r="O833" s="3">
        <v>822</v>
      </c>
      <c r="P833" s="3">
        <f t="shared" si="276"/>
        <v>3.2619047619047619</v>
      </c>
      <c r="Q833" s="3">
        <f>(  'Swap(vs6M)_3Y'!B845 + ( ('Swap(vs6M)_5Y'!B841 - 'Swap(vs6M)_3Y'!B845)/2  )*(P833-3) )/100</f>
        <v>1.9754761904761903E-3</v>
      </c>
      <c r="R833" s="3">
        <f t="shared" si="277"/>
        <v>1.5158327527606676</v>
      </c>
      <c r="S833" s="3">
        <f t="shared" si="278"/>
        <v>1.4060501278158355</v>
      </c>
      <c r="T833" s="13">
        <f t="shared" si="279"/>
        <v>0.935219176048664</v>
      </c>
      <c r="U833" s="13">
        <f t="shared" si="280"/>
        <v>0.92014537994656087</v>
      </c>
      <c r="V833" s="3">
        <f t="shared" si="281"/>
        <v>176.62636507202251</v>
      </c>
      <c r="W833" s="13">
        <f t="shared" si="282"/>
        <v>0.935219176048664</v>
      </c>
      <c r="X833" s="3">
        <f t="shared" si="283"/>
        <v>9.8757566120621053E-4</v>
      </c>
      <c r="Y833" s="3">
        <f t="shared" si="284"/>
        <v>-4.2883186011254937</v>
      </c>
      <c r="Z833" s="3">
        <f t="shared" si="285"/>
        <v>266.41096650856196</v>
      </c>
      <c r="AA833" s="3">
        <f t="shared" si="286"/>
        <v>2982.148138308683</v>
      </c>
      <c r="AL833" s="25"/>
      <c r="AM833" s="25"/>
    </row>
    <row r="834" spans="1:39" hidden="1">
      <c r="A834" s="4">
        <v>42037</v>
      </c>
      <c r="B834" s="3">
        <v>142.50299999999999</v>
      </c>
      <c r="C834" s="3">
        <f t="shared" si="266"/>
        <v>9.9651990069355058E-5</v>
      </c>
      <c r="D834" s="3">
        <f t="shared" si="267"/>
        <v>9.9305191247828393E-9</v>
      </c>
      <c r="E834" s="3">
        <f t="shared" si="268"/>
        <v>4.1125568461898273E-4</v>
      </c>
      <c r="F834" s="3">
        <f t="shared" si="269"/>
        <v>3.4805025973233157E-2</v>
      </c>
      <c r="G834" s="3">
        <f t="shared" si="270"/>
        <v>6.6472896968695433E-2</v>
      </c>
      <c r="H834" s="3">
        <f t="shared" si="271"/>
        <v>0.89630835410490362</v>
      </c>
      <c r="I834" s="13">
        <f>I835*(1+(H835*((B834/B835)-1))+((1-H835)*(Eur_1M!B834/100)*((A834-A835)/360)))</f>
        <v>123.00741445116954</v>
      </c>
      <c r="J834" s="3">
        <f t="shared" si="272"/>
        <v>117.68373850768666</v>
      </c>
      <c r="K834" s="3">
        <f t="shared" si="265"/>
        <v>1.1677528439091747</v>
      </c>
      <c r="L834" s="13">
        <f t="shared" si="273"/>
        <v>1167.7528439091748</v>
      </c>
      <c r="M834" s="3">
        <f t="shared" si="274"/>
        <v>9.0721254687638398E-5</v>
      </c>
      <c r="N834" s="3">
        <f t="shared" si="275"/>
        <v>6.1774421517996024E-2</v>
      </c>
      <c r="O834" s="3">
        <v>823</v>
      </c>
      <c r="P834" s="3">
        <f t="shared" si="276"/>
        <v>3.2658730158730158</v>
      </c>
      <c r="Q834" s="3">
        <f>(  'Swap(vs6M)_3Y'!B846 + ( ('Swap(vs6M)_5Y'!B842 - 'Swap(vs6M)_3Y'!B846)/2  )*(P834-3) )/100</f>
        <v>1.9585972222222222E-3</v>
      </c>
      <c r="R834" s="3">
        <f t="shared" si="277"/>
        <v>1.5022719363233852</v>
      </c>
      <c r="S834" s="3">
        <f t="shared" si="278"/>
        <v>1.3906348907914374</v>
      </c>
      <c r="T834" s="13">
        <f t="shared" si="279"/>
        <v>0.93348655338013176</v>
      </c>
      <c r="U834" s="13">
        <f t="shared" si="280"/>
        <v>0.91783191477078174</v>
      </c>
      <c r="V834" s="3">
        <f t="shared" si="281"/>
        <v>178.10186505238312</v>
      </c>
      <c r="W834" s="13">
        <f t="shared" si="282"/>
        <v>0.93348655338013176</v>
      </c>
      <c r="X834" s="3">
        <f t="shared" si="283"/>
        <v>9.9012117990249812E-4</v>
      </c>
      <c r="Y834" s="3">
        <f t="shared" si="284"/>
        <v>-4.3623891907112231</v>
      </c>
      <c r="Z834" s="3">
        <f t="shared" si="285"/>
        <v>272.3944154553617</v>
      </c>
      <c r="AA834" s="3">
        <f t="shared" si="286"/>
        <v>2978.4099337777029</v>
      </c>
      <c r="AL834" s="25"/>
      <c r="AM834" s="25"/>
    </row>
    <row r="835" spans="1:39">
      <c r="A835" s="4">
        <v>42034</v>
      </c>
      <c r="B835" s="3">
        <v>142.4888</v>
      </c>
      <c r="C835" s="3">
        <f t="shared" si="266"/>
        <v>6.9014941663661875E-3</v>
      </c>
      <c r="D835" s="3">
        <f t="shared" si="267"/>
        <v>4.7630621728386517E-5</v>
      </c>
      <c r="E835" s="3">
        <f t="shared" si="268"/>
        <v>4.1853187846054116E-4</v>
      </c>
      <c r="F835" s="3">
        <f t="shared" si="269"/>
        <v>3.2006091789564324E-2</v>
      </c>
      <c r="G835" s="3">
        <f t="shared" si="270"/>
        <v>6.8030405145554945E-2</v>
      </c>
      <c r="H835" s="3">
        <f t="shared" si="271"/>
        <v>0.91030169120081572</v>
      </c>
      <c r="I835" s="13">
        <f>I836*(1+(H836*((B835/B836)-1))+((1-H836)*(Eur_1M!B835/100)*((A835-A836)/360)))</f>
        <v>122.99625557037614</v>
      </c>
      <c r="J835" s="3">
        <f t="shared" si="272"/>
        <v>117.67306257554721</v>
      </c>
      <c r="K835" s="3">
        <f t="shared" si="265"/>
        <v>1.1676469087113699</v>
      </c>
      <c r="L835" s="13">
        <f t="shared" si="273"/>
        <v>1167.6469087113699</v>
      </c>
      <c r="M835" s="3">
        <f t="shared" si="274"/>
        <v>6.3611169743219356E-3</v>
      </c>
      <c r="N835" s="3">
        <f t="shared" si="275"/>
        <v>6.1921241050571924E-2</v>
      </c>
      <c r="O835" s="3">
        <v>824</v>
      </c>
      <c r="P835" s="3">
        <f t="shared" si="276"/>
        <v>3.2698412698412698</v>
      </c>
      <c r="Q835" s="3">
        <f>(  'Swap(vs6M)_3Y'!B847 + ( ('Swap(vs6M)_5Y'!B843 - 'Swap(vs6M)_3Y'!B847)/2  )*(P835-3) )/100</f>
        <v>1.9264603174603172E-3</v>
      </c>
      <c r="R835" s="3">
        <f t="shared" si="277"/>
        <v>1.49645375599835</v>
      </c>
      <c r="S835" s="3">
        <f t="shared" si="278"/>
        <v>1.3844834184291253</v>
      </c>
      <c r="T835" s="13">
        <f t="shared" si="279"/>
        <v>0.93273227493695976</v>
      </c>
      <c r="U835" s="13">
        <f t="shared" si="280"/>
        <v>0.9168947590468276</v>
      </c>
      <c r="V835" s="3">
        <f t="shared" si="281"/>
        <v>177.96476660798294</v>
      </c>
      <c r="W835" s="13">
        <f t="shared" si="282"/>
        <v>0.93273227493695976</v>
      </c>
      <c r="X835" s="3">
        <f t="shared" si="283"/>
        <v>9.9591366812191605E-4</v>
      </c>
      <c r="Y835" s="3">
        <f t="shared" si="284"/>
        <v>-4.3583889233109385</v>
      </c>
      <c r="Z835" s="3">
        <f t="shared" si="285"/>
        <v>274.92300580469521</v>
      </c>
      <c r="AA835" s="3">
        <f t="shared" si="286"/>
        <v>2979.2739892184318</v>
      </c>
      <c r="AL835" s="25"/>
      <c r="AM835" s="25"/>
    </row>
    <row r="836" spans="1:39" hidden="1">
      <c r="A836" s="4">
        <v>42033</v>
      </c>
      <c r="B836" s="3">
        <v>141.50880000000001</v>
      </c>
      <c r="C836" s="3">
        <f t="shared" si="266"/>
        <v>-2.1205861439937993E-3</v>
      </c>
      <c r="D836" s="3">
        <f t="shared" si="267"/>
        <v>4.4968855940984906E-6</v>
      </c>
      <c r="E836" s="3">
        <f t="shared" si="268"/>
        <v>4.0298005464279972E-4</v>
      </c>
      <c r="F836" s="3">
        <f t="shared" si="269"/>
        <v>3.076841240747958E-2</v>
      </c>
      <c r="G836" s="3">
        <f t="shared" si="270"/>
        <v>6.6941248204607964E-2</v>
      </c>
      <c r="H836" s="3">
        <f t="shared" si="271"/>
        <v>0.92145183036134681</v>
      </c>
      <c r="I836" s="13">
        <f>I837*(1+(H837*((B836/B837)-1))+((1-H837)*(Eur_1M!B836/100)*((A836-A837)/360)))</f>
        <v>122.21634518173883</v>
      </c>
      <c r="J836" s="3">
        <f t="shared" si="272"/>
        <v>116.92690616989204</v>
      </c>
      <c r="K836" s="3">
        <f t="shared" si="265"/>
        <v>1.1602429438496658</v>
      </c>
      <c r="L836" s="13">
        <f t="shared" si="273"/>
        <v>1160.2429438496658</v>
      </c>
      <c r="M836" s="3">
        <f t="shared" si="274"/>
        <v>-1.9741448084110284E-3</v>
      </c>
      <c r="N836" s="3">
        <f t="shared" si="275"/>
        <v>6.18294724838594E-2</v>
      </c>
      <c r="O836" s="3">
        <v>825</v>
      </c>
      <c r="P836" s="3">
        <f t="shared" si="276"/>
        <v>3.2738095238095237</v>
      </c>
      <c r="Q836" s="3">
        <f>(  'Swap(vs6M)_3Y'!B848 + ( ('Swap(vs6M)_5Y'!B844 - 'Swap(vs6M)_3Y'!B848)/2  )*(P836-3) )/100</f>
        <v>2.0198988095238095E-3</v>
      </c>
      <c r="R836" s="3">
        <f t="shared" si="277"/>
        <v>1.4436102382250062</v>
      </c>
      <c r="S836" s="3">
        <f t="shared" si="278"/>
        <v>1.331738021122141</v>
      </c>
      <c r="T836" s="13">
        <f t="shared" si="279"/>
        <v>0.92557567832193888</v>
      </c>
      <c r="U836" s="13">
        <f t="shared" si="280"/>
        <v>0.90852685464026661</v>
      </c>
      <c r="V836" s="3">
        <f t="shared" si="281"/>
        <v>171.35384816105829</v>
      </c>
      <c r="W836" s="13">
        <f t="shared" si="282"/>
        <v>0.92557567832193888</v>
      </c>
      <c r="X836" s="3">
        <f t="shared" si="283"/>
        <v>1.084180895706467E-3</v>
      </c>
      <c r="Y836" s="3">
        <f t="shared" si="284"/>
        <v>-4.6127576475172019</v>
      </c>
      <c r="Z836" s="3">
        <f t="shared" si="285"/>
        <v>295.42590259952743</v>
      </c>
      <c r="AA836" s="3">
        <f t="shared" si="286"/>
        <v>2954.7401243211998</v>
      </c>
      <c r="AL836" s="25"/>
      <c r="AM836" s="25"/>
    </row>
    <row r="837" spans="1:39" hidden="1">
      <c r="A837" s="4">
        <v>42032</v>
      </c>
      <c r="B837" s="3">
        <v>141.8092</v>
      </c>
      <c r="C837" s="3">
        <f t="shared" si="266"/>
        <v>-1.1811718653198188E-3</v>
      </c>
      <c r="D837" s="3">
        <f t="shared" si="267"/>
        <v>1.3951669754231001E-6</v>
      </c>
      <c r="E837" s="3">
        <f t="shared" si="268"/>
        <v>3.9849676305716962E-4</v>
      </c>
      <c r="F837" s="3">
        <f t="shared" si="269"/>
        <v>3.2772405204886376E-2</v>
      </c>
      <c r="G837" s="3">
        <f t="shared" si="270"/>
        <v>6.5912214137328007E-2</v>
      </c>
      <c r="H837" s="3">
        <f t="shared" si="271"/>
        <v>0.93101203954077805</v>
      </c>
      <c r="I837" s="13">
        <f>I838*(1+(H838*((B837/B838)-1))+((1-H838)*(Eur_1M!B837/100)*((A837-A838)/360)))</f>
        <v>122.4578562555629</v>
      </c>
      <c r="J837" s="3">
        <f t="shared" si="272"/>
        <v>117.15796481123846</v>
      </c>
      <c r="K837" s="3">
        <f t="shared" si="265"/>
        <v>1.1625356937993494</v>
      </c>
      <c r="L837" s="13">
        <f t="shared" si="273"/>
        <v>1162.5356937993495</v>
      </c>
      <c r="M837" s="3">
        <f t="shared" si="274"/>
        <v>-1.1057726476199157E-3</v>
      </c>
      <c r="N837" s="3">
        <f t="shared" si="275"/>
        <v>6.2314277533866022E-2</v>
      </c>
      <c r="O837" s="3">
        <v>826</v>
      </c>
      <c r="P837" s="3">
        <f t="shared" si="276"/>
        <v>3.2777777777777777</v>
      </c>
      <c r="Q837" s="3">
        <f>(  'Swap(vs6M)_3Y'!B849 + ( ('Swap(vs6M)_5Y'!B845 - 'Swap(vs6M)_3Y'!B849)/2  )*(P837-3) )/100</f>
        <v>2.0644999999999999E-3</v>
      </c>
      <c r="R837" s="3">
        <f t="shared" si="277"/>
        <v>1.4513185864946927</v>
      </c>
      <c r="S837" s="3">
        <f t="shared" si="278"/>
        <v>1.3385008667750067</v>
      </c>
      <c r="T837" s="13">
        <f t="shared" si="279"/>
        <v>0.92665441595372522</v>
      </c>
      <c r="U837" s="13">
        <f t="shared" si="280"/>
        <v>0.90963339101018093</v>
      </c>
      <c r="V837" s="3">
        <f t="shared" si="281"/>
        <v>173.77012721465189</v>
      </c>
      <c r="W837" s="13">
        <f t="shared" si="282"/>
        <v>0.92665441595372522</v>
      </c>
      <c r="X837" s="3">
        <f t="shared" si="283"/>
        <v>1.0610690601925638E-3</v>
      </c>
      <c r="Y837" s="3">
        <f t="shared" si="284"/>
        <v>-4.6494791512854254</v>
      </c>
      <c r="Z837" s="3">
        <f t="shared" si="285"/>
        <v>292.90265882576261</v>
      </c>
      <c r="AA837" s="3">
        <f t="shared" si="286"/>
        <v>2961.4679845417913</v>
      </c>
      <c r="AL837" s="25"/>
      <c r="AM837" s="25"/>
    </row>
    <row r="838" spans="1:39" hidden="1">
      <c r="A838" s="4">
        <v>42031</v>
      </c>
      <c r="B838" s="3">
        <v>141.9768</v>
      </c>
      <c r="C838" s="3">
        <f t="shared" si="266"/>
        <v>-7.7588207669053054E-4</v>
      </c>
      <c r="D838" s="3">
        <f t="shared" si="267"/>
        <v>6.0199299692961032E-7</v>
      </c>
      <c r="E838" s="3">
        <f t="shared" si="268"/>
        <v>4.013838672596513E-4</v>
      </c>
      <c r="F838" s="3">
        <f t="shared" si="269"/>
        <v>3.6022941991602331E-2</v>
      </c>
      <c r="G838" s="3">
        <f t="shared" si="270"/>
        <v>6.5114635429690371E-2</v>
      </c>
      <c r="H838" s="3">
        <f t="shared" si="271"/>
        <v>0.93620854448273527</v>
      </c>
      <c r="I838" s="13">
        <f>I839*(1+(H839*((B838/B839)-1))+((1-H839)*(Eur_1M!B838/100)*((A838-A839)/360)))</f>
        <v>122.59334169773933</v>
      </c>
      <c r="J838" s="3">
        <f t="shared" si="272"/>
        <v>117.28758653704929</v>
      </c>
      <c r="K838" s="3">
        <f t="shared" si="265"/>
        <v>1.1638219049689422</v>
      </c>
      <c r="L838" s="13">
        <f t="shared" si="273"/>
        <v>1163.8219049689421</v>
      </c>
      <c r="M838" s="3">
        <f t="shared" si="274"/>
        <v>-8.3971523892283897E-4</v>
      </c>
      <c r="N838" s="3">
        <f t="shared" si="275"/>
        <v>6.2486414301489608E-2</v>
      </c>
      <c r="O838" s="3">
        <v>827</v>
      </c>
      <c r="P838" s="3">
        <f t="shared" si="276"/>
        <v>3.2817460317460316</v>
      </c>
      <c r="Q838" s="3">
        <f>(  'Swap(vs6M)_3Y'!B850 + ( ('Swap(vs6M)_5Y'!B846 - 'Swap(vs6M)_3Y'!B850)/2  )*(P838-3) )/100</f>
        <v>1.9758134920634918E-3</v>
      </c>
      <c r="R838" s="3">
        <f t="shared" si="277"/>
        <v>1.4540944118866224</v>
      </c>
      <c r="S838" s="3">
        <f t="shared" si="278"/>
        <v>1.3408965853142809</v>
      </c>
      <c r="T838" s="13">
        <f t="shared" si="279"/>
        <v>0.92703993367339477</v>
      </c>
      <c r="U838" s="13">
        <f t="shared" si="280"/>
        <v>0.91002298447588859</v>
      </c>
      <c r="V838" s="3">
        <f t="shared" si="281"/>
        <v>174.76800448200413</v>
      </c>
      <c r="W838" s="13">
        <f t="shared" si="282"/>
        <v>0.92703993367339477</v>
      </c>
      <c r="X838" s="3">
        <f t="shared" si="283"/>
        <v>1.0520863216447278E-3</v>
      </c>
      <c r="Y838" s="3">
        <f t="shared" si="284"/>
        <v>-4.568469277648906</v>
      </c>
      <c r="Z838" s="3">
        <f t="shared" si="285"/>
        <v>292.22340787456733</v>
      </c>
      <c r="AA838" s="3">
        <f t="shared" si="286"/>
        <v>2967.1623764617293</v>
      </c>
      <c r="AL838" s="25"/>
      <c r="AM838" s="25"/>
    </row>
    <row r="839" spans="1:39" hidden="1">
      <c r="A839" s="4">
        <v>42030</v>
      </c>
      <c r="B839" s="3">
        <v>142.08699999999999</v>
      </c>
      <c r="C839" s="3">
        <f t="shared" si="266"/>
        <v>4.4953691936959325E-3</v>
      </c>
      <c r="D839" s="3">
        <f t="shared" si="267"/>
        <v>2.0208344187630417E-5</v>
      </c>
      <c r="E839" s="3">
        <f t="shared" si="268"/>
        <v>4.0600372608399072E-4</v>
      </c>
      <c r="F839" s="3">
        <f t="shared" si="269"/>
        <v>3.9083961224191624E-2</v>
      </c>
      <c r="G839" s="3">
        <f t="shared" si="270"/>
        <v>6.4445997958946927E-2</v>
      </c>
      <c r="H839" s="3">
        <f t="shared" si="271"/>
        <v>1.0822313044304572</v>
      </c>
      <c r="I839" s="13">
        <f>I840*(1+(H840*((B839/B840)-1))+((1-H840)*(Eur_1M!B839/100)*((A839-A840)/360)))</f>
        <v>122.69632842866558</v>
      </c>
      <c r="J839" s="3">
        <f t="shared" si="272"/>
        <v>117.38611607338791</v>
      </c>
      <c r="K839" s="3">
        <f t="shared" si="265"/>
        <v>1.1647995943908409</v>
      </c>
      <c r="L839" s="13">
        <f t="shared" si="273"/>
        <v>1164.7995943908409</v>
      </c>
      <c r="M839" s="3">
        <f t="shared" si="274"/>
        <v>6.1826555987303184E-3</v>
      </c>
      <c r="N839" s="3">
        <f t="shared" si="275"/>
        <v>6.2341019534482831E-2</v>
      </c>
      <c r="O839" s="3">
        <v>828</v>
      </c>
      <c r="P839" s="3">
        <f t="shared" si="276"/>
        <v>3.2857142857142856</v>
      </c>
      <c r="Q839" s="3">
        <f>(  'Swap(vs6M)_3Y'!B851 + ( ('Swap(vs6M)_5Y'!B847 - 'Swap(vs6M)_3Y'!B851)/2  )*(P839-3) )/100</f>
        <v>1.7065714285714284E-3</v>
      </c>
      <c r="R839" s="3">
        <f t="shared" si="277"/>
        <v>1.4560817491853433</v>
      </c>
      <c r="S839" s="3">
        <f t="shared" si="278"/>
        <v>1.3430790548547771</v>
      </c>
      <c r="T839" s="13">
        <f t="shared" si="279"/>
        <v>0.92731498891897202</v>
      </c>
      <c r="U839" s="13">
        <f t="shared" si="280"/>
        <v>0.91037681154997319</v>
      </c>
      <c r="V839" s="3">
        <f t="shared" si="281"/>
        <v>174.84978761750608</v>
      </c>
      <c r="W839" s="13">
        <f t="shared" si="282"/>
        <v>0.92731498891897202</v>
      </c>
      <c r="X839" s="3">
        <f t="shared" si="283"/>
        <v>1.0499777813459622E-3</v>
      </c>
      <c r="Y839" s="3">
        <f t="shared" si="284"/>
        <v>-4.3131540980495888</v>
      </c>
      <c r="Z839" s="3">
        <f t="shared" si="285"/>
        <v>291.80063122490776</v>
      </c>
      <c r="AA839" s="3">
        <f t="shared" si="286"/>
        <v>2974.5122447143958</v>
      </c>
      <c r="AL839" s="25"/>
      <c r="AM839" s="25"/>
    </row>
    <row r="840" spans="1:39" hidden="1">
      <c r="A840" s="4">
        <v>42027</v>
      </c>
      <c r="B840" s="3">
        <v>141.44970000000001</v>
      </c>
      <c r="C840" s="3">
        <f t="shared" si="266"/>
        <v>1.0596083270072667E-2</v>
      </c>
      <c r="D840" s="3">
        <f t="shared" si="267"/>
        <v>1.1227698066631385E-4</v>
      </c>
      <c r="E840" s="3">
        <f t="shared" si="268"/>
        <v>3.8579538189636032E-4</v>
      </c>
      <c r="F840" s="3">
        <f t="shared" si="269"/>
        <v>3.4588592030495684E-2</v>
      </c>
      <c r="G840" s="3">
        <f t="shared" si="270"/>
        <v>6.4088284980512125E-2</v>
      </c>
      <c r="H840" s="3">
        <f t="shared" si="271"/>
        <v>1.3765075656117494</v>
      </c>
      <c r="I840" s="13">
        <f>I841*(1+(H841*((B840/B841)-1))+((1-H841)*(Eur_1M!B840/100)*((A840-A841)/360)))</f>
        <v>121.94007950905177</v>
      </c>
      <c r="J840" s="3">
        <f t="shared" si="272"/>
        <v>116.66259708471847</v>
      </c>
      <c r="K840" s="3">
        <f t="shared" ref="K840:K903" si="287">J840/$Y$2</f>
        <v>1.1576202562141749</v>
      </c>
      <c r="L840" s="13">
        <f t="shared" si="273"/>
        <v>1157.6202562141748</v>
      </c>
      <c r="M840" s="3">
        <f t="shared" si="274"/>
        <v>1.5852329981758985E-2</v>
      </c>
      <c r="N840" s="3">
        <f t="shared" si="275"/>
        <v>5.9839963084515578E-2</v>
      </c>
      <c r="O840" s="3">
        <v>829</v>
      </c>
      <c r="P840" s="3">
        <f t="shared" si="276"/>
        <v>3.2896825396825395</v>
      </c>
      <c r="Q840" s="3">
        <f>(  'Swap(vs6M)_3Y'!B852 + ( ('Swap(vs6M)_5Y'!B848 - 'Swap(vs6M)_3Y'!B852)/2  )*(P840-3) )/100</f>
        <v>1.8535714285714286E-3</v>
      </c>
      <c r="R840" s="3">
        <f t="shared" si="277"/>
        <v>1.4590176915241171</v>
      </c>
      <c r="S840" s="3">
        <f t="shared" si="278"/>
        <v>1.3504830660813274</v>
      </c>
      <c r="T840" s="13">
        <f t="shared" si="279"/>
        <v>0.92771988078223078</v>
      </c>
      <c r="U840" s="13">
        <f t="shared" si="280"/>
        <v>0.91156945904804054</v>
      </c>
      <c r="V840" s="3">
        <f t="shared" si="281"/>
        <v>167.91939673549302</v>
      </c>
      <c r="W840" s="13">
        <f t="shared" si="282"/>
        <v>0.92771988078223078</v>
      </c>
      <c r="X840" s="3">
        <f t="shared" si="283"/>
        <v>1.095285202734476E-3</v>
      </c>
      <c r="Y840" s="3">
        <f t="shared" si="284"/>
        <v>-4.3073072020835932</v>
      </c>
      <c r="Z840" s="3">
        <f t="shared" si="285"/>
        <v>288.93806643077517</v>
      </c>
      <c r="AA840" s="3">
        <f t="shared" si="286"/>
        <v>2980.5442596494486</v>
      </c>
      <c r="AL840" s="25"/>
      <c r="AM840" s="25"/>
    </row>
    <row r="841" spans="1:39" hidden="1">
      <c r="A841" s="4">
        <v>42026</v>
      </c>
      <c r="B841" s="3">
        <v>139.9588</v>
      </c>
      <c r="C841" s="3">
        <f t="shared" ref="C841:C904" si="288">+LN(B841/B842)</f>
        <v>1.0626515481545694E-2</v>
      </c>
      <c r="D841" s="3">
        <f t="shared" ref="D841:D904" si="289">+C841^2</f>
        <v>1.1292283127953031E-4</v>
      </c>
      <c r="E841" s="3">
        <f t="shared" ref="E841:E904" si="290">+SUM(D841:D860)</f>
        <v>2.7367061819573554E-4</v>
      </c>
      <c r="F841" s="3">
        <f t="shared" ref="F841:F904" si="291">+SUM(C841:C860)</f>
        <v>2.4382658687616552E-2</v>
      </c>
      <c r="G841" s="3">
        <f t="shared" ref="G841:G904" si="292">+SQRT($D$3/$D$2)*SQRT(E841-((1/$D$2)*F841^2))</f>
        <v>5.5441013168230267E-2</v>
      </c>
      <c r="H841" s="3">
        <f t="shared" ref="H841:H904" si="293">+MIN($D$5,$D$4/G843)</f>
        <v>1.5</v>
      </c>
      <c r="I841" s="13">
        <f>I842*(1+(H842*((B841/B842)-1))+((1-H842)*(Eur_1M!B841/100)*((A841-A842)/360)))</f>
        <v>120.02228603917561</v>
      </c>
      <c r="J841" s="3">
        <f t="shared" ref="J841:J904" si="294">I841*(1-(1.1/100))^4</f>
        <v>114.82780439171175</v>
      </c>
      <c r="K841" s="3">
        <f t="shared" si="287"/>
        <v>1.1394139652481343</v>
      </c>
      <c r="L841" s="13">
        <f t="shared" ref="L841:L904" si="295">K841*1000</f>
        <v>1139.4139652481342</v>
      </c>
      <c r="M841" s="3">
        <f t="shared" ref="M841:M904" si="296">LN(L841/L842)</f>
        <v>1.5897779659100025E-2</v>
      </c>
      <c r="N841" s="3">
        <f t="shared" si="275"/>
        <v>5.7320649658848186E-2</v>
      </c>
      <c r="O841" s="3">
        <v>830</v>
      </c>
      <c r="P841" s="3">
        <f t="shared" si="276"/>
        <v>3.2936507936507935</v>
      </c>
      <c r="Q841" s="3">
        <f>(  'Swap(vs6M)_3Y'!B853 + ( ('Swap(vs6M)_5Y'!B849 - 'Swap(vs6M)_3Y'!B853)/2  )*(P841-3) )/100</f>
        <v>1.9314285714285711E-3</v>
      </c>
      <c r="R841" s="3">
        <f t="shared" si="277"/>
        <v>1.3677715622125108</v>
      </c>
      <c r="S841" s="3">
        <f t="shared" si="278"/>
        <v>1.2637436506616957</v>
      </c>
      <c r="T841" s="13">
        <f t="shared" si="279"/>
        <v>0.91430820410349134</v>
      </c>
      <c r="U841" s="13">
        <f t="shared" si="280"/>
        <v>0.89683897386357503</v>
      </c>
      <c r="V841" s="3">
        <f t="shared" si="281"/>
        <v>150.6236515926845</v>
      </c>
      <c r="W841" s="13">
        <f t="shared" si="282"/>
        <v>0.91430820410349134</v>
      </c>
      <c r="X841" s="3">
        <f t="shared" si="283"/>
        <v>1.3208083222118127E-3</v>
      </c>
      <c r="Y841" s="3">
        <f t="shared" si="284"/>
        <v>-4.5382496476410914</v>
      </c>
      <c r="Z841" s="3">
        <f t="shared" si="285"/>
        <v>323.73639658996899</v>
      </c>
      <c r="AA841" s="3">
        <f t="shared" si="286"/>
        <v>2935.1431123179882</v>
      </c>
      <c r="AL841" s="25"/>
      <c r="AM841" s="25"/>
    </row>
    <row r="842" spans="1:39" hidden="1">
      <c r="A842" s="4">
        <v>42025</v>
      </c>
      <c r="B842" s="3">
        <v>138.4794</v>
      </c>
      <c r="C842" s="3">
        <f t="shared" si="288"/>
        <v>-4.6785446867017568E-3</v>
      </c>
      <c r="D842" s="3">
        <f t="shared" si="289"/>
        <v>2.1888780385465241E-5</v>
      </c>
      <c r="E842" s="3">
        <f t="shared" si="290"/>
        <v>1.6134938554427454E-4</v>
      </c>
      <c r="F842" s="3">
        <f t="shared" si="291"/>
        <v>1.4531771098857933E-2</v>
      </c>
      <c r="G842" s="3">
        <f t="shared" si="292"/>
        <v>4.3588572630427001E-2</v>
      </c>
      <c r="H842" s="3">
        <f t="shared" si="293"/>
        <v>1.5</v>
      </c>
      <c r="I842" s="13">
        <f>I843*(1+(H843*((B842/B843)-1))+((1-H843)*(Eur_1M!B842/100)*((A842-A843)/360)))</f>
        <v>118.1292853053116</v>
      </c>
      <c r="J842" s="3">
        <f t="shared" si="294"/>
        <v>113.01673142222545</v>
      </c>
      <c r="K842" s="3">
        <f t="shared" si="287"/>
        <v>1.1214430404843316</v>
      </c>
      <c r="L842" s="13">
        <f t="shared" si="295"/>
        <v>1121.4430404843317</v>
      </c>
      <c r="M842" s="3">
        <f t="shared" si="296"/>
        <v>-7.0259810731558101E-3</v>
      </c>
      <c r="N842" s="3">
        <f t="shared" si="275"/>
        <v>5.7104130548087578E-2</v>
      </c>
      <c r="O842" s="3">
        <v>831</v>
      </c>
      <c r="P842" s="3">
        <f t="shared" si="276"/>
        <v>3.2976190476190474</v>
      </c>
      <c r="Q842" s="3">
        <f>(  'Swap(vs6M)_3Y'!B854 + ( ('Swap(vs6M)_5Y'!B850 - 'Swap(vs6M)_3Y'!B854)/2  )*(P842-3) )/100</f>
        <v>1.6175357142857141E-3</v>
      </c>
      <c r="R842" s="3">
        <f t="shared" si="277"/>
        <v>1.2085828960685407</v>
      </c>
      <c r="S842" s="3">
        <f t="shared" si="278"/>
        <v>1.1048855205446333</v>
      </c>
      <c r="T842" s="13">
        <f t="shared" si="279"/>
        <v>0.88658843463361858</v>
      </c>
      <c r="U842" s="13">
        <f t="shared" si="280"/>
        <v>0.86539540136956383</v>
      </c>
      <c r="V842" s="3">
        <f t="shared" si="281"/>
        <v>133.4667727052431</v>
      </c>
      <c r="W842" s="13">
        <f t="shared" si="282"/>
        <v>0.88658843463361858</v>
      </c>
      <c r="X842" s="3">
        <f t="shared" si="283"/>
        <v>1.6526620407534753E-3</v>
      </c>
      <c r="Y842" s="3">
        <f t="shared" si="284"/>
        <v>-4.7811425610695197</v>
      </c>
      <c r="Z842" s="3">
        <f t="shared" si="285"/>
        <v>391.38709229145121</v>
      </c>
      <c r="AA842" s="3">
        <f t="shared" si="286"/>
        <v>2838.5629644466881</v>
      </c>
      <c r="AL842" s="25"/>
      <c r="AM842" s="25"/>
    </row>
    <row r="843" spans="1:39" hidden="1">
      <c r="A843" s="4">
        <v>42024</v>
      </c>
      <c r="B843" s="3">
        <v>139.12880000000001</v>
      </c>
      <c r="C843" s="3">
        <f t="shared" si="288"/>
        <v>-5.8346161083939357E-4</v>
      </c>
      <c r="D843" s="3">
        <f t="shared" si="289"/>
        <v>3.4042745132329993E-7</v>
      </c>
      <c r="E843" s="3">
        <f t="shared" si="290"/>
        <v>1.4080234703316906E-4</v>
      </c>
      <c r="F843" s="3">
        <f t="shared" si="291"/>
        <v>2.0368651606623579E-2</v>
      </c>
      <c r="G843" s="3">
        <f t="shared" si="292"/>
        <v>3.8893880400476429E-2</v>
      </c>
      <c r="H843" s="3">
        <f t="shared" si="293"/>
        <v>1.5</v>
      </c>
      <c r="I843" s="13">
        <f>I844*(1+(H844*((B843/B844)-1))+((1-H844)*(Eur_1M!B843/100)*((A843-A844)/360)))</f>
        <v>118.96218195983259</v>
      </c>
      <c r="J843" s="3">
        <f t="shared" si="294"/>
        <v>113.81358088477135</v>
      </c>
      <c r="K843" s="3">
        <f t="shared" si="287"/>
        <v>1.1293500226881192</v>
      </c>
      <c r="L843" s="13">
        <f t="shared" si="295"/>
        <v>1129.3500226881192</v>
      </c>
      <c r="M843" s="3">
        <f t="shared" si="296"/>
        <v>-8.7529232412740044E-4</v>
      </c>
      <c r="N843" s="3">
        <f t="shared" si="275"/>
        <v>5.7107767772361435E-2</v>
      </c>
      <c r="O843" s="3">
        <v>832</v>
      </c>
      <c r="P843" s="3">
        <f t="shared" si="276"/>
        <v>3.3015873015873014</v>
      </c>
      <c r="Q843" s="3">
        <f>(  'Swap(vs6M)_3Y'!B855 + ( ('Swap(vs6M)_5Y'!B851 - 'Swap(vs6M)_3Y'!B855)/2  )*(P843-3) )/100</f>
        <v>1.8240793650793649E-3</v>
      </c>
      <c r="R843" s="3">
        <f t="shared" si="277"/>
        <v>1.2821915836517046</v>
      </c>
      <c r="S843" s="3">
        <f t="shared" si="278"/>
        <v>1.1784252248260458</v>
      </c>
      <c r="T843" s="13">
        <f t="shared" si="279"/>
        <v>0.90011227605092381</v>
      </c>
      <c r="U843" s="13">
        <f t="shared" si="280"/>
        <v>0.88068643682391856</v>
      </c>
      <c r="V843" s="3">
        <f t="shared" si="281"/>
        <v>141.14325221822617</v>
      </c>
      <c r="W843" s="13">
        <f t="shared" si="282"/>
        <v>0.90011227605092381</v>
      </c>
      <c r="X843" s="3">
        <f t="shared" si="283"/>
        <v>1.4963443432016636E-3</v>
      </c>
      <c r="Y843" s="3">
        <f t="shared" si="284"/>
        <v>-4.70886426196288</v>
      </c>
      <c r="Z843" s="3">
        <f t="shared" si="285"/>
        <v>359.83768684773236</v>
      </c>
      <c r="AA843" s="3">
        <f t="shared" si="286"/>
        <v>2890.2047931689167</v>
      </c>
      <c r="AL843" s="25"/>
      <c r="AM843" s="25"/>
    </row>
    <row r="844" spans="1:39" hidden="1">
      <c r="A844" s="4">
        <v>42023</v>
      </c>
      <c r="B844" s="3">
        <v>139.21</v>
      </c>
      <c r="C844" s="3">
        <f t="shared" si="288"/>
        <v>1.2960050290194191E-3</v>
      </c>
      <c r="D844" s="3">
        <f t="shared" si="289"/>
        <v>1.6796290352436253E-6</v>
      </c>
      <c r="E844" s="3">
        <f t="shared" si="290"/>
        <v>1.4189337741388436E-4</v>
      </c>
      <c r="F844" s="3">
        <f t="shared" si="291"/>
        <v>1.9755677748230054E-2</v>
      </c>
      <c r="G844" s="3">
        <f t="shared" si="292"/>
        <v>3.9268000577328079E-2</v>
      </c>
      <c r="H844" s="3">
        <f t="shared" si="293"/>
        <v>1.5</v>
      </c>
      <c r="I844" s="13">
        <f>I845*(1+(H845*((B844/B845)-1))+((1-H845)*(Eur_1M!B844/100)*((A844-A845)/360)))</f>
        <v>119.06635422850621</v>
      </c>
      <c r="J844" s="3">
        <f t="shared" si="294"/>
        <v>113.91324464960242</v>
      </c>
      <c r="K844" s="3">
        <f t="shared" si="287"/>
        <v>1.1303389668387045</v>
      </c>
      <c r="L844" s="13">
        <f t="shared" si="295"/>
        <v>1130.3389668387044</v>
      </c>
      <c r="M844" s="3">
        <f t="shared" si="296"/>
        <v>1.943295054812301E-3</v>
      </c>
      <c r="N844" s="3">
        <f t="shared" ref="N844:N856" si="297">SQRT(252)*STDEV(M845:M1023)</f>
        <v>5.712946544878536E-2</v>
      </c>
      <c r="O844" s="3">
        <v>833</v>
      </c>
      <c r="P844" s="3">
        <f t="shared" ref="P844:P907" si="298">O844/252</f>
        <v>3.3055555555555554</v>
      </c>
      <c r="Q844" s="3">
        <f>(  'Swap(vs6M)_3Y'!B856 + ( ('Swap(vs6M)_5Y'!B852 - 'Swap(vs6M)_3Y'!B856)/2  )*(P844-3) )/100</f>
        <v>2.0152777777777773E-3</v>
      </c>
      <c r="R844" s="3">
        <f t="shared" si="277"/>
        <v>1.2956182329455268</v>
      </c>
      <c r="S844" s="3">
        <f t="shared" si="278"/>
        <v>1.1917500843048889</v>
      </c>
      <c r="T844" s="13">
        <f t="shared" si="279"/>
        <v>0.90244647784316201</v>
      </c>
      <c r="U844" s="13">
        <f t="shared" si="280"/>
        <v>0.88332037335903602</v>
      </c>
      <c r="V844" s="3">
        <f t="shared" si="281"/>
        <v>142.61482806883146</v>
      </c>
      <c r="W844" s="13">
        <f t="shared" si="282"/>
        <v>0.90244647784316201</v>
      </c>
      <c r="X844" s="3">
        <f t="shared" si="283"/>
        <v>1.4679451875917371E-3</v>
      </c>
      <c r="Y844" s="3">
        <f t="shared" si="284"/>
        <v>-4.8289942045602734</v>
      </c>
      <c r="Z844" s="3">
        <f t="shared" si="285"/>
        <v>354.18638246959682</v>
      </c>
      <c r="AA844" s="3">
        <f t="shared" si="286"/>
        <v>2900.4782046531304</v>
      </c>
      <c r="AL844" s="25"/>
      <c r="AM844" s="25"/>
    </row>
    <row r="845" spans="1:39" hidden="1">
      <c r="A845" s="4">
        <v>42020</v>
      </c>
      <c r="B845" s="3">
        <v>139.02969999999999</v>
      </c>
      <c r="C845" s="3">
        <f t="shared" si="288"/>
        <v>3.4794046843004802E-3</v>
      </c>
      <c r="D845" s="3">
        <f t="shared" si="289"/>
        <v>1.2106256957132124E-5</v>
      </c>
      <c r="E845" s="3">
        <f t="shared" si="290"/>
        <v>1.4206942227407425E-4</v>
      </c>
      <c r="F845" s="3">
        <f t="shared" si="291"/>
        <v>1.9821903938730116E-2</v>
      </c>
      <c r="G845" s="3">
        <f t="shared" si="292"/>
        <v>3.9275218127044209E-2</v>
      </c>
      <c r="H845" s="3">
        <f t="shared" si="293"/>
        <v>1.5</v>
      </c>
      <c r="I845" s="13">
        <f>I846*(1+(H846*((B845/B846)-1))+((1-H846)*(Eur_1M!B845/100)*((A845-A846)/360)))</f>
        <v>118.83519784641133</v>
      </c>
      <c r="J845" s="3">
        <f t="shared" si="294"/>
        <v>113.69209255607853</v>
      </c>
      <c r="K845" s="3">
        <f t="shared" si="287"/>
        <v>1.1281445176359193</v>
      </c>
      <c r="L845" s="13">
        <f t="shared" si="295"/>
        <v>1128.1445176359193</v>
      </c>
      <c r="M845" s="3">
        <f t="shared" si="296"/>
        <v>5.2144809690331528E-3</v>
      </c>
      <c r="N845" s="3">
        <f t="shared" si="297"/>
        <v>5.6907501763541382E-2</v>
      </c>
      <c r="O845" s="3">
        <v>834</v>
      </c>
      <c r="P845" s="3">
        <f t="shared" si="298"/>
        <v>3.3095238095238093</v>
      </c>
      <c r="Q845" s="3">
        <f>(  'Swap(vs6M)_3Y'!B857 + ( ('Swap(vs6M)_5Y'!B853 - 'Swap(vs6M)_3Y'!B857)/2  )*(P845-3) )/100</f>
        <v>1.8708333333333333E-3</v>
      </c>
      <c r="R845" s="3">
        <f t="shared" si="277"/>
        <v>1.2762383640569543</v>
      </c>
      <c r="S845" s="3">
        <f t="shared" si="278"/>
        <v>1.1727116867705478</v>
      </c>
      <c r="T845" s="13">
        <f t="shared" si="279"/>
        <v>0.89906436457430361</v>
      </c>
      <c r="U845" s="13">
        <f t="shared" si="280"/>
        <v>0.87954427837850002</v>
      </c>
      <c r="V845" s="3">
        <f t="shared" si="281"/>
        <v>140.15918910407095</v>
      </c>
      <c r="W845" s="13">
        <f t="shared" si="282"/>
        <v>0.89906436457430361</v>
      </c>
      <c r="X845" s="3">
        <f t="shared" si="283"/>
        <v>1.5128888524942941E-3</v>
      </c>
      <c r="Y845" s="3">
        <f t="shared" si="284"/>
        <v>-4.7531046690167198</v>
      </c>
      <c r="Z845" s="3">
        <f t="shared" si="285"/>
        <v>362.63651104432603</v>
      </c>
      <c r="AA845" s="3">
        <f t="shared" si="286"/>
        <v>2892.9055458600687</v>
      </c>
      <c r="AL845" s="25"/>
      <c r="AM845" s="25"/>
    </row>
    <row r="846" spans="1:39" hidden="1">
      <c r="A846" s="4">
        <v>42019</v>
      </c>
      <c r="B846" s="3">
        <v>138.54679999999999</v>
      </c>
      <c r="C846" s="3">
        <f t="shared" si="288"/>
        <v>-1.024399553432735E-3</v>
      </c>
      <c r="D846" s="3">
        <f t="shared" si="289"/>
        <v>1.049394445073187E-6</v>
      </c>
      <c r="E846" s="3">
        <f t="shared" si="290"/>
        <v>1.3022180147574631E-4</v>
      </c>
      <c r="F846" s="3">
        <f t="shared" si="291"/>
        <v>1.6851062091062616E-2</v>
      </c>
      <c r="G846" s="3">
        <f t="shared" si="292"/>
        <v>3.8234813634021932E-2</v>
      </c>
      <c r="H846" s="3">
        <f t="shared" si="293"/>
        <v>1.5</v>
      </c>
      <c r="I846" s="13">
        <f>I847*(1+(H847*((B846/B847)-1))+((1-H847)*(Eur_1M!B846/100)*((A846-A847)/360)))</f>
        <v>118.21714677700146</v>
      </c>
      <c r="J846" s="3">
        <f t="shared" si="294"/>
        <v>113.10079031010132</v>
      </c>
      <c r="K846" s="3">
        <f t="shared" si="287"/>
        <v>1.122277140476545</v>
      </c>
      <c r="L846" s="13">
        <f t="shared" si="295"/>
        <v>1122.2771404765451</v>
      </c>
      <c r="M846" s="3">
        <f t="shared" si="296"/>
        <v>-1.5370765835231784E-3</v>
      </c>
      <c r="N846" s="3">
        <f t="shared" si="297"/>
        <v>5.6898713596822442E-2</v>
      </c>
      <c r="O846" s="3">
        <v>835</v>
      </c>
      <c r="P846" s="3">
        <f t="shared" si="298"/>
        <v>3.3134920634920637</v>
      </c>
      <c r="Q846" s="3">
        <f>(  'Swap(vs6M)_3Y'!B858 + ( ('Swap(vs6M)_5Y'!B854 - 'Swap(vs6M)_3Y'!B858)/2  )*(P846-3) )/100</f>
        <v>1.6929861111111113E-3</v>
      </c>
      <c r="R846" s="3">
        <f t="shared" si="277"/>
        <v>1.2197528819327921</v>
      </c>
      <c r="S846" s="3">
        <f t="shared" si="278"/>
        <v>1.116180153986787</v>
      </c>
      <c r="T846" s="13">
        <f t="shared" si="279"/>
        <v>0.88872071595236579</v>
      </c>
      <c r="U846" s="13">
        <f t="shared" si="280"/>
        <v>0.86782748612043958</v>
      </c>
      <c r="V846" s="3">
        <f t="shared" si="281"/>
        <v>134.41807687574385</v>
      </c>
      <c r="W846" s="13">
        <f t="shared" si="282"/>
        <v>0.88872071595236579</v>
      </c>
      <c r="X846" s="3">
        <f t="shared" si="283"/>
        <v>1.6311484960475208E-3</v>
      </c>
      <c r="Y846" s="3">
        <f t="shared" si="284"/>
        <v>-4.7865905265768047</v>
      </c>
      <c r="Z846" s="3">
        <f t="shared" si="285"/>
        <v>387.33087438788431</v>
      </c>
      <c r="AA846" s="3">
        <f t="shared" si="286"/>
        <v>2859.453745500517</v>
      </c>
      <c r="AL846" s="25"/>
      <c r="AM846" s="25"/>
    </row>
    <row r="847" spans="1:39" hidden="1">
      <c r="A847" s="4">
        <v>42018</v>
      </c>
      <c r="B847" s="3">
        <v>138.68879999999999</v>
      </c>
      <c r="C847" s="3">
        <f t="shared" si="288"/>
        <v>4.9803383597965718E-3</v>
      </c>
      <c r="D847" s="3">
        <f t="shared" si="289"/>
        <v>2.4803770178061209E-5</v>
      </c>
      <c r="E847" s="3">
        <f t="shared" si="290"/>
        <v>1.3523059395554527E-4</v>
      </c>
      <c r="F847" s="3">
        <f t="shared" si="291"/>
        <v>2.0336800086252632E-2</v>
      </c>
      <c r="G847" s="3">
        <f t="shared" si="292"/>
        <v>3.7991402422896968E-2</v>
      </c>
      <c r="H847" s="3">
        <f t="shared" si="293"/>
        <v>1.5</v>
      </c>
      <c r="I847" s="13">
        <f>I848*(1+(H848*((B847/B848)-1))+((1-H848)*(Eur_1M!B847/100)*((A847-A848)/360)))</f>
        <v>118.3989953068388</v>
      </c>
      <c r="J847" s="3">
        <f t="shared" si="294"/>
        <v>113.27476856115935</v>
      </c>
      <c r="K847" s="3">
        <f t="shared" si="287"/>
        <v>1.1240034928173834</v>
      </c>
      <c r="L847" s="13">
        <f t="shared" si="295"/>
        <v>1124.0034928173834</v>
      </c>
      <c r="M847" s="3">
        <f t="shared" si="296"/>
        <v>7.4611266181336851E-3</v>
      </c>
      <c r="N847" s="3">
        <f t="shared" si="297"/>
        <v>5.648151135156311E-2</v>
      </c>
      <c r="O847" s="3">
        <v>836</v>
      </c>
      <c r="P847" s="3">
        <f t="shared" si="298"/>
        <v>3.3174603174603177</v>
      </c>
      <c r="Q847" s="3">
        <f>(  'Swap(vs6M)_3Y'!B859 + ( ('Swap(vs6M)_5Y'!B855 - 'Swap(vs6M)_3Y'!B859)/2  )*(P847-3) )/100</f>
        <v>1.7173968253968255E-3</v>
      </c>
      <c r="R847" s="3">
        <f t="shared" si="277"/>
        <v>1.243120959797795</v>
      </c>
      <c r="S847" s="3">
        <f t="shared" si="278"/>
        <v>1.1402461186702306</v>
      </c>
      <c r="T847" s="13">
        <f t="shared" si="279"/>
        <v>0.89308836840548922</v>
      </c>
      <c r="U847" s="13">
        <f t="shared" si="280"/>
        <v>0.87290811068131391</v>
      </c>
      <c r="V847" s="3">
        <f t="shared" si="281"/>
        <v>135.88549724961126</v>
      </c>
      <c r="W847" s="13">
        <f t="shared" si="282"/>
        <v>0.89308836840548922</v>
      </c>
      <c r="X847" s="3">
        <f t="shared" si="283"/>
        <v>1.5931798293893581E-3</v>
      </c>
      <c r="Y847" s="3">
        <f t="shared" si="284"/>
        <v>-4.7011872068295517</v>
      </c>
      <c r="Z847" s="3">
        <f t="shared" si="285"/>
        <v>377.14831070202126</v>
      </c>
      <c r="AA847" s="3">
        <f t="shared" si="286"/>
        <v>2879.3861933435237</v>
      </c>
      <c r="AL847" s="25"/>
      <c r="AM847" s="25"/>
    </row>
    <row r="848" spans="1:39" hidden="1">
      <c r="A848" s="4">
        <v>42017</v>
      </c>
      <c r="B848" s="3">
        <v>137.99979999999999</v>
      </c>
      <c r="C848" s="3">
        <f t="shared" si="288"/>
        <v>-2.1736799327403341E-4</v>
      </c>
      <c r="D848" s="3">
        <f t="shared" si="289"/>
        <v>4.7248844499980234E-8</v>
      </c>
      <c r="E848" s="3">
        <f t="shared" si="290"/>
        <v>1.1368824327107223E-4</v>
      </c>
      <c r="F848" s="3">
        <f t="shared" si="291"/>
        <v>1.7162401784594248E-2</v>
      </c>
      <c r="G848" s="3">
        <f t="shared" si="292"/>
        <v>3.531156472255978E-2</v>
      </c>
      <c r="H848" s="3">
        <f t="shared" si="293"/>
        <v>1.5</v>
      </c>
      <c r="I848" s="13">
        <f>I849*(1+(H849*((B848/B849)-1))+((1-H849)*(Eur_1M!B848/100)*((A848-A849)/360)))</f>
        <v>117.5188927724397</v>
      </c>
      <c r="J848" s="3">
        <f t="shared" si="294"/>
        <v>112.43275625661414</v>
      </c>
      <c r="K848" s="3">
        <f t="shared" si="287"/>
        <v>1.1156483685180736</v>
      </c>
      <c r="L848" s="13">
        <f t="shared" si="295"/>
        <v>1115.6483685180735</v>
      </c>
      <c r="M848" s="3">
        <f t="shared" si="296"/>
        <v>-3.2619475156896828E-4</v>
      </c>
      <c r="N848" s="3">
        <f t="shared" si="297"/>
        <v>5.6487953376254972E-2</v>
      </c>
      <c r="O848" s="3">
        <v>837</v>
      </c>
      <c r="P848" s="3">
        <f t="shared" si="298"/>
        <v>3.3214285714285716</v>
      </c>
      <c r="Q848" s="3">
        <f>(  'Swap(vs6M)_3Y'!B860 + ( ('Swap(vs6M)_5Y'!B856 - 'Swap(vs6M)_3Y'!B860)/2  )*(P848-3) )/100</f>
        <v>1.7904821428571429E-3</v>
      </c>
      <c r="R848" s="3">
        <f t="shared" si="277"/>
        <v>1.1722591862572185</v>
      </c>
      <c r="S848" s="3">
        <f t="shared" si="278"/>
        <v>1.0693110950504412</v>
      </c>
      <c r="T848" s="13">
        <f t="shared" si="279"/>
        <v>0.8794534938102343</v>
      </c>
      <c r="U848" s="13">
        <f t="shared" si="280"/>
        <v>0.85753524359492983</v>
      </c>
      <c r="V848" s="3">
        <f t="shared" si="281"/>
        <v>128.71020459123929</v>
      </c>
      <c r="W848" s="13">
        <f t="shared" si="282"/>
        <v>0.8794534938102343</v>
      </c>
      <c r="X848" s="3">
        <f t="shared" si="283"/>
        <v>1.7472800492095409E-3</v>
      </c>
      <c r="Y848" s="3">
        <f t="shared" si="284"/>
        <v>-4.99605316010057</v>
      </c>
      <c r="Z848" s="3">
        <f t="shared" si="285"/>
        <v>408.03549563346326</v>
      </c>
      <c r="AA848" s="3">
        <f t="shared" si="286"/>
        <v>2831.3539478502553</v>
      </c>
      <c r="AL848" s="25"/>
      <c r="AM848" s="25"/>
    </row>
    <row r="849" spans="1:39" hidden="1">
      <c r="A849" s="4">
        <v>42016</v>
      </c>
      <c r="B849" s="3">
        <v>138.02979999999999</v>
      </c>
      <c r="C849" s="3">
        <f t="shared" si="288"/>
        <v>3.4573985247140998E-3</v>
      </c>
      <c r="D849" s="3">
        <f t="shared" si="289"/>
        <v>1.1953604558695234E-5</v>
      </c>
      <c r="E849" s="3">
        <f t="shared" si="290"/>
        <v>1.1365473147740732E-4</v>
      </c>
      <c r="F849" s="3">
        <f t="shared" si="291"/>
        <v>1.7262564612303476E-2</v>
      </c>
      <c r="G849" s="3">
        <f t="shared" si="292"/>
        <v>3.527480758713139E-2</v>
      </c>
      <c r="H849" s="3">
        <f t="shared" si="293"/>
        <v>1.5</v>
      </c>
      <c r="I849" s="13">
        <f>I850*(1+(H850*((B849/B850)-1))+((1-H850)*(Eur_1M!B849/100)*((A849-A850)/360)))</f>
        <v>117.55723307133444</v>
      </c>
      <c r="J849" s="3">
        <f t="shared" si="294"/>
        <v>112.4694372138521</v>
      </c>
      <c r="K849" s="3">
        <f t="shared" si="287"/>
        <v>1.1160123465211105</v>
      </c>
      <c r="L849" s="13">
        <f t="shared" si="295"/>
        <v>1116.0123465211104</v>
      </c>
      <c r="M849" s="3">
        <f t="shared" si="296"/>
        <v>5.1812524309723046E-3</v>
      </c>
      <c r="N849" s="3">
        <f t="shared" si="297"/>
        <v>5.633568710005845E-2</v>
      </c>
      <c r="O849" s="3">
        <v>838</v>
      </c>
      <c r="P849" s="3">
        <f t="shared" si="298"/>
        <v>3.3253968253968256</v>
      </c>
      <c r="Q849" s="3">
        <f>(  'Swap(vs6M)_3Y'!B861 + ( ('Swap(vs6M)_5Y'!B857 - 'Swap(vs6M)_3Y'!B861)/2  )*(P849-3) )/100</f>
        <v>2.1259325396825401E-3</v>
      </c>
      <c r="R849" s="3">
        <f t="shared" si="277"/>
        <v>1.1886124408593468</v>
      </c>
      <c r="S849" s="3">
        <f t="shared" si="278"/>
        <v>1.0858805375136413</v>
      </c>
      <c r="T849" s="13">
        <f t="shared" si="279"/>
        <v>0.88270389499889068</v>
      </c>
      <c r="U849" s="13">
        <f t="shared" si="280"/>
        <v>0.86123407570075483</v>
      </c>
      <c r="V849" s="3">
        <f t="shared" si="281"/>
        <v>129.941452337545</v>
      </c>
      <c r="W849" s="13">
        <f t="shared" si="282"/>
        <v>0.88270389499889068</v>
      </c>
      <c r="X849" s="3">
        <f t="shared" si="283"/>
        <v>1.7169205987962381E-3</v>
      </c>
      <c r="Y849" s="3">
        <f t="shared" si="284"/>
        <v>-5.2113519334782294</v>
      </c>
      <c r="Z849" s="3">
        <f t="shared" si="285"/>
        <v>400.60400154814806</v>
      </c>
      <c r="AA849" s="3">
        <f t="shared" si="286"/>
        <v>2843.7696030528787</v>
      </c>
      <c r="AL849" s="25"/>
      <c r="AM849" s="25"/>
    </row>
    <row r="850" spans="1:39" hidden="1">
      <c r="A850" s="4">
        <v>42013</v>
      </c>
      <c r="B850" s="3">
        <v>137.55340000000001</v>
      </c>
      <c r="C850" s="3">
        <f t="shared" si="288"/>
        <v>-4.7243214027716966E-4</v>
      </c>
      <c r="D850" s="3">
        <f t="shared" si="289"/>
        <v>2.2319212716686731E-7</v>
      </c>
      <c r="E850" s="3">
        <f t="shared" si="290"/>
        <v>1.0380233438068701E-4</v>
      </c>
      <c r="F850" s="3">
        <f t="shared" si="291"/>
        <v>1.2355611858878034E-2</v>
      </c>
      <c r="G850" s="3">
        <f t="shared" si="292"/>
        <v>3.4809953924417804E-2</v>
      </c>
      <c r="H850" s="3">
        <f t="shared" si="293"/>
        <v>1.5</v>
      </c>
      <c r="I850" s="13">
        <f>I851*(1+(H851*((B850/B851)-1))+((1-H851)*(Eur_1M!B850/100)*((A850-A851)/360)))</f>
        <v>116.94971458411254</v>
      </c>
      <c r="J850" s="3">
        <f t="shared" si="294"/>
        <v>111.88821170717999</v>
      </c>
      <c r="K850" s="3">
        <f t="shared" si="287"/>
        <v>1.1102449588856083</v>
      </c>
      <c r="L850" s="13">
        <f t="shared" si="295"/>
        <v>1110.2449588856082</v>
      </c>
      <c r="M850" s="3">
        <f t="shared" si="296"/>
        <v>-7.0887092120116451E-4</v>
      </c>
      <c r="N850" s="3">
        <f t="shared" si="297"/>
        <v>5.6421409965223504E-2</v>
      </c>
      <c r="O850" s="3">
        <v>839</v>
      </c>
      <c r="P850" s="3">
        <f t="shared" si="298"/>
        <v>3.3293650793650795</v>
      </c>
      <c r="Q850" s="3">
        <f>(  'Swap(vs6M)_3Y'!B862 + ( ('Swap(vs6M)_5Y'!B858 - 'Swap(vs6M)_3Y'!B862)/2  )*(P850-3) )/100</f>
        <v>2.2164980158730159E-3</v>
      </c>
      <c r="R850" s="3">
        <f t="shared" si="277"/>
        <v>1.1389992810867244</v>
      </c>
      <c r="S850" s="3">
        <f t="shared" si="278"/>
        <v>1.0360496854954386</v>
      </c>
      <c r="T850" s="13">
        <f t="shared" si="279"/>
        <v>0.87264827297528924</v>
      </c>
      <c r="U850" s="13">
        <f t="shared" si="280"/>
        <v>0.84991051825634678</v>
      </c>
      <c r="V850" s="3">
        <f t="shared" si="281"/>
        <v>125.19168361869617</v>
      </c>
      <c r="W850" s="13">
        <f t="shared" si="282"/>
        <v>0.87264827297528924</v>
      </c>
      <c r="X850" s="3">
        <f t="shared" si="283"/>
        <v>1.8245563921638138E-3</v>
      </c>
      <c r="Y850" s="3">
        <f t="shared" si="284"/>
        <v>-5.4497251182549151</v>
      </c>
      <c r="Z850" s="3">
        <f t="shared" si="285"/>
        <v>422.47427136067444</v>
      </c>
      <c r="AA850" s="3">
        <f t="shared" si="286"/>
        <v>2808.8576773684222</v>
      </c>
      <c r="AL850" s="25"/>
      <c r="AM850" s="25"/>
    </row>
    <row r="851" spans="1:39" hidden="1">
      <c r="A851" s="4">
        <v>42012</v>
      </c>
      <c r="B851" s="3">
        <v>137.61840000000001</v>
      </c>
      <c r="C851" s="3">
        <f t="shared" si="288"/>
        <v>-8.3239094928843661E-4</v>
      </c>
      <c r="D851" s="3">
        <f t="shared" si="289"/>
        <v>6.9287469245730468E-7</v>
      </c>
      <c r="E851" s="3">
        <f t="shared" si="290"/>
        <v>1.0576675781347774E-4</v>
      </c>
      <c r="F851" s="3">
        <f t="shared" si="291"/>
        <v>1.1348984987500289E-2</v>
      </c>
      <c r="G851" s="3">
        <f t="shared" si="292"/>
        <v>3.5376793078153938E-2</v>
      </c>
      <c r="H851" s="3">
        <f t="shared" si="293"/>
        <v>1.5</v>
      </c>
      <c r="I851" s="13">
        <f>I852*(1+(H852*((B851/B852)-1))+((1-H852)*(Eur_1M!B851/100)*((A851-A852)/360)))</f>
        <v>117.0326462264661</v>
      </c>
      <c r="J851" s="3">
        <f t="shared" si="294"/>
        <v>111.96755412532848</v>
      </c>
      <c r="K851" s="3">
        <f t="shared" si="287"/>
        <v>1.1110322582662229</v>
      </c>
      <c r="L851" s="13">
        <f t="shared" si="295"/>
        <v>1111.0322582662229</v>
      </c>
      <c r="M851" s="3">
        <f t="shared" si="296"/>
        <v>-1.2490132711623027E-3</v>
      </c>
      <c r="N851" s="3">
        <f t="shared" si="297"/>
        <v>5.6432555327921213E-2</v>
      </c>
      <c r="O851" s="3">
        <v>840</v>
      </c>
      <c r="P851" s="3">
        <f t="shared" si="298"/>
        <v>3.3333333333333335</v>
      </c>
      <c r="Q851" s="3">
        <f>(  'Swap(vs6M)_3Y'!B863 + ( ('Swap(vs6M)_5Y'!B859 - 'Swap(vs6M)_3Y'!B863)/2  )*(P851-3) )/100</f>
        <v>2.2646666666666666E-3</v>
      </c>
      <c r="R851" s="3">
        <f t="shared" si="277"/>
        <v>1.1467018407386151</v>
      </c>
      <c r="S851" s="3">
        <f t="shared" si="278"/>
        <v>1.0436705623027458</v>
      </c>
      <c r="T851" s="13">
        <f t="shared" si="279"/>
        <v>0.87424756527250991</v>
      </c>
      <c r="U851" s="13">
        <f t="shared" si="280"/>
        <v>0.85168108299054901</v>
      </c>
      <c r="V851" s="3">
        <f t="shared" si="281"/>
        <v>126.04120371831766</v>
      </c>
      <c r="W851" s="13">
        <f t="shared" si="282"/>
        <v>0.87424756527250991</v>
      </c>
      <c r="X851" s="3">
        <f t="shared" si="283"/>
        <v>1.8058511432660286E-3</v>
      </c>
      <c r="Y851" s="3">
        <f t="shared" si="284"/>
        <v>-5.4637483867753369</v>
      </c>
      <c r="Z851" s="3">
        <f t="shared" si="285"/>
        <v>419.31823305570794</v>
      </c>
      <c r="AA851" s="3">
        <f t="shared" si="286"/>
        <v>2817.5868100338207</v>
      </c>
      <c r="AL851" s="25"/>
      <c r="AM851" s="25"/>
    </row>
    <row r="852" spans="1:39" hidden="1">
      <c r="A852" s="4">
        <v>42011</v>
      </c>
      <c r="B852" s="3">
        <v>137.733</v>
      </c>
      <c r="C852" s="3">
        <f t="shared" si="288"/>
        <v>-3.900668812254789E-3</v>
      </c>
      <c r="D852" s="3">
        <f t="shared" si="289"/>
        <v>1.5215217182897186E-5</v>
      </c>
      <c r="E852" s="3">
        <f t="shared" si="290"/>
        <v>1.1625410940050516E-4</v>
      </c>
      <c r="F852" s="3">
        <f t="shared" si="291"/>
        <v>1.5525060473267118E-2</v>
      </c>
      <c r="G852" s="3">
        <f t="shared" si="292"/>
        <v>3.623471335261598E-2</v>
      </c>
      <c r="H852" s="3">
        <f t="shared" si="293"/>
        <v>1.5</v>
      </c>
      <c r="I852" s="13">
        <f>I853*(1+(H853*((B852/B853)-1))+((1-H853)*(Eur_1M!B852/100)*((A852-A853)/360)))</f>
        <v>117.17891288024295</v>
      </c>
      <c r="J852" s="3">
        <f t="shared" si="294"/>
        <v>112.10749045934762</v>
      </c>
      <c r="K852" s="3">
        <f t="shared" si="287"/>
        <v>1.112420819286541</v>
      </c>
      <c r="L852" s="13">
        <f t="shared" si="295"/>
        <v>1112.420819286541</v>
      </c>
      <c r="M852" s="3">
        <f t="shared" si="296"/>
        <v>-5.8569333591952889E-3</v>
      </c>
      <c r="N852" s="3">
        <f t="shared" si="297"/>
        <v>5.5865356745724931E-2</v>
      </c>
      <c r="O852" s="3">
        <v>841</v>
      </c>
      <c r="P852" s="3">
        <f t="shared" si="298"/>
        <v>3.3373015873015874</v>
      </c>
      <c r="Q852" s="3">
        <f>(  'Swap(vs6M)_3Y'!B864 + ( ('Swap(vs6M)_5Y'!B860 - 'Swap(vs6M)_3Y'!B864)/2  )*(P852-3) )/100</f>
        <v>2.3534623015873017E-3</v>
      </c>
      <c r="R852" s="3">
        <f t="shared" si="277"/>
        <v>1.1719060423515639</v>
      </c>
      <c r="S852" s="3">
        <f t="shared" si="278"/>
        <v>1.0698496284291903</v>
      </c>
      <c r="T852" s="13">
        <f t="shared" si="279"/>
        <v>0.87938260955917325</v>
      </c>
      <c r="U852" s="13">
        <f t="shared" si="280"/>
        <v>0.85765650030544971</v>
      </c>
      <c r="V852" s="3">
        <f t="shared" si="281"/>
        <v>127.29685520625583</v>
      </c>
      <c r="W852" s="13">
        <f t="shared" si="282"/>
        <v>0.87938260955917325</v>
      </c>
      <c r="X852" s="3">
        <f t="shared" si="283"/>
        <v>1.7683918297344212E-3</v>
      </c>
      <c r="Y852" s="3">
        <f t="shared" si="284"/>
        <v>-5.4175228034715692</v>
      </c>
      <c r="Z852" s="3">
        <f t="shared" si="285"/>
        <v>407.99491243666824</v>
      </c>
      <c r="AA852" s="3">
        <f t="shared" si="286"/>
        <v>2839.8656651108677</v>
      </c>
      <c r="AL852" s="25"/>
      <c r="AM852" s="25"/>
    </row>
    <row r="853" spans="1:39" hidden="1">
      <c r="A853" s="4">
        <v>42010</v>
      </c>
      <c r="B853" s="3">
        <v>138.2713</v>
      </c>
      <c r="C853" s="3">
        <f t="shared" si="288"/>
        <v>4.6596711057252113E-3</v>
      </c>
      <c r="D853" s="3">
        <f t="shared" si="289"/>
        <v>2.1712534813530415E-5</v>
      </c>
      <c r="E853" s="3">
        <f t="shared" si="290"/>
        <v>1.0759928155245934E-4</v>
      </c>
      <c r="F853" s="3">
        <f t="shared" si="291"/>
        <v>2.1987054984227827E-2</v>
      </c>
      <c r="G853" s="3">
        <f t="shared" si="292"/>
        <v>3.2422055422612082E-2</v>
      </c>
      <c r="H853" s="3">
        <f t="shared" si="293"/>
        <v>1.5</v>
      </c>
      <c r="I853" s="13">
        <f>I854*(1+(H854*((B853/B854)-1))+((1-H854)*(Eur_1M!B853/100)*((A853-A854)/360)))</f>
        <v>117.86723572694143</v>
      </c>
      <c r="J853" s="3">
        <f t="shared" si="294"/>
        <v>112.76602316862497</v>
      </c>
      <c r="K853" s="3">
        <f t="shared" si="287"/>
        <v>1.1189553112547377</v>
      </c>
      <c r="L853" s="13">
        <f t="shared" si="295"/>
        <v>1118.9553112547376</v>
      </c>
      <c r="M853" s="3">
        <f t="shared" si="296"/>
        <v>6.9811827866325463E-3</v>
      </c>
      <c r="N853" s="3">
        <f t="shared" si="297"/>
        <v>5.5389774181462972E-2</v>
      </c>
      <c r="O853" s="3">
        <v>842</v>
      </c>
      <c r="P853" s="3">
        <f t="shared" si="298"/>
        <v>3.3412698412698414</v>
      </c>
      <c r="Q853" s="3">
        <f>(  'Swap(vs6M)_3Y'!B865 + ( ('Swap(vs6M)_5Y'!B861 - 'Swap(vs6M)_3Y'!B865)/2  )*(P853-3) )/100</f>
        <v>2.3886507936507935E-3</v>
      </c>
      <c r="R853" s="3">
        <f t="shared" si="277"/>
        <v>1.2395552038313096</v>
      </c>
      <c r="S853" s="3">
        <f t="shared" si="278"/>
        <v>1.1383074563623141</v>
      </c>
      <c r="T853" s="13">
        <f t="shared" si="279"/>
        <v>0.8924300208449637</v>
      </c>
      <c r="U853" s="13">
        <f t="shared" si="280"/>
        <v>0.87250393922029534</v>
      </c>
      <c r="V853" s="3">
        <f t="shared" si="281"/>
        <v>133.02122238488425</v>
      </c>
      <c r="W853" s="13">
        <f t="shared" si="282"/>
        <v>0.8924300208449637</v>
      </c>
      <c r="X853" s="3">
        <f t="shared" si="283"/>
        <v>1.6332995676639523E-3</v>
      </c>
      <c r="Y853" s="3">
        <f t="shared" si="284"/>
        <v>-5.2045832865928165</v>
      </c>
      <c r="Z853" s="3">
        <f t="shared" si="285"/>
        <v>378.47088568944548</v>
      </c>
      <c r="AA853" s="3">
        <f t="shared" si="286"/>
        <v>2892.096552553362</v>
      </c>
      <c r="AL853" s="25"/>
      <c r="AM853" s="25"/>
    </row>
    <row r="854" spans="1:39" hidden="1">
      <c r="A854" s="4">
        <v>42009</v>
      </c>
      <c r="B854" s="3">
        <v>137.6285</v>
      </c>
      <c r="C854" s="3">
        <f t="shared" si="288"/>
        <v>-2.6992821935994758E-3</v>
      </c>
      <c r="D854" s="3">
        <f t="shared" si="289"/>
        <v>7.286124360683198E-6</v>
      </c>
      <c r="E854" s="3">
        <f t="shared" si="290"/>
        <v>9.2093173120841055E-5</v>
      </c>
      <c r="F854" s="3">
        <f t="shared" si="291"/>
        <v>1.4836113844581734E-2</v>
      </c>
      <c r="G854" s="3">
        <f t="shared" si="292"/>
        <v>3.1964112825115007E-2</v>
      </c>
      <c r="H854" s="3">
        <f t="shared" si="293"/>
        <v>1.5</v>
      </c>
      <c r="I854" s="13">
        <f>I855*(1+(H855*((B854/B855)-1))+((1-H855)*(Eur_1M!B854/100)*((A854-A855)/360)))</f>
        <v>117.04724858015457</v>
      </c>
      <c r="J854" s="3">
        <f t="shared" si="294"/>
        <v>111.9815244992343</v>
      </c>
      <c r="K854" s="3">
        <f t="shared" si="287"/>
        <v>1.1111708835687997</v>
      </c>
      <c r="L854" s="13">
        <f t="shared" si="295"/>
        <v>1111.1708835687996</v>
      </c>
      <c r="M854" s="3">
        <f t="shared" si="296"/>
        <v>-4.0523298864805256E-3</v>
      </c>
      <c r="N854" s="3">
        <f t="shared" si="297"/>
        <v>5.5198235043696135E-2</v>
      </c>
      <c r="O854" s="3">
        <v>843</v>
      </c>
      <c r="P854" s="3">
        <f t="shared" si="298"/>
        <v>3.3452380952380953</v>
      </c>
      <c r="Q854" s="3">
        <f>(  'Swap(vs6M)_3Y'!B866 + ( ('Swap(vs6M)_5Y'!B862 - 'Swap(vs6M)_3Y'!B866)/2  )*(P854-3) )/100</f>
        <v>2.3238273809523808E-3</v>
      </c>
      <c r="R854" s="3">
        <f t="shared" si="277"/>
        <v>1.1716241355177996</v>
      </c>
      <c r="S854" s="3">
        <f t="shared" si="278"/>
        <v>1.070666607454964</v>
      </c>
      <c r="T854" s="13">
        <f t="shared" si="279"/>
        <v>0.87932600319637411</v>
      </c>
      <c r="U854" s="13">
        <f t="shared" si="280"/>
        <v>0.8578403187716036</v>
      </c>
      <c r="V854" s="3">
        <f t="shared" si="281"/>
        <v>125.8839212095462</v>
      </c>
      <c r="W854" s="13">
        <f t="shared" si="282"/>
        <v>0.87932600319637411</v>
      </c>
      <c r="X854" s="3">
        <f t="shared" si="283"/>
        <v>1.7902422837075649E-3</v>
      </c>
      <c r="Y854" s="3">
        <f t="shared" si="284"/>
        <v>-5.3454298941700165</v>
      </c>
      <c r="Z854" s="3">
        <f t="shared" si="285"/>
        <v>408.15558315641675</v>
      </c>
      <c r="AA854" s="3">
        <f t="shared" si="286"/>
        <v>2847.4584062942904</v>
      </c>
      <c r="AL854" s="25"/>
      <c r="AM854" s="25"/>
    </row>
    <row r="855" spans="1:39" hidden="1">
      <c r="A855" s="4">
        <v>42006</v>
      </c>
      <c r="B855" s="3">
        <v>138.00049999999999</v>
      </c>
      <c r="C855" s="3">
        <f t="shared" si="288"/>
        <v>5.6638147842814398E-3</v>
      </c>
      <c r="D855" s="3">
        <f t="shared" si="289"/>
        <v>3.2078797910645014E-5</v>
      </c>
      <c r="E855" s="3">
        <f t="shared" si="290"/>
        <v>8.4807571400642395E-5</v>
      </c>
      <c r="F855" s="3">
        <f t="shared" si="291"/>
        <v>1.7558257369825251E-2</v>
      </c>
      <c r="G855" s="3">
        <f t="shared" si="292"/>
        <v>2.956942993148718E-2</v>
      </c>
      <c r="H855" s="3">
        <f t="shared" si="293"/>
        <v>1.5</v>
      </c>
      <c r="I855" s="13">
        <f>I856*(1+(H856*((B855/B856)-1))+((1-H856)*(Eur_1M!B855/100)*((A855-A856)/360)))</f>
        <v>117.52252498169847</v>
      </c>
      <c r="J855" s="3">
        <f t="shared" si="294"/>
        <v>112.43623126636474</v>
      </c>
      <c r="K855" s="3">
        <f t="shared" si="287"/>
        <v>1.1156828503638268</v>
      </c>
      <c r="L855" s="13">
        <f t="shared" si="295"/>
        <v>1115.6828503638267</v>
      </c>
      <c r="M855" s="3">
        <f t="shared" si="296"/>
        <v>8.4832420969589029E-3</v>
      </c>
      <c r="N855" s="3">
        <f t="shared" si="297"/>
        <v>5.4443983312035926E-2</v>
      </c>
      <c r="O855" s="3">
        <v>844</v>
      </c>
      <c r="P855" s="3">
        <f t="shared" si="298"/>
        <v>3.3492063492063493</v>
      </c>
      <c r="Q855" s="3">
        <f>(  'Swap(vs6M)_3Y'!B867 + ( ('Swap(vs6M)_5Y'!B863 - 'Swap(vs6M)_3Y'!B867)/2  )*(P855-3) )/100</f>
        <v>2.290015873015873E-3</v>
      </c>
      <c r="R855" s="3">
        <f t="shared" si="277"/>
        <v>1.2254492671317365</v>
      </c>
      <c r="S855" s="3">
        <f t="shared" si="278"/>
        <v>1.1258122207063228</v>
      </c>
      <c r="T855" s="13">
        <f t="shared" si="279"/>
        <v>0.88979700304410458</v>
      </c>
      <c r="U855" s="13">
        <f t="shared" si="280"/>
        <v>0.8698774948433643</v>
      </c>
      <c r="V855" s="3">
        <f t="shared" si="281"/>
        <v>129.49997231700502</v>
      </c>
      <c r="W855" s="13">
        <f t="shared" si="282"/>
        <v>0.88979700304410458</v>
      </c>
      <c r="X855" s="3">
        <f t="shared" si="283"/>
        <v>1.6937637197176573E-3</v>
      </c>
      <c r="Y855" s="3">
        <f t="shared" si="284"/>
        <v>-5.1014831405757963</v>
      </c>
      <c r="Z855" s="3">
        <f t="shared" si="285"/>
        <v>384.43784926301328</v>
      </c>
      <c r="AA855" s="3">
        <f t="shared" si="286"/>
        <v>2891.1396981589714</v>
      </c>
      <c r="AL855" s="25"/>
      <c r="AM855" s="25"/>
    </row>
    <row r="856" spans="1:39">
      <c r="A856" s="4">
        <v>42004</v>
      </c>
      <c r="B856" s="3">
        <v>137.22110000000001</v>
      </c>
      <c r="C856" s="3">
        <f t="shared" si="288"/>
        <v>-1.165933465869999E-4</v>
      </c>
      <c r="D856" s="3">
        <f t="shared" si="289"/>
        <v>1.3594008468356282E-8</v>
      </c>
      <c r="E856" s="3">
        <f t="shared" si="290"/>
        <v>5.394785756334647E-5</v>
      </c>
      <c r="F856" s="3">
        <f t="shared" si="291"/>
        <v>1.0790321182187689E-2</v>
      </c>
      <c r="G856" s="3">
        <f t="shared" si="292"/>
        <v>2.462501686563608E-2</v>
      </c>
      <c r="H856" s="3">
        <f t="shared" si="293"/>
        <v>1.5</v>
      </c>
      <c r="I856" s="13">
        <f>I857*(1+(H857*((B856/B857)-1))+((1-H857)*(Eur_1M!B856/100)*((A856-A857)/360)))</f>
        <v>116.5297697953883</v>
      </c>
      <c r="J856" s="3">
        <f t="shared" si="294"/>
        <v>111.48644183888065</v>
      </c>
      <c r="K856" s="3">
        <f t="shared" si="287"/>
        <v>1.1062582746397391</v>
      </c>
      <c r="L856" s="13">
        <f t="shared" si="295"/>
        <v>1106.2582746397391</v>
      </c>
      <c r="M856" s="3">
        <f t="shared" si="296"/>
        <v>-1.7515905311065821E-4</v>
      </c>
      <c r="N856" s="3">
        <f t="shared" si="297"/>
        <v>5.4860591708901889E-2</v>
      </c>
      <c r="O856" s="3">
        <v>845</v>
      </c>
      <c r="P856" s="3">
        <f t="shared" si="298"/>
        <v>3.3531746031746033</v>
      </c>
      <c r="Q856" s="3">
        <f>(  'Swap(vs6M)_3Y'!B868 + ( ('Swap(vs6M)_5Y'!B864 - 'Swap(vs6M)_3Y'!B868)/2  )*(P856-3) )/100</f>
        <v>2.3334523809523809E-3</v>
      </c>
      <c r="R856" s="3">
        <f t="shared" si="277"/>
        <v>1.1333374065218882</v>
      </c>
      <c r="S856" s="3">
        <f t="shared" si="278"/>
        <v>1.0328784711058663</v>
      </c>
      <c r="T856" s="13">
        <f t="shared" si="279"/>
        <v>0.87146370558650998</v>
      </c>
      <c r="U856" s="13">
        <f t="shared" si="280"/>
        <v>0.84916961251448986</v>
      </c>
      <c r="V856" s="3">
        <f t="shared" si="281"/>
        <v>121.5127013375776</v>
      </c>
      <c r="W856" s="13">
        <f t="shared" si="282"/>
        <v>0.87146370558650998</v>
      </c>
      <c r="X856" s="3">
        <f t="shared" si="283"/>
        <v>1.8886408981415455E-3</v>
      </c>
      <c r="Y856" s="3">
        <f t="shared" si="284"/>
        <v>-5.4442442360289274</v>
      </c>
      <c r="Z856" s="3">
        <f t="shared" si="285"/>
        <v>425.1861505831003</v>
      </c>
      <c r="AA856" s="3">
        <f t="shared" si="286"/>
        <v>2825.2213997748954</v>
      </c>
      <c r="AL856" s="25"/>
      <c r="AM856" s="25"/>
    </row>
    <row r="857" spans="1:39" hidden="1">
      <c r="A857" s="4">
        <v>42003</v>
      </c>
      <c r="B857" s="3">
        <v>137.2371</v>
      </c>
      <c r="C857" s="3">
        <f t="shared" si="288"/>
        <v>2.0693649213961341E-3</v>
      </c>
      <c r="D857" s="3">
        <f t="shared" si="289"/>
        <v>4.2822711779048281E-6</v>
      </c>
      <c r="E857" s="3">
        <f t="shared" si="290"/>
        <v>5.4030873196632008E-5</v>
      </c>
      <c r="F857" s="3">
        <f t="shared" si="291"/>
        <v>1.0596093612885988E-2</v>
      </c>
      <c r="G857" s="3">
        <f t="shared" si="292"/>
        <v>2.469927866092745E-2</v>
      </c>
      <c r="H857" s="3">
        <f t="shared" si="293"/>
        <v>1.5</v>
      </c>
      <c r="I857" s="13">
        <f>I858*(1+(H858*((B857/B858)-1))+((1-H858)*(Eur_1M!B857/100)*((A857-A858)/360)))</f>
        <v>116.55018282723633</v>
      </c>
      <c r="J857" s="3">
        <f t="shared" si="294"/>
        <v>111.50597140880836</v>
      </c>
      <c r="K857" s="3">
        <f t="shared" si="287"/>
        <v>1.1064520627629975</v>
      </c>
      <c r="L857" s="13">
        <f t="shared" si="295"/>
        <v>1106.4520627629975</v>
      </c>
      <c r="M857" s="3">
        <f t="shared" si="296"/>
        <v>3.1021114418075218E-3</v>
      </c>
      <c r="N857" s="3">
        <f>SQRT(252)*STDEV(M858:$M$1035)</f>
        <v>5.4949637903653009E-2</v>
      </c>
      <c r="O857" s="3">
        <v>846</v>
      </c>
      <c r="P857" s="3">
        <f t="shared" si="298"/>
        <v>3.3571428571428572</v>
      </c>
      <c r="Q857" s="3">
        <f>(  'Swap(vs6M)_3Y'!B869 + ( ('Swap(vs6M)_5Y'!B865 - 'Swap(vs6M)_3Y'!B869)/2  )*(P857-3) )/100</f>
        <v>2.2946428571428571E-3</v>
      </c>
      <c r="R857" s="3">
        <f t="shared" si="277"/>
        <v>1.1315918606297024</v>
      </c>
      <c r="S857" s="3">
        <f t="shared" si="278"/>
        <v>1.0309103446747221</v>
      </c>
      <c r="T857" s="13">
        <f t="shared" si="279"/>
        <v>0.87109696819134541</v>
      </c>
      <c r="U857" s="13">
        <f t="shared" si="280"/>
        <v>0.84870856746394185</v>
      </c>
      <c r="V857" s="3">
        <f t="shared" si="281"/>
        <v>121.63133073896188</v>
      </c>
      <c r="W857" s="13">
        <f t="shared" si="282"/>
        <v>0.87109696819134541</v>
      </c>
      <c r="X857" s="3">
        <f t="shared" si="283"/>
        <v>1.8878637384270181E-3</v>
      </c>
      <c r="Y857" s="3">
        <f t="shared" si="284"/>
        <v>-5.4218159792263121</v>
      </c>
      <c r="Z857" s="3">
        <f t="shared" si="285"/>
        <v>426.35416263762983</v>
      </c>
      <c r="AA857" s="3">
        <f t="shared" si="286"/>
        <v>2827.3713006713169</v>
      </c>
      <c r="AL857" s="25"/>
      <c r="AM857" s="25"/>
    </row>
    <row r="858" spans="1:39" hidden="1">
      <c r="A858" s="4">
        <v>42002</v>
      </c>
      <c r="B858" s="3">
        <v>136.95339999999999</v>
      </c>
      <c r="C858" s="3">
        <f t="shared" si="288"/>
        <v>2.2851371558987492E-3</v>
      </c>
      <c r="D858" s="3">
        <f t="shared" si="289"/>
        <v>5.2218518212690248E-6</v>
      </c>
      <c r="E858" s="3">
        <f t="shared" si="290"/>
        <v>5.1377562675176139E-5</v>
      </c>
      <c r="F858" s="3">
        <f t="shared" si="291"/>
        <v>9.8030361217154097E-3</v>
      </c>
      <c r="G858" s="3">
        <f t="shared" si="292"/>
        <v>2.4224256311988518E-2</v>
      </c>
      <c r="H858" s="3">
        <f t="shared" si="293"/>
        <v>1.5</v>
      </c>
      <c r="I858" s="13">
        <f>I859*(1+(H859*((B858/B859)-1))+((1-H859)*(Eur_1M!B858/100)*((A858-A859)/360)))</f>
        <v>116.18919137888224</v>
      </c>
      <c r="J858" s="3">
        <f t="shared" si="294"/>
        <v>111.16060342102355</v>
      </c>
      <c r="K858" s="3">
        <f t="shared" si="287"/>
        <v>1.1030250434054796</v>
      </c>
      <c r="L858" s="13">
        <f t="shared" si="295"/>
        <v>1103.0250434054797</v>
      </c>
      <c r="M858" s="3">
        <f t="shared" si="296"/>
        <v>3.4240203425984239E-3</v>
      </c>
      <c r="N858" s="3">
        <f>SQRT(252)*STDEV(M859:$M$1035)</f>
        <v>5.501841853833566E-2</v>
      </c>
      <c r="O858" s="3">
        <v>847</v>
      </c>
      <c r="P858" s="3">
        <f t="shared" si="298"/>
        <v>3.3611111111111112</v>
      </c>
      <c r="Q858" s="3">
        <f>(  'Swap(vs6M)_3Y'!B870 + ( ('Swap(vs6M)_5Y'!B866 - 'Swap(vs6M)_3Y'!B870)/2  )*(P858-3) )/100</f>
        <v>2.430972222222222E-3</v>
      </c>
      <c r="R858" s="3">
        <f t="shared" ref="R858:R921" si="299">(LN(L858/1000)+(Q858+((N858^2)/2))*P858)/(N858*SQRT(P858))</f>
        <v>1.1035738892700799</v>
      </c>
      <c r="S858" s="3">
        <f t="shared" ref="S858:S921" si="300">R858-(N858*SQRT(P858))</f>
        <v>1.0027067886164645</v>
      </c>
      <c r="T858" s="13">
        <f t="shared" ref="T858:T921" si="301">_xlfn.NORM.S.DIST(R858,TRUE)</f>
        <v>0.86511098855612922</v>
      </c>
      <c r="U858" s="13">
        <f t="shared" ref="U858:U921" si="302">_xlfn.NORM.S.DIST(S858,TRUE)</f>
        <v>0.84199882324825892</v>
      </c>
      <c r="V858" s="3">
        <f t="shared" ref="V858:V921" si="303">(L858*T858) - ( 1000* EXP(-Q858*P858) *U858 )</f>
        <v>119.09200914758003</v>
      </c>
      <c r="W858" s="13">
        <f t="shared" ref="W858:W921" si="304">T858</f>
        <v>0.86511098855612922</v>
      </c>
      <c r="X858" s="3">
        <f t="shared" ref="X858:X921" si="305" xml:space="preserve"> _xlfn.NORM.S.DIST(R858,FALSE) / ( L858 * N858 * SQRT(P858) )</f>
        <v>1.9503694597295476E-3</v>
      </c>
      <c r="Y858" s="3">
        <f t="shared" ref="Y858:Y921" si="306">- ( (L858* _xlfn.NORM.S.DIST(R858,FALSE)  * N858  ) / ( 2* SQRT(P858) ) ) - Q858 * 1000 * ( EXP(-Q858*P858) ) *U858</f>
        <v>-5.6217025798650893</v>
      </c>
      <c r="Z858" s="3">
        <f t="shared" ref="Z858:Z921" si="307" xml:space="preserve"> L858 * SQRT(P858) * _xlfn.NORM.S.DIST(R858,FALSE)</f>
        <v>438.81211158731799</v>
      </c>
      <c r="AA858" s="3">
        <f t="shared" ref="AA858:AA921" si="308">1000 * P858 * EXP(-Q858*P858) * U858</f>
        <v>2807.0221184213146</v>
      </c>
      <c r="AL858" s="25"/>
      <c r="AM858" s="25"/>
    </row>
    <row r="859" spans="1:39" hidden="1">
      <c r="A859" s="4">
        <v>41997</v>
      </c>
      <c r="B859" s="11">
        <f>B860</f>
        <v>136.64080000000001</v>
      </c>
      <c r="C859" s="3">
        <f t="shared" si="288"/>
        <v>0</v>
      </c>
      <c r="D859" s="3">
        <f t="shared" si="289"/>
        <v>0</v>
      </c>
      <c r="E859" s="3">
        <f t="shared" si="290"/>
        <v>7.5158974840197607E-5</v>
      </c>
      <c r="F859" s="3">
        <f t="shared" si="291"/>
        <v>1.2903366817943393E-2</v>
      </c>
      <c r="G859" s="3">
        <f t="shared" si="292"/>
        <v>2.9019132509196348E-2</v>
      </c>
      <c r="H859" s="3">
        <f t="shared" si="293"/>
        <v>1.5</v>
      </c>
      <c r="I859" s="13">
        <f>I860*(1+(H860*((B859/B860)-1))+((1-H860)*(Eur_1M!B859/100)*((A859-A860)/360)))</f>
        <v>115.7920375434332</v>
      </c>
      <c r="J859" s="3">
        <f t="shared" si="294"/>
        <v>110.78063812928201</v>
      </c>
      <c r="K859" s="3">
        <f t="shared" si="287"/>
        <v>1.0992547217310964</v>
      </c>
      <c r="L859" s="13">
        <f t="shared" si="295"/>
        <v>1099.2547217310964</v>
      </c>
      <c r="M859" s="3">
        <f t="shared" si="296"/>
        <v>-3.3333338915753859E-7</v>
      </c>
      <c r="N859" s="3">
        <f>SQRT(252)*STDEV(M860:$M$1035)</f>
        <v>5.5166376338920332E-2</v>
      </c>
      <c r="O859" s="3">
        <v>848</v>
      </c>
      <c r="P859" s="3">
        <f t="shared" si="298"/>
        <v>3.3650793650793651</v>
      </c>
      <c r="Q859" s="3">
        <f>(  'Swap(vs6M)_3Y'!B871 + ( ('Swap(vs6M)_5Y'!B867 - 'Swap(vs6M)_3Y'!B871)/2  )*(P859-3) )/100</f>
        <v>2.4553571428571428E-3</v>
      </c>
      <c r="R859" s="3">
        <f t="shared" si="299"/>
        <v>1.0673666703788021</v>
      </c>
      <c r="S859" s="3">
        <f t="shared" si="300"/>
        <v>0.96616862749871424</v>
      </c>
      <c r="T859" s="13">
        <f t="shared" si="301"/>
        <v>0.85709685359782317</v>
      </c>
      <c r="U859" s="13">
        <f t="shared" si="302"/>
        <v>0.83302009572437052</v>
      </c>
      <c r="V859" s="3">
        <f t="shared" si="303"/>
        <v>116.00211616438503</v>
      </c>
      <c r="W859" s="13">
        <f t="shared" si="304"/>
        <v>0.85709685359782317</v>
      </c>
      <c r="X859" s="3">
        <f t="shared" si="305"/>
        <v>2.0288499374593772E-3</v>
      </c>
      <c r="Y859" s="3">
        <f t="shared" si="306"/>
        <v>-5.7590186755678126</v>
      </c>
      <c r="Z859" s="3">
        <f t="shared" si="307"/>
        <v>455.10999631684336</v>
      </c>
      <c r="AA859" s="3">
        <f t="shared" si="308"/>
        <v>2780.112971307688</v>
      </c>
      <c r="AL859" s="25"/>
      <c r="AM859" s="25"/>
    </row>
    <row r="860" spans="1:39" hidden="1">
      <c r="A860" s="4">
        <v>41996</v>
      </c>
      <c r="B860" s="3">
        <v>136.64080000000001</v>
      </c>
      <c r="C860" s="3">
        <f t="shared" si="288"/>
        <v>3.9014992719354293E-4</v>
      </c>
      <c r="D860" s="3">
        <f t="shared" si="289"/>
        <v>1.5221696568912684E-7</v>
      </c>
      <c r="E860" s="3">
        <f t="shared" si="290"/>
        <v>7.6400257276203204E-5</v>
      </c>
      <c r="F860" s="3">
        <f t="shared" si="291"/>
        <v>1.4017495372467333E-2</v>
      </c>
      <c r="G860" s="3">
        <f t="shared" si="292"/>
        <v>2.8962983797847213E-2</v>
      </c>
      <c r="H860" s="3">
        <f t="shared" si="293"/>
        <v>1.5</v>
      </c>
      <c r="I860" s="13">
        <f>I861*(1+(H861*((B860/B861)-1))+((1-H861)*(Eur_1M!B860/100)*((A860-A861)/360)))</f>
        <v>115.79207614079192</v>
      </c>
      <c r="J860" s="3">
        <f t="shared" si="294"/>
        <v>110.78067505617371</v>
      </c>
      <c r="K860" s="3">
        <f t="shared" si="287"/>
        <v>1.0992550881494594</v>
      </c>
      <c r="L860" s="13">
        <f t="shared" si="295"/>
        <v>1099.2550881494594</v>
      </c>
      <c r="M860" s="3">
        <f t="shared" si="296"/>
        <v>5.8480692434359949E-4</v>
      </c>
      <c r="N860" s="3">
        <f>SQRT(252)*STDEV(M861:$M$1035)</f>
        <v>5.5323861744437007E-2</v>
      </c>
      <c r="O860" s="3">
        <v>849</v>
      </c>
      <c r="P860" s="3">
        <f t="shared" si="298"/>
        <v>3.3690476190476191</v>
      </c>
      <c r="Q860" s="3">
        <f>(  'Swap(vs6M)_3Y'!B872 + ( ('Swap(vs6M)_5Y'!B868 - 'Swap(vs6M)_3Y'!B872)/2  )*(P860-3) )/100</f>
        <v>2.4891071428571427E-3</v>
      </c>
      <c r="R860" s="3">
        <f t="shared" si="299"/>
        <v>1.0652683806661627</v>
      </c>
      <c r="S860" s="3">
        <f t="shared" si="300"/>
        <v>0.96372162278938833</v>
      </c>
      <c r="T860" s="13">
        <f t="shared" si="301"/>
        <v>0.85662275143651745</v>
      </c>
      <c r="U860" s="13">
        <f t="shared" si="302"/>
        <v>0.83240724469323457</v>
      </c>
      <c r="V860" s="3">
        <f t="shared" si="303"/>
        <v>116.19098710132357</v>
      </c>
      <c r="W860" s="13">
        <f t="shared" si="304"/>
        <v>0.85662275143651745</v>
      </c>
      <c r="X860" s="3">
        <f t="shared" si="305"/>
        <v>2.0264110351780108E-3</v>
      </c>
      <c r="Y860" s="3">
        <f t="shared" si="306"/>
        <v>-5.8019571138611354</v>
      </c>
      <c r="Z860" s="3">
        <f t="shared" si="307"/>
        <v>456.39843618477482</v>
      </c>
      <c r="AA860" s="3">
        <f t="shared" si="308"/>
        <v>2781.0003390985689</v>
      </c>
      <c r="AL860" s="25"/>
      <c r="AM860" s="25"/>
    </row>
    <row r="861" spans="1:39" hidden="1">
      <c r="A861" s="4">
        <v>41995</v>
      </c>
      <c r="B861" s="3">
        <v>136.58750000000001</v>
      </c>
      <c r="C861" s="3">
        <f t="shared" si="288"/>
        <v>7.7562789278707342E-4</v>
      </c>
      <c r="D861" s="3">
        <f t="shared" si="289"/>
        <v>6.0159862806931587E-7</v>
      </c>
      <c r="E861" s="3">
        <f t="shared" si="290"/>
        <v>8.3999063205385688E-5</v>
      </c>
      <c r="F861" s="3">
        <f t="shared" si="291"/>
        <v>1.6411411337969507E-2</v>
      </c>
      <c r="G861" s="3">
        <f t="shared" si="292"/>
        <v>2.9811197736124562E-2</v>
      </c>
      <c r="H861" s="3">
        <f t="shared" si="293"/>
        <v>1.5</v>
      </c>
      <c r="I861" s="13">
        <f>I862*(1+(H862*((B861/B862)-1))+((1-H862)*(Eur_1M!B861/100)*((A861-A862)/360)))</f>
        <v>115.72437992941659</v>
      </c>
      <c r="J861" s="3">
        <f t="shared" si="294"/>
        <v>110.71590869007292</v>
      </c>
      <c r="K861" s="3">
        <f t="shared" si="287"/>
        <v>1.0986124240977992</v>
      </c>
      <c r="L861" s="13">
        <f t="shared" si="295"/>
        <v>1098.6124240977992</v>
      </c>
      <c r="M861" s="3">
        <f t="shared" si="296"/>
        <v>1.1621342817866897E-3</v>
      </c>
      <c r="N861" s="3">
        <f>SQRT(252)*STDEV(M862:$M$1035)</f>
        <v>5.548210987378234E-2</v>
      </c>
      <c r="O861" s="3">
        <v>850</v>
      </c>
      <c r="P861" s="3">
        <f t="shared" si="298"/>
        <v>3.373015873015873</v>
      </c>
      <c r="Q861" s="3">
        <f>(  'Swap(vs6M)_3Y'!B873 + ( ('Swap(vs6M)_5Y'!B869 - 'Swap(vs6M)_3Y'!B873)/2  )*(P861-3) )/100</f>
        <v>2.5473809523809524E-3</v>
      </c>
      <c r="R861" s="3">
        <f t="shared" si="299"/>
        <v>1.0582415131216087</v>
      </c>
      <c r="S861" s="3">
        <f t="shared" si="300"/>
        <v>0.95634433419124665</v>
      </c>
      <c r="T861" s="13">
        <f t="shared" si="301"/>
        <v>0.85502732514546009</v>
      </c>
      <c r="U861" s="13">
        <f t="shared" si="302"/>
        <v>0.83055085086881775</v>
      </c>
      <c r="V861" s="3">
        <f t="shared" si="303"/>
        <v>115.89860881215895</v>
      </c>
      <c r="W861" s="13">
        <f t="shared" si="304"/>
        <v>0.85502732514546009</v>
      </c>
      <c r="X861" s="3">
        <f t="shared" si="305"/>
        <v>2.0357554727490285E-3</v>
      </c>
      <c r="Y861" s="3">
        <f t="shared" si="306"/>
        <v>-5.8793585846958463</v>
      </c>
      <c r="Z861" s="3">
        <f t="shared" si="307"/>
        <v>459.81800854747888</v>
      </c>
      <c r="AA861" s="3">
        <f t="shared" si="308"/>
        <v>2777.4931686721798</v>
      </c>
      <c r="AL861" s="25"/>
      <c r="AM861" s="25"/>
    </row>
    <row r="862" spans="1:39" hidden="1">
      <c r="A862" s="4">
        <v>41992</v>
      </c>
      <c r="B862" s="3">
        <v>136.48159999999999</v>
      </c>
      <c r="C862" s="3">
        <f t="shared" si="288"/>
        <v>1.1583358210638898E-3</v>
      </c>
      <c r="D862" s="3">
        <f t="shared" si="289"/>
        <v>1.3417418743597557E-6</v>
      </c>
      <c r="E862" s="3">
        <f t="shared" si="290"/>
        <v>8.3749516866739554E-5</v>
      </c>
      <c r="F862" s="3">
        <f t="shared" si="291"/>
        <v>1.6229123389416077E-2</v>
      </c>
      <c r="G862" s="3">
        <f t="shared" si="292"/>
        <v>2.9821329808509822E-2</v>
      </c>
      <c r="H862" s="3">
        <f t="shared" si="293"/>
        <v>1.5</v>
      </c>
      <c r="I862" s="13">
        <f>I863*(1+(H863*((B862/B863)-1))+((1-H863)*(Eur_1M!B862/100)*((A862-A863)/360)))</f>
        <v>115.58997077613176</v>
      </c>
      <c r="J862" s="3">
        <f t="shared" si="294"/>
        <v>110.5873166721138</v>
      </c>
      <c r="K862" s="3">
        <f t="shared" si="287"/>
        <v>1.0973364305189075</v>
      </c>
      <c r="L862" s="13">
        <f t="shared" si="295"/>
        <v>1097.3364305189075</v>
      </c>
      <c r="M862" s="3">
        <f t="shared" si="296"/>
        <v>1.7366543469500403E-3</v>
      </c>
      <c r="N862" s="3">
        <f>SQRT(252)*STDEV(M863:$M$1035)</f>
        <v>5.5632338812886685E-2</v>
      </c>
      <c r="O862" s="3">
        <v>851</v>
      </c>
      <c r="P862" s="3">
        <f t="shared" si="298"/>
        <v>3.376984126984127</v>
      </c>
      <c r="Q862" s="3">
        <f>(  'Swap(vs6M)_3Y'!B874 + ( ('Swap(vs6M)_5Y'!B870 - 'Swap(vs6M)_3Y'!B874)/2  )*(P862-3) )/100</f>
        <v>2.6733928571428573E-3</v>
      </c>
      <c r="R862" s="3">
        <f t="shared" si="299"/>
        <v>1.0479928604107207</v>
      </c>
      <c r="S862" s="3">
        <f t="shared" si="300"/>
        <v>0.94575969028483908</v>
      </c>
      <c r="T862" s="13">
        <f t="shared" si="301"/>
        <v>0.85267905184192161</v>
      </c>
      <c r="U862" s="13">
        <f t="shared" si="302"/>
        <v>0.82786441510902908</v>
      </c>
      <c r="V862" s="3">
        <f t="shared" si="303"/>
        <v>115.2517001024936</v>
      </c>
      <c r="W862" s="13">
        <f t="shared" si="304"/>
        <v>0.85267905184192161</v>
      </c>
      <c r="X862" s="3">
        <f t="shared" si="305"/>
        <v>2.0534683167704065E-3</v>
      </c>
      <c r="Y862" s="3">
        <f t="shared" si="306"/>
        <v>-6.0197324115021686</v>
      </c>
      <c r="Z862" s="3">
        <f t="shared" si="307"/>
        <v>464.54088101644589</v>
      </c>
      <c r="AA862" s="3">
        <f t="shared" si="308"/>
        <v>2770.5591192753809</v>
      </c>
      <c r="AL862" s="25"/>
      <c r="AM862" s="25"/>
    </row>
    <row r="863" spans="1:39" hidden="1">
      <c r="A863" s="4">
        <v>41991</v>
      </c>
      <c r="B863" s="3">
        <v>136.3236</v>
      </c>
      <c r="C863" s="3">
        <f t="shared" si="288"/>
        <v>-1.1964354692329203E-3</v>
      </c>
      <c r="D863" s="3">
        <f t="shared" si="289"/>
        <v>1.4314578320385983E-6</v>
      </c>
      <c r="E863" s="3">
        <f t="shared" si="290"/>
        <v>9.1549507033483084E-5</v>
      </c>
      <c r="F863" s="3">
        <f t="shared" si="291"/>
        <v>1.8094317300487012E-2</v>
      </c>
      <c r="G863" s="3">
        <f t="shared" si="292"/>
        <v>3.0777574107170039E-2</v>
      </c>
      <c r="H863" s="3">
        <f t="shared" si="293"/>
        <v>1.5</v>
      </c>
      <c r="I863" s="13">
        <f>I864*(1+(H864*((B863/B864)-1))+((1-H864)*(Eur_1M!B863/100)*((A863-A864)/360)))</f>
        <v>115.38940515790424</v>
      </c>
      <c r="J863" s="3">
        <f t="shared" si="294"/>
        <v>110.39543139532432</v>
      </c>
      <c r="K863" s="3">
        <f t="shared" si="287"/>
        <v>1.095432390245233</v>
      </c>
      <c r="L863" s="13">
        <f t="shared" si="295"/>
        <v>1095.4323902452329</v>
      </c>
      <c r="M863" s="3">
        <f t="shared" si="296"/>
        <v>-1.7955521890727244E-3</v>
      </c>
      <c r="N863" s="3">
        <f>SQRT(252)*STDEV(M864:$M$1035)</f>
        <v>5.5703307579056657E-2</v>
      </c>
      <c r="O863" s="3">
        <v>852</v>
      </c>
      <c r="P863" s="3">
        <f t="shared" si="298"/>
        <v>3.3809523809523809</v>
      </c>
      <c r="Q863" s="3">
        <f>(  'Swap(vs6M)_3Y'!B875 + ( ('Swap(vs6M)_5Y'!B871 - 'Swap(vs6M)_3Y'!B875)/2  )*(P863-3) )/100</f>
        <v>2.6857142857142856E-3</v>
      </c>
      <c r="R863" s="3">
        <f t="shared" si="299"/>
        <v>1.0297883257436227</v>
      </c>
      <c r="S863" s="3">
        <f t="shared" si="300"/>
        <v>0.92736461389111957</v>
      </c>
      <c r="T863" s="13">
        <f t="shared" si="301"/>
        <v>0.84844530893415915</v>
      </c>
      <c r="U863" s="13">
        <f t="shared" si="302"/>
        <v>0.82313137159915273</v>
      </c>
      <c r="V863" s="3">
        <f t="shared" si="303"/>
        <v>113.72352632913601</v>
      </c>
      <c r="W863" s="13">
        <f t="shared" si="304"/>
        <v>0.84844530893415915</v>
      </c>
      <c r="X863" s="3">
        <f t="shared" si="305"/>
        <v>2.092411730495904E-3</v>
      </c>
      <c r="Y863" s="3">
        <f t="shared" si="306"/>
        <v>-6.0860968108889058</v>
      </c>
      <c r="Z863" s="3">
        <f t="shared" si="307"/>
        <v>472.86627403569554</v>
      </c>
      <c r="AA863" s="3">
        <f t="shared" si="308"/>
        <v>2757.8122474503102</v>
      </c>
      <c r="AL863" s="25"/>
      <c r="AM863" s="25"/>
    </row>
    <row r="864" spans="1:39" hidden="1">
      <c r="A864" s="4">
        <v>41990</v>
      </c>
      <c r="B864" s="3">
        <v>136.48679999999999</v>
      </c>
      <c r="C864" s="3">
        <f t="shared" si="288"/>
        <v>1.3622312195194844E-3</v>
      </c>
      <c r="D864" s="3">
        <f t="shared" si="289"/>
        <v>1.8556738954335417E-6</v>
      </c>
      <c r="E864" s="3">
        <f t="shared" si="290"/>
        <v>9.6029091145289773E-5</v>
      </c>
      <c r="F864" s="3">
        <f t="shared" si="291"/>
        <v>2.172201621571777E-2</v>
      </c>
      <c r="G864" s="3">
        <f t="shared" si="292"/>
        <v>3.0210984354880437E-2</v>
      </c>
      <c r="H864" s="3">
        <f t="shared" si="293"/>
        <v>1.5</v>
      </c>
      <c r="I864" s="13">
        <f>I865*(1+(H865*((B864/B865)-1))+((1-H865)*(Eur_1M!B864/100)*((A864-A865)/360)))</f>
        <v>115.59677897647369</v>
      </c>
      <c r="J864" s="3">
        <f t="shared" si="294"/>
        <v>110.59383021824694</v>
      </c>
      <c r="K864" s="3">
        <f t="shared" si="287"/>
        <v>1.0974010631700908</v>
      </c>
      <c r="L864" s="13">
        <f t="shared" si="295"/>
        <v>1097.4010631700908</v>
      </c>
      <c r="M864" s="3">
        <f t="shared" si="296"/>
        <v>2.042305069189189E-3</v>
      </c>
      <c r="N864" s="3">
        <f>SQRT(252)*STDEV(M865:$M$1035)</f>
        <v>5.5847692796281725E-2</v>
      </c>
      <c r="O864" s="3">
        <v>853</v>
      </c>
      <c r="P864" s="3">
        <f t="shared" si="298"/>
        <v>3.3849206349206349</v>
      </c>
      <c r="Q864" s="3">
        <f>(  'Swap(vs6M)_3Y'!B876 + ( ('Swap(vs6M)_5Y'!B872 - 'Swap(vs6M)_3Y'!B876)/2  )*(P864-3) )/100</f>
        <v>2.6906150793650791E-3</v>
      </c>
      <c r="R864" s="3">
        <f t="shared" si="299"/>
        <v>1.0445891746510403</v>
      </c>
      <c r="S864" s="3">
        <f t="shared" si="300"/>
        <v>0.94183973046995217</v>
      </c>
      <c r="T864" s="13">
        <f t="shared" si="301"/>
        <v>0.85189355751434548</v>
      </c>
      <c r="U864" s="13">
        <f t="shared" si="302"/>
        <v>0.82686264969988232</v>
      </c>
      <c r="V864" s="3">
        <f t="shared" si="303"/>
        <v>115.50272393248429</v>
      </c>
      <c r="W864" s="13">
        <f t="shared" si="304"/>
        <v>0.85189355751434548</v>
      </c>
      <c r="X864" s="3">
        <f t="shared" si="305"/>
        <v>2.0503188456018899E-3</v>
      </c>
      <c r="Y864" s="3">
        <f t="shared" si="306"/>
        <v>-6.0552364532031531</v>
      </c>
      <c r="Z864" s="3">
        <f t="shared" si="307"/>
        <v>466.77316812996742</v>
      </c>
      <c r="AA864" s="3">
        <f t="shared" si="308"/>
        <v>2773.4894624530052</v>
      </c>
      <c r="AL864" s="25"/>
      <c r="AM864" s="25"/>
    </row>
    <row r="865" spans="1:39" hidden="1">
      <c r="A865" s="4">
        <v>41989</v>
      </c>
      <c r="B865" s="3">
        <v>136.30099999999999</v>
      </c>
      <c r="C865" s="3">
        <f t="shared" si="288"/>
        <v>5.0856283663298051E-4</v>
      </c>
      <c r="D865" s="3">
        <f t="shared" si="289"/>
        <v>2.5863615880418359E-7</v>
      </c>
      <c r="E865" s="3">
        <f t="shared" si="290"/>
        <v>1.0082927016082753E-4</v>
      </c>
      <c r="F865" s="3">
        <f t="shared" si="291"/>
        <v>1.7779891023382483E-2</v>
      </c>
      <c r="G865" s="3">
        <f t="shared" si="292"/>
        <v>3.2730572152046354E-2</v>
      </c>
      <c r="H865" s="3">
        <f t="shared" si="293"/>
        <v>1.5</v>
      </c>
      <c r="I865" s="13">
        <f>I866*(1+(H866*((B865/B866)-1))+((1-H866)*(Eur_1M!B865/100)*((A865-A866)/360)))</f>
        <v>115.36093600241409</v>
      </c>
      <c r="J865" s="3">
        <f t="shared" si="294"/>
        <v>110.36819436522183</v>
      </c>
      <c r="K865" s="3">
        <f t="shared" si="287"/>
        <v>1.0951621224940113</v>
      </c>
      <c r="L865" s="13">
        <f t="shared" si="295"/>
        <v>1095.1621224940113</v>
      </c>
      <c r="M865" s="3">
        <f t="shared" si="296"/>
        <v>7.6241422002492059E-4</v>
      </c>
      <c r="N865" s="3">
        <f>SQRT(252)*STDEV(M866:$M$1035)</f>
        <v>5.6012607149428524E-2</v>
      </c>
      <c r="O865" s="3">
        <v>854</v>
      </c>
      <c r="P865" s="3">
        <f t="shared" si="298"/>
        <v>3.3888888888888888</v>
      </c>
      <c r="Q865" s="3">
        <f>(  'Swap(vs6M)_3Y'!B877 + ( ('Swap(vs6M)_5Y'!B873 - 'Swap(vs6M)_3Y'!B877)/2  )*(P865-3) )/100</f>
        <v>2.7301666666666663E-3</v>
      </c>
      <c r="R865" s="3">
        <f t="shared" si="299"/>
        <v>1.022863860955493</v>
      </c>
      <c r="S865" s="3">
        <f t="shared" si="300"/>
        <v>0.91975061637560596</v>
      </c>
      <c r="T865" s="13">
        <f t="shared" si="301"/>
        <v>0.84681389071341973</v>
      </c>
      <c r="U865" s="13">
        <f t="shared" si="302"/>
        <v>0.82114845238593681</v>
      </c>
      <c r="V865" s="3">
        <f t="shared" si="303"/>
        <v>113.81246252345375</v>
      </c>
      <c r="W865" s="13">
        <f t="shared" si="304"/>
        <v>0.84681389071341973</v>
      </c>
      <c r="X865" s="3">
        <f t="shared" si="305"/>
        <v>2.0937594942898661E-3</v>
      </c>
      <c r="Y865" s="3">
        <f t="shared" si="306"/>
        <v>-6.1605812314048851</v>
      </c>
      <c r="Z865" s="3">
        <f t="shared" si="307"/>
        <v>476.67979171486115</v>
      </c>
      <c r="AA865" s="3">
        <f t="shared" si="308"/>
        <v>2757.1526754804258</v>
      </c>
      <c r="AL865" s="25"/>
      <c r="AM865" s="25"/>
    </row>
    <row r="866" spans="1:39" hidden="1">
      <c r="A866" s="4">
        <v>41988</v>
      </c>
      <c r="B866" s="3">
        <v>136.23169999999999</v>
      </c>
      <c r="C866" s="3">
        <f t="shared" si="288"/>
        <v>2.4613384417572779E-3</v>
      </c>
      <c r="D866" s="3">
        <f t="shared" si="289"/>
        <v>6.0581869248721444E-6</v>
      </c>
      <c r="E866" s="3">
        <f t="shared" si="290"/>
        <v>1.0113917343894884E-4</v>
      </c>
      <c r="F866" s="3">
        <f t="shared" si="291"/>
        <v>1.6517312645181897E-2</v>
      </c>
      <c r="G866" s="3">
        <f t="shared" si="292"/>
        <v>3.3203553523817042E-2</v>
      </c>
      <c r="H866" s="3">
        <f t="shared" si="293"/>
        <v>1.5</v>
      </c>
      <c r="I866" s="13">
        <f>I867*(1+(H867*((B866/B867)-1))+((1-H867)*(Eur_1M!B866/100)*((A866-A867)/360)))</f>
        <v>115.27301670409088</v>
      </c>
      <c r="J866" s="3">
        <f t="shared" si="294"/>
        <v>110.28408015340936</v>
      </c>
      <c r="K866" s="3">
        <f t="shared" si="287"/>
        <v>1.0943274735331376</v>
      </c>
      <c r="L866" s="13">
        <f t="shared" si="295"/>
        <v>1094.3274735331377</v>
      </c>
      <c r="M866" s="3">
        <f t="shared" si="296"/>
        <v>3.6887847597503703E-3</v>
      </c>
      <c r="N866" s="3">
        <f>SQRT(252)*STDEV(M867:$M$1035)</f>
        <v>5.6069671787654811E-2</v>
      </c>
      <c r="O866" s="3">
        <v>855</v>
      </c>
      <c r="P866" s="3">
        <f t="shared" si="298"/>
        <v>3.3928571428571428</v>
      </c>
      <c r="Q866" s="3">
        <f>(  'Swap(vs6M)_3Y'!B878 + ( ('Swap(vs6M)_5Y'!B874 - 'Swap(vs6M)_3Y'!B878)/2  )*(P866-3) )/100</f>
        <v>2.7046428571428573E-3</v>
      </c>
      <c r="R866" s="3">
        <f t="shared" si="299"/>
        <v>1.0132747475913404</v>
      </c>
      <c r="S866" s="3">
        <f t="shared" si="300"/>
        <v>0.90999603851355682</v>
      </c>
      <c r="T866" s="13">
        <f t="shared" si="301"/>
        <v>0.84453552707520652</v>
      </c>
      <c r="U866" s="13">
        <f t="shared" si="302"/>
        <v>0.81858770050971585</v>
      </c>
      <c r="V866" s="3">
        <f t="shared" si="303"/>
        <v>113.08811158323897</v>
      </c>
      <c r="W866" s="13">
        <f t="shared" si="304"/>
        <v>0.84453552707520652</v>
      </c>
      <c r="X866" s="3">
        <f t="shared" si="305"/>
        <v>2.1125223210052128E-3</v>
      </c>
      <c r="Y866" s="3">
        <f t="shared" si="306"/>
        <v>-6.170455617632582</v>
      </c>
      <c r="Z866" s="3">
        <f t="shared" si="307"/>
        <v>481.27078515327298</v>
      </c>
      <c r="AA866" s="3">
        <f t="shared" si="308"/>
        <v>2751.9814363087544</v>
      </c>
      <c r="AL866" s="25"/>
      <c r="AM866" s="25"/>
    </row>
    <row r="867" spans="1:39" hidden="1">
      <c r="A867" s="4">
        <v>41985</v>
      </c>
      <c r="B867" s="3">
        <v>135.89680000000001</v>
      </c>
      <c r="C867" s="3">
        <f t="shared" si="288"/>
        <v>1.8059400581381863E-3</v>
      </c>
      <c r="D867" s="3">
        <f t="shared" si="289"/>
        <v>3.2614194935881561E-6</v>
      </c>
      <c r="E867" s="3">
        <f t="shared" si="290"/>
        <v>9.5330116418127956E-5</v>
      </c>
      <c r="F867" s="3">
        <f t="shared" si="291"/>
        <v>1.3556845057760636E-2</v>
      </c>
      <c r="G867" s="3">
        <f t="shared" si="292"/>
        <v>3.294499957017348E-2</v>
      </c>
      <c r="H867" s="3">
        <f t="shared" si="293"/>
        <v>1.5</v>
      </c>
      <c r="I867" s="13">
        <f>I868*(1+(H868*((B867/B868)-1))+((1-H868)*(Eur_1M!B867/100)*((A867-A868)/360)))</f>
        <v>114.84858266105456</v>
      </c>
      <c r="J867" s="3">
        <f t="shared" si="294"/>
        <v>109.87801532262411</v>
      </c>
      <c r="K867" s="3">
        <f t="shared" si="287"/>
        <v>1.0902981712100301</v>
      </c>
      <c r="L867" s="13">
        <f t="shared" si="295"/>
        <v>1090.2981712100302</v>
      </c>
      <c r="M867" s="3">
        <f t="shared" si="296"/>
        <v>2.7073837961817358E-3</v>
      </c>
      <c r="N867" s="3">
        <f>SQRT(252)*STDEV(M868:$M$1035)</f>
        <v>5.6189157101618106E-2</v>
      </c>
      <c r="O867" s="3">
        <v>856</v>
      </c>
      <c r="P867" s="3">
        <f t="shared" si="298"/>
        <v>3.3968253968253967</v>
      </c>
      <c r="Q867" s="3">
        <f>(  'Swap(vs6M)_3Y'!B879 + ( ('Swap(vs6M)_5Y'!B875 - 'Swap(vs6M)_3Y'!B879)/2  )*(P867-3) )/100</f>
        <v>2.7276984126984125E-3</v>
      </c>
      <c r="R867" s="3">
        <f t="shared" si="299"/>
        <v>0.97604932793696519</v>
      </c>
      <c r="S867" s="3">
        <f t="shared" si="300"/>
        <v>0.87249002245124563</v>
      </c>
      <c r="T867" s="13">
        <f t="shared" si="301"/>
        <v>0.83547998986225547</v>
      </c>
      <c r="U867" s="13">
        <f t="shared" si="302"/>
        <v>0.8085294455283808</v>
      </c>
      <c r="V867" s="3">
        <f t="shared" si="303"/>
        <v>109.84970231044019</v>
      </c>
      <c r="W867" s="13">
        <f t="shared" si="304"/>
        <v>0.83547998986225547</v>
      </c>
      <c r="X867" s="3">
        <f t="shared" si="305"/>
        <v>2.1943479516127675E-3</v>
      </c>
      <c r="Y867" s="3">
        <f t="shared" si="306"/>
        <v>-6.3029399382680555</v>
      </c>
      <c r="Z867" s="3">
        <f t="shared" si="307"/>
        <v>497.87669960336586</v>
      </c>
      <c r="AA867" s="3">
        <f t="shared" si="308"/>
        <v>2721.1037616167559</v>
      </c>
      <c r="AL867" s="25"/>
      <c r="AM867" s="25"/>
    </row>
    <row r="868" spans="1:39" hidden="1">
      <c r="A868" s="4">
        <v>41984</v>
      </c>
      <c r="B868" s="3">
        <v>135.6516</v>
      </c>
      <c r="C868" s="3">
        <f t="shared" si="288"/>
        <v>-1.172051655648022E-4</v>
      </c>
      <c r="D868" s="3">
        <f t="shared" si="289"/>
        <v>1.3737050835072695E-8</v>
      </c>
      <c r="E868" s="3">
        <f t="shared" si="290"/>
        <v>9.3175963127758944E-5</v>
      </c>
      <c r="F868" s="3">
        <f t="shared" si="291"/>
        <v>1.2803172172549141E-2</v>
      </c>
      <c r="G868" s="3">
        <f t="shared" si="292"/>
        <v>3.2722267162765516E-2</v>
      </c>
      <c r="H868" s="3">
        <f t="shared" si="293"/>
        <v>1.5</v>
      </c>
      <c r="I868" s="13">
        <f>I869*(1+(H869*((B868/B869)-1))+((1-H869)*(Eur_1M!B868/100)*((A868-A869)/360)))</f>
        <v>114.53806400560491</v>
      </c>
      <c r="J868" s="3">
        <f t="shared" si="294"/>
        <v>109.58093570012539</v>
      </c>
      <c r="K868" s="3">
        <f t="shared" si="287"/>
        <v>1.0873503079075937</v>
      </c>
      <c r="L868" s="13">
        <f t="shared" si="295"/>
        <v>1087.3503079075938</v>
      </c>
      <c r="M868" s="3">
        <f t="shared" si="296"/>
        <v>-1.7611850947142155E-4</v>
      </c>
      <c r="N868" s="3">
        <f>SQRT(252)*STDEV(M869:$M$1035)</f>
        <v>5.6345025211516471E-2</v>
      </c>
      <c r="O868" s="3">
        <v>857</v>
      </c>
      <c r="P868" s="3">
        <f t="shared" si="298"/>
        <v>3.4007936507936507</v>
      </c>
      <c r="Q868" s="3">
        <f>(  'Swap(vs6M)_3Y'!B880 + ( ('Swap(vs6M)_5Y'!B876 - 'Swap(vs6M)_3Y'!B880)/2  )*(P868-3) )/100</f>
        <v>2.8303968253968253E-3</v>
      </c>
      <c r="R868" s="3">
        <f t="shared" si="299"/>
        <v>0.9505381710192381</v>
      </c>
      <c r="S868" s="3">
        <f t="shared" si="300"/>
        <v>0.84663095280525391</v>
      </c>
      <c r="T868" s="13">
        <f t="shared" si="301"/>
        <v>0.82908056596049484</v>
      </c>
      <c r="U868" s="13">
        <f t="shared" si="302"/>
        <v>0.80139957218485836</v>
      </c>
      <c r="V868" s="3">
        <f t="shared" si="303"/>
        <v>107.77837781097742</v>
      </c>
      <c r="W868" s="13">
        <f t="shared" si="304"/>
        <v>0.82908056596049484</v>
      </c>
      <c r="X868" s="3">
        <f t="shared" si="305"/>
        <v>2.2474879896838018E-3</v>
      </c>
      <c r="Y868" s="3">
        <f t="shared" si="306"/>
        <v>-6.4646561442894326</v>
      </c>
      <c r="Z868" s="3">
        <f t="shared" si="307"/>
        <v>509.18101430258309</v>
      </c>
      <c r="AA868" s="3">
        <f t="shared" si="308"/>
        <v>2699.2868835415788</v>
      </c>
      <c r="AL868" s="25"/>
      <c r="AM868" s="25"/>
    </row>
    <row r="869" spans="1:39" hidden="1">
      <c r="A869" s="4">
        <v>41983</v>
      </c>
      <c r="B869" s="3">
        <v>135.66749999999999</v>
      </c>
      <c r="C869" s="3">
        <f t="shared" si="288"/>
        <v>-1.4495542287113398E-3</v>
      </c>
      <c r="D869" s="3">
        <f t="shared" si="289"/>
        <v>2.1012074619749275E-6</v>
      </c>
      <c r="E869" s="3">
        <f t="shared" si="290"/>
        <v>9.3176145981736238E-5</v>
      </c>
      <c r="F869" s="3">
        <f t="shared" si="291"/>
        <v>1.3038359984347847E-2</v>
      </c>
      <c r="G869" s="3">
        <f t="shared" si="292"/>
        <v>3.2663744056500431E-2</v>
      </c>
      <c r="H869" s="3">
        <f t="shared" si="293"/>
        <v>1.5</v>
      </c>
      <c r="I869" s="13">
        <f>I870*(1+(H870*((B869/B870)-1))+((1-H870)*(Eur_1M!B869/100)*((A869-A870)/360)))</f>
        <v>114.55823805517493</v>
      </c>
      <c r="J869" s="3">
        <f t="shared" si="294"/>
        <v>109.60023663076305</v>
      </c>
      <c r="K869" s="3">
        <f t="shared" si="287"/>
        <v>1.0875418272876545</v>
      </c>
      <c r="L869" s="13">
        <f t="shared" si="295"/>
        <v>1087.5418272876545</v>
      </c>
      <c r="M869" s="3">
        <f t="shared" si="296"/>
        <v>-2.1754541172966145E-3</v>
      </c>
      <c r="N869" s="3">
        <f>SQRT(252)*STDEV(M870:$M$1035)</f>
        <v>5.6393909300237653E-2</v>
      </c>
      <c r="O869" s="3">
        <v>858</v>
      </c>
      <c r="P869" s="3">
        <f t="shared" si="298"/>
        <v>3.4047619047619047</v>
      </c>
      <c r="Q869" s="3">
        <f>(  'Swap(vs6M)_3Y'!B881 + ( ('Swap(vs6M)_5Y'!B877 - 'Swap(vs6M)_3Y'!B881)/2  )*(P869-3) )/100</f>
        <v>2.8134166666666668E-3</v>
      </c>
      <c r="R869" s="3">
        <f t="shared" si="299"/>
        <v>0.95055615417386818</v>
      </c>
      <c r="S869" s="3">
        <f t="shared" si="300"/>
        <v>0.84649813008092345</v>
      </c>
      <c r="T869" s="13">
        <f t="shared" si="301"/>
        <v>0.82908513236885217</v>
      </c>
      <c r="U869" s="13">
        <f t="shared" si="302"/>
        <v>0.80136254171644095</v>
      </c>
      <c r="V869" s="3">
        <f t="shared" si="303"/>
        <v>107.94183263146545</v>
      </c>
      <c r="W869" s="13">
        <f t="shared" si="304"/>
        <v>0.82908513236885217</v>
      </c>
      <c r="X869" s="3">
        <f t="shared" si="305"/>
        <v>2.2437972510881503E-3</v>
      </c>
      <c r="Y869" s="3">
        <f t="shared" si="306"/>
        <v>-6.4530490798255071</v>
      </c>
      <c r="Z869" s="3">
        <f t="shared" si="307"/>
        <v>509.5590254776277</v>
      </c>
      <c r="AA869" s="3">
        <f t="shared" si="308"/>
        <v>2702.437585473418</v>
      </c>
      <c r="AL869" s="25"/>
      <c r="AM869" s="25"/>
    </row>
    <row r="870" spans="1:39" hidden="1">
      <c r="A870" s="4">
        <v>41982</v>
      </c>
      <c r="B870" s="3">
        <v>135.86429999999999</v>
      </c>
      <c r="C870" s="3">
        <f t="shared" si="288"/>
        <v>-1.4790590116549138E-3</v>
      </c>
      <c r="D870" s="3">
        <f t="shared" si="289"/>
        <v>2.1876155599576104E-6</v>
      </c>
      <c r="E870" s="3">
        <f t="shared" si="290"/>
        <v>9.1368219924645034E-5</v>
      </c>
      <c r="F870" s="3">
        <f t="shared" si="291"/>
        <v>1.5029468831619229E-2</v>
      </c>
      <c r="G870" s="3">
        <f t="shared" si="292"/>
        <v>3.1763690954190772E-2</v>
      </c>
      <c r="H870" s="3">
        <f t="shared" si="293"/>
        <v>1.5</v>
      </c>
      <c r="I870" s="13">
        <f>I871*(1+(H871*((B870/B871)-1))+((1-H871)*(Eur_1M!B870/100)*((A870-A871)/360)))</f>
        <v>114.80772552169674</v>
      </c>
      <c r="J870" s="3">
        <f t="shared" si="294"/>
        <v>109.83892645204007</v>
      </c>
      <c r="K870" s="3">
        <f t="shared" si="287"/>
        <v>1.0899102999512775</v>
      </c>
      <c r="L870" s="13">
        <f t="shared" si="295"/>
        <v>1089.9102999512775</v>
      </c>
      <c r="M870" s="3">
        <f t="shared" si="296"/>
        <v>-2.2197159175525493E-3</v>
      </c>
      <c r="N870" s="3">
        <f>SQRT(252)*STDEV(M871:$M$1035)</f>
        <v>5.6438190469248209E-2</v>
      </c>
      <c r="O870" s="3">
        <v>859</v>
      </c>
      <c r="P870" s="3">
        <f t="shared" si="298"/>
        <v>3.4087301587301586</v>
      </c>
      <c r="Q870" s="3">
        <f>(  'Swap(vs6M)_3Y'!B882 + ( ('Swap(vs6M)_5Y'!B878 - 'Swap(vs6M)_3Y'!B882)/2  )*(P870-3) )/100</f>
        <v>2.7352936507936509E-3</v>
      </c>
      <c r="R870" s="3">
        <f t="shared" si="299"/>
        <v>0.96782869901864654</v>
      </c>
      <c r="S870" s="3">
        <f t="shared" si="300"/>
        <v>0.86362829750947179</v>
      </c>
      <c r="T870" s="13">
        <f t="shared" si="301"/>
        <v>0.83343503584272116</v>
      </c>
      <c r="U870" s="13">
        <f t="shared" si="302"/>
        <v>0.80610394297348287</v>
      </c>
      <c r="V870" s="3">
        <f t="shared" si="303"/>
        <v>109.74657116420769</v>
      </c>
      <c r="W870" s="13">
        <f t="shared" si="304"/>
        <v>0.83343503584272116</v>
      </c>
      <c r="X870" s="3">
        <f t="shared" si="305"/>
        <v>2.1991241526319628E-3</v>
      </c>
      <c r="Y870" s="3">
        <f t="shared" si="306"/>
        <v>-6.3449862532676686</v>
      </c>
      <c r="Z870" s="3">
        <f t="shared" si="307"/>
        <v>502.5704690035152</v>
      </c>
      <c r="AA870" s="3">
        <f t="shared" si="308"/>
        <v>2722.2898240418654</v>
      </c>
      <c r="AL870" s="25"/>
      <c r="AM870" s="25"/>
    </row>
    <row r="871" spans="1:39" hidden="1">
      <c r="A871" s="4">
        <v>41981</v>
      </c>
      <c r="B871" s="3">
        <v>136.06540000000001</v>
      </c>
      <c r="C871" s="3">
        <f t="shared" si="288"/>
        <v>3.3436845364783908E-3</v>
      </c>
      <c r="D871" s="3">
        <f t="shared" si="289"/>
        <v>1.1180226279484711E-5</v>
      </c>
      <c r="E871" s="3">
        <f t="shared" si="290"/>
        <v>9.0313855028577861E-5</v>
      </c>
      <c r="F871" s="3">
        <f t="shared" si="291"/>
        <v>1.7573070310200868E-2</v>
      </c>
      <c r="G871" s="3">
        <f t="shared" si="292"/>
        <v>3.071485811915636E-2</v>
      </c>
      <c r="H871" s="3">
        <f t="shared" si="293"/>
        <v>1.5</v>
      </c>
      <c r="I871" s="13">
        <f>I872*(1+(H872*((B871/B872)-1))+((1-H872)*(Eur_1M!B871/100)*((A871-A872)/360)))</f>
        <v>115.06284910368075</v>
      </c>
      <c r="J871" s="3">
        <f t="shared" si="294"/>
        <v>110.08300846159462</v>
      </c>
      <c r="K871" s="3">
        <f t="shared" si="287"/>
        <v>1.0923322782502229</v>
      </c>
      <c r="L871" s="13">
        <f t="shared" si="295"/>
        <v>1092.332278250223</v>
      </c>
      <c r="M871" s="3">
        <f t="shared" si="296"/>
        <v>5.0104314593763738E-3</v>
      </c>
      <c r="N871" s="3">
        <f>SQRT(252)*STDEV(M872:$M$1035)</f>
        <v>5.6372795340313933E-2</v>
      </c>
      <c r="O871" s="3">
        <v>860</v>
      </c>
      <c r="P871" s="3">
        <f t="shared" si="298"/>
        <v>3.4126984126984126</v>
      </c>
      <c r="Q871" s="3">
        <f>(  'Swap(vs6M)_3Y'!B883 + ( ('Swap(vs6M)_5Y'!B879 - 'Swap(vs6M)_3Y'!B883)/2  )*(P871-3) )/100</f>
        <v>2.7909523809523805E-3</v>
      </c>
      <c r="R871" s="3">
        <f t="shared" si="299"/>
        <v>0.99157058791810393</v>
      </c>
      <c r="S871" s="3">
        <f t="shared" si="300"/>
        <v>0.88743035952362648</v>
      </c>
      <c r="T871" s="13">
        <f t="shared" si="301"/>
        <v>0.83929647860832324</v>
      </c>
      <c r="U871" s="13">
        <f t="shared" si="302"/>
        <v>0.81257637784020065</v>
      </c>
      <c r="V871" s="3">
        <f t="shared" si="303"/>
        <v>111.91704421196869</v>
      </c>
      <c r="W871" s="13">
        <f t="shared" si="304"/>
        <v>0.83929647860832324</v>
      </c>
      <c r="X871" s="3">
        <f t="shared" si="305"/>
        <v>2.1450377994264411E-3</v>
      </c>
      <c r="Y871" s="3">
        <f t="shared" si="306"/>
        <v>-6.3131714915732804</v>
      </c>
      <c r="Z871" s="3">
        <f t="shared" si="307"/>
        <v>492.39310746884877</v>
      </c>
      <c r="AA871" s="3">
        <f t="shared" si="308"/>
        <v>2746.7908243592838</v>
      </c>
      <c r="AL871" s="25"/>
      <c r="AM871" s="25"/>
    </row>
    <row r="872" spans="1:39" hidden="1">
      <c r="A872" s="4">
        <v>41978</v>
      </c>
      <c r="B872" s="3">
        <v>135.6112</v>
      </c>
      <c r="C872" s="3">
        <f t="shared" si="288"/>
        <v>2.5613256987059179E-3</v>
      </c>
      <c r="D872" s="3">
        <f t="shared" si="289"/>
        <v>6.5603893348513583E-6</v>
      </c>
      <c r="E872" s="3">
        <f t="shared" si="290"/>
        <v>7.9418192181749265E-5</v>
      </c>
      <c r="F872" s="3">
        <f t="shared" si="291"/>
        <v>1.4762830646840704E-2</v>
      </c>
      <c r="G872" s="3">
        <f t="shared" si="292"/>
        <v>2.9383095228454781E-2</v>
      </c>
      <c r="H872" s="3">
        <f t="shared" si="293"/>
        <v>1.5</v>
      </c>
      <c r="I872" s="13">
        <f>I873*(1+(H873*((B872/B873)-1))+((1-H873)*(Eur_1M!B872/100)*((A872-A873)/360)))</f>
        <v>114.48777646880855</v>
      </c>
      <c r="J872" s="3">
        <f t="shared" si="294"/>
        <v>109.53282457319095</v>
      </c>
      <c r="K872" s="3">
        <f t="shared" si="287"/>
        <v>1.0868729105541972</v>
      </c>
      <c r="L872" s="13">
        <f t="shared" si="295"/>
        <v>1086.8729105541972</v>
      </c>
      <c r="M872" s="3">
        <f t="shared" si="296"/>
        <v>3.8392282108375255E-3</v>
      </c>
      <c r="N872" s="3">
        <f>SQRT(252)*STDEV(M873:$M$1035)</f>
        <v>5.6420641011336217E-2</v>
      </c>
      <c r="O872" s="3">
        <v>861</v>
      </c>
      <c r="P872" s="3">
        <f t="shared" si="298"/>
        <v>3.4166666666666665</v>
      </c>
      <c r="Q872" s="3">
        <f>(  'Swap(vs6M)_3Y'!B884 + ( ('Swap(vs6M)_5Y'!B880 - 'Swap(vs6M)_3Y'!B884)/2  )*(P872-3) )/100</f>
        <v>2.8270833333333334E-3</v>
      </c>
      <c r="R872" s="3">
        <f t="shared" si="299"/>
        <v>0.94354934792546341</v>
      </c>
      <c r="S872" s="3">
        <f t="shared" si="300"/>
        <v>0.83926015145025601</v>
      </c>
      <c r="T872" s="13">
        <f t="shared" si="301"/>
        <v>0.82730000673274451</v>
      </c>
      <c r="U872" s="13">
        <f t="shared" si="302"/>
        <v>0.79933833033280388</v>
      </c>
      <c r="V872" s="3">
        <f t="shared" si="303"/>
        <v>107.51543636715996</v>
      </c>
      <c r="W872" s="13">
        <f t="shared" si="304"/>
        <v>0.82730000673274451</v>
      </c>
      <c r="X872" s="3">
        <f t="shared" si="305"/>
        <v>2.2551164236029532E-3</v>
      </c>
      <c r="Y872" s="3">
        <f t="shared" si="306"/>
        <v>-6.4781385098355972</v>
      </c>
      <c r="Z872" s="3">
        <f t="shared" si="307"/>
        <v>513.53154145937185</v>
      </c>
      <c r="AA872" s="3">
        <f t="shared" si="308"/>
        <v>2704.8196436608805</v>
      </c>
      <c r="AL872" s="25"/>
      <c r="AM872" s="25"/>
    </row>
    <row r="873" spans="1:39" hidden="1">
      <c r="A873" s="4">
        <v>41977</v>
      </c>
      <c r="B873" s="3">
        <v>135.26429999999999</v>
      </c>
      <c r="C873" s="3">
        <f t="shared" si="288"/>
        <v>-2.4912700339208781E-3</v>
      </c>
      <c r="D873" s="3">
        <f t="shared" si="289"/>
        <v>6.2064263819121328E-6</v>
      </c>
      <c r="E873" s="3">
        <f t="shared" si="290"/>
        <v>7.3242935445542846E-5</v>
      </c>
      <c r="F873" s="3">
        <f t="shared" si="291"/>
        <v>1.2822095472268813E-2</v>
      </c>
      <c r="G873" s="3">
        <f t="shared" si="292"/>
        <v>2.8623157115609293E-2</v>
      </c>
      <c r="H873" s="3">
        <f t="shared" si="293"/>
        <v>1.5</v>
      </c>
      <c r="I873" s="13">
        <f>I874*(1+(H874*((B873/B874)-1))+((1-H874)*(Eur_1M!B873/100)*((A873-A874)/360)))</f>
        <v>114.04907444504657</v>
      </c>
      <c r="J873" s="3">
        <f t="shared" si="294"/>
        <v>109.11310927003179</v>
      </c>
      <c r="K873" s="3">
        <f t="shared" si="287"/>
        <v>1.082708157249183</v>
      </c>
      <c r="L873" s="13">
        <f t="shared" si="295"/>
        <v>1082.7081572491829</v>
      </c>
      <c r="M873" s="3">
        <f t="shared" si="296"/>
        <v>-3.7395430331638693E-3</v>
      </c>
      <c r="N873" s="3">
        <f>SQRT(252)*STDEV(M874:$M$1035)</f>
        <v>5.6307313323891515E-2</v>
      </c>
      <c r="O873" s="3">
        <v>862</v>
      </c>
      <c r="P873" s="3">
        <f t="shared" si="298"/>
        <v>3.4206349206349205</v>
      </c>
      <c r="Q873" s="3">
        <f>(  'Swap(vs6M)_3Y'!B885 + ( ('Swap(vs6M)_5Y'!B881 - 'Swap(vs6M)_3Y'!B885)/2  )*(P873-3) )/100</f>
        <v>2.8934880952380952E-3</v>
      </c>
      <c r="R873" s="3">
        <f t="shared" si="299"/>
        <v>0.9101735809928212</v>
      </c>
      <c r="S873" s="3">
        <f t="shared" si="300"/>
        <v>0.80603343834884555</v>
      </c>
      <c r="T873" s="13">
        <f t="shared" si="301"/>
        <v>0.81863451272532628</v>
      </c>
      <c r="U873" s="13">
        <f t="shared" si="302"/>
        <v>0.78988821556843902</v>
      </c>
      <c r="V873" s="3">
        <f t="shared" si="303"/>
        <v>104.23345812829507</v>
      </c>
      <c r="W873" s="13">
        <f t="shared" si="304"/>
        <v>0.81863451272532628</v>
      </c>
      <c r="X873" s="3">
        <f t="shared" si="305"/>
        <v>2.3382570445271336E-3</v>
      </c>
      <c r="Y873" s="3">
        <f t="shared" si="306"/>
        <v>-6.6082716859317046</v>
      </c>
      <c r="Z873" s="3">
        <f t="shared" si="307"/>
        <v>527.94246980350908</v>
      </c>
      <c r="AA873" s="3">
        <f t="shared" si="308"/>
        <v>2675.3086956095967</v>
      </c>
      <c r="AL873" s="25"/>
      <c r="AM873" s="25"/>
    </row>
    <row r="874" spans="1:39" hidden="1">
      <c r="A874" s="4">
        <v>41976</v>
      </c>
      <c r="B874" s="3">
        <v>135.60169999999999</v>
      </c>
      <c r="C874" s="3">
        <f t="shared" si="288"/>
        <v>2.2861331644038668E-5</v>
      </c>
      <c r="D874" s="3">
        <f t="shared" si="289"/>
        <v>5.2264048453872372E-10</v>
      </c>
      <c r="E874" s="3">
        <f t="shared" si="290"/>
        <v>6.7376994915754085E-5</v>
      </c>
      <c r="F874" s="3">
        <f t="shared" si="291"/>
        <v>1.5896877161706E-2</v>
      </c>
      <c r="G874" s="3">
        <f t="shared" si="292"/>
        <v>2.6262947144923561E-2</v>
      </c>
      <c r="H874" s="3">
        <f t="shared" si="293"/>
        <v>1.5</v>
      </c>
      <c r="I874" s="13">
        <f>I875*(1+(H875*((B874/B875)-1))+((1-H875)*(Eur_1M!B874/100)*((A874-A875)/360)))</f>
        <v>114.47636430329112</v>
      </c>
      <c r="J874" s="3">
        <f t="shared" si="294"/>
        <v>109.5219063183154</v>
      </c>
      <c r="K874" s="3">
        <f t="shared" si="287"/>
        <v>1.0867645708350218</v>
      </c>
      <c r="L874" s="13">
        <f t="shared" si="295"/>
        <v>1086.7645708350217</v>
      </c>
      <c r="M874" s="3">
        <f t="shared" si="296"/>
        <v>3.3986256354308925E-5</v>
      </c>
      <c r="N874" s="3">
        <f>SQRT(252)*STDEV(M875:$M$1035)</f>
        <v>5.6474007609081785E-2</v>
      </c>
      <c r="O874" s="3">
        <v>863</v>
      </c>
      <c r="P874" s="3">
        <f t="shared" si="298"/>
        <v>3.4246031746031744</v>
      </c>
      <c r="Q874" s="3">
        <f>(  'Swap(vs6M)_3Y'!B886 + ( ('Swap(vs6M)_5Y'!B882 - 'Swap(vs6M)_3Y'!B886)/2  )*(P874-3) )/100</f>
        <v>2.9272222222222221E-3</v>
      </c>
      <c r="R874" s="3">
        <f t="shared" si="299"/>
        <v>0.94432661129740803</v>
      </c>
      <c r="S874" s="3">
        <f t="shared" si="300"/>
        <v>0.83981760088088653</v>
      </c>
      <c r="T874" s="13">
        <f t="shared" si="301"/>
        <v>0.82749861438112271</v>
      </c>
      <c r="U874" s="13">
        <f t="shared" si="302"/>
        <v>0.7994946683581976</v>
      </c>
      <c r="V874" s="3">
        <f t="shared" si="303"/>
        <v>107.77606449495931</v>
      </c>
      <c r="W874" s="13">
        <f t="shared" si="304"/>
        <v>0.82749861438112271</v>
      </c>
      <c r="X874" s="3">
        <f t="shared" si="305"/>
        <v>2.2489469424791242E-3</v>
      </c>
      <c r="Y874" s="3">
        <f t="shared" si="306"/>
        <v>-6.5525789975057567</v>
      </c>
      <c r="Z874" s="3">
        <f t="shared" si="307"/>
        <v>513.69934975925423</v>
      </c>
      <c r="AA874" s="3">
        <f t="shared" si="308"/>
        <v>2710.6422884185431</v>
      </c>
      <c r="AL874" s="25"/>
      <c r="AM874" s="25"/>
    </row>
    <row r="875" spans="1:39" hidden="1">
      <c r="A875" s="4">
        <v>41975</v>
      </c>
      <c r="B875" s="3">
        <v>135.5986</v>
      </c>
      <c r="C875" s="3">
        <f t="shared" si="288"/>
        <v>-1.1041214033561202E-3</v>
      </c>
      <c r="D875" s="3">
        <f t="shared" si="289"/>
        <v>1.2190840733490884E-6</v>
      </c>
      <c r="E875" s="3">
        <f t="shared" si="290"/>
        <v>7.0558843263045394E-5</v>
      </c>
      <c r="F875" s="3">
        <f t="shared" si="291"/>
        <v>1.4090095711958059E-2</v>
      </c>
      <c r="G875" s="3">
        <f t="shared" si="292"/>
        <v>2.763995338085657E-2</v>
      </c>
      <c r="H875" s="3">
        <f t="shared" si="293"/>
        <v>1.5</v>
      </c>
      <c r="I875" s="13">
        <f>I876*(1+(H876*((B875/B876)-1))+((1-H876)*(Eur_1M!B875/100)*((A875-A876)/360)))</f>
        <v>114.47247374634048</v>
      </c>
      <c r="J875" s="3">
        <f t="shared" si="294"/>
        <v>109.51818414198262</v>
      </c>
      <c r="K875" s="3">
        <f t="shared" si="287"/>
        <v>1.0867276364033556</v>
      </c>
      <c r="L875" s="13">
        <f t="shared" si="295"/>
        <v>1086.7276364033555</v>
      </c>
      <c r="M875" s="3">
        <f t="shared" si="296"/>
        <v>-1.6569317486178621E-3</v>
      </c>
      <c r="N875" s="3">
        <f>SQRT(252)*STDEV(M876:$M$1035)</f>
        <v>5.6563528362772168E-2</v>
      </c>
      <c r="O875" s="3">
        <v>864</v>
      </c>
      <c r="P875" s="3">
        <f t="shared" si="298"/>
        <v>3.4285714285714284</v>
      </c>
      <c r="Q875" s="3">
        <f>(  'Swap(vs6M)_3Y'!B887 + ( ('Swap(vs6M)_5Y'!B883 - 'Swap(vs6M)_3Y'!B887)/2  )*(P875-3) )/100</f>
        <v>2.9589285714285711E-3</v>
      </c>
      <c r="R875" s="3">
        <f t="shared" si="299"/>
        <v>0.94333667139045685</v>
      </c>
      <c r="S875" s="3">
        <f t="shared" si="300"/>
        <v>0.83860136844583832</v>
      </c>
      <c r="T875" s="13">
        <f t="shared" si="301"/>
        <v>0.82724563787582661</v>
      </c>
      <c r="U875" s="13">
        <f t="shared" si="302"/>
        <v>0.79915347874932652</v>
      </c>
      <c r="V875" s="3">
        <f t="shared" si="303"/>
        <v>107.90356321413617</v>
      </c>
      <c r="W875" s="13">
        <f t="shared" si="304"/>
        <v>0.82724563787582661</v>
      </c>
      <c r="X875" s="3">
        <f t="shared" si="305"/>
        <v>2.2462618909380038E-3</v>
      </c>
      <c r="Y875" s="3">
        <f t="shared" si="306"/>
        <v>-6.5844715616547891</v>
      </c>
      <c r="Z875" s="3">
        <f t="shared" si="307"/>
        <v>514.45987345163894</v>
      </c>
      <c r="AA875" s="3">
        <f t="shared" si="308"/>
        <v>2712.298743633075</v>
      </c>
      <c r="AL875" s="25"/>
      <c r="AM875" s="25"/>
    </row>
    <row r="876" spans="1:39" hidden="1">
      <c r="A876" s="4">
        <v>41974</v>
      </c>
      <c r="B876" s="3">
        <v>135.7484</v>
      </c>
      <c r="C876" s="3">
        <f t="shared" si="288"/>
        <v>-3.1082091588870202E-4</v>
      </c>
      <c r="D876" s="3">
        <f t="shared" si="289"/>
        <v>9.6609641753891574E-8</v>
      </c>
      <c r="E876" s="3">
        <f t="shared" si="290"/>
        <v>7.3018669549354014E-5</v>
      </c>
      <c r="F876" s="3">
        <f t="shared" si="291"/>
        <v>1.7112265696465789E-2</v>
      </c>
      <c r="G876" s="3">
        <f t="shared" si="292"/>
        <v>2.712107233949284E-2</v>
      </c>
      <c r="H876" s="3">
        <f t="shared" si="293"/>
        <v>1.5</v>
      </c>
      <c r="I876" s="13">
        <f>I877*(1+(H877*((B876/B877)-1))+((1-H877)*(Eur_1M!B876/100)*((A876-A877)/360)))</f>
        <v>114.66230404692921</v>
      </c>
      <c r="J876" s="3">
        <f t="shared" si="294"/>
        <v>109.69979871826645</v>
      </c>
      <c r="K876" s="3">
        <f t="shared" si="287"/>
        <v>1.0885297625138968</v>
      </c>
      <c r="L876" s="13">
        <f t="shared" si="295"/>
        <v>1088.5297625138967</v>
      </c>
      <c r="M876" s="3">
        <f t="shared" si="296"/>
        <v>-4.671013322850495E-4</v>
      </c>
      <c r="N876" s="3">
        <f>SQRT(252)*STDEV(M877:$M$1035)</f>
        <v>5.6717513591682409E-2</v>
      </c>
      <c r="O876" s="3">
        <v>865</v>
      </c>
      <c r="P876" s="3">
        <f t="shared" si="298"/>
        <v>3.4325396825396823</v>
      </c>
      <c r="Q876" s="3">
        <f>(  'Swap(vs6M)_3Y'!B888 + ( ('Swap(vs6M)_5Y'!B884 - 'Swap(vs6M)_3Y'!B888)/2  )*(P876-3) )/100</f>
        <v>2.912293650793651E-3</v>
      </c>
      <c r="R876" s="3">
        <f t="shared" si="299"/>
        <v>0.95493340817498296</v>
      </c>
      <c r="S876" s="3">
        <f t="shared" si="300"/>
        <v>0.84985222185501808</v>
      </c>
      <c r="T876" s="13">
        <f t="shared" si="301"/>
        <v>0.83019431310968328</v>
      </c>
      <c r="U876" s="13">
        <f t="shared" si="302"/>
        <v>0.80229637420647937</v>
      </c>
      <c r="V876" s="3">
        <f t="shared" si="303"/>
        <v>109.3750969450366</v>
      </c>
      <c r="W876" s="13">
        <f t="shared" si="304"/>
        <v>0.83019431310968328</v>
      </c>
      <c r="X876" s="3">
        <f t="shared" si="305"/>
        <v>2.2106943248132787E-3</v>
      </c>
      <c r="Y876" s="3">
        <f t="shared" si="306"/>
        <v>-6.526497404282976</v>
      </c>
      <c r="Z876" s="3">
        <f t="shared" si="307"/>
        <v>509.96698711092927</v>
      </c>
      <c r="AA876" s="3">
        <f t="shared" si="308"/>
        <v>2726.5216076829715</v>
      </c>
      <c r="AL876" s="25"/>
      <c r="AM876" s="25"/>
    </row>
    <row r="877" spans="1:39">
      <c r="A877" s="4">
        <v>41971</v>
      </c>
      <c r="B877" s="3">
        <v>135.79060000000001</v>
      </c>
      <c r="C877" s="3">
        <f t="shared" si="288"/>
        <v>1.2763074302255546E-3</v>
      </c>
      <c r="D877" s="3">
        <f t="shared" si="289"/>
        <v>1.6289606564489588E-6</v>
      </c>
      <c r="E877" s="3">
        <f t="shared" si="290"/>
        <v>7.70196469891128E-5</v>
      </c>
      <c r="F877" s="3">
        <f t="shared" si="291"/>
        <v>1.5398836854663343E-2</v>
      </c>
      <c r="G877" s="3">
        <f t="shared" si="292"/>
        <v>2.8654132701629666E-2</v>
      </c>
      <c r="H877" s="3">
        <f t="shared" si="293"/>
        <v>1.5</v>
      </c>
      <c r="I877" s="13">
        <f>I878*(1+(H878*((B877/B878)-1))+((1-H878)*(Eur_1M!B877/100)*((A877-A878)/360)))</f>
        <v>114.71587547258052</v>
      </c>
      <c r="J877" s="3">
        <f t="shared" si="294"/>
        <v>109.75105160961419</v>
      </c>
      <c r="K877" s="3">
        <f t="shared" si="287"/>
        <v>1.0890383349843913</v>
      </c>
      <c r="L877" s="13">
        <f t="shared" si="295"/>
        <v>1089.0383349843912</v>
      </c>
      <c r="M877" s="3">
        <f t="shared" si="296"/>
        <v>1.9136290070469535E-3</v>
      </c>
      <c r="N877" s="3">
        <f>SQRT(252)*STDEV(M878:$M$1035)</f>
        <v>5.6882199099714037E-2</v>
      </c>
      <c r="O877" s="3">
        <v>866</v>
      </c>
      <c r="P877" s="3">
        <f t="shared" si="298"/>
        <v>3.4365079365079363</v>
      </c>
      <c r="Q877" s="3">
        <f>(  'Swap(vs6M)_3Y'!B889 + ( ('Swap(vs6M)_5Y'!B885 - 'Swap(vs6M)_3Y'!B889)/2  )*(P877-3) )/100</f>
        <v>3.0326587301587301E-3</v>
      </c>
      <c r="R877" s="3">
        <f t="shared" si="299"/>
        <v>0.96044614552076868</v>
      </c>
      <c r="S877" s="3">
        <f t="shared" si="300"/>
        <v>0.85499894513481589</v>
      </c>
      <c r="T877" s="13">
        <f t="shared" si="301"/>
        <v>0.83158463848587605</v>
      </c>
      <c r="U877" s="13">
        <f t="shared" si="302"/>
        <v>0.80372413413600663</v>
      </c>
      <c r="V877" s="3">
        <f t="shared" si="303"/>
        <v>110.2361364028983</v>
      </c>
      <c r="W877" s="13">
        <f t="shared" si="304"/>
        <v>0.83158463848587605</v>
      </c>
      <c r="X877" s="3">
        <f t="shared" si="305"/>
        <v>2.1903973020897171E-3</v>
      </c>
      <c r="Y877" s="3">
        <f t="shared" si="306"/>
        <v>-6.6148855668146469</v>
      </c>
      <c r="Z877" s="3">
        <f t="shared" si="307"/>
        <v>507.8120010536835</v>
      </c>
      <c r="AA877" s="3">
        <f t="shared" si="308"/>
        <v>2733.3689057840525</v>
      </c>
      <c r="AL877" s="25"/>
      <c r="AM877" s="25"/>
    </row>
    <row r="878" spans="1:39" hidden="1">
      <c r="A878" s="4">
        <v>41970</v>
      </c>
      <c r="B878" s="3">
        <v>135.6174</v>
      </c>
      <c r="C878" s="3">
        <f t="shared" si="288"/>
        <v>5.3854678521267308E-3</v>
      </c>
      <c r="D878" s="3">
        <f t="shared" si="289"/>
        <v>2.9003263986290503E-5</v>
      </c>
      <c r="E878" s="3">
        <f t="shared" si="290"/>
        <v>8.7385328664989502E-5</v>
      </c>
      <c r="F878" s="3">
        <f t="shared" si="291"/>
        <v>1.758585764052209E-2</v>
      </c>
      <c r="G878" s="3">
        <f t="shared" si="292"/>
        <v>3.0103485448344038E-2</v>
      </c>
      <c r="H878" s="3">
        <f t="shared" si="293"/>
        <v>1.5</v>
      </c>
      <c r="I878" s="13">
        <f>I879*(1+(H879*((B878/B879)-1))+((1-H879)*(Eur_1M!B878/100)*((A878-A879)/360)))</f>
        <v>114.49656175517983</v>
      </c>
      <c r="J878" s="3">
        <f t="shared" si="294"/>
        <v>109.54122963843555</v>
      </c>
      <c r="K878" s="3">
        <f t="shared" si="287"/>
        <v>1.0869563123815618</v>
      </c>
      <c r="L878" s="13">
        <f t="shared" si="295"/>
        <v>1086.9563123815617</v>
      </c>
      <c r="M878" s="3">
        <f t="shared" si="296"/>
        <v>8.0672404635723678E-3</v>
      </c>
      <c r="N878" s="3">
        <f>SQRT(252)*STDEV(M879:$M$1035)</f>
        <v>5.6318789250842077E-2</v>
      </c>
      <c r="O878" s="3">
        <v>867</v>
      </c>
      <c r="P878" s="3">
        <f t="shared" si="298"/>
        <v>3.4404761904761907</v>
      </c>
      <c r="Q878" s="3">
        <f>(  'Swap(vs6M)_3Y'!B890 + ( ('Swap(vs6M)_5Y'!B886 - 'Swap(vs6M)_3Y'!B890)/2  )*(P878-3) )/100</f>
        <v>2.9416785714285716E-3</v>
      </c>
      <c r="R878" s="3">
        <f t="shared" si="299"/>
        <v>0.94730604622224923</v>
      </c>
      <c r="S878" s="3">
        <f t="shared" si="300"/>
        <v>0.84284302356905316</v>
      </c>
      <c r="T878" s="13">
        <f t="shared" si="301"/>
        <v>0.82825857461107932</v>
      </c>
      <c r="U878" s="13">
        <f t="shared" si="302"/>
        <v>0.80034187878413932</v>
      </c>
      <c r="V878" s="3">
        <f t="shared" si="303"/>
        <v>107.99823570798446</v>
      </c>
      <c r="W878" s="13">
        <f t="shared" si="304"/>
        <v>0.82825857461107932</v>
      </c>
      <c r="X878" s="3">
        <f t="shared" si="305"/>
        <v>2.2432098261531684E-3</v>
      </c>
      <c r="Y878" s="3">
        <f t="shared" si="306"/>
        <v>-6.5337503559390457</v>
      </c>
      <c r="Z878" s="3">
        <f t="shared" si="307"/>
        <v>513.53014578365401</v>
      </c>
      <c r="AA878" s="3">
        <f t="shared" si="308"/>
        <v>2725.8295943114094</v>
      </c>
      <c r="AL878" s="25"/>
      <c r="AM878" s="25"/>
    </row>
    <row r="879" spans="1:39" hidden="1">
      <c r="A879" s="4">
        <v>41969</v>
      </c>
      <c r="B879" s="3">
        <v>134.88900000000001</v>
      </c>
      <c r="C879" s="3">
        <f t="shared" si="288"/>
        <v>1.1141285545239392E-3</v>
      </c>
      <c r="D879" s="3">
        <f t="shared" si="289"/>
        <v>1.2412824360056022E-6</v>
      </c>
      <c r="E879" s="3">
        <f t="shared" si="290"/>
        <v>6.7469854438800827E-5</v>
      </c>
      <c r="F879" s="3">
        <f t="shared" si="291"/>
        <v>1.5214985907297824E-2</v>
      </c>
      <c r="G879" s="3">
        <f t="shared" si="292"/>
        <v>2.653823306756781E-2</v>
      </c>
      <c r="H879" s="3">
        <f t="shared" si="293"/>
        <v>1.5</v>
      </c>
      <c r="I879" s="13">
        <f>I880*(1+(H880*((B879/B880)-1))+((1-H880)*(Eur_1M!B879/100)*((A879-A880)/360)))</f>
        <v>113.57660619983739</v>
      </c>
      <c r="J879" s="3">
        <f t="shared" si="294"/>
        <v>108.66108912416931</v>
      </c>
      <c r="K879" s="3">
        <f t="shared" si="287"/>
        <v>1.0782228492743631</v>
      </c>
      <c r="L879" s="13">
        <f t="shared" si="295"/>
        <v>1078.2228492743632</v>
      </c>
      <c r="M879" s="3">
        <f t="shared" si="296"/>
        <v>1.6706029050036477E-3</v>
      </c>
      <c r="N879" s="3">
        <f>SQRT(252)*STDEV(M880:$M$1035)</f>
        <v>5.6489467145751308E-2</v>
      </c>
      <c r="O879" s="3">
        <v>868</v>
      </c>
      <c r="P879" s="3">
        <f t="shared" si="298"/>
        <v>3.4444444444444446</v>
      </c>
      <c r="Q879" s="3">
        <f>(  'Swap(vs6M)_3Y'!B891 + ( ('Swap(vs6M)_5Y'!B887 - 'Swap(vs6M)_3Y'!B891)/2  )*(P879-3) )/100</f>
        <v>2.8888888888888892E-3</v>
      </c>
      <c r="R879" s="3">
        <f t="shared" si="299"/>
        <v>0.86570483866671311</v>
      </c>
      <c r="S879" s="3">
        <f t="shared" si="300"/>
        <v>0.76086482465025596</v>
      </c>
      <c r="T879" s="13">
        <f t="shared" si="301"/>
        <v>0.80667397706449462</v>
      </c>
      <c r="U879" s="13">
        <f t="shared" si="302"/>
        <v>0.77663109483000303</v>
      </c>
      <c r="V879" s="3">
        <f t="shared" si="303"/>
        <v>100.83285618498871</v>
      </c>
      <c r="W879" s="13">
        <f t="shared" si="304"/>
        <v>0.80667397706449462</v>
      </c>
      <c r="X879" s="3">
        <f t="shared" si="305"/>
        <v>2.4262445856239436E-3</v>
      </c>
      <c r="Y879" s="3">
        <f t="shared" si="306"/>
        <v>-6.7218432809964703</v>
      </c>
      <c r="Z879" s="3">
        <f t="shared" si="307"/>
        <v>548.83058271084701</v>
      </c>
      <c r="AA879" s="3">
        <f t="shared" si="308"/>
        <v>2648.5761324255736</v>
      </c>
      <c r="AL879" s="25"/>
      <c r="AM879" s="25"/>
    </row>
    <row r="880" spans="1:39" hidden="1">
      <c r="A880" s="4">
        <v>41968</v>
      </c>
      <c r="B880" s="3">
        <v>134.7388</v>
      </c>
      <c r="C880" s="3">
        <f t="shared" si="288"/>
        <v>2.7840658926957182E-3</v>
      </c>
      <c r="D880" s="3">
        <f t="shared" si="289"/>
        <v>7.7510228948716056E-6</v>
      </c>
      <c r="E880" s="3">
        <f t="shared" si="290"/>
        <v>6.6334834461058838E-5</v>
      </c>
      <c r="F880" s="3">
        <f t="shared" si="291"/>
        <v>1.4426836582577896E-2</v>
      </c>
      <c r="G880" s="3">
        <f t="shared" si="292"/>
        <v>2.6546087047391458E-2</v>
      </c>
      <c r="H880" s="3">
        <f t="shared" si="293"/>
        <v>1.5</v>
      </c>
      <c r="I880" s="13">
        <f>I881*(1+(H881*((B880/B881)-1))+((1-H881)*(Eur_1M!B880/100)*((A880-A881)/360)))</f>
        <v>113.38702319463157</v>
      </c>
      <c r="J880" s="3">
        <f t="shared" si="294"/>
        <v>108.47971114049501</v>
      </c>
      <c r="K880" s="3">
        <f t="shared" si="287"/>
        <v>1.0764230708262614</v>
      </c>
      <c r="L880" s="13">
        <f t="shared" si="295"/>
        <v>1076.4230708262614</v>
      </c>
      <c r="M880" s="3">
        <f t="shared" si="296"/>
        <v>4.1730731105474881E-3</v>
      </c>
      <c r="N880" s="3">
        <f>SQRT(252)*STDEV(M881:$M$1035)</f>
        <v>5.6507544371890386E-2</v>
      </c>
      <c r="O880" s="3">
        <v>869</v>
      </c>
      <c r="P880" s="3">
        <f t="shared" si="298"/>
        <v>3.4484126984126986</v>
      </c>
      <c r="Q880" s="3">
        <f>(  'Swap(vs6M)_3Y'!B892 + ( ('Swap(vs6M)_5Y'!B888 - 'Swap(vs6M)_3Y'!B892)/2  )*(P880-3) )/100</f>
        <v>3.0312103174603179E-3</v>
      </c>
      <c r="R880" s="3">
        <f t="shared" si="299"/>
        <v>0.85388950256373874</v>
      </c>
      <c r="S880" s="3">
        <f t="shared" si="300"/>
        <v>0.7489555449858043</v>
      </c>
      <c r="T880" s="13">
        <f t="shared" si="301"/>
        <v>0.80341689174999131</v>
      </c>
      <c r="U880" s="13">
        <f t="shared" si="302"/>
        <v>0.77305799995719193</v>
      </c>
      <c r="V880" s="3">
        <f t="shared" si="303"/>
        <v>99.797061762125509</v>
      </c>
      <c r="W880" s="13">
        <f t="shared" si="304"/>
        <v>0.80341689174999131</v>
      </c>
      <c r="X880" s="3">
        <f t="shared" si="305"/>
        <v>2.4529180452264134E-3</v>
      </c>
      <c r="Y880" s="3">
        <f t="shared" si="306"/>
        <v>-6.8565942762752936</v>
      </c>
      <c r="Z880" s="3">
        <f t="shared" si="307"/>
        <v>553.82773809149899</v>
      </c>
      <c r="AA880" s="3">
        <f t="shared" si="308"/>
        <v>2638.102668698014</v>
      </c>
      <c r="AL880" s="25"/>
      <c r="AM880" s="25"/>
    </row>
    <row r="881" spans="1:39" hidden="1">
      <c r="A881" s="4">
        <v>41967</v>
      </c>
      <c r="B881" s="3">
        <v>134.36420000000001</v>
      </c>
      <c r="C881" s="3">
        <f t="shared" si="288"/>
        <v>5.9333994423364528E-4</v>
      </c>
      <c r="D881" s="3">
        <f t="shared" si="289"/>
        <v>3.5205228942318531E-7</v>
      </c>
      <c r="E881" s="3">
        <f t="shared" si="290"/>
        <v>5.8770689128924946E-5</v>
      </c>
      <c r="F881" s="3">
        <f t="shared" si="291"/>
        <v>1.207506406565575E-2</v>
      </c>
      <c r="G881" s="3">
        <f t="shared" si="292"/>
        <v>2.5468650622774446E-2</v>
      </c>
      <c r="H881" s="3">
        <f t="shared" si="293"/>
        <v>1.5</v>
      </c>
      <c r="I881" s="13">
        <f>I882*(1+(H882*((B881/B882)-1))+((1-H882)*(Eur_1M!B881/100)*((A881-A882)/360)))</f>
        <v>112.91483677651753</v>
      </c>
      <c r="J881" s="3">
        <f t="shared" si="294"/>
        <v>108.02796062444565</v>
      </c>
      <c r="K881" s="3">
        <f t="shared" si="287"/>
        <v>1.0719404383356255</v>
      </c>
      <c r="L881" s="13">
        <f t="shared" si="295"/>
        <v>1071.9404383356255</v>
      </c>
      <c r="M881" s="3">
        <f t="shared" si="296"/>
        <v>8.8950328242820228E-4</v>
      </c>
      <c r="N881" s="3">
        <f>SQRT(252)*STDEV(M882:$M$1035)</f>
        <v>5.6691744925762906E-2</v>
      </c>
      <c r="O881" s="3">
        <v>870</v>
      </c>
      <c r="P881" s="3">
        <f t="shared" si="298"/>
        <v>3.4523809523809526</v>
      </c>
      <c r="Q881" s="3">
        <f>(  'Swap(vs6M)_3Y'!B893 + ( ('Swap(vs6M)_5Y'!B889 - 'Swap(vs6M)_3Y'!B893)/2  )*(P881-3) )/100</f>
        <v>3.1231547619047623E-3</v>
      </c>
      <c r="R881" s="3">
        <f t="shared" si="299"/>
        <v>0.81453872121031878</v>
      </c>
      <c r="S881" s="3">
        <f t="shared" si="300"/>
        <v>0.70920214933851822</v>
      </c>
      <c r="T881" s="13">
        <f t="shared" si="301"/>
        <v>0.79233180038844386</v>
      </c>
      <c r="U881" s="13">
        <f t="shared" si="302"/>
        <v>0.76090048005200817</v>
      </c>
      <c r="V881" s="3">
        <f t="shared" si="303"/>
        <v>96.592217832413667</v>
      </c>
      <c r="W881" s="13">
        <f t="shared" si="304"/>
        <v>0.79233180038844386</v>
      </c>
      <c r="X881" s="3">
        <f t="shared" si="305"/>
        <v>2.5356472038248067E-3</v>
      </c>
      <c r="Y881" s="3">
        <f t="shared" si="306"/>
        <v>-7.0330147463683783</v>
      </c>
      <c r="Z881" s="3">
        <f t="shared" si="307"/>
        <v>570.2544379063736</v>
      </c>
      <c r="AA881" s="3">
        <f t="shared" si="308"/>
        <v>2598.7462033230568</v>
      </c>
      <c r="AL881" s="25"/>
      <c r="AM881" s="25"/>
    </row>
    <row r="882" spans="1:39" hidden="1">
      <c r="A882" s="4">
        <v>41964</v>
      </c>
      <c r="B882" s="3">
        <v>134.28450000000001</v>
      </c>
      <c r="C882" s="3">
        <f t="shared" si="288"/>
        <v>3.023529732134825E-3</v>
      </c>
      <c r="D882" s="3">
        <f t="shared" si="289"/>
        <v>9.1417320411032869E-6</v>
      </c>
      <c r="E882" s="3">
        <f t="shared" si="290"/>
        <v>5.8805091892759295E-5</v>
      </c>
      <c r="F882" s="3">
        <f t="shared" si="291"/>
        <v>1.2103379213299851E-2</v>
      </c>
      <c r="G882" s="3">
        <f t="shared" si="292"/>
        <v>2.5468693157851184E-2</v>
      </c>
      <c r="H882" s="3">
        <f t="shared" si="293"/>
        <v>1.5</v>
      </c>
      <c r="I882" s="13">
        <f>I883*(1+(H883*((B882/B883)-1))+((1-H883)*(Eur_1M!B882/100)*((A882-A883)/360)))</f>
        <v>112.81444331534604</v>
      </c>
      <c r="J882" s="3">
        <f t="shared" si="294"/>
        <v>107.93191212293782</v>
      </c>
      <c r="K882" s="3">
        <f t="shared" si="287"/>
        <v>1.0709873677397106</v>
      </c>
      <c r="L882" s="13">
        <f t="shared" si="295"/>
        <v>1070.9873677397106</v>
      </c>
      <c r="M882" s="3">
        <f t="shared" si="296"/>
        <v>4.5317489096236901E-3</v>
      </c>
      <c r="N882" s="3">
        <f>SQRT(252)*STDEV(M883:$M$1035)</f>
        <v>5.6671393776282601E-2</v>
      </c>
      <c r="O882" s="3">
        <v>871</v>
      </c>
      <c r="P882" s="3">
        <f t="shared" si="298"/>
        <v>3.4563492063492065</v>
      </c>
      <c r="Q882" s="3">
        <f>(  'Swap(vs6M)_3Y'!B894 + ( ('Swap(vs6M)_5Y'!B890 - 'Swap(vs6M)_3Y'!B894)/2  )*(P882-3) )/100</f>
        <v>2.88921626984127E-3</v>
      </c>
      <c r="R882" s="3">
        <f t="shared" si="299"/>
        <v>0.79838663984914493</v>
      </c>
      <c r="S882" s="3">
        <f t="shared" si="300"/>
        <v>0.69302738245331885</v>
      </c>
      <c r="T882" s="13">
        <f t="shared" si="301"/>
        <v>0.78767692306363957</v>
      </c>
      <c r="U882" s="13">
        <f t="shared" si="302"/>
        <v>0.75585381623294168</v>
      </c>
      <c r="V882" s="3">
        <f t="shared" si="303"/>
        <v>95.248717664976652</v>
      </c>
      <c r="W882" s="13">
        <f t="shared" si="304"/>
        <v>0.78767692306363957</v>
      </c>
      <c r="X882" s="3">
        <f t="shared" si="305"/>
        <v>2.5706251714778167E-3</v>
      </c>
      <c r="Y882" s="3">
        <f t="shared" si="306"/>
        <v>-6.8969649956177461</v>
      </c>
      <c r="Z882" s="3">
        <f t="shared" si="307"/>
        <v>577.5491654044838</v>
      </c>
      <c r="AA882" s="3">
        <f t="shared" si="308"/>
        <v>2586.5358290855052</v>
      </c>
      <c r="AL882" s="25"/>
      <c r="AM882" s="25"/>
    </row>
    <row r="883" spans="1:39" hidden="1">
      <c r="A883" s="4">
        <v>41963</v>
      </c>
      <c r="B883" s="3">
        <v>133.87909999999999</v>
      </c>
      <c r="C883" s="3">
        <f t="shared" si="288"/>
        <v>2.4312634459978362E-3</v>
      </c>
      <c r="D883" s="3">
        <f t="shared" si="289"/>
        <v>5.9110419438452737E-6</v>
      </c>
      <c r="E883" s="3">
        <f t="shared" si="290"/>
        <v>4.9721552189960051E-5</v>
      </c>
      <c r="F883" s="3">
        <f t="shared" si="291"/>
        <v>9.3210803629029219E-3</v>
      </c>
      <c r="G883" s="3">
        <f t="shared" si="292"/>
        <v>2.3911410622138737E-2</v>
      </c>
      <c r="H883" s="3">
        <f t="shared" si="293"/>
        <v>1.5</v>
      </c>
      <c r="I883" s="13">
        <f>I884*(1+(H884*((B883/B884)-1))+((1-H884)*(Eur_1M!B883/100)*((A883-A884)/360)))</f>
        <v>112.30435325785842</v>
      </c>
      <c r="J883" s="3">
        <f t="shared" si="294"/>
        <v>107.44389841084916</v>
      </c>
      <c r="K883" s="3">
        <f t="shared" si="287"/>
        <v>1.0661449026091441</v>
      </c>
      <c r="L883" s="13">
        <f t="shared" si="295"/>
        <v>1066.1449026091441</v>
      </c>
      <c r="M883" s="3">
        <f t="shared" si="296"/>
        <v>3.6445575698464566E-3</v>
      </c>
      <c r="N883" s="3">
        <f>SQRT(252)*STDEV(M884:$M$1035)</f>
        <v>5.6735557581760729E-2</v>
      </c>
      <c r="O883" s="3">
        <v>872</v>
      </c>
      <c r="P883" s="3">
        <f t="shared" si="298"/>
        <v>3.4603174603174605</v>
      </c>
      <c r="Q883" s="3">
        <f>(  'Swap(vs6M)_3Y'!B895 + ( ('Swap(vs6M)_5Y'!B891 - 'Swap(vs6M)_3Y'!B895)/2  )*(P883-3) )/100</f>
        <v>2.9053174603174605E-3</v>
      </c>
      <c r="R883" s="3">
        <f t="shared" si="299"/>
        <v>0.7549034710910939</v>
      </c>
      <c r="S883" s="3">
        <f t="shared" si="300"/>
        <v>0.64936439221456443</v>
      </c>
      <c r="T883" s="13">
        <f t="shared" si="301"/>
        <v>0.77484654853168367</v>
      </c>
      <c r="U883" s="13">
        <f t="shared" si="302"/>
        <v>0.74194856304985302</v>
      </c>
      <c r="V883" s="3">
        <f t="shared" si="303"/>
        <v>91.571813081485516</v>
      </c>
      <c r="W883" s="13">
        <f t="shared" si="304"/>
        <v>0.77484654853168367</v>
      </c>
      <c r="X883" s="3">
        <f t="shared" si="305"/>
        <v>2.6664461945912574E-3</v>
      </c>
      <c r="Y883" s="3">
        <f t="shared" si="306"/>
        <v>-7.0120804792091285</v>
      </c>
      <c r="Z883" s="3">
        <f t="shared" si="307"/>
        <v>595.02685340625817</v>
      </c>
      <c r="AA883" s="3">
        <f t="shared" si="308"/>
        <v>2541.696205029984</v>
      </c>
      <c r="AL883" s="25"/>
      <c r="AM883" s="25"/>
    </row>
    <row r="884" spans="1:39" hidden="1">
      <c r="A884" s="4">
        <v>41962</v>
      </c>
      <c r="B884" s="3">
        <v>133.554</v>
      </c>
      <c r="C884" s="3">
        <f t="shared" si="288"/>
        <v>-2.5798939728158038E-3</v>
      </c>
      <c r="D884" s="3">
        <f t="shared" si="289"/>
        <v>6.6558529109713111E-6</v>
      </c>
      <c r="E884" s="3">
        <f t="shared" si="290"/>
        <v>4.4739461857184353E-5</v>
      </c>
      <c r="F884" s="3">
        <f t="shared" si="291"/>
        <v>5.9259955584212735E-3</v>
      </c>
      <c r="G884" s="3">
        <f t="shared" si="292"/>
        <v>2.327215595265537E-2</v>
      </c>
      <c r="H884" s="3">
        <f t="shared" si="293"/>
        <v>1.5</v>
      </c>
      <c r="I884" s="13">
        <f>I885*(1+(H885*((B884/B885)-1))+((1-H885)*(Eur_1M!B884/100)*((A884-A885)/360)))</f>
        <v>111.89579852990813</v>
      </c>
      <c r="J884" s="3">
        <f t="shared" si="294"/>
        <v>107.05302564935991</v>
      </c>
      <c r="K884" s="3">
        <f t="shared" si="287"/>
        <v>1.0622663482343109</v>
      </c>
      <c r="L884" s="13">
        <f t="shared" si="295"/>
        <v>1062.266348234311</v>
      </c>
      <c r="M884" s="3">
        <f t="shared" si="296"/>
        <v>-3.8724666895314053E-3</v>
      </c>
      <c r="N884" s="3">
        <f>SQRT(252)*STDEV(M885:$M$1035)</f>
        <v>5.6607534526801638E-2</v>
      </c>
      <c r="O884" s="3">
        <v>873</v>
      </c>
      <c r="P884" s="3">
        <f t="shared" si="298"/>
        <v>3.4642857142857144</v>
      </c>
      <c r="Q884" s="3">
        <f>(  'Swap(vs6M)_3Y'!B896 + ( ('Swap(vs6M)_5Y'!B892 - 'Swap(vs6M)_3Y'!B896)/2  )*(P884-3) )/100</f>
        <v>2.9105714285714286E-3</v>
      </c>
      <c r="R884" s="3">
        <f t="shared" si="299"/>
        <v>0.72169048033841332</v>
      </c>
      <c r="S884" s="3">
        <f t="shared" si="300"/>
        <v>0.61632918736027631</v>
      </c>
      <c r="T884" s="13">
        <f t="shared" si="301"/>
        <v>0.76475760189315123</v>
      </c>
      <c r="U884" s="13">
        <f t="shared" si="302"/>
        <v>0.73116136049169511</v>
      </c>
      <c r="V884" s="3">
        <f t="shared" si="303"/>
        <v>88.550198638615939</v>
      </c>
      <c r="W884" s="13">
        <f t="shared" si="304"/>
        <v>0.76475760189315123</v>
      </c>
      <c r="X884" s="3">
        <f t="shared" si="305"/>
        <v>2.7472437919807799E-3</v>
      </c>
      <c r="Y884" s="3">
        <f t="shared" si="306"/>
        <v>-7.0736144860860346</v>
      </c>
      <c r="Z884" s="3">
        <f t="shared" si="307"/>
        <v>607.92778201155591</v>
      </c>
      <c r="AA884" s="3">
        <f t="shared" si="308"/>
        <v>2507.5403014878048</v>
      </c>
      <c r="AL884" s="25"/>
      <c r="AM884" s="25"/>
    </row>
    <row r="885" spans="1:39" hidden="1">
      <c r="A885" s="4">
        <v>41961</v>
      </c>
      <c r="B885" s="3">
        <v>133.899</v>
      </c>
      <c r="C885" s="3">
        <f t="shared" si="288"/>
        <v>-7.5401554156760383E-4</v>
      </c>
      <c r="D885" s="3">
        <f t="shared" si="289"/>
        <v>5.6853943692548689E-7</v>
      </c>
      <c r="E885" s="3">
        <f t="shared" si="290"/>
        <v>3.978771297081588E-5</v>
      </c>
      <c r="F885" s="3">
        <f t="shared" si="291"/>
        <v>9.8113028851609697E-3</v>
      </c>
      <c r="G885" s="3">
        <f t="shared" si="292"/>
        <v>2.0992387546930634E-2</v>
      </c>
      <c r="H885" s="3">
        <f t="shared" si="293"/>
        <v>1.5</v>
      </c>
      <c r="I885" s="13">
        <f>I886*(1+(H886*((B885/B886)-1))+((1-H886)*(Eur_1M!B885/100)*((A885-A886)/360)))</f>
        <v>112.32995136105599</v>
      </c>
      <c r="J885" s="3">
        <f t="shared" si="294"/>
        <v>107.46838864581943</v>
      </c>
      <c r="K885" s="3">
        <f t="shared" si="287"/>
        <v>1.0663879144466093</v>
      </c>
      <c r="L885" s="13">
        <f t="shared" si="295"/>
        <v>1066.3879144466093</v>
      </c>
      <c r="M885" s="3">
        <f t="shared" si="296"/>
        <v>-1.1313478587490324E-3</v>
      </c>
      <c r="N885" s="3">
        <f>SQRT(252)*STDEV(M886:$M$1035)</f>
        <v>5.6742965621321272E-2</v>
      </c>
      <c r="O885" s="3">
        <v>874</v>
      </c>
      <c r="P885" s="3">
        <f t="shared" si="298"/>
        <v>3.4682539682539684</v>
      </c>
      <c r="Q885" s="3">
        <f>(  'Swap(vs6M)_3Y'!B897 + ( ('Swap(vs6M)_5Y'!B893 - 'Swap(vs6M)_3Y'!B897)/2  )*(P885-3) )/100</f>
        <v>2.9157380952380949E-3</v>
      </c>
      <c r="R885" s="3">
        <f t="shared" si="299"/>
        <v>0.75679240311120144</v>
      </c>
      <c r="S885" s="3">
        <f t="shared" si="300"/>
        <v>0.65111856632357823</v>
      </c>
      <c r="T885" s="13">
        <f t="shared" si="301"/>
        <v>0.775412877559577</v>
      </c>
      <c r="U885" s="13">
        <f t="shared" si="302"/>
        <v>0.74251502382313972</v>
      </c>
      <c r="V885" s="3">
        <f t="shared" si="303"/>
        <v>91.846757427184002</v>
      </c>
      <c r="W885" s="13">
        <f t="shared" si="304"/>
        <v>0.775412877559577</v>
      </c>
      <c r="X885" s="3">
        <f t="shared" si="305"/>
        <v>2.6586404400136608E-3</v>
      </c>
      <c r="Y885" s="3">
        <f t="shared" si="306"/>
        <v>-7.0104512701829336</v>
      </c>
      <c r="Z885" s="3">
        <f t="shared" si="307"/>
        <v>594.99450840088105</v>
      </c>
      <c r="AA885" s="3">
        <f t="shared" si="308"/>
        <v>2549.319838317982</v>
      </c>
      <c r="AL885" s="25"/>
      <c r="AM885" s="25"/>
    </row>
    <row r="886" spans="1:39" hidden="1">
      <c r="A886" s="4">
        <v>41960</v>
      </c>
      <c r="B886" s="3">
        <v>134</v>
      </c>
      <c r="C886" s="3">
        <f t="shared" si="288"/>
        <v>-4.991291456639842E-4</v>
      </c>
      <c r="D886" s="3">
        <f t="shared" si="289"/>
        <v>2.4912990405125876E-7</v>
      </c>
      <c r="E886" s="3">
        <f t="shared" si="290"/>
        <v>4.023546439315394E-5</v>
      </c>
      <c r="F886" s="3">
        <f t="shared" si="291"/>
        <v>1.1573430949844695E-2</v>
      </c>
      <c r="G886" s="3">
        <f t="shared" si="292"/>
        <v>2.0556797899106784E-2</v>
      </c>
      <c r="H886" s="3">
        <f t="shared" si="293"/>
        <v>1.5</v>
      </c>
      <c r="I886" s="13">
        <f>I887*(1+(H887*((B886/B887)-1))+((1-H887)*(Eur_1M!B886/100)*((A886-A887)/360)))</f>
        <v>112.45710752636661</v>
      </c>
      <c r="J886" s="3">
        <f t="shared" si="294"/>
        <v>107.59004158011467</v>
      </c>
      <c r="K886" s="3">
        <f t="shared" si="287"/>
        <v>1.067595052848181</v>
      </c>
      <c r="L886" s="13">
        <f t="shared" si="295"/>
        <v>1067.595052848181</v>
      </c>
      <c r="M886" s="3">
        <f t="shared" si="296"/>
        <v>-6.9031945787831708E-4</v>
      </c>
      <c r="N886" s="3">
        <f>SQRT(252)*STDEV(M887:$M$1035)</f>
        <v>5.6901670674323869E-2</v>
      </c>
      <c r="O886" s="3">
        <v>875</v>
      </c>
      <c r="P886" s="3">
        <f t="shared" si="298"/>
        <v>3.4722222222222223</v>
      </c>
      <c r="Q886" s="3">
        <f>(  'Swap(vs6M)_3Y'!B898 + ( ('Swap(vs6M)_5Y'!B894 - 'Swap(vs6M)_3Y'!B898)/2  )*(P886-3) )/100</f>
        <v>2.9221527777777779E-3</v>
      </c>
      <c r="R886" s="3">
        <f t="shared" si="299"/>
        <v>0.76559508522853115</v>
      </c>
      <c r="S886" s="3">
        <f t="shared" si="300"/>
        <v>0.65956508217761911</v>
      </c>
      <c r="T886" s="13">
        <f t="shared" si="301"/>
        <v>0.77804136512845579</v>
      </c>
      <c r="U886" s="13">
        <f t="shared" si="302"/>
        <v>0.74523351591580067</v>
      </c>
      <c r="V886" s="3">
        <f t="shared" si="303"/>
        <v>92.922775784581177</v>
      </c>
      <c r="W886" s="13">
        <f t="shared" si="304"/>
        <v>0.77804136512845579</v>
      </c>
      <c r="X886" s="3">
        <f t="shared" si="305"/>
        <v>2.6290385845850099E-3</v>
      </c>
      <c r="Y886" s="3">
        <f t="shared" si="306"/>
        <v>-7.0066892464130506</v>
      </c>
      <c r="Z886" s="3">
        <f t="shared" si="307"/>
        <v>592.02847451775165</v>
      </c>
      <c r="AA886" s="3">
        <f t="shared" si="308"/>
        <v>2561.4942240895957</v>
      </c>
      <c r="AL886" s="25"/>
      <c r="AM886" s="25"/>
    </row>
    <row r="887" spans="1:39" hidden="1">
      <c r="A887" s="4">
        <v>41957</v>
      </c>
      <c r="B887" s="3">
        <v>134.0669</v>
      </c>
      <c r="C887" s="3">
        <f t="shared" si="288"/>
        <v>1.0522671729266925E-3</v>
      </c>
      <c r="D887" s="3">
        <f t="shared" si="289"/>
        <v>1.1072662032191336E-6</v>
      </c>
      <c r="E887" s="3">
        <f t="shared" si="290"/>
        <v>4.1359354702078644E-5</v>
      </c>
      <c r="F887" s="3">
        <f t="shared" si="291"/>
        <v>1.090080064366886E-2</v>
      </c>
      <c r="G887" s="3">
        <f t="shared" si="292"/>
        <v>2.1125022433176103E-2</v>
      </c>
      <c r="H887" s="3">
        <f t="shared" si="293"/>
        <v>1.3824046988169001</v>
      </c>
      <c r="I887" s="13">
        <f>I888*(1+(H888*((B887/B888)-1))+((1-H888)*(Eur_1M!B887/100)*((A887-A888)/360)))</f>
        <v>112.53476565724424</v>
      </c>
      <c r="J887" s="3">
        <f t="shared" si="294"/>
        <v>107.6643387207218</v>
      </c>
      <c r="K887" s="3">
        <f t="shared" si="287"/>
        <v>1.068332288921223</v>
      </c>
      <c r="L887" s="13">
        <f t="shared" si="295"/>
        <v>1068.3322889212229</v>
      </c>
      <c r="M887" s="3">
        <f t="shared" si="296"/>
        <v>1.4025228883845495E-3</v>
      </c>
      <c r="N887" s="3">
        <f>SQRT(252)*STDEV(M888:$M$1035)</f>
        <v>5.7089262276259704E-2</v>
      </c>
      <c r="O887" s="3">
        <v>876</v>
      </c>
      <c r="P887" s="3">
        <f t="shared" si="298"/>
        <v>3.4761904761904763</v>
      </c>
      <c r="Q887" s="3">
        <f>(  'Swap(vs6M)_3Y'!B899 + ( ('Swap(vs6M)_5Y'!B895 - 'Swap(vs6M)_3Y'!B899)/2  )*(P887-3) )/100</f>
        <v>2.9566666666666669E-3</v>
      </c>
      <c r="R887" s="3">
        <f t="shared" si="299"/>
        <v>0.77077487746572027</v>
      </c>
      <c r="S887" s="3">
        <f t="shared" si="300"/>
        <v>0.66433454714173246</v>
      </c>
      <c r="T887" s="13">
        <f t="shared" si="301"/>
        <v>0.77957980967702067</v>
      </c>
      <c r="U887" s="13">
        <f t="shared" si="302"/>
        <v>0.74676189276207317</v>
      </c>
      <c r="V887" s="3">
        <f t="shared" si="303"/>
        <v>93.72425334808554</v>
      </c>
      <c r="W887" s="13">
        <f t="shared" si="304"/>
        <v>0.77957980967702067</v>
      </c>
      <c r="X887" s="3">
        <f t="shared" si="305"/>
        <v>2.60670355240857E-3</v>
      </c>
      <c r="Y887" s="3">
        <f t="shared" si="306"/>
        <v>-7.0335793443543286</v>
      </c>
      <c r="Z887" s="3">
        <f t="shared" si="307"/>
        <v>590.42175217299098</v>
      </c>
      <c r="AA887" s="3">
        <f t="shared" si="308"/>
        <v>2569.3428631346869</v>
      </c>
      <c r="AL887" s="25"/>
      <c r="AM887" s="25"/>
    </row>
    <row r="888" spans="1:39" hidden="1">
      <c r="A888" s="4">
        <v>41956</v>
      </c>
      <c r="B888" s="3">
        <v>133.92590000000001</v>
      </c>
      <c r="C888" s="3">
        <f t="shared" si="288"/>
        <v>1.1798264623390176E-4</v>
      </c>
      <c r="D888" s="3">
        <f t="shared" si="289"/>
        <v>1.3919904812354011E-8</v>
      </c>
      <c r="E888" s="3">
        <f t="shared" si="290"/>
        <v>4.3768182602063053E-5</v>
      </c>
      <c r="F888" s="3">
        <f t="shared" si="291"/>
        <v>7.9734083807272253E-3</v>
      </c>
      <c r="G888" s="3">
        <f t="shared" si="292"/>
        <v>2.2614745163859536E-2</v>
      </c>
      <c r="H888" s="3">
        <f t="shared" si="293"/>
        <v>1.3331619707591396</v>
      </c>
      <c r="I888" s="13">
        <f>I889*(1+(H889*((B888/B889)-1))+((1-H889)*(Eur_1M!B888/100)*((A888-A889)/360)))</f>
        <v>112.37704370285066</v>
      </c>
      <c r="J888" s="3">
        <f t="shared" si="294"/>
        <v>107.51344286358513</v>
      </c>
      <c r="K888" s="3">
        <f t="shared" si="287"/>
        <v>1.0668349786849922</v>
      </c>
      <c r="L888" s="13">
        <f t="shared" si="295"/>
        <v>1066.8349786849922</v>
      </c>
      <c r="M888" s="3">
        <f t="shared" si="296"/>
        <v>1.4197219964838875E-4</v>
      </c>
      <c r="N888" s="3">
        <f>SQRT(252)*STDEV(M889:$M$1035)</f>
        <v>5.7278100433153727E-2</v>
      </c>
      <c r="O888" s="3">
        <v>877</v>
      </c>
      <c r="P888" s="3">
        <f t="shared" si="298"/>
        <v>3.4801587301587302</v>
      </c>
      <c r="Q888" s="3">
        <f>(  'Swap(vs6M)_3Y'!B900 + ( ('Swap(vs6M)_5Y'!B896 - 'Swap(vs6M)_3Y'!B900)/2  )*(P888-3) )/100</f>
        <v>3.1083234126984128E-3</v>
      </c>
      <c r="R888" s="3">
        <f t="shared" si="299"/>
        <v>0.76013134639036328</v>
      </c>
      <c r="S888" s="3">
        <f t="shared" si="300"/>
        <v>0.65327799873397308</v>
      </c>
      <c r="T888" s="13">
        <f t="shared" si="301"/>
        <v>0.77641196141470936</v>
      </c>
      <c r="U888" s="13">
        <f t="shared" si="302"/>
        <v>0.74321146319910292</v>
      </c>
      <c r="V888" s="3">
        <f t="shared" si="303"/>
        <v>93.088306566623373</v>
      </c>
      <c r="W888" s="13">
        <f t="shared" si="304"/>
        <v>0.77641196141470936</v>
      </c>
      <c r="X888" s="3">
        <f t="shared" si="305"/>
        <v>2.621543590543108E-3</v>
      </c>
      <c r="Y888" s="3">
        <f t="shared" si="306"/>
        <v>-7.179678909084716</v>
      </c>
      <c r="Z888" s="3">
        <f t="shared" si="307"/>
        <v>594.75655319916189</v>
      </c>
      <c r="AA888" s="3">
        <f t="shared" si="308"/>
        <v>2558.6653592698008</v>
      </c>
      <c r="AL888" s="25"/>
      <c r="AM888" s="25"/>
    </row>
    <row r="889" spans="1:39" hidden="1">
      <c r="A889" s="4">
        <v>41955</v>
      </c>
      <c r="B889" s="3">
        <v>133.9101</v>
      </c>
      <c r="C889" s="3">
        <f t="shared" si="288"/>
        <v>5.4155461856004105E-4</v>
      </c>
      <c r="D889" s="3">
        <f t="shared" si="289"/>
        <v>2.9328140488371154E-7</v>
      </c>
      <c r="E889" s="3">
        <f t="shared" si="290"/>
        <v>1.4980534440990116E-4</v>
      </c>
      <c r="F889" s="3">
        <f t="shared" si="291"/>
        <v>-2.4426848549619316E-3</v>
      </c>
      <c r="G889" s="3">
        <f t="shared" si="292"/>
        <v>4.3402630251003667E-2</v>
      </c>
      <c r="H889" s="3">
        <f t="shared" si="293"/>
        <v>1.2037774071071425</v>
      </c>
      <c r="I889" s="13">
        <f>I890*(1+(H890*((B889/B890)-1))+((1-H890)*(Eur_1M!B889/100)*((A889-A890)/360)))</f>
        <v>112.36109041925434</v>
      </c>
      <c r="J889" s="3">
        <f t="shared" si="294"/>
        <v>107.49818002708487</v>
      </c>
      <c r="K889" s="3">
        <f t="shared" si="287"/>
        <v>1.0666835285275167</v>
      </c>
      <c r="L889" s="13">
        <f t="shared" si="295"/>
        <v>1066.6835285275167</v>
      </c>
      <c r="M889" s="3">
        <f t="shared" si="296"/>
        <v>6.4516451013645309E-4</v>
      </c>
      <c r="N889" s="3">
        <f>SQRT(252)*STDEV(M890:$M$1035)</f>
        <v>5.7474939782592306E-2</v>
      </c>
      <c r="O889" s="3">
        <v>878</v>
      </c>
      <c r="P889" s="3">
        <f t="shared" si="298"/>
        <v>3.4841269841269842</v>
      </c>
      <c r="Q889" s="3">
        <f>(  'Swap(vs6M)_3Y'!B901 + ( ('Swap(vs6M)_5Y'!B897 - 'Swap(vs6M)_3Y'!B901)/2  )*(P889-3) )/100</f>
        <v>3.2929801587301588E-3</v>
      </c>
      <c r="R889" s="3">
        <f t="shared" si="299"/>
        <v>0.76231261570882636</v>
      </c>
      <c r="S889" s="3">
        <f t="shared" si="300"/>
        <v>0.65503094888412239</v>
      </c>
      <c r="T889" s="13">
        <f t="shared" si="301"/>
        <v>0.77706327692115418</v>
      </c>
      <c r="U889" s="13">
        <f t="shared" si="302"/>
        <v>0.74377608594591982</v>
      </c>
      <c r="V889" s="3">
        <f t="shared" si="303"/>
        <v>93.589208755859545</v>
      </c>
      <c r="W889" s="13">
        <f t="shared" si="304"/>
        <v>0.77706327692115418</v>
      </c>
      <c r="X889" s="3">
        <f t="shared" si="305"/>
        <v>2.607115346108952E-3</v>
      </c>
      <c r="Y889" s="3">
        <f t="shared" si="306"/>
        <v>-7.3208757224336205</v>
      </c>
      <c r="Z889" s="3">
        <f t="shared" si="307"/>
        <v>594.02390687203729</v>
      </c>
      <c r="AA889" s="3">
        <f t="shared" si="308"/>
        <v>2561.8485708638359</v>
      </c>
      <c r="AL889" s="25"/>
      <c r="AM889" s="25"/>
    </row>
    <row r="890" spans="1:39" hidden="1">
      <c r="A890" s="4">
        <v>41954</v>
      </c>
      <c r="B890" s="3">
        <v>133.83760000000001</v>
      </c>
      <c r="C890" s="3">
        <f t="shared" si="288"/>
        <v>1.0645424669267316E-3</v>
      </c>
      <c r="D890" s="3">
        <f t="shared" si="289"/>
        <v>1.1332506638904513E-6</v>
      </c>
      <c r="E890" s="3">
        <f t="shared" si="290"/>
        <v>1.6076244632699601E-4</v>
      </c>
      <c r="F890" s="3">
        <f t="shared" si="291"/>
        <v>3.6991963450772308E-4</v>
      </c>
      <c r="G890" s="3">
        <f t="shared" si="292"/>
        <v>4.5005784230279483E-2</v>
      </c>
      <c r="H890" s="3">
        <f t="shared" si="293"/>
        <v>1.1914694645967654</v>
      </c>
      <c r="I890" s="13">
        <f>I891*(1+(H891*((B890/B891)-1))+((1-H891)*(Eur_1M!B890/100)*((A890-A891)/360)))</f>
        <v>112.28862241080287</v>
      </c>
      <c r="J890" s="3">
        <f t="shared" si="294"/>
        <v>107.4288483839898</v>
      </c>
      <c r="K890" s="3">
        <f t="shared" si="287"/>
        <v>1.0659955641203367</v>
      </c>
      <c r="L890" s="13">
        <f t="shared" si="295"/>
        <v>1065.9955641203367</v>
      </c>
      <c r="M890" s="3">
        <f t="shared" si="296"/>
        <v>1.2685826758561682E-3</v>
      </c>
      <c r="N890" s="3">
        <f>SQRT(252)*STDEV(M891:$M$1035)</f>
        <v>5.7670717413113907E-2</v>
      </c>
      <c r="O890" s="3">
        <v>879</v>
      </c>
      <c r="P890" s="3">
        <f t="shared" si="298"/>
        <v>3.4880952380952381</v>
      </c>
      <c r="Q890" s="3">
        <f>(  'Swap(vs6M)_3Y'!B902 + ( ('Swap(vs6M)_5Y'!B898 - 'Swap(vs6M)_3Y'!B902)/2  )*(P890-3) )/100</f>
        <v>3.1355952380952385E-3</v>
      </c>
      <c r="R890" s="3">
        <f t="shared" si="299"/>
        <v>0.74875290617603474</v>
      </c>
      <c r="S890" s="3">
        <f t="shared" si="300"/>
        <v>0.64104451941795448</v>
      </c>
      <c r="T890" s="13">
        <f t="shared" si="301"/>
        <v>0.77299692540576348</v>
      </c>
      <c r="U890" s="13">
        <f t="shared" si="302"/>
        <v>0.73925312062969128</v>
      </c>
      <c r="V890" s="3">
        <f t="shared" si="303"/>
        <v>92.799517409442956</v>
      </c>
      <c r="W890" s="13">
        <f t="shared" si="304"/>
        <v>0.77299692540576348</v>
      </c>
      <c r="X890" s="3">
        <f t="shared" si="305"/>
        <v>2.6252199195730751E-3</v>
      </c>
      <c r="Y890" s="3">
        <f t="shared" si="306"/>
        <v>-7.2536467584113975</v>
      </c>
      <c r="Z890" s="3">
        <f t="shared" si="307"/>
        <v>600.09522929140371</v>
      </c>
      <c r="AA890" s="3">
        <f t="shared" si="308"/>
        <v>2550.536314434114</v>
      </c>
      <c r="AL890" s="25"/>
      <c r="AM890" s="25"/>
    </row>
    <row r="891" spans="1:39" hidden="1">
      <c r="A891" s="4">
        <v>41953</v>
      </c>
      <c r="B891" s="3">
        <v>133.6952</v>
      </c>
      <c r="C891" s="3">
        <f t="shared" si="288"/>
        <v>5.334448731182203E-4</v>
      </c>
      <c r="D891" s="3">
        <f t="shared" si="289"/>
        <v>2.8456343265611417E-7</v>
      </c>
      <c r="E891" s="3">
        <f t="shared" si="290"/>
        <v>1.9871350961088647E-4</v>
      </c>
      <c r="F891" s="3">
        <f t="shared" si="291"/>
        <v>5.5571220398371313E-3</v>
      </c>
      <c r="G891" s="3">
        <f t="shared" si="292"/>
        <v>4.9843101927115399E-2</v>
      </c>
      <c r="H891" s="3">
        <f t="shared" si="293"/>
        <v>1.1918360248295874</v>
      </c>
      <c r="I891" s="13">
        <f>I892*(1+(H892*((B891/B892)-1))+((1-H892)*(Eur_1M!B891/100)*((A891-A892)/360)))</f>
        <v>112.14626532467469</v>
      </c>
      <c r="J891" s="3">
        <f t="shared" si="294"/>
        <v>107.29265241423161</v>
      </c>
      <c r="K891" s="3">
        <f t="shared" si="287"/>
        <v>1.0646441180069579</v>
      </c>
      <c r="L891" s="13">
        <f t="shared" si="295"/>
        <v>1064.6441180069578</v>
      </c>
      <c r="M891" s="3">
        <f t="shared" si="296"/>
        <v>6.3508349794434899E-4</v>
      </c>
      <c r="N891" s="3">
        <f>SQRT(252)*STDEV(M892:$M$1035)</f>
        <v>5.7871641295705531E-2</v>
      </c>
      <c r="O891" s="3">
        <v>880</v>
      </c>
      <c r="P891" s="3">
        <f t="shared" si="298"/>
        <v>3.4920634920634921</v>
      </c>
      <c r="Q891" s="3">
        <f>(  'Swap(vs6M)_3Y'!B903 + ( ('Swap(vs6M)_5Y'!B899 - 'Swap(vs6M)_3Y'!B903)/2  )*(P891-3) )/100</f>
        <v>3.0289285714285713E-3</v>
      </c>
      <c r="R891" s="3">
        <f t="shared" si="299"/>
        <v>0.73110544199617822</v>
      </c>
      <c r="S891" s="3">
        <f t="shared" si="300"/>
        <v>0.62296033734529077</v>
      </c>
      <c r="T891" s="13">
        <f t="shared" si="301"/>
        <v>0.76764262472200884</v>
      </c>
      <c r="U891" s="13">
        <f t="shared" si="302"/>
        <v>0.73334470693000608</v>
      </c>
      <c r="V891" s="3">
        <f t="shared" si="303"/>
        <v>91.637361734254569</v>
      </c>
      <c r="W891" s="13">
        <f t="shared" si="304"/>
        <v>0.76764262472200884</v>
      </c>
      <c r="X891" s="3">
        <f t="shared" si="305"/>
        <v>2.6523464296208921E-3</v>
      </c>
      <c r="Y891" s="3">
        <f t="shared" si="306"/>
        <v>-7.2321973769412224</v>
      </c>
      <c r="Z891" s="3">
        <f t="shared" si="307"/>
        <v>607.55709474678451</v>
      </c>
      <c r="AA891" s="3">
        <f t="shared" si="308"/>
        <v>2533.9419928514289</v>
      </c>
      <c r="AL891" s="25"/>
      <c r="AM891" s="25"/>
    </row>
    <row r="892" spans="1:39" hidden="1">
      <c r="A892" s="4">
        <v>41950</v>
      </c>
      <c r="B892" s="3">
        <v>133.62389999999999</v>
      </c>
      <c r="C892" s="3">
        <f t="shared" si="288"/>
        <v>6.2059052413402781E-4</v>
      </c>
      <c r="D892" s="3">
        <f t="shared" si="289"/>
        <v>3.8513259864494736E-7</v>
      </c>
      <c r="E892" s="3">
        <f t="shared" si="290"/>
        <v>2.0177429888661752E-4</v>
      </c>
      <c r="F892" s="3">
        <f t="shared" si="291"/>
        <v>3.1946466288690955E-3</v>
      </c>
      <c r="G892" s="3">
        <f t="shared" si="292"/>
        <v>5.0357983803056235E-2</v>
      </c>
      <c r="H892" s="3">
        <f t="shared" si="293"/>
        <v>1.1908315095012834</v>
      </c>
      <c r="I892" s="13">
        <f>I893*(1+(H893*((B892/B893)-1))+((1-H893)*(Eur_1M!B892/100)*((A892-A893)/360)))</f>
        <v>112.07506569345938</v>
      </c>
      <c r="J892" s="3">
        <f t="shared" si="294"/>
        <v>107.22453425388191</v>
      </c>
      <c r="K892" s="3">
        <f t="shared" si="287"/>
        <v>1.0639681947529986</v>
      </c>
      <c r="L892" s="13">
        <f t="shared" si="295"/>
        <v>1063.9681947529987</v>
      </c>
      <c r="M892" s="3">
        <f t="shared" si="296"/>
        <v>7.4637580706053924E-4</v>
      </c>
      <c r="N892" s="3">
        <f>SQRT(252)*STDEV(M893:$M$1035)</f>
        <v>5.8075025634721181E-2</v>
      </c>
      <c r="O892" s="3">
        <v>881</v>
      </c>
      <c r="P892" s="3">
        <f t="shared" si="298"/>
        <v>3.496031746031746</v>
      </c>
      <c r="Q892" s="3">
        <f>(  'Swap(vs6M)_3Y'!B904 + ( ('Swap(vs6M)_5Y'!B900 - 'Swap(vs6M)_3Y'!B904)/2  )*(P892-3) )/100</f>
        <v>2.9321825396825397E-3</v>
      </c>
      <c r="R892" s="3">
        <f t="shared" si="299"/>
        <v>0.7197195156397691</v>
      </c>
      <c r="S892" s="3">
        <f t="shared" si="300"/>
        <v>0.61113270085840721</v>
      </c>
      <c r="T892" s="13">
        <f t="shared" si="301"/>
        <v>0.76415114603857437</v>
      </c>
      <c r="U892" s="13">
        <f t="shared" si="302"/>
        <v>0.72944413370882022</v>
      </c>
      <c r="V892" s="3">
        <f t="shared" si="303"/>
        <v>91.027720353029849</v>
      </c>
      <c r="W892" s="13">
        <f t="shared" si="304"/>
        <v>0.76415114603857437</v>
      </c>
      <c r="X892" s="3">
        <f t="shared" si="305"/>
        <v>2.6651575327102336E-3</v>
      </c>
      <c r="Y892" s="3">
        <f t="shared" si="306"/>
        <v>-7.2048377838630699</v>
      </c>
      <c r="Z892" s="3">
        <f t="shared" si="307"/>
        <v>612.55480913454971</v>
      </c>
      <c r="AA892" s="3">
        <f t="shared" si="308"/>
        <v>2524.1516841633143</v>
      </c>
      <c r="AL892" s="25"/>
      <c r="AM892" s="25"/>
    </row>
    <row r="893" spans="1:39" hidden="1">
      <c r="A893" s="4">
        <v>41949</v>
      </c>
      <c r="B893" s="3">
        <v>133.541</v>
      </c>
      <c r="C893" s="3">
        <f t="shared" si="288"/>
        <v>5.8351165551630616E-4</v>
      </c>
      <c r="D893" s="3">
        <f t="shared" si="289"/>
        <v>3.4048585212338034E-7</v>
      </c>
      <c r="E893" s="3">
        <f t="shared" si="290"/>
        <v>2.0160037361255498E-4</v>
      </c>
      <c r="F893" s="3">
        <f t="shared" si="291"/>
        <v>3.0336290854273617E-3</v>
      </c>
      <c r="G893" s="3">
        <f t="shared" si="292"/>
        <v>5.0342495737682534E-2</v>
      </c>
      <c r="H893" s="3">
        <f t="shared" si="293"/>
        <v>1.2028437780012728</v>
      </c>
      <c r="I893" s="13">
        <f>I894*(1+(H894*((B893/B894)-1))+((1-H894)*(Eur_1M!B893/100)*((A893-A894)/360)))</f>
        <v>111.99144678529794</v>
      </c>
      <c r="J893" s="3">
        <f t="shared" si="294"/>
        <v>107.14453431431505</v>
      </c>
      <c r="K893" s="3">
        <f t="shared" si="287"/>
        <v>1.0631743709152586</v>
      </c>
      <c r="L893" s="13">
        <f t="shared" si="295"/>
        <v>1063.1743709152586</v>
      </c>
      <c r="M893" s="3">
        <f t="shared" si="296"/>
        <v>7.0566717985929043E-4</v>
      </c>
      <c r="N893" s="3">
        <f>SQRT(252)*STDEV(M894:$M$1035)</f>
        <v>5.8280486570960972E-2</v>
      </c>
      <c r="O893" s="3">
        <v>882</v>
      </c>
      <c r="P893" s="3">
        <f t="shared" si="298"/>
        <v>3.5</v>
      </c>
      <c r="Q893" s="3">
        <f>(  'Swap(vs6M)_3Y'!B905 + ( ('Swap(vs6M)_5Y'!B901 - 'Swap(vs6M)_3Y'!B905)/2  )*(P893-3) )/100</f>
        <v>2.9200000000000003E-3</v>
      </c>
      <c r="R893" s="3">
        <f t="shared" si="299"/>
        <v>0.71009085635028657</v>
      </c>
      <c r="S893" s="3">
        <f t="shared" si="300"/>
        <v>0.60105804980877875</v>
      </c>
      <c r="T893" s="13">
        <f t="shared" si="301"/>
        <v>0.76117610194721708</v>
      </c>
      <c r="U893" s="13">
        <f t="shared" si="302"/>
        <v>0.72609933852480024</v>
      </c>
      <c r="V893" s="3">
        <f t="shared" si="303"/>
        <v>90.546528952580161</v>
      </c>
      <c r="W893" s="13">
        <f t="shared" si="304"/>
        <v>0.76117610194721708</v>
      </c>
      <c r="X893" s="3">
        <f t="shared" si="305"/>
        <v>2.6745851835033698E-3</v>
      </c>
      <c r="Y893" s="3">
        <f t="shared" si="306"/>
        <v>-7.2329581755096806</v>
      </c>
      <c r="Z893" s="3">
        <f t="shared" si="307"/>
        <v>616.67543017950379</v>
      </c>
      <c r="AA893" s="3">
        <f t="shared" si="308"/>
        <v>2515.5073803680834</v>
      </c>
      <c r="AL893" s="25"/>
      <c r="AM893" s="25"/>
    </row>
    <row r="894" spans="1:39" hidden="1">
      <c r="A894" s="4">
        <v>41948</v>
      </c>
      <c r="B894" s="3">
        <v>133.4631</v>
      </c>
      <c r="C894" s="3">
        <f t="shared" si="288"/>
        <v>-1.7839201181039032E-3</v>
      </c>
      <c r="D894" s="3">
        <f t="shared" si="289"/>
        <v>3.1823709877758442E-6</v>
      </c>
      <c r="E894" s="3">
        <f t="shared" si="290"/>
        <v>2.0203417417957468E-4</v>
      </c>
      <c r="F894" s="3">
        <f t="shared" si="291"/>
        <v>3.3300528929667726E-3</v>
      </c>
      <c r="G894" s="3">
        <f t="shared" si="292"/>
        <v>5.0384961702204044E-2</v>
      </c>
      <c r="H894" s="3">
        <f t="shared" si="293"/>
        <v>1.209509084690475</v>
      </c>
      <c r="I894" s="13">
        <f>I895*(1+(H895*((B894/B895)-1))+((1-H895)*(Eur_1M!B894/100)*((A894-A895)/360)))</f>
        <v>111.91244597429466</v>
      </c>
      <c r="J894" s="3">
        <f t="shared" si="294"/>
        <v>107.06895260385079</v>
      </c>
      <c r="K894" s="3">
        <f t="shared" si="287"/>
        <v>1.0624243883054147</v>
      </c>
      <c r="L894" s="13">
        <f t="shared" si="295"/>
        <v>1062.4243883054148</v>
      </c>
      <c r="M894" s="3">
        <f t="shared" si="296"/>
        <v>-2.1856266508885375E-3</v>
      </c>
      <c r="N894" s="3">
        <f>SQRT(252)*STDEV(M895:$M$1035)</f>
        <v>5.835064620465627E-2</v>
      </c>
      <c r="O894" s="3">
        <v>883</v>
      </c>
      <c r="P894" s="3">
        <f t="shared" si="298"/>
        <v>3.503968253968254</v>
      </c>
      <c r="Q894" s="3">
        <f>(  'Swap(vs6M)_3Y'!B906 + ( ('Swap(vs6M)_5Y'!B902 - 'Swap(vs6M)_3Y'!B906)/2  )*(P894-3) )/100</f>
        <v>2.9797896825396824E-3</v>
      </c>
      <c r="R894" s="3">
        <f t="shared" si="299"/>
        <v>0.70459180934716403</v>
      </c>
      <c r="S894" s="3">
        <f t="shared" si="300"/>
        <v>0.59536587929124385</v>
      </c>
      <c r="T894" s="13">
        <f t="shared" si="301"/>
        <v>0.75946785142272955</v>
      </c>
      <c r="U894" s="13">
        <f t="shared" si="302"/>
        <v>0.72420053595742606</v>
      </c>
      <c r="V894" s="3">
        <f t="shared" si="303"/>
        <v>90.198735567578638</v>
      </c>
      <c r="W894" s="13">
        <f t="shared" si="304"/>
        <v>0.75946785142272955</v>
      </c>
      <c r="X894" s="3">
        <f t="shared" si="305"/>
        <v>2.6821534331192515E-3</v>
      </c>
      <c r="Y894" s="3">
        <f t="shared" si="306"/>
        <v>-7.2895107816370732</v>
      </c>
      <c r="Z894" s="3">
        <f t="shared" si="307"/>
        <v>618.99268103425015</v>
      </c>
      <c r="AA894" s="3">
        <f t="shared" si="308"/>
        <v>2511.2184737438683</v>
      </c>
      <c r="AL894" s="25"/>
      <c r="AM894" s="25"/>
    </row>
    <row r="895" spans="1:39" hidden="1">
      <c r="A895" s="4">
        <v>41947</v>
      </c>
      <c r="B895" s="3">
        <v>133.70140000000001</v>
      </c>
      <c r="C895" s="3">
        <f t="shared" si="288"/>
        <v>1.9180485811516104E-3</v>
      </c>
      <c r="D895" s="3">
        <f t="shared" si="289"/>
        <v>3.6789103596577059E-6</v>
      </c>
      <c r="E895" s="3">
        <f t="shared" si="290"/>
        <v>1.989152440472436E-4</v>
      </c>
      <c r="F895" s="3">
        <f t="shared" si="291"/>
        <v>5.3658476930947803E-3</v>
      </c>
      <c r="G895" s="3">
        <f t="shared" si="292"/>
        <v>4.9881789387230389E-2</v>
      </c>
      <c r="H895" s="3">
        <f t="shared" si="293"/>
        <v>1.2249043841530478</v>
      </c>
      <c r="I895" s="13">
        <f>I896*(1+(H896*((B895/B896)-1))+((1-H896)*(Eur_1M!B895/100)*((A895-A896)/360)))</f>
        <v>112.15731229448338</v>
      </c>
      <c r="J895" s="3">
        <f t="shared" si="294"/>
        <v>107.30322127881647</v>
      </c>
      <c r="K895" s="3">
        <f t="shared" si="287"/>
        <v>1.0647489907942467</v>
      </c>
      <c r="L895" s="13">
        <f t="shared" si="295"/>
        <v>1064.7489907942468</v>
      </c>
      <c r="M895" s="3">
        <f t="shared" si="296"/>
        <v>2.4188615895436643E-3</v>
      </c>
      <c r="N895" s="3">
        <f>SQRT(252)*STDEV(M896:$M$1035)</f>
        <v>5.8519982707010282E-2</v>
      </c>
      <c r="O895" s="3">
        <v>884</v>
      </c>
      <c r="P895" s="3">
        <f t="shared" si="298"/>
        <v>3.5079365079365079</v>
      </c>
      <c r="Q895" s="3">
        <f>(  'Swap(vs6M)_3Y'!B907 + ( ('Swap(vs6M)_5Y'!B903 - 'Swap(vs6M)_3Y'!B907)/2  )*(P895-3) )/100</f>
        <v>3.0539523809523812E-3</v>
      </c>
      <c r="R895" s="3">
        <f t="shared" si="299"/>
        <v>0.72495625195671665</v>
      </c>
      <c r="S895" s="3">
        <f t="shared" si="300"/>
        <v>0.61535133149724841</v>
      </c>
      <c r="T895" s="13">
        <f t="shared" si="301"/>
        <v>0.76576056524920699</v>
      </c>
      <c r="U895" s="13">
        <f t="shared" si="302"/>
        <v>0.73083863757585898</v>
      </c>
      <c r="V895" s="3">
        <f t="shared" si="303"/>
        <v>92.291887944053315</v>
      </c>
      <c r="W895" s="13">
        <f t="shared" si="304"/>
        <v>0.76576056524920699</v>
      </c>
      <c r="X895" s="3">
        <f t="shared" si="305"/>
        <v>2.6285033399791741E-3</v>
      </c>
      <c r="Y895" s="3">
        <f t="shared" si="306"/>
        <v>-7.310643947728952</v>
      </c>
      <c r="Z895" s="3">
        <f t="shared" si="307"/>
        <v>611.72879061554136</v>
      </c>
      <c r="AA895" s="3">
        <f t="shared" si="308"/>
        <v>2536.4166530477919</v>
      </c>
      <c r="AL895" s="25"/>
      <c r="AM895" s="25"/>
    </row>
    <row r="896" spans="1:39" hidden="1">
      <c r="A896" s="4">
        <v>41946</v>
      </c>
      <c r="B896" s="3">
        <v>133.4452</v>
      </c>
      <c r="C896" s="3">
        <f t="shared" si="288"/>
        <v>-2.0242497576911473E-3</v>
      </c>
      <c r="D896" s="3">
        <f t="shared" si="289"/>
        <v>4.0975870815126688E-6</v>
      </c>
      <c r="E896" s="3">
        <f t="shared" si="290"/>
        <v>1.956899746879985E-4</v>
      </c>
      <c r="F896" s="3">
        <f t="shared" si="291"/>
        <v>2.7742703446194741E-3</v>
      </c>
      <c r="G896" s="3">
        <f t="shared" si="292"/>
        <v>4.9606903130747941E-2</v>
      </c>
      <c r="H896" s="3">
        <f t="shared" si="293"/>
        <v>1.2614592585083619</v>
      </c>
      <c r="I896" s="13">
        <f>I897*(1+(H897*((B896/B897)-1))+((1-H897)*(Eur_1M!B896/100)*((A896-A897)/360)))</f>
        <v>111.88634712552309</v>
      </c>
      <c r="J896" s="3">
        <f t="shared" si="294"/>
        <v>107.04398329522913</v>
      </c>
      <c r="K896" s="3">
        <f t="shared" si="287"/>
        <v>1.062176622713302</v>
      </c>
      <c r="L896" s="13">
        <f t="shared" si="295"/>
        <v>1062.1766227133021</v>
      </c>
      <c r="M896" s="3">
        <f t="shared" si="296"/>
        <v>-2.6199043299380922E-3</v>
      </c>
      <c r="N896" s="3">
        <f>SQRT(252)*STDEV(M897:$M$1035)</f>
        <v>5.8547971469237875E-2</v>
      </c>
      <c r="O896" s="3">
        <v>885</v>
      </c>
      <c r="P896" s="3">
        <f t="shared" si="298"/>
        <v>3.5119047619047619</v>
      </c>
      <c r="Q896" s="3">
        <f>(  'Swap(vs6M)_3Y'!B908 + ( ('Swap(vs6M)_5Y'!B904 - 'Swap(vs6M)_3Y'!B908)/2  )*(P896-3) )/100</f>
        <v>3.0702380952380955E-3</v>
      </c>
      <c r="R896" s="3">
        <f t="shared" si="299"/>
        <v>0.70290038499564578</v>
      </c>
      <c r="S896" s="3">
        <f t="shared" si="300"/>
        <v>0.59318103716994297</v>
      </c>
      <c r="T896" s="13">
        <f t="shared" si="301"/>
        <v>0.75894108439062424</v>
      </c>
      <c r="U896" s="13">
        <f t="shared" si="302"/>
        <v>0.72346999907749998</v>
      </c>
      <c r="V896" s="3">
        <f t="shared" si="303"/>
        <v>90.418305473824148</v>
      </c>
      <c r="W896" s="13">
        <f t="shared" si="304"/>
        <v>0.75894108439062424</v>
      </c>
      <c r="X896" s="3">
        <f t="shared" si="305"/>
        <v>2.6738953123346854E-3</v>
      </c>
      <c r="Y896" s="3">
        <f t="shared" si="306"/>
        <v>-7.3678923312619133</v>
      </c>
      <c r="Z896" s="3">
        <f t="shared" si="307"/>
        <v>620.28668684915931</v>
      </c>
      <c r="AA896" s="3">
        <f t="shared" si="308"/>
        <v>2513.5094744388239</v>
      </c>
      <c r="AL896" s="25"/>
      <c r="AM896" s="25"/>
    </row>
    <row r="897" spans="1:39">
      <c r="A897" s="4">
        <v>41943</v>
      </c>
      <c r="B897" s="3">
        <v>133.71559999999999</v>
      </c>
      <c r="C897" s="3">
        <f t="shared" si="288"/>
        <v>3.4633282160843023E-3</v>
      </c>
      <c r="D897" s="3">
        <f t="shared" si="289"/>
        <v>1.1994642332325676E-5</v>
      </c>
      <c r="E897" s="3">
        <f t="shared" si="290"/>
        <v>1.9159343173686365E-4</v>
      </c>
      <c r="F897" s="3">
        <f t="shared" si="291"/>
        <v>4.8308331086366393E-3</v>
      </c>
      <c r="G897" s="3">
        <f t="shared" si="292"/>
        <v>4.8983415176105036E-2</v>
      </c>
      <c r="H897" s="3">
        <f t="shared" si="293"/>
        <v>1.2937531136928448</v>
      </c>
      <c r="I897" s="13">
        <f>I898*(1+(H898*((B897/B898)-1))+((1-H898)*(Eur_1M!B897/100)*((A897-A898)/360)))</f>
        <v>112.17986297465166</v>
      </c>
      <c r="J897" s="3">
        <f t="shared" si="294"/>
        <v>107.32479598112148</v>
      </c>
      <c r="K897" s="3">
        <f t="shared" si="287"/>
        <v>1.0649630723682404</v>
      </c>
      <c r="L897" s="13">
        <f t="shared" si="295"/>
        <v>1064.9630723682403</v>
      </c>
      <c r="M897" s="3">
        <f t="shared" si="296"/>
        <v>4.2599158675755387E-3</v>
      </c>
      <c r="N897" s="3">
        <f>SQRT(252)*STDEV(M898:$M$1035)</f>
        <v>5.8575162282814147E-2</v>
      </c>
      <c r="O897" s="3">
        <v>886</v>
      </c>
      <c r="P897" s="3">
        <f t="shared" si="298"/>
        <v>3.5158730158730158</v>
      </c>
      <c r="Q897" s="3">
        <f>(  'Swap(vs6M)_3Y'!B909 + ( ('Swap(vs6M)_5Y'!B905 - 'Swap(vs6M)_3Y'!B909)/2  )*(P897-3) )/100</f>
        <v>2.9878571428571428E-3</v>
      </c>
      <c r="R897" s="3">
        <f t="shared" si="299"/>
        <v>0.72361788026098683</v>
      </c>
      <c r="S897" s="3">
        <f t="shared" si="300"/>
        <v>0.61378557703036329</v>
      </c>
      <c r="T897" s="13">
        <f t="shared" si="301"/>
        <v>0.76534981943927194</v>
      </c>
      <c r="U897" s="13">
        <f t="shared" si="302"/>
        <v>0.73032148534321972</v>
      </c>
      <c r="V897" s="3">
        <f t="shared" si="303"/>
        <v>92.379627162493875</v>
      </c>
      <c r="W897" s="13">
        <f t="shared" si="304"/>
        <v>0.76534981943927194</v>
      </c>
      <c r="X897" s="3">
        <f t="shared" si="305"/>
        <v>2.6250777542801453E-3</v>
      </c>
      <c r="Y897" s="3">
        <f t="shared" si="306"/>
        <v>-7.2667923031122417</v>
      </c>
      <c r="Z897" s="3">
        <f t="shared" si="307"/>
        <v>613.13760194242286</v>
      </c>
      <c r="AA897" s="3">
        <f t="shared" si="308"/>
        <v>2540.8851025152844</v>
      </c>
      <c r="AL897" s="25"/>
      <c r="AM897" s="25"/>
    </row>
    <row r="898" spans="1:39" hidden="1">
      <c r="A898" s="4">
        <v>41942</v>
      </c>
      <c r="B898" s="3">
        <v>133.2533</v>
      </c>
      <c r="C898" s="3">
        <f t="shared" si="288"/>
        <v>3.0145961189024699E-3</v>
      </c>
      <c r="D898" s="3">
        <f t="shared" si="289"/>
        <v>9.0877897601018351E-6</v>
      </c>
      <c r="E898" s="3">
        <f t="shared" si="290"/>
        <v>1.7968917149823233E-4</v>
      </c>
      <c r="F898" s="3">
        <f t="shared" si="291"/>
        <v>1.6681410409017088E-3</v>
      </c>
      <c r="G898" s="3">
        <f t="shared" si="292"/>
        <v>4.7563961812724903E-2</v>
      </c>
      <c r="H898" s="3">
        <f t="shared" si="293"/>
        <v>1.2305151725208783</v>
      </c>
      <c r="I898" s="13">
        <f>I899*(1+(H899*((B898/B899)-1))+((1-H899)*(Eur_1M!B898/100)*((A898-A899)/360)))</f>
        <v>111.70300260998773</v>
      </c>
      <c r="J898" s="3">
        <f t="shared" si="294"/>
        <v>106.8685738037009</v>
      </c>
      <c r="K898" s="3">
        <f t="shared" si="287"/>
        <v>1.0604360684517007</v>
      </c>
      <c r="L898" s="13">
        <f t="shared" si="295"/>
        <v>1060.4360684517007</v>
      </c>
      <c r="M898" s="3">
        <f t="shared" si="296"/>
        <v>3.6542654860859864E-3</v>
      </c>
      <c r="N898" s="3">
        <f>SQRT(252)*STDEV(M899:$M$1035)</f>
        <v>5.8660832399671209E-2</v>
      </c>
      <c r="O898" s="3">
        <v>887</v>
      </c>
      <c r="P898" s="3">
        <f t="shared" si="298"/>
        <v>3.5198412698412698</v>
      </c>
      <c r="Q898" s="3">
        <f>(  'Swap(vs6M)_3Y'!B910 + ( ('Swap(vs6M)_5Y'!B906 - 'Swap(vs6M)_3Y'!B910)/2  )*(P898-3) )/100</f>
        <v>3.0531646825396825E-3</v>
      </c>
      <c r="R898" s="3">
        <f t="shared" si="299"/>
        <v>0.68586541224205744</v>
      </c>
      <c r="S898" s="3">
        <f t="shared" si="300"/>
        <v>0.57581041661598176</v>
      </c>
      <c r="T898" s="13">
        <f t="shared" si="301"/>
        <v>0.75360100856583156</v>
      </c>
      <c r="U898" s="13">
        <f t="shared" si="302"/>
        <v>0.71762833402801618</v>
      </c>
      <c r="V898" s="3">
        <f t="shared" si="303"/>
        <v>89.188169225354841</v>
      </c>
      <c r="W898" s="13">
        <f t="shared" si="304"/>
        <v>0.75360100856583156</v>
      </c>
      <c r="X898" s="3">
        <f t="shared" si="305"/>
        <v>2.7018876381355431E-3</v>
      </c>
      <c r="Y898" s="3">
        <f t="shared" si="306"/>
        <v>-7.3952216103303776</v>
      </c>
      <c r="Z898" s="3">
        <f t="shared" si="307"/>
        <v>627.346625854698</v>
      </c>
      <c r="AA898" s="3">
        <f t="shared" si="308"/>
        <v>2498.9377839375243</v>
      </c>
      <c r="AL898" s="25"/>
      <c r="AM898" s="25"/>
    </row>
    <row r="899" spans="1:39" hidden="1">
      <c r="A899" s="4">
        <v>41941</v>
      </c>
      <c r="B899" s="3">
        <v>132.85220000000001</v>
      </c>
      <c r="C899" s="3">
        <f t="shared" si="288"/>
        <v>3.2597922980401073E-4</v>
      </c>
      <c r="D899" s="3">
        <f t="shared" si="289"/>
        <v>1.0626245826361604E-7</v>
      </c>
      <c r="E899" s="3">
        <f t="shared" si="290"/>
        <v>1.7087260895266949E-4</v>
      </c>
      <c r="F899" s="3">
        <f t="shared" si="291"/>
        <v>-1.8672498691987877E-3</v>
      </c>
      <c r="G899" s="3">
        <f t="shared" si="292"/>
        <v>4.6376699978512931E-2</v>
      </c>
      <c r="H899" s="3">
        <f t="shared" si="293"/>
        <v>1.2125982737042265</v>
      </c>
      <c r="I899" s="13">
        <f>I900*(1+(H900*((B899/B900)-1))+((1-H900)*(Eur_1M!B899/100)*((A899-A900)/360)))</f>
        <v>111.2955550969594</v>
      </c>
      <c r="J899" s="3">
        <f t="shared" si="294"/>
        <v>106.47876033763647</v>
      </c>
      <c r="K899" s="3">
        <f t="shared" si="287"/>
        <v>1.0565680252593008</v>
      </c>
      <c r="L899" s="13">
        <f t="shared" si="295"/>
        <v>1056.5680252593008</v>
      </c>
      <c r="M899" s="3">
        <f t="shared" si="296"/>
        <v>3.9528620869558193E-4</v>
      </c>
      <c r="N899" s="3">
        <f>SQRT(252)*STDEV(M900:$M$1035)</f>
        <v>5.8875316113821595E-2</v>
      </c>
      <c r="O899" s="3">
        <v>888</v>
      </c>
      <c r="P899" s="3">
        <f t="shared" si="298"/>
        <v>3.5238095238095237</v>
      </c>
      <c r="Q899" s="3">
        <f>(  'Swap(vs6M)_3Y'!B911 + ( ('Swap(vs6M)_5Y'!B907 - 'Swap(vs6M)_3Y'!B911)/2  )*(P899-3) )/100</f>
        <v>3.081809523809524E-3</v>
      </c>
      <c r="R899" s="3">
        <f t="shared" si="299"/>
        <v>0.65140411373143137</v>
      </c>
      <c r="S899" s="3">
        <f t="shared" si="300"/>
        <v>0.54088447300437736</v>
      </c>
      <c r="T899" s="13">
        <f t="shared" si="301"/>
        <v>0.74260717208903615</v>
      </c>
      <c r="U899" s="13">
        <f t="shared" si="302"/>
        <v>0.70570639313773798</v>
      </c>
      <c r="V899" s="3">
        <f t="shared" si="303"/>
        <v>86.530903905399896</v>
      </c>
      <c r="W899" s="13">
        <f t="shared" si="304"/>
        <v>0.74260717208903615</v>
      </c>
      <c r="X899" s="3">
        <f t="shared" si="305"/>
        <v>2.7633228684216097E-3</v>
      </c>
      <c r="Y899" s="3">
        <f t="shared" si="306"/>
        <v>-7.4977821187979039</v>
      </c>
      <c r="Z899" s="3">
        <f t="shared" si="307"/>
        <v>639.98859584236936</v>
      </c>
      <c r="AA899" s="3">
        <f t="shared" si="308"/>
        <v>2459.9153628312333</v>
      </c>
      <c r="AL899" s="25"/>
      <c r="AM899" s="25"/>
    </row>
    <row r="900" spans="1:39" hidden="1">
      <c r="A900" s="4">
        <v>41940</v>
      </c>
      <c r="B900" s="3">
        <v>132.80889999999999</v>
      </c>
      <c r="C900" s="3">
        <f t="shared" si="288"/>
        <v>4.3229337577356818E-4</v>
      </c>
      <c r="D900" s="3">
        <f t="shared" si="289"/>
        <v>1.8687756273770742E-7</v>
      </c>
      <c r="E900" s="3">
        <f t="shared" si="290"/>
        <v>1.8890738256903362E-4</v>
      </c>
      <c r="F900" s="3">
        <f t="shared" si="291"/>
        <v>2.0660004175445004E-3</v>
      </c>
      <c r="G900" s="3">
        <f t="shared" si="292"/>
        <v>4.8760065166105843E-2</v>
      </c>
      <c r="H900" s="3">
        <f t="shared" si="293"/>
        <v>1.2128713034166525</v>
      </c>
      <c r="I900" s="13">
        <f>I901*(1+(H901*((B900/B901)-1))+((1-H901)*(Eur_1M!B900/100)*((A900-A901)/360)))</f>
        <v>111.25157019282618</v>
      </c>
      <c r="J900" s="3">
        <f t="shared" si="294"/>
        <v>106.43667906977636</v>
      </c>
      <c r="K900" s="3">
        <f t="shared" si="287"/>
        <v>1.0561504610244958</v>
      </c>
      <c r="L900" s="13">
        <f t="shared" si="295"/>
        <v>1056.1504610244958</v>
      </c>
      <c r="M900" s="3">
        <f t="shared" si="296"/>
        <v>5.2413513174737647E-4</v>
      </c>
      <c r="N900" s="3">
        <f>SQRT(252)*STDEV(M901:$M$1035)</f>
        <v>5.9093509316458216E-2</v>
      </c>
      <c r="O900" s="3">
        <v>889</v>
      </c>
      <c r="P900" s="3">
        <f t="shared" si="298"/>
        <v>3.5277777777777777</v>
      </c>
      <c r="Q900" s="3">
        <f>(  'Swap(vs6M)_3Y'!B912 + ( ('Swap(vs6M)_5Y'!B908 - 'Swap(vs6M)_3Y'!B912)/2  )*(P900-3) )/100</f>
        <v>3.0535694444444443E-3</v>
      </c>
      <c r="R900" s="3">
        <f t="shared" si="299"/>
        <v>0.64475600916489983</v>
      </c>
      <c r="S900" s="3">
        <f t="shared" si="300"/>
        <v>0.53376433766760778</v>
      </c>
      <c r="T900" s="13">
        <f t="shared" si="301"/>
        <v>0.74045734309324374</v>
      </c>
      <c r="U900" s="13">
        <f t="shared" si="302"/>
        <v>0.70324770497813438</v>
      </c>
      <c r="V900" s="3">
        <f t="shared" si="303"/>
        <v>86.321607418558528</v>
      </c>
      <c r="W900" s="13">
        <f t="shared" si="304"/>
        <v>0.74045734309324374</v>
      </c>
      <c r="X900" s="3">
        <f t="shared" si="305"/>
        <v>2.7645441748453924E-3</v>
      </c>
      <c r="Y900" s="3">
        <f t="shared" si="306"/>
        <v>-7.5086506558551065</v>
      </c>
      <c r="Z900" s="3">
        <f t="shared" si="307"/>
        <v>642.85958222416559</v>
      </c>
      <c r="AA900" s="3">
        <f t="shared" si="308"/>
        <v>2454.3200033613812</v>
      </c>
      <c r="AL900" s="25"/>
      <c r="AM900" s="25"/>
    </row>
    <row r="901" spans="1:39" hidden="1">
      <c r="A901" s="4">
        <v>41939</v>
      </c>
      <c r="B901" s="3">
        <v>132.75149999999999</v>
      </c>
      <c r="C901" s="3">
        <f t="shared" si="288"/>
        <v>6.2165509187774959E-4</v>
      </c>
      <c r="D901" s="3">
        <f t="shared" si="289"/>
        <v>3.8645505325753326E-7</v>
      </c>
      <c r="E901" s="3">
        <f t="shared" si="290"/>
        <v>1.9518320663488106E-4</v>
      </c>
      <c r="F901" s="3">
        <f t="shared" si="291"/>
        <v>4.1758914624188907E-3</v>
      </c>
      <c r="G901" s="3">
        <f t="shared" si="292"/>
        <v>4.9480525662231829E-2</v>
      </c>
      <c r="H901" s="3">
        <f t="shared" si="293"/>
        <v>1.2126720132484015</v>
      </c>
      <c r="I901" s="13">
        <f>I902*(1+(H902*((B901/B902)-1))+((1-H902)*(Eur_1M!B901/100)*((A901-A902)/360)))</f>
        <v>111.19327461514078</v>
      </c>
      <c r="J901" s="3">
        <f t="shared" si="294"/>
        <v>106.38090648443186</v>
      </c>
      <c r="K901" s="3">
        <f t="shared" si="287"/>
        <v>1.0555970405096984</v>
      </c>
      <c r="L901" s="13">
        <f t="shared" si="295"/>
        <v>1055.5970405096984</v>
      </c>
      <c r="M901" s="3">
        <f t="shared" si="296"/>
        <v>7.5459949833289232E-4</v>
      </c>
      <c r="N901" s="3">
        <f>SQRT(252)*STDEV(M902:$M$1035)</f>
        <v>5.9315233553861528E-2</v>
      </c>
      <c r="O901" s="3">
        <v>890</v>
      </c>
      <c r="P901" s="3">
        <f t="shared" si="298"/>
        <v>3.5317460317460316</v>
      </c>
      <c r="Q901" s="3">
        <f>(  'Swap(vs6M)_3Y'!B913 + ( ('Swap(vs6M)_5Y'!B909 - 'Swap(vs6M)_3Y'!B913)/2  )*(P901-3) )/100</f>
        <v>3.2454166666666668E-3</v>
      </c>
      <c r="R901" s="3">
        <f t="shared" si="299"/>
        <v>0.64394799591849705</v>
      </c>
      <c r="S901" s="3">
        <f t="shared" si="300"/>
        <v>0.53247723191957708</v>
      </c>
      <c r="T901" s="13">
        <f t="shared" si="301"/>
        <v>0.74019542151173379</v>
      </c>
      <c r="U901" s="13">
        <f t="shared" si="302"/>
        <v>0.7028022465612086</v>
      </c>
      <c r="V901" s="3">
        <f t="shared" si="303"/>
        <v>86.555370104548615</v>
      </c>
      <c r="W901" s="13">
        <f t="shared" si="304"/>
        <v>0.74019542151173379</v>
      </c>
      <c r="X901" s="3">
        <f t="shared" si="305"/>
        <v>2.7555398129880406E-3</v>
      </c>
      <c r="Y901" s="3">
        <f t="shared" si="306"/>
        <v>-7.656281594964307</v>
      </c>
      <c r="Z901" s="3">
        <f t="shared" si="307"/>
        <v>643.21879897168105</v>
      </c>
      <c r="AA901" s="3">
        <f t="shared" si="308"/>
        <v>2453.8314537914248</v>
      </c>
      <c r="AL901" s="25"/>
      <c r="AM901" s="25"/>
    </row>
    <row r="902" spans="1:39" hidden="1">
      <c r="A902" s="4">
        <v>41936</v>
      </c>
      <c r="B902" s="3">
        <v>132.66900000000001</v>
      </c>
      <c r="C902" s="3">
        <f t="shared" si="288"/>
        <v>2.4123088173789718E-4</v>
      </c>
      <c r="D902" s="3">
        <f t="shared" si="289"/>
        <v>5.8192338304043334E-8</v>
      </c>
      <c r="E902" s="3">
        <f t="shared" si="290"/>
        <v>1.9481213957820811E-4</v>
      </c>
      <c r="F902" s="3">
        <f t="shared" si="291"/>
        <v>3.4301880066479936E-3</v>
      </c>
      <c r="G902" s="3">
        <f t="shared" si="292"/>
        <v>4.9469387090765767E-2</v>
      </c>
      <c r="H902" s="3">
        <f t="shared" si="293"/>
        <v>1.2142808605131394</v>
      </c>
      <c r="I902" s="13">
        <f>I903*(1+(H903*((B902/B903)-1))+((1-H903)*(Eur_1M!B902/100)*((A902-A903)/360)))</f>
        <v>111.1093998757963</v>
      </c>
      <c r="J902" s="3">
        <f t="shared" si="294"/>
        <v>106.30066178587889</v>
      </c>
      <c r="K902" s="3">
        <f t="shared" si="287"/>
        <v>1.0548007879761527</v>
      </c>
      <c r="L902" s="13">
        <f t="shared" si="295"/>
        <v>1054.8007879761528</v>
      </c>
      <c r="M902" s="3">
        <f t="shared" si="296"/>
        <v>2.9325832989164863E-4</v>
      </c>
      <c r="N902" s="3">
        <f>SQRT(252)*STDEV(M903:$M$1035)</f>
        <v>5.9535564126636159E-2</v>
      </c>
      <c r="O902" s="3">
        <v>891</v>
      </c>
      <c r="P902" s="3">
        <f t="shared" si="298"/>
        <v>3.5357142857142856</v>
      </c>
      <c r="Q902" s="3">
        <f>(  'Swap(vs6M)_3Y'!B914 + ( ('Swap(vs6M)_5Y'!B910 - 'Swap(vs6M)_3Y'!B914)/2  )*(P902-3) )/100</f>
        <v>3.1392678571428565E-3</v>
      </c>
      <c r="R902" s="3">
        <f t="shared" si="299"/>
        <v>0.63170245268212066</v>
      </c>
      <c r="S902" s="3">
        <f t="shared" si="300"/>
        <v>0.51975478375472095</v>
      </c>
      <c r="T902" s="13">
        <f t="shared" si="301"/>
        <v>0.73620933747094541</v>
      </c>
      <c r="U902" s="13">
        <f t="shared" si="302"/>
        <v>0.69838275097981861</v>
      </c>
      <c r="V902" s="3">
        <f t="shared" si="303"/>
        <v>85.88031381798362</v>
      </c>
      <c r="W902" s="13">
        <f t="shared" si="304"/>
        <v>0.73620933747094541</v>
      </c>
      <c r="X902" s="3">
        <f t="shared" si="305"/>
        <v>2.7674029258153519E-3</v>
      </c>
      <c r="Y902" s="3">
        <f t="shared" si="306"/>
        <v>-7.6249876921191255</v>
      </c>
      <c r="Z902" s="3">
        <f t="shared" si="307"/>
        <v>648.13716214488193</v>
      </c>
      <c r="AA902" s="3">
        <f t="shared" si="308"/>
        <v>2442.0254882398331</v>
      </c>
      <c r="AL902" s="25"/>
      <c r="AM902" s="25"/>
    </row>
    <row r="903" spans="1:39" hidden="1">
      <c r="A903" s="4">
        <v>41935</v>
      </c>
      <c r="B903" s="3">
        <v>132.637</v>
      </c>
      <c r="C903" s="3">
        <f t="shared" si="288"/>
        <v>-9.6382135848381339E-4</v>
      </c>
      <c r="D903" s="3">
        <f t="shared" si="289"/>
        <v>9.2895161106958358E-7</v>
      </c>
      <c r="E903" s="3">
        <f t="shared" si="290"/>
        <v>1.9494514644533809E-4</v>
      </c>
      <c r="F903" s="3">
        <f t="shared" si="291"/>
        <v>3.6262204385255872E-3</v>
      </c>
      <c r="G903" s="3">
        <f t="shared" si="292"/>
        <v>4.9477516875545892E-2</v>
      </c>
      <c r="H903" s="3">
        <f t="shared" si="293"/>
        <v>1.2159800723260685</v>
      </c>
      <c r="I903" s="13">
        <f>I904*(1+(H904*((B903/B904)-1))+((1-H904)*(Eur_1M!B903/100)*((A903-A904)/360)))</f>
        <v>111.07682089601559</v>
      </c>
      <c r="J903" s="3">
        <f t="shared" si="294"/>
        <v>106.2694928018427</v>
      </c>
      <c r="K903" s="3">
        <f t="shared" si="287"/>
        <v>1.0544915042109395</v>
      </c>
      <c r="L903" s="13">
        <f t="shared" si="295"/>
        <v>1054.4915042109394</v>
      </c>
      <c r="M903" s="3">
        <f t="shared" si="296"/>
        <v>-1.1738847156830116E-3</v>
      </c>
      <c r="N903" s="3">
        <f>SQRT(252)*STDEV(M904:$M$1035)</f>
        <v>5.9699799682417676E-2</v>
      </c>
      <c r="O903" s="3">
        <v>892</v>
      </c>
      <c r="P903" s="3">
        <f t="shared" si="298"/>
        <v>3.5396825396825395</v>
      </c>
      <c r="Q903" s="3">
        <f>(  'Swap(vs6M)_3Y'!B915 + ( ('Swap(vs6M)_5Y'!B911 - 'Swap(vs6M)_3Y'!B915)/2  )*(P903-3) )/100</f>
        <v>3.3170634920634918E-3</v>
      </c>
      <c r="R903" s="3">
        <f t="shared" si="299"/>
        <v>0.63308569382664881</v>
      </c>
      <c r="S903" s="3">
        <f t="shared" si="300"/>
        <v>0.5207662276546724</v>
      </c>
      <c r="T903" s="13">
        <f t="shared" si="301"/>
        <v>0.73666115796632503</v>
      </c>
      <c r="U903" s="13">
        <f t="shared" si="302"/>
        <v>0.69873518383827493</v>
      </c>
      <c r="V903" s="3">
        <f t="shared" si="303"/>
        <v>86.223868640182218</v>
      </c>
      <c r="W903" s="13">
        <f t="shared" si="304"/>
        <v>0.73666115796632503</v>
      </c>
      <c r="X903" s="3">
        <f t="shared" si="305"/>
        <v>2.7566388956417748E-3</v>
      </c>
      <c r="Y903" s="3">
        <f t="shared" si="306"/>
        <v>-7.7530732510852847</v>
      </c>
      <c r="Z903" s="3">
        <f t="shared" si="307"/>
        <v>647.74375909537571</v>
      </c>
      <c r="AA903" s="3">
        <f t="shared" si="308"/>
        <v>2444.4306548190884</v>
      </c>
      <c r="AL903" s="25"/>
      <c r="AM903" s="25"/>
    </row>
    <row r="904" spans="1:39" hidden="1">
      <c r="A904" s="4">
        <v>41934</v>
      </c>
      <c r="B904" s="3">
        <v>132.76490000000001</v>
      </c>
      <c r="C904" s="3">
        <f t="shared" si="288"/>
        <v>1.3054133539238935E-3</v>
      </c>
      <c r="D904" s="3">
        <f t="shared" si="289"/>
        <v>1.7041040246028284E-6</v>
      </c>
      <c r="E904" s="3">
        <f t="shared" si="290"/>
        <v>1.9544724206366643E-4</v>
      </c>
      <c r="F904" s="3">
        <f t="shared" si="291"/>
        <v>5.7863056597913295E-3</v>
      </c>
      <c r="G904" s="3">
        <f t="shared" si="292"/>
        <v>4.9411962216587002E-2</v>
      </c>
      <c r="H904" s="3">
        <f t="shared" si="293"/>
        <v>1.21776403008537</v>
      </c>
      <c r="I904" s="13">
        <f>I905*(1+(H905*((B904/B905)-1))+((1-H905)*(Eur_1M!B904/100)*((A904-A905)/360)))</f>
        <v>111.20728884051289</v>
      </c>
      <c r="J904" s="3">
        <f t="shared" si="294"/>
        <v>106.39431418380867</v>
      </c>
      <c r="K904" s="3">
        <f t="shared" ref="K904:K967" si="309">J904/$Y$2</f>
        <v>1.0557300825023823</v>
      </c>
      <c r="L904" s="13">
        <f t="shared" si="295"/>
        <v>1055.7300825023824</v>
      </c>
      <c r="M904" s="3">
        <f t="shared" si="296"/>
        <v>1.5934423999215471E-3</v>
      </c>
      <c r="N904" s="3">
        <f>SQRT(252)*STDEV(M905:$M$1035)</f>
        <v>5.9918836344378258E-2</v>
      </c>
      <c r="O904" s="3">
        <v>893</v>
      </c>
      <c r="P904" s="3">
        <f t="shared" si="298"/>
        <v>3.5436507936507935</v>
      </c>
      <c r="Q904" s="3">
        <f>(  'Swap(vs6M)_3Y'!B916 + ( ('Swap(vs6M)_5Y'!B912 - 'Swap(vs6M)_3Y'!B916)/2  )*(P904-3) )/100</f>
        <v>3.5346230158730158E-3</v>
      </c>
      <c r="R904" s="3">
        <f t="shared" si="299"/>
        <v>0.64825139675762666</v>
      </c>
      <c r="S904" s="3">
        <f t="shared" si="300"/>
        <v>0.53545666140725012</v>
      </c>
      <c r="T904" s="13">
        <f t="shared" si="301"/>
        <v>0.74158881789974795</v>
      </c>
      <c r="U904" s="13">
        <f t="shared" si="302"/>
        <v>0.70383294089686133</v>
      </c>
      <c r="V904" s="3">
        <f t="shared" si="303"/>
        <v>87.845539690033661</v>
      </c>
      <c r="W904" s="13">
        <f t="shared" si="304"/>
        <v>0.74158881789974795</v>
      </c>
      <c r="X904" s="3">
        <f t="shared" si="305"/>
        <v>2.7152922616484466E-3</v>
      </c>
      <c r="Y904" s="3">
        <f t="shared" si="306"/>
        <v>-7.8895602851455164</v>
      </c>
      <c r="Z904" s="3">
        <f t="shared" si="307"/>
        <v>642.59399685889866</v>
      </c>
      <c r="AA904" s="3">
        <f t="shared" si="308"/>
        <v>2463.0927428698469</v>
      </c>
      <c r="AL904" s="25"/>
      <c r="AM904" s="25"/>
    </row>
    <row r="905" spans="1:39" hidden="1">
      <c r="A905" s="4">
        <v>41933</v>
      </c>
      <c r="B905" s="3">
        <v>132.5917</v>
      </c>
      <c r="C905" s="3">
        <f t="shared" ref="C905:C968" si="310">+LN(B905/B906)</f>
        <v>1.008112523116121E-3</v>
      </c>
      <c r="D905" s="3">
        <f t="shared" ref="D905:D968" si="311">+C905^2</f>
        <v>1.0162908592635517E-6</v>
      </c>
      <c r="E905" s="3">
        <f t="shared" ref="E905:E968" si="312">+SUM(D905:D924)</f>
        <v>1.9473054520525486E-4</v>
      </c>
      <c r="F905" s="3">
        <f t="shared" ref="F905:F968" si="313">+SUM(C905:C924)</f>
        <v>5.4745759407287889E-3</v>
      </c>
      <c r="G905" s="3">
        <f t="shared" ref="G905:G968" si="314">+SQRT($D$3/$D$2)*SQRT(E905-((1/$D$2)*F905^2))</f>
        <v>4.9342913889390473E-2</v>
      </c>
      <c r="H905" s="3">
        <f t="shared" ref="H905:H968" si="315">+MIN($D$5,$D$4/G907)</f>
        <v>1.2208554423825428</v>
      </c>
      <c r="I905" s="13">
        <f>I906*(1+(H906*((B905/B906)-1))+((1-H906)*(Eur_1M!B905/100)*((A905-A906)/360)))</f>
        <v>111.0302275372522</v>
      </c>
      <c r="J905" s="3">
        <f t="shared" ref="J905:J968" si="316">I905*(1-(1.1/100))^4</f>
        <v>106.22491597146731</v>
      </c>
      <c r="K905" s="3">
        <f t="shared" si="309"/>
        <v>1.0540491769947633</v>
      </c>
      <c r="L905" s="13">
        <f t="shared" ref="L905:L968" si="317">K905*1000</f>
        <v>1054.0491769947632</v>
      </c>
      <c r="M905" s="3">
        <f t="shared" ref="M905:M968" si="318">LN(L905/L906)</f>
        <v>1.2201948505228533E-3</v>
      </c>
      <c r="N905" s="3">
        <f>SQRT(252)*STDEV(M906:$M$1035)</f>
        <v>6.0147724696940207E-2</v>
      </c>
      <c r="O905" s="3">
        <v>894</v>
      </c>
      <c r="P905" s="3">
        <f t="shared" si="298"/>
        <v>3.5476190476190474</v>
      </c>
      <c r="Q905" s="3">
        <f>(  'Swap(vs6M)_3Y'!B917 + ( ('Swap(vs6M)_5Y'!B913 - 'Swap(vs6M)_3Y'!B917)/2  )*(P905-3) )/100</f>
        <v>3.4674166666666668E-3</v>
      </c>
      <c r="R905" s="3">
        <f t="shared" si="299"/>
        <v>0.62987038083072455</v>
      </c>
      <c r="S905" s="3">
        <f t="shared" si="300"/>
        <v>0.51658139414847504</v>
      </c>
      <c r="T905" s="13">
        <f t="shared" si="301"/>
        <v>0.73561030344836653</v>
      </c>
      <c r="U905" s="13">
        <f t="shared" si="302"/>
        <v>0.69727579668140849</v>
      </c>
      <c r="V905" s="3">
        <f t="shared" si="303"/>
        <v>86.61834003621766</v>
      </c>
      <c r="W905" s="13">
        <f t="shared" si="304"/>
        <v>0.73561030344836653</v>
      </c>
      <c r="X905" s="3">
        <f t="shared" si="305"/>
        <v>2.7397518005222847E-3</v>
      </c>
      <c r="Y905" s="3">
        <f t="shared" si="306"/>
        <v>-7.894252593891089</v>
      </c>
      <c r="Z905" s="3">
        <f t="shared" si="307"/>
        <v>649.51494626784927</v>
      </c>
      <c r="AA905" s="3">
        <f t="shared" si="308"/>
        <v>2443.4265033442325</v>
      </c>
      <c r="AL905" s="25"/>
      <c r="AM905" s="25"/>
    </row>
    <row r="906" spans="1:39" hidden="1">
      <c r="A906" s="4">
        <v>41932</v>
      </c>
      <c r="B906" s="3">
        <v>132.4581</v>
      </c>
      <c r="C906" s="3">
        <f t="shared" si="310"/>
        <v>-1.1717594518398198E-3</v>
      </c>
      <c r="D906" s="3">
        <f t="shared" si="311"/>
        <v>1.3730202129759548E-6</v>
      </c>
      <c r="E906" s="3">
        <f t="shared" si="312"/>
        <v>1.9379300384453216E-4</v>
      </c>
      <c r="F906" s="3">
        <f t="shared" si="313"/>
        <v>4.7470868281486358E-3</v>
      </c>
      <c r="G906" s="3">
        <f t="shared" si="314"/>
        <v>4.9270629216888399E-2</v>
      </c>
      <c r="H906" s="3">
        <f t="shared" si="315"/>
        <v>1.2105388202515754</v>
      </c>
      <c r="I906" s="13">
        <f>I907*(1+(H907*((B906/B907)-1))+((1-H907)*(Eur_1M!B906/100)*((A906-A907)/360)))</f>
        <v>110.89483164684196</v>
      </c>
      <c r="J906" s="3">
        <f t="shared" si="316"/>
        <v>106.09537992168407</v>
      </c>
      <c r="K906" s="3">
        <f t="shared" si="309"/>
        <v>1.0527638159717256</v>
      </c>
      <c r="L906" s="13">
        <f t="shared" si="317"/>
        <v>1052.7638159717255</v>
      </c>
      <c r="M906" s="3">
        <f t="shared" si="318"/>
        <v>-1.7584049028331447E-3</v>
      </c>
      <c r="N906" s="3">
        <f>SQRT(252)*STDEV(M907:$M$1035)</f>
        <v>6.0274970733585023E-2</v>
      </c>
      <c r="O906" s="3">
        <v>895</v>
      </c>
      <c r="P906" s="3">
        <f t="shared" si="298"/>
        <v>3.5515873015873014</v>
      </c>
      <c r="Q906" s="3">
        <f>(  'Swap(vs6M)_3Y'!B918 + ( ('Swap(vs6M)_5Y'!B914 - 'Swap(vs6M)_3Y'!B918)/2  )*(P906-3) )/100</f>
        <v>3.4515257936507931E-3</v>
      </c>
      <c r="R906" s="3">
        <f t="shared" si="299"/>
        <v>0.61737455963318277</v>
      </c>
      <c r="S906" s="3">
        <f t="shared" si="300"/>
        <v>0.50378242643187421</v>
      </c>
      <c r="T906" s="13">
        <f t="shared" si="301"/>
        <v>0.73150615088082382</v>
      </c>
      <c r="U906" s="13">
        <f t="shared" si="302"/>
        <v>0.69279286086674885</v>
      </c>
      <c r="V906" s="3">
        <f t="shared" si="303"/>
        <v>85.751034264056102</v>
      </c>
      <c r="W906" s="13">
        <f t="shared" si="304"/>
        <v>0.73150615088082382</v>
      </c>
      <c r="X906" s="3">
        <f t="shared" si="305"/>
        <v>2.7571785896966321E-3</v>
      </c>
      <c r="Y906" s="3">
        <f t="shared" si="306"/>
        <v>-7.9130539347466309</v>
      </c>
      <c r="Z906" s="3">
        <f t="shared" si="307"/>
        <v>654.16348637779731</v>
      </c>
      <c r="AA906" s="3">
        <f t="shared" si="308"/>
        <v>2430.5364858210546</v>
      </c>
      <c r="AL906" s="25"/>
      <c r="AM906" s="25"/>
    </row>
    <row r="907" spans="1:39" hidden="1">
      <c r="A907" s="4">
        <v>41929</v>
      </c>
      <c r="B907" s="3">
        <v>132.61340000000001</v>
      </c>
      <c r="C907" s="3">
        <f t="shared" si="310"/>
        <v>-1.8751250900149422E-3</v>
      </c>
      <c r="D907" s="3">
        <f t="shared" si="311"/>
        <v>3.516094103203545E-6</v>
      </c>
      <c r="E907" s="3">
        <f t="shared" si="312"/>
        <v>1.9436652254131725E-4</v>
      </c>
      <c r="F907" s="3">
        <f t="shared" si="313"/>
        <v>7.3140304648762616E-3</v>
      </c>
      <c r="G907" s="3">
        <f t="shared" si="314"/>
        <v>4.9145867657277971E-2</v>
      </c>
      <c r="H907" s="3">
        <f t="shared" si="315"/>
        <v>1.5</v>
      </c>
      <c r="I907" s="13">
        <f>I908*(1+(H908*((B907/B908)-1))+((1-H908)*(Eur_1M!B907/100)*((A907-A908)/360)))</f>
        <v>111.09000120577477</v>
      </c>
      <c r="J907" s="3">
        <f t="shared" si="316"/>
        <v>106.28210267689836</v>
      </c>
      <c r="K907" s="3">
        <f t="shared" si="309"/>
        <v>1.0546166295480874</v>
      </c>
      <c r="L907" s="13">
        <f t="shared" si="317"/>
        <v>1054.6166295480875</v>
      </c>
      <c r="M907" s="3">
        <f t="shared" si="318"/>
        <v>-2.8140913888855352E-3</v>
      </c>
      <c r="N907" s="3">
        <f>SQRT(252)*STDEV(M908:$M$1035)</f>
        <v>6.0293760875571541E-2</v>
      </c>
      <c r="O907" s="3">
        <v>896</v>
      </c>
      <c r="P907" s="3">
        <f t="shared" si="298"/>
        <v>3.5555555555555554</v>
      </c>
      <c r="Q907" s="3">
        <f>(  'Swap(vs6M)_3Y'!B919 + ( ('Swap(vs6M)_5Y'!B915 - 'Swap(vs6M)_3Y'!B919)/2  )*(P907-3) )/100</f>
        <v>3.4974999999999993E-3</v>
      </c>
      <c r="R907" s="3">
        <f t="shared" si="299"/>
        <v>0.63396127087608023</v>
      </c>
      <c r="S907" s="3">
        <f t="shared" si="300"/>
        <v>0.52027026506712881</v>
      </c>
      <c r="T907" s="13">
        <f t="shared" si="301"/>
        <v>0.73694695120291631</v>
      </c>
      <c r="U907" s="13">
        <f t="shared" si="302"/>
        <v>0.6985623911862493</v>
      </c>
      <c r="V907" s="3">
        <f t="shared" si="303"/>
        <v>87.267339368436296</v>
      </c>
      <c r="W907" s="13">
        <f t="shared" si="304"/>
        <v>0.73694695120291631</v>
      </c>
      <c r="X907" s="3">
        <f t="shared" si="305"/>
        <v>2.7215503231276545E-3</v>
      </c>
      <c r="Y907" s="3">
        <f t="shared" si="306"/>
        <v>-7.9150243103374436</v>
      </c>
      <c r="Z907" s="3">
        <f t="shared" si="307"/>
        <v>648.91145770900596</v>
      </c>
      <c r="AA907" s="3">
        <f t="shared" si="308"/>
        <v>2453.0814949863898</v>
      </c>
      <c r="AL907" s="25"/>
      <c r="AM907" s="25"/>
    </row>
    <row r="908" spans="1:39" hidden="1">
      <c r="A908" s="4">
        <v>41928</v>
      </c>
      <c r="B908" s="3">
        <v>132.8623</v>
      </c>
      <c r="C908" s="3">
        <f t="shared" si="310"/>
        <v>-1.0298110589455255E-2</v>
      </c>
      <c r="D908" s="3">
        <f t="shared" si="311"/>
        <v>1.0605108171265046E-4</v>
      </c>
      <c r="E908" s="3">
        <f t="shared" si="312"/>
        <v>2.0300674506905337E-4</v>
      </c>
      <c r="F908" s="3">
        <f t="shared" si="313"/>
        <v>1.267574653046314E-2</v>
      </c>
      <c r="G908" s="3">
        <f t="shared" si="314"/>
        <v>4.9564705399146751E-2</v>
      </c>
      <c r="H908" s="3">
        <f t="shared" si="315"/>
        <v>1.5</v>
      </c>
      <c r="I908" s="13">
        <f>I909*(1+(H909*((B908/B909)-1))+((1-H909)*(Eur_1M!B908/100)*((A908-A909)/360)))</f>
        <v>111.4030589014472</v>
      </c>
      <c r="J908" s="3">
        <f t="shared" si="316"/>
        <v>106.58161145171258</v>
      </c>
      <c r="K908" s="3">
        <f t="shared" si="309"/>
        <v>1.0575885968564016</v>
      </c>
      <c r="L908" s="13">
        <f t="shared" si="317"/>
        <v>1057.5885968564016</v>
      </c>
      <c r="M908" s="3">
        <f t="shared" si="318"/>
        <v>-1.5487294652891229E-2</v>
      </c>
      <c r="N908" s="3">
        <f>SQRT(252)*STDEV(M909:$M$1035)</f>
        <v>5.591593083395352E-2</v>
      </c>
      <c r="O908" s="3">
        <v>897</v>
      </c>
      <c r="P908" s="3">
        <f t="shared" ref="P908:P971" si="319">O908/252</f>
        <v>3.5595238095238093</v>
      </c>
      <c r="Q908" s="3">
        <f>(  'Swap(vs6M)_3Y'!B920 + ( ('Swap(vs6M)_5Y'!B916 - 'Swap(vs6M)_3Y'!B920)/2  )*(P908-3) )/100</f>
        <v>3.4791369047619041E-3</v>
      </c>
      <c r="R908" s="3">
        <f t="shared" si="299"/>
        <v>0.70088752173500446</v>
      </c>
      <c r="S908" s="3">
        <f t="shared" si="300"/>
        <v>0.59539261072102334</v>
      </c>
      <c r="T908" s="13">
        <f t="shared" si="301"/>
        <v>0.75831339382480656</v>
      </c>
      <c r="U908" s="13">
        <f t="shared" si="302"/>
        <v>0.72420946816222598</v>
      </c>
      <c r="V908" s="3">
        <f t="shared" si="303"/>
        <v>86.687485480516216</v>
      </c>
      <c r="W908" s="13">
        <f t="shared" si="304"/>
        <v>0.75831339382480656</v>
      </c>
      <c r="X908" s="3">
        <f t="shared" si="305"/>
        <v>2.7969819583316528E-3</v>
      </c>
      <c r="Y908" s="3">
        <f t="shared" si="306"/>
        <v>-7.3792374594631251</v>
      </c>
      <c r="Z908" s="3">
        <f t="shared" si="307"/>
        <v>622.65953831410332</v>
      </c>
      <c r="AA908" s="3">
        <f t="shared" si="308"/>
        <v>2546.113543916083</v>
      </c>
      <c r="AL908" s="25"/>
      <c r="AM908" s="25"/>
    </row>
    <row r="909" spans="1:39" hidden="1">
      <c r="A909" s="4">
        <v>41927</v>
      </c>
      <c r="B909" s="3">
        <v>134.23759999999999</v>
      </c>
      <c r="C909" s="3">
        <f t="shared" si="310"/>
        <v>3.3541591080296978E-3</v>
      </c>
      <c r="D909" s="3">
        <f t="shared" si="311"/>
        <v>1.1250383321978579E-5</v>
      </c>
      <c r="E909" s="3">
        <f t="shared" si="312"/>
        <v>9.9052389821767734E-5</v>
      </c>
      <c r="F909" s="3">
        <f t="shared" si="313"/>
        <v>2.1525849362561814E-2</v>
      </c>
      <c r="G909" s="3">
        <f t="shared" si="314"/>
        <v>3.0921544779701104E-2</v>
      </c>
      <c r="H909" s="3">
        <f t="shared" si="315"/>
        <v>1.5</v>
      </c>
      <c r="I909" s="13">
        <f>I910*(1+(H910*((B909/B910)-1))+((1-H910)*(Eur_1M!B909/100)*((A909-A910)/360)))</f>
        <v>113.14182050223782</v>
      </c>
      <c r="J909" s="3">
        <f t="shared" si="316"/>
        <v>108.24512065128103</v>
      </c>
      <c r="K909" s="3">
        <f t="shared" si="309"/>
        <v>1.074095275037247</v>
      </c>
      <c r="L909" s="13">
        <f t="shared" si="317"/>
        <v>1074.0952750372469</v>
      </c>
      <c r="M909" s="3">
        <f t="shared" si="318"/>
        <v>5.0269186265311377E-3</v>
      </c>
      <c r="N909" s="3">
        <f>SQRT(252)*STDEV(M910:$M$1035)</f>
        <v>5.5840816480400582E-2</v>
      </c>
      <c r="O909" s="3">
        <v>898</v>
      </c>
      <c r="P909" s="3">
        <f t="shared" si="319"/>
        <v>3.5634920634920637</v>
      </c>
      <c r="Q909" s="3">
        <f>(  'Swap(vs6M)_3Y'!B921 + ( ('Swap(vs6M)_5Y'!B917 - 'Swap(vs6M)_3Y'!B921)/2  )*(P909-3) )/100</f>
        <v>3.3627777777777779E-3</v>
      </c>
      <c r="R909" s="3">
        <f t="shared" si="299"/>
        <v>0.84447549035429315</v>
      </c>
      <c r="S909" s="3">
        <f t="shared" si="300"/>
        <v>0.73906358639435732</v>
      </c>
      <c r="T909" s="13">
        <f t="shared" si="301"/>
        <v>0.80079812311479359</v>
      </c>
      <c r="U909" s="13">
        <f t="shared" si="302"/>
        <v>0.77006580656864976</v>
      </c>
      <c r="V909" s="3">
        <f t="shared" si="303"/>
        <v>99.240481177718834</v>
      </c>
      <c r="W909" s="13">
        <f t="shared" si="304"/>
        <v>0.80079812311479359</v>
      </c>
      <c r="X909" s="3">
        <f t="shared" si="305"/>
        <v>2.4667291584589785E-3</v>
      </c>
      <c r="Y909" s="3">
        <f t="shared" si="306"/>
        <v>-6.9956239066048234</v>
      </c>
      <c r="Z909" s="3">
        <f t="shared" si="307"/>
        <v>566.28444891538174</v>
      </c>
      <c r="AA909" s="3">
        <f t="shared" si="308"/>
        <v>2711.436163525721</v>
      </c>
      <c r="AL909" s="25"/>
      <c r="AM909" s="25"/>
    </row>
    <row r="910" spans="1:39" hidden="1">
      <c r="A910" s="4">
        <v>41926</v>
      </c>
      <c r="B910" s="3">
        <v>133.78809999999999</v>
      </c>
      <c r="C910" s="3">
        <f t="shared" si="310"/>
        <v>6.2517448722561363E-3</v>
      </c>
      <c r="D910" s="3">
        <f t="shared" si="311"/>
        <v>3.9084313947780893E-5</v>
      </c>
      <c r="E910" s="3">
        <f t="shared" si="312"/>
        <v>9.2002915756556189E-5</v>
      </c>
      <c r="F910" s="3">
        <f t="shared" si="313"/>
        <v>2.0221302231655351E-2</v>
      </c>
      <c r="G910" s="3">
        <f t="shared" si="314"/>
        <v>3.0027138862168002E-2</v>
      </c>
      <c r="H910" s="3">
        <f t="shared" si="315"/>
        <v>1.5</v>
      </c>
      <c r="I910" s="13">
        <f>I911*(1+(H911*((B910/B911)-1))+((1-H911)*(Eur_1M!B910/100)*((A910-A911)/360)))</f>
        <v>112.57449292678628</v>
      </c>
      <c r="J910" s="3">
        <f t="shared" si="316"/>
        <v>107.70234662147534</v>
      </c>
      <c r="K910" s="3">
        <f t="shared" si="309"/>
        <v>1.0687094339266314</v>
      </c>
      <c r="L910" s="13">
        <f t="shared" si="317"/>
        <v>1068.7094339266314</v>
      </c>
      <c r="M910" s="3">
        <f t="shared" si="318"/>
        <v>9.3629389588520753E-3</v>
      </c>
      <c r="N910" s="3">
        <f>SQRT(252)*STDEV(M911:$M$1035)</f>
        <v>5.4754096416430177E-2</v>
      </c>
      <c r="O910" s="3">
        <v>899</v>
      </c>
      <c r="P910" s="3">
        <f t="shared" si="319"/>
        <v>3.5674603174603177</v>
      </c>
      <c r="Q910" s="3">
        <f>(  'Swap(vs6M)_3Y'!B922 + ( ('Swap(vs6M)_5Y'!B918 - 'Swap(vs6M)_3Y'!B922)/2  )*(P910-3) )/100</f>
        <v>3.4298313492063491E-3</v>
      </c>
      <c r="R910" s="3">
        <f t="shared" si="299"/>
        <v>0.81257810953981402</v>
      </c>
      <c r="S910" s="3">
        <f t="shared" si="300"/>
        <v>0.7091600959292429</v>
      </c>
      <c r="T910" s="13">
        <f t="shared" si="301"/>
        <v>0.79177000677569032</v>
      </c>
      <c r="U910" s="13">
        <f t="shared" si="302"/>
        <v>0.76088743338115428</v>
      </c>
      <c r="V910" s="3">
        <f t="shared" si="303"/>
        <v>94.537972766748453</v>
      </c>
      <c r="W910" s="13">
        <f t="shared" si="304"/>
        <v>0.79177000677569032</v>
      </c>
      <c r="X910" s="3">
        <f t="shared" si="305"/>
        <v>2.5946307405183134E-3</v>
      </c>
      <c r="Y910" s="3">
        <f t="shared" si="306"/>
        <v>-7.0201779507969873</v>
      </c>
      <c r="Z910" s="3">
        <f t="shared" si="307"/>
        <v>578.8560979521983</v>
      </c>
      <c r="AA910" s="3">
        <f t="shared" si="308"/>
        <v>2681.4248356117128</v>
      </c>
      <c r="AL910" s="25"/>
      <c r="AM910" s="25"/>
    </row>
    <row r="911" spans="1:39" hidden="1">
      <c r="A911" s="4">
        <v>41925</v>
      </c>
      <c r="B911" s="3">
        <v>132.95429999999999</v>
      </c>
      <c r="C911" s="3">
        <f t="shared" si="310"/>
        <v>-1.8290305378498148E-3</v>
      </c>
      <c r="D911" s="3">
        <f t="shared" si="311"/>
        <v>3.3453527083871827E-6</v>
      </c>
      <c r="E911" s="3">
        <f t="shared" si="312"/>
        <v>5.3093227707491746E-5</v>
      </c>
      <c r="F911" s="3">
        <f t="shared" si="313"/>
        <v>1.3551674721908168E-2</v>
      </c>
      <c r="G911" s="3">
        <f t="shared" si="314"/>
        <v>2.3521830282108171E-2</v>
      </c>
      <c r="H911" s="3">
        <f t="shared" si="315"/>
        <v>1.5</v>
      </c>
      <c r="I911" s="13">
        <f>I912*(1+(H912*((B911/B912)-1))+((1-H912)*(Eur_1M!B911/100)*((A911-A912)/360)))</f>
        <v>111.52538385741289</v>
      </c>
      <c r="J911" s="3">
        <f t="shared" si="316"/>
        <v>106.69864226806671</v>
      </c>
      <c r="K911" s="3">
        <f t="shared" si="309"/>
        <v>1.0587498708807956</v>
      </c>
      <c r="L911" s="13">
        <f t="shared" si="317"/>
        <v>1058.7498708807957</v>
      </c>
      <c r="M911" s="3">
        <f t="shared" si="318"/>
        <v>-2.7450525328291489E-3</v>
      </c>
      <c r="N911" s="3">
        <f>SQRT(252)*STDEV(M912:$M$1035)</f>
        <v>5.472983501951903E-2</v>
      </c>
      <c r="O911" s="3">
        <v>900</v>
      </c>
      <c r="P911" s="3">
        <f t="shared" si="319"/>
        <v>3.5714285714285716</v>
      </c>
      <c r="Q911" s="3">
        <f>(  'Swap(vs6M)_3Y'!B923 + ( ('Swap(vs6M)_5Y'!B919 - 'Swap(vs6M)_3Y'!B923)/2  )*(P911-3) )/100</f>
        <v>3.3014285714285719E-3</v>
      </c>
      <c r="R911" s="3">
        <f t="shared" si="299"/>
        <v>0.71767136040025792</v>
      </c>
      <c r="S911" s="3">
        <f t="shared" si="300"/>
        <v>0.61424169414508567</v>
      </c>
      <c r="T911" s="13">
        <f t="shared" si="301"/>
        <v>0.76352002693412302</v>
      </c>
      <c r="U911" s="13">
        <f t="shared" si="302"/>
        <v>0.73047218739132047</v>
      </c>
      <c r="V911" s="3">
        <f t="shared" si="303"/>
        <v>86.466828566076401</v>
      </c>
      <c r="W911" s="13">
        <f t="shared" si="304"/>
        <v>0.76352002693412302</v>
      </c>
      <c r="X911" s="3">
        <f t="shared" si="305"/>
        <v>2.8159790013580965E-3</v>
      </c>
      <c r="Y911" s="3">
        <f t="shared" si="306"/>
        <v>-7.1108655151529758</v>
      </c>
      <c r="Z911" s="3">
        <f t="shared" si="307"/>
        <v>616.99587477577779</v>
      </c>
      <c r="AA911" s="3">
        <f t="shared" si="308"/>
        <v>2578.2496477333148</v>
      </c>
      <c r="AL911" s="25"/>
      <c r="AM911" s="25"/>
    </row>
    <row r="912" spans="1:39" hidden="1">
      <c r="A912" s="4">
        <v>41922</v>
      </c>
      <c r="B912" s="3">
        <v>133.1977</v>
      </c>
      <c r="C912" s="3">
        <f t="shared" si="310"/>
        <v>4.5957298069229478E-4</v>
      </c>
      <c r="D912" s="3">
        <f t="shared" si="311"/>
        <v>2.1120732458240035E-7</v>
      </c>
      <c r="E912" s="3">
        <f t="shared" si="312"/>
        <v>4.9755297672690845E-5</v>
      </c>
      <c r="F912" s="3">
        <f t="shared" si="313"/>
        <v>1.546686019917686E-2</v>
      </c>
      <c r="G912" s="3">
        <f t="shared" si="314"/>
        <v>2.1822139654276561E-2</v>
      </c>
      <c r="H912" s="3">
        <f t="shared" si="315"/>
        <v>1.5</v>
      </c>
      <c r="I912" s="13">
        <f>I913*(1+(H913*((B912/B913)-1))+((1-H913)*(Eur_1M!B912/100)*((A912-A913)/360)))</f>
        <v>111.83194746895019</v>
      </c>
      <c r="J912" s="3">
        <f t="shared" si="316"/>
        <v>106.99193801822207</v>
      </c>
      <c r="K912" s="3">
        <f t="shared" si="309"/>
        <v>1.061660187554055</v>
      </c>
      <c r="L912" s="13">
        <f t="shared" si="317"/>
        <v>1061.660187554055</v>
      </c>
      <c r="M912" s="3">
        <f t="shared" si="318"/>
        <v>6.8919701663388547E-4</v>
      </c>
      <c r="N912" s="3">
        <f>SQRT(252)*STDEV(M913:$M$1035)</f>
        <v>5.4952823215020541E-2</v>
      </c>
      <c r="O912" s="3">
        <v>901</v>
      </c>
      <c r="P912" s="3">
        <f t="shared" si="319"/>
        <v>3.5753968253968256</v>
      </c>
      <c r="Q912" s="3">
        <f>(  'Swap(vs6M)_3Y'!B924 + ( ('Swap(vs6M)_5Y'!B920 - 'Swap(vs6M)_3Y'!B924)/2  )*(P912-3) )/100</f>
        <v>3.3764880952380956E-3</v>
      </c>
      <c r="R912" s="3">
        <f t="shared" si="299"/>
        <v>0.74396712878613092</v>
      </c>
      <c r="S912" s="3">
        <f t="shared" si="300"/>
        <v>0.64005837542816479</v>
      </c>
      <c r="T912" s="13">
        <f t="shared" si="301"/>
        <v>0.77155181910720616</v>
      </c>
      <c r="U912" s="13">
        <f t="shared" si="302"/>
        <v>0.73893267560151055</v>
      </c>
      <c r="V912" s="3">
        <f t="shared" si="303"/>
        <v>89.060149082471526</v>
      </c>
      <c r="W912" s="13">
        <f t="shared" si="304"/>
        <v>0.77155181910720616</v>
      </c>
      <c r="X912" s="3">
        <f t="shared" si="305"/>
        <v>2.7421057890861288E-3</v>
      </c>
      <c r="Y912" s="3">
        <f t="shared" si="306"/>
        <v>-7.1317088085104325</v>
      </c>
      <c r="Z912" s="3">
        <f t="shared" si="307"/>
        <v>607.25280316298938</v>
      </c>
      <c r="AA912" s="3">
        <f t="shared" si="308"/>
        <v>2610.2745857484133</v>
      </c>
      <c r="AL912" s="25"/>
      <c r="AM912" s="25"/>
    </row>
    <row r="913" spans="1:39" hidden="1">
      <c r="A913" s="4">
        <v>41921</v>
      </c>
      <c r="B913" s="3">
        <v>133.13650000000001</v>
      </c>
      <c r="C913" s="3">
        <f t="shared" si="310"/>
        <v>8.799354630557155E-4</v>
      </c>
      <c r="D913" s="3">
        <f t="shared" si="311"/>
        <v>7.7428641914307648E-7</v>
      </c>
      <c r="E913" s="3">
        <f t="shared" si="312"/>
        <v>5.2510928525900418E-5</v>
      </c>
      <c r="F913" s="3">
        <f t="shared" si="313"/>
        <v>1.3284836006463749E-2</v>
      </c>
      <c r="G913" s="3">
        <f t="shared" si="314"/>
        <v>2.3461691600641349E-2</v>
      </c>
      <c r="H913" s="3">
        <f t="shared" si="315"/>
        <v>1.5</v>
      </c>
      <c r="I913" s="13">
        <f>I914*(1+(H914*((B913/B914)-1))+((1-H914)*(Eur_1M!B913/100)*((A913-A914)/360)))</f>
        <v>111.75489977795939</v>
      </c>
      <c r="J913" s="3">
        <f t="shared" si="316"/>
        <v>106.91822489808506</v>
      </c>
      <c r="K913" s="3">
        <f t="shared" si="309"/>
        <v>1.060928746602527</v>
      </c>
      <c r="L913" s="13">
        <f t="shared" si="317"/>
        <v>1060.9287466025271</v>
      </c>
      <c r="M913" s="3">
        <f t="shared" si="318"/>
        <v>1.3195297839622439E-3</v>
      </c>
      <c r="N913" s="3">
        <f>SQRT(252)*STDEV(M914:$M$1035)</f>
        <v>5.5176141531522539E-2</v>
      </c>
      <c r="O913" s="3">
        <v>902</v>
      </c>
      <c r="P913" s="3">
        <f t="shared" si="319"/>
        <v>3.5793650793650795</v>
      </c>
      <c r="Q913" s="3">
        <f>(  'Swap(vs6M)_3Y'!B925 + ( ('Swap(vs6M)_5Y'!B921 - 'Swap(vs6M)_3Y'!B925)/2  )*(P913-3) )/100</f>
        <v>3.4120079365079366E-3</v>
      </c>
      <c r="R913" s="3">
        <f t="shared" si="299"/>
        <v>0.73576829717954495</v>
      </c>
      <c r="S913" s="3">
        <f t="shared" si="300"/>
        <v>0.6313793961840376</v>
      </c>
      <c r="T913" s="13">
        <f t="shared" si="301"/>
        <v>0.76906414112060717</v>
      </c>
      <c r="U913" s="13">
        <f t="shared" si="302"/>
        <v>0.7361037577074695</v>
      </c>
      <c r="V913" s="3">
        <f t="shared" si="303"/>
        <v>88.753728545690592</v>
      </c>
      <c r="W913" s="13">
        <f t="shared" si="304"/>
        <v>0.76906414112060717</v>
      </c>
      <c r="X913" s="3">
        <f t="shared" si="305"/>
        <v>2.7479940088465308E-3</v>
      </c>
      <c r="Y913" s="3">
        <f t="shared" si="306"/>
        <v>-7.1893695168875364</v>
      </c>
      <c r="Z913" s="3">
        <f t="shared" si="307"/>
        <v>610.86541754869336</v>
      </c>
      <c r="AA913" s="3">
        <f t="shared" si="308"/>
        <v>2602.8016314635338</v>
      </c>
      <c r="AL913" s="25"/>
      <c r="AM913" s="25"/>
    </row>
    <row r="914" spans="1:39" hidden="1">
      <c r="A914" s="4">
        <v>41920</v>
      </c>
      <c r="B914" s="3">
        <v>133.01939999999999</v>
      </c>
      <c r="C914" s="3">
        <f t="shared" si="310"/>
        <v>2.5187468202410665E-4</v>
      </c>
      <c r="D914" s="3">
        <f t="shared" si="311"/>
        <v>6.3440855444744835E-8</v>
      </c>
      <c r="E914" s="3">
        <f t="shared" si="312"/>
        <v>5.2506166521312373E-5</v>
      </c>
      <c r="F914" s="3">
        <f t="shared" si="313"/>
        <v>1.1527675136482854E-2</v>
      </c>
      <c r="G914" s="3">
        <f t="shared" si="314"/>
        <v>2.4038691788772458E-2</v>
      </c>
      <c r="H914" s="3">
        <f t="shared" si="315"/>
        <v>1.5</v>
      </c>
      <c r="I914" s="13">
        <f>I915*(1+(H915*((B914/B915)-1))+((1-H915)*(Eur_1M!B914/100)*((A914-A915)/360)))</f>
        <v>111.60753310793619</v>
      </c>
      <c r="J914" s="3">
        <f t="shared" si="316"/>
        <v>106.77723615576299</v>
      </c>
      <c r="K914" s="3">
        <f t="shared" si="309"/>
        <v>1.0595297427393466</v>
      </c>
      <c r="L914" s="13">
        <f t="shared" si="317"/>
        <v>1059.5297427393466</v>
      </c>
      <c r="M914" s="3">
        <f t="shared" si="318"/>
        <v>3.7770493484894427E-4</v>
      </c>
      <c r="N914" s="3">
        <f>SQRT(252)*STDEV(M915:$M$1035)</f>
        <v>5.5400349443099406E-2</v>
      </c>
      <c r="O914" s="3">
        <v>903</v>
      </c>
      <c r="P914" s="3">
        <f t="shared" si="319"/>
        <v>3.5833333333333335</v>
      </c>
      <c r="Q914" s="3">
        <f>(  'Swap(vs6M)_3Y'!B926 + ( ('Swap(vs6M)_5Y'!B922 - 'Swap(vs6M)_3Y'!B926)/2  )*(P914-3) )/100</f>
        <v>3.0000000000000005E-3</v>
      </c>
      <c r="R914" s="3">
        <f t="shared" si="299"/>
        <v>0.70633475863360851</v>
      </c>
      <c r="S914" s="3">
        <f t="shared" si="300"/>
        <v>0.60146358969605229</v>
      </c>
      <c r="T914" s="13">
        <f t="shared" si="301"/>
        <v>0.76001000869534385</v>
      </c>
      <c r="U914" s="13">
        <f t="shared" si="302"/>
        <v>0.72623437209424879</v>
      </c>
      <c r="V914" s="3">
        <f t="shared" si="303"/>
        <v>86.784043631463874</v>
      </c>
      <c r="W914" s="13">
        <f t="shared" si="304"/>
        <v>0.76001000869534385</v>
      </c>
      <c r="X914" s="3">
        <f t="shared" si="305"/>
        <v>2.797719287446045E-3</v>
      </c>
      <c r="Y914" s="3">
        <f t="shared" si="306"/>
        <v>-6.9751679563522275</v>
      </c>
      <c r="Z914" s="3">
        <f t="shared" si="307"/>
        <v>623.4909522982316</v>
      </c>
      <c r="AA914" s="3">
        <f t="shared" si="308"/>
        <v>2574.514509209685</v>
      </c>
      <c r="AL914" s="25"/>
      <c r="AM914" s="25"/>
    </row>
    <row r="915" spans="1:39" hidden="1">
      <c r="A915" s="4">
        <v>41919</v>
      </c>
      <c r="B915" s="3">
        <v>132.98589999999999</v>
      </c>
      <c r="C915" s="3">
        <f t="shared" si="310"/>
        <v>-6.7352876732369835E-4</v>
      </c>
      <c r="D915" s="3">
        <f t="shared" si="311"/>
        <v>4.536410004125806E-7</v>
      </c>
      <c r="E915" s="3">
        <f t="shared" si="312"/>
        <v>5.8870405159987337E-5</v>
      </c>
      <c r="F915" s="3">
        <f t="shared" si="313"/>
        <v>8.7405135882205887E-3</v>
      </c>
      <c r="G915" s="3">
        <f t="shared" si="314"/>
        <v>2.633699415291622E-2</v>
      </c>
      <c r="H915" s="3">
        <f t="shared" si="315"/>
        <v>1.5</v>
      </c>
      <c r="I915" s="13">
        <f>I916*(1+(H916*((B915/B916)-1))+((1-H916)*(Eur_1M!B915/100)*((A915-A916)/360)))</f>
        <v>111.5653863519349</v>
      </c>
      <c r="J915" s="3">
        <f t="shared" si="316"/>
        <v>106.73691348225317</v>
      </c>
      <c r="K915" s="3">
        <f t="shared" si="309"/>
        <v>1.059129628694176</v>
      </c>
      <c r="L915" s="13">
        <f t="shared" si="317"/>
        <v>1059.1296286941761</v>
      </c>
      <c r="M915" s="3">
        <f t="shared" si="318"/>
        <v>-9.693386191504163E-4</v>
      </c>
      <c r="N915" s="3">
        <f>SQRT(252)*STDEV(M916:$M$1035)</f>
        <v>5.5565213593756782E-2</v>
      </c>
      <c r="O915" s="3">
        <v>904</v>
      </c>
      <c r="P915" s="3">
        <f t="shared" si="319"/>
        <v>3.5873015873015874</v>
      </c>
      <c r="Q915" s="3">
        <f>(  'Swap(vs6M)_3Y'!B927 + ( ('Swap(vs6M)_5Y'!B923 - 'Swap(vs6M)_3Y'!B927)/2  )*(P915-3) )/100</f>
        <v>3.1381825396825402E-3</v>
      </c>
      <c r="R915" s="3">
        <f t="shared" si="299"/>
        <v>0.7054533974108752</v>
      </c>
      <c r="S915" s="3">
        <f t="shared" si="300"/>
        <v>0.60021192078516472</v>
      </c>
      <c r="T915" s="13">
        <f t="shared" si="301"/>
        <v>0.75973593808306883</v>
      </c>
      <c r="U915" s="13">
        <f t="shared" si="302"/>
        <v>0.72581749497949222</v>
      </c>
      <c r="V915" s="3">
        <f t="shared" si="303"/>
        <v>86.966494618958791</v>
      </c>
      <c r="W915" s="13">
        <f t="shared" si="304"/>
        <v>0.75973593808306883</v>
      </c>
      <c r="X915" s="3">
        <f t="shared" si="305"/>
        <v>2.7906639568488654E-3</v>
      </c>
      <c r="Y915" s="3">
        <f t="shared" si="306"/>
        <v>-7.0848597091344887</v>
      </c>
      <c r="Z915" s="3">
        <f t="shared" si="307"/>
        <v>623.98860069506907</v>
      </c>
      <c r="AA915" s="3">
        <f t="shared" si="308"/>
        <v>2574.5788969812679</v>
      </c>
      <c r="AL915" s="25"/>
      <c r="AM915" s="25"/>
    </row>
    <row r="916" spans="1:39" hidden="1">
      <c r="A916" s="4">
        <v>41918</v>
      </c>
      <c r="B916" s="3">
        <v>133.07550000000001</v>
      </c>
      <c r="C916" s="3">
        <f t="shared" si="310"/>
        <v>3.23130063260202E-5</v>
      </c>
      <c r="D916" s="3">
        <f t="shared" si="311"/>
        <v>1.0441303778254214E-9</v>
      </c>
      <c r="E916" s="3">
        <f t="shared" si="312"/>
        <v>8.6807784986734439E-5</v>
      </c>
      <c r="F916" s="3">
        <f t="shared" si="313"/>
        <v>4.08571984023427E-3</v>
      </c>
      <c r="G916" s="3">
        <f t="shared" si="314"/>
        <v>3.2912937177753329E-2</v>
      </c>
      <c r="H916" s="3">
        <f t="shared" si="315"/>
        <v>1.4388545298615694</v>
      </c>
      <c r="I916" s="13">
        <f>I917*(1+(H917*((B916/B917)-1))+((1-H917)*(Eur_1M!B916/100)*((A916-A917)/360)))</f>
        <v>111.67358342081297</v>
      </c>
      <c r="J916" s="3">
        <f t="shared" si="316"/>
        <v>106.84042785671552</v>
      </c>
      <c r="K916" s="3">
        <f t="shared" si="309"/>
        <v>1.0601567816950639</v>
      </c>
      <c r="L916" s="13">
        <f t="shared" si="317"/>
        <v>1060.156781695064</v>
      </c>
      <c r="M916" s="3">
        <f t="shared" si="318"/>
        <v>4.5092509739070237E-5</v>
      </c>
      <c r="N916" s="3">
        <f>SQRT(252)*STDEV(M917:$M$1035)</f>
        <v>5.5785386862685547E-2</v>
      </c>
      <c r="O916" s="3">
        <v>905</v>
      </c>
      <c r="P916" s="3">
        <f t="shared" si="319"/>
        <v>3.5912698412698414</v>
      </c>
      <c r="Q916" s="3">
        <f>(  'Swap(vs6M)_3Y'!B928 + ( ('Swap(vs6M)_5Y'!B924 - 'Swap(vs6M)_3Y'!B928)/2  )*(P916-3) )/100</f>
        <v>3.3254980158730161E-3</v>
      </c>
      <c r="R916" s="3">
        <f t="shared" si="299"/>
        <v>0.71840537669991211</v>
      </c>
      <c r="S916" s="3">
        <f t="shared" si="300"/>
        <v>0.61268846481355288</v>
      </c>
      <c r="T916" s="13">
        <f t="shared" si="301"/>
        <v>0.76374631371607871</v>
      </c>
      <c r="U916" s="13">
        <f t="shared" si="302"/>
        <v>0.72995882439788251</v>
      </c>
      <c r="V916" s="3">
        <f t="shared" si="303"/>
        <v>88.397882939971169</v>
      </c>
      <c r="W916" s="13">
        <f t="shared" si="304"/>
        <v>0.76374631371607871</v>
      </c>
      <c r="X916" s="3">
        <f t="shared" si="305"/>
        <v>2.7499477725356617E-3</v>
      </c>
      <c r="Y916" s="3">
        <f t="shared" si="306"/>
        <v>-7.207888194432063</v>
      </c>
      <c r="Z916" s="3">
        <f t="shared" si="307"/>
        <v>619.2031043092702</v>
      </c>
      <c r="AA916" s="3">
        <f t="shared" si="308"/>
        <v>2590.3576217931177</v>
      </c>
      <c r="AL916" s="25"/>
      <c r="AM916" s="25"/>
    </row>
    <row r="917" spans="1:39" hidden="1">
      <c r="A917" s="4">
        <v>41915</v>
      </c>
      <c r="B917" s="3">
        <v>133.0712</v>
      </c>
      <c r="C917" s="3">
        <f t="shared" si="310"/>
        <v>3.0063614834937148E-4</v>
      </c>
      <c r="D917" s="3">
        <f t="shared" si="311"/>
        <v>9.0382093694345294E-8</v>
      </c>
      <c r="E917" s="3">
        <f t="shared" si="312"/>
        <v>9.7917177867639906E-5</v>
      </c>
      <c r="F917" s="3">
        <f t="shared" si="313"/>
        <v>7.2017461708277124E-4</v>
      </c>
      <c r="G917" s="3">
        <f t="shared" si="314"/>
        <v>3.5120217691529704E-2</v>
      </c>
      <c r="H917" s="3">
        <f t="shared" si="315"/>
        <v>1.4027708622443691</v>
      </c>
      <c r="I917" s="13">
        <f>I918*(1+(H918*((B917/B918)-1))+((1-H918)*(Eur_1M!B917/100)*((A917-A918)/360)))</f>
        <v>111.66854789219813</v>
      </c>
      <c r="J917" s="3">
        <f t="shared" si="316"/>
        <v>106.83561026230139</v>
      </c>
      <c r="K917" s="3">
        <f t="shared" si="309"/>
        <v>1.0601089776428709</v>
      </c>
      <c r="L917" s="13">
        <f t="shared" si="317"/>
        <v>1060.108977642871</v>
      </c>
      <c r="M917" s="3">
        <f t="shared" si="318"/>
        <v>4.4449057943764546E-4</v>
      </c>
      <c r="N917" s="3">
        <f>SQRT(252)*STDEV(M918:$M$1035)</f>
        <v>5.6018757087187974E-2</v>
      </c>
      <c r="O917" s="3">
        <v>906</v>
      </c>
      <c r="P917" s="3">
        <f t="shared" si="319"/>
        <v>3.5952380952380953</v>
      </c>
      <c r="Q917" s="3">
        <f>(  'Swap(vs6M)_3Y'!B929 + ( ('Swap(vs6M)_5Y'!B925 - 'Swap(vs6M)_3Y'!B929)/2  )*(P917-3) )/100</f>
        <v>3.233571428571429E-3</v>
      </c>
      <c r="R917" s="3">
        <f t="shared" si="299"/>
        <v>0.71210552615386424</v>
      </c>
      <c r="S917" s="3">
        <f t="shared" si="300"/>
        <v>0.60588772733771668</v>
      </c>
      <c r="T917" s="13">
        <f t="shared" si="301"/>
        <v>0.7618002837372686</v>
      </c>
      <c r="U917" s="13">
        <f t="shared" si="302"/>
        <v>0.72770534522332964</v>
      </c>
      <c r="V917" s="3">
        <f t="shared" si="303"/>
        <v>88.296898372634928</v>
      </c>
      <c r="W917" s="13">
        <f t="shared" si="304"/>
        <v>0.7618002837372686</v>
      </c>
      <c r="X917" s="3">
        <f t="shared" si="305"/>
        <v>2.7494645998157054E-3</v>
      </c>
      <c r="Y917" s="3">
        <f t="shared" si="306"/>
        <v>-7.1741520898538989</v>
      </c>
      <c r="Z917" s="3">
        <f t="shared" si="307"/>
        <v>622.31501952564633</v>
      </c>
      <c r="AA917" s="3">
        <f t="shared" si="308"/>
        <v>2586.0347061858956</v>
      </c>
      <c r="AL917" s="25"/>
      <c r="AM917" s="25"/>
    </row>
    <row r="918" spans="1:39" hidden="1">
      <c r="A918" s="4">
        <v>41914</v>
      </c>
      <c r="B918" s="3">
        <v>133.03120000000001</v>
      </c>
      <c r="C918" s="3">
        <f t="shared" si="310"/>
        <v>-5.2079479119802798E-4</v>
      </c>
      <c r="D918" s="3">
        <f t="shared" si="311"/>
        <v>2.7122721453899754E-7</v>
      </c>
      <c r="E918" s="3">
        <f t="shared" si="312"/>
        <v>1.4041823939793047E-4</v>
      </c>
      <c r="F918" s="3">
        <f t="shared" si="313"/>
        <v>6.945750511257372E-3</v>
      </c>
      <c r="G918" s="3">
        <f t="shared" si="314"/>
        <v>4.1699837443450613E-2</v>
      </c>
      <c r="H918" s="3">
        <f t="shared" si="315"/>
        <v>1.4788719053611326</v>
      </c>
      <c r="I918" s="13">
        <f>I919*(1+(H919*((B918/B919)-1))+((1-H919)*(Eur_1M!B918/100)*((A918-A919)/360)))</f>
        <v>111.61892330428854</v>
      </c>
      <c r="J918" s="3">
        <f t="shared" si="316"/>
        <v>106.78813339228375</v>
      </c>
      <c r="K918" s="3">
        <f t="shared" si="309"/>
        <v>1.0596378738974763</v>
      </c>
      <c r="L918" s="13">
        <f t="shared" si="317"/>
        <v>1059.6378738974763</v>
      </c>
      <c r="M918" s="3">
        <f t="shared" si="318"/>
        <v>-7.3151978484412928E-4</v>
      </c>
      <c r="N918" s="3">
        <f>SQRT(252)*STDEV(M919:$M$1035)</f>
        <v>5.6205818883613964E-2</v>
      </c>
      <c r="O918" s="3">
        <v>907</v>
      </c>
      <c r="P918" s="3">
        <f t="shared" si="319"/>
        <v>3.5992063492063493</v>
      </c>
      <c r="Q918" s="3">
        <f>(  'Swap(vs6M)_3Y'!B930 + ( ('Swap(vs6M)_5Y'!B926 - 'Swap(vs6M)_3Y'!B930)/2  )*(P918-3) )/100</f>
        <v>3.1985138888888892E-3</v>
      </c>
      <c r="R918" s="3">
        <f t="shared" si="299"/>
        <v>0.70452538273190202</v>
      </c>
      <c r="S918" s="3">
        <f t="shared" si="300"/>
        <v>0.59789409530912685</v>
      </c>
      <c r="T918" s="13">
        <f t="shared" si="301"/>
        <v>0.75944717574816378</v>
      </c>
      <c r="U918" s="13">
        <f t="shared" si="302"/>
        <v>0.72504469998917553</v>
      </c>
      <c r="V918" s="3">
        <f t="shared" si="303"/>
        <v>87.993225300395693</v>
      </c>
      <c r="W918" s="13">
        <f t="shared" si="304"/>
        <v>0.75944717574816378</v>
      </c>
      <c r="X918" s="3">
        <f t="shared" si="305"/>
        <v>2.7547716273015064E-3</v>
      </c>
      <c r="Y918" s="3">
        <f t="shared" si="306"/>
        <v>-7.1782923150431808</v>
      </c>
      <c r="Z918" s="3">
        <f t="shared" si="307"/>
        <v>625.73229820074062</v>
      </c>
      <c r="AA918" s="3">
        <f t="shared" si="308"/>
        <v>2579.7159094030803</v>
      </c>
      <c r="AL918" s="25"/>
      <c r="AM918" s="25"/>
    </row>
    <row r="919" spans="1:39" hidden="1">
      <c r="A919" s="4">
        <v>41913</v>
      </c>
      <c r="B919" s="3">
        <v>133.10050000000001</v>
      </c>
      <c r="C919" s="3">
        <f t="shared" si="310"/>
        <v>4.2592295165472995E-3</v>
      </c>
      <c r="D919" s="3">
        <f t="shared" si="311"/>
        <v>1.8141036074627743E-5</v>
      </c>
      <c r="E919" s="3">
        <f t="shared" si="312"/>
        <v>1.5098465799539128E-4</v>
      </c>
      <c r="F919" s="3">
        <f t="shared" si="313"/>
        <v>1.0758603292831605E-2</v>
      </c>
      <c r="G919" s="3">
        <f t="shared" si="314"/>
        <v>4.2772488091178874E-2</v>
      </c>
      <c r="H919" s="3">
        <f t="shared" si="315"/>
        <v>1.4043445254310054</v>
      </c>
      <c r="I919" s="13">
        <f>I920*(1+(H920*((B919/B920)-1))+((1-H920)*(Eur_1M!B919/100)*((A919-A920)/360)))</f>
        <v>111.70060462715804</v>
      </c>
      <c r="J919" s="3">
        <f t="shared" si="316"/>
        <v>106.86627960391193</v>
      </c>
      <c r="K919" s="3">
        <f t="shared" si="309"/>
        <v>1.0604133035534911</v>
      </c>
      <c r="L919" s="13">
        <f t="shared" si="317"/>
        <v>1060.413303553491</v>
      </c>
      <c r="M919" s="3">
        <f t="shared" si="318"/>
        <v>5.9158659317378095E-3</v>
      </c>
      <c r="N919" s="3">
        <f>SQRT(252)*STDEV(M920:$M$1035)</f>
        <v>5.5963988028023208E-2</v>
      </c>
      <c r="O919" s="3">
        <v>908</v>
      </c>
      <c r="P919" s="3">
        <f t="shared" si="319"/>
        <v>3.6031746031746033</v>
      </c>
      <c r="Q919" s="3">
        <f>(  'Swap(vs6M)_3Y'!B931 + ( ('Swap(vs6M)_5Y'!B927 - 'Swap(vs6M)_3Y'!B931)/2  )*(P919-3) )/100</f>
        <v>3.1075079365079365E-3</v>
      </c>
      <c r="R919" s="3">
        <f t="shared" si="299"/>
        <v>0.71069783496187411</v>
      </c>
      <c r="S919" s="3">
        <f t="shared" si="300"/>
        <v>0.6044668253788974</v>
      </c>
      <c r="T919" s="13">
        <f t="shared" si="301"/>
        <v>0.76136424920648538</v>
      </c>
      <c r="U919" s="13">
        <f t="shared" si="302"/>
        <v>0.72723334060185818</v>
      </c>
      <c r="V919" s="3">
        <f t="shared" si="303"/>
        <v>88.224775389716115</v>
      </c>
      <c r="W919" s="13">
        <f t="shared" si="304"/>
        <v>0.76136424920648538</v>
      </c>
      <c r="X919" s="3">
        <f t="shared" si="305"/>
        <v>2.7510873673432671E-3</v>
      </c>
      <c r="Y919" s="3">
        <f t="shared" si="306"/>
        <v>-7.0791435570917596</v>
      </c>
      <c r="Z919" s="3">
        <f t="shared" si="307"/>
        <v>623.80475460979653</v>
      </c>
      <c r="AA919" s="3">
        <f t="shared" si="308"/>
        <v>2591.1725833869905</v>
      </c>
      <c r="AL919" s="25"/>
      <c r="AM919" s="25"/>
    </row>
    <row r="920" spans="1:39">
      <c r="A920" s="4">
        <v>41912</v>
      </c>
      <c r="B920" s="3">
        <v>132.53479999999999</v>
      </c>
      <c r="C920" s="3">
        <f t="shared" si="310"/>
        <v>2.5421844206479577E-3</v>
      </c>
      <c r="D920" s="3">
        <f t="shared" si="311"/>
        <v>6.4627016285851926E-6</v>
      </c>
      <c r="E920" s="3">
        <f t="shared" si="312"/>
        <v>1.3288536444609305E-4</v>
      </c>
      <c r="F920" s="3">
        <f t="shared" si="313"/>
        <v>6.7036836520355638E-3</v>
      </c>
      <c r="G920" s="3">
        <f t="shared" si="314"/>
        <v>4.0571465170506651E-2</v>
      </c>
      <c r="H920" s="3">
        <f t="shared" si="315"/>
        <v>1.390121854735995</v>
      </c>
      <c r="I920" s="13">
        <f>I921*(1+(H921*((B920/B921)-1))+((1-H921)*(Eur_1M!B920/100)*((A920-A921)/360)))</f>
        <v>111.04174959622591</v>
      </c>
      <c r="J920" s="3">
        <f t="shared" si="316"/>
        <v>106.23593936368624</v>
      </c>
      <c r="K920" s="3">
        <f t="shared" si="309"/>
        <v>1.0541585599713446</v>
      </c>
      <c r="L920" s="13">
        <f t="shared" si="317"/>
        <v>1054.1585599713446</v>
      </c>
      <c r="M920" s="3">
        <f t="shared" si="318"/>
        <v>3.5306282296278927E-3</v>
      </c>
      <c r="N920" s="3">
        <f>SQRT(252)*STDEV(M921:$M$1035)</f>
        <v>5.6071784459621625E-2</v>
      </c>
      <c r="O920" s="3">
        <v>909</v>
      </c>
      <c r="P920" s="3">
        <f t="shared" si="319"/>
        <v>3.6071428571428572</v>
      </c>
      <c r="Q920" s="3">
        <f>(  'Swap(vs6M)_3Y'!B932 + ( ('Swap(vs6M)_5Y'!B928 - 'Swap(vs6M)_3Y'!B932)/2  )*(P920-3) )/100</f>
        <v>3.1087321428571431E-3</v>
      </c>
      <c r="R920" s="3">
        <f t="shared" si="299"/>
        <v>0.65381035720116987</v>
      </c>
      <c r="S920" s="3">
        <f t="shared" si="300"/>
        <v>0.54731613430938353</v>
      </c>
      <c r="T920" s="13">
        <f t="shared" si="301"/>
        <v>0.74338300355267184</v>
      </c>
      <c r="U920" s="13">
        <f t="shared" si="302"/>
        <v>0.70791921941268421</v>
      </c>
      <c r="V920" s="3">
        <f t="shared" si="303"/>
        <v>83.618346052783181</v>
      </c>
      <c r="W920" s="13">
        <f t="shared" si="304"/>
        <v>0.74338300355267184</v>
      </c>
      <c r="X920" s="3">
        <f t="shared" si="305"/>
        <v>2.869819513307953E-3</v>
      </c>
      <c r="Y920" s="3">
        <f t="shared" si="306"/>
        <v>-7.189508523601237</v>
      </c>
      <c r="Z920" s="3">
        <f t="shared" si="307"/>
        <v>645.02148913485053</v>
      </c>
      <c r="AA920" s="3">
        <f t="shared" si="308"/>
        <v>2525.0909378009615</v>
      </c>
      <c r="AL920" s="25"/>
      <c r="AM920" s="25"/>
    </row>
    <row r="921" spans="1:39" hidden="1">
      <c r="A921" s="4">
        <v>41911</v>
      </c>
      <c r="B921" s="3">
        <v>132.19829999999999</v>
      </c>
      <c r="C921" s="3">
        <f t="shared" si="310"/>
        <v>-1.2404836389314766E-4</v>
      </c>
      <c r="D921" s="3">
        <f t="shared" si="311"/>
        <v>1.5387996584566779E-8</v>
      </c>
      <c r="E921" s="3">
        <f t="shared" si="312"/>
        <v>1.4487295249774741E-4</v>
      </c>
      <c r="F921" s="3">
        <f t="shared" si="313"/>
        <v>-1.3388080770550346E-4</v>
      </c>
      <c r="G921" s="3">
        <f t="shared" si="314"/>
        <v>4.2724558620389451E-2</v>
      </c>
      <c r="H921" s="3">
        <f t="shared" si="315"/>
        <v>1.3895333776142604</v>
      </c>
      <c r="I921" s="13">
        <f>I922*(1+(H922*((B921/B922)-1))+((1-H922)*(Eur_1M!B921/100)*((A921-A922)/360)))</f>
        <v>110.65039373299525</v>
      </c>
      <c r="J921" s="3">
        <f t="shared" si="316"/>
        <v>105.8615211119298</v>
      </c>
      <c r="K921" s="3">
        <f t="shared" si="309"/>
        <v>1.0504432804956545</v>
      </c>
      <c r="L921" s="13">
        <f t="shared" si="317"/>
        <v>1050.4432804956546</v>
      </c>
      <c r="M921" s="3">
        <f t="shared" si="318"/>
        <v>-1.7365354089794231E-4</v>
      </c>
      <c r="N921" s="3">
        <f>SQRT(252)*STDEV(M922:$M$1035)</f>
        <v>5.6297163918467834E-2</v>
      </c>
      <c r="O921" s="3">
        <v>910</v>
      </c>
      <c r="P921" s="3">
        <f t="shared" si="319"/>
        <v>3.6111111111111112</v>
      </c>
      <c r="Q921" s="3">
        <f>(  'Swap(vs6M)_3Y'!B933 + ( ('Swap(vs6M)_5Y'!B929 - 'Swap(vs6M)_3Y'!B933)/2  )*(P921-3) )/100</f>
        <v>3.151277777777778E-3</v>
      </c>
      <c r="R921" s="3">
        <f t="shared" si="299"/>
        <v>0.61986980651051693</v>
      </c>
      <c r="S921" s="3">
        <f t="shared" si="300"/>
        <v>0.51288873517282541</v>
      </c>
      <c r="T921" s="13">
        <f t="shared" si="301"/>
        <v>0.73232824719282463</v>
      </c>
      <c r="U921" s="13">
        <f t="shared" si="302"/>
        <v>0.69598542313935841</v>
      </c>
      <c r="V921" s="3">
        <f t="shared" si="303"/>
        <v>81.159015762257013</v>
      </c>
      <c r="W921" s="13">
        <f t="shared" si="304"/>
        <v>0.73232824719282463</v>
      </c>
      <c r="X921" s="3">
        <f t="shared" si="305"/>
        <v>2.9295044963638024E-3</v>
      </c>
      <c r="Y921" s="3">
        <f t="shared" si="306"/>
        <v>-7.2909319677237647</v>
      </c>
      <c r="Z921" s="3">
        <f t="shared" si="307"/>
        <v>657.15338914030406</v>
      </c>
      <c r="AA921" s="3">
        <f t="shared" si="308"/>
        <v>2484.8426439005229</v>
      </c>
      <c r="AL921" s="25"/>
      <c r="AM921" s="25"/>
    </row>
    <row r="922" spans="1:39" hidden="1">
      <c r="A922" s="4">
        <v>41908</v>
      </c>
      <c r="B922" s="3">
        <v>132.21469999999999</v>
      </c>
      <c r="C922" s="3">
        <f t="shared" si="310"/>
        <v>4.3726331361549026E-4</v>
      </c>
      <c r="D922" s="3">
        <f t="shared" si="311"/>
        <v>1.9119920543399858E-7</v>
      </c>
      <c r="E922" s="3">
        <f t="shared" si="312"/>
        <v>1.4801109005668116E-4</v>
      </c>
      <c r="F922" s="3">
        <f t="shared" si="313"/>
        <v>-1.7856493137396309E-3</v>
      </c>
      <c r="G922" s="3">
        <f t="shared" si="314"/>
        <v>4.3161683844899261E-2</v>
      </c>
      <c r="H922" s="3">
        <f t="shared" si="315"/>
        <v>1.3979794611807841</v>
      </c>
      <c r="I922" s="13">
        <f>I923*(1+(H923*((B922/B923)-1))+((1-H923)*(Eur_1M!B922/100)*((A922-A923)/360)))</f>
        <v>110.66961023412718</v>
      </c>
      <c r="J922" s="3">
        <f t="shared" si="316"/>
        <v>105.87990593616445</v>
      </c>
      <c r="K922" s="3">
        <f t="shared" si="309"/>
        <v>1.0506257095300906</v>
      </c>
      <c r="L922" s="13">
        <f t="shared" si="317"/>
        <v>1050.6257095300905</v>
      </c>
      <c r="M922" s="3">
        <f t="shared" si="318"/>
        <v>5.8354592350167507E-4</v>
      </c>
      <c r="N922" s="3">
        <f>SQRT(252)*STDEV(M923:$M$1035)</f>
        <v>5.654605580568528E-2</v>
      </c>
      <c r="O922" s="3">
        <v>911</v>
      </c>
      <c r="P922" s="3">
        <f t="shared" si="319"/>
        <v>3.6150793650793651</v>
      </c>
      <c r="Q922" s="3">
        <f>(  'Swap(vs6M)_3Y'!B934 + ( ('Swap(vs6M)_5Y'!B930 - 'Swap(vs6M)_3Y'!B934)/2  )*(P922-3) )/100</f>
        <v>3.2412400793650799E-3</v>
      </c>
      <c r="R922" s="3">
        <f t="shared" ref="R922:R985" si="320">(LN(L922/1000)+(Q922+((N922^2)/2))*P922)/(N922*SQRT(P922))</f>
        <v>0.62208970758952042</v>
      </c>
      <c r="S922" s="3">
        <f t="shared" ref="S922:S985" si="321">R922-(N922*SQRT(P922))</f>
        <v>0.51457664442676965</v>
      </c>
      <c r="T922" s="13">
        <f t="shared" ref="T922:T985" si="322">_xlfn.NORM.S.DIST(R922,TRUE)</f>
        <v>0.73305855881750381</v>
      </c>
      <c r="U922" s="13">
        <f t="shared" ref="U922:U985" si="323">_xlfn.NORM.S.DIST(S922,TRUE)</f>
        <v>0.69657555538405103</v>
      </c>
      <c r="V922" s="3">
        <f t="shared" ref="V922:V985" si="324">(L922*T922) - ( 1000* EXP(-Q922*P922) *U922 )</f>
        <v>81.708993491463161</v>
      </c>
      <c r="W922" s="13">
        <f t="shared" ref="W922:W985" si="325">T922</f>
        <v>0.73305855881750381</v>
      </c>
      <c r="X922" s="3">
        <f t="shared" ref="X922:X985" si="326" xml:space="preserve"> _xlfn.NORM.S.DIST(R922,FALSE) / ( L922 * N922 * SQRT(P922) )</f>
        <v>2.9104877683696815E-3</v>
      </c>
      <c r="Y922" s="3">
        <f t="shared" ref="Y922:Y985" si="327">- ( (L922* _xlfn.NORM.S.DIST(R922,FALSE)  * N922  ) / ( 2* SQRT(P922) ) ) - Q922 * 1000 * ( EXP(-Q922*P922) ) *U922</f>
        <v>-7.3676033733695903</v>
      </c>
      <c r="Z922" s="3">
        <f t="shared" ref="Z922:Z985" si="328" xml:space="preserve"> L922 * SQRT(P922) * _xlfn.NORM.S.DIST(R922,FALSE)</f>
        <v>656.72262753461007</v>
      </c>
      <c r="AA922" s="3">
        <f t="shared" ref="AA922:AA985" si="329">1000 * P922 * EXP(-Q922*P922) * U922</f>
        <v>2488.8417873765088</v>
      </c>
      <c r="AL922" s="25"/>
      <c r="AM922" s="25"/>
    </row>
    <row r="923" spans="1:39" hidden="1">
      <c r="A923" s="4">
        <v>41907</v>
      </c>
      <c r="B923" s="3">
        <v>132.15690000000001</v>
      </c>
      <c r="C923" s="3">
        <f t="shared" si="310"/>
        <v>1.1962638627819283E-3</v>
      </c>
      <c r="D923" s="3">
        <f t="shared" si="311"/>
        <v>1.4310472293979402E-6</v>
      </c>
      <c r="E923" s="3">
        <f t="shared" si="312"/>
        <v>1.4842767806423987E-4</v>
      </c>
      <c r="F923" s="3">
        <f t="shared" si="313"/>
        <v>-3.0025197162099706E-3</v>
      </c>
      <c r="G923" s="3">
        <f t="shared" si="314"/>
        <v>4.3179963120436982E-2</v>
      </c>
      <c r="H923" s="3">
        <f t="shared" si="315"/>
        <v>1.3347664302905433</v>
      </c>
      <c r="I923" s="13">
        <f>I924*(1+(H924*((B923/B924)-1))+((1-H924)*(Eur_1M!B923/100)*((A923-A924)/360)))</f>
        <v>110.60504827348609</v>
      </c>
      <c r="J923" s="3">
        <f t="shared" si="316"/>
        <v>105.81813817259076</v>
      </c>
      <c r="K923" s="3">
        <f t="shared" si="309"/>
        <v>1.0500128000279816</v>
      </c>
      <c r="L923" s="13">
        <f t="shared" si="317"/>
        <v>1050.0128000279815</v>
      </c>
      <c r="M923" s="3">
        <f t="shared" si="318"/>
        <v>1.4933384502818009E-3</v>
      </c>
      <c r="N923" s="3">
        <f>SQRT(252)*STDEV(M924:$M$1035)</f>
        <v>5.6792904946431466E-2</v>
      </c>
      <c r="O923" s="3">
        <v>912</v>
      </c>
      <c r="P923" s="3">
        <f t="shared" si="319"/>
        <v>3.6190476190476191</v>
      </c>
      <c r="Q923" s="3">
        <f>(  'Swap(vs6M)_3Y'!B935 + ( ('Swap(vs6M)_5Y'!B931 - 'Swap(vs6M)_3Y'!B935)/2  )*(P923-3) )/100</f>
        <v>3.1614285714285715E-3</v>
      </c>
      <c r="R923" s="3">
        <f t="shared" si="320"/>
        <v>0.61161793805859399</v>
      </c>
      <c r="S923" s="3">
        <f t="shared" si="321"/>
        <v>0.50357628207717908</v>
      </c>
      <c r="T923" s="13">
        <f t="shared" si="322"/>
        <v>0.72960471646330527</v>
      </c>
      <c r="U923" s="13">
        <f t="shared" si="323"/>
        <v>0.69272041847178256</v>
      </c>
      <c r="V923" s="3">
        <f t="shared" si="324"/>
        <v>81.254369073842781</v>
      </c>
      <c r="W923" s="13">
        <f t="shared" si="325"/>
        <v>0.72960471646330527</v>
      </c>
      <c r="X923" s="3">
        <f t="shared" si="326"/>
        <v>2.916718794117667E-3</v>
      </c>
      <c r="Y923" s="3">
        <f t="shared" si="327"/>
        <v>-7.3511848079534765</v>
      </c>
      <c r="Z923" s="3">
        <f t="shared" si="328"/>
        <v>660.95535804855399</v>
      </c>
      <c r="AA923" s="3">
        <f t="shared" si="329"/>
        <v>2478.4682897704506</v>
      </c>
      <c r="AL923" s="25"/>
      <c r="AM923" s="25"/>
    </row>
    <row r="924" spans="1:39" hidden="1">
      <c r="A924" s="4">
        <v>41906</v>
      </c>
      <c r="B924" s="3">
        <v>131.99889999999999</v>
      </c>
      <c r="C924" s="3">
        <f t="shared" si="310"/>
        <v>9.9368363486135335E-4</v>
      </c>
      <c r="D924" s="3">
        <f t="shared" si="311"/>
        <v>9.8740716619127149E-7</v>
      </c>
      <c r="E924" s="3">
        <f t="shared" si="312"/>
        <v>1.473382654818468E-4</v>
      </c>
      <c r="F924" s="3">
        <f t="shared" si="313"/>
        <v>-4.7832787859909383E-3</v>
      </c>
      <c r="G924" s="3">
        <f t="shared" si="314"/>
        <v>4.2919085484504772E-2</v>
      </c>
      <c r="H924" s="3">
        <f t="shared" si="315"/>
        <v>1.2485611927616667</v>
      </c>
      <c r="I924" s="13">
        <f>I925*(1+(H925*((B924/B925)-1))+((1-H925)*(Eur_1M!B924/100)*((A924-A925)/360)))</f>
        <v>110.4400007686687</v>
      </c>
      <c r="J924" s="3">
        <f t="shared" si="316"/>
        <v>105.6602338097933</v>
      </c>
      <c r="K924" s="3">
        <f t="shared" si="309"/>
        <v>1.0484459457534603</v>
      </c>
      <c r="L924" s="13">
        <f t="shared" si="317"/>
        <v>1048.4459457534604</v>
      </c>
      <c r="M924" s="3">
        <f t="shared" si="318"/>
        <v>1.1619165921115061E-3</v>
      </c>
      <c r="N924" s="3">
        <f>SQRT(252)*STDEV(M925:$M$1035)</f>
        <v>5.7048935140305214E-2</v>
      </c>
      <c r="O924" s="3">
        <v>913</v>
      </c>
      <c r="P924" s="3">
        <f t="shared" si="319"/>
        <v>3.623015873015873</v>
      </c>
      <c r="Q924" s="3">
        <f>(  'Swap(vs6M)_3Y'!B936 + ( ('Swap(vs6M)_5Y'!B932 - 'Swap(vs6M)_3Y'!B936)/2  )*(P924-3) )/100</f>
        <v>2.9245178571428569E-3</v>
      </c>
      <c r="R924" s="3">
        <f t="shared" si="320"/>
        <v>0.58754345467971059</v>
      </c>
      <c r="S924" s="3">
        <f t="shared" si="321"/>
        <v>0.47895524802104728</v>
      </c>
      <c r="T924" s="13">
        <f t="shared" si="322"/>
        <v>0.72158061262038742</v>
      </c>
      <c r="U924" s="13">
        <f t="shared" si="323"/>
        <v>0.684014767087193</v>
      </c>
      <c r="V924" s="3">
        <f t="shared" si="324"/>
        <v>79.732769633478711</v>
      </c>
      <c r="W924" s="13">
        <f t="shared" si="325"/>
        <v>0.72158061262038742</v>
      </c>
      <c r="X924" s="3">
        <f t="shared" si="326"/>
        <v>2.9486318017894861E-3</v>
      </c>
      <c r="Y924" s="3">
        <f t="shared" si="327"/>
        <v>-7.2537863715986353</v>
      </c>
      <c r="Z924" s="3">
        <f t="shared" si="328"/>
        <v>669.93152314354779</v>
      </c>
      <c r="AA924" s="3">
        <f t="shared" si="329"/>
        <v>2452.0770629326698</v>
      </c>
      <c r="AL924" s="25"/>
      <c r="AM924" s="25"/>
    </row>
    <row r="925" spans="1:39" hidden="1">
      <c r="A925" s="4">
        <v>41905</v>
      </c>
      <c r="B925" s="3">
        <v>131.86779999999999</v>
      </c>
      <c r="C925" s="3">
        <f t="shared" si="310"/>
        <v>2.8062341053596761E-4</v>
      </c>
      <c r="D925" s="3">
        <f t="shared" si="311"/>
        <v>7.8749498540838219E-8</v>
      </c>
      <c r="E925" s="3">
        <f t="shared" si="312"/>
        <v>1.6057057666193659E-4</v>
      </c>
      <c r="F925" s="3">
        <f t="shared" si="313"/>
        <v>-2.0060582393222059E-3</v>
      </c>
      <c r="G925" s="3">
        <f t="shared" si="314"/>
        <v>4.4951684907852819E-2</v>
      </c>
      <c r="H925" s="3">
        <f t="shared" si="315"/>
        <v>1.1694243809797584</v>
      </c>
      <c r="I925" s="13">
        <f>I926*(1+(H926*((B925/B926)-1))+((1-H926)*(Eur_1M!B925/100)*((A925-A926)/360)))</f>
        <v>110.31175322024836</v>
      </c>
      <c r="J925" s="3">
        <f t="shared" si="316"/>
        <v>105.53753672669558</v>
      </c>
      <c r="K925" s="3">
        <f t="shared" si="309"/>
        <v>1.0472284464664423</v>
      </c>
      <c r="L925" s="13">
        <f t="shared" si="317"/>
        <v>1047.2284464664424</v>
      </c>
      <c r="M925" s="3">
        <f t="shared" si="318"/>
        <v>3.3440798295152307E-4</v>
      </c>
      <c r="N925" s="3">
        <f>SQRT(252)*STDEV(M926:$M$1035)</f>
        <v>5.7303878546856944E-2</v>
      </c>
      <c r="O925" s="3">
        <v>914</v>
      </c>
      <c r="P925" s="3">
        <f t="shared" si="319"/>
        <v>3.626984126984127</v>
      </c>
      <c r="Q925" s="3">
        <f>(  'Swap(vs6M)_3Y'!B937 + ( ('Swap(vs6M)_5Y'!B933 - 'Swap(vs6M)_3Y'!B937)/2  )*(P925-3) )/100</f>
        <v>3.093849206349206E-3</v>
      </c>
      <c r="R925" s="3">
        <f t="shared" si="320"/>
        <v>0.58024024283354281</v>
      </c>
      <c r="S925" s="3">
        <f t="shared" si="321"/>
        <v>0.47110705404075337</v>
      </c>
      <c r="T925" s="13">
        <f t="shared" si="322"/>
        <v>0.71912369052237934</v>
      </c>
      <c r="U925" s="13">
        <f t="shared" si="323"/>
        <v>0.68121785601031193</v>
      </c>
      <c r="V925" s="3">
        <f t="shared" si="324"/>
        <v>79.4703787503895</v>
      </c>
      <c r="W925" s="13">
        <f t="shared" si="325"/>
        <v>0.71912369052237934</v>
      </c>
      <c r="X925" s="3">
        <f t="shared" si="326"/>
        <v>2.9498703631523206E-3</v>
      </c>
      <c r="Y925" s="3">
        <f t="shared" si="327"/>
        <v>-7.395648865718524</v>
      </c>
      <c r="Z925" s="3">
        <f t="shared" si="328"/>
        <v>672.38104939129516</v>
      </c>
      <c r="AA925" s="3">
        <f t="shared" si="329"/>
        <v>2443.1960140246624</v>
      </c>
      <c r="AL925" s="25"/>
      <c r="AM925" s="25"/>
    </row>
    <row r="926" spans="1:39" hidden="1">
      <c r="A926" s="4">
        <v>41904</v>
      </c>
      <c r="B926" s="3">
        <v>131.83080000000001</v>
      </c>
      <c r="C926" s="3">
        <f t="shared" si="310"/>
        <v>1.3951841848878067E-3</v>
      </c>
      <c r="D926" s="3">
        <f t="shared" si="311"/>
        <v>1.9465389097610535E-6</v>
      </c>
      <c r="E926" s="3">
        <f t="shared" si="312"/>
        <v>1.8359635352620346E-4</v>
      </c>
      <c r="F926" s="3">
        <f t="shared" si="313"/>
        <v>2.5200351467513041E-3</v>
      </c>
      <c r="G926" s="3">
        <f t="shared" si="314"/>
        <v>4.8055313866745483E-2</v>
      </c>
      <c r="H926" s="3">
        <f t="shared" si="315"/>
        <v>1.1917879886531526</v>
      </c>
      <c r="I926" s="13">
        <f>I927*(1+(H927*((B926/B927)-1))+((1-H927)*(Eur_1M!B926/100)*((A926-A927)/360)))</f>
        <v>110.2748702566806</v>
      </c>
      <c r="J926" s="3">
        <f t="shared" si="316"/>
        <v>105.50225003231814</v>
      </c>
      <c r="K926" s="3">
        <f t="shared" si="309"/>
        <v>1.0468783034625411</v>
      </c>
      <c r="L926" s="13">
        <f t="shared" si="317"/>
        <v>1046.878303462541</v>
      </c>
      <c r="M926" s="3">
        <f t="shared" si="318"/>
        <v>1.6745705353498747E-3</v>
      </c>
      <c r="N926" s="3">
        <f>SQRT(252)*STDEV(M927:$M$1035)</f>
        <v>5.7555945131820246E-2</v>
      </c>
      <c r="O926" s="3">
        <v>915</v>
      </c>
      <c r="P926" s="3">
        <f t="shared" si="319"/>
        <v>3.6309523809523809</v>
      </c>
      <c r="Q926" s="3">
        <f>(  'Swap(vs6M)_3Y'!B938 + ( ('Swap(vs6M)_5Y'!B934 - 'Swap(vs6M)_3Y'!B938)/2  )*(P926-3) )/100</f>
        <v>3.256315476190476E-3</v>
      </c>
      <c r="R926" s="3">
        <f t="shared" si="320"/>
        <v>0.58036356375824749</v>
      </c>
      <c r="S926" s="3">
        <f t="shared" si="321"/>
        <v>0.47069037607552044</v>
      </c>
      <c r="T926" s="13">
        <f t="shared" si="322"/>
        <v>0.71916526458251306</v>
      </c>
      <c r="U926" s="13">
        <f t="shared" si="323"/>
        <v>0.68106907100909231</v>
      </c>
      <c r="V926" s="3">
        <f t="shared" si="324"/>
        <v>79.814661026373756</v>
      </c>
      <c r="W926" s="13">
        <f t="shared" si="325"/>
        <v>0.71916526458251306</v>
      </c>
      <c r="X926" s="3">
        <f t="shared" si="326"/>
        <v>2.9361177004379718E-3</v>
      </c>
      <c r="Y926" s="3">
        <f t="shared" si="327"/>
        <v>-7.5215736607164718</v>
      </c>
      <c r="Z926" s="3">
        <f t="shared" si="328"/>
        <v>672.47571087318875</v>
      </c>
      <c r="AA926" s="3">
        <f t="shared" si="329"/>
        <v>2443.8627925718079</v>
      </c>
      <c r="AL926" s="25"/>
      <c r="AM926" s="25"/>
    </row>
    <row r="927" spans="1:39" hidden="1">
      <c r="A927" s="4">
        <v>41901</v>
      </c>
      <c r="B927" s="3">
        <v>131.64699999999999</v>
      </c>
      <c r="C927" s="3">
        <f t="shared" si="310"/>
        <v>3.4865909755719361E-3</v>
      </c>
      <c r="D927" s="3">
        <f t="shared" si="311"/>
        <v>1.2156316630939665E-5</v>
      </c>
      <c r="E927" s="3">
        <f t="shared" si="312"/>
        <v>2.1106795391513466E-4</v>
      </c>
      <c r="F927" s="3">
        <f t="shared" si="313"/>
        <v>6.5487000839070195E-3</v>
      </c>
      <c r="G927" s="3">
        <f t="shared" si="314"/>
        <v>5.1307293550465607E-2</v>
      </c>
      <c r="H927" s="3">
        <f t="shared" si="315"/>
        <v>1.2005139812467409</v>
      </c>
      <c r="I927" s="13">
        <f>I928*(1+(H928*((B927/B928)-1))+((1-H928)*(Eur_1M!B927/100)*((A927-A928)/360)))</f>
        <v>110.09036173754042</v>
      </c>
      <c r="J927" s="3">
        <f t="shared" si="316"/>
        <v>105.32572691445719</v>
      </c>
      <c r="K927" s="3">
        <f t="shared" si="309"/>
        <v>1.0451266989034764</v>
      </c>
      <c r="L927" s="13">
        <f t="shared" si="317"/>
        <v>1045.1266989034764</v>
      </c>
      <c r="M927" s="3">
        <f t="shared" si="318"/>
        <v>4.1857252663787606E-3</v>
      </c>
      <c r="N927" s="3">
        <f>SQRT(252)*STDEV(M928:$M$1035)</f>
        <v>5.7599497556055756E-2</v>
      </c>
      <c r="O927" s="3">
        <v>916</v>
      </c>
      <c r="P927" s="3">
        <f t="shared" si="319"/>
        <v>3.6349206349206349</v>
      </c>
      <c r="Q927" s="3">
        <f>(  'Swap(vs6M)_3Y'!B939 + ( ('Swap(vs6M)_5Y'!B935 - 'Swap(vs6M)_3Y'!B939)/2  )*(P927-3) )/100</f>
        <v>3.2628253968253968E-3</v>
      </c>
      <c r="R927" s="3">
        <f t="shared" si="320"/>
        <v>0.56483524351766012</v>
      </c>
      <c r="S927" s="3">
        <f t="shared" si="321"/>
        <v>0.45501910676254043</v>
      </c>
      <c r="T927" s="13">
        <f t="shared" si="322"/>
        <v>0.71390708360877531</v>
      </c>
      <c r="U927" s="13">
        <f t="shared" si="323"/>
        <v>0.67545225348762039</v>
      </c>
      <c r="V927" s="3">
        <f t="shared" si="324"/>
        <v>78.634721011579586</v>
      </c>
      <c r="W927" s="13">
        <f t="shared" si="325"/>
        <v>0.71390708360877531</v>
      </c>
      <c r="X927" s="3">
        <f t="shared" si="326"/>
        <v>2.9634428437477563E-3</v>
      </c>
      <c r="Y927" s="3">
        <f t="shared" si="327"/>
        <v>-7.5474976241060343</v>
      </c>
      <c r="Z927" s="3">
        <f t="shared" si="328"/>
        <v>677.7165137809327</v>
      </c>
      <c r="AA927" s="3">
        <f t="shared" si="329"/>
        <v>2426.2682042282117</v>
      </c>
      <c r="AL927" s="25"/>
      <c r="AM927" s="25"/>
    </row>
    <row r="928" spans="1:39" hidden="1">
      <c r="A928" s="4">
        <v>41900</v>
      </c>
      <c r="B928" s="3">
        <v>131.18879999999999</v>
      </c>
      <c r="C928" s="3">
        <f t="shared" si="310"/>
        <v>-1.4480077573565796E-3</v>
      </c>
      <c r="D928" s="3">
        <f t="shared" si="311"/>
        <v>2.0967264653648314E-6</v>
      </c>
      <c r="E928" s="3">
        <f t="shared" si="312"/>
        <v>2.0236727674657738E-4</v>
      </c>
      <c r="F928" s="3">
        <f t="shared" si="313"/>
        <v>4.9210441428057302E-3</v>
      </c>
      <c r="G928" s="3">
        <f t="shared" si="314"/>
        <v>5.0344524841038539E-2</v>
      </c>
      <c r="H928" s="3">
        <f t="shared" si="315"/>
        <v>1.2009520718917648</v>
      </c>
      <c r="I928" s="13">
        <f>I929*(1+(H929*((B928/B929)-1))+((1-H929)*(Eur_1M!B928/100)*((A928-A929)/360)))</f>
        <v>109.63051679251808</v>
      </c>
      <c r="J928" s="3">
        <f t="shared" si="316"/>
        <v>104.88578374106766</v>
      </c>
      <c r="K928" s="3">
        <f t="shared" si="309"/>
        <v>1.0407612283771428</v>
      </c>
      <c r="L928" s="13">
        <f t="shared" si="317"/>
        <v>1040.7612283771427</v>
      </c>
      <c r="M928" s="3">
        <f t="shared" si="318"/>
        <v>-1.7245833693882646E-3</v>
      </c>
      <c r="N928" s="3">
        <f>SQRT(252)*STDEV(M929:$M$1035)</f>
        <v>5.7732824192349118E-2</v>
      </c>
      <c r="O928" s="3">
        <v>917</v>
      </c>
      <c r="P928" s="3">
        <f t="shared" si="319"/>
        <v>3.6388888888888888</v>
      </c>
      <c r="Q928" s="3">
        <f>(  'Swap(vs6M)_3Y'!B940 + ( ('Swap(vs6M)_5Y'!B936 - 'Swap(vs6M)_3Y'!B940)/2  )*(P928-3) )/100</f>
        <v>3.2487361111111111E-3</v>
      </c>
      <c r="R928" s="3">
        <f t="shared" si="320"/>
        <v>0.52518232672361687</v>
      </c>
      <c r="S928" s="3">
        <f t="shared" si="321"/>
        <v>0.41505193083002745</v>
      </c>
      <c r="T928" s="13">
        <f t="shared" si="322"/>
        <v>0.70027177521569772</v>
      </c>
      <c r="U928" s="13">
        <f t="shared" si="323"/>
        <v>0.66094805626498487</v>
      </c>
      <c r="V928" s="3">
        <f t="shared" si="324"/>
        <v>75.635241813230323</v>
      </c>
      <c r="W928" s="13">
        <f t="shared" si="325"/>
        <v>0.70027177521569772</v>
      </c>
      <c r="X928" s="3">
        <f t="shared" si="326"/>
        <v>3.0322078905077442E-3</v>
      </c>
      <c r="Y928" s="3">
        <f t="shared" si="327"/>
        <v>-7.5956580832871161</v>
      </c>
      <c r="Z928" s="3">
        <f t="shared" si="328"/>
        <v>690.00586376784531</v>
      </c>
      <c r="AA928" s="3">
        <f t="shared" si="329"/>
        <v>2376.8511589364252</v>
      </c>
      <c r="AL928" s="25"/>
      <c r="AM928" s="25"/>
    </row>
    <row r="929" spans="1:39" hidden="1">
      <c r="A929" s="4">
        <v>41899</v>
      </c>
      <c r="B929" s="3">
        <v>131.37889999999999</v>
      </c>
      <c r="C929" s="3">
        <f t="shared" si="310"/>
        <v>2.0496119771232367E-3</v>
      </c>
      <c r="D929" s="3">
        <f t="shared" si="311"/>
        <v>4.2009092567670235E-6</v>
      </c>
      <c r="E929" s="3">
        <f t="shared" si="312"/>
        <v>2.0072113926094631E-4</v>
      </c>
      <c r="F929" s="3">
        <f t="shared" si="313"/>
        <v>7.0403111494347368E-3</v>
      </c>
      <c r="G929" s="3">
        <f t="shared" si="314"/>
        <v>4.9978593283594781E-2</v>
      </c>
      <c r="H929" s="3">
        <f t="shared" si="315"/>
        <v>1.1908176080856703</v>
      </c>
      <c r="I929" s="13">
        <f>I930*(1+(H930*((B929/B930)-1))+((1-H930)*(Eur_1M!B929/100)*((A929-A930)/360)))</f>
        <v>109.81974688318908</v>
      </c>
      <c r="J929" s="3">
        <f t="shared" si="316"/>
        <v>105.06682408410447</v>
      </c>
      <c r="K929" s="3">
        <f t="shared" si="309"/>
        <v>1.0425576564828809</v>
      </c>
      <c r="L929" s="13">
        <f t="shared" si="317"/>
        <v>1042.5576564828809</v>
      </c>
      <c r="M929" s="3">
        <f t="shared" si="318"/>
        <v>2.4343863466730329E-3</v>
      </c>
      <c r="N929" s="3">
        <f>SQRT(252)*STDEV(M930:$M$1035)</f>
        <v>5.7956317041408495E-2</v>
      </c>
      <c r="O929" s="3">
        <v>918</v>
      </c>
      <c r="P929" s="3">
        <f t="shared" si="319"/>
        <v>3.6428571428571428</v>
      </c>
      <c r="Q929" s="3">
        <f>(  'Swap(vs6M)_3Y'!B941 + ( ('Swap(vs6M)_5Y'!B937 - 'Swap(vs6M)_3Y'!B941)/2  )*(P929-3) )/100</f>
        <v>3.4551785714285717E-3</v>
      </c>
      <c r="R929" s="3">
        <f t="shared" si="320"/>
        <v>0.54586333324852498</v>
      </c>
      <c r="S929" s="3">
        <f t="shared" si="321"/>
        <v>0.4352463399352986</v>
      </c>
      <c r="T929" s="13">
        <f t="shared" si="322"/>
        <v>0.70742005777093742</v>
      </c>
      <c r="U929" s="13">
        <f t="shared" si="323"/>
        <v>0.66830818513031265</v>
      </c>
      <c r="V929" s="3">
        <f t="shared" si="324"/>
        <v>77.577104602146505</v>
      </c>
      <c r="W929" s="13">
        <f t="shared" si="325"/>
        <v>0.70742005777093742</v>
      </c>
      <c r="X929" s="3">
        <f t="shared" si="326"/>
        <v>2.9804749096234606E-3</v>
      </c>
      <c r="Y929" s="3">
        <f t="shared" si="327"/>
        <v>-7.7209722570609944</v>
      </c>
      <c r="Z929" s="3">
        <f t="shared" si="328"/>
        <v>683.95661495306138</v>
      </c>
      <c r="AA929" s="3">
        <f t="shared" si="329"/>
        <v>2404.1002672715581</v>
      </c>
      <c r="AL929" s="25"/>
      <c r="AM929" s="25"/>
    </row>
    <row r="930" spans="1:39" hidden="1">
      <c r="A930" s="4">
        <v>41898</v>
      </c>
      <c r="B930" s="3">
        <v>131.10990000000001</v>
      </c>
      <c r="C930" s="3">
        <f t="shared" si="310"/>
        <v>-4.17882637491049E-4</v>
      </c>
      <c r="D930" s="3">
        <f t="shared" si="311"/>
        <v>1.7462589871647546E-7</v>
      </c>
      <c r="E930" s="3">
        <f t="shared" si="312"/>
        <v>2.0054627428057131E-4</v>
      </c>
      <c r="F930" s="3">
        <f t="shared" si="313"/>
        <v>6.9971996772683377E-3</v>
      </c>
      <c r="G930" s="3">
        <f t="shared" si="314"/>
        <v>4.9960361786533868E-2</v>
      </c>
      <c r="H930" s="3">
        <f t="shared" si="315"/>
        <v>1.1879742290842537</v>
      </c>
      <c r="I930" s="13">
        <f>I931*(1+(H931*((B930/B931)-1))+((1-H931)*(Eur_1M!B930/100)*((A930-A931)/360)))</f>
        <v>109.55272833580253</v>
      </c>
      <c r="J930" s="3">
        <f t="shared" si="316"/>
        <v>104.81136191503485</v>
      </c>
      <c r="K930" s="3">
        <f t="shared" si="309"/>
        <v>1.0400227550748773</v>
      </c>
      <c r="L930" s="13">
        <f t="shared" si="317"/>
        <v>1040.0227550748773</v>
      </c>
      <c r="M930" s="3">
        <f t="shared" si="318"/>
        <v>-5.0283741962656322E-4</v>
      </c>
      <c r="N930" s="3">
        <f>SQRT(252)*STDEV(M931:$M$1035)</f>
        <v>5.8195223696186509E-2</v>
      </c>
      <c r="O930" s="3">
        <v>919</v>
      </c>
      <c r="P930" s="3">
        <f t="shared" si="319"/>
        <v>3.6468253968253967</v>
      </c>
      <c r="Q930" s="3">
        <f>(  'Swap(vs6M)_3Y'!B942 + ( ('Swap(vs6M)_5Y'!B938 - 'Swap(vs6M)_3Y'!B942)/2  )*(P930-3) )/100</f>
        <v>3.4572519841269845E-3</v>
      </c>
      <c r="R930" s="3">
        <f t="shared" si="320"/>
        <v>0.52212817812312606</v>
      </c>
      <c r="S930" s="3">
        <f t="shared" si="321"/>
        <v>0.41099472031289708</v>
      </c>
      <c r="T930" s="13">
        <f t="shared" si="322"/>
        <v>0.69920945580997129</v>
      </c>
      <c r="U930" s="13">
        <f t="shared" si="323"/>
        <v>0.65946179694929152</v>
      </c>
      <c r="V930" s="3">
        <f t="shared" si="324"/>
        <v>75.994243322160742</v>
      </c>
      <c r="W930" s="13">
        <f t="shared" si="325"/>
        <v>0.69920945580997129</v>
      </c>
      <c r="X930" s="3">
        <f t="shared" si="326"/>
        <v>3.0117865294600125E-3</v>
      </c>
      <c r="Y930" s="3">
        <f t="shared" si="327"/>
        <v>-7.7677456258616981</v>
      </c>
      <c r="Z930" s="3">
        <f t="shared" si="328"/>
        <v>691.37262892194121</v>
      </c>
      <c r="AA930" s="3">
        <f t="shared" si="329"/>
        <v>2374.8108796815436</v>
      </c>
      <c r="AL930" s="25"/>
      <c r="AM930" s="25"/>
    </row>
    <row r="931" spans="1:39" hidden="1">
      <c r="A931" s="4">
        <v>41897</v>
      </c>
      <c r="B931" s="3">
        <v>131.16470000000001</v>
      </c>
      <c r="C931" s="3">
        <f t="shared" si="310"/>
        <v>8.6154939418877068E-5</v>
      </c>
      <c r="D931" s="3">
        <f t="shared" si="311"/>
        <v>7.4226735862703775E-9</v>
      </c>
      <c r="E931" s="3">
        <f t="shared" si="312"/>
        <v>2.0634441672519145E-4</v>
      </c>
      <c r="F931" s="3">
        <f t="shared" si="313"/>
        <v>9.8590070974269341E-3</v>
      </c>
      <c r="G931" s="3">
        <f t="shared" si="314"/>
        <v>5.0385549888244056E-2</v>
      </c>
      <c r="H931" s="3">
        <f t="shared" si="315"/>
        <v>1.2031525295739316</v>
      </c>
      <c r="I931" s="13">
        <f>I932*(1+(H932*((B931/B932)-1))+((1-H932)*(Eur_1M!B931/100)*((A931-A932)/360)))</f>
        <v>109.60782939930925</v>
      </c>
      <c r="J931" s="3">
        <f t="shared" si="316"/>
        <v>104.86407824256806</v>
      </c>
      <c r="K931" s="3">
        <f t="shared" si="309"/>
        <v>1.0405458489379544</v>
      </c>
      <c r="L931" s="13">
        <f t="shared" si="317"/>
        <v>1040.5458489379544</v>
      </c>
      <c r="M931" s="3">
        <f t="shared" si="318"/>
        <v>1.0348816045554919E-4</v>
      </c>
      <c r="N931" s="3">
        <f>SQRT(252)*STDEV(M932:$M$1035)</f>
        <v>5.8464511801427886E-2</v>
      </c>
      <c r="O931" s="3">
        <v>920</v>
      </c>
      <c r="P931" s="3">
        <f t="shared" si="319"/>
        <v>3.6507936507936507</v>
      </c>
      <c r="Q931" s="3">
        <f>(  'Swap(vs6M)_3Y'!B943 + ( ('Swap(vs6M)_5Y'!B939 - 'Swap(vs6M)_3Y'!B943)/2  )*(P931-3) )/100</f>
        <v>3.3763492063492062E-3</v>
      </c>
      <c r="R931" s="3">
        <f t="shared" si="320"/>
        <v>0.52199434480810858</v>
      </c>
      <c r="S931" s="3">
        <f t="shared" si="321"/>
        <v>0.41028590896394401</v>
      </c>
      <c r="T931" s="13">
        <f t="shared" si="322"/>
        <v>0.69916286596521238</v>
      </c>
      <c r="U931" s="13">
        <f t="shared" si="323"/>
        <v>0.6592018862452439</v>
      </c>
      <c r="V931" s="3">
        <f t="shared" si="324"/>
        <v>76.384813527156894</v>
      </c>
      <c r="W931" s="13">
        <f t="shared" si="325"/>
        <v>0.69916286596521238</v>
      </c>
      <c r="X931" s="3">
        <f t="shared" si="326"/>
        <v>2.9949874522891967E-3</v>
      </c>
      <c r="Y931" s="3">
        <f t="shared" si="327"/>
        <v>-7.7405007418227312</v>
      </c>
      <c r="Z931" s="3">
        <f t="shared" si="328"/>
        <v>692.14496401587792</v>
      </c>
      <c r="AA931" s="3">
        <f t="shared" si="329"/>
        <v>2377.1274128323316</v>
      </c>
      <c r="AL931" s="25"/>
      <c r="AM931" s="25"/>
    </row>
    <row r="932" spans="1:39" hidden="1">
      <c r="A932" s="4">
        <v>41894</v>
      </c>
      <c r="B932" s="3">
        <v>131.1534</v>
      </c>
      <c r="C932" s="3">
        <f t="shared" si="310"/>
        <v>-1.7224512120208152E-3</v>
      </c>
      <c r="D932" s="3">
        <f t="shared" si="311"/>
        <v>2.9668381777919754E-6</v>
      </c>
      <c r="E932" s="3">
        <f t="shared" si="312"/>
        <v>2.0892822049321211E-4</v>
      </c>
      <c r="F932" s="3">
        <f t="shared" si="313"/>
        <v>1.1382580843720933E-2</v>
      </c>
      <c r="G932" s="3">
        <f t="shared" si="314"/>
        <v>5.0506146119222481E-2</v>
      </c>
      <c r="H932" s="3">
        <f t="shared" si="315"/>
        <v>1.2023714418019047</v>
      </c>
      <c r="I932" s="13">
        <f>I933*(1+(H933*((B932/B933)-1))+((1-H933)*(Eur_1M!B932/100)*((A932-A933)/360)))</f>
        <v>109.59648687359187</v>
      </c>
      <c r="J932" s="3">
        <f t="shared" si="316"/>
        <v>104.85322661353011</v>
      </c>
      <c r="K932" s="3">
        <f t="shared" si="309"/>
        <v>1.0404381703340047</v>
      </c>
      <c r="L932" s="13">
        <f t="shared" si="317"/>
        <v>1040.4381703340046</v>
      </c>
      <c r="M932" s="3">
        <f t="shared" si="318"/>
        <v>-2.1275974859186722E-3</v>
      </c>
      <c r="N932" s="3">
        <f>SQRT(252)*STDEV(M933:$M$1035)</f>
        <v>5.8557905286172683E-2</v>
      </c>
      <c r="O932" s="3">
        <v>921</v>
      </c>
      <c r="P932" s="3">
        <f t="shared" si="319"/>
        <v>3.6547619047619047</v>
      </c>
      <c r="Q932" s="3">
        <f>(  'Swap(vs6M)_3Y'!B944 + ( ('Swap(vs6M)_5Y'!B940 - 'Swap(vs6M)_3Y'!B944)/2  )*(P932-3) )/100</f>
        <v>3.4371428571428569E-3</v>
      </c>
      <c r="R932" s="3">
        <f t="shared" si="320"/>
        <v>0.52229777770847929</v>
      </c>
      <c r="S932" s="3">
        <f t="shared" si="321"/>
        <v>0.41035010289097479</v>
      </c>
      <c r="T932" s="13">
        <f t="shared" si="322"/>
        <v>0.69926849187608908</v>
      </c>
      <c r="U932" s="13">
        <f t="shared" si="323"/>
        <v>0.65922542832965048</v>
      </c>
      <c r="V932" s="3">
        <f t="shared" si="324"/>
        <v>76.549554868885821</v>
      </c>
      <c r="W932" s="13">
        <f t="shared" si="325"/>
        <v>0.69926849187608908</v>
      </c>
      <c r="X932" s="3">
        <f t="shared" si="326"/>
        <v>2.9884227696230043E-3</v>
      </c>
      <c r="Y932" s="3">
        <f t="shared" si="327"/>
        <v>-7.7840236365387891</v>
      </c>
      <c r="Z932" s="3">
        <f t="shared" si="328"/>
        <v>692.33966315448072</v>
      </c>
      <c r="AA932" s="3">
        <f t="shared" si="329"/>
        <v>2379.2356564881375</v>
      </c>
      <c r="AL932" s="25"/>
      <c r="AM932" s="25"/>
    </row>
    <row r="933" spans="1:39" hidden="1">
      <c r="A933" s="4">
        <v>41893</v>
      </c>
      <c r="B933" s="3">
        <v>131.37950000000001</v>
      </c>
      <c r="C933" s="3">
        <f t="shared" si="310"/>
        <v>-8.772254069251774E-4</v>
      </c>
      <c r="D933" s="3">
        <f t="shared" si="311"/>
        <v>7.6952441455504306E-7</v>
      </c>
      <c r="E933" s="3">
        <f t="shared" si="312"/>
        <v>2.059613823154201E-4</v>
      </c>
      <c r="F933" s="3">
        <f t="shared" si="313"/>
        <v>1.3105032055741747E-2</v>
      </c>
      <c r="G933" s="3">
        <f t="shared" si="314"/>
        <v>4.9868988781703018E-2</v>
      </c>
      <c r="H933" s="3">
        <f t="shared" si="315"/>
        <v>1.2349382885735778</v>
      </c>
      <c r="I933" s="13">
        <f>I934*(1+(H934*((B933/B934)-1))+((1-H934)*(Eur_1M!B933/100)*((A933-A934)/360)))</f>
        <v>109.82991231316549</v>
      </c>
      <c r="J933" s="3">
        <f t="shared" si="316"/>
        <v>105.07654956129217</v>
      </c>
      <c r="K933" s="3">
        <f t="shared" si="309"/>
        <v>1.0426541605010937</v>
      </c>
      <c r="L933" s="13">
        <f t="shared" si="317"/>
        <v>1042.6541605010937</v>
      </c>
      <c r="M933" s="3">
        <f t="shared" si="318"/>
        <v>-1.2342680132284508E-3</v>
      </c>
      <c r="N933" s="3">
        <f>SQRT(252)*STDEV(M934:$M$1035)</f>
        <v>5.8748542033007813E-2</v>
      </c>
      <c r="O933" s="3">
        <v>922</v>
      </c>
      <c r="P933" s="3">
        <f t="shared" si="319"/>
        <v>3.6587301587301586</v>
      </c>
      <c r="Q933" s="3">
        <f>(  'Swap(vs6M)_3Y'!B945 + ( ('Swap(vs6M)_5Y'!B941 - 'Swap(vs6M)_3Y'!B945)/2  )*(P933-3) )/100</f>
        <v>3.6580992063492057E-3</v>
      </c>
      <c r="R933" s="3">
        <f t="shared" si="320"/>
        <v>0.54699392519604884</v>
      </c>
      <c r="S933" s="3">
        <f t="shared" si="321"/>
        <v>0.43462084550121155</v>
      </c>
      <c r="T933" s="13">
        <f t="shared" si="322"/>
        <v>0.70780854718761343</v>
      </c>
      <c r="U933" s="13">
        <f t="shared" si="323"/>
        <v>0.668081169182416</v>
      </c>
      <c r="V933" s="3">
        <f t="shared" si="324"/>
        <v>78.800383244810178</v>
      </c>
      <c r="W933" s="13">
        <f t="shared" si="325"/>
        <v>0.70780854718761343</v>
      </c>
      <c r="X933" s="3">
        <f t="shared" si="326"/>
        <v>2.9318148231737159E-3</v>
      </c>
      <c r="Y933" s="3">
        <f t="shared" si="327"/>
        <v>-7.9116514037242593</v>
      </c>
      <c r="Z933" s="3">
        <f t="shared" si="328"/>
        <v>685.08517680869227</v>
      </c>
      <c r="AA933" s="3">
        <f t="shared" si="329"/>
        <v>2411.8317862688082</v>
      </c>
      <c r="AL933" s="25"/>
      <c r="AM933" s="25"/>
    </row>
    <row r="934" spans="1:39" hidden="1">
      <c r="A934" s="4">
        <v>41892</v>
      </c>
      <c r="B934" s="3">
        <v>131.4948</v>
      </c>
      <c r="C934" s="3">
        <f t="shared" si="310"/>
        <v>-2.5352868662381583E-3</v>
      </c>
      <c r="D934" s="3">
        <f t="shared" si="311"/>
        <v>6.4276794941197017E-6</v>
      </c>
      <c r="E934" s="3">
        <f t="shared" si="312"/>
        <v>2.1110002183995466E-4</v>
      </c>
      <c r="F934" s="3">
        <f t="shared" si="313"/>
        <v>1.6412928962291986E-2</v>
      </c>
      <c r="G934" s="3">
        <f t="shared" si="314"/>
        <v>4.9901384808410332E-2</v>
      </c>
      <c r="H934" s="3">
        <f t="shared" si="315"/>
        <v>1.406633592071427</v>
      </c>
      <c r="I934" s="13">
        <f>I935*(1+(H935*((B934/B935)-1))+((1-H935)*(Eur_1M!B934/100)*((A934-A935)/360)))</f>
        <v>109.96555555366569</v>
      </c>
      <c r="J934" s="3">
        <f t="shared" si="316"/>
        <v>105.20632225602431</v>
      </c>
      <c r="K934" s="3">
        <f t="shared" si="309"/>
        <v>1.0439418697059242</v>
      </c>
      <c r="L934" s="13">
        <f t="shared" si="317"/>
        <v>1043.9418697059241</v>
      </c>
      <c r="M934" s="3">
        <f t="shared" si="318"/>
        <v>-3.8054841787101197E-3</v>
      </c>
      <c r="N934" s="3">
        <f>SQRT(252)*STDEV(M935:$M$1035)</f>
        <v>5.8555979133447622E-2</v>
      </c>
      <c r="O934" s="3">
        <v>923</v>
      </c>
      <c r="P934" s="3">
        <f t="shared" si="319"/>
        <v>3.6626984126984126</v>
      </c>
      <c r="Q934" s="3">
        <f>(  'Swap(vs6M)_3Y'!B946 + ( ('Swap(vs6M)_5Y'!B942 - 'Swap(vs6M)_3Y'!B946)/2  )*(P934-3) )/100</f>
        <v>3.4573115079365082E-3</v>
      </c>
      <c r="R934" s="3">
        <f t="shared" si="320"/>
        <v>0.55276822114592783</v>
      </c>
      <c r="S934" s="3">
        <f t="shared" si="321"/>
        <v>0.44070274841476897</v>
      </c>
      <c r="T934" s="13">
        <f t="shared" si="322"/>
        <v>0.70978893409981025</v>
      </c>
      <c r="U934" s="13">
        <f t="shared" si="323"/>
        <v>0.67028589669177419</v>
      </c>
      <c r="V934" s="3">
        <f t="shared" si="324"/>
        <v>79.126865155551059</v>
      </c>
      <c r="W934" s="13">
        <f t="shared" si="325"/>
        <v>0.70978893409981025</v>
      </c>
      <c r="X934" s="3">
        <f t="shared" si="326"/>
        <v>2.926927700798511E-3</v>
      </c>
      <c r="Y934" s="3">
        <f t="shared" si="327"/>
        <v>-7.7568390774255782</v>
      </c>
      <c r="Z934" s="3">
        <f t="shared" si="328"/>
        <v>684.1274794148386</v>
      </c>
      <c r="AA934" s="3">
        <f t="shared" si="329"/>
        <v>2424.1625183578608</v>
      </c>
      <c r="AL934" s="25"/>
      <c r="AM934" s="25"/>
    </row>
    <row r="935" spans="1:39" hidden="1">
      <c r="A935" s="4">
        <v>41891</v>
      </c>
      <c r="B935" s="3">
        <v>131.82859999999999</v>
      </c>
      <c r="C935" s="3">
        <f t="shared" si="310"/>
        <v>-5.3283225153100194E-3</v>
      </c>
      <c r="D935" s="3">
        <f t="shared" si="311"/>
        <v>2.8391020827159692E-5</v>
      </c>
      <c r="E935" s="3">
        <f t="shared" si="312"/>
        <v>2.0988164412217791E-4</v>
      </c>
      <c r="F935" s="3">
        <f t="shared" si="313"/>
        <v>2.1230605316839041E-2</v>
      </c>
      <c r="G935" s="3">
        <f t="shared" si="314"/>
        <v>4.8585423705101348E-2</v>
      </c>
      <c r="H935" s="3">
        <f t="shared" si="315"/>
        <v>1.5</v>
      </c>
      <c r="I935" s="13">
        <f>I936*(1+(H936*((B935/B936)-1))+((1-H936)*(Eur_1M!B935/100)*((A935-A936)/360)))</f>
        <v>110.38482499115565</v>
      </c>
      <c r="J935" s="3">
        <f t="shared" si="316"/>
        <v>105.60744600182436</v>
      </c>
      <c r="K935" s="3">
        <f t="shared" si="309"/>
        <v>1.0479221426039247</v>
      </c>
      <c r="L935" s="13">
        <f t="shared" si="317"/>
        <v>1047.9221426039246</v>
      </c>
      <c r="M935" s="3">
        <f t="shared" si="318"/>
        <v>-8.0033503703693769E-3</v>
      </c>
      <c r="N935" s="3">
        <f>SQRT(252)*STDEV(M936:$M$1035)</f>
        <v>5.706175930118685E-2</v>
      </c>
      <c r="O935" s="3">
        <v>924</v>
      </c>
      <c r="P935" s="3">
        <f t="shared" si="319"/>
        <v>3.6666666666666665</v>
      </c>
      <c r="Q935" s="3">
        <f>(  'Swap(vs6M)_3Y'!B947 + ( ('Swap(vs6M)_5Y'!B943 - 'Swap(vs6M)_3Y'!B947)/2  )*(P935-3) )/100</f>
        <v>3.5193333333333331E-3</v>
      </c>
      <c r="R935" s="3">
        <f t="shared" si="320"/>
        <v>0.601134475727782</v>
      </c>
      <c r="S935" s="3">
        <f t="shared" si="321"/>
        <v>0.49186952538533468</v>
      </c>
      <c r="T935" s="13">
        <f t="shared" si="322"/>
        <v>0.72612478876040965</v>
      </c>
      <c r="U935" s="13">
        <f t="shared" si="323"/>
        <v>0.68859420852680586</v>
      </c>
      <c r="V935" s="3">
        <f t="shared" si="324"/>
        <v>81.156722418635354</v>
      </c>
      <c r="W935" s="13">
        <f t="shared" si="325"/>
        <v>0.72612478876040965</v>
      </c>
      <c r="X935" s="3">
        <f t="shared" si="326"/>
        <v>2.9082468867921477E-3</v>
      </c>
      <c r="Y935" s="3">
        <f t="shared" si="327"/>
        <v>-7.5916783078272267</v>
      </c>
      <c r="Z935" s="3">
        <f t="shared" si="328"/>
        <v>668.1991117598709</v>
      </c>
      <c r="AA935" s="3">
        <f t="shared" si="329"/>
        <v>2492.4735807289826</v>
      </c>
      <c r="AL935" s="25"/>
      <c r="AM935" s="25"/>
    </row>
    <row r="936" spans="1:39" hidden="1">
      <c r="A936" s="4">
        <v>41890</v>
      </c>
      <c r="B936" s="3">
        <v>132.53290000000001</v>
      </c>
      <c r="C936" s="3">
        <f t="shared" si="310"/>
        <v>-3.3332322168254766E-3</v>
      </c>
      <c r="D936" s="3">
        <f t="shared" si="311"/>
        <v>1.1110437011283281E-5</v>
      </c>
      <c r="E936" s="3">
        <f t="shared" si="312"/>
        <v>1.8294222214010409E-4</v>
      </c>
      <c r="F936" s="3">
        <f t="shared" si="313"/>
        <v>2.7763750991407671E-2</v>
      </c>
      <c r="G936" s="3">
        <f t="shared" si="314"/>
        <v>4.2655031372912981E-2</v>
      </c>
      <c r="H936" s="3">
        <f t="shared" si="315"/>
        <v>1.5</v>
      </c>
      <c r="I936" s="13">
        <f>I937*(1+(H937*((B936/B937)-1))+((1-H937)*(Eur_1M!B936/100)*((A936-A937)/360)))</f>
        <v>111.27181814503682</v>
      </c>
      <c r="J936" s="3">
        <f t="shared" si="316"/>
        <v>106.45605070459939</v>
      </c>
      <c r="K936" s="3">
        <f t="shared" si="309"/>
        <v>1.0563426819884336</v>
      </c>
      <c r="L936" s="13">
        <f t="shared" si="317"/>
        <v>1056.3426819884337</v>
      </c>
      <c r="M936" s="3">
        <f t="shared" si="318"/>
        <v>-5.0048196572327402E-3</v>
      </c>
      <c r="N936" s="3">
        <f>SQRT(252)*STDEV(M937:$M$1035)</f>
        <v>5.6510861843708786E-2</v>
      </c>
      <c r="O936" s="3">
        <v>925</v>
      </c>
      <c r="P936" s="3">
        <f t="shared" si="319"/>
        <v>3.6706349206349205</v>
      </c>
      <c r="Q936" s="3">
        <f>(  'Swap(vs6M)_3Y'!B948 + ( ('Swap(vs6M)_5Y'!B944 - 'Swap(vs6M)_3Y'!B948)/2  )*(P936-3) )/100</f>
        <v>3.4157043650793651E-3</v>
      </c>
      <c r="R936" s="3">
        <f t="shared" si="320"/>
        <v>0.67620242517058993</v>
      </c>
      <c r="S936" s="3">
        <f t="shared" si="321"/>
        <v>0.56793382375283952</v>
      </c>
      <c r="T936" s="13">
        <f t="shared" si="322"/>
        <v>0.75054393348603199</v>
      </c>
      <c r="U936" s="13">
        <f t="shared" si="323"/>
        <v>0.71496004808103453</v>
      </c>
      <c r="V936" s="3">
        <f t="shared" si="324"/>
        <v>86.779611820513992</v>
      </c>
      <c r="W936" s="13">
        <f t="shared" si="325"/>
        <v>0.75054393348603199</v>
      </c>
      <c r="X936" s="3">
        <f t="shared" si="326"/>
        <v>2.7753144443981967E-3</v>
      </c>
      <c r="Y936" s="3">
        <f t="shared" si="327"/>
        <v>-7.3565443858461634</v>
      </c>
      <c r="Z936" s="3">
        <f t="shared" si="328"/>
        <v>642.38438366623973</v>
      </c>
      <c r="AA936" s="3">
        <f t="shared" si="329"/>
        <v>2591.6590529410687</v>
      </c>
      <c r="AL936" s="25"/>
      <c r="AM936" s="25"/>
    </row>
    <row r="937" spans="1:39" hidden="1">
      <c r="A937" s="4">
        <v>41887</v>
      </c>
      <c r="B937" s="3">
        <v>132.97540000000001</v>
      </c>
      <c r="C937" s="3">
        <f t="shared" si="310"/>
        <v>6.5262120425239722E-3</v>
      </c>
      <c r="D937" s="3">
        <f t="shared" si="311"/>
        <v>4.2591443623984918E-5</v>
      </c>
      <c r="E937" s="3">
        <f t="shared" si="312"/>
        <v>1.7213191913339641E-4</v>
      </c>
      <c r="F937" s="3">
        <f t="shared" si="313"/>
        <v>3.1644828080962271E-2</v>
      </c>
      <c r="G937" s="3">
        <f t="shared" si="314"/>
        <v>3.921712942310273E-2</v>
      </c>
      <c r="H937" s="3">
        <f t="shared" si="315"/>
        <v>1.5</v>
      </c>
      <c r="I937" s="13">
        <f>I938*(1+(H938*((B937/B938)-1))+((1-H938)*(Eur_1M!B937/100)*((A937-A938)/360)))</f>
        <v>111.83010943604923</v>
      </c>
      <c r="J937" s="3">
        <f t="shared" si="316"/>
        <v>106.99017953411564</v>
      </c>
      <c r="K937" s="3">
        <f t="shared" si="309"/>
        <v>1.0616427384583489</v>
      </c>
      <c r="L937" s="13">
        <f t="shared" si="317"/>
        <v>1061.642738458349</v>
      </c>
      <c r="M937" s="3">
        <f t="shared" si="318"/>
        <v>9.7726039772988958E-3</v>
      </c>
      <c r="N937" s="3">
        <f>SQRT(252)*STDEV(M938:$M$1035)</f>
        <v>5.5048530210475621E-2</v>
      </c>
      <c r="O937" s="3">
        <v>926</v>
      </c>
      <c r="P937" s="3">
        <f t="shared" si="319"/>
        <v>3.6746031746031744</v>
      </c>
      <c r="Q937" s="3">
        <f>(  'Swap(vs6M)_3Y'!B949 + ( ('Swap(vs6M)_5Y'!B945 - 'Swap(vs6M)_3Y'!B949)/2  )*(P937-3) )/100</f>
        <v>3.60922619047619E-3</v>
      </c>
      <c r="R937" s="3">
        <f t="shared" si="320"/>
        <v>0.74530570141702779</v>
      </c>
      <c r="S937" s="3">
        <f t="shared" si="321"/>
        <v>0.63978177296127914</v>
      </c>
      <c r="T937" s="13">
        <f t="shared" si="322"/>
        <v>0.771956532385913</v>
      </c>
      <c r="U937" s="13">
        <f t="shared" si="323"/>
        <v>0.73884275797843491</v>
      </c>
      <c r="V937" s="3">
        <f t="shared" si="324"/>
        <v>90.433479509960307</v>
      </c>
      <c r="W937" s="13">
        <f t="shared" si="325"/>
        <v>0.771956532385913</v>
      </c>
      <c r="X937" s="3">
        <f t="shared" si="326"/>
        <v>2.6974887632661279E-3</v>
      </c>
      <c r="Y937" s="3">
        <f t="shared" si="327"/>
        <v>-7.2380900335029272</v>
      </c>
      <c r="Z937" s="3">
        <f t="shared" si="328"/>
        <v>614.99644470401017</v>
      </c>
      <c r="AA937" s="3">
        <f t="shared" si="329"/>
        <v>2679.1846567770122</v>
      </c>
      <c r="AL937" s="25"/>
      <c r="AM937" s="25"/>
    </row>
    <row r="938" spans="1:39" hidden="1">
      <c r="A938" s="4">
        <v>41886</v>
      </c>
      <c r="B938" s="3">
        <v>132.1104</v>
      </c>
      <c r="C938" s="3">
        <f t="shared" si="310"/>
        <v>3.2920579903762039E-3</v>
      </c>
      <c r="D938" s="3">
        <f t="shared" si="311"/>
        <v>1.0837645811999811E-5</v>
      </c>
      <c r="E938" s="3">
        <f t="shared" si="312"/>
        <v>1.3752811800587611E-4</v>
      </c>
      <c r="F938" s="3">
        <f t="shared" si="313"/>
        <v>2.7944857800295306E-2</v>
      </c>
      <c r="G938" s="3">
        <f t="shared" si="314"/>
        <v>3.5226095271296276E-2</v>
      </c>
      <c r="H938" s="3">
        <f t="shared" si="315"/>
        <v>1.5</v>
      </c>
      <c r="I938" s="13">
        <f>I939*(1+(H939*((B938/B939)-1))+((1-H939)*(Eur_1M!B938/100)*((A938-A939)/360)))</f>
        <v>110.74256081020997</v>
      </c>
      <c r="J938" s="3">
        <f t="shared" si="316"/>
        <v>105.94969926169702</v>
      </c>
      <c r="K938" s="3">
        <f t="shared" si="309"/>
        <v>1.0513182551222857</v>
      </c>
      <c r="L938" s="13">
        <f t="shared" si="317"/>
        <v>1051.3182551222858</v>
      </c>
      <c r="M938" s="3">
        <f t="shared" si="318"/>
        <v>4.9331887151333508E-3</v>
      </c>
      <c r="N938" s="3">
        <f>SQRT(252)*STDEV(M939:$M$1035)</f>
        <v>5.4970305737295146E-2</v>
      </c>
      <c r="O938" s="3">
        <v>927</v>
      </c>
      <c r="P938" s="3">
        <f t="shared" si="319"/>
        <v>3.6785714285714284</v>
      </c>
      <c r="Q938" s="3">
        <f>(  'Swap(vs6M)_3Y'!B950 + ( ('Swap(vs6M)_5Y'!B946 - 'Swap(vs6M)_3Y'!B950)/2  )*(P938-3) )/100</f>
        <v>3.3886250000000001E-3</v>
      </c>
      <c r="R938" s="3">
        <f t="shared" si="320"/>
        <v>0.64561732683992012</v>
      </c>
      <c r="S938" s="3">
        <f t="shared" si="321"/>
        <v>0.54018646682396243</v>
      </c>
      <c r="T938" s="13">
        <f t="shared" si="322"/>
        <v>0.74073639335838215</v>
      </c>
      <c r="U938" s="13">
        <f t="shared" si="323"/>
        <v>0.70546577766450613</v>
      </c>
      <c r="V938" s="3">
        <f t="shared" si="324"/>
        <v>82.023174928728963</v>
      </c>
      <c r="W938" s="13">
        <f t="shared" si="325"/>
        <v>0.74073639335838215</v>
      </c>
      <c r="X938" s="3">
        <f t="shared" si="326"/>
        <v>2.9221090672401735E-3</v>
      </c>
      <c r="Y938" s="3">
        <f t="shared" si="327"/>
        <v>-7.2406226435686873</v>
      </c>
      <c r="Z938" s="3">
        <f t="shared" si="328"/>
        <v>653.08871408478478</v>
      </c>
      <c r="AA938" s="3">
        <f t="shared" si="329"/>
        <v>2562.9582613273283</v>
      </c>
      <c r="AL938" s="25"/>
      <c r="AM938" s="25"/>
    </row>
    <row r="939" spans="1:39" hidden="1">
      <c r="A939" s="4">
        <v>41885</v>
      </c>
      <c r="B939" s="3">
        <v>131.67619999999999</v>
      </c>
      <c r="C939" s="3">
        <f t="shared" si="310"/>
        <v>2.043098757512605E-4</v>
      </c>
      <c r="D939" s="3">
        <f t="shared" si="311"/>
        <v>4.1742525329495502E-8</v>
      </c>
      <c r="E939" s="3">
        <f t="shared" si="312"/>
        <v>1.2689350209920704E-4</v>
      </c>
      <c r="F939" s="3">
        <f t="shared" si="313"/>
        <v>2.4202211410899833E-2</v>
      </c>
      <c r="G939" s="3">
        <f t="shared" si="314"/>
        <v>3.5069038952157468E-2</v>
      </c>
      <c r="H939" s="3">
        <f t="shared" si="315"/>
        <v>1.5</v>
      </c>
      <c r="I939" s="13">
        <f>I940*(1+(H940*((B939/B940)-1))+((1-H940)*(Eur_1M!B939/100)*((A939-A940)/360)))</f>
        <v>110.19759218069457</v>
      </c>
      <c r="J939" s="3">
        <f t="shared" si="316"/>
        <v>105.42831649808937</v>
      </c>
      <c r="K939" s="3">
        <f t="shared" si="309"/>
        <v>1.0461446753848584</v>
      </c>
      <c r="L939" s="13">
        <f t="shared" si="317"/>
        <v>1046.1446753848584</v>
      </c>
      <c r="M939" s="3">
        <f t="shared" si="318"/>
        <v>3.0561608396663414E-4</v>
      </c>
      <c r="N939" s="3">
        <f>SQRT(252)*STDEV(M940:$M$1035)</f>
        <v>5.5247134565039657E-2</v>
      </c>
      <c r="O939" s="3">
        <v>928</v>
      </c>
      <c r="P939" s="3">
        <f t="shared" si="319"/>
        <v>3.6825396825396823</v>
      </c>
      <c r="Q939" s="3">
        <f>(  'Swap(vs6M)_3Y'!B951 + ( ('Swap(vs6M)_5Y'!B947 - 'Swap(vs6M)_3Y'!B951)/2  )*(P939-3) )/100</f>
        <v>3.4853333333333329E-3</v>
      </c>
      <c r="R939" s="3">
        <f t="shared" si="320"/>
        <v>0.59957733057181417</v>
      </c>
      <c r="S939" s="3">
        <f t="shared" si="321"/>
        <v>0.49355838620192599</v>
      </c>
      <c r="T939" s="13">
        <f t="shared" si="322"/>
        <v>0.72560602054113221</v>
      </c>
      <c r="U939" s="13">
        <f t="shared" si="323"/>
        <v>0.68919095202111569</v>
      </c>
      <c r="V939" s="3">
        <f t="shared" si="324"/>
        <v>78.687080255535193</v>
      </c>
      <c r="W939" s="13">
        <f t="shared" si="325"/>
        <v>0.72560602054113221</v>
      </c>
      <c r="X939" s="3">
        <f t="shared" si="326"/>
        <v>3.005189989445641E-3</v>
      </c>
      <c r="Y939" s="3">
        <f t="shared" si="327"/>
        <v>-7.390747830688067</v>
      </c>
      <c r="Z939" s="3">
        <f t="shared" si="328"/>
        <v>669.1332711716924</v>
      </c>
      <c r="AA939" s="3">
        <f t="shared" si="329"/>
        <v>2505.6066085412349</v>
      </c>
      <c r="AL939" s="25"/>
      <c r="AM939" s="25"/>
    </row>
    <row r="940" spans="1:39" hidden="1">
      <c r="A940" s="4">
        <v>41884</v>
      </c>
      <c r="B940" s="3">
        <v>131.64930000000001</v>
      </c>
      <c r="C940" s="3">
        <f t="shared" si="310"/>
        <v>-4.2953800390931121E-3</v>
      </c>
      <c r="D940" s="3">
        <f t="shared" si="311"/>
        <v>1.8450289680239544E-5</v>
      </c>
      <c r="E940" s="3">
        <f t="shared" si="312"/>
        <v>1.2702187279215049E-4</v>
      </c>
      <c r="F940" s="3">
        <f t="shared" si="313"/>
        <v>2.4410349372181249E-2</v>
      </c>
      <c r="G940" s="3">
        <f t="shared" si="314"/>
        <v>3.5001150675424482E-2</v>
      </c>
      <c r="H940" s="3">
        <f t="shared" si="315"/>
        <v>1.5</v>
      </c>
      <c r="I940" s="13">
        <f>I941*(1+(H941*((B940/B941)-1))+((1-H941)*(Eur_1M!B940/100)*((A940-A941)/360)))</f>
        <v>110.1639191698787</v>
      </c>
      <c r="J940" s="3">
        <f t="shared" si="316"/>
        <v>105.39610083192565</v>
      </c>
      <c r="K940" s="3">
        <f t="shared" si="309"/>
        <v>1.0458250055965073</v>
      </c>
      <c r="L940" s="13">
        <f t="shared" si="317"/>
        <v>1045.8250055965073</v>
      </c>
      <c r="M940" s="3">
        <f t="shared" si="318"/>
        <v>-6.4509313874224665E-3</v>
      </c>
      <c r="N940" s="3">
        <f>SQRT(252)*STDEV(M941:$M$1035)</f>
        <v>5.4166248751984586E-2</v>
      </c>
      <c r="O940" s="3">
        <v>929</v>
      </c>
      <c r="P940" s="3">
        <f t="shared" si="319"/>
        <v>3.6865079365079363</v>
      </c>
      <c r="Q940" s="3">
        <f>(  'Swap(vs6M)_3Y'!B952 + ( ('Swap(vs6M)_5Y'!B948 - 'Swap(vs6M)_3Y'!B952)/2  )*(P940-3) )/100</f>
        <v>3.4330396825396825E-3</v>
      </c>
      <c r="R940" s="3">
        <f t="shared" si="320"/>
        <v>0.60451558255234861</v>
      </c>
      <c r="S940" s="3">
        <f t="shared" si="321"/>
        <v>0.50051486242954268</v>
      </c>
      <c r="T940" s="13">
        <f t="shared" si="322"/>
        <v>0.72724954380574114</v>
      </c>
      <c r="U940" s="13">
        <f t="shared" si="323"/>
        <v>0.69164370314584234</v>
      </c>
      <c r="V940" s="3">
        <f t="shared" si="324"/>
        <v>77.630289790936672</v>
      </c>
      <c r="W940" s="13">
        <f t="shared" si="325"/>
        <v>0.72724954380574114</v>
      </c>
      <c r="X940" s="3">
        <f t="shared" si="326"/>
        <v>3.0553474710879997E-3</v>
      </c>
      <c r="Y940" s="3">
        <f t="shared" si="327"/>
        <v>-7.2469498984394232</v>
      </c>
      <c r="Z940" s="3">
        <f t="shared" si="328"/>
        <v>667.30224194935965</v>
      </c>
      <c r="AA940" s="3">
        <f t="shared" si="329"/>
        <v>2517.6838895684405</v>
      </c>
      <c r="AL940" s="25"/>
      <c r="AM940" s="25"/>
    </row>
    <row r="941" spans="1:39" hidden="1">
      <c r="A941" s="4">
        <v>41883</v>
      </c>
      <c r="B941" s="3">
        <v>132.21600000000001</v>
      </c>
      <c r="C941" s="3">
        <f t="shared" si="310"/>
        <v>-1.7758168699272756E-3</v>
      </c>
      <c r="D941" s="3">
        <f t="shared" si="311"/>
        <v>3.1535255555183063E-6</v>
      </c>
      <c r="E941" s="3">
        <f t="shared" si="312"/>
        <v>1.1870375560808625E-4</v>
      </c>
      <c r="F941" s="3">
        <f t="shared" si="313"/>
        <v>2.5522622046422319E-2</v>
      </c>
      <c r="G941" s="3">
        <f t="shared" si="314"/>
        <v>3.2943628396147222E-2</v>
      </c>
      <c r="H941" s="3">
        <f t="shared" si="315"/>
        <v>1.5</v>
      </c>
      <c r="I941" s="13">
        <f>I942*(1+(H942*((B941/B942)-1))+((1-H942)*(Eur_1M!B941/100)*((A941-A942)/360)))</f>
        <v>110.87687619980919</v>
      </c>
      <c r="J941" s="3">
        <f t="shared" si="316"/>
        <v>106.07820157399811</v>
      </c>
      <c r="K941" s="3">
        <f t="shared" si="309"/>
        <v>1.0525933585693834</v>
      </c>
      <c r="L941" s="13">
        <f t="shared" si="317"/>
        <v>1052.5933585693833</v>
      </c>
      <c r="M941" s="3">
        <f t="shared" si="318"/>
        <v>-2.6677083987508149E-3</v>
      </c>
      <c r="N941" s="3">
        <f>SQRT(252)*STDEV(M942:$M$1035)</f>
        <v>5.4101080736358845E-2</v>
      </c>
      <c r="O941" s="3">
        <v>930</v>
      </c>
      <c r="P941" s="3">
        <f t="shared" si="319"/>
        <v>3.6904761904761907</v>
      </c>
      <c r="Q941" s="3">
        <f>(  'Swap(vs6M)_3Y'!B953 + ( ('Swap(vs6M)_5Y'!B949 - 'Swap(vs6M)_3Y'!B953)/2  )*(P941-3) )/100</f>
        <v>3.4163928571428574E-3</v>
      </c>
      <c r="R941" s="3">
        <f t="shared" si="320"/>
        <v>0.66645806163916832</v>
      </c>
      <c r="S941" s="3">
        <f t="shared" si="321"/>
        <v>0.56252657376528636</v>
      </c>
      <c r="T941" s="13">
        <f t="shared" si="322"/>
        <v>0.74744081935966344</v>
      </c>
      <c r="U941" s="13">
        <f t="shared" si="323"/>
        <v>0.71312134827930995</v>
      </c>
      <c r="V941" s="3">
        <f t="shared" si="324"/>
        <v>82.564568074735007</v>
      </c>
      <c r="W941" s="13">
        <f t="shared" si="325"/>
        <v>0.74744081935966344</v>
      </c>
      <c r="X941" s="3">
        <f t="shared" si="326"/>
        <v>2.920470331768738E-3</v>
      </c>
      <c r="Y941" s="3">
        <f t="shared" si="327"/>
        <v>-7.1411703178427253</v>
      </c>
      <c r="Z941" s="3">
        <f t="shared" si="328"/>
        <v>646.04444744022749</v>
      </c>
      <c r="AA941" s="3">
        <f t="shared" si="329"/>
        <v>2598.7841551802444</v>
      </c>
      <c r="AL941" s="25"/>
      <c r="AM941" s="25"/>
    </row>
    <row r="942" spans="1:39">
      <c r="A942" s="4">
        <v>41880</v>
      </c>
      <c r="B942" s="3">
        <v>132.45099999999999</v>
      </c>
      <c r="C942" s="3">
        <f t="shared" si="310"/>
        <v>-7.7960708885484989E-4</v>
      </c>
      <c r="D942" s="3">
        <f t="shared" si="311"/>
        <v>6.0778721299273385E-7</v>
      </c>
      <c r="E942" s="3">
        <f t="shared" si="312"/>
        <v>1.2377073051703428E-4</v>
      </c>
      <c r="F942" s="3">
        <f t="shared" si="313"/>
        <v>3.0165580430901388E-2</v>
      </c>
      <c r="G942" s="3">
        <f t="shared" si="314"/>
        <v>3.1404378541737263E-2</v>
      </c>
      <c r="H942" s="3">
        <f t="shared" si="315"/>
        <v>1.5</v>
      </c>
      <c r="I942" s="13">
        <f>I943*(1+(H943*((B942/B943)-1))+((1-H943)*(Eur_1M!B942/100)*((A942-A943)/360)))</f>
        <v>111.17305826170929</v>
      </c>
      <c r="J942" s="3">
        <f t="shared" si="316"/>
        <v>106.36156508081464</v>
      </c>
      <c r="K942" s="3">
        <f t="shared" si="309"/>
        <v>1.0554051195241347</v>
      </c>
      <c r="L942" s="13">
        <f t="shared" si="317"/>
        <v>1055.4051195241348</v>
      </c>
      <c r="M942" s="3">
        <f t="shared" si="318"/>
        <v>-1.1705842222061306E-3</v>
      </c>
      <c r="N942" s="3">
        <f>SQRT(252)*STDEV(M943:$M$1035)</f>
        <v>5.4259828841181475E-2</v>
      </c>
      <c r="O942" s="3">
        <v>931</v>
      </c>
      <c r="P942" s="3">
        <f t="shared" si="319"/>
        <v>3.6944444444444446</v>
      </c>
      <c r="Q942" s="3">
        <f>(  'Swap(vs6M)_3Y'!B954 + ( ('Swap(vs6M)_5Y'!B950 - 'Swap(vs6M)_3Y'!B954)/2  )*(P942-3) )/100</f>
        <v>3.2952361111111112E-3</v>
      </c>
      <c r="R942" s="3">
        <f t="shared" si="320"/>
        <v>0.6859288505980301</v>
      </c>
      <c r="S942" s="3">
        <f t="shared" si="321"/>
        <v>0.58163637185018857</v>
      </c>
      <c r="T942" s="13">
        <f t="shared" si="322"/>
        <v>0.75362101197448239</v>
      </c>
      <c r="U942" s="13">
        <f t="shared" si="323"/>
        <v>0.71959418087409832</v>
      </c>
      <c r="V942" s="3">
        <f t="shared" si="324"/>
        <v>84.488571895684913</v>
      </c>
      <c r="W942" s="13">
        <f t="shared" si="325"/>
        <v>0.75362101197448239</v>
      </c>
      <c r="X942" s="3">
        <f t="shared" si="326"/>
        <v>2.8646426453759286E-3</v>
      </c>
      <c r="Y942" s="3">
        <f t="shared" si="327"/>
        <v>-7.039703818243316</v>
      </c>
      <c r="Z942" s="3">
        <f t="shared" si="328"/>
        <v>639.64116497463749</v>
      </c>
      <c r="AA942" s="3">
        <f t="shared" si="329"/>
        <v>2626.3321669160568</v>
      </c>
      <c r="AL942" s="25"/>
      <c r="AM942" s="25"/>
    </row>
    <row r="943" spans="1:39" hidden="1">
      <c r="A943" s="4">
        <v>41879</v>
      </c>
      <c r="B943" s="3">
        <v>132.55430000000001</v>
      </c>
      <c r="C943" s="3">
        <f t="shared" si="310"/>
        <v>-5.8449520699903942E-4</v>
      </c>
      <c r="D943" s="3">
        <f t="shared" si="311"/>
        <v>3.4163464700484994E-7</v>
      </c>
      <c r="E943" s="3">
        <f t="shared" si="312"/>
        <v>1.2610436354847286E-4</v>
      </c>
      <c r="F943" s="3">
        <f t="shared" si="313"/>
        <v>2.9230130598126146E-2</v>
      </c>
      <c r="G943" s="3">
        <f t="shared" si="314"/>
        <v>3.2413618184293259E-2</v>
      </c>
      <c r="H943" s="3">
        <f t="shared" si="315"/>
        <v>1.5</v>
      </c>
      <c r="I943" s="13">
        <f>I944*(1+(H944*((B943/B944)-1))+((1-H944)*(Eur_1M!B943/100)*((A943-A944)/360)))</f>
        <v>111.30327188778398</v>
      </c>
      <c r="J943" s="3">
        <f t="shared" si="316"/>
        <v>106.4861431510837</v>
      </c>
      <c r="K943" s="3">
        <f t="shared" si="309"/>
        <v>1.0566412834809409</v>
      </c>
      <c r="L943" s="13">
        <f t="shared" si="317"/>
        <v>1056.641283480941</v>
      </c>
      <c r="M943" s="3">
        <f t="shared" si="318"/>
        <v>-8.7783014792879521E-4</v>
      </c>
      <c r="N943" s="3">
        <f>SQRT(252)*STDEV(M944:$M$1035)</f>
        <v>5.4451391775781705E-2</v>
      </c>
      <c r="O943" s="3">
        <v>932</v>
      </c>
      <c r="P943" s="3">
        <f t="shared" si="319"/>
        <v>3.6984126984126986</v>
      </c>
      <c r="Q943" s="3">
        <f>(  'Swap(vs6M)_3Y'!B955 + ( ('Swap(vs6M)_5Y'!B951 - 'Swap(vs6M)_3Y'!B955)/2  )*(P943-3) )/100</f>
        <v>3.4379365079365083E-3</v>
      </c>
      <c r="R943" s="3">
        <f t="shared" si="320"/>
        <v>0.69991581951040205</v>
      </c>
      <c r="S943" s="3">
        <f t="shared" si="321"/>
        <v>0.59519894518211136</v>
      </c>
      <c r="T943" s="13">
        <f t="shared" si="322"/>
        <v>0.75801006131349336</v>
      </c>
      <c r="U943" s="13">
        <f t="shared" si="323"/>
        <v>0.72414475234905995</v>
      </c>
      <c r="V943" s="3">
        <f t="shared" si="324"/>
        <v>85.94911712862995</v>
      </c>
      <c r="W943" s="13">
        <f t="shared" si="325"/>
        <v>0.75801006131349336</v>
      </c>
      <c r="X943" s="3">
        <f t="shared" si="326"/>
        <v>2.8222095833197705E-3</v>
      </c>
      <c r="Y943" s="3">
        <f t="shared" si="327"/>
        <v>-7.1293517005333538</v>
      </c>
      <c r="Z943" s="3">
        <f t="shared" si="328"/>
        <v>634.5542660293529</v>
      </c>
      <c r="AA943" s="3">
        <f t="shared" si="329"/>
        <v>2644.3488320499441</v>
      </c>
      <c r="AL943" s="25"/>
      <c r="AM943" s="25"/>
    </row>
    <row r="944" spans="1:39" hidden="1">
      <c r="A944" s="4">
        <v>41878</v>
      </c>
      <c r="B944" s="3">
        <v>132.6318</v>
      </c>
      <c r="C944" s="3">
        <f t="shared" si="310"/>
        <v>3.7709041815300855E-3</v>
      </c>
      <c r="D944" s="3">
        <f t="shared" si="311"/>
        <v>1.4219718346281083E-5</v>
      </c>
      <c r="E944" s="3">
        <f t="shared" si="312"/>
        <v>1.2855658518588233E-4</v>
      </c>
      <c r="F944" s="3">
        <f t="shared" si="313"/>
        <v>3.1486109063914913E-2</v>
      </c>
      <c r="G944" s="3">
        <f t="shared" si="314"/>
        <v>3.1547530537773129E-2</v>
      </c>
      <c r="H944" s="3">
        <f t="shared" si="315"/>
        <v>1.5</v>
      </c>
      <c r="I944" s="13">
        <f>I945*(1+(H945*((B944/B945)-1))+((1-H945)*(Eur_1M!B944/100)*((A944-A945)/360)))</f>
        <v>111.40102015232</v>
      </c>
      <c r="J944" s="3">
        <f t="shared" si="316"/>
        <v>106.57966093823956</v>
      </c>
      <c r="K944" s="3">
        <f t="shared" si="309"/>
        <v>1.0575692422906471</v>
      </c>
      <c r="L944" s="13">
        <f t="shared" si="317"/>
        <v>1057.569242290647</v>
      </c>
      <c r="M944" s="3">
        <f t="shared" si="318"/>
        <v>5.650056693798788E-3</v>
      </c>
      <c r="N944" s="3">
        <f>SQRT(252)*STDEV(M945:$M$1035)</f>
        <v>5.4232571535082846E-2</v>
      </c>
      <c r="O944" s="3">
        <v>933</v>
      </c>
      <c r="P944" s="3">
        <f t="shared" si="319"/>
        <v>3.7023809523809526</v>
      </c>
      <c r="Q944" s="3">
        <f>(  'Swap(vs6M)_3Y'!B956 + ( ('Swap(vs6M)_5Y'!B952 - 'Swap(vs6M)_3Y'!B956)/2  )*(P944-3) )/100</f>
        <v>3.8306190476190475E-3</v>
      </c>
      <c r="R944" s="3">
        <f t="shared" si="320"/>
        <v>0.7244728633830062</v>
      </c>
      <c r="S944" s="3">
        <f t="shared" si="321"/>
        <v>0.62012087007825134</v>
      </c>
      <c r="T944" s="13">
        <f t="shared" si="322"/>
        <v>0.76561225939885968</v>
      </c>
      <c r="U944" s="13">
        <f t="shared" si="323"/>
        <v>0.73241089353119104</v>
      </c>
      <c r="V944" s="3">
        <f t="shared" si="324"/>
        <v>87.591123980009911</v>
      </c>
      <c r="W944" s="13">
        <f t="shared" si="325"/>
        <v>0.76561225939885968</v>
      </c>
      <c r="X944" s="3">
        <f t="shared" si="326"/>
        <v>2.7805352309876021E-3</v>
      </c>
      <c r="Y944" s="3">
        <f t="shared" si="327"/>
        <v>-7.3394488720473197</v>
      </c>
      <c r="Z944" s="3">
        <f t="shared" si="328"/>
        <v>624.43512726761423</v>
      </c>
      <c r="AA944" s="3">
        <f t="shared" si="329"/>
        <v>2673.4776346208491</v>
      </c>
      <c r="AL944" s="25"/>
      <c r="AM944" s="25"/>
    </row>
    <row r="945" spans="1:39" hidden="1">
      <c r="A945" s="4">
        <v>41877</v>
      </c>
      <c r="B945" s="3">
        <v>132.1326</v>
      </c>
      <c r="C945" s="3">
        <f t="shared" si="310"/>
        <v>4.8067167966094788E-3</v>
      </c>
      <c r="D945" s="3">
        <f t="shared" si="311"/>
        <v>2.3104526362807691E-5</v>
      </c>
      <c r="E945" s="3">
        <f t="shared" si="312"/>
        <v>1.2666782097354567E-4</v>
      </c>
      <c r="F945" s="3">
        <f t="shared" si="313"/>
        <v>2.4203659049856874E-2</v>
      </c>
      <c r="G945" s="3">
        <f t="shared" si="314"/>
        <v>3.5027842698110781E-2</v>
      </c>
      <c r="H945" s="3">
        <f t="shared" si="315"/>
        <v>1.5</v>
      </c>
      <c r="I945" s="13">
        <f>I946*(1+(H946*((B945/B946)-1))+((1-H946)*(Eur_1M!B945/100)*((A945-A946)/360)))</f>
        <v>110.77337286379944</v>
      </c>
      <c r="J945" s="3">
        <f t="shared" si="316"/>
        <v>105.97917779088722</v>
      </c>
      <c r="K945" s="3">
        <f t="shared" si="309"/>
        <v>1.0516107648329105</v>
      </c>
      <c r="L945" s="13">
        <f t="shared" si="317"/>
        <v>1051.6107648329105</v>
      </c>
      <c r="M945" s="3">
        <f t="shared" si="318"/>
        <v>7.2004182669197728E-3</v>
      </c>
      <c r="N945" s="3">
        <f>SQRT(252)*STDEV(M946:$M$1035)</f>
        <v>5.3558601321856331E-2</v>
      </c>
      <c r="O945" s="3">
        <v>934</v>
      </c>
      <c r="P945" s="3">
        <f t="shared" si="319"/>
        <v>3.7063492063492065</v>
      </c>
      <c r="Q945" s="3">
        <f>(  'Swap(vs6M)_3Y'!B957 + ( ('Swap(vs6M)_5Y'!B953 - 'Swap(vs6M)_3Y'!B957)/2  )*(P945-3) )/100</f>
        <v>3.7945634920634923E-3</v>
      </c>
      <c r="R945" s="3">
        <f t="shared" si="320"/>
        <v>0.67600276593672148</v>
      </c>
      <c r="S945" s="3">
        <f t="shared" si="321"/>
        <v>0.57289238421442967</v>
      </c>
      <c r="T945" s="13">
        <f t="shared" si="322"/>
        <v>0.75048055552464898</v>
      </c>
      <c r="U945" s="13">
        <f t="shared" si="323"/>
        <v>0.71664121927560775</v>
      </c>
      <c r="V945" s="3">
        <f t="shared" si="324"/>
        <v>82.5804945174973</v>
      </c>
      <c r="W945" s="13">
        <f t="shared" si="325"/>
        <v>0.75048055552464898</v>
      </c>
      <c r="X945" s="3">
        <f t="shared" si="326"/>
        <v>2.9276608045417821E-3</v>
      </c>
      <c r="Y945" s="3">
        <f t="shared" si="327"/>
        <v>-7.3250112344960341</v>
      </c>
      <c r="Z945" s="3">
        <f t="shared" si="328"/>
        <v>642.69713962260676</v>
      </c>
      <c r="AA945" s="3">
        <f t="shared" si="329"/>
        <v>2619.0284232658173</v>
      </c>
      <c r="AL945" s="25"/>
      <c r="AM945" s="25"/>
    </row>
    <row r="946" spans="1:39" hidden="1">
      <c r="A946" s="4">
        <v>41876</v>
      </c>
      <c r="B946" s="3">
        <v>131.499</v>
      </c>
      <c r="C946" s="3">
        <f t="shared" si="310"/>
        <v>5.4238491220435208E-3</v>
      </c>
      <c r="D946" s="3">
        <f t="shared" si="311"/>
        <v>2.9418139298692273E-5</v>
      </c>
      <c r="E946" s="3">
        <f t="shared" si="312"/>
        <v>1.1508823335455717E-4</v>
      </c>
      <c r="F946" s="3">
        <f t="shared" si="313"/>
        <v>2.2791782270658995E-2</v>
      </c>
      <c r="G946" s="3">
        <f t="shared" si="314"/>
        <v>3.3508932788904981E-2</v>
      </c>
      <c r="H946" s="3">
        <f t="shared" si="315"/>
        <v>1.5</v>
      </c>
      <c r="I946" s="13">
        <f>I947*(1+(H947*((B946/B947)-1))+((1-H947)*(Eur_1M!B946/100)*((A946-A947)/360)))</f>
        <v>109.9786229459712</v>
      </c>
      <c r="J946" s="3">
        <f t="shared" si="316"/>
        <v>105.21882410061571</v>
      </c>
      <c r="K946" s="3">
        <f t="shared" si="309"/>
        <v>1.0440659230777907</v>
      </c>
      <c r="L946" s="13">
        <f t="shared" si="317"/>
        <v>1044.0659230777906</v>
      </c>
      <c r="M946" s="3">
        <f t="shared" si="318"/>
        <v>8.1215165862794213E-3</v>
      </c>
      <c r="N946" s="3">
        <f>SQRT(252)*STDEV(M947:$M$1035)</f>
        <v>5.2503254729678976E-2</v>
      </c>
      <c r="O946" s="3">
        <v>935</v>
      </c>
      <c r="P946" s="3">
        <f t="shared" si="319"/>
        <v>3.7103174603174605</v>
      </c>
      <c r="Q946" s="3">
        <f>(  'Swap(vs6M)_3Y'!B958 + ( ('Swap(vs6M)_5Y'!B954 - 'Swap(vs6M)_3Y'!B958)/2  )*(P946-3) )/100</f>
        <v>3.6725376984126984E-3</v>
      </c>
      <c r="R946" s="3">
        <f t="shared" si="320"/>
        <v>0.61169933611769234</v>
      </c>
      <c r="S946" s="3">
        <f t="shared" si="321"/>
        <v>0.51056659894647849</v>
      </c>
      <c r="T946" s="13">
        <f t="shared" si="322"/>
        <v>0.72963164939464353</v>
      </c>
      <c r="U946" s="13">
        <f t="shared" si="323"/>
        <v>0.69517271542778269</v>
      </c>
      <c r="V946" s="3">
        <f t="shared" si="324"/>
        <v>76.019198554539116</v>
      </c>
      <c r="W946" s="13">
        <f t="shared" si="325"/>
        <v>0.72963164939464353</v>
      </c>
      <c r="X946" s="3">
        <f t="shared" si="326"/>
        <v>3.1335676862060866E-3</v>
      </c>
      <c r="Y946" s="3">
        <f t="shared" si="327"/>
        <v>-7.2265054381003893</v>
      </c>
      <c r="Z946" s="3">
        <f t="shared" si="328"/>
        <v>665.41443691172174</v>
      </c>
      <c r="AA946" s="3">
        <f t="shared" si="329"/>
        <v>2544.4034154123651</v>
      </c>
      <c r="AL946" s="25"/>
      <c r="AM946" s="25"/>
    </row>
    <row r="947" spans="1:39" hidden="1">
      <c r="A947" s="4">
        <v>41873</v>
      </c>
      <c r="B947" s="3">
        <v>130.7877</v>
      </c>
      <c r="C947" s="3">
        <f t="shared" si="310"/>
        <v>1.8589350344706468E-3</v>
      </c>
      <c r="D947" s="3">
        <f t="shared" si="311"/>
        <v>3.4556394623823848E-6</v>
      </c>
      <c r="E947" s="3">
        <f t="shared" si="312"/>
        <v>8.8564726730656841E-5</v>
      </c>
      <c r="F947" s="3">
        <f t="shared" si="313"/>
        <v>1.9069295154419037E-2</v>
      </c>
      <c r="G947" s="3">
        <f t="shared" si="314"/>
        <v>2.9779583705348809E-2</v>
      </c>
      <c r="H947" s="3">
        <f t="shared" si="315"/>
        <v>1.5</v>
      </c>
      <c r="I947" s="13">
        <f>I948*(1+(H948*((B947/B948)-1))+((1-H948)*(Eur_1M!B947/100)*((A947-A948)/360)))</f>
        <v>109.08904697819327</v>
      </c>
      <c r="J947" s="3">
        <f t="shared" si="316"/>
        <v>104.36774836634557</v>
      </c>
      <c r="K947" s="3">
        <f t="shared" si="309"/>
        <v>1.0356208641284512</v>
      </c>
      <c r="L947" s="13">
        <f t="shared" si="317"/>
        <v>1035.6208641284513</v>
      </c>
      <c r="M947" s="3">
        <f t="shared" si="318"/>
        <v>2.7859864213122853E-3</v>
      </c>
      <c r="N947" s="3">
        <f>SQRT(252)*STDEV(M948:$M$1035)</f>
        <v>5.2713329974746224E-2</v>
      </c>
      <c r="O947" s="3">
        <v>936</v>
      </c>
      <c r="P947" s="3">
        <f t="shared" si="319"/>
        <v>3.7142857142857144</v>
      </c>
      <c r="Q947" s="3">
        <f>(  'Swap(vs6M)_3Y'!B959 + ( ('Swap(vs6M)_5Y'!B955 - 'Swap(vs6M)_3Y'!B959)/2  )*(P947-3) )/100</f>
        <v>3.8617857142857143E-3</v>
      </c>
      <c r="R947" s="3">
        <f t="shared" si="320"/>
        <v>0.53651371356217548</v>
      </c>
      <c r="S947" s="3">
        <f t="shared" si="321"/>
        <v>0.43492204202312484</v>
      </c>
      <c r="T947" s="13">
        <f t="shared" si="322"/>
        <v>0.70419821962469986</v>
      </c>
      <c r="U947" s="13">
        <f t="shared" si="323"/>
        <v>0.66819049267491137</v>
      </c>
      <c r="V947" s="3">
        <f t="shared" si="324"/>
        <v>70.607839897198801</v>
      </c>
      <c r="W947" s="13">
        <f t="shared" si="325"/>
        <v>0.70419821962469986</v>
      </c>
      <c r="X947" s="3">
        <f t="shared" si="326"/>
        <v>3.2835678456050212E-3</v>
      </c>
      <c r="Y947" s="3">
        <f t="shared" si="327"/>
        <v>-7.4364713957816679</v>
      </c>
      <c r="Z947" s="3">
        <f t="shared" si="328"/>
        <v>689.51439428891149</v>
      </c>
      <c r="AA947" s="3">
        <f t="shared" si="329"/>
        <v>2446.505392790642</v>
      </c>
      <c r="AL947" s="25"/>
      <c r="AM947" s="25"/>
    </row>
    <row r="948" spans="1:39" hidden="1">
      <c r="A948" s="4">
        <v>41872</v>
      </c>
      <c r="B948" s="3">
        <v>130.54480000000001</v>
      </c>
      <c r="C948" s="3">
        <f t="shared" si="310"/>
        <v>6.7125924927242888E-4</v>
      </c>
      <c r="D948" s="3">
        <f t="shared" si="311"/>
        <v>4.5058897973378482E-7</v>
      </c>
      <c r="E948" s="3">
        <f t="shared" si="312"/>
        <v>8.8085882883319209E-5</v>
      </c>
      <c r="F948" s="3">
        <f t="shared" si="313"/>
        <v>1.8935699395292452E-2</v>
      </c>
      <c r="G948" s="3">
        <f t="shared" si="314"/>
        <v>2.9731950424229291E-2</v>
      </c>
      <c r="H948" s="3">
        <f t="shared" si="315"/>
        <v>1.5</v>
      </c>
      <c r="I948" s="13">
        <f>I949*(1+(H949*((B948/B949)-1))+((1-H949)*(Eur_1M!B948/100)*((A948-A949)/360)))</f>
        <v>108.78554934105141</v>
      </c>
      <c r="J948" s="3">
        <f t="shared" si="316"/>
        <v>104.0773858973313</v>
      </c>
      <c r="K948" s="3">
        <f t="shared" si="309"/>
        <v>1.0327396538333369</v>
      </c>
      <c r="L948" s="13">
        <f t="shared" si="317"/>
        <v>1032.7396538333369</v>
      </c>
      <c r="M948" s="3">
        <f t="shared" si="318"/>
        <v>1.0055544851918256E-3</v>
      </c>
      <c r="N948" s="3">
        <f>SQRT(252)*STDEV(M949:$M$1035)</f>
        <v>5.3018850922595354E-2</v>
      </c>
      <c r="O948" s="3">
        <v>937</v>
      </c>
      <c r="P948" s="3">
        <f t="shared" si="319"/>
        <v>3.7182539682539684</v>
      </c>
      <c r="Q948" s="3">
        <f>(  'Swap(vs6M)_3Y'!B960 + ( ('Swap(vs6M)_5Y'!B956 - 'Swap(vs6M)_3Y'!B960)/2  )*(P948-3) )/100</f>
        <v>3.9039523809523808E-3</v>
      </c>
      <c r="R948" s="3">
        <f t="shared" si="320"/>
        <v>0.50821138336628047</v>
      </c>
      <c r="S948" s="3">
        <f t="shared" si="321"/>
        <v>0.40597632810139084</v>
      </c>
      <c r="T948" s="13">
        <f t="shared" si="322"/>
        <v>0.69434744570696216</v>
      </c>
      <c r="U948" s="13">
        <f t="shared" si="323"/>
        <v>0.65762000315189495</v>
      </c>
      <c r="V948" s="3">
        <f t="shared" si="324"/>
        <v>68.937125004120162</v>
      </c>
      <c r="W948" s="13">
        <f t="shared" si="325"/>
        <v>0.69434744570696216</v>
      </c>
      <c r="X948" s="3">
        <f t="shared" si="326"/>
        <v>3.3207397887875688E-3</v>
      </c>
      <c r="Y948" s="3">
        <f t="shared" si="327"/>
        <v>-7.5082310464855393</v>
      </c>
      <c r="Z948" s="3">
        <f t="shared" si="328"/>
        <v>698.20975570140217</v>
      </c>
      <c r="AA948" s="3">
        <f t="shared" si="329"/>
        <v>2409.9603401796926</v>
      </c>
      <c r="AL948" s="25"/>
      <c r="AM948" s="25"/>
    </row>
    <row r="949" spans="1:39" hidden="1">
      <c r="A949" s="4">
        <v>41871</v>
      </c>
      <c r="B949" s="3">
        <v>130.4572</v>
      </c>
      <c r="C949" s="3">
        <f t="shared" si="310"/>
        <v>2.0065005049568377E-3</v>
      </c>
      <c r="D949" s="3">
        <f t="shared" si="311"/>
        <v>4.0260442763920443E-6</v>
      </c>
      <c r="E949" s="3">
        <f t="shared" si="312"/>
        <v>8.8202388805043574E-5</v>
      </c>
      <c r="F949" s="3">
        <f t="shared" si="313"/>
        <v>1.7511383108699381E-2</v>
      </c>
      <c r="G949" s="3">
        <f t="shared" si="314"/>
        <v>3.0301180171148034E-2</v>
      </c>
      <c r="H949" s="3">
        <f t="shared" si="315"/>
        <v>1.5</v>
      </c>
      <c r="I949" s="13">
        <f>I950*(1+(H950*((B949/B950)-1))+((1-H950)*(Eur_1M!B949/100)*((A949-A950)/360)))</f>
        <v>108.67621452425792</v>
      </c>
      <c r="J949" s="3">
        <f t="shared" si="316"/>
        <v>103.97278301589752</v>
      </c>
      <c r="K949" s="3">
        <f t="shared" si="309"/>
        <v>1.0317016997895212</v>
      </c>
      <c r="L949" s="13">
        <f t="shared" si="317"/>
        <v>1031.7016997895212</v>
      </c>
      <c r="M949" s="3">
        <f t="shared" si="318"/>
        <v>3.0070383030537983E-3</v>
      </c>
      <c r="N949" s="3">
        <f>SQRT(252)*STDEV(M950:$M$1035)</f>
        <v>5.3211433482640944E-2</v>
      </c>
      <c r="O949" s="3">
        <v>938</v>
      </c>
      <c r="P949" s="3">
        <f t="shared" si="319"/>
        <v>3.7222222222222223</v>
      </c>
      <c r="Q949" s="3">
        <f>(  'Swap(vs6M)_3Y'!B961 + ( ('Swap(vs6M)_5Y'!B957 - 'Swap(vs6M)_3Y'!B961)/2  )*(P949-3) )/100</f>
        <v>3.8638888888888889E-3</v>
      </c>
      <c r="R949" s="3">
        <f t="shared" si="320"/>
        <v>0.49543069840719639</v>
      </c>
      <c r="S949" s="3">
        <f t="shared" si="321"/>
        <v>0.39276955251407597</v>
      </c>
      <c r="T949" s="13">
        <f t="shared" si="322"/>
        <v>0.68985193517234955</v>
      </c>
      <c r="U949" s="13">
        <f t="shared" si="323"/>
        <v>0.65275515265051975</v>
      </c>
      <c r="V949" s="3">
        <f t="shared" si="324"/>
        <v>68.287162829727777</v>
      </c>
      <c r="W949" s="13">
        <f t="shared" si="325"/>
        <v>0.68985193517234955</v>
      </c>
      <c r="X949" s="3">
        <f t="shared" si="326"/>
        <v>3.331583323585843E-3</v>
      </c>
      <c r="Y949" s="3">
        <f t="shared" si="327"/>
        <v>-7.5065650724404964</v>
      </c>
      <c r="Z949" s="3">
        <f t="shared" si="328"/>
        <v>702.37044392942062</v>
      </c>
      <c r="AA949" s="3">
        <f t="shared" si="329"/>
        <v>2395.0052686930708</v>
      </c>
      <c r="AL949" s="25"/>
      <c r="AM949" s="25"/>
    </row>
    <row r="950" spans="1:39" hidden="1">
      <c r="A950" s="4">
        <v>41870</v>
      </c>
      <c r="B950" s="3">
        <v>130.19569999999999</v>
      </c>
      <c r="C950" s="3">
        <f t="shared" si="310"/>
        <v>2.4439247826675446E-3</v>
      </c>
      <c r="D950" s="3">
        <f t="shared" si="311"/>
        <v>5.9727683433366048E-6</v>
      </c>
      <c r="E950" s="3">
        <f t="shared" si="312"/>
        <v>8.5617490817076181E-5</v>
      </c>
      <c r="F950" s="3">
        <f t="shared" si="313"/>
        <v>1.6705360128906867E-2</v>
      </c>
      <c r="G950" s="3">
        <f t="shared" si="314"/>
        <v>3.0049407288034534E-2</v>
      </c>
      <c r="H950" s="3">
        <f t="shared" si="315"/>
        <v>1.5</v>
      </c>
      <c r="I950" s="13">
        <f>I951*(1+(H951*((B950/B951)-1))+((1-H951)*(Eur_1M!B950/100)*((A950-A951)/360)))</f>
        <v>108.34991183277504</v>
      </c>
      <c r="J950" s="3">
        <f t="shared" si="316"/>
        <v>103.660602479544</v>
      </c>
      <c r="K950" s="3">
        <f t="shared" si="309"/>
        <v>1.0286039930565209</v>
      </c>
      <c r="L950" s="13">
        <f t="shared" si="317"/>
        <v>1028.6039930565209</v>
      </c>
      <c r="M950" s="3">
        <f t="shared" si="318"/>
        <v>3.6624194375260277E-3</v>
      </c>
      <c r="N950" s="3">
        <f>SQRT(252)*STDEV(M951:$M$1035)</f>
        <v>5.3315515588847624E-2</v>
      </c>
      <c r="O950" s="3">
        <v>939</v>
      </c>
      <c r="P950" s="3">
        <f t="shared" si="319"/>
        <v>3.7261904761904763</v>
      </c>
      <c r="Q950" s="3">
        <f>(  'Swap(vs6M)_3Y'!B962 + ( ('Swap(vs6M)_5Y'!B958 - 'Swap(vs6M)_3Y'!B962)/2  )*(P950-3) )/100</f>
        <v>3.9048809523809526E-3</v>
      </c>
      <c r="R950" s="3">
        <f t="shared" si="320"/>
        <v>0.46687044393845917</v>
      </c>
      <c r="S950" s="3">
        <f t="shared" si="321"/>
        <v>0.36395367593866579</v>
      </c>
      <c r="T950" s="13">
        <f t="shared" si="322"/>
        <v>0.67970371376278538</v>
      </c>
      <c r="U950" s="13">
        <f t="shared" si="323"/>
        <v>0.64205369916869137</v>
      </c>
      <c r="V950" s="3">
        <f t="shared" si="324"/>
        <v>66.36671141393947</v>
      </c>
      <c r="W950" s="13">
        <f t="shared" si="325"/>
        <v>0.67970371376278538</v>
      </c>
      <c r="X950" s="3">
        <f t="shared" si="326"/>
        <v>3.3794386634392643E-3</v>
      </c>
      <c r="Y950" s="3">
        <f t="shared" si="327"/>
        <v>-7.5527351305333577</v>
      </c>
      <c r="Z950" s="3">
        <f t="shared" si="328"/>
        <v>710.32916288291074</v>
      </c>
      <c r="AA950" s="3">
        <f t="shared" si="329"/>
        <v>2357.8559875225469</v>
      </c>
      <c r="AL950" s="25"/>
      <c r="AM950" s="25"/>
    </row>
    <row r="951" spans="1:39" hidden="1">
      <c r="A951" s="4">
        <v>41869</v>
      </c>
      <c r="B951" s="3">
        <v>129.87790000000001</v>
      </c>
      <c r="C951" s="3">
        <f t="shared" si="310"/>
        <v>1.6097286857128757E-3</v>
      </c>
      <c r="D951" s="3">
        <f t="shared" si="311"/>
        <v>2.5912264416069024E-6</v>
      </c>
      <c r="E951" s="3">
        <f t="shared" si="312"/>
        <v>8.0181018307848574E-5</v>
      </c>
      <c r="F951" s="3">
        <f t="shared" si="313"/>
        <v>1.3529113126100539E-2</v>
      </c>
      <c r="G951" s="3">
        <f t="shared" si="314"/>
        <v>2.9916008798505055E-2</v>
      </c>
      <c r="H951" s="3">
        <f t="shared" si="315"/>
        <v>1.5</v>
      </c>
      <c r="I951" s="13">
        <f>I952*(1+(H952*((B951/B952)-1))+((1-H952)*(Eur_1M!B951/100)*((A951-A952)/360)))</f>
        <v>107.95381478912817</v>
      </c>
      <c r="J951" s="3">
        <f t="shared" si="316"/>
        <v>103.28164824238532</v>
      </c>
      <c r="K951" s="3">
        <f t="shared" si="309"/>
        <v>1.0248437038800806</v>
      </c>
      <c r="L951" s="13">
        <f t="shared" si="317"/>
        <v>1024.8437038800805</v>
      </c>
      <c r="M951" s="3">
        <f t="shared" si="318"/>
        <v>2.4099645262140989E-3</v>
      </c>
      <c r="N951" s="3">
        <f>SQRT(252)*STDEV(M952:$M$1035)</f>
        <v>5.3570426178686639E-2</v>
      </c>
      <c r="O951" s="3">
        <v>940</v>
      </c>
      <c r="P951" s="3">
        <f t="shared" si="319"/>
        <v>3.7301587301587302</v>
      </c>
      <c r="Q951" s="3">
        <f>(  'Swap(vs6M)_3Y'!B963 + ( ('Swap(vs6M)_5Y'!B959 - 'Swap(vs6M)_3Y'!B963)/2  )*(P951-3) )/100</f>
        <v>3.8642857142857146E-3</v>
      </c>
      <c r="R951" s="3">
        <f t="shared" si="320"/>
        <v>0.42823547217342534</v>
      </c>
      <c r="S951" s="3">
        <f t="shared" si="321"/>
        <v>0.32477159289802376</v>
      </c>
      <c r="T951" s="13">
        <f t="shared" si="322"/>
        <v>0.66576015343205219</v>
      </c>
      <c r="U951" s="13">
        <f t="shared" si="323"/>
        <v>0.62732302716872446</v>
      </c>
      <c r="V951" s="3">
        <f t="shared" si="324"/>
        <v>63.954699862562506</v>
      </c>
      <c r="W951" s="13">
        <f t="shared" si="325"/>
        <v>0.66576015343205219</v>
      </c>
      <c r="X951" s="3">
        <f t="shared" si="326"/>
        <v>3.4327485256846714E-3</v>
      </c>
      <c r="Y951" s="3">
        <f t="shared" si="327"/>
        <v>-7.5628801276499749</v>
      </c>
      <c r="Z951" s="3">
        <f t="shared" si="328"/>
        <v>720.45967571214942</v>
      </c>
      <c r="AA951" s="3">
        <f t="shared" si="329"/>
        <v>2306.5264983171501</v>
      </c>
      <c r="AL951" s="25"/>
      <c r="AM951" s="25"/>
    </row>
    <row r="952" spans="1:39" hidden="1">
      <c r="A952" s="4">
        <v>41866</v>
      </c>
      <c r="B952" s="11">
        <f>B953</f>
        <v>129.66900000000001</v>
      </c>
      <c r="C952" s="3">
        <f t="shared" si="310"/>
        <v>0</v>
      </c>
      <c r="D952" s="3">
        <f t="shared" si="311"/>
        <v>0</v>
      </c>
      <c r="E952" s="3">
        <f t="shared" si="312"/>
        <v>7.8276024285609216E-5</v>
      </c>
      <c r="F952" s="3">
        <f t="shared" si="313"/>
        <v>1.2747775905437575E-2</v>
      </c>
      <c r="G952" s="3">
        <f t="shared" si="314"/>
        <v>2.9730443285653611E-2</v>
      </c>
      <c r="H952" s="3">
        <f t="shared" si="315"/>
        <v>1.5</v>
      </c>
      <c r="I952" s="13">
        <f>I953*(1+(H953*((B952/B953)-1))+((1-H953)*(Eur_1M!B952/100)*((A952-A953)/360)))</f>
        <v>107.69396316737875</v>
      </c>
      <c r="J952" s="3">
        <f t="shared" si="316"/>
        <v>103.03304281936103</v>
      </c>
      <c r="K952" s="3">
        <f t="shared" si="309"/>
        <v>1.0223768406292255</v>
      </c>
      <c r="L952" s="13">
        <f t="shared" si="317"/>
        <v>1022.3768406292255</v>
      </c>
      <c r="M952" s="3">
        <f t="shared" si="318"/>
        <v>-1.2361118750108091E-6</v>
      </c>
      <c r="N952" s="3">
        <f>SQRT(252)*STDEV(M953:$M$1035)</f>
        <v>5.3873550200636777E-2</v>
      </c>
      <c r="O952" s="3">
        <v>941</v>
      </c>
      <c r="P952" s="3">
        <f t="shared" si="319"/>
        <v>3.7341269841269842</v>
      </c>
      <c r="Q952" s="3">
        <f>(  'Swap(vs6M)_3Y'!B964 + ( ('Swap(vs6M)_5Y'!B960 - 'Swap(vs6M)_3Y'!B964)/2  )*(P952-3) )/100</f>
        <v>4.2939384920634921E-3</v>
      </c>
      <c r="R952" s="3">
        <f t="shared" si="320"/>
        <v>0.41864750916637311</v>
      </c>
      <c r="S952" s="3">
        <f t="shared" si="321"/>
        <v>0.31454285703654039</v>
      </c>
      <c r="T952" s="13">
        <f t="shared" si="322"/>
        <v>0.66226311854777298</v>
      </c>
      <c r="U952" s="13">
        <f t="shared" si="323"/>
        <v>0.62344561415320199</v>
      </c>
      <c r="V952" s="3">
        <f t="shared" si="324"/>
        <v>63.553542154533829</v>
      </c>
      <c r="W952" s="13">
        <f t="shared" si="325"/>
        <v>0.66226311854777298</v>
      </c>
      <c r="X952" s="3">
        <f t="shared" si="326"/>
        <v>3.433764088007679E-3</v>
      </c>
      <c r="Y952" s="3">
        <f t="shared" si="327"/>
        <v>-7.8429673510348739</v>
      </c>
      <c r="Z952" s="3">
        <f t="shared" si="328"/>
        <v>722.03315274406043</v>
      </c>
      <c r="AA952" s="3">
        <f t="shared" si="329"/>
        <v>2290.9949429569533</v>
      </c>
      <c r="AL952" s="25"/>
      <c r="AM952" s="25"/>
    </row>
    <row r="953" spans="1:39" hidden="1">
      <c r="A953" s="4">
        <v>41865</v>
      </c>
      <c r="B953" s="3">
        <v>129.66900000000001</v>
      </c>
      <c r="C953" s="3">
        <f t="shared" si="310"/>
        <v>2.4306714996250585E-3</v>
      </c>
      <c r="D953" s="3">
        <f t="shared" si="311"/>
        <v>5.9081639390895307E-6</v>
      </c>
      <c r="E953" s="3">
        <f t="shared" si="312"/>
        <v>7.8336576248744838E-5</v>
      </c>
      <c r="F953" s="3">
        <f t="shared" si="313"/>
        <v>1.2993848990385172E-2</v>
      </c>
      <c r="G953" s="3">
        <f t="shared" si="314"/>
        <v>2.967611144398263E-2</v>
      </c>
      <c r="H953" s="3">
        <f t="shared" si="315"/>
        <v>1.5</v>
      </c>
      <c r="I953" s="13">
        <f>I954*(1+(H954*((B953/B954)-1))+((1-H954)*(Eur_1M!B953/100)*((A953-A954)/360)))</f>
        <v>107.69409628924778</v>
      </c>
      <c r="J953" s="3">
        <f t="shared" si="316"/>
        <v>103.0331701798075</v>
      </c>
      <c r="K953" s="3">
        <f t="shared" si="309"/>
        <v>1.02237810440216</v>
      </c>
      <c r="L953" s="13">
        <f t="shared" si="317"/>
        <v>1022.37810440216</v>
      </c>
      <c r="M953" s="3">
        <f t="shared" si="318"/>
        <v>3.6425498178532549E-3</v>
      </c>
      <c r="N953" s="3">
        <f>SQRT(252)*STDEV(M954:$M$1035)</f>
        <v>5.3985046704472371E-2</v>
      </c>
      <c r="O953" s="3">
        <v>942</v>
      </c>
      <c r="P953" s="3">
        <f t="shared" si="319"/>
        <v>3.7380952380952381</v>
      </c>
      <c r="Q953" s="3">
        <f>(  'Swap(vs6M)_3Y'!B965 + ( ('Swap(vs6M)_5Y'!B961 - 'Swap(vs6M)_3Y'!B965)/2  )*(P953-3) )/100</f>
        <v>4.3752380952380952E-3</v>
      </c>
      <c r="R953" s="3">
        <f t="shared" si="320"/>
        <v>0.42091832476152574</v>
      </c>
      <c r="S953" s="3">
        <f t="shared" si="321"/>
        <v>0.31654280229047549</v>
      </c>
      <c r="T953" s="13">
        <f t="shared" si="322"/>
        <v>0.6630926381826393</v>
      </c>
      <c r="U953" s="13">
        <f t="shared" si="323"/>
        <v>0.62420472876083111</v>
      </c>
      <c r="V953" s="3">
        <f t="shared" si="324"/>
        <v>63.852539103926574</v>
      </c>
      <c r="W953" s="13">
        <f t="shared" si="325"/>
        <v>0.6630926381826393</v>
      </c>
      <c r="X953" s="3">
        <f t="shared" si="326"/>
        <v>3.4215855348333482E-3</v>
      </c>
      <c r="Y953" s="3">
        <f t="shared" si="327"/>
        <v>-7.8982976752162228</v>
      </c>
      <c r="Z953" s="3">
        <f t="shared" si="328"/>
        <v>721.72927974743936</v>
      </c>
      <c r="AA953" s="3">
        <f t="shared" si="329"/>
        <v>2295.485245052143</v>
      </c>
      <c r="AL953" s="25"/>
      <c r="AM953" s="25"/>
    </row>
    <row r="954" spans="1:39" hidden="1">
      <c r="A954" s="4">
        <v>41864</v>
      </c>
      <c r="B954" s="3">
        <v>129.35419999999999</v>
      </c>
      <c r="C954" s="3">
        <f t="shared" si="310"/>
        <v>2.2823894883088965E-3</v>
      </c>
      <c r="D954" s="3">
        <f t="shared" si="311"/>
        <v>5.2093017763429466E-6</v>
      </c>
      <c r="E954" s="3">
        <f t="shared" si="312"/>
        <v>7.8585250486668551E-5</v>
      </c>
      <c r="F954" s="3">
        <f t="shared" si="313"/>
        <v>1.3044475170808449E-2</v>
      </c>
      <c r="G954" s="3">
        <f t="shared" si="314"/>
        <v>2.971488527099618E-2</v>
      </c>
      <c r="H954" s="3">
        <f t="shared" si="315"/>
        <v>1.5</v>
      </c>
      <c r="I954" s="13">
        <f>I955*(1+(H955*((B954/B955)-1))+((1-H955)*(Eur_1M!B954/100)*((A954-A955)/360)))</f>
        <v>107.30252876348392</v>
      </c>
      <c r="J954" s="3">
        <f t="shared" si="316"/>
        <v>102.65854942612611</v>
      </c>
      <c r="K954" s="3">
        <f t="shared" si="309"/>
        <v>1.018660815539262</v>
      </c>
      <c r="L954" s="13">
        <f t="shared" si="317"/>
        <v>1018.660815539262</v>
      </c>
      <c r="M954" s="3">
        <f t="shared" si="318"/>
        <v>3.4203741395473996E-3</v>
      </c>
      <c r="N954" s="3">
        <f>SQRT(252)*STDEV(M955:$M$1035)</f>
        <v>5.4128575727845719E-2</v>
      </c>
      <c r="O954" s="3">
        <v>943</v>
      </c>
      <c r="P954" s="3">
        <f t="shared" si="319"/>
        <v>3.7420634920634921</v>
      </c>
      <c r="Q954" s="3">
        <f>(  'Swap(vs6M)_3Y'!B966 + ( ('Swap(vs6M)_5Y'!B962 - 'Swap(vs6M)_3Y'!B966)/2  )*(P954-3) )/100</f>
        <v>4.3572222222222224E-3</v>
      </c>
      <c r="R954" s="3">
        <f t="shared" si="320"/>
        <v>0.38464651740603301</v>
      </c>
      <c r="S954" s="3">
        <f t="shared" si="321"/>
        <v>0.27993796012628847</v>
      </c>
      <c r="T954" s="13">
        <f t="shared" si="322"/>
        <v>0.64975033756415479</v>
      </c>
      <c r="U954" s="13">
        <f t="shared" si="323"/>
        <v>0.61023744846318395</v>
      </c>
      <c r="V954" s="3">
        <f t="shared" si="324"/>
        <v>61.507005559972413</v>
      </c>
      <c r="W954" s="13">
        <f t="shared" si="325"/>
        <v>0.64975033756415479</v>
      </c>
      <c r="X954" s="3">
        <f t="shared" si="326"/>
        <v>3.4735272958468623E-3</v>
      </c>
      <c r="Y954" s="3">
        <f t="shared" si="327"/>
        <v>-7.8961710913871475</v>
      </c>
      <c r="Z954" s="3">
        <f t="shared" si="328"/>
        <v>730.07532253476734</v>
      </c>
      <c r="AA954" s="3">
        <f t="shared" si="329"/>
        <v>2246.615934990627</v>
      </c>
      <c r="AL954" s="25"/>
      <c r="AM954" s="25"/>
    </row>
    <row r="955" spans="1:39" hidden="1">
      <c r="A955" s="4">
        <v>41863</v>
      </c>
      <c r="B955" s="3">
        <v>129.05930000000001</v>
      </c>
      <c r="C955" s="3">
        <f t="shared" si="310"/>
        <v>1.2048231592586094E-3</v>
      </c>
      <c r="D955" s="3">
        <f t="shared" si="311"/>
        <v>1.4515988450858965E-6</v>
      </c>
      <c r="E955" s="3">
        <f t="shared" si="312"/>
        <v>7.7777973365399387E-5</v>
      </c>
      <c r="F955" s="3">
        <f t="shared" si="313"/>
        <v>1.286018593155196E-2</v>
      </c>
      <c r="G955" s="3">
        <f t="shared" si="314"/>
        <v>2.9594092377056565E-2</v>
      </c>
      <c r="H955" s="3">
        <f t="shared" si="315"/>
        <v>1.5</v>
      </c>
      <c r="I955" s="13">
        <f>I956*(1+(H956*((B955/B956)-1))+((1-H956)*(Eur_1M!B955/100)*((A955-A956)/360)))</f>
        <v>106.93614091794552</v>
      </c>
      <c r="J955" s="3">
        <f t="shared" si="316"/>
        <v>102.30801859350015</v>
      </c>
      <c r="K955" s="3">
        <f t="shared" si="309"/>
        <v>1.0151825662767262</v>
      </c>
      <c r="L955" s="13">
        <f t="shared" si="317"/>
        <v>1015.1825662767262</v>
      </c>
      <c r="M955" s="3">
        <f t="shared" si="318"/>
        <v>1.8054153540631402E-3</v>
      </c>
      <c r="N955" s="3">
        <f>SQRT(252)*STDEV(M956:$M$1035)</f>
        <v>5.4441749449207974E-2</v>
      </c>
      <c r="O955" s="3">
        <v>944</v>
      </c>
      <c r="P955" s="3">
        <f t="shared" si="319"/>
        <v>3.746031746031746</v>
      </c>
      <c r="Q955" s="3">
        <f>(  'Swap(vs6M)_3Y'!B967 + ( ('Swap(vs6M)_5Y'!B963 - 'Swap(vs6M)_3Y'!B967)/2  )*(P955-3) )/100</f>
        <v>4.450952380952381E-3</v>
      </c>
      <c r="R955" s="3">
        <f t="shared" si="320"/>
        <v>0.35392656863917005</v>
      </c>
      <c r="S955" s="3">
        <f t="shared" si="321"/>
        <v>0.24855636987571741</v>
      </c>
      <c r="T955" s="13">
        <f t="shared" si="322"/>
        <v>0.63830304238449131</v>
      </c>
      <c r="U955" s="13">
        <f t="shared" si="323"/>
        <v>0.59814801939290252</v>
      </c>
      <c r="V955" s="3">
        <f t="shared" si="324"/>
        <v>59.73658459145895</v>
      </c>
      <c r="W955" s="13">
        <f t="shared" si="325"/>
        <v>0.63830304238449131</v>
      </c>
      <c r="X955" s="3">
        <f t="shared" si="326"/>
        <v>3.5030584201849284E-3</v>
      </c>
      <c r="Y955" s="3">
        <f t="shared" si="327"/>
        <v>-7.9685039947204466</v>
      </c>
      <c r="Z955" s="3">
        <f t="shared" si="328"/>
        <v>736.27356531491967</v>
      </c>
      <c r="AA955" s="3">
        <f t="shared" si="329"/>
        <v>2203.631404843275</v>
      </c>
      <c r="AL955" s="25"/>
      <c r="AM955" s="25"/>
    </row>
    <row r="956" spans="1:39" hidden="1">
      <c r="A956" s="4">
        <v>41862</v>
      </c>
      <c r="B956" s="3">
        <v>128.90389999999999</v>
      </c>
      <c r="C956" s="3">
        <f t="shared" si="310"/>
        <v>5.4784487272912141E-4</v>
      </c>
      <c r="D956" s="3">
        <f t="shared" si="311"/>
        <v>3.0013400457558726E-7</v>
      </c>
      <c r="E956" s="3">
        <f t="shared" si="312"/>
        <v>7.9050081326482722E-5</v>
      </c>
      <c r="F956" s="3">
        <f t="shared" si="313"/>
        <v>1.3305728430615539E-2</v>
      </c>
      <c r="G956" s="3">
        <f t="shared" si="314"/>
        <v>2.9740449004680973E-2</v>
      </c>
      <c r="H956" s="3">
        <f t="shared" si="315"/>
        <v>1.5</v>
      </c>
      <c r="I956" s="13">
        <f>I957*(1+(H957*((B956/B957)-1))+((1-H957)*(Eur_1M!B956/100)*((A956-A957)/360)))</f>
        <v>106.74325094288345</v>
      </c>
      <c r="J956" s="3">
        <f t="shared" si="316"/>
        <v>102.12347676334103</v>
      </c>
      <c r="K956" s="3">
        <f t="shared" si="309"/>
        <v>1.0133513935954264</v>
      </c>
      <c r="L956" s="13">
        <f t="shared" si="317"/>
        <v>1013.3513935954263</v>
      </c>
      <c r="M956" s="3">
        <f t="shared" si="318"/>
        <v>8.1774134243476628E-4</v>
      </c>
      <c r="N956" s="3">
        <f>SQRT(252)*STDEV(M957:$M$1035)</f>
        <v>5.4789623468256339E-2</v>
      </c>
      <c r="O956" s="3">
        <v>945</v>
      </c>
      <c r="P956" s="3">
        <f t="shared" si="319"/>
        <v>3.75</v>
      </c>
      <c r="Q956" s="3">
        <f>(  'Swap(vs6M)_3Y'!B968 + ( ('Swap(vs6M)_5Y'!B964 - 'Swap(vs6M)_3Y'!B968)/2  )*(P956-3) )/100</f>
        <v>4.5673750000000003E-3</v>
      </c>
      <c r="R956" s="3">
        <f t="shared" si="320"/>
        <v>0.33948531802226323</v>
      </c>
      <c r="S956" s="3">
        <f t="shared" si="321"/>
        <v>0.23338566840349728</v>
      </c>
      <c r="T956" s="13">
        <f t="shared" si="322"/>
        <v>0.63287792219601191</v>
      </c>
      <c r="U956" s="13">
        <f t="shared" si="323"/>
        <v>0.59226902955376126</v>
      </c>
      <c r="V956" s="3">
        <f t="shared" si="324"/>
        <v>59.116496068693777</v>
      </c>
      <c r="W956" s="13">
        <f t="shared" si="325"/>
        <v>0.63287792219601191</v>
      </c>
      <c r="X956" s="3">
        <f t="shared" si="326"/>
        <v>3.502755038594158E-3</v>
      </c>
      <c r="Y956" s="3">
        <f t="shared" si="327"/>
        <v>-8.0579683251264669</v>
      </c>
      <c r="Z956" s="3">
        <f t="shared" si="328"/>
        <v>739.02560935239956</v>
      </c>
      <c r="AA956" s="3">
        <f t="shared" si="329"/>
        <v>2183.2921063665481</v>
      </c>
      <c r="AL956" s="25"/>
      <c r="AM956" s="25"/>
    </row>
    <row r="957" spans="1:39" hidden="1">
      <c r="A957" s="4">
        <v>41859</v>
      </c>
      <c r="B957" s="3">
        <v>128.83330000000001</v>
      </c>
      <c r="C957" s="3">
        <f t="shared" si="310"/>
        <v>2.8262417618570125E-3</v>
      </c>
      <c r="D957" s="3">
        <f t="shared" si="311"/>
        <v>7.987642496464631E-6</v>
      </c>
      <c r="E957" s="3">
        <f t="shared" si="312"/>
        <v>7.8751431207864573E-5</v>
      </c>
      <c r="F957" s="3">
        <f t="shared" si="313"/>
        <v>1.271936231754494E-2</v>
      </c>
      <c r="G957" s="3">
        <f t="shared" si="314"/>
        <v>2.9838653810571866E-2</v>
      </c>
      <c r="H957" s="3">
        <f t="shared" si="315"/>
        <v>1.5</v>
      </c>
      <c r="I957" s="13">
        <f>I958*(1+(H958*((B957/B958)-1))+((1-H958)*(Eur_1M!B957/100)*((A957-A958)/360)))</f>
        <v>106.65599825348939</v>
      </c>
      <c r="J957" s="3">
        <f t="shared" si="316"/>
        <v>102.04000031008367</v>
      </c>
      <c r="K957" s="3">
        <f t="shared" si="309"/>
        <v>1.0125230729886301</v>
      </c>
      <c r="L957" s="13">
        <f t="shared" si="317"/>
        <v>1012.5230729886301</v>
      </c>
      <c r="M957" s="3">
        <f t="shared" si="318"/>
        <v>4.2350452119929369E-3</v>
      </c>
      <c r="N957" s="3">
        <f>SQRT(252)*STDEV(M958:$M$1035)</f>
        <v>5.4791724131586249E-2</v>
      </c>
      <c r="O957" s="3">
        <v>946</v>
      </c>
      <c r="P957" s="3">
        <f t="shared" si="319"/>
        <v>3.753968253968254</v>
      </c>
      <c r="Q957" s="3">
        <f>(  'Swap(vs6M)_3Y'!B969 + ( ('Swap(vs6M)_5Y'!B965 - 'Swap(vs6M)_3Y'!B969)/2  )*(P957-3) )/100</f>
        <v>4.5052777777777773E-3</v>
      </c>
      <c r="R957" s="3">
        <f t="shared" si="320"/>
        <v>0.32962495936423747</v>
      </c>
      <c r="S957" s="3">
        <f t="shared" si="321"/>
        <v>0.22346511713921291</v>
      </c>
      <c r="T957" s="13">
        <f t="shared" si="322"/>
        <v>0.62915831956963975</v>
      </c>
      <c r="U957" s="13">
        <f t="shared" si="323"/>
        <v>0.58841323540461843</v>
      </c>
      <c r="V957" s="3">
        <f t="shared" si="324"/>
        <v>58.492036487429345</v>
      </c>
      <c r="W957" s="13">
        <f t="shared" si="325"/>
        <v>0.62915831956963975</v>
      </c>
      <c r="X957" s="3">
        <f t="shared" si="326"/>
        <v>3.5152098584361091E-3</v>
      </c>
      <c r="Y957" s="3">
        <f t="shared" si="327"/>
        <v>-8.0160561020002579</v>
      </c>
      <c r="Z957" s="3">
        <f t="shared" si="328"/>
        <v>741.25336320242218</v>
      </c>
      <c r="AA957" s="3">
        <f t="shared" si="329"/>
        <v>2171.8406094962193</v>
      </c>
      <c r="AL957" s="25"/>
      <c r="AM957" s="25"/>
    </row>
    <row r="958" spans="1:39" hidden="1">
      <c r="A958" s="4">
        <v>41858</v>
      </c>
      <c r="B958" s="3">
        <v>128.46969999999999</v>
      </c>
      <c r="C958" s="3">
        <f t="shared" si="310"/>
        <v>-4.5058839901927089E-4</v>
      </c>
      <c r="D958" s="3">
        <f t="shared" si="311"/>
        <v>2.0302990533074968E-7</v>
      </c>
      <c r="E958" s="3">
        <f t="shared" si="312"/>
        <v>7.3024087533103064E-5</v>
      </c>
      <c r="F958" s="3">
        <f t="shared" si="313"/>
        <v>1.1396549576860236E-2</v>
      </c>
      <c r="G958" s="3">
        <f t="shared" si="314"/>
        <v>2.8953035372731882E-2</v>
      </c>
      <c r="H958" s="3">
        <f t="shared" si="315"/>
        <v>1.5</v>
      </c>
      <c r="I958" s="13">
        <f>I959*(1+(H959*((B958/B959)-1))+((1-H959)*(Eur_1M!B958/100)*((A958-A959)/360)))</f>
        <v>106.20526040003762</v>
      </c>
      <c r="J958" s="3">
        <f t="shared" si="316"/>
        <v>101.60877007963124</v>
      </c>
      <c r="K958" s="3">
        <f t="shared" si="309"/>
        <v>1.0082440593001114</v>
      </c>
      <c r="L958" s="13">
        <f t="shared" si="317"/>
        <v>1008.2440593001114</v>
      </c>
      <c r="M958" s="3">
        <f t="shared" si="318"/>
        <v>-6.7729299342774915E-4</v>
      </c>
      <c r="N958" s="3">
        <f>SQRT(252)*STDEV(M959:$M$1035)</f>
        <v>5.5087033401452011E-2</v>
      </c>
      <c r="O958" s="3">
        <v>947</v>
      </c>
      <c r="P958" s="3">
        <f t="shared" si="319"/>
        <v>3.7579365079365079</v>
      </c>
      <c r="Q958" s="3">
        <f>(  'Swap(vs6M)_3Y'!B970 + ( ('Swap(vs6M)_5Y'!B966 - 'Swap(vs6M)_3Y'!B970)/2  )*(P958-3) )/100</f>
        <v>4.5384325396825393E-3</v>
      </c>
      <c r="R958" s="3">
        <f t="shared" si="320"/>
        <v>0.28998734016648187</v>
      </c>
      <c r="S958" s="3">
        <f t="shared" si="321"/>
        <v>0.1831989341393572</v>
      </c>
      <c r="T958" s="13">
        <f t="shared" si="322"/>
        <v>0.61408703861920522</v>
      </c>
      <c r="U958" s="13">
        <f t="shared" si="323"/>
        <v>0.57267903467566339</v>
      </c>
      <c r="V958" s="3">
        <f t="shared" si="324"/>
        <v>56.154877450821346</v>
      </c>
      <c r="W958" s="13">
        <f t="shared" si="325"/>
        <v>0.61408703861920522</v>
      </c>
      <c r="X958" s="3">
        <f t="shared" si="326"/>
        <v>3.5527103517464121E-3</v>
      </c>
      <c r="Y958" s="3">
        <f t="shared" si="327"/>
        <v>-8.0348531841325368</v>
      </c>
      <c r="Z958" s="3">
        <f t="shared" si="328"/>
        <v>747.63559181708172</v>
      </c>
      <c r="AA958" s="3">
        <f t="shared" si="329"/>
        <v>2115.698453890041</v>
      </c>
      <c r="AL958" s="25"/>
      <c r="AM958" s="25"/>
    </row>
    <row r="959" spans="1:39" hidden="1">
      <c r="A959" s="4">
        <v>41857</v>
      </c>
      <c r="B959" s="3">
        <v>128.52760000000001</v>
      </c>
      <c r="C959" s="3">
        <f t="shared" si="310"/>
        <v>4.1244783703267936E-4</v>
      </c>
      <c r="D959" s="3">
        <f t="shared" si="311"/>
        <v>1.7011321827293565E-7</v>
      </c>
      <c r="E959" s="3">
        <f t="shared" si="312"/>
        <v>7.4745033641474416E-5</v>
      </c>
      <c r="F959" s="3">
        <f t="shared" si="313"/>
        <v>1.0460063351462314E-2</v>
      </c>
      <c r="G959" s="3">
        <f t="shared" si="314"/>
        <v>2.9544158152384651E-2</v>
      </c>
      <c r="H959" s="3">
        <f t="shared" si="315"/>
        <v>1.5</v>
      </c>
      <c r="I959" s="13">
        <f>I960*(1+(H960*((B959/B960)-1))+((1-H960)*(Eur_1M!B959/100)*((A959-A960)/360)))</f>
        <v>106.27721684381864</v>
      </c>
      <c r="J959" s="3">
        <f t="shared" si="316"/>
        <v>101.67761229822149</v>
      </c>
      <c r="K959" s="3">
        <f t="shared" si="309"/>
        <v>1.008927167243139</v>
      </c>
      <c r="L959" s="13">
        <f t="shared" si="317"/>
        <v>1008.927167243139</v>
      </c>
      <c r="M959" s="3">
        <f t="shared" si="318"/>
        <v>6.1726159064410125E-4</v>
      </c>
      <c r="N959" s="3">
        <f>SQRT(252)*STDEV(M960:$M$1035)</f>
        <v>5.545214133806603E-2</v>
      </c>
      <c r="O959" s="3">
        <v>948</v>
      </c>
      <c r="P959" s="3">
        <f t="shared" si="319"/>
        <v>3.7619047619047619</v>
      </c>
      <c r="Q959" s="3">
        <f>(  'Swap(vs6M)_3Y'!B971 + ( ('Swap(vs6M)_5Y'!B967 - 'Swap(vs6M)_3Y'!B971)/2  )*(P959-3) )/100</f>
        <v>4.5916190476190475E-3</v>
      </c>
      <c r="R959" s="3">
        <f t="shared" si="320"/>
        <v>0.29701289242500267</v>
      </c>
      <c r="S959" s="3">
        <f t="shared" si="321"/>
        <v>0.18945996894319142</v>
      </c>
      <c r="T959" s="13">
        <f t="shared" si="322"/>
        <v>0.61677166684146856</v>
      </c>
      <c r="U959" s="13">
        <f t="shared" si="323"/>
        <v>0.57513383649697036</v>
      </c>
      <c r="V959" s="3">
        <f t="shared" si="324"/>
        <v>56.992967350797699</v>
      </c>
      <c r="W959" s="13">
        <f t="shared" si="325"/>
        <v>0.61677166684146856</v>
      </c>
      <c r="X959" s="3">
        <f t="shared" si="326"/>
        <v>3.5178071372360576E-3</v>
      </c>
      <c r="Y959" s="3">
        <f t="shared" si="327"/>
        <v>-8.1010916106955957</v>
      </c>
      <c r="Z959" s="3">
        <f t="shared" si="328"/>
        <v>746.99514043746933</v>
      </c>
      <c r="AA959" s="3">
        <f t="shared" si="329"/>
        <v>2126.5472924571495</v>
      </c>
      <c r="AL959" s="25"/>
      <c r="AM959" s="25"/>
    </row>
    <row r="960" spans="1:39" hidden="1">
      <c r="A960" s="4">
        <v>41856</v>
      </c>
      <c r="B960" s="3">
        <v>128.47460000000001</v>
      </c>
      <c r="C960" s="3">
        <f t="shared" si="310"/>
        <v>-3.1831073648520411E-3</v>
      </c>
      <c r="D960" s="3">
        <f t="shared" si="311"/>
        <v>1.0132172496175305E-5</v>
      </c>
      <c r="E960" s="3">
        <f t="shared" si="312"/>
        <v>7.8366323675011057E-5</v>
      </c>
      <c r="F960" s="3">
        <f t="shared" si="313"/>
        <v>8.1004629133709545E-3</v>
      </c>
      <c r="G960" s="3">
        <f t="shared" si="314"/>
        <v>3.0758359086210593E-2</v>
      </c>
      <c r="H960" s="3">
        <f t="shared" si="315"/>
        <v>1.5</v>
      </c>
      <c r="I960" s="13">
        <f>I961*(1+(H961*((B960/B961)-1))+((1-H961)*(Eur_1M!B960/100)*((A960-A961)/360)))</f>
        <v>106.21163624217589</v>
      </c>
      <c r="J960" s="3">
        <f t="shared" si="316"/>
        <v>101.61486997972519</v>
      </c>
      <c r="K960" s="3">
        <f t="shared" si="309"/>
        <v>1.0083045874221153</v>
      </c>
      <c r="L960" s="13">
        <f t="shared" si="317"/>
        <v>1008.3045874221152</v>
      </c>
      <c r="M960" s="3">
        <f t="shared" si="318"/>
        <v>-4.7798084133672961E-3</v>
      </c>
      <c r="N960" s="3">
        <f>SQRT(252)*STDEV(M961:$M$1035)</f>
        <v>5.4857328204115534E-2</v>
      </c>
      <c r="O960" s="3">
        <v>949</v>
      </c>
      <c r="P960" s="3">
        <f t="shared" si="319"/>
        <v>3.7658730158730158</v>
      </c>
      <c r="Q960" s="3">
        <f>(  'Swap(vs6M)_3Y'!B972 + ( ('Swap(vs6M)_5Y'!B968 - 'Swap(vs6M)_3Y'!B972)/2  )*(P960-3) )/100</f>
        <v>4.7864345238095235E-3</v>
      </c>
      <c r="R960" s="3">
        <f t="shared" si="320"/>
        <v>0.30023638711354528</v>
      </c>
      <c r="S960" s="3">
        <f t="shared" si="321"/>
        <v>0.19378103824378323</v>
      </c>
      <c r="T960" s="13">
        <f t="shared" si="322"/>
        <v>0.61800157415629875</v>
      </c>
      <c r="U960" s="13">
        <f t="shared" si="323"/>
        <v>0.57682633256662819</v>
      </c>
      <c r="V960" s="3">
        <f t="shared" si="324"/>
        <v>56.611698469382645</v>
      </c>
      <c r="W960" s="13">
        <f t="shared" si="325"/>
        <v>0.61800157415629875</v>
      </c>
      <c r="X960" s="3">
        <f t="shared" si="326"/>
        <v>3.5528491883050246E-3</v>
      </c>
      <c r="Y960" s="3">
        <f t="shared" si="327"/>
        <v>-8.1466212819856558</v>
      </c>
      <c r="Z960" s="3">
        <f t="shared" si="328"/>
        <v>746.20917125192193</v>
      </c>
      <c r="AA960" s="3">
        <f t="shared" si="329"/>
        <v>2133.4503788626598</v>
      </c>
      <c r="AL960" s="25"/>
      <c r="AM960" s="25"/>
    </row>
    <row r="961" spans="1:39" hidden="1">
      <c r="A961" s="4">
        <v>41855</v>
      </c>
      <c r="B961" s="3">
        <v>128.88419999999999</v>
      </c>
      <c r="C961" s="3">
        <f t="shared" si="310"/>
        <v>2.8671415145517928E-3</v>
      </c>
      <c r="D961" s="3">
        <f t="shared" si="311"/>
        <v>8.2205004644663479E-6</v>
      </c>
      <c r="E961" s="3">
        <f t="shared" si="312"/>
        <v>6.8350705452500663E-5</v>
      </c>
      <c r="F961" s="3">
        <f t="shared" si="313"/>
        <v>1.1624970737603043E-2</v>
      </c>
      <c r="G961" s="3">
        <f t="shared" si="314"/>
        <v>2.7858225420366041E-2</v>
      </c>
      <c r="H961" s="3">
        <f t="shared" si="315"/>
        <v>1.5</v>
      </c>
      <c r="I961" s="13">
        <f>I962*(1+(H962*((B961/B962)-1))+((1-H962)*(Eur_1M!B961/100)*((A961-A962)/360)))</f>
        <v>106.72052273579676</v>
      </c>
      <c r="J961" s="3">
        <f t="shared" si="316"/>
        <v>102.10173221736002</v>
      </c>
      <c r="K961" s="3">
        <f t="shared" si="309"/>
        <v>1.0131356266956759</v>
      </c>
      <c r="L961" s="13">
        <f t="shared" si="317"/>
        <v>1013.1356266956759</v>
      </c>
      <c r="M961" s="3">
        <f t="shared" si="318"/>
        <v>4.2936111224724438E-3</v>
      </c>
      <c r="N961" s="3">
        <f>SQRT(252)*STDEV(M962:$M$1035)</f>
        <v>5.4858685256474304E-2</v>
      </c>
      <c r="O961" s="3">
        <v>950</v>
      </c>
      <c r="P961" s="3">
        <f t="shared" si="319"/>
        <v>3.7698412698412698</v>
      </c>
      <c r="Q961" s="3">
        <f>(  'Swap(vs6M)_3Y'!B973 + ( ('Swap(vs6M)_5Y'!B969 - 'Swap(vs6M)_3Y'!B973)/2  )*(P961-3) )/100</f>
        <v>4.8056984126984125E-3</v>
      </c>
      <c r="R961" s="3">
        <f t="shared" si="320"/>
        <v>0.34586462914627031</v>
      </c>
      <c r="S961" s="3">
        <f t="shared" si="321"/>
        <v>0.23935057200957074</v>
      </c>
      <c r="T961" s="13">
        <f t="shared" si="322"/>
        <v>0.63527777407589148</v>
      </c>
      <c r="U961" s="13">
        <f t="shared" si="323"/>
        <v>0.59458312301746652</v>
      </c>
      <c r="V961" s="3">
        <f t="shared" si="324"/>
        <v>59.714329703792259</v>
      </c>
      <c r="W961" s="13">
        <f t="shared" si="325"/>
        <v>0.63527777407589148</v>
      </c>
      <c r="X961" s="3">
        <f t="shared" si="326"/>
        <v>3.4822495387099254E-3</v>
      </c>
      <c r="Y961" s="3">
        <f t="shared" si="327"/>
        <v>-8.184520977387379</v>
      </c>
      <c r="Z961" s="3">
        <f t="shared" si="328"/>
        <v>739.20266528229945</v>
      </c>
      <c r="AA961" s="3">
        <f t="shared" si="329"/>
        <v>2201.2412907039648</v>
      </c>
      <c r="AL961" s="25"/>
      <c r="AM961" s="25"/>
    </row>
    <row r="962" spans="1:39" hidden="1">
      <c r="A962" s="4">
        <v>41852</v>
      </c>
      <c r="B962" s="3">
        <v>128.51519999999999</v>
      </c>
      <c r="C962" s="3">
        <f t="shared" si="310"/>
        <v>-1.7150569216300964E-3</v>
      </c>
      <c r="D962" s="3">
        <f t="shared" si="311"/>
        <v>2.9414202444313025E-6</v>
      </c>
      <c r="E962" s="3">
        <f t="shared" si="312"/>
        <v>6.0463265591424816E-5</v>
      </c>
      <c r="F962" s="3">
        <f t="shared" si="313"/>
        <v>9.3349432528499563E-3</v>
      </c>
      <c r="G962" s="3">
        <f t="shared" si="314"/>
        <v>2.6588309689891489E-2</v>
      </c>
      <c r="H962" s="3">
        <f t="shared" si="315"/>
        <v>1.5</v>
      </c>
      <c r="I962" s="13">
        <f>I963*(1+(H963*((B962/B963)-1))+((1-H963)*(Eur_1M!B962/100)*((A962-A963)/360)))</f>
        <v>106.2632886075809</v>
      </c>
      <c r="J962" s="3">
        <f t="shared" si="316"/>
        <v>101.66428686642871</v>
      </c>
      <c r="K962" s="3">
        <f t="shared" si="309"/>
        <v>1.0087949415756878</v>
      </c>
      <c r="L962" s="13">
        <f t="shared" si="317"/>
        <v>1008.7949415756879</v>
      </c>
      <c r="M962" s="3">
        <f t="shared" si="318"/>
        <v>-2.5750542973330443E-3</v>
      </c>
      <c r="N962" s="3">
        <f>SQRT(252)*STDEV(M963:$M$1035)</f>
        <v>5.486671044309497E-2</v>
      </c>
      <c r="O962" s="3">
        <v>951</v>
      </c>
      <c r="P962" s="3">
        <f t="shared" si="319"/>
        <v>3.7738095238095237</v>
      </c>
      <c r="Q962" s="3">
        <f>(  'Swap(vs6M)_3Y'!B974 + ( ('Swap(vs6M)_5Y'!B970 - 'Swap(vs6M)_3Y'!B974)/2  )*(P962-3) )/100</f>
        <v>4.9488392857142856E-3</v>
      </c>
      <c r="R962" s="3">
        <f t="shared" si="320"/>
        <v>0.31066761734243148</v>
      </c>
      <c r="S962" s="3">
        <f t="shared" si="321"/>
        <v>0.20408192495595884</v>
      </c>
      <c r="T962" s="13">
        <f t="shared" si="322"/>
        <v>0.6219733412453301</v>
      </c>
      <c r="U962" s="13">
        <f t="shared" si="323"/>
        <v>0.58085526055809567</v>
      </c>
      <c r="V962" s="3">
        <f t="shared" si="324"/>
        <v>57.335668090787749</v>
      </c>
      <c r="W962" s="13">
        <f t="shared" si="325"/>
        <v>0.6219733412453301</v>
      </c>
      <c r="X962" s="3">
        <f t="shared" si="326"/>
        <v>3.5354966524641972E-3</v>
      </c>
      <c r="Y962" s="3">
        <f t="shared" si="327"/>
        <v>-8.2369410632807725</v>
      </c>
      <c r="Z962" s="3">
        <f t="shared" si="328"/>
        <v>744.98087016525392</v>
      </c>
      <c r="AA962" s="3">
        <f t="shared" si="329"/>
        <v>2151.4785937585766</v>
      </c>
      <c r="AL962" s="25"/>
      <c r="AM962" s="25"/>
    </row>
    <row r="963" spans="1:39">
      <c r="A963" s="4">
        <v>41851</v>
      </c>
      <c r="B963" s="3">
        <v>128.73580000000001</v>
      </c>
      <c r="C963" s="3">
        <f t="shared" si="310"/>
        <v>1.6714832587897256E-3</v>
      </c>
      <c r="D963" s="3">
        <f t="shared" si="311"/>
        <v>2.7938562844143209E-6</v>
      </c>
      <c r="E963" s="3">
        <f t="shared" si="312"/>
        <v>5.9400675053408938E-5</v>
      </c>
      <c r="F963" s="3">
        <f t="shared" si="313"/>
        <v>1.2420704265965671E-2</v>
      </c>
      <c r="G963" s="3">
        <f t="shared" si="314"/>
        <v>2.5519716929494507E-2</v>
      </c>
      <c r="H963" s="3">
        <f t="shared" si="315"/>
        <v>1.5</v>
      </c>
      <c r="I963" s="13">
        <f>I964*(1+(H964*((B963/B964)-1))+((1-H964)*(Eur_1M!B963/100)*((A963-A964)/360)))</f>
        <v>106.53727495902636</v>
      </c>
      <c r="J963" s="3">
        <f t="shared" si="316"/>
        <v>101.92641527780982</v>
      </c>
      <c r="K963" s="3">
        <f t="shared" si="309"/>
        <v>1.0113959908093479</v>
      </c>
      <c r="L963" s="13">
        <f t="shared" si="317"/>
        <v>1011.3959908093479</v>
      </c>
      <c r="M963" s="3">
        <f t="shared" si="318"/>
        <v>2.5048206530923927E-3</v>
      </c>
      <c r="N963" s="3">
        <f>SQRT(252)*STDEV(M964:$M$1035)</f>
        <v>5.5164369620947555E-2</v>
      </c>
      <c r="O963" s="3">
        <v>952</v>
      </c>
      <c r="P963" s="3">
        <f t="shared" si="319"/>
        <v>3.7777777777777777</v>
      </c>
      <c r="Q963" s="3">
        <f>(  'Swap(vs6M)_3Y'!B975 + ( ('Swap(vs6M)_5Y'!B971 - 'Swap(vs6M)_3Y'!B975)/2  )*(P963-3) )/100</f>
        <v>4.7688333333333333E-3</v>
      </c>
      <c r="R963" s="3">
        <f t="shared" si="320"/>
        <v>0.32731901523166435</v>
      </c>
      <c r="S963" s="3">
        <f t="shared" si="321"/>
        <v>0.2200987533752608</v>
      </c>
      <c r="T963" s="13">
        <f t="shared" si="322"/>
        <v>0.62828669410425075</v>
      </c>
      <c r="U963" s="13">
        <f t="shared" si="323"/>
        <v>0.58710287716594822</v>
      </c>
      <c r="V963" s="3">
        <f t="shared" si="324"/>
        <v>58.826066637894542</v>
      </c>
      <c r="W963" s="13">
        <f t="shared" si="325"/>
        <v>0.62828669410425075</v>
      </c>
      <c r="X963" s="3">
        <f t="shared" si="326"/>
        <v>3.4869627692622513E-3</v>
      </c>
      <c r="Y963" s="3">
        <f t="shared" si="327"/>
        <v>-8.1770232164389203</v>
      </c>
      <c r="Z963" s="3">
        <f t="shared" si="328"/>
        <v>743.33542984857615</v>
      </c>
      <c r="AA963" s="3">
        <f t="shared" si="329"/>
        <v>2178.3444014635706</v>
      </c>
      <c r="AL963" s="25"/>
      <c r="AM963" s="25"/>
    </row>
    <row r="964" spans="1:39" hidden="1">
      <c r="A964" s="4">
        <v>41850</v>
      </c>
      <c r="B964" s="3">
        <v>128.52080000000001</v>
      </c>
      <c r="C964" s="3">
        <f t="shared" si="310"/>
        <v>-3.5115458325279511E-3</v>
      </c>
      <c r="D964" s="3">
        <f t="shared" si="311"/>
        <v>1.2330954133944422E-5</v>
      </c>
      <c r="E964" s="3">
        <f t="shared" si="312"/>
        <v>5.8549637168421762E-5</v>
      </c>
      <c r="F964" s="3">
        <f t="shared" si="313"/>
        <v>1.2143071214130462E-2</v>
      </c>
      <c r="G964" s="3">
        <f t="shared" si="314"/>
        <v>2.5393489241534031E-2</v>
      </c>
      <c r="H964" s="3">
        <f t="shared" si="315"/>
        <v>1.5</v>
      </c>
      <c r="I964" s="13">
        <f>I965*(1+(H965*((B964/B965)-1))+((1-H965)*(Eur_1M!B964/100)*((A964-A965)/360)))</f>
        <v>106.27075212768086</v>
      </c>
      <c r="J964" s="3">
        <f t="shared" si="316"/>
        <v>101.67142737053337</v>
      </c>
      <c r="K964" s="3">
        <f t="shared" si="309"/>
        <v>1.0088657954088587</v>
      </c>
      <c r="L964" s="13">
        <f t="shared" si="317"/>
        <v>1008.8657954088587</v>
      </c>
      <c r="M964" s="3">
        <f t="shared" si="318"/>
        <v>-5.2733359770039297E-3</v>
      </c>
      <c r="N964" s="3">
        <f>SQRT(252)*STDEV(M965:$M$1035)</f>
        <v>5.431328118022602E-2</v>
      </c>
      <c r="O964" s="3">
        <v>953</v>
      </c>
      <c r="P964" s="3">
        <f t="shared" si="319"/>
        <v>3.7817460317460316</v>
      </c>
      <c r="Q964" s="3">
        <f>(  'Swap(vs6M)_3Y'!B976 + ( ('Swap(vs6M)_5Y'!B972 - 'Swap(vs6M)_3Y'!B976)/2  )*(P964-3) )/100</f>
        <v>4.8504285714285715E-3</v>
      </c>
      <c r="R964" s="3">
        <f t="shared" si="320"/>
        <v>0.31004833429305573</v>
      </c>
      <c r="S964" s="3">
        <f t="shared" si="321"/>
        <v>0.20442686122388737</v>
      </c>
      <c r="T964" s="13">
        <f t="shared" si="322"/>
        <v>0.62173789965638648</v>
      </c>
      <c r="U964" s="13">
        <f t="shared" si="323"/>
        <v>0.58099002942347722</v>
      </c>
      <c r="V964" s="3">
        <f t="shared" si="324"/>
        <v>56.820075428972928</v>
      </c>
      <c r="W964" s="13">
        <f t="shared" si="325"/>
        <v>0.62173789965638648</v>
      </c>
      <c r="X964" s="3">
        <f t="shared" si="326"/>
        <v>3.5682074038784432E-3</v>
      </c>
      <c r="Y964" s="3">
        <f t="shared" si="327"/>
        <v>-8.1235503971426901</v>
      </c>
      <c r="Z964" s="3">
        <f t="shared" si="328"/>
        <v>745.9595633065021</v>
      </c>
      <c r="AA964" s="3">
        <f t="shared" si="329"/>
        <v>2157.2214843541533</v>
      </c>
      <c r="AL964" s="25"/>
      <c r="AM964" s="25"/>
    </row>
    <row r="965" spans="1:39" hidden="1">
      <c r="A965" s="4">
        <v>41849</v>
      </c>
      <c r="B965" s="3">
        <v>128.97290000000001</v>
      </c>
      <c r="C965" s="3">
        <f t="shared" si="310"/>
        <v>3.3948400174116026E-3</v>
      </c>
      <c r="D965" s="3">
        <f t="shared" si="311"/>
        <v>1.152493874381921E-5</v>
      </c>
      <c r="E965" s="3">
        <f t="shared" si="312"/>
        <v>6.7169633815006386E-5</v>
      </c>
      <c r="F965" s="3">
        <f t="shared" si="313"/>
        <v>1.1077396188918532E-2</v>
      </c>
      <c r="G965" s="3">
        <f t="shared" si="314"/>
        <v>2.7731406402913151E-2</v>
      </c>
      <c r="H965" s="3">
        <f t="shared" si="315"/>
        <v>1.5</v>
      </c>
      <c r="I965" s="13">
        <f>I966*(1+(H966*((B965/B966)-1))+((1-H966)*(Eur_1M!B965/100)*((A965-A966)/360)))</f>
        <v>106.83263370126777</v>
      </c>
      <c r="J965" s="3">
        <f t="shared" si="316"/>
        <v>102.20899109767387</v>
      </c>
      <c r="K965" s="3">
        <f t="shared" si="309"/>
        <v>1.0141999356997005</v>
      </c>
      <c r="L965" s="13">
        <f t="shared" si="317"/>
        <v>1014.1999356997005</v>
      </c>
      <c r="M965" s="3">
        <f t="shared" si="318"/>
        <v>5.0865799098716111E-3</v>
      </c>
      <c r="N965" s="3">
        <f>SQRT(252)*STDEV(M966:$M$1035)</f>
        <v>5.4117575630339192E-2</v>
      </c>
      <c r="O965" s="3">
        <v>954</v>
      </c>
      <c r="P965" s="3">
        <f t="shared" si="319"/>
        <v>3.7857142857142856</v>
      </c>
      <c r="Q965" s="3">
        <f>(  'Swap(vs6M)_3Y'!B977 + ( ('Swap(vs6M)_5Y'!B973 - 'Swap(vs6M)_3Y'!B977)/2  )*(P965-3) )/100</f>
        <v>5.1070714285714278E-3</v>
      </c>
      <c r="R965" s="3">
        <f t="shared" si="320"/>
        <v>0.37017145844871424</v>
      </c>
      <c r="S965" s="3">
        <f t="shared" si="321"/>
        <v>0.26487536722374772</v>
      </c>
      <c r="T965" s="13">
        <f t="shared" si="322"/>
        <v>0.64437262933103079</v>
      </c>
      <c r="U965" s="13">
        <f t="shared" si="323"/>
        <v>0.60444726255975434</v>
      </c>
      <c r="V965" s="3">
        <f t="shared" si="324"/>
        <v>60.649500921058006</v>
      </c>
      <c r="W965" s="13">
        <f t="shared" si="325"/>
        <v>0.64437262933103079</v>
      </c>
      <c r="X965" s="3">
        <f t="shared" si="326"/>
        <v>3.4883433279932134E-3</v>
      </c>
      <c r="Y965" s="3">
        <f t="shared" si="327"/>
        <v>-8.2821236965364271</v>
      </c>
      <c r="Z965" s="3">
        <f t="shared" si="328"/>
        <v>735.11036499747399</v>
      </c>
      <c r="AA965" s="3">
        <f t="shared" si="329"/>
        <v>2244.4484607568129</v>
      </c>
      <c r="AL965" s="25"/>
      <c r="AM965" s="25"/>
    </row>
    <row r="966" spans="1:39" hidden="1">
      <c r="A966" s="4">
        <v>41848</v>
      </c>
      <c r="B966" s="3">
        <v>128.53579999999999</v>
      </c>
      <c r="C966" s="3">
        <f t="shared" si="310"/>
        <v>1.7013620058035652E-3</v>
      </c>
      <c r="D966" s="3">
        <f t="shared" si="311"/>
        <v>2.8946326747919304E-6</v>
      </c>
      <c r="E966" s="3">
        <f t="shared" si="312"/>
        <v>5.5871268444466913E-5</v>
      </c>
      <c r="F966" s="3">
        <f t="shared" si="313"/>
        <v>8.1585534123390004E-3</v>
      </c>
      <c r="G966" s="3">
        <f t="shared" si="314"/>
        <v>2.5730214268785842E-2</v>
      </c>
      <c r="H966" s="3">
        <f t="shared" si="315"/>
        <v>1.5</v>
      </c>
      <c r="I966" s="13">
        <f>I967*(1+(H967*((B966/B967)-1))+((1-H967)*(Eur_1M!B966/100)*((A966-A967)/360)))</f>
        <v>106.29060068876134</v>
      </c>
      <c r="J966" s="3">
        <f t="shared" si="316"/>
        <v>101.69041689959852</v>
      </c>
      <c r="K966" s="3">
        <f t="shared" si="309"/>
        <v>1.0090542248116932</v>
      </c>
      <c r="L966" s="13">
        <f t="shared" si="317"/>
        <v>1009.0542248116932</v>
      </c>
      <c r="M966" s="3">
        <f t="shared" si="318"/>
        <v>2.5468026913647362E-3</v>
      </c>
      <c r="N966" s="3">
        <f>SQRT(252)*STDEV(M967:$M$1035)</f>
        <v>5.4417182696412499E-2</v>
      </c>
      <c r="O966" s="3">
        <v>955</v>
      </c>
      <c r="P966" s="3">
        <f t="shared" si="319"/>
        <v>3.7896825396825395</v>
      </c>
      <c r="Q966" s="3">
        <f>(  'Swap(vs6M)_3Y'!B978 + ( ('Swap(vs6M)_5Y'!B974 - 'Swap(vs6M)_3Y'!B978)/2  )*(P966-3) )/100</f>
        <v>5.0405158730158729E-3</v>
      </c>
      <c r="R966" s="3">
        <f t="shared" si="320"/>
        <v>0.31837118905859019</v>
      </c>
      <c r="S966" s="3">
        <f t="shared" si="321"/>
        <v>0.2124366773767678</v>
      </c>
      <c r="T966" s="13">
        <f t="shared" si="322"/>
        <v>0.62489830500792753</v>
      </c>
      <c r="U966" s="13">
        <f t="shared" si="323"/>
        <v>0.58411681285068084</v>
      </c>
      <c r="V966" s="3">
        <f t="shared" si="324"/>
        <v>57.491342648602995</v>
      </c>
      <c r="W966" s="13">
        <f t="shared" si="325"/>
        <v>0.62489830500792753</v>
      </c>
      <c r="X966" s="3">
        <f t="shared" si="326"/>
        <v>3.5477090914891028E-3</v>
      </c>
      <c r="Y966" s="3">
        <f t="shared" si="327"/>
        <v>-8.2368842973987828</v>
      </c>
      <c r="Z966" s="3">
        <f t="shared" si="328"/>
        <v>744.93073903513402</v>
      </c>
      <c r="AA966" s="3">
        <f t="shared" si="329"/>
        <v>2171.7341672735447</v>
      </c>
      <c r="AL966" s="25"/>
      <c r="AM966" s="25"/>
    </row>
    <row r="967" spans="1:39" hidden="1">
      <c r="A967" s="4">
        <v>41845</v>
      </c>
      <c r="B967" s="3">
        <v>128.31729999999999</v>
      </c>
      <c r="C967" s="3">
        <f t="shared" si="310"/>
        <v>1.7253392753440624E-3</v>
      </c>
      <c r="D967" s="3">
        <f t="shared" si="311"/>
        <v>2.9767956150447745E-6</v>
      </c>
      <c r="E967" s="3">
        <f t="shared" si="312"/>
        <v>5.3319222122490745E-5</v>
      </c>
      <c r="F967" s="3">
        <f t="shared" si="313"/>
        <v>7.0425001736112072E-3</v>
      </c>
      <c r="G967" s="3">
        <f t="shared" si="314"/>
        <v>2.5309607054739818E-2</v>
      </c>
      <c r="H967" s="3">
        <f t="shared" si="315"/>
        <v>1.5</v>
      </c>
      <c r="I967" s="13">
        <f>I968*(1+(H968*((B967/B968)-1))+((1-H968)*(Eur_1M!B967/100)*((A967-A968)/360)))</f>
        <v>106.02024391966643</v>
      </c>
      <c r="J967" s="3">
        <f t="shared" si="316"/>
        <v>101.43176098475055</v>
      </c>
      <c r="K967" s="3">
        <f t="shared" si="309"/>
        <v>1.0064876324856182</v>
      </c>
      <c r="L967" s="13">
        <f t="shared" si="317"/>
        <v>1006.4876324856182</v>
      </c>
      <c r="M967" s="3">
        <f t="shared" si="318"/>
        <v>2.5855224485767134E-3</v>
      </c>
      <c r="N967" s="3">
        <f>SQRT(252)*STDEV(M968:$M$1035)</f>
        <v>5.4716498784086971E-2</v>
      </c>
      <c r="O967" s="3">
        <v>956</v>
      </c>
      <c r="P967" s="3">
        <f t="shared" si="319"/>
        <v>3.7936507936507935</v>
      </c>
      <c r="Q967" s="3">
        <f>(  'Swap(vs6M)_3Y'!B979 + ( ('Swap(vs6M)_5Y'!B975 - 'Swap(vs6M)_3Y'!B979)/2  )*(P967-3) )/100</f>
        <v>4.9719365079365077E-3</v>
      </c>
      <c r="R967" s="3">
        <f t="shared" si="320"/>
        <v>0.29094968873674676</v>
      </c>
      <c r="S967" s="3">
        <f t="shared" si="321"/>
        <v>0.18437674165233586</v>
      </c>
      <c r="T967" s="13">
        <f t="shared" si="322"/>
        <v>0.61445510090425814</v>
      </c>
      <c r="U967" s="13">
        <f t="shared" si="323"/>
        <v>0.57314104275357269</v>
      </c>
      <c r="V967" s="3">
        <f t="shared" si="324"/>
        <v>56.009569128131375</v>
      </c>
      <c r="W967" s="13">
        <f t="shared" si="325"/>
        <v>0.61445510090425814</v>
      </c>
      <c r="X967" s="3">
        <f t="shared" si="326"/>
        <v>3.5651085666601337E-3</v>
      </c>
      <c r="Y967" s="3">
        <f t="shared" si="327"/>
        <v>-8.2026271993217339</v>
      </c>
      <c r="Z967" s="3">
        <f t="shared" si="328"/>
        <v>749.66165362177082</v>
      </c>
      <c r="AA967" s="3">
        <f t="shared" si="329"/>
        <v>2133.6701883377773</v>
      </c>
      <c r="AL967" s="25"/>
      <c r="AM967" s="25"/>
    </row>
    <row r="968" spans="1:39" hidden="1">
      <c r="A968" s="4">
        <v>41844</v>
      </c>
      <c r="B968" s="3">
        <v>128.09610000000001</v>
      </c>
      <c r="C968" s="3">
        <f t="shared" si="310"/>
        <v>-7.5305703732064192E-4</v>
      </c>
      <c r="D968" s="3">
        <f t="shared" si="311"/>
        <v>5.6709490145814273E-7</v>
      </c>
      <c r="E968" s="3">
        <f t="shared" si="312"/>
        <v>5.0858873126514618E-5</v>
      </c>
      <c r="F968" s="3">
        <f t="shared" si="313"/>
        <v>4.5985186930852882E-3</v>
      </c>
      <c r="G968" s="3">
        <f t="shared" si="314"/>
        <v>2.5049941829604547E-2</v>
      </c>
      <c r="H968" s="3">
        <f t="shared" si="315"/>
        <v>1.5</v>
      </c>
      <c r="I968" s="13">
        <f>I969*(1+(H969*((B968/B969)-1))+((1-H969)*(Eur_1M!B968/100)*((A968-A969)/360)))</f>
        <v>105.74648026255656</v>
      </c>
      <c r="J968" s="3">
        <f t="shared" si="316"/>
        <v>101.16984562964799</v>
      </c>
      <c r="K968" s="3">
        <f t="shared" ref="K968:K1031" si="330">J968/$Y$2</f>
        <v>1.0038886973679637</v>
      </c>
      <c r="L968" s="13">
        <f t="shared" si="317"/>
        <v>1003.8886973679637</v>
      </c>
      <c r="M968" s="3">
        <f t="shared" si="318"/>
        <v>-1.1311609740778138E-3</v>
      </c>
      <c r="N968" s="3">
        <f>SQRT(252)*STDEV(M969:$M$1035)</f>
        <v>5.4995263109333135E-2</v>
      </c>
      <c r="O968" s="3">
        <v>957</v>
      </c>
      <c r="P968" s="3">
        <f t="shared" si="319"/>
        <v>3.7976190476190474</v>
      </c>
      <c r="Q968" s="3">
        <f>(  'Swap(vs6M)_3Y'!B980 + ( ('Swap(vs6M)_5Y'!B976 - 'Swap(vs6M)_3Y'!B980)/2  )*(P968-3) )/100</f>
        <v>5.0245178571428576E-3</v>
      </c>
      <c r="R968" s="3">
        <f t="shared" si="320"/>
        <v>0.26784321863321647</v>
      </c>
      <c r="S968" s="3">
        <f t="shared" si="321"/>
        <v>0.16067130568689189</v>
      </c>
      <c r="T968" s="13">
        <f t="shared" si="322"/>
        <v>0.60558999897366883</v>
      </c>
      <c r="U968" s="13">
        <f t="shared" si="323"/>
        <v>0.56382385474330743</v>
      </c>
      <c r="V968" s="3">
        <f t="shared" si="324"/>
        <v>54.777546622512091</v>
      </c>
      <c r="W968" s="13">
        <f t="shared" si="325"/>
        <v>0.60558999897366883</v>
      </c>
      <c r="X968" s="3">
        <f t="shared" si="326"/>
        <v>3.5773824964621822E-3</v>
      </c>
      <c r="Y968" s="3">
        <f t="shared" si="327"/>
        <v>-8.2314149936696399</v>
      </c>
      <c r="Z968" s="3">
        <f t="shared" si="328"/>
        <v>752.96222368562553</v>
      </c>
      <c r="AA968" s="3">
        <f t="shared" si="329"/>
        <v>2100.7190873691379</v>
      </c>
      <c r="AL968" s="25"/>
      <c r="AM968" s="25"/>
    </row>
    <row r="969" spans="1:39" hidden="1">
      <c r="A969" s="4">
        <v>41843</v>
      </c>
      <c r="B969" s="3">
        <v>128.1926</v>
      </c>
      <c r="C969" s="3">
        <f t="shared" ref="C969:C1032" si="331">+LN(B969/B970)</f>
        <v>1.2004775251643184E-3</v>
      </c>
      <c r="D969" s="3">
        <f t="shared" ref="D969:D1032" si="332">+C969^2</f>
        <v>1.4411462884246467E-6</v>
      </c>
      <c r="E969" s="3">
        <f t="shared" ref="E969:E1032" si="333">+SUM(D969:D988)</f>
        <v>5.0736460532069975E-5</v>
      </c>
      <c r="F969" s="3">
        <f t="shared" ref="F969:F1032" si="334">+SUM(C969:C988)</f>
        <v>6.0184207701366775E-3</v>
      </c>
      <c r="G969" s="3">
        <f t="shared" ref="G969:G1032" si="335">+SQRT($D$3/$D$2)*SQRT(E969-((1/$D$2)*F969^2))</f>
        <v>2.4828611074871703E-2</v>
      </c>
      <c r="H969" s="3">
        <f t="shared" ref="H969:H1032" si="336">+MIN($D$5,$D$4/G971)</f>
        <v>1.5</v>
      </c>
      <c r="I969" s="13">
        <f>I970*(1+(H970*((B969/B970)-1))+((1-H970)*(Eur_1M!B969/100)*((A969-A970)/360)))</f>
        <v>105.866164232332</v>
      </c>
      <c r="J969" s="3">
        <f t="shared" ref="J969:J1032" si="337">I969*(1-(1.1/100))^4</f>
        <v>101.28434975987021</v>
      </c>
      <c r="K969" s="3">
        <f t="shared" si="330"/>
        <v>1.0050248995773932</v>
      </c>
      <c r="L969" s="13">
        <f t="shared" ref="L969:L1032" si="338">K969*1000</f>
        <v>1005.0248995773932</v>
      </c>
      <c r="M969" s="3">
        <f t="shared" ref="M969:M1032" si="339">LN(L969/L970)</f>
        <v>1.7988453539045277E-3</v>
      </c>
      <c r="N969" s="3">
        <f>SQRT(252)*STDEV(M970:$M$1035)</f>
        <v>5.5384765838146922E-2</v>
      </c>
      <c r="O969" s="3">
        <v>958</v>
      </c>
      <c r="P969" s="3">
        <f t="shared" si="319"/>
        <v>3.8015873015873014</v>
      </c>
      <c r="Q969" s="3">
        <f>(  'Swap(vs6M)_3Y'!B981 + ( ('Swap(vs6M)_5Y'!B977 - 'Swap(vs6M)_3Y'!B981)/2  )*(P969-3) )/100</f>
        <v>5.1300198412698407E-3</v>
      </c>
      <c r="R969" s="3">
        <f t="shared" si="320"/>
        <v>0.28100673204599791</v>
      </c>
      <c r="S969" s="3">
        <f t="shared" si="321"/>
        <v>0.17301940087226131</v>
      </c>
      <c r="T969" s="13">
        <f t="shared" si="322"/>
        <v>0.61064738181264577</v>
      </c>
      <c r="U969" s="13">
        <f t="shared" si="323"/>
        <v>0.56868191104378218</v>
      </c>
      <c r="V969" s="3">
        <f t="shared" si="324"/>
        <v>56.01702566465417</v>
      </c>
      <c r="W969" s="13">
        <f t="shared" si="325"/>
        <v>0.61064738181264577</v>
      </c>
      <c r="X969" s="3">
        <f t="shared" si="326"/>
        <v>3.5335679841388612E-3</v>
      </c>
      <c r="Y969" s="3">
        <f t="shared" si="327"/>
        <v>-8.3351691721810699</v>
      </c>
      <c r="Z969" s="3">
        <f t="shared" si="328"/>
        <v>751.48858253941239</v>
      </c>
      <c r="AA969" s="3">
        <f t="shared" si="329"/>
        <v>2120.1406682786055</v>
      </c>
      <c r="AL969" s="25"/>
      <c r="AM969" s="25"/>
    </row>
    <row r="970" spans="1:39" hidden="1">
      <c r="A970" s="4">
        <v>41842</v>
      </c>
      <c r="B970" s="3">
        <v>128.03880000000001</v>
      </c>
      <c r="C970" s="3">
        <f t="shared" si="331"/>
        <v>-7.3232222013878186E-4</v>
      </c>
      <c r="D970" s="3">
        <f t="shared" si="332"/>
        <v>5.3629583410899449E-7</v>
      </c>
      <c r="E970" s="3">
        <f t="shared" si="333"/>
        <v>6.0478061147777467E-5</v>
      </c>
      <c r="F970" s="3">
        <f t="shared" si="334"/>
        <v>8.162004683422935E-3</v>
      </c>
      <c r="G970" s="3">
        <f t="shared" si="335"/>
        <v>2.6833822474204058E-2</v>
      </c>
      <c r="H970" s="3">
        <f t="shared" si="336"/>
        <v>1.5</v>
      </c>
      <c r="I970" s="13">
        <f>I971*(1+(H971*((B970/B971)-1))+((1-H971)*(Eur_1M!B970/100)*((A970-A971)/360)))</f>
        <v>105.67589855523744</v>
      </c>
      <c r="J970" s="3">
        <f t="shared" si="337"/>
        <v>101.10231864987503</v>
      </c>
      <c r="K970" s="3">
        <f t="shared" si="330"/>
        <v>1.0032186402838634</v>
      </c>
      <c r="L970" s="13">
        <f t="shared" si="338"/>
        <v>1003.2186402838635</v>
      </c>
      <c r="M970" s="3">
        <f t="shared" si="339"/>
        <v>-1.1000193393227132E-3</v>
      </c>
      <c r="N970" s="3">
        <f>SQRT(252)*STDEV(M971:$M$1035)</f>
        <v>5.5681315293017036E-2</v>
      </c>
      <c r="O970" s="3">
        <v>959</v>
      </c>
      <c r="P970" s="3">
        <f t="shared" si="319"/>
        <v>3.8055555555555554</v>
      </c>
      <c r="Q970" s="3">
        <f>(  'Swap(vs6M)_3Y'!B982 + ( ('Swap(vs6M)_5Y'!B978 - 'Swap(vs6M)_3Y'!B982)/2  )*(P970-3) )/100</f>
        <v>4.8929027777777781E-3</v>
      </c>
      <c r="R970" s="3">
        <f t="shared" si="320"/>
        <v>0.25531685832277362</v>
      </c>
      <c r="S970" s="3">
        <f t="shared" si="321"/>
        <v>0.14669467729961899</v>
      </c>
      <c r="T970" s="13">
        <f t="shared" si="322"/>
        <v>0.60076080986732405</v>
      </c>
      <c r="U970" s="13">
        <f t="shared" si="323"/>
        <v>0.55831348997341923</v>
      </c>
      <c r="V970" s="3">
        <f t="shared" si="324"/>
        <v>54.680679992617911</v>
      </c>
      <c r="W970" s="13">
        <f t="shared" si="325"/>
        <v>0.60076080986732405</v>
      </c>
      <c r="X970" s="3">
        <f t="shared" si="326"/>
        <v>3.5435685818988641E-3</v>
      </c>
      <c r="Y970" s="3">
        <f t="shared" si="327"/>
        <v>-8.2100523352167674</v>
      </c>
      <c r="Z970" s="3">
        <f t="shared" si="328"/>
        <v>755.71767596473819</v>
      </c>
      <c r="AA970" s="3">
        <f t="shared" si="329"/>
        <v>2085.4968196141299</v>
      </c>
      <c r="AL970" s="25"/>
      <c r="AM970" s="25"/>
    </row>
    <row r="971" spans="1:39" hidden="1">
      <c r="A971" s="4">
        <v>41841</v>
      </c>
      <c r="B971" s="3">
        <v>128.1326</v>
      </c>
      <c r="C971" s="3">
        <f t="shared" si="331"/>
        <v>8.2839146504991269E-4</v>
      </c>
      <c r="D971" s="3">
        <f t="shared" si="332"/>
        <v>6.8623241936754068E-7</v>
      </c>
      <c r="E971" s="3">
        <f t="shared" si="333"/>
        <v>7.8125714359855302E-5</v>
      </c>
      <c r="F971" s="3">
        <f t="shared" si="334"/>
        <v>1.3158591089348854E-2</v>
      </c>
      <c r="G971" s="3">
        <f t="shared" si="335"/>
        <v>2.9585476735663085E-2</v>
      </c>
      <c r="H971" s="3">
        <f t="shared" si="336"/>
        <v>1.5</v>
      </c>
      <c r="I971" s="13">
        <f>I972*(1+(H972*((B971/B972)-1))+((1-H972)*(Eur_1M!B971/100)*((A971-A972)/360)))</f>
        <v>105.79220804696534</v>
      </c>
      <c r="J971" s="3">
        <f t="shared" si="337"/>
        <v>101.21359434712905</v>
      </c>
      <c r="K971" s="3">
        <f t="shared" si="330"/>
        <v>1.0043228073809842</v>
      </c>
      <c r="L971" s="13">
        <f t="shared" si="338"/>
        <v>1004.3228073809843</v>
      </c>
      <c r="M971" s="3">
        <f t="shared" si="339"/>
        <v>1.2385014210995239E-3</v>
      </c>
      <c r="N971" s="3">
        <f>SQRT(252)*STDEV(M972:$M$1035)</f>
        <v>5.6116475183059268E-2</v>
      </c>
      <c r="O971" s="3">
        <v>960</v>
      </c>
      <c r="P971" s="3">
        <f t="shared" si="319"/>
        <v>3.8095238095238093</v>
      </c>
      <c r="Q971" s="3">
        <f>(  'Swap(vs6M)_3Y'!B983 + ( ('Swap(vs6M)_5Y'!B979 - 'Swap(vs6M)_3Y'!B983)/2  )*(P971-3) )/100</f>
        <v>4.9652619047619055E-3</v>
      </c>
      <c r="R971" s="3">
        <f t="shared" si="320"/>
        <v>0.26684448728063953</v>
      </c>
      <c r="S971" s="3">
        <f t="shared" si="321"/>
        <v>0.15731634283111534</v>
      </c>
      <c r="T971" s="13">
        <f t="shared" si="322"/>
        <v>0.60520555007126642</v>
      </c>
      <c r="U971" s="13">
        <f t="shared" si="323"/>
        <v>0.56250222954430729</v>
      </c>
      <c r="V971" s="3">
        <f t="shared" si="324"/>
        <v>55.859399879565785</v>
      </c>
      <c r="W971" s="13">
        <f t="shared" si="325"/>
        <v>0.60520555007126642</v>
      </c>
      <c r="X971" s="3">
        <f t="shared" si="326"/>
        <v>3.4998451390329584E-3</v>
      </c>
      <c r="Y971" s="3">
        <f t="shared" si="327"/>
        <v>-8.2989921876659682</v>
      </c>
      <c r="Z971" s="3">
        <f t="shared" si="328"/>
        <v>754.66907729480852</v>
      </c>
      <c r="AA971" s="3">
        <f t="shared" si="329"/>
        <v>2102.7136655640434</v>
      </c>
      <c r="AL971" s="25"/>
      <c r="AM971" s="25"/>
    </row>
    <row r="972" spans="1:39" hidden="1">
      <c r="A972" s="4">
        <v>41838</v>
      </c>
      <c r="B972" s="3">
        <v>128.0265</v>
      </c>
      <c r="C972" s="3">
        <f t="shared" si="331"/>
        <v>2.460730849475977E-4</v>
      </c>
      <c r="D972" s="3">
        <f t="shared" si="332"/>
        <v>6.055196313562764E-8</v>
      </c>
      <c r="E972" s="3">
        <f t="shared" si="333"/>
        <v>7.7439481940487764E-5</v>
      </c>
      <c r="F972" s="3">
        <f t="shared" si="334"/>
        <v>1.2330199624298941E-2</v>
      </c>
      <c r="G972" s="3">
        <f t="shared" si="335"/>
        <v>2.9664055085268717E-2</v>
      </c>
      <c r="H972" s="3">
        <f t="shared" si="336"/>
        <v>1.5</v>
      </c>
      <c r="I972" s="13">
        <f>I973*(1+(H973*((B972/B973)-1))+((1-H973)*(Eur_1M!B972/100)*((A972-A973)/360)))</f>
        <v>105.66126535005361</v>
      </c>
      <c r="J972" s="3">
        <f t="shared" si="337"/>
        <v>101.08831875970526</v>
      </c>
      <c r="K972" s="3">
        <f t="shared" si="330"/>
        <v>1.0030797220971415</v>
      </c>
      <c r="L972" s="13">
        <f t="shared" si="338"/>
        <v>1003.0797220971415</v>
      </c>
      <c r="M972" s="3">
        <f t="shared" si="339"/>
        <v>3.6782350087120771E-4</v>
      </c>
      <c r="N972" s="3">
        <f>SQRT(252)*STDEV(M973:$M$1035)</f>
        <v>5.655835977042898E-2</v>
      </c>
      <c r="O972" s="3">
        <v>961</v>
      </c>
      <c r="P972" s="3">
        <f t="shared" ref="P972:P1035" si="340">O972/252</f>
        <v>3.8134920634920637</v>
      </c>
      <c r="Q972" s="3">
        <f>(  'Swap(vs6M)_3Y'!B984 + ( ('Swap(vs6M)_5Y'!B980 - 'Swap(vs6M)_3Y'!B984)/2  )*(P972-3) )/100</f>
        <v>4.9240575396825408E-3</v>
      </c>
      <c r="R972" s="3">
        <f t="shared" si="320"/>
        <v>0.25308027865814253</v>
      </c>
      <c r="S972" s="3">
        <f t="shared" si="321"/>
        <v>0.14263218365951078</v>
      </c>
      <c r="T972" s="13">
        <f t="shared" si="322"/>
        <v>0.59989691087219366</v>
      </c>
      <c r="U972" s="13">
        <f t="shared" si="323"/>
        <v>0.55670966077081196</v>
      </c>
      <c r="V972" s="3">
        <f t="shared" si="324"/>
        <v>55.391040185623751</v>
      </c>
      <c r="W972" s="13">
        <f t="shared" si="325"/>
        <v>0.59989691087219366</v>
      </c>
      <c r="X972" s="3">
        <f t="shared" si="326"/>
        <v>3.4874515706728375E-3</v>
      </c>
      <c r="Y972" s="3">
        <f t="shared" si="327"/>
        <v>-8.3025991112078135</v>
      </c>
      <c r="Z972" s="3">
        <f t="shared" si="328"/>
        <v>756.83069984665087</v>
      </c>
      <c r="AA972" s="3">
        <f t="shared" si="329"/>
        <v>2083.5143031233702</v>
      </c>
      <c r="AL972" s="25"/>
      <c r="AM972" s="25"/>
    </row>
    <row r="973" spans="1:39" hidden="1">
      <c r="A973" s="4">
        <v>41837</v>
      </c>
      <c r="B973" s="3">
        <v>127.995</v>
      </c>
      <c r="C973" s="3">
        <f t="shared" si="331"/>
        <v>2.4812976800483361E-3</v>
      </c>
      <c r="D973" s="3">
        <f t="shared" si="332"/>
        <v>6.1568381770132552E-6</v>
      </c>
      <c r="E973" s="3">
        <f t="shared" si="333"/>
        <v>8.2263715669967402E-5</v>
      </c>
      <c r="F973" s="3">
        <f t="shared" si="334"/>
        <v>9.8739714107200331E-3</v>
      </c>
      <c r="G973" s="3">
        <f t="shared" si="335"/>
        <v>3.1226603581676438E-2</v>
      </c>
      <c r="H973" s="3">
        <f t="shared" si="336"/>
        <v>1.5</v>
      </c>
      <c r="I973" s="13">
        <f>I974*(1+(H974*((B973/B974)-1))+((1-H974)*(Eur_1M!B973/100)*((A973-A974)/360)))</f>
        <v>105.62240780032414</v>
      </c>
      <c r="J973" s="3">
        <f t="shared" si="337"/>
        <v>101.05114293789147</v>
      </c>
      <c r="K973" s="3">
        <f t="shared" si="330"/>
        <v>1.0027108336491859</v>
      </c>
      <c r="L973" s="13">
        <f t="shared" si="338"/>
        <v>1002.7108336491859</v>
      </c>
      <c r="M973" s="3">
        <f t="shared" si="339"/>
        <v>3.7183823212890571E-3</v>
      </c>
      <c r="N973" s="3">
        <f>SQRT(252)*STDEV(M974:$M$1035)</f>
        <v>5.6720267957831035E-2</v>
      </c>
      <c r="O973" s="3">
        <v>962</v>
      </c>
      <c r="P973" s="3">
        <f t="shared" si="340"/>
        <v>3.8174603174603177</v>
      </c>
      <c r="Q973" s="3">
        <f>(  'Swap(vs6M)_3Y'!B985 + ( ('Swap(vs6M)_5Y'!B981 - 'Swap(vs6M)_3Y'!B985)/2  )*(P973-3) )/100</f>
        <v>5.1073015873015874E-3</v>
      </c>
      <c r="R973" s="3">
        <f t="shared" si="320"/>
        <v>0.2557692639805817</v>
      </c>
      <c r="S973" s="3">
        <f t="shared" si="321"/>
        <v>0.14494737730146035</v>
      </c>
      <c r="T973" s="13">
        <f t="shared" si="322"/>
        <v>0.60093549578078342</v>
      </c>
      <c r="U973" s="13">
        <f t="shared" si="323"/>
        <v>0.55762379014367713</v>
      </c>
      <c r="V973" s="3">
        <f t="shared" si="324"/>
        <v>55.707389562185313</v>
      </c>
      <c r="W973" s="13">
        <f t="shared" si="325"/>
        <v>0.60093549578078342</v>
      </c>
      <c r="X973" s="3">
        <f t="shared" si="326"/>
        <v>3.4745894689328562E-3</v>
      </c>
      <c r="Y973" s="3">
        <f t="shared" si="327"/>
        <v>-8.4125133922507782</v>
      </c>
      <c r="Z973" s="3">
        <f t="shared" si="328"/>
        <v>756.42821298915374</v>
      </c>
      <c r="AA973" s="3">
        <f t="shared" si="329"/>
        <v>2087.6054403613175</v>
      </c>
      <c r="AL973" s="25"/>
      <c r="AM973" s="25"/>
    </row>
    <row r="974" spans="1:39" hidden="1">
      <c r="A974" s="4">
        <v>41836</v>
      </c>
      <c r="B974" s="3">
        <v>127.6778</v>
      </c>
      <c r="C974" s="3">
        <f t="shared" si="331"/>
        <v>2.0981002490524066E-3</v>
      </c>
      <c r="D974" s="3">
        <f t="shared" si="332"/>
        <v>4.4020246550737703E-6</v>
      </c>
      <c r="E974" s="3">
        <f t="shared" si="333"/>
        <v>9.012929703991307E-5</v>
      </c>
      <c r="F974" s="3">
        <f t="shared" si="334"/>
        <v>1.1137325856965792E-2</v>
      </c>
      <c r="G974" s="3">
        <f t="shared" si="335"/>
        <v>3.2518977928880761E-2</v>
      </c>
      <c r="H974" s="3">
        <f t="shared" si="336"/>
        <v>1.5</v>
      </c>
      <c r="I974" s="13">
        <f>I975*(1+(H975*((B974/B975)-1))+((1-H975)*(Eur_1M!B974/100)*((A974-A975)/360)))</f>
        <v>105.23039258932131</v>
      </c>
      <c r="J974" s="3">
        <f t="shared" si="337"/>
        <v>100.67609387447906</v>
      </c>
      <c r="K974" s="3">
        <f t="shared" si="330"/>
        <v>0.99898929475214693</v>
      </c>
      <c r="L974" s="13">
        <f t="shared" si="338"/>
        <v>998.98929475214698</v>
      </c>
      <c r="M974" s="3">
        <f t="shared" si="339"/>
        <v>3.1442281543284704E-3</v>
      </c>
      <c r="N974" s="3">
        <f>SQRT(252)*STDEV(M975:$M$1035)</f>
        <v>5.6989415961306807E-2</v>
      </c>
      <c r="O974" s="3">
        <v>963</v>
      </c>
      <c r="P974" s="3">
        <f t="shared" si="340"/>
        <v>3.8214285714285716</v>
      </c>
      <c r="Q974" s="3">
        <f>(  'Swap(vs6M)_3Y'!B986 + ( ('Swap(vs6M)_5Y'!B982 - 'Swap(vs6M)_3Y'!B986)/2  )*(P974-3) )/100</f>
        <v>4.9405357142857141E-3</v>
      </c>
      <c r="R974" s="3">
        <f t="shared" si="320"/>
        <v>0.21609587214977374</v>
      </c>
      <c r="S974" s="3">
        <f t="shared" si="321"/>
        <v>0.10469025740887027</v>
      </c>
      <c r="T974" s="13">
        <f t="shared" si="322"/>
        <v>0.58554349137465322</v>
      </c>
      <c r="U974" s="13">
        <f t="shared" si="323"/>
        <v>0.54168920352998584</v>
      </c>
      <c r="V974" s="3">
        <f t="shared" si="324"/>
        <v>53.393578252146199</v>
      </c>
      <c r="W974" s="13">
        <f t="shared" si="325"/>
        <v>0.58554349137465322</v>
      </c>
      <c r="X974" s="3">
        <f t="shared" si="326"/>
        <v>3.5018854424940936E-3</v>
      </c>
      <c r="Y974" s="3">
        <f t="shared" si="327"/>
        <v>-8.3013928808390602</v>
      </c>
      <c r="Z974" s="3">
        <f t="shared" si="328"/>
        <v>761.10321436998254</v>
      </c>
      <c r="AA974" s="3">
        <f t="shared" si="329"/>
        <v>2031.311315464048</v>
      </c>
      <c r="AL974" s="25"/>
      <c r="AM974" s="25"/>
    </row>
    <row r="975" spans="1:39" hidden="1">
      <c r="A975" s="4">
        <v>41835</v>
      </c>
      <c r="B975" s="3">
        <v>127.4102</v>
      </c>
      <c r="C975" s="3">
        <f t="shared" si="331"/>
        <v>1.6503656583221856E-3</v>
      </c>
      <c r="D975" s="3">
        <f t="shared" si="332"/>
        <v>2.7237068061692209E-6</v>
      </c>
      <c r="E975" s="3">
        <f t="shared" si="333"/>
        <v>8.576044804276434E-5</v>
      </c>
      <c r="F975" s="3">
        <f t="shared" si="334"/>
        <v>8.8570837458249816E-3</v>
      </c>
      <c r="G975" s="3">
        <f t="shared" si="335"/>
        <v>3.2111671521054146E-2</v>
      </c>
      <c r="H975" s="3">
        <f t="shared" si="336"/>
        <v>1.5</v>
      </c>
      <c r="I975" s="13">
        <f>I976*(1+(H976*((B975/B976)-1))+((1-H976)*(Eur_1M!B975/100)*((A975-A976)/360)))</f>
        <v>104.90004384432028</v>
      </c>
      <c r="J975" s="3">
        <f t="shared" si="337"/>
        <v>100.36004239500929</v>
      </c>
      <c r="K975" s="3">
        <f t="shared" si="330"/>
        <v>0.99585317740362789</v>
      </c>
      <c r="L975" s="13">
        <f t="shared" si="338"/>
        <v>995.85317740362791</v>
      </c>
      <c r="M975" s="3">
        <f t="shared" si="339"/>
        <v>2.4732535993335146E-3</v>
      </c>
      <c r="N975" s="3">
        <f>SQRT(252)*STDEV(M976:$M$1035)</f>
        <v>5.7362469325883694E-2</v>
      </c>
      <c r="O975" s="3">
        <v>964</v>
      </c>
      <c r="P975" s="3">
        <f t="shared" si="340"/>
        <v>3.8253968253968256</v>
      </c>
      <c r="Q975" s="3">
        <f>(  'Swap(vs6M)_3Y'!B987 + ( ('Swap(vs6M)_5Y'!B983 - 'Swap(vs6M)_3Y'!B987)/2  )*(P975-3) )/100</f>
        <v>5.0134126984126993E-3</v>
      </c>
      <c r="R975" s="3">
        <f t="shared" si="320"/>
        <v>0.18999827640289016</v>
      </c>
      <c r="S975" s="3">
        <f t="shared" si="321"/>
        <v>7.7805192709326593E-2</v>
      </c>
      <c r="T975" s="13">
        <f t="shared" si="322"/>
        <v>0.57534475941904528</v>
      </c>
      <c r="U975" s="13">
        <f t="shared" si="323"/>
        <v>0.53100849210555268</v>
      </c>
      <c r="V975" s="3">
        <f t="shared" si="324"/>
        <v>52.037218121995465</v>
      </c>
      <c r="W975" s="13">
        <f t="shared" si="325"/>
        <v>0.57534475941904528</v>
      </c>
      <c r="X975" s="3">
        <f t="shared" si="326"/>
        <v>3.5067902809436877E-3</v>
      </c>
      <c r="Y975" s="3">
        <f t="shared" si="327"/>
        <v>-8.3333088353315325</v>
      </c>
      <c r="Z975" s="3">
        <f t="shared" si="328"/>
        <v>763.14093989021137</v>
      </c>
      <c r="AA975" s="3">
        <f t="shared" si="329"/>
        <v>1992.7321740343618</v>
      </c>
      <c r="AL975" s="25"/>
      <c r="AM975" s="25"/>
    </row>
    <row r="976" spans="1:39" hidden="1">
      <c r="A976" s="4">
        <v>41834</v>
      </c>
      <c r="B976" s="3">
        <v>127.20010000000001</v>
      </c>
      <c r="C976" s="3">
        <f t="shared" si="331"/>
        <v>-3.8521240341475365E-5</v>
      </c>
      <c r="D976" s="3">
        <f t="shared" si="332"/>
        <v>1.4838859574457092E-9</v>
      </c>
      <c r="E976" s="3">
        <f t="shared" si="333"/>
        <v>9.5365419760652824E-5</v>
      </c>
      <c r="F976" s="3">
        <f t="shared" si="334"/>
        <v>3.6954962881774246E-3</v>
      </c>
      <c r="G976" s="3">
        <f t="shared" si="335"/>
        <v>3.4539840366020626E-2</v>
      </c>
      <c r="H976" s="3">
        <f t="shared" si="336"/>
        <v>1.5</v>
      </c>
      <c r="I976" s="13">
        <f>I977*(1+(H977*((B976/B977)-1))+((1-H977)*(Eur_1M!B976/100)*((A976-A977)/360)))</f>
        <v>104.64092000488435</v>
      </c>
      <c r="J976" s="3">
        <f t="shared" si="337"/>
        <v>100.11213325638259</v>
      </c>
      <c r="K976" s="3">
        <f t="shared" si="330"/>
        <v>0.9933932232474002</v>
      </c>
      <c r="L976" s="13">
        <f t="shared" si="338"/>
        <v>993.39322324740021</v>
      </c>
      <c r="M976" s="3">
        <f t="shared" si="339"/>
        <v>-6.1657648405592195E-5</v>
      </c>
      <c r="N976" s="3">
        <f>SQRT(252)*STDEV(M977:$M$1035)</f>
        <v>5.7829320098346022E-2</v>
      </c>
      <c r="O976" s="3">
        <v>965</v>
      </c>
      <c r="P976" s="3">
        <f t="shared" si="340"/>
        <v>3.8293650793650795</v>
      </c>
      <c r="Q976" s="3">
        <f>(  'Swap(vs6M)_3Y'!B988 + ( ('Swap(vs6M)_5Y'!B984 - 'Swap(vs6M)_3Y'!B988)/2  )*(P976-3) )/100</f>
        <v>4.8803571428571429E-3</v>
      </c>
      <c r="R976" s="3">
        <f t="shared" si="320"/>
        <v>0.16315237268962746</v>
      </c>
      <c r="S976" s="3">
        <f t="shared" si="321"/>
        <v>4.9987543406719709E-2</v>
      </c>
      <c r="T976" s="13">
        <f t="shared" si="322"/>
        <v>0.56480076763086062</v>
      </c>
      <c r="U976" s="13">
        <f t="shared" si="323"/>
        <v>0.51993384258304409</v>
      </c>
      <c r="V976" s="3">
        <f t="shared" si="324"/>
        <v>50.762049362447556</v>
      </c>
      <c r="W976" s="13">
        <f t="shared" si="325"/>
        <v>0.56480076763086062</v>
      </c>
      <c r="X976" s="3">
        <f t="shared" si="326"/>
        <v>3.5018474546355473E-3</v>
      </c>
      <c r="Y976" s="3">
        <f t="shared" si="327"/>
        <v>-8.2688572643997169</v>
      </c>
      <c r="Z976" s="3">
        <f t="shared" si="328"/>
        <v>765.26961238450588</v>
      </c>
      <c r="AA976" s="3">
        <f t="shared" si="329"/>
        <v>1954.1525932060902</v>
      </c>
      <c r="AL976" s="25"/>
      <c r="AM976" s="25"/>
    </row>
    <row r="977" spans="1:39" hidden="1">
      <c r="A977" s="4">
        <v>41831</v>
      </c>
      <c r="B977" s="3">
        <v>127.205</v>
      </c>
      <c r="C977" s="3">
        <f t="shared" si="331"/>
        <v>1.5034290211723069E-3</v>
      </c>
      <c r="D977" s="3">
        <f t="shared" si="332"/>
        <v>2.2602988217031208E-6</v>
      </c>
      <c r="E977" s="3">
        <f t="shared" si="333"/>
        <v>9.6345576825266751E-5</v>
      </c>
      <c r="F977" s="3">
        <f t="shared" si="334"/>
        <v>4.7247954807218013E-3</v>
      </c>
      <c r="G977" s="3">
        <f t="shared" si="335"/>
        <v>3.4639433335831755E-2</v>
      </c>
      <c r="H977" s="3">
        <f t="shared" si="336"/>
        <v>1.5</v>
      </c>
      <c r="I977" s="13">
        <f>I978*(1+(H978*((B977/B978)-1))+((1-H978)*(Eur_1M!B977/100)*((A977-A978)/360)))</f>
        <v>104.64737211684785</v>
      </c>
      <c r="J977" s="3">
        <f t="shared" si="337"/>
        <v>100.1183061253964</v>
      </c>
      <c r="K977" s="3">
        <f t="shared" si="330"/>
        <v>0.99345447542580101</v>
      </c>
      <c r="L977" s="13">
        <f t="shared" si="338"/>
        <v>993.45447542580098</v>
      </c>
      <c r="M977" s="3">
        <f t="shared" si="339"/>
        <v>2.2529941517636623E-3</v>
      </c>
      <c r="N977" s="3">
        <f>SQRT(252)*STDEV(M978:$M$1035)</f>
        <v>5.8249543894999894E-2</v>
      </c>
      <c r="O977" s="3">
        <v>966</v>
      </c>
      <c r="P977" s="3">
        <f t="shared" si="340"/>
        <v>3.8333333333333335</v>
      </c>
      <c r="Q977" s="3">
        <f>(  'Swap(vs6M)_3Y'!B989 + ( ('Swap(vs6M)_5Y'!B985 - 'Swap(vs6M)_3Y'!B989)/2  )*(P977-3) )/100</f>
        <v>4.8745833333333341E-3</v>
      </c>
      <c r="R977" s="3">
        <f t="shared" si="320"/>
        <v>0.16328584512427299</v>
      </c>
      <c r="S977" s="3">
        <f t="shared" si="321"/>
        <v>4.9239644419297776E-2</v>
      </c>
      <c r="T977" s="13">
        <f t="shared" si="322"/>
        <v>0.5648533108578363</v>
      </c>
      <c r="U977" s="13">
        <f t="shared" si="323"/>
        <v>0.51963584105489846</v>
      </c>
      <c r="V977" s="3">
        <f t="shared" si="324"/>
        <v>51.139917011218472</v>
      </c>
      <c r="W977" s="13">
        <f t="shared" si="325"/>
        <v>0.5648533108578363</v>
      </c>
      <c r="X977" s="3">
        <f t="shared" si="326"/>
        <v>3.4744945562249796E-3</v>
      </c>
      <c r="Y977" s="3">
        <f t="shared" si="327"/>
        <v>-8.3036998246019884</v>
      </c>
      <c r="Z977" s="3">
        <f t="shared" si="328"/>
        <v>765.69655201463445</v>
      </c>
      <c r="AA977" s="3">
        <f t="shared" si="329"/>
        <v>1955.0618417083908</v>
      </c>
      <c r="AL977" s="25"/>
      <c r="AM977" s="25"/>
    </row>
    <row r="978" spans="1:39" hidden="1">
      <c r="A978" s="4">
        <v>41830</v>
      </c>
      <c r="B978" s="3">
        <v>127.01390000000001</v>
      </c>
      <c r="C978" s="3">
        <f t="shared" si="331"/>
        <v>-1.3870746244171914E-3</v>
      </c>
      <c r="D978" s="3">
        <f t="shared" si="332"/>
        <v>1.9239760137020927E-6</v>
      </c>
      <c r="E978" s="3">
        <f t="shared" si="333"/>
        <v>1.0104244582733962E-4</v>
      </c>
      <c r="F978" s="3">
        <f t="shared" si="334"/>
        <v>5.8590108297738048E-3</v>
      </c>
      <c r="G978" s="3">
        <f t="shared" si="335"/>
        <v>3.5376661408976016E-2</v>
      </c>
      <c r="H978" s="3">
        <f t="shared" si="336"/>
        <v>1.5</v>
      </c>
      <c r="I978" s="13">
        <f>I979*(1+(H979*((B978/B979)-1))+((1-H979)*(Eur_1M!B978/100)*((A978-A979)/360)))</f>
        <v>104.41186759424528</v>
      </c>
      <c r="J978" s="3">
        <f t="shared" si="337"/>
        <v>99.892994075882996</v>
      </c>
      <c r="K978" s="3">
        <f t="shared" si="330"/>
        <v>0.99121874778897801</v>
      </c>
      <c r="L978" s="13">
        <f t="shared" si="338"/>
        <v>991.21874778897802</v>
      </c>
      <c r="M978" s="3">
        <f t="shared" si="339"/>
        <v>-2.0826562898254731E-3</v>
      </c>
      <c r="N978" s="3">
        <f>SQRT(252)*STDEV(M979:$M$1035)</f>
        <v>5.8455142195863619E-2</v>
      </c>
      <c r="O978" s="3">
        <v>967</v>
      </c>
      <c r="P978" s="3">
        <f t="shared" si="340"/>
        <v>3.8373015873015874</v>
      </c>
      <c r="Q978" s="3">
        <f>(  'Swap(vs6M)_3Y'!B990 + ( ('Swap(vs6M)_5Y'!B986 - 'Swap(vs6M)_3Y'!B990)/2  )*(P978-3) )/100</f>
        <v>4.8080158730158728E-3</v>
      </c>
      <c r="R978" s="3">
        <f t="shared" si="320"/>
        <v>0.14135094807454968</v>
      </c>
      <c r="S978" s="3">
        <f t="shared" si="321"/>
        <v>2.6842985352933668E-2</v>
      </c>
      <c r="T978" s="13">
        <f t="shared" si="322"/>
        <v>0.55620364856586324</v>
      </c>
      <c r="U978" s="13">
        <f t="shared" si="323"/>
        <v>0.51070751589799568</v>
      </c>
      <c r="V978" s="3">
        <f t="shared" si="324"/>
        <v>49.948034085873758</v>
      </c>
      <c r="W978" s="13">
        <f t="shared" si="325"/>
        <v>0.55620364856586324</v>
      </c>
      <c r="X978" s="3">
        <f t="shared" si="326"/>
        <v>3.4798958707207522E-3</v>
      </c>
      <c r="Y978" s="3">
        <f t="shared" si="327"/>
        <v>-8.2520525247981791</v>
      </c>
      <c r="Z978" s="3">
        <f t="shared" si="328"/>
        <v>766.92680753852301</v>
      </c>
      <c r="AA978" s="3">
        <f t="shared" si="329"/>
        <v>1923.9134607639726</v>
      </c>
      <c r="AL978" s="25"/>
      <c r="AM978" s="25"/>
    </row>
    <row r="979" spans="1:39" hidden="1">
      <c r="A979" s="4">
        <v>41829</v>
      </c>
      <c r="B979" s="3">
        <v>127.1902</v>
      </c>
      <c r="C979" s="3">
        <f t="shared" si="331"/>
        <v>-1.9471526010586806E-3</v>
      </c>
      <c r="D979" s="3">
        <f t="shared" si="332"/>
        <v>3.7914032518095855E-6</v>
      </c>
      <c r="E979" s="3">
        <f t="shared" si="333"/>
        <v>1.016256929385823E-4</v>
      </c>
      <c r="F979" s="3">
        <f t="shared" si="334"/>
        <v>5.662664118934721E-3</v>
      </c>
      <c r="G979" s="3">
        <f t="shared" si="335"/>
        <v>3.5500454914326074E-2</v>
      </c>
      <c r="H979" s="3">
        <f t="shared" si="336"/>
        <v>1.5</v>
      </c>
      <c r="I979" s="13">
        <f>I980*(1+(H980*((B979/B980)-1))+((1-H980)*(Eur_1M!B979/100)*((A979-A980)/360)))</f>
        <v>104.62954822530889</v>
      </c>
      <c r="J979" s="3">
        <f t="shared" si="337"/>
        <v>100.10125363957334</v>
      </c>
      <c r="K979" s="3">
        <f t="shared" si="330"/>
        <v>0.9932852669262402</v>
      </c>
      <c r="L979" s="13">
        <f t="shared" si="338"/>
        <v>993.28526692624018</v>
      </c>
      <c r="M979" s="3">
        <f t="shared" si="339"/>
        <v>-2.5609652121745055E-3</v>
      </c>
      <c r="N979" s="3">
        <f>SQRT(252)*STDEV(M980:$M$1035)</f>
        <v>5.8537503104057968E-2</v>
      </c>
      <c r="O979" s="3">
        <v>968</v>
      </c>
      <c r="P979" s="3">
        <f t="shared" si="340"/>
        <v>3.8412698412698414</v>
      </c>
      <c r="Q979" s="3">
        <f>(  'Swap(vs6M)_3Y'!B991 + ( ('Swap(vs6M)_5Y'!B987 - 'Swap(vs6M)_3Y'!B991)/2  )*(P979-3) )/100</f>
        <v>4.8831746031746037E-3</v>
      </c>
      <c r="R979" s="3">
        <f t="shared" si="320"/>
        <v>0.16213516064442515</v>
      </c>
      <c r="S979" s="3">
        <f t="shared" si="321"/>
        <v>4.7406584938777002E-2</v>
      </c>
      <c r="T979" s="13">
        <f t="shared" si="322"/>
        <v>0.56440029084480892</v>
      </c>
      <c r="U979" s="13">
        <f t="shared" si="323"/>
        <v>0.51890540954968256</v>
      </c>
      <c r="V979" s="3">
        <f t="shared" si="324"/>
        <v>51.347780004534059</v>
      </c>
      <c r="W979" s="13">
        <f t="shared" si="325"/>
        <v>0.56440029084480892</v>
      </c>
      <c r="X979" s="3">
        <f t="shared" si="326"/>
        <v>3.4550643821138938E-3</v>
      </c>
      <c r="Y979" s="3">
        <f t="shared" si="327"/>
        <v>-8.3272178307802562</v>
      </c>
      <c r="Z979" s="3">
        <f t="shared" si="328"/>
        <v>766.50173525645221</v>
      </c>
      <c r="AA979" s="3">
        <f t="shared" si="329"/>
        <v>1956.2155028063632</v>
      </c>
      <c r="AL979" s="25"/>
      <c r="AM979" s="25"/>
    </row>
    <row r="980" spans="1:39" hidden="1">
      <c r="A980" s="4">
        <v>41828</v>
      </c>
      <c r="B980" s="3">
        <v>127.43810000000001</v>
      </c>
      <c r="C980" s="3">
        <f t="shared" si="331"/>
        <v>3.4140045938004643E-4</v>
      </c>
      <c r="D980" s="3">
        <f t="shared" si="332"/>
        <v>1.1655427366490674E-7</v>
      </c>
      <c r="E980" s="3">
        <f t="shared" si="333"/>
        <v>9.7983843293428347E-5</v>
      </c>
      <c r="F980" s="3">
        <f t="shared" si="334"/>
        <v>7.996538333891098E-3</v>
      </c>
      <c r="G980" s="3">
        <f t="shared" si="335"/>
        <v>3.4558809463611471E-2</v>
      </c>
      <c r="H980" s="3">
        <f t="shared" si="336"/>
        <v>1.3144015674458387</v>
      </c>
      <c r="I980" s="13">
        <f>I981*(1+(H981*((B980/B981)-1))+((1-H981)*(Eur_1M!B980/100)*((A980-A981)/360)))</f>
        <v>104.89784426024957</v>
      </c>
      <c r="J980" s="3">
        <f t="shared" si="337"/>
        <v>100.35793800741803</v>
      </c>
      <c r="K980" s="3">
        <f t="shared" si="330"/>
        <v>0.99583229597493139</v>
      </c>
      <c r="L980" s="13">
        <f t="shared" si="338"/>
        <v>995.83229597493141</v>
      </c>
      <c r="M980" s="3">
        <f t="shared" si="339"/>
        <v>4.392966162593884E-4</v>
      </c>
      <c r="N980" s="3">
        <f>SQRT(252)*STDEV(M981:$M$1035)</f>
        <v>5.9070118505072877E-2</v>
      </c>
      <c r="O980" s="3">
        <v>969</v>
      </c>
      <c r="P980" s="3">
        <f t="shared" si="340"/>
        <v>3.8452380952380953</v>
      </c>
      <c r="Q980" s="3">
        <f>(  'Swap(vs6M)_3Y'!B992 + ( ('Swap(vs6M)_5Y'!B988 - 'Swap(vs6M)_3Y'!B992)/2  )*(P980-3) )/100</f>
        <v>4.9521130952380954E-3</v>
      </c>
      <c r="R980" s="3">
        <f t="shared" si="320"/>
        <v>0.18625379797312502</v>
      </c>
      <c r="S980" s="3">
        <f t="shared" si="321"/>
        <v>7.0421556554889408E-2</v>
      </c>
      <c r="T980" s="13">
        <f t="shared" si="322"/>
        <v>0.57387713135385543</v>
      </c>
      <c r="U980" s="13">
        <f t="shared" si="323"/>
        <v>0.528070932904946</v>
      </c>
      <c r="V980" s="3">
        <f t="shared" si="324"/>
        <v>53.374869196133318</v>
      </c>
      <c r="W980" s="13">
        <f t="shared" si="325"/>
        <v>0.57387713135385543</v>
      </c>
      <c r="X980" s="3">
        <f t="shared" si="326"/>
        <v>3.399080556766727E-3</v>
      </c>
      <c r="Y980" s="3">
        <f t="shared" si="327"/>
        <v>-8.4465845038721774</v>
      </c>
      <c r="Z980" s="3">
        <f t="shared" si="328"/>
        <v>765.64059019357899</v>
      </c>
      <c r="AA980" s="3">
        <f t="shared" si="329"/>
        <v>1992.2582787759202</v>
      </c>
      <c r="AL980" s="25"/>
      <c r="AM980" s="25"/>
    </row>
    <row r="981" spans="1:39" hidden="1">
      <c r="A981" s="4">
        <v>41827</v>
      </c>
      <c r="B981" s="3">
        <v>127.3946</v>
      </c>
      <c r="C981" s="3">
        <f t="shared" si="331"/>
        <v>5.7711402979870755E-4</v>
      </c>
      <c r="D981" s="3">
        <f t="shared" si="332"/>
        <v>3.3306060339050348E-7</v>
      </c>
      <c r="E981" s="3">
        <f t="shared" si="333"/>
        <v>9.8753958326176628E-5</v>
      </c>
      <c r="F981" s="3">
        <f t="shared" si="334"/>
        <v>6.713506680033514E-3</v>
      </c>
      <c r="G981" s="3">
        <f t="shared" si="335"/>
        <v>3.486982989040565E-2</v>
      </c>
      <c r="H981" s="3">
        <f t="shared" si="336"/>
        <v>1.2890929722350069</v>
      </c>
      <c r="I981" s="13">
        <f>I982*(1+(H982*((B981/B982)-1))+((1-H982)*(Eur_1M!B981/100)*((A981-A982)/360)))</f>
        <v>104.85177311240371</v>
      </c>
      <c r="J981" s="3">
        <f t="shared" si="337"/>
        <v>100.31386078703231</v>
      </c>
      <c r="K981" s="3">
        <f t="shared" si="330"/>
        <v>0.9953949262914924</v>
      </c>
      <c r="L981" s="13">
        <f t="shared" si="338"/>
        <v>995.39492629149242</v>
      </c>
      <c r="M981" s="3">
        <f t="shared" si="339"/>
        <v>7.3209014030301987E-4</v>
      </c>
      <c r="N981" s="3">
        <f>SQRT(252)*STDEV(M982:$M$1035)</f>
        <v>5.9624100530455956E-2</v>
      </c>
      <c r="O981" s="3">
        <v>970</v>
      </c>
      <c r="P981" s="3">
        <f t="shared" si="340"/>
        <v>3.8492063492063493</v>
      </c>
      <c r="Q981" s="3">
        <f>(  'Swap(vs6M)_3Y'!B993 + ( ('Swap(vs6M)_5Y'!B989 - 'Swap(vs6M)_3Y'!B993)/2  )*(P981-3) )/100</f>
        <v>4.9388214285714287E-3</v>
      </c>
      <c r="R981" s="3">
        <f t="shared" si="320"/>
        <v>0.18154441755052869</v>
      </c>
      <c r="S981" s="3">
        <f t="shared" si="321"/>
        <v>6.4565543403942119E-2</v>
      </c>
      <c r="T981" s="13">
        <f t="shared" si="322"/>
        <v>0.57202986391457322</v>
      </c>
      <c r="U981" s="13">
        <f t="shared" si="323"/>
        <v>0.52574004008858632</v>
      </c>
      <c r="V981" s="3">
        <f t="shared" si="324"/>
        <v>53.555785413307376</v>
      </c>
      <c r="W981" s="13">
        <f t="shared" si="325"/>
        <v>0.57202986391457322</v>
      </c>
      <c r="X981" s="3">
        <f t="shared" si="326"/>
        <v>3.3701589589745892E-3</v>
      </c>
      <c r="Y981" s="3">
        <f t="shared" si="327"/>
        <v>-8.4831081444477938</v>
      </c>
      <c r="Z981" s="3">
        <f t="shared" si="328"/>
        <v>766.36253439096606</v>
      </c>
      <c r="AA981" s="3">
        <f t="shared" si="329"/>
        <v>1985.5739827382445</v>
      </c>
      <c r="AL981" s="25"/>
      <c r="AM981" s="25"/>
    </row>
    <row r="982" spans="1:39" hidden="1">
      <c r="A982" s="4">
        <v>41824</v>
      </c>
      <c r="B982" s="3">
        <v>127.3211</v>
      </c>
      <c r="C982" s="3">
        <f t="shared" si="331"/>
        <v>1.3707040914856207E-3</v>
      </c>
      <c r="D982" s="3">
        <f t="shared" si="332"/>
        <v>1.8788297064154208E-6</v>
      </c>
      <c r="E982" s="3">
        <f t="shared" si="333"/>
        <v>1.7659423667607218E-4</v>
      </c>
      <c r="F982" s="3">
        <f t="shared" si="334"/>
        <v>1.4977961456350952E-2</v>
      </c>
      <c r="G982" s="3">
        <f t="shared" si="335"/>
        <v>4.5648150067709323E-2</v>
      </c>
      <c r="H982" s="3">
        <f t="shared" si="336"/>
        <v>1.2724496458056269</v>
      </c>
      <c r="I982" s="13">
        <f>I983*(1+(H983*((B982/B983)-1))+((1-H983)*(Eur_1M!B982/100)*((A982-A983)/360)))</f>
        <v>104.7750402542264</v>
      </c>
      <c r="J982" s="3">
        <f t="shared" si="337"/>
        <v>100.24044887396207</v>
      </c>
      <c r="K982" s="3">
        <f t="shared" si="330"/>
        <v>0.99466647415909348</v>
      </c>
      <c r="L982" s="13">
        <f t="shared" si="338"/>
        <v>994.66647415909347</v>
      </c>
      <c r="M982" s="3">
        <f t="shared" si="339"/>
        <v>1.8555063194116198E-3</v>
      </c>
      <c r="N982" s="3">
        <f>SQRT(252)*STDEV(M983:$M$1035)</f>
        <v>6.0154329822370026E-2</v>
      </c>
      <c r="O982" s="3">
        <v>971</v>
      </c>
      <c r="P982" s="3">
        <f t="shared" si="340"/>
        <v>3.8531746031746033</v>
      </c>
      <c r="Q982" s="3">
        <f>(  'Swap(vs6M)_3Y'!B994 + ( ('Swap(vs6M)_5Y'!B990 - 'Swap(vs6M)_3Y'!B994)/2  )*(P982-3) )/100</f>
        <v>4.9201607142857146E-3</v>
      </c>
      <c r="R982" s="3">
        <f t="shared" si="320"/>
        <v>0.17430456707736766</v>
      </c>
      <c r="S982" s="3">
        <f t="shared" si="321"/>
        <v>5.6224596229595539E-2</v>
      </c>
      <c r="T982" s="13">
        <f t="shared" si="322"/>
        <v>0.5691869449101663</v>
      </c>
      <c r="U982" s="13">
        <f t="shared" si="323"/>
        <v>0.52241855640309232</v>
      </c>
      <c r="V982" s="3">
        <f t="shared" si="324"/>
        <v>53.543458717271278</v>
      </c>
      <c r="W982" s="13">
        <f t="shared" si="325"/>
        <v>0.5691869449101663</v>
      </c>
      <c r="X982" s="3">
        <f t="shared" si="326"/>
        <v>3.3454840466344863E-3</v>
      </c>
      <c r="Y982" s="3">
        <f t="shared" si="327"/>
        <v>-8.5106076305373364</v>
      </c>
      <c r="Z982" s="3">
        <f t="shared" si="328"/>
        <v>767.18394396073552</v>
      </c>
      <c r="AA982" s="3">
        <f t="shared" si="329"/>
        <v>1975.1670207912962</v>
      </c>
      <c r="AL982" s="25"/>
      <c r="AM982" s="25"/>
    </row>
    <row r="983" spans="1:39" hidden="1">
      <c r="A983" s="4">
        <v>41823</v>
      </c>
      <c r="B983" s="3">
        <v>127.1467</v>
      </c>
      <c r="C983" s="3">
        <f t="shared" si="331"/>
        <v>1.3938502069545174E-3</v>
      </c>
      <c r="D983" s="3">
        <f t="shared" si="332"/>
        <v>1.9428183994271509E-6</v>
      </c>
      <c r="E983" s="3">
        <f t="shared" si="333"/>
        <v>1.8643742495653293E-4</v>
      </c>
      <c r="F983" s="3">
        <f t="shared" si="334"/>
        <v>1.70310006360345E-2</v>
      </c>
      <c r="G983" s="3">
        <f t="shared" si="335"/>
        <v>4.6544354280337936E-2</v>
      </c>
      <c r="H983" s="3">
        <f t="shared" si="336"/>
        <v>1.3547135258618426</v>
      </c>
      <c r="I983" s="13">
        <f>I984*(1+(H984*((B983/B984)-1))+((1-H984)*(Eur_1M!B983/100)*((A983-A984)/360)))</f>
        <v>104.58080975860051</v>
      </c>
      <c r="J983" s="3">
        <f t="shared" si="337"/>
        <v>100.05462454004332</v>
      </c>
      <c r="K983" s="3">
        <f t="shared" si="330"/>
        <v>0.99282257544247543</v>
      </c>
      <c r="L983" s="13">
        <f t="shared" si="338"/>
        <v>992.82257544247545</v>
      </c>
      <c r="M983" s="3">
        <f t="shared" si="339"/>
        <v>1.8788408076446813E-3</v>
      </c>
      <c r="N983" s="3">
        <f>SQRT(252)*STDEV(M984:$M$1035)</f>
        <v>6.0696897473606397E-2</v>
      </c>
      <c r="O983" s="3">
        <v>972</v>
      </c>
      <c r="P983" s="3">
        <f t="shared" si="340"/>
        <v>3.8571428571428572</v>
      </c>
      <c r="Q983" s="3">
        <f>(  'Swap(vs6M)_3Y'!B995 + ( ('Swap(vs6M)_5Y'!B991 - 'Swap(vs6M)_3Y'!B995)/2  )*(P983-3) )/100</f>
        <v>4.9214285714285714E-3</v>
      </c>
      <c r="R983" s="3">
        <f t="shared" si="320"/>
        <v>0.1584179383064967</v>
      </c>
      <c r="S983" s="3">
        <f t="shared" si="321"/>
        <v>3.9211598111450183E-2</v>
      </c>
      <c r="T983" s="13">
        <f t="shared" si="322"/>
        <v>0.56293626023199006</v>
      </c>
      <c r="U983" s="13">
        <f t="shared" si="323"/>
        <v>0.51563915660339721</v>
      </c>
      <c r="V983" s="3">
        <f t="shared" si="324"/>
        <v>52.952552379042459</v>
      </c>
      <c r="W983" s="13">
        <f t="shared" si="325"/>
        <v>0.56293626023199006</v>
      </c>
      <c r="X983" s="3">
        <f t="shared" si="326"/>
        <v>3.3288136777861695E-3</v>
      </c>
      <c r="Y983" s="3">
        <f t="shared" si="327"/>
        <v>-8.5341210777017356</v>
      </c>
      <c r="Z983" s="3">
        <f t="shared" si="328"/>
        <v>768.18353040313355</v>
      </c>
      <c r="AA983" s="3">
        <f t="shared" si="329"/>
        <v>1951.4954904985448</v>
      </c>
      <c r="AL983" s="25"/>
      <c r="AM983" s="25"/>
    </row>
    <row r="984" spans="1:39" hidden="1">
      <c r="A984" s="4">
        <v>41822</v>
      </c>
      <c r="B984" s="3">
        <v>126.9696</v>
      </c>
      <c r="C984" s="3">
        <f t="shared" si="331"/>
        <v>-4.5772208577398842E-3</v>
      </c>
      <c r="D984" s="3">
        <f t="shared" si="332"/>
        <v>2.0950950780529043E-5</v>
      </c>
      <c r="E984" s="3">
        <f t="shared" si="333"/>
        <v>1.8654917564957786E-4</v>
      </c>
      <c r="F984" s="3">
        <f t="shared" si="334"/>
        <v>1.4203773614536079E-2</v>
      </c>
      <c r="G984" s="3">
        <f t="shared" si="335"/>
        <v>4.7153142914360402E-2</v>
      </c>
      <c r="H984" s="3">
        <f t="shared" si="336"/>
        <v>1.348944426007868</v>
      </c>
      <c r="I984" s="13">
        <f>I985*(1+(H985*((B984/B985)-1))+((1-H985)*(Eur_1M!B984/100)*((A984-A985)/360)))</f>
        <v>104.38450353734662</v>
      </c>
      <c r="J984" s="3">
        <f t="shared" si="337"/>
        <v>99.866814316468165</v>
      </c>
      <c r="K984" s="3">
        <f t="shared" si="330"/>
        <v>0.99095897112911668</v>
      </c>
      <c r="L984" s="13">
        <f t="shared" si="338"/>
        <v>990.95897112911666</v>
      </c>
      <c r="M984" s="3">
        <f t="shared" si="339"/>
        <v>-6.0765717755628277E-3</v>
      </c>
      <c r="N984" s="3">
        <f>SQRT(252)*STDEV(M985:$M$1035)</f>
        <v>5.9270647873001438E-2</v>
      </c>
      <c r="O984" s="3">
        <v>973</v>
      </c>
      <c r="P984" s="3">
        <f t="shared" si="340"/>
        <v>3.8611111111111112</v>
      </c>
      <c r="Q984" s="3">
        <f>(  'Swap(vs6M)_3Y'!B996 + ( ('Swap(vs6M)_5Y'!B992 - 'Swap(vs6M)_3Y'!B996)/2  )*(P984-3) )/100</f>
        <v>4.9502083333333334E-3</v>
      </c>
      <c r="R984" s="3">
        <f t="shared" si="320"/>
        <v>0.14436270618537184</v>
      </c>
      <c r="S984" s="3">
        <f t="shared" si="321"/>
        <v>2.7897600753093582E-2</v>
      </c>
      <c r="T984" s="13">
        <f t="shared" si="322"/>
        <v>0.55739296778451686</v>
      </c>
      <c r="U984" s="13">
        <f t="shared" si="323"/>
        <v>0.51112808898911366</v>
      </c>
      <c r="V984" s="3">
        <f t="shared" si="324"/>
        <v>50.902049372361432</v>
      </c>
      <c r="W984" s="13">
        <f t="shared" si="325"/>
        <v>0.55739296778451686</v>
      </c>
      <c r="X984" s="3">
        <f t="shared" si="326"/>
        <v>3.4208425943590319E-3</v>
      </c>
      <c r="Y984" s="3">
        <f t="shared" si="327"/>
        <v>-8.3828570758592047</v>
      </c>
      <c r="Z984" s="3">
        <f t="shared" si="328"/>
        <v>768.76997356218794</v>
      </c>
      <c r="AA984" s="3">
        <f t="shared" si="329"/>
        <v>1936.1600065894547</v>
      </c>
      <c r="AL984" s="25"/>
      <c r="AM984" s="25"/>
    </row>
    <row r="985" spans="1:39" hidden="1">
      <c r="A985" s="4">
        <v>41821</v>
      </c>
      <c r="B985" s="3">
        <v>127.5521</v>
      </c>
      <c r="C985" s="3">
        <f t="shared" si="331"/>
        <v>4.7599724083207138E-4</v>
      </c>
      <c r="D985" s="3">
        <f t="shared" si="332"/>
        <v>2.2657337327974497E-7</v>
      </c>
      <c r="E985" s="3">
        <f t="shared" si="333"/>
        <v>1.6971358320902292E-4</v>
      </c>
      <c r="F985" s="3">
        <f t="shared" si="334"/>
        <v>1.6752359872360508E-2</v>
      </c>
      <c r="G985" s="3">
        <f t="shared" si="335"/>
        <v>4.4289806556577459E-2</v>
      </c>
      <c r="H985" s="3">
        <f t="shared" si="336"/>
        <v>1.3263794218765215</v>
      </c>
      <c r="I985" s="13">
        <f>I986*(1+(H986*((B985/B986)-1))+((1-H986)*(Eur_1M!B985/100)*((A985-A986)/360)))</f>
        <v>105.02073455936328</v>
      </c>
      <c r="J985" s="3">
        <f t="shared" si="337"/>
        <v>100.47550969925918</v>
      </c>
      <c r="K985" s="3">
        <f t="shared" si="330"/>
        <v>0.99699893700156528</v>
      </c>
      <c r="L985" s="13">
        <f t="shared" si="338"/>
        <v>996.99893700156531</v>
      </c>
      <c r="M985" s="3">
        <f t="shared" si="339"/>
        <v>6.1238634914876017E-4</v>
      </c>
      <c r="N985" s="3">
        <f>SQRT(252)*STDEV(M986:$M$1035)</f>
        <v>5.9867085541233281E-2</v>
      </c>
      <c r="O985" s="3">
        <v>974</v>
      </c>
      <c r="P985" s="3">
        <f t="shared" si="340"/>
        <v>3.8650793650793651</v>
      </c>
      <c r="Q985" s="3">
        <f>(  'Swap(vs6M)_3Y'!B997 + ( ('Swap(vs6M)_5Y'!B993 - 'Swap(vs6M)_3Y'!B997)/2  )*(P985-3) )/100</f>
        <v>4.8966269841269842E-3</v>
      </c>
      <c r="R985" s="3">
        <f t="shared" si="320"/>
        <v>0.19411309216743816</v>
      </c>
      <c r="S985" s="3">
        <f t="shared" si="321"/>
        <v>7.641556881231823E-2</v>
      </c>
      <c r="T985" s="13">
        <f t="shared" si="322"/>
        <v>0.57695633473195773</v>
      </c>
      <c r="U985" s="13">
        <f t="shared" si="323"/>
        <v>0.53045575814972579</v>
      </c>
      <c r="V985" s="3">
        <f t="shared" si="324"/>
        <v>54.714016493752752</v>
      </c>
      <c r="W985" s="13">
        <f t="shared" si="325"/>
        <v>0.57695633473195773</v>
      </c>
      <c r="X985" s="3">
        <f t="shared" si="326"/>
        <v>3.3363066531790797E-3</v>
      </c>
      <c r="Y985" s="3">
        <f t="shared" si="327"/>
        <v>-8.4916907341067187</v>
      </c>
      <c r="Z985" s="3">
        <f t="shared" si="328"/>
        <v>767.36481899804733</v>
      </c>
      <c r="AA985" s="3">
        <f t="shared" si="329"/>
        <v>2011.8156912545235</v>
      </c>
      <c r="AL985" s="25"/>
      <c r="AM985" s="25"/>
    </row>
    <row r="986" spans="1:39">
      <c r="A986" s="4">
        <v>41820</v>
      </c>
      <c r="B986" s="3">
        <v>127.4914</v>
      </c>
      <c r="C986" s="3">
        <f t="shared" si="331"/>
        <v>5.8530876707577322E-4</v>
      </c>
      <c r="D986" s="3">
        <f t="shared" si="332"/>
        <v>3.4258635281576176E-7</v>
      </c>
      <c r="E986" s="3">
        <f t="shared" si="333"/>
        <v>1.6963769310055193E-4</v>
      </c>
      <c r="F986" s="3">
        <f t="shared" si="334"/>
        <v>1.5888183208054261E-2</v>
      </c>
      <c r="G986" s="3">
        <f t="shared" si="335"/>
        <v>4.4479223045212415E-2</v>
      </c>
      <c r="H986" s="3">
        <f t="shared" si="336"/>
        <v>1.2882862793565719</v>
      </c>
      <c r="I986" s="13">
        <f>I987*(1+(H987*((B986/B987)-1))+((1-H987)*(Eur_1M!B986/100)*((A986-A987)/360)))</f>
        <v>104.95644098340496</v>
      </c>
      <c r="J986" s="3">
        <f t="shared" si="337"/>
        <v>100.41399870486455</v>
      </c>
      <c r="K986" s="3">
        <f t="shared" si="330"/>
        <v>0.99638857537007008</v>
      </c>
      <c r="L986" s="13">
        <f t="shared" si="338"/>
        <v>996.38857537007004</v>
      </c>
      <c r="M986" s="3">
        <f t="shared" si="339"/>
        <v>7.5139345749363905E-4</v>
      </c>
      <c r="N986" s="3">
        <f>SQRT(252)*STDEV(M987:$M$1035)</f>
        <v>6.0485418184449691E-2</v>
      </c>
      <c r="O986" s="3">
        <v>975</v>
      </c>
      <c r="P986" s="3">
        <f t="shared" si="340"/>
        <v>3.8690476190476191</v>
      </c>
      <c r="Q986" s="3">
        <f>(  'Swap(vs6M)_3Y'!B998 + ( ('Swap(vs6M)_5Y'!B994 - 'Swap(vs6M)_3Y'!B998)/2  )*(P986-3) )/100</f>
        <v>5.0770238095238099E-3</v>
      </c>
      <c r="R986" s="3">
        <f t="shared" ref="R986:R1049" si="341">(LN(L986/1000)+(Q986+((N986^2)/2))*P986)/(N986*SQRT(P986))</f>
        <v>0.19418257783422455</v>
      </c>
      <c r="S986" s="3">
        <f t="shared" ref="S986:S1049" si="342">R986-(N986*SQRT(P986))</f>
        <v>7.5208396501025135E-2</v>
      </c>
      <c r="T986" s="13">
        <f t="shared" ref="T986:T1049" si="343">_xlfn.NORM.S.DIST(R986,TRUE)</f>
        <v>0.57698353794991886</v>
      </c>
      <c r="U986" s="13">
        <f t="shared" ref="U986:U1049" si="344">_xlfn.NORM.S.DIST(S986,TRUE)</f>
        <v>0.52997554808214731</v>
      </c>
      <c r="V986" s="3">
        <f t="shared" ref="V986:V1049" si="345">(L986*T986) - ( 1000* EXP(-Q986*P986) *U986 )</f>
        <v>55.233116629051437</v>
      </c>
      <c r="W986" s="13">
        <f t="shared" ref="W986:W1049" si="346">T986</f>
        <v>0.57698353794991886</v>
      </c>
      <c r="X986" s="3">
        <f t="shared" ref="X986:X1049" si="347" xml:space="preserve"> _xlfn.NORM.S.DIST(R986,FALSE) / ( L986 * N986 * SQRT(P986) )</f>
        <v>3.3024835112465882E-3</v>
      </c>
      <c r="Y986" s="3">
        <f t="shared" ref="Y986:Y1049" si="348">- ( (L986* _xlfn.NORM.S.DIST(R986,FALSE)  * N986  ) / ( 2* SQRT(P986) ) ) - Q986 * 1000 * ( EXP(-Q986*P986) ) *U986</f>
        <v>-8.6358499241352753</v>
      </c>
      <c r="Z986" s="3">
        <f t="shared" ref="Z986:Z1049" si="349" xml:space="preserve"> L986 * SQRT(P986) * _xlfn.NORM.S.DIST(R986,FALSE)</f>
        <v>767.27827037387419</v>
      </c>
      <c r="AA986" s="3">
        <f t="shared" ref="AA986:AA1049" si="350">1000 * P986 * EXP(-Q986*P986) * U986</f>
        <v>2010.6151648485306</v>
      </c>
      <c r="AL986" s="25"/>
      <c r="AM986" s="25"/>
    </row>
    <row r="987" spans="1:39" hidden="1">
      <c r="A987" s="4">
        <v>41817</v>
      </c>
      <c r="B987" s="3">
        <v>127.41679999999999</v>
      </c>
      <c r="C987" s="3">
        <f t="shared" si="331"/>
        <v>-7.1864220518185764E-4</v>
      </c>
      <c r="D987" s="3">
        <f t="shared" si="332"/>
        <v>5.1644661906864319E-7</v>
      </c>
      <c r="E987" s="3">
        <f t="shared" si="333"/>
        <v>1.7181120855475741E-4</v>
      </c>
      <c r="F987" s="3">
        <f t="shared" si="334"/>
        <v>1.3716651944913946E-2</v>
      </c>
      <c r="G987" s="3">
        <f t="shared" si="335"/>
        <v>4.52359249626429E-2</v>
      </c>
      <c r="H987" s="3">
        <f t="shared" si="336"/>
        <v>1.2880025363245931</v>
      </c>
      <c r="I987" s="13">
        <f>I988*(1+(H988*((B987/B988)-1))+((1-H988)*(Eur_1M!B987/100)*((A987-A988)/360)))</f>
        <v>104.87760702169882</v>
      </c>
      <c r="J987" s="3">
        <f t="shared" si="337"/>
        <v>100.33857662257509</v>
      </c>
      <c r="K987" s="3">
        <f t="shared" si="330"/>
        <v>0.99564017671955196</v>
      </c>
      <c r="L987" s="13">
        <f t="shared" si="338"/>
        <v>995.64017671955196</v>
      </c>
      <c r="M987" s="3">
        <f t="shared" si="339"/>
        <v>-8.921137868343475E-4</v>
      </c>
      <c r="N987" s="3">
        <f>SQRT(252)*STDEV(M988:$M$1035)</f>
        <v>6.0969730418176632E-2</v>
      </c>
      <c r="O987" s="3">
        <v>976</v>
      </c>
      <c r="P987" s="3">
        <f t="shared" si="340"/>
        <v>3.873015873015873</v>
      </c>
      <c r="Q987" s="3">
        <f>(  'Swap(vs6M)_3Y'!B999 + ( ('Swap(vs6M)_5Y'!B995 - 'Swap(vs6M)_3Y'!B999)/2  )*(P987-3) )/100</f>
        <v>5.0801190476190486E-3</v>
      </c>
      <c r="R987" s="3">
        <f t="shared" si="341"/>
        <v>0.18755680771109376</v>
      </c>
      <c r="S987" s="3">
        <f t="shared" si="342"/>
        <v>6.7568504137423782E-2</v>
      </c>
      <c r="T987" s="13">
        <f t="shared" si="343"/>
        <v>0.57438795614299121</v>
      </c>
      <c r="U987" s="13">
        <f t="shared" si="344"/>
        <v>0.52693543593173819</v>
      </c>
      <c r="V987" s="3">
        <f t="shared" si="345"/>
        <v>55.21461791744423</v>
      </c>
      <c r="W987" s="13">
        <f t="shared" si="346"/>
        <v>0.57438795614299121</v>
      </c>
      <c r="X987" s="3">
        <f t="shared" si="347"/>
        <v>3.2811798068487787E-3</v>
      </c>
      <c r="Y987" s="3">
        <f t="shared" si="348"/>
        <v>-8.670257072842686</v>
      </c>
      <c r="Z987" s="3">
        <f t="shared" si="349"/>
        <v>768.06576588516157</v>
      </c>
      <c r="AA987" s="3">
        <f t="shared" si="350"/>
        <v>2001.0676573195619</v>
      </c>
      <c r="AL987" s="25"/>
      <c r="AM987" s="25"/>
    </row>
    <row r="988" spans="1:39" hidden="1">
      <c r="A988" s="4">
        <v>41816</v>
      </c>
      <c r="B988" s="3">
        <v>127.50839999999999</v>
      </c>
      <c r="C988" s="3">
        <f t="shared" si="331"/>
        <v>6.6684503973074821E-4</v>
      </c>
      <c r="D988" s="3">
        <f t="shared" si="332"/>
        <v>4.4468230701350317E-7</v>
      </c>
      <c r="E988" s="3">
        <f t="shared" si="333"/>
        <v>1.8967716045276595E-4</v>
      </c>
      <c r="F988" s="3">
        <f t="shared" si="334"/>
        <v>1.8722764093672919E-2</v>
      </c>
      <c r="G988" s="3">
        <f t="shared" si="335"/>
        <v>4.6573499199235979E-2</v>
      </c>
      <c r="H988" s="3">
        <f t="shared" si="336"/>
        <v>1.2403231782691633</v>
      </c>
      <c r="I988" s="13">
        <f>I989*(1+(H989*((B988/B989)-1))+((1-H989)*(Eur_1M!B988/100)*((A988-A989)/360)))</f>
        <v>104.97121152758011</v>
      </c>
      <c r="J988" s="3">
        <f t="shared" si="337"/>
        <v>100.42812999008895</v>
      </c>
      <c r="K988" s="3">
        <f t="shared" si="330"/>
        <v>0.99652879736435862</v>
      </c>
      <c r="L988" s="13">
        <f t="shared" si="338"/>
        <v>996.52879736435864</v>
      </c>
      <c r="M988" s="3">
        <f t="shared" si="339"/>
        <v>8.4088910810259994E-4</v>
      </c>
      <c r="N988" s="3">
        <f>SQRT(252)*STDEV(M989:$M$1035)</f>
        <v>6.1627572137088769E-2</v>
      </c>
      <c r="O988" s="3">
        <v>977</v>
      </c>
      <c r="P988" s="3">
        <f t="shared" si="340"/>
        <v>3.876984126984127</v>
      </c>
      <c r="Q988" s="3">
        <f>(  'Swap(vs6M)_3Y'!B1000 + ( ('Swap(vs6M)_5Y'!B996 - 'Swap(vs6M)_3Y'!B1000)/2  )*(P988-3) )/100</f>
        <v>5.1874563492063496E-3</v>
      </c>
      <c r="R988" s="3">
        <f t="shared" si="341"/>
        <v>0.197756358051839</v>
      </c>
      <c r="S988" s="3">
        <f t="shared" si="342"/>
        <v>7.641130658964583E-2</v>
      </c>
      <c r="T988" s="13">
        <f t="shared" si="343"/>
        <v>0.5783821535061493</v>
      </c>
      <c r="U988" s="13">
        <f t="shared" si="344"/>
        <v>0.5304540627259271</v>
      </c>
      <c r="V988" s="3">
        <f t="shared" si="345"/>
        <v>56.482171211632817</v>
      </c>
      <c r="W988" s="13">
        <f t="shared" si="346"/>
        <v>0.5783821535061493</v>
      </c>
      <c r="X988" s="3">
        <f t="shared" si="347"/>
        <v>3.2352365460149419E-3</v>
      </c>
      <c r="Y988" s="3">
        <f t="shared" si="348"/>
        <v>-8.7979866546573131</v>
      </c>
      <c r="Z988" s="3">
        <f t="shared" si="349"/>
        <v>767.63510629557834</v>
      </c>
      <c r="AA988" s="3">
        <f t="shared" si="350"/>
        <v>2015.6141973181122</v>
      </c>
      <c r="AL988" s="25"/>
      <c r="AM988" s="25"/>
    </row>
    <row r="989" spans="1:39" hidden="1">
      <c r="A989" s="4">
        <v>41815</v>
      </c>
      <c r="B989" s="3">
        <v>127.4234</v>
      </c>
      <c r="C989" s="3">
        <f t="shared" si="331"/>
        <v>3.3440614384505755E-3</v>
      </c>
      <c r="D989" s="3">
        <f t="shared" si="332"/>
        <v>1.1182746904132132E-5</v>
      </c>
      <c r="E989" s="3">
        <f t="shared" si="333"/>
        <v>1.910565022354024E-4</v>
      </c>
      <c r="F989" s="3">
        <f t="shared" si="334"/>
        <v>1.9406483413626656E-2</v>
      </c>
      <c r="G989" s="3">
        <f t="shared" si="335"/>
        <v>4.6583759199119487E-2</v>
      </c>
      <c r="H989" s="3">
        <f t="shared" si="336"/>
        <v>1.2622307543858646</v>
      </c>
      <c r="I989" s="13">
        <f>I990*(1+(H990*((B989/B990)-1))+((1-H990)*(Eur_1M!B989/100)*((A989-A990)/360)))</f>
        <v>104.88297948102473</v>
      </c>
      <c r="J989" s="3">
        <f t="shared" si="337"/>
        <v>100.34371656557182</v>
      </c>
      <c r="K989" s="3">
        <f t="shared" si="330"/>
        <v>0.99569117937402307</v>
      </c>
      <c r="L989" s="13">
        <f t="shared" si="338"/>
        <v>995.69117937402302</v>
      </c>
      <c r="M989" s="3">
        <f t="shared" si="339"/>
        <v>4.2126033356258237E-3</v>
      </c>
      <c r="N989" s="3">
        <f>SQRT(252)*STDEV(M990:$M$1035)</f>
        <v>6.183712895771603E-2</v>
      </c>
      <c r="O989" s="3">
        <v>978</v>
      </c>
      <c r="P989" s="3">
        <f t="shared" si="340"/>
        <v>3.8809523809523809</v>
      </c>
      <c r="Q989" s="3">
        <f>(  'Swap(vs6M)_3Y'!B1001 + ( ('Swap(vs6M)_5Y'!B997 - 'Swap(vs6M)_3Y'!B1001)/2  )*(P989-3) )/100</f>
        <v>5.1809523809523816E-3</v>
      </c>
      <c r="R989" s="3">
        <f t="shared" si="341"/>
        <v>0.19051845065076314</v>
      </c>
      <c r="S989" s="3">
        <f t="shared" si="342"/>
        <v>6.869848450335754E-2</v>
      </c>
      <c r="T989" s="13">
        <f t="shared" si="343"/>
        <v>0.57554855678193173</v>
      </c>
      <c r="U989" s="13">
        <f t="shared" si="344"/>
        <v>0.52738518772658649</v>
      </c>
      <c r="V989" s="3">
        <f t="shared" si="345"/>
        <v>56.18168505784638</v>
      </c>
      <c r="W989" s="13">
        <f t="shared" si="346"/>
        <v>0.57554855678193173</v>
      </c>
      <c r="X989" s="3">
        <f t="shared" si="347"/>
        <v>3.2298702578711556E-3</v>
      </c>
      <c r="Y989" s="3">
        <f t="shared" si="348"/>
        <v>-8.8001034944940493</v>
      </c>
      <c r="Z989" s="3">
        <f t="shared" si="349"/>
        <v>768.46134826203797</v>
      </c>
      <c r="AA989" s="3">
        <f t="shared" si="350"/>
        <v>2006.0135858503247</v>
      </c>
      <c r="AL989" s="25"/>
      <c r="AM989" s="25"/>
    </row>
    <row r="990" spans="1:39" hidden="1">
      <c r="A990" s="4">
        <v>41814</v>
      </c>
      <c r="B990" s="3">
        <v>126.998</v>
      </c>
      <c r="C990" s="3">
        <f t="shared" si="331"/>
        <v>4.2642641857871359E-3</v>
      </c>
      <c r="D990" s="3">
        <f t="shared" si="332"/>
        <v>1.8183949046186824E-5</v>
      </c>
      <c r="E990" s="3">
        <f t="shared" si="333"/>
        <v>2.0868354827918801E-4</v>
      </c>
      <c r="F990" s="3">
        <f t="shared" si="334"/>
        <v>2.1429897447678748E-2</v>
      </c>
      <c r="G990" s="3">
        <f t="shared" si="335"/>
        <v>4.8374489045450511E-2</v>
      </c>
      <c r="H990" s="3">
        <f t="shared" si="336"/>
        <v>1.2604988481530035</v>
      </c>
      <c r="I990" s="13">
        <f>I991*(1+(H991*((B990/B991)-1))+((1-H991)*(Eur_1M!B990/100)*((A990-A991)/360)))</f>
        <v>104.44207841448437</v>
      </c>
      <c r="J990" s="3">
        <f t="shared" si="337"/>
        <v>99.921897392686972</v>
      </c>
      <c r="K990" s="3">
        <f t="shared" si="330"/>
        <v>0.99150554977899175</v>
      </c>
      <c r="L990" s="13">
        <f t="shared" si="338"/>
        <v>991.50554977899174</v>
      </c>
      <c r="M990" s="3">
        <f t="shared" si="339"/>
        <v>5.5347174131343269E-3</v>
      </c>
      <c r="N990" s="3">
        <f>SQRT(252)*STDEV(M991:$M$1035)</f>
        <v>6.154183929323246E-2</v>
      </c>
      <c r="O990" s="3">
        <v>979</v>
      </c>
      <c r="P990" s="3">
        <f t="shared" si="340"/>
        <v>3.8849206349206349</v>
      </c>
      <c r="Q990" s="3">
        <f>(  'Swap(vs6M)_3Y'!B1002 + ( ('Swap(vs6M)_5Y'!B998 - 'Swap(vs6M)_3Y'!B1002)/2  )*(P990-3) )/100</f>
        <v>5.00106746031746E-3</v>
      </c>
      <c r="R990" s="3">
        <f t="shared" si="341"/>
        <v>0.15049344934327544</v>
      </c>
      <c r="S990" s="3">
        <f t="shared" si="342"/>
        <v>2.9193240855732702E-2</v>
      </c>
      <c r="T990" s="13">
        <f t="shared" si="343"/>
        <v>0.5598123407253438</v>
      </c>
      <c r="U990" s="13">
        <f t="shared" si="344"/>
        <v>0.51164476402321479</v>
      </c>
      <c r="V990" s="3">
        <f t="shared" si="345"/>
        <v>53.256952409117162</v>
      </c>
      <c r="W990" s="13">
        <f t="shared" si="346"/>
        <v>0.5598123407253438</v>
      </c>
      <c r="X990" s="3">
        <f t="shared" si="347"/>
        <v>3.2797093497435445E-3</v>
      </c>
      <c r="Y990" s="3">
        <f t="shared" si="348"/>
        <v>-8.6152521732273115</v>
      </c>
      <c r="Z990" s="3">
        <f t="shared" si="349"/>
        <v>770.8649148211282</v>
      </c>
      <c r="AA990" s="3">
        <f t="shared" si="350"/>
        <v>1949.4535252360226</v>
      </c>
      <c r="AL990" s="25"/>
      <c r="AM990" s="25"/>
    </row>
    <row r="991" spans="1:39" hidden="1">
      <c r="A991" s="4">
        <v>41813</v>
      </c>
      <c r="B991" s="11">
        <f>B992</f>
        <v>126.4576</v>
      </c>
      <c r="C991" s="3">
        <f t="shared" si="331"/>
        <v>0</v>
      </c>
      <c r="D991" s="3">
        <f t="shared" si="332"/>
        <v>0</v>
      </c>
      <c r="E991" s="3">
        <f t="shared" si="333"/>
        <v>1.9974538914001872E-4</v>
      </c>
      <c r="F991" s="3">
        <f t="shared" si="334"/>
        <v>2.020632231324453E-2</v>
      </c>
      <c r="G991" s="3">
        <f t="shared" si="335"/>
        <v>4.7534889949019547E-2</v>
      </c>
      <c r="H991" s="3">
        <f t="shared" si="336"/>
        <v>1.2989596960278167</v>
      </c>
      <c r="I991" s="13">
        <f>I992*(1+(H992*((B991/B992)-1))+((1-H992)*(Eur_1M!B991/100)*((A991-A992)/360)))</f>
        <v>103.86561776936887</v>
      </c>
      <c r="J991" s="3">
        <f t="shared" si="337"/>
        <v>99.370385566164714</v>
      </c>
      <c r="K991" s="3">
        <f t="shared" si="330"/>
        <v>0.98603300521134229</v>
      </c>
      <c r="L991" s="13">
        <f t="shared" si="338"/>
        <v>986.03300521134224</v>
      </c>
      <c r="M991" s="3">
        <f t="shared" si="339"/>
        <v>-1.7036205089851632E-6</v>
      </c>
      <c r="N991" s="3">
        <f>SQRT(252)*STDEV(M992:$M$1035)</f>
        <v>6.2218984402160067E-2</v>
      </c>
      <c r="O991" s="3">
        <v>980</v>
      </c>
      <c r="P991" s="3">
        <f t="shared" si="340"/>
        <v>3.8888888888888888</v>
      </c>
      <c r="Q991" s="3">
        <f>(  'Swap(vs6M)_3Y'!B1003 + ( ('Swap(vs6M)_5Y'!B999 - 'Swap(vs6M)_3Y'!B1003)/2  )*(P991-3) )/100</f>
        <v>5.0492222222222223E-3</v>
      </c>
      <c r="R991" s="3">
        <f t="shared" si="341"/>
        <v>0.10674831375661065</v>
      </c>
      <c r="S991" s="3">
        <f t="shared" si="342"/>
        <v>-1.5949178158925867E-2</v>
      </c>
      <c r="T991" s="13">
        <f t="shared" si="343"/>
        <v>0.54250567364016278</v>
      </c>
      <c r="U991" s="13">
        <f t="shared" si="344"/>
        <v>0.49363746824209043</v>
      </c>
      <c r="V991" s="3">
        <f t="shared" si="345"/>
        <v>50.889484409596548</v>
      </c>
      <c r="W991" s="13">
        <f t="shared" si="346"/>
        <v>0.54250567364016278</v>
      </c>
      <c r="X991" s="3">
        <f t="shared" si="347"/>
        <v>3.278751418736302E-3</v>
      </c>
      <c r="Y991" s="3">
        <f t="shared" si="348"/>
        <v>-8.6143341356305783</v>
      </c>
      <c r="Z991" s="3">
        <f t="shared" si="349"/>
        <v>771.32933508263329</v>
      </c>
      <c r="AA991" s="3">
        <f t="shared" si="350"/>
        <v>1882.3739484433988</v>
      </c>
      <c r="AL991" s="25"/>
      <c r="AM991" s="25"/>
    </row>
    <row r="992" spans="1:39" hidden="1">
      <c r="A992" s="4">
        <v>41810</v>
      </c>
      <c r="B992" s="3">
        <v>126.4576</v>
      </c>
      <c r="C992" s="3">
        <f t="shared" si="331"/>
        <v>-2.210155128631311E-3</v>
      </c>
      <c r="D992" s="3">
        <f t="shared" si="332"/>
        <v>4.8847856926152868E-6</v>
      </c>
      <c r="E992" s="3">
        <f t="shared" si="333"/>
        <v>1.9979426182868183E-4</v>
      </c>
      <c r="F992" s="3">
        <f t="shared" si="334"/>
        <v>1.9985250631061775E-2</v>
      </c>
      <c r="G992" s="3">
        <f t="shared" si="335"/>
        <v>4.7600202164339467E-2</v>
      </c>
      <c r="H992" s="3">
        <f t="shared" si="336"/>
        <v>1.1892910064103768</v>
      </c>
      <c r="I992" s="13">
        <f>I993*(1+(H993*((B992/B993)-1))+((1-H993)*(Eur_1M!B992/100)*((A992-A993)/360)))</f>
        <v>103.86579471711619</v>
      </c>
      <c r="J992" s="3">
        <f t="shared" si="337"/>
        <v>99.370554855735733</v>
      </c>
      <c r="K992" s="3">
        <f t="shared" si="330"/>
        <v>0.9860346850388233</v>
      </c>
      <c r="L992" s="13">
        <f t="shared" si="338"/>
        <v>986.03468503882334</v>
      </c>
      <c r="M992" s="3">
        <f t="shared" si="339"/>
        <v>-2.5258778875243159E-3</v>
      </c>
      <c r="N992" s="3">
        <f>SQRT(252)*STDEV(M993:$M$1035)</f>
        <v>6.2393142970508519E-2</v>
      </c>
      <c r="O992" s="3">
        <v>981</v>
      </c>
      <c r="P992" s="3">
        <f t="shared" si="340"/>
        <v>3.8928571428571428</v>
      </c>
      <c r="Q992" s="3">
        <f>(  'Swap(vs6M)_3Y'!B1004 + ( ('Swap(vs6M)_5Y'!B1000 - 'Swap(vs6M)_3Y'!B1004)/2  )*(P992-3) )/100</f>
        <v>5.2076785714285714E-3</v>
      </c>
      <c r="R992" s="3">
        <f t="shared" si="341"/>
        <v>0.11198901167430816</v>
      </c>
      <c r="S992" s="3">
        <f t="shared" si="342"/>
        <v>-1.1114685551920661E-2</v>
      </c>
      <c r="T992" s="13">
        <f t="shared" si="343"/>
        <v>0.54458394041244751</v>
      </c>
      <c r="U992" s="13">
        <f t="shared" si="344"/>
        <v>0.49556597329398733</v>
      </c>
      <c r="V992" s="3">
        <f t="shared" si="345"/>
        <v>51.358015077703044</v>
      </c>
      <c r="W992" s="13">
        <f t="shared" si="346"/>
        <v>0.54458394041244751</v>
      </c>
      <c r="X992" s="3">
        <f t="shared" si="347"/>
        <v>3.2660544194085556E-3</v>
      </c>
      <c r="Y992" s="3">
        <f t="shared" si="348"/>
        <v>-8.7098535535201407</v>
      </c>
      <c r="Z992" s="3">
        <f t="shared" si="349"/>
        <v>771.28188393573453</v>
      </c>
      <c r="AA992" s="3">
        <f t="shared" si="350"/>
        <v>1890.4517735773345</v>
      </c>
      <c r="AL992" s="25"/>
      <c r="AM992" s="25"/>
    </row>
    <row r="993" spans="1:39" hidden="1">
      <c r="A993" s="4">
        <v>41809</v>
      </c>
      <c r="B993" s="3">
        <v>126.73739999999999</v>
      </c>
      <c r="C993" s="3">
        <f t="shared" si="331"/>
        <v>3.7446521262940978E-3</v>
      </c>
      <c r="D993" s="3">
        <f t="shared" si="332"/>
        <v>1.4022419546958908E-5</v>
      </c>
      <c r="E993" s="3">
        <f t="shared" si="333"/>
        <v>1.9522311599339841E-4</v>
      </c>
      <c r="F993" s="3">
        <f t="shared" si="334"/>
        <v>2.2755441345465918E-2</v>
      </c>
      <c r="G993" s="3">
        <f t="shared" si="335"/>
        <v>4.6190809602082619E-2</v>
      </c>
      <c r="H993" s="3">
        <f t="shared" si="336"/>
        <v>1.1424752248631462</v>
      </c>
      <c r="I993" s="13">
        <f>I994*(1+(H994*((B993/B994)-1))+((1-H994)*(Eur_1M!B993/100)*((A993-A994)/360)))</f>
        <v>104.12847864536361</v>
      </c>
      <c r="J993" s="3">
        <f t="shared" si="337"/>
        <v>99.621870004988907</v>
      </c>
      <c r="K993" s="3">
        <f t="shared" si="330"/>
        <v>0.98852843637591803</v>
      </c>
      <c r="L993" s="13">
        <f t="shared" si="338"/>
        <v>988.52843637591798</v>
      </c>
      <c r="M993" s="3">
        <f t="shared" si="339"/>
        <v>4.4479608426202487E-3</v>
      </c>
      <c r="N993" s="3">
        <f>SQRT(252)*STDEV(M994:$M$1035)</f>
        <v>6.2533615013577848E-2</v>
      </c>
      <c r="O993" s="3">
        <v>982</v>
      </c>
      <c r="P993" s="3">
        <f t="shared" si="340"/>
        <v>3.8968253968253967</v>
      </c>
      <c r="Q993" s="3">
        <f>(  'Swap(vs6M)_3Y'!B1005 + ( ('Swap(vs6M)_5Y'!B1001 - 'Swap(vs6M)_3Y'!B1005)/2  )*(P993-3) )/100</f>
        <v>5.0648412698412705E-3</v>
      </c>
      <c r="R993" s="3">
        <f t="shared" si="341"/>
        <v>0.12814024477975752</v>
      </c>
      <c r="S993" s="3">
        <f t="shared" si="342"/>
        <v>4.6965224222810381E-3</v>
      </c>
      <c r="T993" s="13">
        <f t="shared" si="343"/>
        <v>0.55098100608664036</v>
      </c>
      <c r="U993" s="13">
        <f t="shared" si="344"/>
        <v>0.50187363447720523</v>
      </c>
      <c r="V993" s="3">
        <f t="shared" si="345"/>
        <v>52.595028204570895</v>
      </c>
      <c r="W993" s="13">
        <f t="shared" si="346"/>
        <v>0.55098100608664036</v>
      </c>
      <c r="X993" s="3">
        <f t="shared" si="347"/>
        <v>3.2425475165673771E-3</v>
      </c>
      <c r="Y993" s="3">
        <f t="shared" si="348"/>
        <v>-8.6875246461949018</v>
      </c>
      <c r="Z993" s="3">
        <f t="shared" si="349"/>
        <v>772.12775759553233</v>
      </c>
      <c r="AA993" s="3">
        <f t="shared" si="350"/>
        <v>1917.4928081714854</v>
      </c>
      <c r="AL993" s="25"/>
      <c r="AM993" s="25"/>
    </row>
    <row r="994" spans="1:39" hidden="1">
      <c r="A994" s="4">
        <v>41808</v>
      </c>
      <c r="B994" s="3">
        <v>126.2637</v>
      </c>
      <c r="C994" s="3">
        <f t="shared" si="331"/>
        <v>-1.8214186208840492E-4</v>
      </c>
      <c r="D994" s="3">
        <f t="shared" si="332"/>
        <v>3.3175657925031518E-8</v>
      </c>
      <c r="E994" s="3">
        <f t="shared" si="333"/>
        <v>2.1116436547970494E-4</v>
      </c>
      <c r="F994" s="3">
        <f t="shared" si="334"/>
        <v>1.3536881197176434E-2</v>
      </c>
      <c r="G994" s="3">
        <f t="shared" si="335"/>
        <v>5.0450225955291889E-2</v>
      </c>
      <c r="H994" s="3">
        <f t="shared" si="336"/>
        <v>1.1883925174697767</v>
      </c>
      <c r="I994" s="13">
        <f>I995*(1+(H995*((B994/B995)-1))+((1-H995)*(Eur_1M!B994/100)*((A994-A995)/360)))</f>
        <v>103.66634778165358</v>
      </c>
      <c r="J994" s="3">
        <f t="shared" si="337"/>
        <v>99.179739845893721</v>
      </c>
      <c r="K994" s="3">
        <f t="shared" si="330"/>
        <v>0.98414126481586683</v>
      </c>
      <c r="L994" s="13">
        <f t="shared" si="338"/>
        <v>984.14126481586686</v>
      </c>
      <c r="M994" s="3">
        <f t="shared" si="339"/>
        <v>-2.0706168967087174E-4</v>
      </c>
      <c r="N994" s="3">
        <f>SQRT(252)*STDEV(M995:$M$1035)</f>
        <v>6.3252691276169545E-2</v>
      </c>
      <c r="O994" s="3">
        <v>983</v>
      </c>
      <c r="P994" s="3">
        <f t="shared" si="340"/>
        <v>3.9007936507936507</v>
      </c>
      <c r="Q994" s="3">
        <f>(  'Swap(vs6M)_3Y'!B1006 + ( ('Swap(vs6M)_5Y'!B1002 - 'Swap(vs6M)_3Y'!B1006)/2  )*(P994-3) )/100</f>
        <v>5.1039107142857145E-3</v>
      </c>
      <c r="R994" s="3">
        <f t="shared" si="341"/>
        <v>9.3869559610391229E-2</v>
      </c>
      <c r="S994" s="3">
        <f t="shared" si="342"/>
        <v>-3.10572062932786E-2</v>
      </c>
      <c r="T994" s="13">
        <f t="shared" si="343"/>
        <v>0.53739361252493389</v>
      </c>
      <c r="U994" s="13">
        <f t="shared" si="344"/>
        <v>0.48761195881145264</v>
      </c>
      <c r="V994" s="3">
        <f t="shared" si="345"/>
        <v>50.871282988637688</v>
      </c>
      <c r="W994" s="13">
        <f t="shared" si="346"/>
        <v>0.53739361252493389</v>
      </c>
      <c r="X994" s="3">
        <f t="shared" si="347"/>
        <v>3.2306040633130442E-3</v>
      </c>
      <c r="Y994" s="3">
        <f t="shared" si="348"/>
        <v>-8.6989816368658754</v>
      </c>
      <c r="Z994" s="3">
        <f t="shared" si="349"/>
        <v>772.02365021994353</v>
      </c>
      <c r="AA994" s="3">
        <f t="shared" si="350"/>
        <v>1864.5791565648533</v>
      </c>
      <c r="AL994" s="25"/>
      <c r="AM994" s="25"/>
    </row>
    <row r="995" spans="1:39" hidden="1">
      <c r="A995" s="4">
        <v>41807</v>
      </c>
      <c r="B995" s="3">
        <v>126.2867</v>
      </c>
      <c r="C995" s="3">
        <f t="shared" si="331"/>
        <v>-3.5112217993253721E-3</v>
      </c>
      <c r="D995" s="3">
        <f t="shared" si="332"/>
        <v>1.2328678524057703E-5</v>
      </c>
      <c r="E995" s="3">
        <f t="shared" si="333"/>
        <v>2.2402528595109249E-4</v>
      </c>
      <c r="F995" s="3">
        <f t="shared" si="334"/>
        <v>1.0128188040872517E-2</v>
      </c>
      <c r="G995" s="3">
        <f t="shared" si="335"/>
        <v>5.2517550222751855E-2</v>
      </c>
      <c r="H995" s="3">
        <f t="shared" si="336"/>
        <v>1.1343626542661067</v>
      </c>
      <c r="I995" s="13">
        <f>I996*(1+(H996*((B995/B996)-1))+((1-H996)*(Eur_1M!B995/100)*((A995-A996)/360)))</f>
        <v>103.68781533326431</v>
      </c>
      <c r="J995" s="3">
        <f t="shared" si="337"/>
        <v>99.200278296697107</v>
      </c>
      <c r="K995" s="3">
        <f t="shared" si="330"/>
        <v>0.9843450638677943</v>
      </c>
      <c r="L995" s="13">
        <f t="shared" si="338"/>
        <v>984.34506386779435</v>
      </c>
      <c r="M995" s="3">
        <f t="shared" si="339"/>
        <v>-3.9425182147957436E-3</v>
      </c>
      <c r="N995" s="3">
        <f>SQRT(252)*STDEV(M996:$M$1035)</f>
        <v>6.2843057747632214E-2</v>
      </c>
      <c r="O995" s="3">
        <v>984</v>
      </c>
      <c r="P995" s="3">
        <f t="shared" si="340"/>
        <v>3.9047619047619047</v>
      </c>
      <c r="Q995" s="3">
        <f>(  'Swap(vs6M)_3Y'!B1007 + ( ('Swap(vs6M)_5Y'!B1003 - 'Swap(vs6M)_3Y'!B1007)/2  )*(P995-3) )/100</f>
        <v>5.2765476190476191E-3</v>
      </c>
      <c r="R995" s="3">
        <f t="shared" si="341"/>
        <v>0.10094418642220622</v>
      </c>
      <c r="S995" s="3">
        <f t="shared" si="342"/>
        <v>-2.3236651832011415E-2</v>
      </c>
      <c r="T995" s="13">
        <f t="shared" si="343"/>
        <v>0.54020261673356829</v>
      </c>
      <c r="U995" s="13">
        <f t="shared" si="344"/>
        <v>0.49073075127951277</v>
      </c>
      <c r="V995" s="3">
        <f t="shared" si="345"/>
        <v>51.022430004174396</v>
      </c>
      <c r="W995" s="13">
        <f t="shared" si="346"/>
        <v>0.54020261673356829</v>
      </c>
      <c r="X995" s="3">
        <f t="shared" si="347"/>
        <v>3.2470983231820778E-3</v>
      </c>
      <c r="Y995" s="3">
        <f t="shared" si="348"/>
        <v>-8.7491797226856214</v>
      </c>
      <c r="Z995" s="3">
        <f t="shared" si="349"/>
        <v>772.04398008349858</v>
      </c>
      <c r="AA995" s="3">
        <f t="shared" si="350"/>
        <v>1877.1102209433486</v>
      </c>
      <c r="AL995" s="25"/>
      <c r="AM995" s="25"/>
    </row>
    <row r="996" spans="1:39" hidden="1">
      <c r="A996" s="4">
        <v>41806</v>
      </c>
      <c r="B996" s="3">
        <v>126.73090000000001</v>
      </c>
      <c r="C996" s="3">
        <f t="shared" si="331"/>
        <v>9.9077795220290092E-4</v>
      </c>
      <c r="D996" s="3">
        <f t="shared" si="332"/>
        <v>9.8164095057137386E-7</v>
      </c>
      <c r="E996" s="3">
        <f t="shared" si="333"/>
        <v>2.1170112255181406E-4</v>
      </c>
      <c r="F996" s="3">
        <f t="shared" si="334"/>
        <v>1.3706604518404624E-2</v>
      </c>
      <c r="G996" s="3">
        <f t="shared" si="335"/>
        <v>5.0488369051453513E-2</v>
      </c>
      <c r="H996" s="3">
        <f t="shared" si="336"/>
        <v>1.1224694612363997</v>
      </c>
      <c r="I996" s="13">
        <f>I997*(1+(H997*((B996/B997)-1))+((1-H997)*(Eur_1M!B996/100)*((A996-A997)/360)))</f>
        <v>104.09741332709677</v>
      </c>
      <c r="J996" s="3">
        <f t="shared" si="337"/>
        <v>99.592149172241676</v>
      </c>
      <c r="K996" s="3">
        <f t="shared" si="330"/>
        <v>0.98823352233423278</v>
      </c>
      <c r="L996" s="13">
        <f t="shared" si="338"/>
        <v>988.23352233423282</v>
      </c>
      <c r="M996" s="3">
        <f t="shared" si="339"/>
        <v>1.106333777289432E-3</v>
      </c>
      <c r="N996" s="3">
        <f>SQRT(252)*STDEV(M997:$M$1035)</f>
        <v>6.3664010255304049E-2</v>
      </c>
      <c r="O996" s="3">
        <v>985</v>
      </c>
      <c r="P996" s="3">
        <f t="shared" si="340"/>
        <v>3.9087301587301586</v>
      </c>
      <c r="Q996" s="3">
        <f>(  'Swap(vs6M)_3Y'!B1008 + ( ('Swap(vs6M)_5Y'!B1004 - 'Swap(vs6M)_3Y'!B1008)/2  )*(P996-3) )/100</f>
        <v>5.296755952380953E-3</v>
      </c>
      <c r="R996" s="3">
        <f t="shared" si="341"/>
        <v>0.13338357274830304</v>
      </c>
      <c r="S996" s="3">
        <f t="shared" si="342"/>
        <v>7.5165856251384333E-3</v>
      </c>
      <c r="T996" s="13">
        <f t="shared" si="343"/>
        <v>0.55305498181662938</v>
      </c>
      <c r="U996" s="13">
        <f t="shared" si="344"/>
        <v>0.50299865557322887</v>
      </c>
      <c r="V996" s="3">
        <f t="shared" si="345"/>
        <v>53.855632757382295</v>
      </c>
      <c r="W996" s="13">
        <f t="shared" si="346"/>
        <v>0.55305498181662938</v>
      </c>
      <c r="X996" s="3">
        <f t="shared" si="347"/>
        <v>3.1788888451381096E-3</v>
      </c>
      <c r="Y996" s="3">
        <f t="shared" si="348"/>
        <v>-8.9011437033220115</v>
      </c>
      <c r="Z996" s="3">
        <f t="shared" si="349"/>
        <v>772.54571370914005</v>
      </c>
      <c r="AA996" s="3">
        <f t="shared" si="350"/>
        <v>1925.7994538422381</v>
      </c>
      <c r="AL996" s="25"/>
      <c r="AM996" s="25"/>
    </row>
    <row r="997" spans="1:39" hidden="1">
      <c r="A997" s="4">
        <v>41803</v>
      </c>
      <c r="B997" s="3">
        <v>126.6054</v>
      </c>
      <c r="C997" s="3">
        <f t="shared" si="331"/>
        <v>2.637644370224311E-3</v>
      </c>
      <c r="D997" s="3">
        <f t="shared" si="332"/>
        <v>6.9571678237760024E-6</v>
      </c>
      <c r="E997" s="3">
        <f t="shared" si="333"/>
        <v>2.2592487411503135E-4</v>
      </c>
      <c r="F997" s="3">
        <f t="shared" si="334"/>
        <v>8.8164173143036057E-3</v>
      </c>
      <c r="G997" s="3">
        <f t="shared" si="335"/>
        <v>5.2893137634910874E-2</v>
      </c>
      <c r="H997" s="3">
        <f t="shared" si="336"/>
        <v>1.118085736626961</v>
      </c>
      <c r="I997" s="13">
        <f>I998*(1+(H998*((B997/B998)-1))+((1-H998)*(Eur_1M!B997/100)*((A997-A998)/360)))</f>
        <v>103.98231052540349</v>
      </c>
      <c r="J997" s="3">
        <f t="shared" si="337"/>
        <v>99.482027940310957</v>
      </c>
      <c r="K997" s="3">
        <f t="shared" si="330"/>
        <v>0.98714081077193416</v>
      </c>
      <c r="L997" s="13">
        <f t="shared" si="338"/>
        <v>987.14081077193418</v>
      </c>
      <c r="M997" s="3">
        <f t="shared" si="339"/>
        <v>2.9305356540403182E-3</v>
      </c>
      <c r="N997" s="3">
        <f>SQRT(252)*STDEV(M998:$M$1035)</f>
        <v>6.4316661588925128E-2</v>
      </c>
      <c r="O997" s="3">
        <v>986</v>
      </c>
      <c r="P997" s="3">
        <f t="shared" si="340"/>
        <v>3.9126984126984126</v>
      </c>
      <c r="Q997" s="3">
        <f>(  'Swap(vs6M)_3Y'!B1009 + ( ('Swap(vs6M)_5Y'!B1005 - 'Swap(vs6M)_3Y'!B1009)/2  )*(P997-3) )/100</f>
        <v>5.360694444444444E-3</v>
      </c>
      <c r="R997" s="3">
        <f t="shared" si="341"/>
        <v>0.12674627744297806</v>
      </c>
      <c r="S997" s="3">
        <f t="shared" si="342"/>
        <v>-4.755650545454071E-4</v>
      </c>
      <c r="T997" s="13">
        <f t="shared" si="343"/>
        <v>0.55042939146431391</v>
      </c>
      <c r="U997" s="13">
        <f t="shared" si="344"/>
        <v>0.49981027699981179</v>
      </c>
      <c r="V997" s="3">
        <f t="shared" si="345"/>
        <v>53.915270731511271</v>
      </c>
      <c r="W997" s="13">
        <f t="shared" si="346"/>
        <v>0.55042939146431391</v>
      </c>
      <c r="X997" s="3">
        <f t="shared" si="347"/>
        <v>3.1512357161238183E-3</v>
      </c>
      <c r="Y997" s="3">
        <f t="shared" si="348"/>
        <v>-8.9749215835428906</v>
      </c>
      <c r="Z997" s="3">
        <f t="shared" si="349"/>
        <v>772.74992626887001</v>
      </c>
      <c r="AA997" s="3">
        <f t="shared" si="350"/>
        <v>1915.0156365112539</v>
      </c>
      <c r="AL997" s="25"/>
      <c r="AM997" s="25"/>
    </row>
    <row r="998" spans="1:39" hidden="1">
      <c r="A998" s="4">
        <v>41802</v>
      </c>
      <c r="B998" s="3">
        <v>126.2719</v>
      </c>
      <c r="C998" s="3">
        <f t="shared" si="331"/>
        <v>-1.5834213352562754E-3</v>
      </c>
      <c r="D998" s="3">
        <f t="shared" si="332"/>
        <v>2.5072231249447661E-6</v>
      </c>
      <c r="E998" s="3">
        <f t="shared" si="333"/>
        <v>2.3149003865950715E-4</v>
      </c>
      <c r="F998" s="3">
        <f t="shared" si="334"/>
        <v>9.7174637144422302E-3</v>
      </c>
      <c r="G998" s="3">
        <f t="shared" si="335"/>
        <v>5.3453570072106923E-2</v>
      </c>
      <c r="H998" s="3">
        <f t="shared" si="336"/>
        <v>1.1113883009575634</v>
      </c>
      <c r="I998" s="13">
        <f>I999*(1+(H999*((B998/B999)-1))+((1-H999)*(Eur_1M!B998/100)*((A998-A999)/360)))</f>
        <v>103.67803272325571</v>
      </c>
      <c r="J998" s="3">
        <f t="shared" si="337"/>
        <v>99.190919071293408</v>
      </c>
      <c r="K998" s="3">
        <f t="shared" si="330"/>
        <v>0.98425219409478615</v>
      </c>
      <c r="L998" s="13">
        <f t="shared" si="338"/>
        <v>984.25219409478609</v>
      </c>
      <c r="M998" s="3">
        <f t="shared" si="339"/>
        <v>-1.7388331030867509E-3</v>
      </c>
      <c r="N998" s="3">
        <f>SQRT(252)*STDEV(M999:$M$1035)</f>
        <v>6.4803876714694536E-2</v>
      </c>
      <c r="O998" s="3">
        <v>987</v>
      </c>
      <c r="P998" s="3">
        <f t="shared" si="340"/>
        <v>3.9166666666666665</v>
      </c>
      <c r="Q998" s="3">
        <f>(  'Swap(vs6M)_3Y'!B1010 + ( ('Swap(vs6M)_5Y'!B1006 - 'Swap(vs6M)_3Y'!B1010)/2  )*(P998-3) )/100</f>
        <v>5.2700000000000004E-3</v>
      </c>
      <c r="R998" s="3">
        <f t="shared" si="341"/>
        <v>0.10130027214059453</v>
      </c>
      <c r="S998" s="3">
        <f t="shared" si="342"/>
        <v>-2.6950294638824424E-2</v>
      </c>
      <c r="T998" s="13">
        <f t="shared" si="343"/>
        <v>0.54034394991514267</v>
      </c>
      <c r="U998" s="13">
        <f t="shared" si="344"/>
        <v>0.48924968937308239</v>
      </c>
      <c r="V998" s="3">
        <f t="shared" si="345"/>
        <v>52.580042630041362</v>
      </c>
      <c r="W998" s="13">
        <f t="shared" si="346"/>
        <v>0.54034394991514267</v>
      </c>
      <c r="X998" s="3">
        <f t="shared" si="347"/>
        <v>3.1442427740396507E-3</v>
      </c>
      <c r="Y998" s="3">
        <f t="shared" si="348"/>
        <v>-8.9215598930316879</v>
      </c>
      <c r="Z998" s="3">
        <f t="shared" si="349"/>
        <v>773.11919081303006</v>
      </c>
      <c r="AA998" s="3">
        <f t="shared" si="350"/>
        <v>1877.0808129224754</v>
      </c>
      <c r="AL998" s="25"/>
      <c r="AM998" s="25"/>
    </row>
    <row r="999" spans="1:39" hidden="1">
      <c r="A999" s="4">
        <v>41801</v>
      </c>
      <c r="B999" s="3">
        <v>126.47199999999999</v>
      </c>
      <c r="C999" s="3">
        <f t="shared" si="331"/>
        <v>3.8672161389769871E-4</v>
      </c>
      <c r="D999" s="3">
        <f t="shared" si="332"/>
        <v>1.4955360665564076E-7</v>
      </c>
      <c r="E999" s="3">
        <f t="shared" si="333"/>
        <v>2.3901730750644355E-4</v>
      </c>
      <c r="F999" s="3">
        <f t="shared" si="334"/>
        <v>1.4468611674879596E-2</v>
      </c>
      <c r="G999" s="3">
        <f t="shared" si="335"/>
        <v>5.3663147676856954E-2</v>
      </c>
      <c r="H999" s="3">
        <f t="shared" si="336"/>
        <v>1.097756823089165</v>
      </c>
      <c r="I999" s="13">
        <f>I1000*(1+(H1000*((B999/B1000)-1))+((1-H1000)*(Eur_1M!B999/100)*((A999-A1000)/360)))</f>
        <v>103.8584683468726</v>
      </c>
      <c r="J999" s="3">
        <f t="shared" si="337"/>
        <v>99.363545565736402</v>
      </c>
      <c r="K999" s="3">
        <f t="shared" si="330"/>
        <v>0.98596513321769408</v>
      </c>
      <c r="L999" s="13">
        <f t="shared" si="338"/>
        <v>985.96513321769407</v>
      </c>
      <c r="M999" s="3">
        <f t="shared" si="339"/>
        <v>4.7577728777293556E-4</v>
      </c>
      <c r="N999" s="3">
        <f>SQRT(252)*STDEV(M1000:$M$1035)</f>
        <v>6.570625300085646E-2</v>
      </c>
      <c r="O999" s="3">
        <v>988</v>
      </c>
      <c r="P999" s="3">
        <f t="shared" si="340"/>
        <v>3.9206349206349205</v>
      </c>
      <c r="Q999" s="3">
        <f>(  'Swap(vs6M)_3Y'!B1011 + ( ('Swap(vs6M)_5Y'!B1007 - 'Swap(vs6M)_3Y'!B1011)/2  )*(P999-3) )/100</f>
        <v>5.4151587301587301E-3</v>
      </c>
      <c r="R999" s="3">
        <f t="shared" si="341"/>
        <v>0.11959725212594008</v>
      </c>
      <c r="S999" s="3">
        <f t="shared" si="342"/>
        <v>-1.050502667521086E-2</v>
      </c>
      <c r="T999" s="13">
        <f t="shared" si="343"/>
        <v>0.54759890170678571</v>
      </c>
      <c r="U999" s="13">
        <f t="shared" si="344"/>
        <v>0.49580917778276179</v>
      </c>
      <c r="V999" s="3">
        <f t="shared" si="345"/>
        <v>54.51974550226447</v>
      </c>
      <c r="W999" s="13">
        <f t="shared" si="346"/>
        <v>0.54759890170678571</v>
      </c>
      <c r="X999" s="3">
        <f t="shared" si="347"/>
        <v>3.0878602649202268E-3</v>
      </c>
      <c r="Y999" s="3">
        <f t="shared" si="348"/>
        <v>-9.1083220031219039</v>
      </c>
      <c r="Z999" s="3">
        <f t="shared" si="349"/>
        <v>773.2926081145531</v>
      </c>
      <c r="AA999" s="3">
        <f t="shared" si="350"/>
        <v>1903.0514064527868</v>
      </c>
      <c r="AL999" s="25"/>
      <c r="AM999" s="25"/>
    </row>
    <row r="1000" spans="1:39" hidden="1">
      <c r="A1000" s="4">
        <v>41800</v>
      </c>
      <c r="B1000" s="3">
        <v>126.42310000000001</v>
      </c>
      <c r="C1000" s="3">
        <f t="shared" si="331"/>
        <v>-9.4163119447753798E-4</v>
      </c>
      <c r="D1000" s="3">
        <f t="shared" si="332"/>
        <v>8.8666930641319491E-7</v>
      </c>
      <c r="E1000" s="3">
        <f t="shared" si="333"/>
        <v>2.3986907428294273E-4</v>
      </c>
      <c r="F1000" s="3">
        <f t="shared" si="334"/>
        <v>1.3081230087187217E-2</v>
      </c>
      <c r="G1000" s="3">
        <f t="shared" si="335"/>
        <v>5.3986531933352615E-2</v>
      </c>
      <c r="H1000" s="3">
        <f t="shared" si="336"/>
        <v>1.2334908715172237</v>
      </c>
      <c r="I1000" s="13">
        <f>I1001*(1+(H1001*((B1000/B1001)-1))+((1-H1001)*(Eur_1M!B1000/100)*((A1000-A1001)/360)))</f>
        <v>103.80906659953685</v>
      </c>
      <c r="J1000" s="3">
        <f t="shared" si="337"/>
        <v>99.31628189190647</v>
      </c>
      <c r="K1000" s="3">
        <f t="shared" si="330"/>
        <v>0.98549614497659654</v>
      </c>
      <c r="L1000" s="13">
        <f t="shared" si="338"/>
        <v>985.4961449765965</v>
      </c>
      <c r="M1000" s="3">
        <f t="shared" si="339"/>
        <v>-1.1958788293088224E-3</v>
      </c>
      <c r="N1000" s="3">
        <f>SQRT(252)*STDEV(M1001:$M$1035)</f>
        <v>6.6379470297231041E-2</v>
      </c>
      <c r="O1000" s="3">
        <v>989</v>
      </c>
      <c r="P1000" s="3">
        <f t="shared" si="340"/>
        <v>3.9246031746031744</v>
      </c>
      <c r="Q1000" s="3">
        <f>(  'Swap(vs6M)_3Y'!B1012 + ( ('Swap(vs6M)_5Y'!B1008 - 'Swap(vs6M)_3Y'!B1012)/2  )*(P1000-3) )/100</f>
        <v>5.5870992063492067E-3</v>
      </c>
      <c r="R1000" s="3">
        <f t="shared" si="341"/>
        <v>0.1213933552365777</v>
      </c>
      <c r="S1000" s="3">
        <f t="shared" si="342"/>
        <v>-1.0108432760419714E-2</v>
      </c>
      <c r="T1000" s="13">
        <f t="shared" si="343"/>
        <v>0.54831026014388162</v>
      </c>
      <c r="U1000" s="13">
        <f t="shared" si="344"/>
        <v>0.49596738745905961</v>
      </c>
      <c r="V1000" s="3">
        <f t="shared" si="345"/>
        <v>55.147046313747751</v>
      </c>
      <c r="W1000" s="13">
        <f t="shared" si="346"/>
        <v>0.54831026014388162</v>
      </c>
      <c r="X1000" s="3">
        <f t="shared" si="347"/>
        <v>3.0557901113652049E-3</v>
      </c>
      <c r="Y1000" s="3">
        <f t="shared" si="348"/>
        <v>-9.2493116962987685</v>
      </c>
      <c r="Z1000" s="3">
        <f t="shared" si="349"/>
        <v>773.14849345929349</v>
      </c>
      <c r="AA1000" s="3">
        <f t="shared" si="350"/>
        <v>1904.2590662490541</v>
      </c>
      <c r="AL1000" s="25"/>
      <c r="AM1000" s="25"/>
    </row>
    <row r="1001" spans="1:39" hidden="1">
      <c r="A1001" s="4">
        <v>41796</v>
      </c>
      <c r="B1001" s="3">
        <v>126.54219999999999</v>
      </c>
      <c r="C1001" s="3">
        <f t="shared" si="331"/>
        <v>8.8415688061161436E-3</v>
      </c>
      <c r="D1001" s="3">
        <f t="shared" si="332"/>
        <v>7.8173338953286051E-5</v>
      </c>
      <c r="E1001" s="3">
        <f t="shared" si="333"/>
        <v>2.440279602271847E-4</v>
      </c>
      <c r="F1001" s="3">
        <f t="shared" si="334"/>
        <v>1.177662993768987E-2</v>
      </c>
      <c r="G1001" s="3">
        <f t="shared" si="335"/>
        <v>5.4656913751768607E-2</v>
      </c>
      <c r="H1001" s="3">
        <f t="shared" si="336"/>
        <v>1.2638653749463213</v>
      </c>
      <c r="I1001" s="13">
        <f>I1002*(1+(H1002*((B1001/B1002)-1))+((1-H1002)*(Eur_1M!B1001/100)*((A1001-A1002)/360)))</f>
        <v>103.93328392420408</v>
      </c>
      <c r="J1001" s="3">
        <f t="shared" si="337"/>
        <v>99.43512317655167</v>
      </c>
      <c r="K1001" s="3">
        <f t="shared" si="330"/>
        <v>0.98667538392564802</v>
      </c>
      <c r="L1001" s="13">
        <f t="shared" si="338"/>
        <v>986.67538392564802</v>
      </c>
      <c r="M1001" s="3">
        <f t="shared" si="339"/>
        <v>1.1185457269276399E-2</v>
      </c>
      <c r="N1001" s="3">
        <f>SQRT(252)*STDEV(M1002:$M$1035)</f>
        <v>6.1159831732685382E-2</v>
      </c>
      <c r="O1001" s="3">
        <v>990</v>
      </c>
      <c r="P1001" s="3">
        <f t="shared" si="340"/>
        <v>3.9285714285714284</v>
      </c>
      <c r="Q1001" s="3">
        <f>(  'Swap(vs6M)_3Y'!B1013 + ( ('Swap(vs6M)_5Y'!B1009 - 'Swap(vs6M)_3Y'!B1013)/2  )*(P1001-3) )/100</f>
        <v>5.3506428571428576E-3</v>
      </c>
      <c r="R1001" s="3">
        <f t="shared" si="341"/>
        <v>0.12335700363289216</v>
      </c>
      <c r="S1001" s="3">
        <f t="shared" si="342"/>
        <v>2.1343996685997818E-3</v>
      </c>
      <c r="T1001" s="13">
        <f t="shared" si="343"/>
        <v>0.54908779845288946</v>
      </c>
      <c r="U1001" s="13">
        <f t="shared" si="344"/>
        <v>0.50085150162455361</v>
      </c>
      <c r="V1001" s="3">
        <f t="shared" si="345"/>
        <v>51.338121957064232</v>
      </c>
      <c r="W1001" s="13">
        <f t="shared" si="346"/>
        <v>0.54908779845288946</v>
      </c>
      <c r="X1001" s="3">
        <f t="shared" si="347"/>
        <v>3.3101513000019056E-3</v>
      </c>
      <c r="Y1001" s="3">
        <f t="shared" si="348"/>
        <v>-8.6511029760561122</v>
      </c>
      <c r="Z1001" s="3">
        <f t="shared" si="349"/>
        <v>774.27879818263511</v>
      </c>
      <c r="AA1001" s="3">
        <f t="shared" si="350"/>
        <v>1926.7022201048653</v>
      </c>
      <c r="AL1001" s="25"/>
      <c r="AM1001" s="25"/>
    </row>
    <row r="1002" spans="1:39" hidden="1">
      <c r="A1002" s="4">
        <v>41795</v>
      </c>
      <c r="B1002" s="3">
        <v>125.42829999999999</v>
      </c>
      <c r="C1002" s="3">
        <f t="shared" si="331"/>
        <v>3.4237432711691712E-3</v>
      </c>
      <c r="D1002" s="3">
        <f t="shared" si="332"/>
        <v>1.1722017986876178E-5</v>
      </c>
      <c r="E1002" s="3">
        <f t="shared" si="333"/>
        <v>1.909396490023209E-4</v>
      </c>
      <c r="F1002" s="3">
        <f t="shared" si="334"/>
        <v>7.9435566869698084E-3</v>
      </c>
      <c r="G1002" s="3">
        <f t="shared" si="335"/>
        <v>4.86424353722201E-2</v>
      </c>
      <c r="H1002" s="3">
        <f t="shared" si="336"/>
        <v>1.2667490465674769</v>
      </c>
      <c r="I1002" s="13">
        <f>I1003*(1+(H1003*((B1002/B1003)-1))+((1-H1003)*(Eur_1M!B1002/100)*((A1002-A1003)/360)))</f>
        <v>102.77722022191703</v>
      </c>
      <c r="J1002" s="3">
        <f t="shared" si="337"/>
        <v>98.329093112874617</v>
      </c>
      <c r="K1002" s="3">
        <f t="shared" si="330"/>
        <v>0.9757004627624869</v>
      </c>
      <c r="L1002" s="13">
        <f t="shared" si="338"/>
        <v>975.70046276248695</v>
      </c>
      <c r="M1002" s="3">
        <f t="shared" si="339"/>
        <v>4.4037153137001985E-3</v>
      </c>
      <c r="N1002" s="3">
        <f>SQRT(252)*STDEV(M1003:$M$1035)</f>
        <v>6.1256666383348084E-2</v>
      </c>
      <c r="O1002" s="3">
        <v>991</v>
      </c>
      <c r="P1002" s="3">
        <f t="shared" si="340"/>
        <v>3.9325396825396823</v>
      </c>
      <c r="Q1002" s="3">
        <f>(  'Swap(vs6M)_3Y'!B1014 + ( ('Swap(vs6M)_5Y'!B1010 - 'Swap(vs6M)_3Y'!B1014)/2  )*(P1002-3) )/100</f>
        <v>5.386478174603174E-3</v>
      </c>
      <c r="R1002" s="3">
        <f t="shared" si="341"/>
        <v>3.2608019470049827E-2</v>
      </c>
      <c r="S1002" s="3">
        <f t="shared" si="342"/>
        <v>-8.8867821811794118E-2</v>
      </c>
      <c r="T1002" s="13">
        <f t="shared" si="343"/>
        <v>0.51300641268981395</v>
      </c>
      <c r="U1002" s="13">
        <f t="shared" si="344"/>
        <v>0.46459347840720411</v>
      </c>
      <c r="V1002" s="3">
        <f t="shared" si="345"/>
        <v>45.68488595224153</v>
      </c>
      <c r="W1002" s="13">
        <f t="shared" si="346"/>
        <v>0.51300641268981395</v>
      </c>
      <c r="X1002" s="3">
        <f t="shared" si="347"/>
        <v>3.3641298493978667E-3</v>
      </c>
      <c r="Y1002" s="3">
        <f t="shared" si="348"/>
        <v>-8.4587976381780727</v>
      </c>
      <c r="Z1002" s="3">
        <f t="shared" si="349"/>
        <v>771.49345256649462</v>
      </c>
      <c r="AA1002" s="3">
        <f t="shared" si="350"/>
        <v>1788.738122756148</v>
      </c>
      <c r="AL1002" s="25"/>
      <c r="AM1002" s="25"/>
    </row>
    <row r="1003" spans="1:39" hidden="1">
      <c r="A1003" s="4">
        <v>41794</v>
      </c>
      <c r="B1003" s="3">
        <v>124.9996</v>
      </c>
      <c r="C1003" s="3">
        <f t="shared" si="331"/>
        <v>-1.4333768145439068E-3</v>
      </c>
      <c r="D1003" s="3">
        <f t="shared" si="332"/>
        <v>2.0545690924720374E-6</v>
      </c>
      <c r="E1003" s="3">
        <f t="shared" si="333"/>
        <v>1.7962144893428263E-4</v>
      </c>
      <c r="F1003" s="3">
        <f t="shared" si="334"/>
        <v>3.8843467220723848E-3</v>
      </c>
      <c r="G1003" s="3">
        <f t="shared" si="335"/>
        <v>4.7473410688656854E-2</v>
      </c>
      <c r="H1003" s="3">
        <f t="shared" si="336"/>
        <v>1.2873944247733933</v>
      </c>
      <c r="I1003" s="13">
        <f>I1004*(1+(H1004*((B1003/B1004)-1))+((1-H1004)*(Eur_1M!B1003/100)*((A1003-A1004)/360)))</f>
        <v>102.32561370641282</v>
      </c>
      <c r="J1003" s="3">
        <f t="shared" si="337"/>
        <v>97.897031815463464</v>
      </c>
      <c r="K1003" s="3">
        <f t="shared" si="330"/>
        <v>0.9714132025582064</v>
      </c>
      <c r="L1003" s="13">
        <f t="shared" si="338"/>
        <v>971.41320255820642</v>
      </c>
      <c r="M1003" s="3">
        <f t="shared" si="339"/>
        <v>-1.8387241307406576E-3</v>
      </c>
      <c r="N1003" s="3">
        <f>SQRT(252)*STDEV(M1004:$M$1035)</f>
        <v>6.1802393238680906E-2</v>
      </c>
      <c r="O1003" s="3">
        <v>992</v>
      </c>
      <c r="P1003" s="3">
        <f t="shared" si="340"/>
        <v>3.9365079365079363</v>
      </c>
      <c r="Q1003" s="3">
        <f>(  'Swap(vs6M)_3Y'!B1015 + ( ('Swap(vs6M)_5Y'!B1011 - 'Swap(vs6M)_3Y'!B1015)/2  )*(P1003-3) )/100</f>
        <v>5.3561984126984123E-3</v>
      </c>
      <c r="R1003" s="3">
        <f t="shared" si="341"/>
        <v>-3.2688324614895741E-3</v>
      </c>
      <c r="S1003" s="3">
        <f t="shared" si="342"/>
        <v>-0.12588870454572257</v>
      </c>
      <c r="T1003" s="13">
        <f t="shared" si="343"/>
        <v>0.4986959268459582</v>
      </c>
      <c r="U1003" s="13">
        <f t="shared" si="344"/>
        <v>0.44991001200314285</v>
      </c>
      <c r="V1003" s="3">
        <f t="shared" si="345"/>
        <v>43.91671292006265</v>
      </c>
      <c r="W1003" s="13">
        <f t="shared" si="346"/>
        <v>0.4986959268459582</v>
      </c>
      <c r="X1003" s="3">
        <f t="shared" si="347"/>
        <v>3.3492139010351946E-3</v>
      </c>
      <c r="Y1003" s="3">
        <f t="shared" si="348"/>
        <v>-8.3952823779722241</v>
      </c>
      <c r="Z1003" s="3">
        <f t="shared" si="349"/>
        <v>768.89548895294274</v>
      </c>
      <c r="AA1003" s="3">
        <f t="shared" si="350"/>
        <v>1734.1226576359595</v>
      </c>
      <c r="AL1003" s="25"/>
      <c r="AM1003" s="25"/>
    </row>
    <row r="1004" spans="1:39" hidden="1">
      <c r="A1004" s="4">
        <v>41793</v>
      </c>
      <c r="B1004" s="3">
        <v>125.1789</v>
      </c>
      <c r="C1004" s="3">
        <f t="shared" si="331"/>
        <v>-2.0286345999154529E-3</v>
      </c>
      <c r="D1004" s="3">
        <f t="shared" si="332"/>
        <v>4.1153583399741296E-6</v>
      </c>
      <c r="E1004" s="3">
        <f t="shared" si="333"/>
        <v>1.8053132369385885E-4</v>
      </c>
      <c r="F1004" s="3">
        <f t="shared" si="334"/>
        <v>7.0394795739363936E-3</v>
      </c>
      <c r="G1004" s="3">
        <f t="shared" si="335"/>
        <v>4.7365340564165116E-2</v>
      </c>
      <c r="H1004" s="3">
        <f t="shared" si="336"/>
        <v>1.2812176428928783</v>
      </c>
      <c r="I1004" s="13">
        <f>I1005*(1+(H1005*((B1004/B1005)-1))+((1-H1005)*(Eur_1M!B1004/100)*((A1004-A1005)/360)))</f>
        <v>102.51393536425782</v>
      </c>
      <c r="J1004" s="3">
        <f t="shared" si="337"/>
        <v>98.077203042019576</v>
      </c>
      <c r="K1004" s="3">
        <f t="shared" si="330"/>
        <v>0.97320100659017772</v>
      </c>
      <c r="L1004" s="13">
        <f t="shared" si="338"/>
        <v>973.20100659017771</v>
      </c>
      <c r="M1004" s="3">
        <f t="shared" si="339"/>
        <v>-2.6098710259323766E-3</v>
      </c>
      <c r="N1004" s="3">
        <f>SQRT(252)*STDEV(M1005:$M$1035)</f>
        <v>6.2027856230517375E-2</v>
      </c>
      <c r="O1004" s="3">
        <v>993</v>
      </c>
      <c r="P1004" s="3">
        <f t="shared" si="340"/>
        <v>3.9404761904761907</v>
      </c>
      <c r="Q1004" s="3">
        <f>(  'Swap(vs6M)_3Y'!B1016 + ( ('Swap(vs6M)_5Y'!B1012 - 'Swap(vs6M)_3Y'!B1016)/2  )*(P1004-3) )/100</f>
        <v>5.5734345238095239E-3</v>
      </c>
      <c r="R1004" s="3">
        <f t="shared" si="341"/>
        <v>1.9311050631102677E-2</v>
      </c>
      <c r="S1004" s="3">
        <f t="shared" si="342"/>
        <v>-0.10381816856038649</v>
      </c>
      <c r="T1004" s="13">
        <f t="shared" si="343"/>
        <v>0.50770351577782724</v>
      </c>
      <c r="U1004" s="13">
        <f t="shared" si="344"/>
        <v>0.45865682397780028</v>
      </c>
      <c r="V1004" s="3">
        <f t="shared" si="345"/>
        <v>45.403957011616058</v>
      </c>
      <c r="W1004" s="13">
        <f t="shared" si="346"/>
        <v>0.50770351577782724</v>
      </c>
      <c r="X1004" s="3">
        <f t="shared" si="347"/>
        <v>3.3286291572728159E-3</v>
      </c>
      <c r="Y1004" s="3">
        <f t="shared" si="348"/>
        <v>-8.5655306358973533</v>
      </c>
      <c r="Z1004" s="3">
        <f t="shared" si="349"/>
        <v>770.55916679556105</v>
      </c>
      <c r="AA1004" s="3">
        <f t="shared" si="350"/>
        <v>1768.0665090618588</v>
      </c>
      <c r="AL1004" s="25"/>
      <c r="AM1004" s="25"/>
    </row>
    <row r="1005" spans="1:39" hidden="1">
      <c r="A1005" s="4">
        <v>41792</v>
      </c>
      <c r="B1005" s="3">
        <v>125.4331</v>
      </c>
      <c r="C1005" s="3">
        <f t="shared" si="331"/>
        <v>-3.8817942347417386E-4</v>
      </c>
      <c r="D1005" s="3">
        <f t="shared" si="332"/>
        <v>1.5068326480874201E-7</v>
      </c>
      <c r="E1005" s="3">
        <f t="shared" si="333"/>
        <v>1.7642323690144433E-4</v>
      </c>
      <c r="F1005" s="3">
        <f t="shared" si="334"/>
        <v>8.9828408042712023E-3</v>
      </c>
      <c r="G1005" s="3">
        <f t="shared" si="335"/>
        <v>4.6605763428376801E-2</v>
      </c>
      <c r="H1005" s="3">
        <f t="shared" si="336"/>
        <v>1.2851730098575542</v>
      </c>
      <c r="I1005" s="13">
        <f>I1006*(1+(H1006*((B1005/B1006)-1))+((1-H1006)*(Eur_1M!B1005/100)*((A1005-A1006)/360)))</f>
        <v>102.78183295093027</v>
      </c>
      <c r="J1005" s="3">
        <f t="shared" si="337"/>
        <v>98.3335062061619</v>
      </c>
      <c r="K1005" s="3">
        <f t="shared" si="330"/>
        <v>0.97574425302868695</v>
      </c>
      <c r="L1005" s="13">
        <f t="shared" si="338"/>
        <v>975.7442530286869</v>
      </c>
      <c r="M1005" s="3">
        <f t="shared" si="339"/>
        <v>-5.2416296763206887E-4</v>
      </c>
      <c r="N1005" s="3">
        <f>SQRT(252)*STDEV(M1006:$M$1035)</f>
        <v>6.2946742816732112E-2</v>
      </c>
      <c r="O1005" s="3">
        <v>994</v>
      </c>
      <c r="P1005" s="3">
        <f t="shared" si="340"/>
        <v>3.9444444444444446</v>
      </c>
      <c r="Q1005" s="3">
        <f>(  'Swap(vs6M)_3Y'!B1017 + ( ('Swap(vs6M)_5Y'!B1013 - 'Swap(vs6M)_3Y'!B1017)/2  )*(P1005-3) )/100</f>
        <v>5.6652222222222225E-3</v>
      </c>
      <c r="R1005" s="3">
        <f t="shared" si="341"/>
        <v>4.4841502005277332E-2</v>
      </c>
      <c r="S1005" s="3">
        <f t="shared" si="342"/>
        <v>-8.017466641966034E-2</v>
      </c>
      <c r="T1005" s="13">
        <f t="shared" si="343"/>
        <v>0.51788317773522652</v>
      </c>
      <c r="U1005" s="13">
        <f t="shared" si="344"/>
        <v>0.46804916927731482</v>
      </c>
      <c r="V1005" s="3">
        <f t="shared" si="345"/>
        <v>47.615469403142072</v>
      </c>
      <c r="W1005" s="13">
        <f t="shared" si="346"/>
        <v>0.51788317773522652</v>
      </c>
      <c r="X1005" s="3">
        <f t="shared" si="347"/>
        <v>3.2671663579414301E-3</v>
      </c>
      <c r="Y1005" s="3">
        <f t="shared" si="348"/>
        <v>-8.7555470040949608</v>
      </c>
      <c r="Z1005" s="3">
        <f t="shared" si="349"/>
        <v>772.32902889767058</v>
      </c>
      <c r="AA1005" s="3">
        <f t="shared" si="350"/>
        <v>1805.3961453260545</v>
      </c>
      <c r="AL1005" s="25"/>
      <c r="AM1005" s="25"/>
    </row>
    <row r="1006" spans="1:39">
      <c r="A1006" s="4">
        <v>41789</v>
      </c>
      <c r="B1006" s="3">
        <v>125.48180000000001</v>
      </c>
      <c r="C1006" s="3">
        <f t="shared" si="331"/>
        <v>-1.586222496064544E-3</v>
      </c>
      <c r="D1006" s="3">
        <f t="shared" si="332"/>
        <v>2.5161018070212324E-6</v>
      </c>
      <c r="E1006" s="3">
        <f t="shared" si="333"/>
        <v>1.8061577093387063E-4</v>
      </c>
      <c r="F1006" s="3">
        <f t="shared" si="334"/>
        <v>1.1455058926338812E-2</v>
      </c>
      <c r="G1006" s="3">
        <f t="shared" si="335"/>
        <v>4.6830450964228998E-2</v>
      </c>
      <c r="H1006" s="3">
        <f t="shared" si="336"/>
        <v>1.3323773231532019</v>
      </c>
      <c r="I1006" s="13">
        <f>I1007*(1+(H1007*((B1006/B1007)-1))+((1-H1007)*(Eur_1M!B1006/100)*((A1006-A1007)/360)))</f>
        <v>102.83572150346647</v>
      </c>
      <c r="J1006" s="3">
        <f t="shared" si="337"/>
        <v>98.385062499361993</v>
      </c>
      <c r="K1006" s="3">
        <f t="shared" si="330"/>
        <v>0.97625583609674094</v>
      </c>
      <c r="L1006" s="13">
        <f t="shared" si="338"/>
        <v>976.25583609674095</v>
      </c>
      <c r="M1006" s="3">
        <f t="shared" si="339"/>
        <v>-2.1055401686169979E-3</v>
      </c>
      <c r="N1006" s="3">
        <f>SQRT(252)*STDEV(M1007:$M$1035)</f>
        <v>6.3386865298489317E-2</v>
      </c>
      <c r="O1006" s="3">
        <v>995</v>
      </c>
      <c r="P1006" s="3">
        <f t="shared" si="340"/>
        <v>3.9484126984126986</v>
      </c>
      <c r="Q1006" s="3">
        <f>(  'Swap(vs6M)_3Y'!B1018 + ( ('Swap(vs6M)_5Y'!B1014 - 'Swap(vs6M)_3Y'!B1018)/2  )*(P1006-3) )/100</f>
        <v>5.5423115079365082E-3</v>
      </c>
      <c r="R1006" s="3">
        <f t="shared" si="341"/>
        <v>4.5928715912259617E-2</v>
      </c>
      <c r="S1006" s="3">
        <f t="shared" si="342"/>
        <v>-8.0024872461530144E-2</v>
      </c>
      <c r="T1006" s="13">
        <f t="shared" si="343"/>
        <v>0.51831646683316968</v>
      </c>
      <c r="U1006" s="13">
        <f t="shared" si="344"/>
        <v>0.46810873702114703</v>
      </c>
      <c r="V1006" s="3">
        <f t="shared" si="345"/>
        <v>48.033247224369916</v>
      </c>
      <c r="W1006" s="13">
        <f t="shared" si="346"/>
        <v>0.51831646683316968</v>
      </c>
      <c r="X1006" s="3">
        <f t="shared" si="347"/>
        <v>3.2409909416116905E-3</v>
      </c>
      <c r="Y1006" s="3">
        <f t="shared" si="348"/>
        <v>-8.7437023078146812</v>
      </c>
      <c r="Z1006" s="3">
        <f t="shared" si="349"/>
        <v>773.08441525883518</v>
      </c>
      <c r="AA1006" s="3">
        <f t="shared" si="350"/>
        <v>1808.2791560485007</v>
      </c>
      <c r="AL1006" s="25"/>
      <c r="AM1006" s="25"/>
    </row>
    <row r="1007" spans="1:39" hidden="1">
      <c r="A1007" s="4">
        <v>41787</v>
      </c>
      <c r="B1007" s="3">
        <v>125.681</v>
      </c>
      <c r="C1007" s="3">
        <f t="shared" si="331"/>
        <v>4.2874699435771187E-3</v>
      </c>
      <c r="D1007" s="3">
        <f t="shared" si="332"/>
        <v>1.8382398517077182E-5</v>
      </c>
      <c r="E1007" s="3">
        <f t="shared" si="333"/>
        <v>1.8536828641423076E-4</v>
      </c>
      <c r="F1007" s="3">
        <f t="shared" si="334"/>
        <v>1.5737318752890705E-2</v>
      </c>
      <c r="G1007" s="3">
        <f t="shared" si="335"/>
        <v>4.6686321249969499E-2</v>
      </c>
      <c r="H1007" s="3">
        <f t="shared" si="336"/>
        <v>1.3241959260916178</v>
      </c>
      <c r="I1007" s="13">
        <f>I1008*(1+(H1008*((B1007/B1008)-1))+((1-H1008)*(Eur_1M!B1007/100)*((A1007-A1008)/360)))</f>
        <v>103.0524743567028</v>
      </c>
      <c r="J1007" s="3">
        <f t="shared" si="337"/>
        <v>98.592434438808652</v>
      </c>
      <c r="K1007" s="3">
        <f t="shared" si="330"/>
        <v>0.97831354751130462</v>
      </c>
      <c r="L1007" s="13">
        <f t="shared" si="338"/>
        <v>978.31354751130459</v>
      </c>
      <c r="M1007" s="3">
        <f t="shared" si="339"/>
        <v>6.0563352228242438E-3</v>
      </c>
      <c r="N1007" s="3">
        <f>SQRT(252)*STDEV(M1008:$M$1035)</f>
        <v>6.2635053812285429E-2</v>
      </c>
      <c r="O1007" s="3">
        <v>996</v>
      </c>
      <c r="P1007" s="3">
        <f t="shared" si="340"/>
        <v>3.9523809523809526</v>
      </c>
      <c r="Q1007" s="3">
        <f>(  'Swap(vs6M)_3Y'!B1019 + ( ('Swap(vs6M)_5Y'!B1015 - 'Swap(vs6M)_3Y'!B1019)/2  )*(P1007-3) )/100</f>
        <v>5.452857142857143E-3</v>
      </c>
      <c r="R1007" s="3">
        <f t="shared" si="341"/>
        <v>5.9263324436213141E-2</v>
      </c>
      <c r="S1007" s="3">
        <f t="shared" si="342"/>
        <v>-6.5258895264612593E-2</v>
      </c>
      <c r="T1007" s="13">
        <f t="shared" si="343"/>
        <v>0.52362881369585856</v>
      </c>
      <c r="U1007" s="13">
        <f t="shared" si="344"/>
        <v>0.47398393468694855</v>
      </c>
      <c r="V1007" s="3">
        <f t="shared" si="345"/>
        <v>48.395128568846985</v>
      </c>
      <c r="W1007" s="13">
        <f t="shared" si="346"/>
        <v>0.52362881369585856</v>
      </c>
      <c r="X1007" s="3">
        <f t="shared" si="347"/>
        <v>3.269056996662645E-3</v>
      </c>
      <c r="Y1007" s="3">
        <f t="shared" si="348"/>
        <v>-8.6668481141337104</v>
      </c>
      <c r="Z1007" s="3">
        <f t="shared" si="349"/>
        <v>774.55967019986247</v>
      </c>
      <c r="AA1007" s="3">
        <f t="shared" si="350"/>
        <v>1833.4227047703812</v>
      </c>
      <c r="AL1007" s="25"/>
      <c r="AM1007" s="25"/>
    </row>
    <row r="1008" spans="1:39" hidden="1">
      <c r="A1008" s="4">
        <v>41786</v>
      </c>
      <c r="B1008" s="3">
        <v>125.1433</v>
      </c>
      <c r="C1008" s="3">
        <f t="shared" si="331"/>
        <v>1.3505643596844823E-3</v>
      </c>
      <c r="D1008" s="3">
        <f t="shared" si="332"/>
        <v>1.8240240896499558E-6</v>
      </c>
      <c r="E1008" s="3">
        <f t="shared" si="333"/>
        <v>1.6710720814051678E-4</v>
      </c>
      <c r="F1008" s="3">
        <f t="shared" si="334"/>
        <v>1.1101538253396593E-2</v>
      </c>
      <c r="G1008" s="3">
        <f t="shared" si="335"/>
        <v>4.5032288494676644E-2</v>
      </c>
      <c r="H1008" s="3">
        <f t="shared" si="336"/>
        <v>1.4144897661752278</v>
      </c>
      <c r="I1008" s="13">
        <f>I1009*(1+(H1009*((B1008/B1009)-1))+((1-H1009)*(Eur_1M!B1008/100)*((A1008-A1009)/360)))</f>
        <v>102.43024015782457</v>
      </c>
      <c r="J1008" s="3">
        <f t="shared" si="337"/>
        <v>97.997130106317428</v>
      </c>
      <c r="K1008" s="3">
        <f t="shared" si="330"/>
        <v>0.97240645842598739</v>
      </c>
      <c r="L1008" s="13">
        <f t="shared" si="338"/>
        <v>972.40645842598735</v>
      </c>
      <c r="M1008" s="3">
        <f t="shared" si="339"/>
        <v>1.953706480290631E-3</v>
      </c>
      <c r="N1008" s="3">
        <f>SQRT(252)*STDEV(M1009:$M$1035)</f>
        <v>6.3733534761168331E-2</v>
      </c>
      <c r="O1008" s="3">
        <v>997</v>
      </c>
      <c r="P1008" s="3">
        <f t="shared" si="340"/>
        <v>3.9563492063492065</v>
      </c>
      <c r="Q1008" s="3">
        <f>(  'Swap(vs6M)_3Y'!B1020 + ( ('Swap(vs6M)_5Y'!B1016 - 'Swap(vs6M)_3Y'!B1020)/2  )*(P1008-3) )/100</f>
        <v>5.7336507936507942E-3</v>
      </c>
      <c r="R1008" s="3">
        <f t="shared" si="341"/>
        <v>2.1599828807119151E-2</v>
      </c>
      <c r="S1008" s="3">
        <f t="shared" si="342"/>
        <v>-0.10516982798858872</v>
      </c>
      <c r="T1008" s="13">
        <f t="shared" si="343"/>
        <v>0.50861641495357712</v>
      </c>
      <c r="U1008" s="13">
        <f t="shared" si="344"/>
        <v>0.45812052584930779</v>
      </c>
      <c r="V1008" s="3">
        <f t="shared" si="345"/>
        <v>46.736532428451426</v>
      </c>
      <c r="W1008" s="13">
        <f t="shared" si="346"/>
        <v>0.50861641495357712</v>
      </c>
      <c r="X1008" s="3">
        <f t="shared" si="347"/>
        <v>3.2355313040549837E-3</v>
      </c>
      <c r="Y1008" s="3">
        <f t="shared" si="348"/>
        <v>-8.7814460875394218</v>
      </c>
      <c r="Z1008" s="3">
        <f t="shared" si="349"/>
        <v>771.44309940067558</v>
      </c>
      <c r="AA1008" s="3">
        <f t="shared" si="350"/>
        <v>1771.8326121860209</v>
      </c>
      <c r="AL1008" s="25"/>
      <c r="AM1008" s="25"/>
    </row>
    <row r="1009" spans="1:39" hidden="1">
      <c r="A1009" s="4">
        <v>41785</v>
      </c>
      <c r="B1009" s="3">
        <v>124.9744</v>
      </c>
      <c r="C1009" s="3">
        <f t="shared" si="331"/>
        <v>5.3674754725026655E-3</v>
      </c>
      <c r="D1009" s="3">
        <f t="shared" si="332"/>
        <v>2.8809792947917713E-5</v>
      </c>
      <c r="E1009" s="3">
        <f t="shared" si="333"/>
        <v>1.6662977901886085E-4</v>
      </c>
      <c r="F1009" s="3">
        <f t="shared" si="334"/>
        <v>8.5905451074464404E-3</v>
      </c>
      <c r="G1009" s="3">
        <f t="shared" si="335"/>
        <v>4.531051547416462E-2</v>
      </c>
      <c r="H1009" s="3">
        <f t="shared" si="336"/>
        <v>1.449376948564183</v>
      </c>
      <c r="I1009" s="13">
        <f>I1010*(1+(H1010*((B1009/B1010)-1))+((1-H1010)*(Eur_1M!B1009/100)*((A1009-A1010)/360)))</f>
        <v>102.23031689313113</v>
      </c>
      <c r="J1009" s="3">
        <f t="shared" si="337"/>
        <v>97.805859382444709</v>
      </c>
      <c r="K1009" s="3">
        <f t="shared" si="330"/>
        <v>0.97050851624135548</v>
      </c>
      <c r="L1009" s="13">
        <f t="shared" si="338"/>
        <v>970.50851624135544</v>
      </c>
      <c r="M1009" s="3">
        <f t="shared" si="339"/>
        <v>7.7479692423873155E-3</v>
      </c>
      <c r="N1009" s="3">
        <f>SQRT(252)*STDEV(M1010:$M$1035)</f>
        <v>6.1004807990249779E-2</v>
      </c>
      <c r="O1009" s="3">
        <v>998</v>
      </c>
      <c r="P1009" s="3">
        <f t="shared" si="340"/>
        <v>3.9603174603174605</v>
      </c>
      <c r="Q1009" s="3">
        <f>(  'Swap(vs6M)_3Y'!B1021 + ( ('Swap(vs6M)_5Y'!B1017 - 'Swap(vs6M)_3Y'!B1021)/2  )*(P1009-3) )/100</f>
        <v>6.1185317460317468E-3</v>
      </c>
      <c r="R1009" s="3">
        <f t="shared" si="341"/>
        <v>1.371926847092915E-2</v>
      </c>
      <c r="S1009" s="3">
        <f t="shared" si="342"/>
        <v>-0.10768363258112446</v>
      </c>
      <c r="T1009" s="13">
        <f t="shared" si="343"/>
        <v>0.50547302456143861</v>
      </c>
      <c r="U1009" s="13">
        <f t="shared" si="344"/>
        <v>0.45712332665824923</v>
      </c>
      <c r="V1009" s="3">
        <f t="shared" si="345"/>
        <v>44.386129507937483</v>
      </c>
      <c r="W1009" s="13">
        <f t="shared" si="346"/>
        <v>0.50547302456143861</v>
      </c>
      <c r="X1009" s="3">
        <f t="shared" si="347"/>
        <v>3.3856400170027231E-3</v>
      </c>
      <c r="Y1009" s="3">
        <f t="shared" si="348"/>
        <v>-8.6638292884136856</v>
      </c>
      <c r="Z1009" s="3">
        <f t="shared" si="349"/>
        <v>770.43063882042304</v>
      </c>
      <c r="AA1009" s="3">
        <f t="shared" si="350"/>
        <v>1767.0134367781588</v>
      </c>
      <c r="AL1009" s="25"/>
      <c r="AM1009" s="25"/>
    </row>
    <row r="1010" spans="1:39" hidden="1">
      <c r="A1010" s="4">
        <v>41782</v>
      </c>
      <c r="B1010" s="3">
        <v>124.30540000000001</v>
      </c>
      <c r="C1010" s="3">
        <f t="shared" si="331"/>
        <v>3.0406890513529189E-3</v>
      </c>
      <c r="D1010" s="3">
        <f t="shared" si="332"/>
        <v>9.2457899070175137E-6</v>
      </c>
      <c r="E1010" s="3">
        <f t="shared" si="333"/>
        <v>1.4448624725101414E-4</v>
      </c>
      <c r="F1010" s="3">
        <f t="shared" si="334"/>
        <v>5.8049800090797556E-3</v>
      </c>
      <c r="G1010" s="3">
        <f t="shared" si="335"/>
        <v>4.2418122375137188E-2</v>
      </c>
      <c r="H1010" s="3">
        <f t="shared" si="336"/>
        <v>1.4470032532860564</v>
      </c>
      <c r="I1010" s="13">
        <f>I1011*(1+(H1011*((B1010/B1011)-1))+((1-H1011)*(Eur_1M!B1010/100)*((A1010-A1011)/360)))</f>
        <v>101.44130012813704</v>
      </c>
      <c r="J1010" s="3">
        <f t="shared" si="337"/>
        <v>97.050990718112246</v>
      </c>
      <c r="K1010" s="3">
        <f t="shared" si="330"/>
        <v>0.96301810133161347</v>
      </c>
      <c r="L1010" s="13">
        <f t="shared" si="338"/>
        <v>963.01810133161348</v>
      </c>
      <c r="M1010" s="3">
        <f t="shared" si="339"/>
        <v>4.3927111950562607E-3</v>
      </c>
      <c r="N1010" s="3">
        <f>SQRT(252)*STDEV(M1011:$M$1035)</f>
        <v>6.0954376107817988E-2</v>
      </c>
      <c r="O1010" s="3">
        <v>999</v>
      </c>
      <c r="P1010" s="3">
        <f t="shared" si="340"/>
        <v>3.9642857142857144</v>
      </c>
      <c r="Q1010" s="3">
        <f>(  'Swap(vs6M)_3Y'!B1022 + ( ('Swap(vs6M)_5Y'!B1018 - 'Swap(vs6M)_3Y'!B1022)/2  )*(P1010-3) )/100</f>
        <v>6.1586785714285719E-3</v>
      </c>
      <c r="R1010" s="3">
        <f t="shared" si="341"/>
        <v>-4.8645549169446183E-2</v>
      </c>
      <c r="S1010" s="3">
        <f t="shared" si="342"/>
        <v>-0.17000884561901414</v>
      </c>
      <c r="T1010" s="13">
        <f t="shared" si="343"/>
        <v>0.48060088496140135</v>
      </c>
      <c r="U1010" s="13">
        <f t="shared" si="344"/>
        <v>0.4325015900619843</v>
      </c>
      <c r="V1010" s="3">
        <f t="shared" si="345"/>
        <v>40.757324606433826</v>
      </c>
      <c r="W1010" s="13">
        <f t="shared" si="346"/>
        <v>0.48060088496140135</v>
      </c>
      <c r="X1010" s="3">
        <f t="shared" si="347"/>
        <v>3.4093720485603505E-3</v>
      </c>
      <c r="Y1010" s="3">
        <f t="shared" si="348"/>
        <v>-8.4732467500067887</v>
      </c>
      <c r="Z1010" s="3">
        <f t="shared" si="349"/>
        <v>764.0347909879805</v>
      </c>
      <c r="AA1010" s="3">
        <f t="shared" si="350"/>
        <v>1673.2061789692884</v>
      </c>
      <c r="AL1010" s="25"/>
      <c r="AM1010" s="25"/>
    </row>
    <row r="1011" spans="1:39" hidden="1">
      <c r="A1011" s="4">
        <v>41781</v>
      </c>
      <c r="B1011" s="3">
        <v>123.928</v>
      </c>
      <c r="C1011" s="3">
        <f t="shared" si="331"/>
        <v>-2.210716821827533E-4</v>
      </c>
      <c r="D1011" s="3">
        <f t="shared" si="332"/>
        <v>4.8872688663112286E-8</v>
      </c>
      <c r="E1011" s="3">
        <f t="shared" si="333"/>
        <v>1.361714022358146E-4</v>
      </c>
      <c r="F1011" s="3">
        <f t="shared" si="334"/>
        <v>1.799436102415416E-3</v>
      </c>
      <c r="G1011" s="3">
        <f t="shared" si="335"/>
        <v>4.1397098290709436E-2</v>
      </c>
      <c r="H1011" s="3">
        <f t="shared" si="336"/>
        <v>1.4466720444252623</v>
      </c>
      <c r="I1011" s="13">
        <f>I1012*(1+(H1012*((B1011/B1012)-1))+((1-H1012)*(Eur_1M!B1011/100)*((A1011-A1012)/360)))</f>
        <v>100.99667506312706</v>
      </c>
      <c r="J1011" s="3">
        <f t="shared" si="337"/>
        <v>96.625608718839587</v>
      </c>
      <c r="K1011" s="3">
        <f t="shared" si="330"/>
        <v>0.9587971185034212</v>
      </c>
      <c r="L1011" s="13">
        <f t="shared" si="338"/>
        <v>958.79711850342119</v>
      </c>
      <c r="M1011" s="3">
        <f t="shared" si="339"/>
        <v>-3.3525206215175783E-4</v>
      </c>
      <c r="N1011" s="3">
        <f>SQRT(252)*STDEV(M1012:$M$1035)</f>
        <v>6.2216253015528127E-2</v>
      </c>
      <c r="O1011" s="3">
        <v>1000</v>
      </c>
      <c r="P1011" s="3">
        <f t="shared" si="340"/>
        <v>3.9682539682539684</v>
      </c>
      <c r="Q1011" s="3">
        <f>(  'Swap(vs6M)_3Y'!B1023 + ( ('Swap(vs6M)_5Y'!B1019 - 'Swap(vs6M)_3Y'!B1023)/2  )*(P1011-3) )/100</f>
        <v>5.9974603174603172E-3</v>
      </c>
      <c r="R1011" s="3">
        <f t="shared" si="341"/>
        <v>-8.5494973457769532E-2</v>
      </c>
      <c r="S1011" s="3">
        <f t="shared" si="342"/>
        <v>-0.20943271607401365</v>
      </c>
      <c r="T1011" s="13">
        <f t="shared" si="343"/>
        <v>0.46593394572076857</v>
      </c>
      <c r="U1011" s="13">
        <f t="shared" si="344"/>
        <v>0.41705522763693453</v>
      </c>
      <c r="V1011" s="3">
        <f t="shared" si="345"/>
        <v>39.489398757518813</v>
      </c>
      <c r="W1011" s="13">
        <f t="shared" si="346"/>
        <v>0.46593394572076857</v>
      </c>
      <c r="X1011" s="3">
        <f t="shared" si="347"/>
        <v>3.3449724869817647E-3</v>
      </c>
      <c r="Y1011" s="3">
        <f t="shared" si="348"/>
        <v>-8.3939085414897416</v>
      </c>
      <c r="Z1011" s="3">
        <f t="shared" si="349"/>
        <v>759.18794189816083</v>
      </c>
      <c r="AA1011" s="3">
        <f t="shared" si="350"/>
        <v>1616.0584357638236</v>
      </c>
      <c r="AL1011" s="25"/>
      <c r="AM1011" s="25"/>
    </row>
    <row r="1012" spans="1:39" hidden="1">
      <c r="A1012" s="4">
        <v>41780</v>
      </c>
      <c r="B1012" s="3">
        <v>123.9554</v>
      </c>
      <c r="C1012" s="3">
        <f t="shared" si="331"/>
        <v>5.6003558577283222E-4</v>
      </c>
      <c r="D1012" s="3">
        <f t="shared" si="332"/>
        <v>3.1363985733191929E-7</v>
      </c>
      <c r="E1012" s="3">
        <f t="shared" si="333"/>
        <v>1.3687273318209383E-4</v>
      </c>
      <c r="F1012" s="3">
        <f t="shared" si="334"/>
        <v>2.8866507490921001E-3</v>
      </c>
      <c r="G1012" s="3">
        <f t="shared" si="335"/>
        <v>4.1465006981666178E-2</v>
      </c>
      <c r="H1012" s="3">
        <f t="shared" si="336"/>
        <v>1.5</v>
      </c>
      <c r="I1012" s="13">
        <f>I1013*(1+(H1013*((B1012/B1013)-1))+((1-H1013)*(Eur_1M!B1012/100)*((A1012-A1013)/360)))</f>
        <v>101.03054008305413</v>
      </c>
      <c r="J1012" s="3">
        <f t="shared" si="337"/>
        <v>96.658008084092799</v>
      </c>
      <c r="K1012" s="3">
        <f t="shared" si="330"/>
        <v>0.95911861110210184</v>
      </c>
      <c r="L1012" s="13">
        <f t="shared" si="338"/>
        <v>959.1186111021018</v>
      </c>
      <c r="M1012" s="3">
        <f t="shared" si="339"/>
        <v>8.3629996725951303E-4</v>
      </c>
      <c r="N1012" s="3">
        <f>SQRT(252)*STDEV(M1013:$M$1035)</f>
        <v>6.3598820326788985E-2</v>
      </c>
      <c r="O1012" s="3">
        <v>1001</v>
      </c>
      <c r="P1012" s="3">
        <f t="shared" si="340"/>
        <v>3.9722222222222223</v>
      </c>
      <c r="Q1012" s="3">
        <f>(  'Swap(vs6M)_3Y'!B1024 + ( ('Swap(vs6M)_5Y'!B1020 - 'Swap(vs6M)_3Y'!B1024)/2  )*(P1012-3) )/100</f>
        <v>6.0577777777777774E-3</v>
      </c>
      <c r="R1012" s="3">
        <f t="shared" si="341"/>
        <v>-7.6085614054465622E-2</v>
      </c>
      <c r="S1012" s="3">
        <f t="shared" si="342"/>
        <v>-0.20284082679136561</v>
      </c>
      <c r="T1012" s="13">
        <f t="shared" si="343"/>
        <v>0.46967549264199127</v>
      </c>
      <c r="U1012" s="13">
        <f t="shared" si="344"/>
        <v>0.41962972301614321</v>
      </c>
      <c r="V1012" s="3">
        <f t="shared" si="345"/>
        <v>40.821747387052312</v>
      </c>
      <c r="W1012" s="13">
        <f t="shared" si="346"/>
        <v>0.46967549264199127</v>
      </c>
      <c r="X1012" s="3">
        <f t="shared" si="347"/>
        <v>3.272011709294283E-3</v>
      </c>
      <c r="Y1012" s="3">
        <f t="shared" si="348"/>
        <v>-8.5689260938982272</v>
      </c>
      <c r="Z1012" s="3">
        <f t="shared" si="349"/>
        <v>760.39995517610453</v>
      </c>
      <c r="AA1012" s="3">
        <f t="shared" si="350"/>
        <v>1627.2317918381518</v>
      </c>
      <c r="AL1012" s="25"/>
      <c r="AM1012" s="25"/>
    </row>
    <row r="1013" spans="1:39" hidden="1">
      <c r="A1013" s="4">
        <v>41779</v>
      </c>
      <c r="B1013" s="3">
        <v>123.886</v>
      </c>
      <c r="C1013" s="3">
        <f t="shared" si="331"/>
        <v>-5.473908021995386E-3</v>
      </c>
      <c r="D1013" s="3">
        <f t="shared" si="332"/>
        <v>2.9963669033265438E-5</v>
      </c>
      <c r="E1013" s="3">
        <f t="shared" si="333"/>
        <v>1.3695556215294701E-4</v>
      </c>
      <c r="F1013" s="3">
        <f t="shared" si="334"/>
        <v>2.9562728704785627E-3</v>
      </c>
      <c r="G1013" s="3">
        <f t="shared" si="335"/>
        <v>4.1474500202868685E-2</v>
      </c>
      <c r="H1013" s="3">
        <f t="shared" si="336"/>
        <v>1.5</v>
      </c>
      <c r="I1013" s="13">
        <f>I1014*(1+(H1014*((B1013/B1014)-1))+((1-H1014)*(Eur_1M!B1013/100)*((A1013-A1014)/360)))</f>
        <v>100.94608356610404</v>
      </c>
      <c r="J1013" s="3">
        <f t="shared" si="337"/>
        <v>96.577206786867166</v>
      </c>
      <c r="K1013" s="3">
        <f t="shared" si="330"/>
        <v>0.95831683554820379</v>
      </c>
      <c r="L1013" s="13">
        <f t="shared" si="338"/>
        <v>958.31683554820381</v>
      </c>
      <c r="M1013" s="3">
        <f t="shared" si="339"/>
        <v>-8.2257664959917865E-3</v>
      </c>
      <c r="N1013" s="3">
        <f>SQRT(252)*STDEV(M1014:$M$1035)</f>
        <v>5.7462620830775475E-2</v>
      </c>
      <c r="O1013" s="3">
        <v>1002</v>
      </c>
      <c r="P1013" s="3">
        <f t="shared" si="340"/>
        <v>3.9761904761904763</v>
      </c>
      <c r="Q1013" s="3">
        <f>(  'Swap(vs6M)_3Y'!B1025 + ( ('Swap(vs6M)_5Y'!B1021 - 'Swap(vs6M)_3Y'!B1025)/2  )*(P1013-3) )/100</f>
        <v>6.0019642857142867E-3</v>
      </c>
      <c r="R1013" s="3">
        <f t="shared" si="341"/>
        <v>-0.10601321724297856</v>
      </c>
      <c r="S1013" s="3">
        <f t="shared" si="342"/>
        <v>-0.22059590898710363</v>
      </c>
      <c r="T1013" s="13">
        <f t="shared" si="343"/>
        <v>0.45778593272040902</v>
      </c>
      <c r="U1013" s="13">
        <f t="shared" si="344"/>
        <v>0.41270354337617443</v>
      </c>
      <c r="V1013" s="3">
        <f t="shared" si="345"/>
        <v>35.732978383130217</v>
      </c>
      <c r="W1013" s="13">
        <f t="shared" si="346"/>
        <v>0.45778593272040902</v>
      </c>
      <c r="X1013" s="3">
        <f t="shared" si="347"/>
        <v>3.6127794734411404E-3</v>
      </c>
      <c r="Y1013" s="3">
        <f t="shared" si="348"/>
        <v>-7.8963466059350695</v>
      </c>
      <c r="Z1013" s="3">
        <f t="shared" si="349"/>
        <v>758.0752173729087</v>
      </c>
      <c r="AA1013" s="3">
        <f t="shared" si="350"/>
        <v>1602.2894047460916</v>
      </c>
      <c r="AL1013" s="25"/>
      <c r="AM1013" s="25"/>
    </row>
    <row r="1014" spans="1:39" hidden="1">
      <c r="A1014" s="4">
        <v>41778</v>
      </c>
      <c r="B1014" s="3">
        <v>124.566</v>
      </c>
      <c r="C1014" s="3">
        <f t="shared" si="331"/>
        <v>-3.5908350183923221E-3</v>
      </c>
      <c r="D1014" s="3">
        <f t="shared" si="332"/>
        <v>1.2894096129312588E-5</v>
      </c>
      <c r="E1014" s="3">
        <f t="shared" si="333"/>
        <v>1.0906788353369604E-4</v>
      </c>
      <c r="F1014" s="3">
        <f t="shared" si="334"/>
        <v>6.9893511266742384E-3</v>
      </c>
      <c r="G1014" s="3">
        <f t="shared" si="335"/>
        <v>3.6653501662818611E-2</v>
      </c>
      <c r="H1014" s="3">
        <f t="shared" si="336"/>
        <v>1.5</v>
      </c>
      <c r="I1014" s="13">
        <f>I1015*(1+(H1015*((B1014/B1015)-1))+((1-H1015)*(Eur_1M!B1014/100)*((A1014-A1015)/360)))</f>
        <v>101.77986703087987</v>
      </c>
      <c r="J1014" s="3">
        <f t="shared" si="337"/>
        <v>97.374904679132541</v>
      </c>
      <c r="K1014" s="3">
        <f t="shared" si="330"/>
        <v>0.96623223655505075</v>
      </c>
      <c r="L1014" s="13">
        <f t="shared" si="338"/>
        <v>966.2322365550508</v>
      </c>
      <c r="M1014" s="3">
        <f t="shared" si="339"/>
        <v>-5.4018238019500116E-3</v>
      </c>
      <c r="N1014" s="3">
        <f>SQRT(252)*STDEV(M1015:$M$1035)</f>
        <v>5.4396969494391469E-2</v>
      </c>
      <c r="O1014" s="3">
        <v>1003</v>
      </c>
      <c r="P1014" s="3">
        <f t="shared" si="340"/>
        <v>3.9801587301587302</v>
      </c>
      <c r="Q1014" s="3">
        <f>(  'Swap(vs6M)_3Y'!B1026 + ( ('Swap(vs6M)_5Y'!B1022 - 'Swap(vs6M)_3Y'!B1026)/2  )*(P1014-3) )/100</f>
        <v>5.8853432539682539E-3</v>
      </c>
      <c r="R1014" s="3">
        <f t="shared" si="341"/>
        <v>-4.6420773608144873E-2</v>
      </c>
      <c r="S1014" s="3">
        <f t="shared" si="342"/>
        <v>-0.15494455092094944</v>
      </c>
      <c r="T1014" s="13">
        <f t="shared" si="343"/>
        <v>0.481487439707112</v>
      </c>
      <c r="U1014" s="13">
        <f t="shared" si="344"/>
        <v>0.43843251559007246</v>
      </c>
      <c r="V1014" s="3">
        <f t="shared" si="345"/>
        <v>36.94692377922695</v>
      </c>
      <c r="W1014" s="13">
        <f t="shared" si="346"/>
        <v>0.481487439707112</v>
      </c>
      <c r="X1014" s="3">
        <f t="shared" si="347"/>
        <v>3.8004560401812756E-3</v>
      </c>
      <c r="Y1014" s="3">
        <f t="shared" si="348"/>
        <v>-7.7700880094151614</v>
      </c>
      <c r="Z1014" s="3">
        <f t="shared" si="349"/>
        <v>768.19921092734057</v>
      </c>
      <c r="AA1014" s="3">
        <f t="shared" si="350"/>
        <v>1704.6293938413787</v>
      </c>
      <c r="AL1014" s="25"/>
      <c r="AM1014" s="25"/>
    </row>
    <row r="1015" spans="1:39" hidden="1">
      <c r="A1015" s="4">
        <v>41775</v>
      </c>
      <c r="B1015" s="3">
        <v>125.0141</v>
      </c>
      <c r="C1015" s="3">
        <f t="shared" si="331"/>
        <v>6.7194678206735205E-5</v>
      </c>
      <c r="D1015" s="3">
        <f t="shared" si="332"/>
        <v>4.5151247793066951E-9</v>
      </c>
      <c r="E1015" s="3">
        <f t="shared" si="333"/>
        <v>9.6406827227296562E-5</v>
      </c>
      <c r="F1015" s="3">
        <f t="shared" si="334"/>
        <v>1.1062928128856156E-2</v>
      </c>
      <c r="G1015" s="3">
        <f t="shared" si="335"/>
        <v>3.3728642789621219E-2</v>
      </c>
      <c r="H1015" s="3">
        <f t="shared" si="336"/>
        <v>1.5</v>
      </c>
      <c r="I1015" s="13">
        <f>I1016*(1+(H1016*((B1015/B1016)-1))+((1-H1016)*(Eur_1M!B1015/100)*((A1015-A1016)/360)))</f>
        <v>102.33115156961226</v>
      </c>
      <c r="J1015" s="3">
        <f t="shared" si="337"/>
        <v>97.902330003768299</v>
      </c>
      <c r="K1015" s="3">
        <f t="shared" si="330"/>
        <v>0.97146577545008583</v>
      </c>
      <c r="L1015" s="13">
        <f t="shared" si="338"/>
        <v>971.46577545008586</v>
      </c>
      <c r="M1015" s="3">
        <f t="shared" si="339"/>
        <v>9.7221233147605913E-5</v>
      </c>
      <c r="N1015" s="3">
        <f>SQRT(252)*STDEV(M1016:$M$1035)</f>
        <v>5.568518071450311E-2</v>
      </c>
      <c r="O1015" s="3">
        <v>1004</v>
      </c>
      <c r="P1015" s="3">
        <f t="shared" si="340"/>
        <v>3.9841269841269842</v>
      </c>
      <c r="Q1015" s="3">
        <f>(  'Swap(vs6M)_3Y'!B1027 + ( ('Swap(vs6M)_5Y'!B1023 - 'Swap(vs6M)_3Y'!B1027)/2  )*(P1015-3) )/100</f>
        <v>6.0498253968253972E-3</v>
      </c>
      <c r="R1015" s="3">
        <f t="shared" si="341"/>
        <v>1.1975817217797488E-2</v>
      </c>
      <c r="S1015" s="3">
        <f t="shared" si="342"/>
        <v>-9.9173351616639135E-2</v>
      </c>
      <c r="T1015" s="13">
        <f t="shared" si="343"/>
        <v>0.50477754563084254</v>
      </c>
      <c r="U1015" s="13">
        <f t="shared" si="344"/>
        <v>0.46050031643044054</v>
      </c>
      <c r="V1015" s="3">
        <f t="shared" si="345"/>
        <v>40.84065841733684</v>
      </c>
      <c r="W1015" s="13">
        <f t="shared" si="346"/>
        <v>0.50477754563084254</v>
      </c>
      <c r="X1015" s="3">
        <f t="shared" si="347"/>
        <v>3.6944109092102097E-3</v>
      </c>
      <c r="Y1015" s="3">
        <f t="shared" si="348"/>
        <v>-8.1252682630081292</v>
      </c>
      <c r="Z1015" s="3">
        <f t="shared" si="349"/>
        <v>773.52261181333927</v>
      </c>
      <c r="AA1015" s="3">
        <f t="shared" si="350"/>
        <v>1790.9983539056966</v>
      </c>
      <c r="AL1015" s="25"/>
      <c r="AM1015" s="25"/>
    </row>
    <row r="1016" spans="1:39" hidden="1">
      <c r="A1016" s="4">
        <v>41774</v>
      </c>
      <c r="B1016" s="3">
        <v>125.0057</v>
      </c>
      <c r="C1016" s="3">
        <f t="shared" si="331"/>
        <v>-3.8994092518981195E-3</v>
      </c>
      <c r="D1016" s="3">
        <f t="shared" si="332"/>
        <v>1.5205392513788652E-5</v>
      </c>
      <c r="E1016" s="3">
        <f t="shared" si="333"/>
        <v>1.1581129807244377E-4</v>
      </c>
      <c r="F1016" s="3">
        <f t="shared" si="334"/>
        <v>1.5401296521350661E-2</v>
      </c>
      <c r="G1016" s="3">
        <f t="shared" si="335"/>
        <v>3.6190971207657498E-2</v>
      </c>
      <c r="H1016" s="3">
        <f t="shared" si="336"/>
        <v>1.5</v>
      </c>
      <c r="I1016" s="13">
        <f>I1017*(1+(H1017*((B1016/B1017)-1))+((1-H1017)*(Eur_1M!B1016/100)*((A1016-A1017)/360)))</f>
        <v>102.32120329246695</v>
      </c>
      <c r="J1016" s="3">
        <f t="shared" si="337"/>
        <v>97.892812281187148</v>
      </c>
      <c r="K1016" s="3">
        <f t="shared" si="330"/>
        <v>0.97137133294041877</v>
      </c>
      <c r="L1016" s="13">
        <f t="shared" si="338"/>
        <v>971.37133294041882</v>
      </c>
      <c r="M1016" s="3">
        <f t="shared" si="339"/>
        <v>-5.8584211735843821E-3</v>
      </c>
      <c r="N1016" s="3">
        <f>SQRT(252)*STDEV(M1017:$M$1035)</f>
        <v>5.04956883300203E-2</v>
      </c>
      <c r="O1016" s="3">
        <v>1005</v>
      </c>
      <c r="P1016" s="3">
        <f t="shared" si="340"/>
        <v>3.9880952380952381</v>
      </c>
      <c r="Q1016" s="3">
        <f>(  'Swap(vs6M)_3Y'!B1028 + ( ('Swap(vs6M)_5Y'!B1024 - 'Swap(vs6M)_3Y'!B1028)/2  )*(P1016-3) )/100</f>
        <v>6.2451785714285717E-3</v>
      </c>
      <c r="R1016" s="3">
        <f t="shared" si="341"/>
        <v>9.3648232380191404E-3</v>
      </c>
      <c r="S1016" s="3">
        <f t="shared" si="342"/>
        <v>-9.1476156649579712E-2</v>
      </c>
      <c r="T1016" s="13">
        <f t="shared" si="343"/>
        <v>0.50373596933068687</v>
      </c>
      <c r="U1016" s="13">
        <f t="shared" si="344"/>
        <v>0.46355712551399286</v>
      </c>
      <c r="V1016" s="3">
        <f t="shared" si="345"/>
        <v>37.160486066603653</v>
      </c>
      <c r="W1016" s="13">
        <f t="shared" si="346"/>
        <v>0.50373596933068687</v>
      </c>
      <c r="X1016" s="3">
        <f t="shared" si="347"/>
        <v>4.0725711691272379E-3</v>
      </c>
      <c r="Y1016" s="3">
        <f t="shared" si="348"/>
        <v>-7.7229010621969625</v>
      </c>
      <c r="Z1016" s="3">
        <f t="shared" si="349"/>
        <v>773.85405914030878</v>
      </c>
      <c r="AA1016" s="3">
        <f t="shared" si="350"/>
        <v>1803.2339876259543</v>
      </c>
      <c r="AL1016" s="25"/>
      <c r="AM1016" s="25"/>
    </row>
    <row r="1017" spans="1:39" hidden="1">
      <c r="A1017" s="4">
        <v>41773</v>
      </c>
      <c r="B1017" s="3">
        <v>125.4941</v>
      </c>
      <c r="C1017" s="3">
        <f t="shared" si="331"/>
        <v>3.5386907703629359E-3</v>
      </c>
      <c r="D1017" s="3">
        <f t="shared" si="332"/>
        <v>1.2522332368251829E-5</v>
      </c>
      <c r="E1017" s="3">
        <f t="shared" si="333"/>
        <v>1.006665107648825E-4</v>
      </c>
      <c r="F1017" s="3">
        <f t="shared" si="334"/>
        <v>1.9546887019950034E-2</v>
      </c>
      <c r="G1017" s="3">
        <f t="shared" si="335"/>
        <v>3.2057559741346255E-2</v>
      </c>
      <c r="H1017" s="3">
        <f t="shared" si="336"/>
        <v>1.5</v>
      </c>
      <c r="I1017" s="13">
        <f>I1018*(1+(H1018*((B1017/B1018)-1))+((1-H1018)*(Eur_1M!B1017/100)*((A1017-A1018)/360)))</f>
        <v>102.92240331833659</v>
      </c>
      <c r="J1017" s="3">
        <f t="shared" si="337"/>
        <v>98.467992785150543</v>
      </c>
      <c r="K1017" s="3">
        <f t="shared" si="330"/>
        <v>0.97707873718999139</v>
      </c>
      <c r="L1017" s="13">
        <f t="shared" si="338"/>
        <v>977.07873718999144</v>
      </c>
      <c r="M1017" s="3">
        <f t="shared" si="339"/>
        <v>5.2997731304009537E-3</v>
      </c>
      <c r="N1017" s="3">
        <f>SQRT(252)*STDEV(M1018:$M$1035)</f>
        <v>4.9757339403276646E-2</v>
      </c>
      <c r="O1017" s="3">
        <v>1006</v>
      </c>
      <c r="P1017" s="3">
        <f t="shared" si="340"/>
        <v>3.9920634920634921</v>
      </c>
      <c r="Q1017" s="3">
        <f>(  'Swap(vs6M)_3Y'!B1029 + ( ('Swap(vs6M)_5Y'!B1025 - 'Swap(vs6M)_3Y'!B1029)/2  )*(P1017-3) )/100</f>
        <v>6.3521111111111113E-3</v>
      </c>
      <c r="R1017" s="3">
        <f t="shared" si="341"/>
        <v>7.1535359823646144E-2</v>
      </c>
      <c r="S1017" s="3">
        <f t="shared" si="342"/>
        <v>-2.78805450838219E-2</v>
      </c>
      <c r="T1017" s="13">
        <f t="shared" si="343"/>
        <v>0.52851415821908088</v>
      </c>
      <c r="U1017" s="13">
        <f t="shared" si="344"/>
        <v>0.48887871259282839</v>
      </c>
      <c r="V1017" s="3">
        <f t="shared" si="345"/>
        <v>39.762373643144088</v>
      </c>
      <c r="W1017" s="13">
        <f t="shared" si="346"/>
        <v>0.52851415821908088</v>
      </c>
      <c r="X1017" s="3">
        <f t="shared" si="347"/>
        <v>4.0965043862970594E-3</v>
      </c>
      <c r="Y1017" s="3">
        <f t="shared" si="348"/>
        <v>-7.8688975011396032</v>
      </c>
      <c r="Z1017" s="3">
        <f t="shared" si="349"/>
        <v>776.83205695497566</v>
      </c>
      <c r="AA1017" s="3">
        <f t="shared" si="350"/>
        <v>1902.7674527481204</v>
      </c>
      <c r="AL1017" s="25"/>
      <c r="AM1017" s="25"/>
    </row>
    <row r="1018" spans="1:39" hidden="1">
      <c r="A1018" s="4">
        <v>41772</v>
      </c>
      <c r="B1018" s="3">
        <v>125.0508</v>
      </c>
      <c r="C1018" s="3">
        <f t="shared" si="331"/>
        <v>3.167726625181091E-3</v>
      </c>
      <c r="D1018" s="3">
        <f t="shared" si="332"/>
        <v>1.0034491971881184E-5</v>
      </c>
      <c r="E1018" s="3">
        <f t="shared" si="333"/>
        <v>8.825298127974917E-5</v>
      </c>
      <c r="F1018" s="3">
        <f t="shared" si="334"/>
        <v>1.5678343429198226E-2</v>
      </c>
      <c r="G1018" s="3">
        <f t="shared" si="335"/>
        <v>3.0937468851442794E-2</v>
      </c>
      <c r="H1018" s="3">
        <f t="shared" si="336"/>
        <v>1.5</v>
      </c>
      <c r="I1018" s="13">
        <f>I1019*(1+(H1019*((B1018/B1019)-1))+((1-H1019)*(Eur_1M!B1018/100)*((A1018-A1019)/360)))</f>
        <v>102.37838080202734</v>
      </c>
      <c r="J1018" s="3">
        <f t="shared" si="337"/>
        <v>97.947515187622898</v>
      </c>
      <c r="K1018" s="3">
        <f t="shared" si="330"/>
        <v>0.97191413923949188</v>
      </c>
      <c r="L1018" s="13">
        <f t="shared" si="338"/>
        <v>971.91413923949187</v>
      </c>
      <c r="M1018" s="3">
        <f t="shared" si="339"/>
        <v>4.7441994499420378E-3</v>
      </c>
      <c r="N1018" s="3">
        <f>SQRT(252)*STDEV(M1019:$M$1035)</f>
        <v>4.9329271514670044E-2</v>
      </c>
      <c r="O1018" s="3">
        <v>1007</v>
      </c>
      <c r="P1018" s="3">
        <f t="shared" si="340"/>
        <v>3.996031746031746</v>
      </c>
      <c r="Q1018" s="3">
        <f>(  'Swap(vs6M)_3Y'!B1030 + ( ('Swap(vs6M)_5Y'!B1026 - 'Swap(vs6M)_3Y'!B1030)/2  )*(P1018-3) )/100</f>
        <v>6.3696666666666667E-3</v>
      </c>
      <c r="R1018" s="3">
        <f t="shared" si="341"/>
        <v>1.8532716159331025E-2</v>
      </c>
      <c r="S1018" s="3">
        <f t="shared" si="342"/>
        <v>-8.0076876957281426E-2</v>
      </c>
      <c r="T1018" s="13">
        <f t="shared" si="343"/>
        <v>0.50739306083883529</v>
      </c>
      <c r="U1018" s="13">
        <f t="shared" si="344"/>
        <v>0.46808805659684344</v>
      </c>
      <c r="V1018" s="3">
        <f t="shared" si="345"/>
        <v>36.818508415545978</v>
      </c>
      <c r="W1018" s="13">
        <f t="shared" si="346"/>
        <v>0.50739306083883529</v>
      </c>
      <c r="X1018" s="3">
        <f t="shared" si="347"/>
        <v>4.161869104716105E-3</v>
      </c>
      <c r="Y1018" s="3">
        <f t="shared" si="348"/>
        <v>-7.6898876626796753</v>
      </c>
      <c r="Z1018" s="3">
        <f t="shared" si="349"/>
        <v>774.9574348398753</v>
      </c>
      <c r="AA1018" s="3">
        <f t="shared" si="350"/>
        <v>1823.4851168122293</v>
      </c>
      <c r="AL1018" s="25"/>
      <c r="AM1018" s="25"/>
    </row>
    <row r="1019" spans="1:39" hidden="1">
      <c r="A1019" s="4">
        <v>41771</v>
      </c>
      <c r="B1019" s="3">
        <v>124.6553</v>
      </c>
      <c r="C1019" s="3">
        <f t="shared" si="331"/>
        <v>-1.0006599737946791E-3</v>
      </c>
      <c r="D1019" s="3">
        <f t="shared" si="332"/>
        <v>1.0013203831547679E-6</v>
      </c>
      <c r="E1019" s="3">
        <f t="shared" si="333"/>
        <v>9.2750774703317303E-5</v>
      </c>
      <c r="F1019" s="3">
        <f t="shared" si="334"/>
        <v>1.6322740279909452E-2</v>
      </c>
      <c r="G1019" s="3">
        <f t="shared" si="335"/>
        <v>3.163554481287164E-2</v>
      </c>
      <c r="H1019" s="3">
        <f t="shared" si="336"/>
        <v>1.5</v>
      </c>
      <c r="I1019" s="13">
        <f>I1020*(1+(H1020*((B1019/B1020)-1))+((1-H1020)*(Eur_1M!B1019/100)*((A1019-A1020)/360)))</f>
        <v>101.89382766134889</v>
      </c>
      <c r="J1019" s="3">
        <f t="shared" si="337"/>
        <v>97.483933172220745</v>
      </c>
      <c r="K1019" s="3">
        <f t="shared" si="330"/>
        <v>0.96731410508238824</v>
      </c>
      <c r="L1019" s="13">
        <f t="shared" si="338"/>
        <v>967.31410508238821</v>
      </c>
      <c r="M1019" s="3">
        <f t="shared" si="339"/>
        <v>-1.5125492135473948E-3</v>
      </c>
      <c r="N1019" s="3">
        <f>SQRT(252)*STDEV(M1020:$M$1035)</f>
        <v>4.9733616886295573E-2</v>
      </c>
      <c r="O1019" s="3">
        <v>1008</v>
      </c>
      <c r="P1019" s="3">
        <f t="shared" si="340"/>
        <v>4</v>
      </c>
      <c r="Q1019" s="3">
        <f>(  'Swap(vs6M)_3Y'!B1031 + ( ('Swap(vs6M)_5Y'!B1027 - 'Swap(vs6M)_3Y'!B1031)/2  )*(P1019-3) )/100</f>
        <v>6.5070000000000006E-3</v>
      </c>
      <c r="R1019" s="3">
        <f t="shared" si="341"/>
        <v>-2.2692364171418872E-2</v>
      </c>
      <c r="S1019" s="3">
        <f t="shared" si="342"/>
        <v>-0.12215959794401002</v>
      </c>
      <c r="T1019" s="13">
        <f t="shared" si="343"/>
        <v>0.49094783338865056</v>
      </c>
      <c r="U1019" s="13">
        <f t="shared" si="344"/>
        <v>0.45138631145938857</v>
      </c>
      <c r="V1019" s="3">
        <f t="shared" si="345"/>
        <v>35.111556142755376</v>
      </c>
      <c r="W1019" s="13">
        <f t="shared" si="346"/>
        <v>0.49094783338865056</v>
      </c>
      <c r="X1019" s="3">
        <f t="shared" si="347"/>
        <v>4.1452496043733805E-3</v>
      </c>
      <c r="Y1019" s="3">
        <f t="shared" si="348"/>
        <v>-7.6585548747210375</v>
      </c>
      <c r="Z1019" s="3">
        <f t="shared" si="349"/>
        <v>771.60629753239675</v>
      </c>
      <c r="AA1019" s="3">
        <f t="shared" si="350"/>
        <v>1759.1568318148982</v>
      </c>
      <c r="AL1019" s="25"/>
      <c r="AM1019" s="25"/>
    </row>
    <row r="1020" spans="1:39" hidden="1">
      <c r="A1020" s="4">
        <v>41768</v>
      </c>
      <c r="B1020" s="3">
        <v>124.7801</v>
      </c>
      <c r="C1020" s="3">
        <f t="shared" si="331"/>
        <v>-2.2462313439748785E-3</v>
      </c>
      <c r="D1020" s="3">
        <f t="shared" si="332"/>
        <v>5.045555250655189E-6</v>
      </c>
      <c r="E1020" s="3">
        <f t="shared" si="333"/>
        <v>9.1850035730274164E-5</v>
      </c>
      <c r="F1020" s="3">
        <f t="shared" si="334"/>
        <v>1.700625452992461E-2</v>
      </c>
      <c r="G1020" s="3">
        <f t="shared" si="335"/>
        <v>3.1226694566114554E-2</v>
      </c>
      <c r="H1020" s="3">
        <f t="shared" si="336"/>
        <v>1.5</v>
      </c>
      <c r="I1020" s="13">
        <f>I1021*(1+(H1021*((B1020/B1021)-1))+((1-H1021)*(Eur_1M!B1020/100)*((A1020-A1021)/360)))</f>
        <v>102.04806370564198</v>
      </c>
      <c r="J1020" s="3">
        <f t="shared" si="337"/>
        <v>97.631493987038567</v>
      </c>
      <c r="K1020" s="3">
        <f t="shared" si="330"/>
        <v>0.96877832234246286</v>
      </c>
      <c r="L1020" s="13">
        <f t="shared" si="338"/>
        <v>968.77832234246284</v>
      </c>
      <c r="M1020" s="3">
        <f t="shared" si="339"/>
        <v>-3.3749627999763937E-3</v>
      </c>
      <c r="N1020" s="3">
        <f>SQRT(252)*STDEV(M1021:$M$1035)</f>
        <v>4.7290263560716223E-2</v>
      </c>
      <c r="O1020" s="3">
        <v>1009</v>
      </c>
      <c r="P1020" s="3">
        <f t="shared" si="340"/>
        <v>4.003968253968254</v>
      </c>
      <c r="Q1020" s="3">
        <f>(  'Swap(vs6M)_3Y'!B1032 + ( ('Swap(vs6M)_5Y'!B1028 - 'Swap(vs6M)_3Y'!B1032)/2  )*(P1020-3) )/100</f>
        <v>6.3661904761904767E-3</v>
      </c>
      <c r="R1020" s="3">
        <f t="shared" si="341"/>
        <v>-1.8517494416409493E-2</v>
      </c>
      <c r="S1020" s="3">
        <f t="shared" si="342"/>
        <v>-0.11314492485196787</v>
      </c>
      <c r="T1020" s="13">
        <f t="shared" si="343"/>
        <v>0.49261301071609137</v>
      </c>
      <c r="U1020" s="13">
        <f t="shared" si="344"/>
        <v>0.45495782938145479</v>
      </c>
      <c r="V1020" s="3">
        <f t="shared" si="345"/>
        <v>33.725308360905387</v>
      </c>
      <c r="W1020" s="13">
        <f t="shared" si="346"/>
        <v>0.49261301071609137</v>
      </c>
      <c r="X1020" s="3">
        <f t="shared" si="347"/>
        <v>4.3510507315065398E-3</v>
      </c>
      <c r="Y1020" s="3">
        <f t="shared" si="348"/>
        <v>-7.3896691396451324</v>
      </c>
      <c r="Z1020" s="3">
        <f t="shared" si="349"/>
        <v>773.22401077595305</v>
      </c>
      <c r="AA1020" s="3">
        <f t="shared" si="350"/>
        <v>1775.7899412865936</v>
      </c>
      <c r="AL1020" s="25"/>
      <c r="AM1020" s="25"/>
    </row>
    <row r="1021" spans="1:39" hidden="1">
      <c r="A1021" s="4">
        <v>41767</v>
      </c>
      <c r="B1021" s="3">
        <v>125.0607</v>
      </c>
      <c r="C1021" s="3">
        <f t="shared" si="331"/>
        <v>5.0084955553960728E-3</v>
      </c>
      <c r="D1021" s="3">
        <f t="shared" si="332"/>
        <v>2.5085027728422217E-5</v>
      </c>
      <c r="E1021" s="3">
        <f t="shared" si="333"/>
        <v>8.9805461953408155E-5</v>
      </c>
      <c r="F1021" s="3">
        <f t="shared" si="334"/>
        <v>1.7520151762421804E-2</v>
      </c>
      <c r="G1021" s="3">
        <f t="shared" si="335"/>
        <v>3.0629507315864855E-2</v>
      </c>
      <c r="H1021" s="3">
        <f t="shared" si="336"/>
        <v>1.5</v>
      </c>
      <c r="I1021" s="13">
        <f>I1022*(1+(H1022*((B1021/B1022)-1))+((1-H1022)*(Eur_1M!B1021/100)*((A1021-A1022)/360)))</f>
        <v>102.39305396163437</v>
      </c>
      <c r="J1021" s="3">
        <f t="shared" si="337"/>
        <v>97.961553303016018</v>
      </c>
      <c r="K1021" s="3">
        <f t="shared" si="330"/>
        <v>0.9720534367276692</v>
      </c>
      <c r="L1021" s="13">
        <f t="shared" si="338"/>
        <v>972.05343672766924</v>
      </c>
      <c r="M1021" s="3">
        <f t="shared" si="339"/>
        <v>7.4997009153653146E-3</v>
      </c>
      <c r="N1021" s="3">
        <f>SQRT(252)*STDEV(M1022:$M$1035)</f>
        <v>4.0984666072543814E-2</v>
      </c>
      <c r="O1021" s="3">
        <v>1010</v>
      </c>
      <c r="P1021" s="3">
        <f t="shared" si="340"/>
        <v>4.0079365079365079</v>
      </c>
      <c r="Q1021" s="3">
        <f>(  'Swap(vs6M)_3Y'!B1033 + ( ('Swap(vs6M)_5Y'!B1029 - 'Swap(vs6M)_3Y'!B1033)/2  )*(P1021-3) )/100</f>
        <v>6.4595714285714291E-3</v>
      </c>
      <c r="R1021" s="3">
        <f t="shared" si="341"/>
        <v>1.1105383909283551E-2</v>
      </c>
      <c r="S1021" s="3">
        <f t="shared" si="342"/>
        <v>-7.0945226720963692E-2</v>
      </c>
      <c r="T1021" s="13">
        <f t="shared" si="343"/>
        <v>0.50443031611649891</v>
      </c>
      <c r="U1021" s="13">
        <f t="shared" si="344"/>
        <v>0.47172067415829905</v>
      </c>
      <c r="V1021" s="3">
        <f t="shared" si="345"/>
        <v>30.668450864095348</v>
      </c>
      <c r="W1021" s="13">
        <f t="shared" si="346"/>
        <v>0.50443031611649891</v>
      </c>
      <c r="X1021" s="3">
        <f t="shared" si="347"/>
        <v>5.0016273090670435E-3</v>
      </c>
      <c r="Y1021" s="3">
        <f t="shared" si="348"/>
        <v>-6.9384505063878734</v>
      </c>
      <c r="Z1021" s="3">
        <f t="shared" si="349"/>
        <v>776.30760682733467</v>
      </c>
      <c r="AA1021" s="3">
        <f t="shared" si="350"/>
        <v>1842.3072191334834</v>
      </c>
      <c r="AL1021" s="25"/>
      <c r="AM1021" s="25"/>
    </row>
    <row r="1022" spans="1:39" hidden="1">
      <c r="A1022" s="4">
        <v>41766</v>
      </c>
      <c r="B1022" s="3">
        <v>124.4359</v>
      </c>
      <c r="C1022" s="3">
        <f t="shared" si="331"/>
        <v>-6.3546669372825226E-4</v>
      </c>
      <c r="D1022" s="3">
        <f t="shared" si="332"/>
        <v>4.0381791883791637E-7</v>
      </c>
      <c r="E1022" s="3">
        <f t="shared" si="333"/>
        <v>6.501487103251788E-5</v>
      </c>
      <c r="F1022" s="3">
        <f t="shared" si="334"/>
        <v>1.1969035890845112E-2</v>
      </c>
      <c r="G1022" s="3">
        <f t="shared" si="335"/>
        <v>2.6998795312221473E-2</v>
      </c>
      <c r="H1022" s="3">
        <f t="shared" si="336"/>
        <v>1.5</v>
      </c>
      <c r="I1022" s="13">
        <f>I1023*(1+(H1023*((B1022/B1023)-1))+((1-H1023)*(Eur_1M!B1022/100)*((A1022-A1023)/360)))</f>
        <v>101.62800907090347</v>
      </c>
      <c r="J1022" s="3">
        <f t="shared" si="337"/>
        <v>97.22961902678459</v>
      </c>
      <c r="K1022" s="3">
        <f t="shared" si="330"/>
        <v>0.96479059528957167</v>
      </c>
      <c r="L1022" s="13">
        <f t="shared" si="338"/>
        <v>964.79059528957168</v>
      </c>
      <c r="M1022" s="3">
        <f t="shared" si="339"/>
        <v>-9.5699390280991857E-4</v>
      </c>
      <c r="N1022" s="3">
        <f>SQRT(252)*STDEV(M1023:$M$1035)</f>
        <v>4.1460684866978834E-2</v>
      </c>
      <c r="O1022" s="3">
        <v>1011</v>
      </c>
      <c r="P1022" s="3">
        <f t="shared" si="340"/>
        <v>4.0119047619047619</v>
      </c>
      <c r="Q1022" s="3">
        <f>(  'Swap(vs6M)_3Y'!B1034 + ( ('Swap(vs6M)_5Y'!B1030 - 'Swap(vs6M)_3Y'!B1034)/2  )*(P1022-3) )/100</f>
        <v>6.2903273809523808E-3</v>
      </c>
      <c r="R1022" s="3">
        <f t="shared" si="341"/>
        <v>-8.6216218447488835E-2</v>
      </c>
      <c r="S1022" s="3">
        <f t="shared" si="342"/>
        <v>-0.16926089140157671</v>
      </c>
      <c r="T1022" s="13">
        <f t="shared" si="343"/>
        <v>0.4656472691283382</v>
      </c>
      <c r="U1022" s="13">
        <f t="shared" si="344"/>
        <v>0.43279571811274353</v>
      </c>
      <c r="V1022" s="3">
        <f t="shared" si="345"/>
        <v>27.241840441262809</v>
      </c>
      <c r="W1022" s="13">
        <f t="shared" si="346"/>
        <v>0.4656472691283382</v>
      </c>
      <c r="X1022" s="3">
        <f t="shared" si="347"/>
        <v>4.9607931495714679E-3</v>
      </c>
      <c r="Y1022" s="3">
        <f t="shared" si="348"/>
        <v>-6.6233916384499381</v>
      </c>
      <c r="Z1022" s="3">
        <f t="shared" si="349"/>
        <v>768.07623495020221</v>
      </c>
      <c r="AA1022" s="3">
        <f t="shared" si="350"/>
        <v>1693.0649938766917</v>
      </c>
      <c r="AL1022" s="25"/>
      <c r="AM1022" s="25"/>
    </row>
    <row r="1023" spans="1:39" hidden="1">
      <c r="A1023" s="4">
        <v>41765</v>
      </c>
      <c r="B1023" s="3">
        <v>124.515</v>
      </c>
      <c r="C1023" s="3">
        <f t="shared" si="331"/>
        <v>1.721756037320103E-3</v>
      </c>
      <c r="D1023" s="3">
        <f t="shared" si="332"/>
        <v>2.9644438520482239E-6</v>
      </c>
      <c r="E1023" s="3">
        <f t="shared" si="333"/>
        <v>8.6829170209244057E-5</v>
      </c>
      <c r="F1023" s="3">
        <f t="shared" si="334"/>
        <v>1.7318112357938582E-2</v>
      </c>
      <c r="G1023" s="3">
        <f t="shared" si="335"/>
        <v>3.0084877011247672E-2</v>
      </c>
      <c r="H1023" s="3">
        <f t="shared" si="336"/>
        <v>1.5</v>
      </c>
      <c r="I1023" s="13">
        <f>I1024*(1+(H1024*((B1023/B1024)-1))+((1-H1024)*(Eur_1M!B1023/100)*((A1023-A1024)/360)))</f>
        <v>101.72531300815015</v>
      </c>
      <c r="J1023" s="3">
        <f t="shared" si="337"/>
        <v>97.322711716829318</v>
      </c>
      <c r="K1023" s="3">
        <f t="shared" si="330"/>
        <v>0.96571433594333911</v>
      </c>
      <c r="L1023" s="13">
        <f t="shared" si="338"/>
        <v>965.71433594333917</v>
      </c>
      <c r="M1023" s="3">
        <f t="shared" si="339"/>
        <v>2.5778941503265432E-3</v>
      </c>
      <c r="N1023" s="3">
        <f>SQRT(252)*STDEV(M1024:$M$1035)</f>
        <v>4.2845425119605381E-2</v>
      </c>
      <c r="O1023" s="3">
        <v>1012</v>
      </c>
      <c r="P1023" s="3">
        <f t="shared" si="340"/>
        <v>4.0158730158730158</v>
      </c>
      <c r="Q1023" s="3">
        <f>(  'Swap(vs6M)_3Y'!B1035 + ( ('Swap(vs6M)_5Y'!B1031 - 'Swap(vs6M)_3Y'!B1035)/2  )*(P1023-3) )/100</f>
        <v>6.0853809523809524E-3</v>
      </c>
      <c r="R1023" s="3">
        <f t="shared" si="341"/>
        <v>-7.8767810690491019E-2</v>
      </c>
      <c r="S1023" s="3">
        <f t="shared" si="342"/>
        <v>-0.16462851411964236</v>
      </c>
      <c r="T1023" s="13">
        <f t="shared" si="343"/>
        <v>0.46860865390927509</v>
      </c>
      <c r="U1023" s="13">
        <f t="shared" si="344"/>
        <v>0.43461819320654049</v>
      </c>
      <c r="V1023" s="3">
        <f t="shared" si="345"/>
        <v>28.41642124446679</v>
      </c>
      <c r="W1023" s="13">
        <f t="shared" si="346"/>
        <v>0.46860865390927509</v>
      </c>
      <c r="X1023" s="3">
        <f t="shared" si="347"/>
        <v>4.7964473729976715E-3</v>
      </c>
      <c r="Y1023" s="3">
        <f t="shared" si="348"/>
        <v>-6.6867489710972778</v>
      </c>
      <c r="Z1023" s="3">
        <f t="shared" si="349"/>
        <v>769.66452335616179</v>
      </c>
      <c r="AA1023" s="3">
        <f t="shared" si="350"/>
        <v>1703.2348486834319</v>
      </c>
      <c r="AL1023" s="25"/>
      <c r="AM1023" s="25"/>
    </row>
    <row r="1024" spans="1:39" hidden="1">
      <c r="A1024" s="4">
        <v>41764</v>
      </c>
      <c r="B1024" s="3">
        <v>124.3008</v>
      </c>
      <c r="C1024" s="3">
        <f t="shared" si="331"/>
        <v>-8.5273369580646436E-5</v>
      </c>
      <c r="D1024" s="3">
        <f t="shared" si="332"/>
        <v>7.2715475596375171E-9</v>
      </c>
      <c r="E1024" s="3">
        <f t="shared" si="333"/>
        <v>8.7406733530523482E-5</v>
      </c>
      <c r="F1024" s="3">
        <f t="shared" si="334"/>
        <v>1.7478378417547111E-2</v>
      </c>
      <c r="G1024" s="3">
        <f t="shared" si="335"/>
        <v>3.0147368108297625E-2</v>
      </c>
      <c r="H1024" s="3">
        <f t="shared" si="336"/>
        <v>1.5</v>
      </c>
      <c r="I1024" s="13">
        <f>I1025*(1+(H1025*((B1024/B1025)-1))+((1-H1025)*(Eur_1M!B1024/100)*((A1024-A1025)/360)))</f>
        <v>101.46341363827159</v>
      </c>
      <c r="J1024" s="3">
        <f t="shared" si="337"/>
        <v>97.072147170800662</v>
      </c>
      <c r="K1024" s="3">
        <f t="shared" si="330"/>
        <v>0.96322803269602464</v>
      </c>
      <c r="L1024" s="13">
        <f t="shared" si="338"/>
        <v>963.22803269602468</v>
      </c>
      <c r="M1024" s="3">
        <f t="shared" si="339"/>
        <v>-1.3862254185930534E-4</v>
      </c>
      <c r="N1024" s="3">
        <f>SQRT(252)*STDEV(M1025:$M$1035)</f>
        <v>4.4376271825585491E-2</v>
      </c>
      <c r="O1024" s="3">
        <v>1013</v>
      </c>
      <c r="P1024" s="3">
        <f t="shared" si="340"/>
        <v>4.0198412698412698</v>
      </c>
      <c r="Q1024" s="3">
        <f>(  'Swap(vs6M)_3Y'!B1036 + ( ('Swap(vs6M)_5Y'!B1032 - 'Swap(vs6M)_3Y'!B1036)/2  )*(P1024-3) )/100</f>
        <v>6.3832182539682539E-3</v>
      </c>
      <c r="R1024" s="3">
        <f t="shared" si="341"/>
        <v>-8.8201896842188099E-2</v>
      </c>
      <c r="S1024" s="3">
        <f t="shared" si="342"/>
        <v>-0.17717428859746781</v>
      </c>
      <c r="T1024" s="13">
        <f t="shared" si="343"/>
        <v>0.46485810486642831</v>
      </c>
      <c r="U1024" s="13">
        <f t="shared" si="344"/>
        <v>0.42968574543821236</v>
      </c>
      <c r="V1024" s="3">
        <f t="shared" si="345"/>
        <v>28.963891384158728</v>
      </c>
      <c r="W1024" s="13">
        <f t="shared" si="346"/>
        <v>0.46485810486642831</v>
      </c>
      <c r="X1024" s="3">
        <f t="shared" si="347"/>
        <v>4.6369922914183586E-3</v>
      </c>
      <c r="Y1024" s="3">
        <f t="shared" si="348"/>
        <v>-6.9093950492144511</v>
      </c>
      <c r="Z1024" s="3">
        <f t="shared" si="349"/>
        <v>767.4574711198768</v>
      </c>
      <c r="AA1024" s="3">
        <f t="shared" si="350"/>
        <v>1683.5113988610003</v>
      </c>
      <c r="AL1024" s="25"/>
      <c r="AM1024" s="25"/>
    </row>
    <row r="1025" spans="1:39" hidden="1">
      <c r="A1025" s="4">
        <v>41761</v>
      </c>
      <c r="B1025" s="3">
        <v>124.31140000000001</v>
      </c>
      <c r="C1025" s="3">
        <f t="shared" si="331"/>
        <v>2.0840386985934338E-3</v>
      </c>
      <c r="D1025" s="3">
        <f t="shared" si="332"/>
        <v>4.3432172972350133E-6</v>
      </c>
      <c r="E1025" s="3">
        <f t="shared" si="333"/>
        <v>9.3237932018440075E-5</v>
      </c>
      <c r="F1025" s="3">
        <f t="shared" si="334"/>
        <v>1.5147359165056452E-2</v>
      </c>
      <c r="G1025" s="3">
        <f t="shared" si="335"/>
        <v>3.2097494838958331E-2</v>
      </c>
      <c r="H1025" s="3">
        <f t="shared" si="336"/>
        <v>1.5</v>
      </c>
      <c r="I1025" s="13">
        <f>I1026*(1+(H1026*((B1025/B1026)-1))+((1-H1026)*(Eur_1M!B1025/100)*((A1025-A1026)/360)))</f>
        <v>101.47747972949199</v>
      </c>
      <c r="J1025" s="3">
        <f t="shared" si="337"/>
        <v>97.085604491307663</v>
      </c>
      <c r="K1025" s="3">
        <f t="shared" si="330"/>
        <v>0.96336156706953047</v>
      </c>
      <c r="L1025" s="13">
        <f t="shared" si="338"/>
        <v>963.36156706953045</v>
      </c>
      <c r="M1025" s="3">
        <f t="shared" si="339"/>
        <v>3.1172872656528429E-3</v>
      </c>
      <c r="N1025" s="3">
        <f>SQRT(252)*STDEV(M1026:$M$1035)</f>
        <v>4.5716946192781278E-2</v>
      </c>
      <c r="O1025" s="3">
        <v>1014</v>
      </c>
      <c r="P1025" s="3">
        <f t="shared" si="340"/>
        <v>4.0238095238095237</v>
      </c>
      <c r="Q1025" s="3">
        <f>(  'Swap(vs6M)_3Y'!B1037 + ( ('Swap(vs6M)_5Y'!B1033 - 'Swap(vs6M)_3Y'!B1037)/2  )*(P1025-3) )/100</f>
        <v>6.7604404761904772E-3</v>
      </c>
      <c r="R1025" s="3">
        <f t="shared" si="341"/>
        <v>-6.4541240738487493E-2</v>
      </c>
      <c r="S1025" s="3">
        <f t="shared" si="342"/>
        <v>-0.15624685405706459</v>
      </c>
      <c r="T1025" s="13">
        <f t="shared" si="343"/>
        <v>0.47426963509225528</v>
      </c>
      <c r="U1025" s="13">
        <f t="shared" si="344"/>
        <v>0.43791922301435737</v>
      </c>
      <c r="V1025" s="3">
        <f t="shared" si="345"/>
        <v>30.725943681110437</v>
      </c>
      <c r="W1025" s="13">
        <f t="shared" si="346"/>
        <v>0.47426963509225528</v>
      </c>
      <c r="X1025" s="3">
        <f t="shared" si="347"/>
        <v>4.506301935339377E-3</v>
      </c>
      <c r="Y1025" s="3">
        <f t="shared" si="348"/>
        <v>-7.2514997134709063</v>
      </c>
      <c r="Z1025" s="3">
        <f t="shared" si="349"/>
        <v>769.33155668532117</v>
      </c>
      <c r="AA1025" s="3">
        <f t="shared" si="350"/>
        <v>1714.8156187602658</v>
      </c>
      <c r="AL1025" s="25"/>
      <c r="AM1025" s="25"/>
    </row>
    <row r="1026" spans="1:39">
      <c r="A1026" s="4">
        <v>41759</v>
      </c>
      <c r="B1026" s="3">
        <v>124.0526</v>
      </c>
      <c r="C1026" s="3">
        <f t="shared" si="331"/>
        <v>2.6960373304873511E-3</v>
      </c>
      <c r="D1026" s="3">
        <f t="shared" si="332"/>
        <v>7.2686172873813629E-6</v>
      </c>
      <c r="E1026" s="3">
        <f t="shared" si="333"/>
        <v>8.8912434255808279E-5</v>
      </c>
      <c r="F1026" s="3">
        <f t="shared" si="334"/>
        <v>1.2930205724217084E-2</v>
      </c>
      <c r="G1026" s="3">
        <f t="shared" si="335"/>
        <v>3.1858544112666559E-2</v>
      </c>
      <c r="H1026" s="3">
        <f t="shared" si="336"/>
        <v>1.5</v>
      </c>
      <c r="I1026" s="13">
        <f>I1027*(1+(H1027*((B1026/B1027)-1))+((1-H1027)*(Eur_1M!B1026/100)*((A1026-A1027)/360)))</f>
        <v>101.16163781493539</v>
      </c>
      <c r="J1026" s="3">
        <f t="shared" si="337"/>
        <v>96.783431996679695</v>
      </c>
      <c r="K1026" s="3">
        <f t="shared" si="330"/>
        <v>0.96036316818768419</v>
      </c>
      <c r="L1026" s="13">
        <f t="shared" si="338"/>
        <v>960.36316818768421</v>
      </c>
      <c r="M1026" s="3">
        <f t="shared" si="339"/>
        <v>4.0377662668276771E-3</v>
      </c>
      <c r="N1026" s="3">
        <f>SQRT(252)*STDEV(M1027:$M$1035)</f>
        <v>4.5391855387685073E-2</v>
      </c>
      <c r="O1026" s="3">
        <v>1015</v>
      </c>
      <c r="P1026" s="3">
        <f t="shared" si="340"/>
        <v>4.0277777777777777</v>
      </c>
      <c r="Q1026" s="3">
        <f>(  'Swap(vs6M)_3Y'!B1038 + ( ('Swap(vs6M)_5Y'!B1034 - 'Swap(vs6M)_3Y'!B1038)/2  )*(P1026-3) )/100</f>
        <v>7.2028194444444449E-3</v>
      </c>
      <c r="R1026" s="3">
        <f t="shared" si="341"/>
        <v>-7.9946001387176752E-2</v>
      </c>
      <c r="S1026" s="3">
        <f t="shared" si="342"/>
        <v>-0.17104438801345548</v>
      </c>
      <c r="T1026" s="13">
        <f t="shared" si="343"/>
        <v>0.46814010153684604</v>
      </c>
      <c r="U1026" s="13">
        <f t="shared" si="344"/>
        <v>0.43209443162859451</v>
      </c>
      <c r="V1026" s="3">
        <f t="shared" si="345"/>
        <v>29.845632601202396</v>
      </c>
      <c r="W1026" s="13">
        <f t="shared" si="346"/>
        <v>0.46814010153684604</v>
      </c>
      <c r="X1026" s="3">
        <f t="shared" si="347"/>
        <v>4.5454409238932731E-3</v>
      </c>
      <c r="Y1026" s="3">
        <f t="shared" si="348"/>
        <v>-7.3422007158087794</v>
      </c>
      <c r="Z1026" s="3">
        <f t="shared" si="349"/>
        <v>766.46167750383222</v>
      </c>
      <c r="AA1026" s="3">
        <f t="shared" si="350"/>
        <v>1690.6149271564432</v>
      </c>
      <c r="AL1026" s="25"/>
      <c r="AM1026" s="25"/>
    </row>
    <row r="1027" spans="1:39" hidden="1">
      <c r="A1027" s="4">
        <v>41758</v>
      </c>
      <c r="B1027" s="3">
        <v>123.7186</v>
      </c>
      <c r="C1027" s="3">
        <f t="shared" si="331"/>
        <v>-3.4831055591699088E-4</v>
      </c>
      <c r="D1027" s="3">
        <f t="shared" si="332"/>
        <v>1.2132024336320324E-7</v>
      </c>
      <c r="E1027" s="3">
        <f t="shared" si="333"/>
        <v>8.1687527895702838E-5</v>
      </c>
      <c r="F1027" s="3">
        <f t="shared" si="334"/>
        <v>1.0443239977824561E-2</v>
      </c>
      <c r="G1027" s="3">
        <f t="shared" si="335"/>
        <v>3.0992809761429548E-2</v>
      </c>
      <c r="H1027" s="3">
        <f t="shared" si="336"/>
        <v>1.5</v>
      </c>
      <c r="I1027" s="13">
        <f>I1028*(1+(H1028*((B1027/B1028)-1))+((1-H1028)*(Eur_1M!B1027/100)*((A1027-A1028)/360)))</f>
        <v>100.75399430471286</v>
      </c>
      <c r="J1027" s="3">
        <f t="shared" si="337"/>
        <v>96.393431016044275</v>
      </c>
      <c r="K1027" s="3">
        <f t="shared" si="330"/>
        <v>0.95649326432467396</v>
      </c>
      <c r="L1027" s="13">
        <f t="shared" si="338"/>
        <v>956.49326432467399</v>
      </c>
      <c r="M1027" s="3">
        <f t="shared" si="339"/>
        <v>-5.2613824070935641E-4</v>
      </c>
      <c r="N1027" s="3">
        <f>SQRT(252)*STDEV(M1028:$M$1035)</f>
        <v>4.7746968474144773E-2</v>
      </c>
      <c r="O1027" s="3">
        <v>1016</v>
      </c>
      <c r="P1027" s="3">
        <f t="shared" si="340"/>
        <v>4.0317460317460316</v>
      </c>
      <c r="Q1027" s="3">
        <f>(  'Swap(vs6M)_3Y'!B1039 + ( ('Swap(vs6M)_5Y'!B1035 - 'Swap(vs6M)_3Y'!B1039)/2  )*(P1027-3) )/100</f>
        <v>7.239444444444445E-3</v>
      </c>
      <c r="R1027" s="3">
        <f t="shared" si="341"/>
        <v>-0.11158819146346116</v>
      </c>
      <c r="S1027" s="3">
        <f t="shared" si="342"/>
        <v>-0.20746032370149531</v>
      </c>
      <c r="T1027" s="13">
        <f t="shared" si="343"/>
        <v>0.4555749676941519</v>
      </c>
      <c r="U1027" s="13">
        <f t="shared" si="344"/>
        <v>0.41782518783535616</v>
      </c>
      <c r="V1027" s="3">
        <f t="shared" si="345"/>
        <v>29.948258206260505</v>
      </c>
      <c r="W1027" s="13">
        <f t="shared" si="346"/>
        <v>0.4555749676941519</v>
      </c>
      <c r="X1027" s="3">
        <f t="shared" si="347"/>
        <v>4.3234641517565708E-3</v>
      </c>
      <c r="Y1027" s="3">
        <f t="shared" si="348"/>
        <v>-7.4465728609881356</v>
      </c>
      <c r="Z1027" s="3">
        <f t="shared" si="349"/>
        <v>761.43820631755023</v>
      </c>
      <c r="AA1027" s="3">
        <f t="shared" si="350"/>
        <v>1636.1072534314953</v>
      </c>
      <c r="AL1027" s="25"/>
      <c r="AM1027" s="25"/>
    </row>
    <row r="1028" spans="1:39" hidden="1">
      <c r="A1028" s="4">
        <v>41757</v>
      </c>
      <c r="B1028" s="3">
        <v>123.7617</v>
      </c>
      <c r="C1028" s="3">
        <f t="shared" si="331"/>
        <v>-1.1604287862656717E-3</v>
      </c>
      <c r="D1028" s="3">
        <f t="shared" si="332"/>
        <v>1.3465949679940201E-6</v>
      </c>
      <c r="E1028" s="3">
        <f t="shared" si="333"/>
        <v>8.1717301219881493E-5</v>
      </c>
      <c r="F1028" s="3">
        <f t="shared" si="334"/>
        <v>1.0402842973303282E-2</v>
      </c>
      <c r="G1028" s="3">
        <f t="shared" si="335"/>
        <v>3.1007417434484402E-2</v>
      </c>
      <c r="H1028" s="3">
        <f t="shared" si="336"/>
        <v>1.5</v>
      </c>
      <c r="I1028" s="13">
        <f>I1029*(1+(H1029*((B1028/B1029)-1))+((1-H1029)*(Eur_1M!B1028/100)*((A1028-A1029)/360)))</f>
        <v>100.80701878190015</v>
      </c>
      <c r="J1028" s="3">
        <f t="shared" si="337"/>
        <v>96.444160630479786</v>
      </c>
      <c r="K1028" s="3">
        <f t="shared" si="330"/>
        <v>0.95699664442016286</v>
      </c>
      <c r="L1028" s="13">
        <f t="shared" si="338"/>
        <v>956.99664442016285</v>
      </c>
      <c r="M1028" s="3">
        <f t="shared" si="339"/>
        <v>-1.7523764722191077E-3</v>
      </c>
      <c r="N1028" s="3">
        <f>SQRT(252)*STDEV(M1029:$M$1035)</f>
        <v>4.7904676408193708E-2</v>
      </c>
      <c r="O1028" s="3">
        <v>1017</v>
      </c>
      <c r="P1028" s="3">
        <f t="shared" si="340"/>
        <v>4.0357142857142856</v>
      </c>
      <c r="Q1028" s="3">
        <f>(  'Swap(vs6M)_3Y'!B1040 + ( ('Swap(vs6M)_5Y'!B1036 - 'Swap(vs6M)_3Y'!B1040)/2  )*(P1028-3) )/100</f>
        <v>7.2249107142857141E-3</v>
      </c>
      <c r="R1028" s="3">
        <f t="shared" si="341"/>
        <v>-0.1056466384446049</v>
      </c>
      <c r="S1028" s="3">
        <f t="shared" si="342"/>
        <v>-0.2018827610917604</v>
      </c>
      <c r="T1028" s="13">
        <f t="shared" si="343"/>
        <v>0.45793135982694166</v>
      </c>
      <c r="U1028" s="13">
        <f t="shared" si="344"/>
        <v>0.42000418962530872</v>
      </c>
      <c r="V1028" s="3">
        <f t="shared" si="345"/>
        <v>30.304116106767879</v>
      </c>
      <c r="W1028" s="13">
        <f t="shared" si="346"/>
        <v>0.45793135982694166</v>
      </c>
      <c r="X1028" s="3">
        <f t="shared" si="347"/>
        <v>4.3076251848975919E-3</v>
      </c>
      <c r="Y1028" s="3">
        <f t="shared" si="348"/>
        <v>-7.4740211945511632</v>
      </c>
      <c r="Z1028" s="3">
        <f t="shared" si="349"/>
        <v>762.70582009451209</v>
      </c>
      <c r="AA1028" s="3">
        <f t="shared" si="350"/>
        <v>1646.3077294403092</v>
      </c>
      <c r="AL1028" s="25"/>
      <c r="AM1028" s="25"/>
    </row>
    <row r="1029" spans="1:39">
      <c r="A1029" s="4">
        <v>41754</v>
      </c>
      <c r="B1029" s="3">
        <v>123.9054</v>
      </c>
      <c r="C1029" s="3">
        <f t="shared" si="331"/>
        <v>2.5819103741359824E-3</v>
      </c>
      <c r="D1029" s="3">
        <f t="shared" si="332"/>
        <v>6.6662611800710087E-6</v>
      </c>
      <c r="E1029" s="3">
        <f t="shared" si="333"/>
        <v>8.3414509684968355E-5</v>
      </c>
      <c r="F1029" s="3">
        <f t="shared" si="334"/>
        <v>1.3307921705283247E-2</v>
      </c>
      <c r="G1029" s="3">
        <f t="shared" si="335"/>
        <v>3.0650437689514542E-2</v>
      </c>
      <c r="H1029" s="3">
        <f t="shared" si="336"/>
        <v>1.5</v>
      </c>
      <c r="I1029" s="13">
        <f>I1030*(1+(H1030*((B1029/B1030)-1))+((1-H1030)*(Eur_1M!B1029/100)*((A1029-A1030)/360)))</f>
        <v>100.98382550056991</v>
      </c>
      <c r="J1029" s="3">
        <f t="shared" si="337"/>
        <v>96.613315276475475</v>
      </c>
      <c r="K1029" s="3">
        <f t="shared" si="330"/>
        <v>0.95867513306631513</v>
      </c>
      <c r="L1029" s="13">
        <f t="shared" si="338"/>
        <v>958.67513306631508</v>
      </c>
      <c r="M1029" s="3">
        <f t="shared" si="339"/>
        <v>3.8666483227088383E-3</v>
      </c>
      <c r="N1029" s="3">
        <f>SQRT(252)*STDEV(M1030:$M$1035)</f>
        <v>4.8945503687372695E-2</v>
      </c>
      <c r="O1029" s="3">
        <v>1018</v>
      </c>
      <c r="P1029" s="3">
        <f t="shared" si="340"/>
        <v>4.0396825396825395</v>
      </c>
      <c r="Q1029" s="3">
        <f>(  'Swap(vs6M)_3Y'!B1041 + ( ('Swap(vs6M)_5Y'!B1037 - 'Swap(vs6M)_3Y'!B1041)/2  )*(P1029-3) )/100</f>
        <v>7.6784047619047613E-3</v>
      </c>
      <c r="R1029" s="3">
        <f t="shared" si="341"/>
        <v>-6.450640550893412E-2</v>
      </c>
      <c r="S1029" s="3">
        <f t="shared" si="342"/>
        <v>-0.16288178500180667</v>
      </c>
      <c r="T1029" s="13">
        <f t="shared" si="343"/>
        <v>0.47428350343889358</v>
      </c>
      <c r="U1029" s="13">
        <f t="shared" si="344"/>
        <v>0.43530575637799179</v>
      </c>
      <c r="V1029" s="3">
        <f t="shared" si="345"/>
        <v>32.67323345495862</v>
      </c>
      <c r="W1029" s="13">
        <f t="shared" si="346"/>
        <v>0.47428350343889358</v>
      </c>
      <c r="X1029" s="3">
        <f t="shared" si="347"/>
        <v>4.221323315116772E-3</v>
      </c>
      <c r="Y1029" s="3">
        <f t="shared" si="348"/>
        <v>-7.8875228613082484</v>
      </c>
      <c r="Z1029" s="3">
        <f t="shared" si="349"/>
        <v>767.09928968089184</v>
      </c>
      <c r="AA1029" s="3">
        <f t="shared" si="350"/>
        <v>1704.7887203458711</v>
      </c>
      <c r="AL1029" s="25"/>
      <c r="AM1029" s="25"/>
    </row>
    <row r="1030" spans="1:39" hidden="1">
      <c r="A1030" s="4">
        <v>41753</v>
      </c>
      <c r="B1030" s="3">
        <v>123.5859</v>
      </c>
      <c r="C1030" s="3">
        <f t="shared" si="331"/>
        <v>-9.6485485531142326E-4</v>
      </c>
      <c r="D1030" s="3">
        <f t="shared" si="332"/>
        <v>9.3094489181802753E-7</v>
      </c>
      <c r="E1030" s="3">
        <f t="shared" si="333"/>
        <v>8.1881360407639792E-5</v>
      </c>
      <c r="F1030" s="3">
        <f t="shared" si="334"/>
        <v>1.2991648526892084E-2</v>
      </c>
      <c r="G1030" s="3">
        <f t="shared" si="335"/>
        <v>3.0419925942136911E-2</v>
      </c>
      <c r="H1030" s="3">
        <f t="shared" si="336"/>
        <v>1.5</v>
      </c>
      <c r="I1030" s="13">
        <f>I1031*(1+(H1031*((B1030/B1031)-1))+((1-H1031)*(Eur_1M!B1030/100)*((A1030-A1031)/360)))</f>
        <v>100.59411049207068</v>
      </c>
      <c r="J1030" s="3">
        <f t="shared" si="337"/>
        <v>96.240466864390939</v>
      </c>
      <c r="K1030" s="3">
        <f t="shared" si="330"/>
        <v>0.95497543080430469</v>
      </c>
      <c r="L1030" s="13">
        <f t="shared" si="338"/>
        <v>954.97543080430466</v>
      </c>
      <c r="M1030" s="3">
        <f t="shared" si="339"/>
        <v>-1.4513731425471234E-3</v>
      </c>
      <c r="N1030" s="3" t="e">
        <f t="shared" ref="N1030:N1035" si="351">SQRT(252)*STDEV(M1031:M1209)</f>
        <v>#DIV/0!</v>
      </c>
      <c r="O1030" s="3">
        <v>1019</v>
      </c>
      <c r="P1030" s="3">
        <f t="shared" si="340"/>
        <v>4.0436507936507935</v>
      </c>
      <c r="Q1030" s="3">
        <f>(  'Swap(vs6M)_3Y'!B1042 + ( ('Swap(vs6M)_5Y'!B1038 - 'Swap(vs6M)_3Y'!B1042)/2  )*(P1030-3) )/100</f>
        <v>7.5929067460317459E-3</v>
      </c>
      <c r="R1030" s="3" t="e">
        <f t="shared" si="341"/>
        <v>#DIV/0!</v>
      </c>
      <c r="S1030" s="3" t="e">
        <f t="shared" si="342"/>
        <v>#DIV/0!</v>
      </c>
      <c r="T1030" s="13" t="e">
        <f t="shared" si="343"/>
        <v>#DIV/0!</v>
      </c>
      <c r="U1030" s="13" t="e">
        <f t="shared" si="344"/>
        <v>#DIV/0!</v>
      </c>
      <c r="V1030" s="3" t="e">
        <f t="shared" si="345"/>
        <v>#DIV/0!</v>
      </c>
      <c r="W1030" s="13" t="e">
        <f t="shared" si="346"/>
        <v>#DIV/0!</v>
      </c>
      <c r="X1030" s="3" t="e">
        <f t="shared" si="347"/>
        <v>#DIV/0!</v>
      </c>
      <c r="Y1030" s="3" t="e">
        <f t="shared" si="348"/>
        <v>#DIV/0!</v>
      </c>
      <c r="Z1030" s="3" t="e">
        <f t="shared" si="349"/>
        <v>#DIV/0!</v>
      </c>
      <c r="AA1030" s="3" t="e">
        <f t="shared" si="350"/>
        <v>#DIV/0!</v>
      </c>
    </row>
    <row r="1031" spans="1:39" hidden="1">
      <c r="A1031" s="4">
        <v>41752</v>
      </c>
      <c r="B1031" s="3">
        <v>123.7052</v>
      </c>
      <c r="C1031" s="3">
        <f t="shared" si="331"/>
        <v>8.6614296449393272E-4</v>
      </c>
      <c r="D1031" s="3">
        <f t="shared" si="332"/>
        <v>7.5020363494233801E-7</v>
      </c>
      <c r="E1031" s="3">
        <f t="shared" si="333"/>
        <v>8.1507284980297475E-5</v>
      </c>
      <c r="F1031" s="3">
        <f t="shared" si="334"/>
        <v>1.4702740251083429E-2</v>
      </c>
      <c r="G1031" s="3">
        <f t="shared" si="335"/>
        <v>2.9846345355680079E-2</v>
      </c>
      <c r="H1031" s="3">
        <f t="shared" si="336"/>
        <v>1.5</v>
      </c>
      <c r="I1031" s="13">
        <f>I1032*(1+(H1032*((B1031/B1032)-1))+((1-H1032)*(Eur_1M!B1031/100)*((A1031-A1032)/360)))</f>
        <v>100.74021608355559</v>
      </c>
      <c r="J1031" s="3">
        <f t="shared" si="337"/>
        <v>96.380249106782898</v>
      </c>
      <c r="K1031" s="3">
        <f t="shared" si="330"/>
        <v>0.956362462803382</v>
      </c>
      <c r="L1031" s="13">
        <f t="shared" si="338"/>
        <v>956.36246280338196</v>
      </c>
      <c r="M1031" s="3">
        <f t="shared" si="339"/>
        <v>1.2953129817500537E-3</v>
      </c>
      <c r="N1031" s="3" t="e">
        <f t="shared" si="351"/>
        <v>#DIV/0!</v>
      </c>
      <c r="O1031" s="3">
        <v>1020</v>
      </c>
      <c r="P1031" s="3">
        <f t="shared" si="340"/>
        <v>4.0476190476190474</v>
      </c>
      <c r="Q1031" s="3">
        <f>(  'Swap(vs6M)_3Y'!B1043 + ( ('Swap(vs6M)_5Y'!B1039 - 'Swap(vs6M)_3Y'!B1043)/2  )*(P1031-3) )/100</f>
        <v>7.4171428571428565E-3</v>
      </c>
      <c r="R1031" s="3" t="e">
        <f t="shared" si="341"/>
        <v>#DIV/0!</v>
      </c>
      <c r="S1031" s="3" t="e">
        <f t="shared" si="342"/>
        <v>#DIV/0!</v>
      </c>
      <c r="T1031" s="13" t="e">
        <f t="shared" si="343"/>
        <v>#DIV/0!</v>
      </c>
      <c r="U1031" s="13" t="e">
        <f t="shared" si="344"/>
        <v>#DIV/0!</v>
      </c>
      <c r="V1031" s="3" t="e">
        <f t="shared" si="345"/>
        <v>#DIV/0!</v>
      </c>
      <c r="W1031" s="13" t="e">
        <f t="shared" si="346"/>
        <v>#DIV/0!</v>
      </c>
      <c r="X1031" s="3" t="e">
        <f t="shared" si="347"/>
        <v>#DIV/0!</v>
      </c>
      <c r="Y1031" s="3" t="e">
        <f t="shared" si="348"/>
        <v>#DIV/0!</v>
      </c>
      <c r="Z1031" s="3" t="e">
        <f t="shared" si="349"/>
        <v>#DIV/0!</v>
      </c>
      <c r="AA1031" s="3" t="e">
        <f t="shared" si="350"/>
        <v>#DIV/0!</v>
      </c>
    </row>
    <row r="1032" spans="1:39" hidden="1">
      <c r="A1032" s="4">
        <v>41751</v>
      </c>
      <c r="B1032" s="3">
        <v>123.5981</v>
      </c>
      <c r="C1032" s="3">
        <f t="shared" si="331"/>
        <v>6.2965770715929298E-4</v>
      </c>
      <c r="D1032" s="3">
        <f t="shared" si="332"/>
        <v>3.9646882818509797E-7</v>
      </c>
      <c r="E1032" s="3">
        <f t="shared" si="333"/>
        <v>8.9417195582811287E-5</v>
      </c>
      <c r="F1032" s="3">
        <f t="shared" si="334"/>
        <v>1.6779404490171838E-2</v>
      </c>
      <c r="G1032" s="3">
        <f t="shared" si="335"/>
        <v>3.0810406729954071E-2</v>
      </c>
      <c r="H1032" s="3">
        <f t="shared" si="336"/>
        <v>1.5</v>
      </c>
      <c r="I1032" s="13">
        <f>I1033*(1+(H1033*((B1032/B1033)-1))+((1-H1033)*(Eur_1M!B1032/100)*((A1032-A1033)/360)))</f>
        <v>100.60981045016644</v>
      </c>
      <c r="J1032" s="3">
        <f t="shared" si="337"/>
        <v>96.255487339143343</v>
      </c>
      <c r="K1032" s="3">
        <f t="shared" ref="K1032:K1095" si="352">J1032/$Y$2</f>
        <v>0.95512447605330353</v>
      </c>
      <c r="L1032" s="13">
        <f t="shared" si="338"/>
        <v>955.12447605330351</v>
      </c>
      <c r="M1032" s="3">
        <f t="shared" si="339"/>
        <v>9.2678493247539578E-4</v>
      </c>
      <c r="N1032" s="3" t="e">
        <f t="shared" si="351"/>
        <v>#DIV/0!</v>
      </c>
      <c r="O1032" s="3">
        <v>1021</v>
      </c>
      <c r="P1032" s="3">
        <f t="shared" si="340"/>
        <v>4.0515873015873014</v>
      </c>
      <c r="Q1032" s="3">
        <f>(  'Swap(vs6M)_3Y'!B1044 + ( ('Swap(vs6M)_5Y'!B1040 - 'Swap(vs6M)_3Y'!B1044)/2  )*(P1032-3) )/100</f>
        <v>7.3466269841269841E-3</v>
      </c>
      <c r="R1032" s="3" t="e">
        <f t="shared" si="341"/>
        <v>#DIV/0!</v>
      </c>
      <c r="S1032" s="3" t="e">
        <f t="shared" si="342"/>
        <v>#DIV/0!</v>
      </c>
      <c r="T1032" s="13" t="e">
        <f t="shared" si="343"/>
        <v>#DIV/0!</v>
      </c>
      <c r="U1032" s="13" t="e">
        <f t="shared" si="344"/>
        <v>#DIV/0!</v>
      </c>
      <c r="V1032" s="3" t="e">
        <f t="shared" si="345"/>
        <v>#DIV/0!</v>
      </c>
      <c r="W1032" s="13" t="e">
        <f t="shared" si="346"/>
        <v>#DIV/0!</v>
      </c>
      <c r="X1032" s="3" t="e">
        <f t="shared" si="347"/>
        <v>#DIV/0!</v>
      </c>
      <c r="Y1032" s="3" t="e">
        <f t="shared" si="348"/>
        <v>#DIV/0!</v>
      </c>
      <c r="Z1032" s="3" t="e">
        <f t="shared" si="349"/>
        <v>#DIV/0!</v>
      </c>
      <c r="AA1032" s="3" t="e">
        <f t="shared" si="350"/>
        <v>#DIV/0!</v>
      </c>
    </row>
    <row r="1033" spans="1:39" hidden="1">
      <c r="A1033" s="4">
        <v>41746</v>
      </c>
      <c r="B1033" s="3">
        <v>123.52030000000001</v>
      </c>
      <c r="C1033" s="3">
        <f t="shared" ref="C1033:C1096" si="353">+LN(B1033/B1034)</f>
        <v>-1.440829765799709E-3</v>
      </c>
      <c r="D1033" s="3">
        <f t="shared" ref="D1033:D1096" si="354">+C1033^2</f>
        <v>2.0759904140144443E-6</v>
      </c>
      <c r="E1033" s="3">
        <f t="shared" ref="E1033:E1096" si="355">+SUM(D1033:D1052)</f>
        <v>9.1056678820664817E-5</v>
      </c>
      <c r="F1033" s="3">
        <f t="shared" ref="F1033:F1096" si="356">+SUM(C1033:C1052)</f>
        <v>1.757661470473432E-2</v>
      </c>
      <c r="G1033" s="3">
        <f t="shared" ref="G1033:G1096" si="357">+SQRT($D$3/$D$2)*SQRT(E1033-((1/$D$2)*F1033^2))</f>
        <v>3.0865573069664632E-2</v>
      </c>
      <c r="H1033" s="3">
        <f t="shared" ref="H1033:H1096" si="358">+MIN($D$5,$D$4/G1035)</f>
        <v>1.5</v>
      </c>
      <c r="I1033" s="13">
        <f>I1034*(1+(H1034*((B1033/B1034)-1))+((1-H1034)*(Eur_1M!B1033/100)*((A1033-A1034)/360)))</f>
        <v>100.51660998884472</v>
      </c>
      <c r="J1033" s="3">
        <f t="shared" ref="J1033:J1096" si="359">I1033*(1-(1.1/100))^4</f>
        <v>96.166320529419565</v>
      </c>
      <c r="K1033" s="3">
        <f t="shared" si="352"/>
        <v>0.95423969114624985</v>
      </c>
      <c r="L1033" s="13">
        <f t="shared" ref="L1033:L1096" si="360">K1033*1000</f>
        <v>954.23969114624981</v>
      </c>
      <c r="M1033" s="3">
        <f t="shared" ref="M1033:M1096" si="361">LN(L1033/L1034)</f>
        <v>-2.1654757990631612E-3</v>
      </c>
      <c r="N1033" s="3" t="e">
        <f t="shared" si="351"/>
        <v>#DIV/0!</v>
      </c>
      <c r="O1033" s="3">
        <v>1022</v>
      </c>
      <c r="P1033" s="3">
        <f t="shared" si="340"/>
        <v>4.0555555555555554</v>
      </c>
      <c r="Q1033" s="3">
        <f>(  'Swap(vs6M)_3Y'!B1045 + ( ('Swap(vs6M)_5Y'!B1041 - 'Swap(vs6M)_3Y'!B1045)/2  )*(P1033-3) )/100</f>
        <v>7.5234722222222213E-3</v>
      </c>
      <c r="R1033" s="3" t="e">
        <f t="shared" si="341"/>
        <v>#DIV/0!</v>
      </c>
      <c r="S1033" s="3" t="e">
        <f t="shared" si="342"/>
        <v>#DIV/0!</v>
      </c>
      <c r="T1033" s="13" t="e">
        <f t="shared" si="343"/>
        <v>#DIV/0!</v>
      </c>
      <c r="U1033" s="13" t="e">
        <f t="shared" si="344"/>
        <v>#DIV/0!</v>
      </c>
      <c r="V1033" s="3" t="e">
        <f t="shared" si="345"/>
        <v>#DIV/0!</v>
      </c>
      <c r="W1033" s="13" t="e">
        <f t="shared" si="346"/>
        <v>#DIV/0!</v>
      </c>
      <c r="X1033" s="3" t="e">
        <f t="shared" si="347"/>
        <v>#DIV/0!</v>
      </c>
      <c r="Y1033" s="3" t="e">
        <f t="shared" si="348"/>
        <v>#DIV/0!</v>
      </c>
      <c r="Z1033" s="3" t="e">
        <f t="shared" si="349"/>
        <v>#DIV/0!</v>
      </c>
      <c r="AA1033" s="3" t="e">
        <f t="shared" si="350"/>
        <v>#DIV/0!</v>
      </c>
    </row>
    <row r="1034" spans="1:39" hidden="1">
      <c r="A1034" s="4">
        <v>41745</v>
      </c>
      <c r="B1034" s="3">
        <v>123.69840000000001</v>
      </c>
      <c r="C1034" s="3">
        <f t="shared" si="353"/>
        <v>4.8274198378959619E-4</v>
      </c>
      <c r="D1034" s="3">
        <f t="shared" si="354"/>
        <v>2.3303982291311474E-7</v>
      </c>
      <c r="E1034" s="3">
        <f t="shared" si="355"/>
        <v>9.4926269420208344E-5</v>
      </c>
      <c r="F1034" s="3">
        <f t="shared" si="356"/>
        <v>1.6579088259157604E-2</v>
      </c>
      <c r="G1034" s="3">
        <f t="shared" si="357"/>
        <v>3.1982890881946779E-2</v>
      </c>
      <c r="H1034" s="3">
        <f t="shared" si="358"/>
        <v>1.5</v>
      </c>
      <c r="I1034" s="13">
        <f>I1035*(1+(H1035*((B1034/B1035)-1))+((1-H1035)*(Eur_1M!B1034/100)*((A1034-A1035)/360)))</f>
        <v>100.73451212092579</v>
      </c>
      <c r="J1034" s="3">
        <f t="shared" si="359"/>
        <v>96.374792007716309</v>
      </c>
      <c r="K1034" s="3">
        <f t="shared" si="352"/>
        <v>0.95630831307092701</v>
      </c>
      <c r="L1034" s="13">
        <f t="shared" si="360"/>
        <v>956.30831307092706</v>
      </c>
      <c r="M1034" s="3">
        <f t="shared" si="361"/>
        <v>7.2061141422979068E-4</v>
      </c>
      <c r="N1034" s="3" t="e">
        <f t="shared" si="351"/>
        <v>#DIV/0!</v>
      </c>
      <c r="O1034" s="3">
        <v>1023</v>
      </c>
      <c r="P1034" s="3">
        <f t="shared" si="340"/>
        <v>4.0595238095238093</v>
      </c>
      <c r="Q1034" s="3">
        <f>(  'Swap(vs6M)_3Y'!B1046 + ( ('Swap(vs6M)_5Y'!B1042 - 'Swap(vs6M)_3Y'!B1046)/2  )*(P1034-3) )/100</f>
        <v>7.5308571428571421E-3</v>
      </c>
      <c r="R1034" s="3" t="e">
        <f t="shared" si="341"/>
        <v>#DIV/0!</v>
      </c>
      <c r="S1034" s="3" t="e">
        <f t="shared" si="342"/>
        <v>#DIV/0!</v>
      </c>
      <c r="T1034" s="13" t="e">
        <f t="shared" si="343"/>
        <v>#DIV/0!</v>
      </c>
      <c r="U1034" s="13" t="e">
        <f t="shared" si="344"/>
        <v>#DIV/0!</v>
      </c>
      <c r="V1034" s="3" t="e">
        <f t="shared" si="345"/>
        <v>#DIV/0!</v>
      </c>
      <c r="W1034" s="13" t="e">
        <f t="shared" si="346"/>
        <v>#DIV/0!</v>
      </c>
      <c r="X1034" s="3" t="e">
        <f t="shared" si="347"/>
        <v>#DIV/0!</v>
      </c>
      <c r="Y1034" s="3" t="e">
        <f t="shared" si="348"/>
        <v>#DIV/0!</v>
      </c>
      <c r="Z1034" s="3" t="e">
        <f t="shared" si="349"/>
        <v>#DIV/0!</v>
      </c>
      <c r="AA1034" s="3" t="e">
        <f t="shared" si="350"/>
        <v>#DIV/0!</v>
      </c>
    </row>
    <row r="1035" spans="1:39" hidden="1">
      <c r="A1035" s="4">
        <v>41744</v>
      </c>
      <c r="B1035" s="3">
        <v>123.6387</v>
      </c>
      <c r="C1035" s="3">
        <f t="shared" si="353"/>
        <v>4.4055630707012378E-3</v>
      </c>
      <c r="D1035" s="3">
        <f t="shared" si="354"/>
        <v>1.940898596992652E-5</v>
      </c>
      <c r="E1035" s="3">
        <f t="shared" si="355"/>
        <v>9.8413722284618909E-5</v>
      </c>
      <c r="F1035" s="3">
        <f t="shared" si="356"/>
        <v>1.4167488404159332E-2</v>
      </c>
      <c r="G1035" s="3">
        <f t="shared" si="357"/>
        <v>3.3370057421984532E-2</v>
      </c>
      <c r="H1035" s="3">
        <f t="shared" si="358"/>
        <v>1.5</v>
      </c>
      <c r="I1035" s="13">
        <f>I1036*(1+(H1036*((B1035/B1036)-1))+((1-H1036)*(Eur_1M!B1035/100)*((A1035-A1036)/360)))</f>
        <v>100.66194783015278</v>
      </c>
      <c r="J1035" s="3">
        <f t="shared" si="359"/>
        <v>96.305368249332091</v>
      </c>
      <c r="K1035" s="3">
        <f t="shared" si="352"/>
        <v>0.95561943462165222</v>
      </c>
      <c r="L1035" s="13">
        <f t="shared" si="360"/>
        <v>955.6194346216522</v>
      </c>
      <c r="M1035" s="3">
        <f t="shared" si="361"/>
        <v>6.5976657605517457E-3</v>
      </c>
      <c r="N1035" s="3" t="e">
        <f t="shared" si="351"/>
        <v>#DIV/0!</v>
      </c>
      <c r="O1035" s="3">
        <v>1024</v>
      </c>
      <c r="P1035" s="3">
        <f t="shared" si="340"/>
        <v>4.0634920634920633</v>
      </c>
      <c r="Q1035" s="3">
        <f>(  'Swap(vs6M)_3Y'!B1047 + ( ('Swap(vs6M)_5Y'!B1043 - 'Swap(vs6M)_3Y'!B1047)/2  )*(P1035-3) )/100</f>
        <v>7.7123809523809532E-3</v>
      </c>
      <c r="R1035" s="3" t="e">
        <f t="shared" si="341"/>
        <v>#DIV/0!</v>
      </c>
      <c r="S1035" s="3" t="e">
        <f t="shared" si="342"/>
        <v>#DIV/0!</v>
      </c>
      <c r="T1035" s="13" t="e">
        <f t="shared" si="343"/>
        <v>#DIV/0!</v>
      </c>
      <c r="U1035" s="13" t="e">
        <f t="shared" si="344"/>
        <v>#DIV/0!</v>
      </c>
      <c r="V1035" s="3" t="e">
        <f t="shared" si="345"/>
        <v>#DIV/0!</v>
      </c>
      <c r="W1035" s="13" t="e">
        <f t="shared" si="346"/>
        <v>#DIV/0!</v>
      </c>
      <c r="X1035" s="3" t="e">
        <f t="shared" si="347"/>
        <v>#DIV/0!</v>
      </c>
      <c r="Y1035" s="3" t="e">
        <f t="shared" si="348"/>
        <v>#DIV/0!</v>
      </c>
      <c r="Z1035" s="3" t="e">
        <f t="shared" si="349"/>
        <v>#DIV/0!</v>
      </c>
      <c r="AA1035" s="3" t="e">
        <f t="shared" si="350"/>
        <v>#DIV/0!</v>
      </c>
    </row>
    <row r="1036" spans="1:39" s="12" customFormat="1" hidden="1">
      <c r="A1036" s="14">
        <v>41743</v>
      </c>
      <c r="B1036" s="12">
        <v>123.09520000000001</v>
      </c>
      <c r="C1036" s="12">
        <f t="shared" si="353"/>
        <v>2.4618124670125355E-4</v>
      </c>
      <c r="D1036" s="12">
        <f t="shared" si="354"/>
        <v>6.0605206227383465E-8</v>
      </c>
      <c r="E1036" s="12">
        <f t="shared" si="355"/>
        <v>7.9699994929654882E-5</v>
      </c>
      <c r="F1036" s="12">
        <f t="shared" si="356"/>
        <v>1.0595747026005419E-2</v>
      </c>
      <c r="G1036" s="12">
        <f t="shared" si="357"/>
        <v>3.0553067398201066E-2</v>
      </c>
      <c r="H1036" s="12">
        <f t="shared" si="358"/>
        <v>1.5</v>
      </c>
      <c r="I1036" s="12">
        <v>100</v>
      </c>
      <c r="J1036" s="12">
        <f t="shared" si="359"/>
        <v>95.6720690641</v>
      </c>
      <c r="K1036" s="12">
        <f t="shared" si="352"/>
        <v>0.94933533000381809</v>
      </c>
      <c r="L1036" s="15">
        <f t="shared" si="360"/>
        <v>949.33533000381806</v>
      </c>
      <c r="M1036" s="12" t="e">
        <f t="shared" si="361"/>
        <v>#DIV/0!</v>
      </c>
      <c r="N1036" s="3" t="e">
        <f t="shared" ref="N1036" si="362">SQRT(252)*STDEV(M1037:M1215)</f>
        <v>#DIV/0!</v>
      </c>
      <c r="O1036" s="12">
        <v>1025</v>
      </c>
      <c r="P1036" s="12">
        <f t="shared" ref="P1036:P1099" si="363">O1036/252</f>
        <v>4.0674603174603172</v>
      </c>
      <c r="R1036" s="12" t="e">
        <f t="shared" si="341"/>
        <v>#DIV/0!</v>
      </c>
      <c r="S1036" s="12" t="e">
        <f t="shared" si="342"/>
        <v>#DIV/0!</v>
      </c>
      <c r="T1036" s="15" t="e">
        <f t="shared" si="343"/>
        <v>#DIV/0!</v>
      </c>
      <c r="U1036" s="15" t="e">
        <f t="shared" si="344"/>
        <v>#DIV/0!</v>
      </c>
      <c r="V1036" s="12" t="e">
        <f t="shared" si="345"/>
        <v>#DIV/0!</v>
      </c>
      <c r="W1036" s="15" t="e">
        <f t="shared" si="346"/>
        <v>#DIV/0!</v>
      </c>
      <c r="X1036" s="12" t="e">
        <f t="shared" si="347"/>
        <v>#DIV/0!</v>
      </c>
      <c r="Y1036" s="12" t="e">
        <f t="shared" si="348"/>
        <v>#DIV/0!</v>
      </c>
      <c r="Z1036" s="12" t="e">
        <f t="shared" si="349"/>
        <v>#DIV/0!</v>
      </c>
      <c r="AA1036" s="12" t="e">
        <f t="shared" si="350"/>
        <v>#DIV/0!</v>
      </c>
    </row>
    <row r="1037" spans="1:39" hidden="1">
      <c r="A1037" s="4">
        <v>41740</v>
      </c>
      <c r="B1037" s="3">
        <v>123.06489999999999</v>
      </c>
      <c r="C1037" s="3">
        <f t="shared" si="353"/>
        <v>-3.2985282038886985E-4</v>
      </c>
      <c r="D1037" s="3">
        <f t="shared" si="354"/>
        <v>1.0880288311849203E-7</v>
      </c>
      <c r="E1037" s="3">
        <f t="shared" si="355"/>
        <v>7.9883805251753577E-5</v>
      </c>
      <c r="F1037" s="3">
        <f t="shared" si="356"/>
        <v>1.0843949768047806E-2</v>
      </c>
      <c r="G1037" s="3">
        <f t="shared" si="357"/>
        <v>3.0536100943502436E-2</v>
      </c>
      <c r="H1037" s="3">
        <f t="shared" si="358"/>
        <v>1.5</v>
      </c>
      <c r="J1037" s="3">
        <f t="shared" si="359"/>
        <v>0</v>
      </c>
      <c r="K1037" s="3">
        <f t="shared" si="352"/>
        <v>0</v>
      </c>
      <c r="L1037" s="13">
        <f t="shared" si="360"/>
        <v>0</v>
      </c>
      <c r="M1037" s="3" t="e">
        <f t="shared" si="361"/>
        <v>#DIV/0!</v>
      </c>
      <c r="N1037" s="3" t="e">
        <f t="shared" ref="N1037:N1096" si="364">SQRT(252)*STDEV(M1037:M1215)</f>
        <v>#DIV/0!</v>
      </c>
      <c r="O1037" s="3">
        <v>1026</v>
      </c>
      <c r="P1037" s="3">
        <f t="shared" si="363"/>
        <v>4.0714285714285712</v>
      </c>
      <c r="R1037" s="3" t="e">
        <f t="shared" si="341"/>
        <v>#NUM!</v>
      </c>
      <c r="S1037" s="3" t="e">
        <f t="shared" si="342"/>
        <v>#NUM!</v>
      </c>
      <c r="T1037" s="13" t="e">
        <f t="shared" si="343"/>
        <v>#NUM!</v>
      </c>
      <c r="U1037" s="13" t="e">
        <f t="shared" si="344"/>
        <v>#NUM!</v>
      </c>
      <c r="V1037" s="3" t="e">
        <f t="shared" si="345"/>
        <v>#NUM!</v>
      </c>
      <c r="W1037" s="13" t="e">
        <f t="shared" si="346"/>
        <v>#NUM!</v>
      </c>
      <c r="X1037" s="3" t="e">
        <f t="shared" si="347"/>
        <v>#NUM!</v>
      </c>
      <c r="Y1037" s="3" t="e">
        <f t="shared" si="348"/>
        <v>#NUM!</v>
      </c>
      <c r="Z1037" s="3" t="e">
        <f t="shared" si="349"/>
        <v>#NUM!</v>
      </c>
      <c r="AA1037" s="3" t="e">
        <f t="shared" si="350"/>
        <v>#NUM!</v>
      </c>
    </row>
    <row r="1038" spans="1:39" hidden="1">
      <c r="A1038" s="4">
        <v>41739</v>
      </c>
      <c r="B1038" s="3">
        <v>123.10550000000001</v>
      </c>
      <c r="C1038" s="3">
        <f t="shared" si="353"/>
        <v>3.8121234758923175E-3</v>
      </c>
      <c r="D1038" s="3">
        <f t="shared" si="354"/>
        <v>1.4532285395449324E-5</v>
      </c>
      <c r="E1038" s="3">
        <f t="shared" si="355"/>
        <v>8.0065533239410296E-5</v>
      </c>
      <c r="F1038" s="3">
        <f t="shared" si="356"/>
        <v>1.1712811744922186E-2</v>
      </c>
      <c r="G1038" s="3">
        <f t="shared" si="357"/>
        <v>3.0370973719395594E-2</v>
      </c>
      <c r="H1038" s="3">
        <f t="shared" si="358"/>
        <v>1.5</v>
      </c>
      <c r="J1038" s="3">
        <f t="shared" si="359"/>
        <v>0</v>
      </c>
      <c r="K1038" s="3">
        <f t="shared" si="352"/>
        <v>0</v>
      </c>
      <c r="L1038" s="13">
        <f t="shared" si="360"/>
        <v>0</v>
      </c>
      <c r="M1038" s="3" t="e">
        <f t="shared" si="361"/>
        <v>#DIV/0!</v>
      </c>
      <c r="N1038" s="3" t="e">
        <f t="shared" si="364"/>
        <v>#DIV/0!</v>
      </c>
      <c r="O1038" s="3">
        <v>1027</v>
      </c>
      <c r="P1038" s="3">
        <f t="shared" si="363"/>
        <v>4.0753968253968251</v>
      </c>
      <c r="R1038" s="3" t="e">
        <f t="shared" si="341"/>
        <v>#NUM!</v>
      </c>
      <c r="S1038" s="3" t="e">
        <f t="shared" si="342"/>
        <v>#NUM!</v>
      </c>
      <c r="T1038" s="13" t="e">
        <f t="shared" si="343"/>
        <v>#NUM!</v>
      </c>
      <c r="U1038" s="13" t="e">
        <f t="shared" si="344"/>
        <v>#NUM!</v>
      </c>
      <c r="V1038" s="3" t="e">
        <f t="shared" si="345"/>
        <v>#NUM!</v>
      </c>
      <c r="W1038" s="13" t="e">
        <f t="shared" si="346"/>
        <v>#NUM!</v>
      </c>
      <c r="X1038" s="3" t="e">
        <f t="shared" si="347"/>
        <v>#NUM!</v>
      </c>
      <c r="Y1038" s="3" t="e">
        <f t="shared" si="348"/>
        <v>#NUM!</v>
      </c>
      <c r="Z1038" s="3" t="e">
        <f t="shared" si="349"/>
        <v>#NUM!</v>
      </c>
      <c r="AA1038" s="3" t="e">
        <f t="shared" si="350"/>
        <v>#NUM!</v>
      </c>
    </row>
    <row r="1039" spans="1:39" hidden="1">
      <c r="A1039" s="4">
        <v>41738</v>
      </c>
      <c r="B1039" s="3">
        <v>122.6371</v>
      </c>
      <c r="C1039" s="3">
        <f t="shared" si="353"/>
        <v>-3.1714572377951886E-4</v>
      </c>
      <c r="D1039" s="3">
        <f t="shared" si="354"/>
        <v>1.0058141011163488E-7</v>
      </c>
      <c r="E1039" s="3">
        <f t="shared" si="355"/>
        <v>6.6972875973688329E-5</v>
      </c>
      <c r="F1039" s="3">
        <f t="shared" si="356"/>
        <v>9.1005333130781997E-3</v>
      </c>
      <c r="G1039" s="3">
        <f t="shared" si="357"/>
        <v>2.8136841011768395E-2</v>
      </c>
      <c r="H1039" s="3">
        <f t="shared" si="358"/>
        <v>1.5</v>
      </c>
      <c r="J1039" s="3">
        <f t="shared" si="359"/>
        <v>0</v>
      </c>
      <c r="K1039" s="3">
        <f t="shared" si="352"/>
        <v>0</v>
      </c>
      <c r="L1039" s="13">
        <f t="shared" si="360"/>
        <v>0</v>
      </c>
      <c r="M1039" s="3" t="e">
        <f t="shared" si="361"/>
        <v>#DIV/0!</v>
      </c>
      <c r="N1039" s="3" t="e">
        <f t="shared" si="364"/>
        <v>#DIV/0!</v>
      </c>
      <c r="O1039" s="3">
        <v>1028</v>
      </c>
      <c r="P1039" s="3">
        <f t="shared" si="363"/>
        <v>4.0793650793650791</v>
      </c>
      <c r="R1039" s="3" t="e">
        <f t="shared" si="341"/>
        <v>#NUM!</v>
      </c>
      <c r="S1039" s="3" t="e">
        <f t="shared" si="342"/>
        <v>#NUM!</v>
      </c>
      <c r="T1039" s="13" t="e">
        <f t="shared" si="343"/>
        <v>#NUM!</v>
      </c>
      <c r="U1039" s="13" t="e">
        <f t="shared" si="344"/>
        <v>#NUM!</v>
      </c>
      <c r="V1039" s="3" t="e">
        <f t="shared" si="345"/>
        <v>#NUM!</v>
      </c>
      <c r="W1039" s="13" t="e">
        <f t="shared" si="346"/>
        <v>#NUM!</v>
      </c>
      <c r="X1039" s="3" t="e">
        <f t="shared" si="347"/>
        <v>#NUM!</v>
      </c>
      <c r="Y1039" s="3" t="e">
        <f t="shared" si="348"/>
        <v>#NUM!</v>
      </c>
      <c r="Z1039" s="3" t="e">
        <f t="shared" si="349"/>
        <v>#NUM!</v>
      </c>
      <c r="AA1039" s="3" t="e">
        <f t="shared" si="350"/>
        <v>#NUM!</v>
      </c>
    </row>
    <row r="1040" spans="1:39" hidden="1">
      <c r="A1040" s="4">
        <v>41737</v>
      </c>
      <c r="B1040" s="3">
        <v>122.676</v>
      </c>
      <c r="C1040" s="3">
        <f t="shared" si="353"/>
        <v>-1.7323341114776826E-3</v>
      </c>
      <c r="D1040" s="3">
        <f t="shared" si="354"/>
        <v>3.0009814737891723E-6</v>
      </c>
      <c r="E1040" s="3">
        <f t="shared" si="355"/>
        <v>6.8014316201495654E-5</v>
      </c>
      <c r="F1040" s="3">
        <f t="shared" si="356"/>
        <v>1.04863331614083E-2</v>
      </c>
      <c r="G1040" s="3">
        <f t="shared" si="357"/>
        <v>2.8066057413545866E-2</v>
      </c>
      <c r="H1040" s="3">
        <f t="shared" si="358"/>
        <v>1.5</v>
      </c>
      <c r="J1040" s="3">
        <f t="shared" si="359"/>
        <v>0</v>
      </c>
      <c r="K1040" s="3">
        <f t="shared" si="352"/>
        <v>0</v>
      </c>
      <c r="L1040" s="13">
        <f t="shared" si="360"/>
        <v>0</v>
      </c>
      <c r="M1040" s="3" t="e">
        <f t="shared" si="361"/>
        <v>#DIV/0!</v>
      </c>
      <c r="N1040" s="3" t="e">
        <f t="shared" si="364"/>
        <v>#DIV/0!</v>
      </c>
      <c r="O1040" s="3">
        <v>1029</v>
      </c>
      <c r="P1040" s="3">
        <f t="shared" si="363"/>
        <v>4.083333333333333</v>
      </c>
      <c r="R1040" s="3" t="e">
        <f t="shared" si="341"/>
        <v>#NUM!</v>
      </c>
      <c r="S1040" s="3" t="e">
        <f t="shared" si="342"/>
        <v>#NUM!</v>
      </c>
      <c r="T1040" s="13" t="e">
        <f t="shared" si="343"/>
        <v>#NUM!</v>
      </c>
      <c r="U1040" s="13" t="e">
        <f t="shared" si="344"/>
        <v>#NUM!</v>
      </c>
      <c r="V1040" s="3" t="e">
        <f t="shared" si="345"/>
        <v>#NUM!</v>
      </c>
      <c r="W1040" s="13" t="e">
        <f t="shared" si="346"/>
        <v>#NUM!</v>
      </c>
      <c r="X1040" s="3" t="e">
        <f t="shared" si="347"/>
        <v>#NUM!</v>
      </c>
      <c r="Y1040" s="3" t="e">
        <f t="shared" si="348"/>
        <v>#NUM!</v>
      </c>
      <c r="Z1040" s="3" t="e">
        <f t="shared" si="349"/>
        <v>#NUM!</v>
      </c>
      <c r="AA1040" s="3" t="e">
        <f t="shared" si="350"/>
        <v>#NUM!</v>
      </c>
    </row>
    <row r="1041" spans="1:27" hidden="1">
      <c r="A1041" s="4">
        <v>41736</v>
      </c>
      <c r="B1041" s="3">
        <v>122.8887</v>
      </c>
      <c r="C1041" s="3">
        <f t="shared" si="353"/>
        <v>-5.4262031618062265E-4</v>
      </c>
      <c r="D1041" s="3">
        <f t="shared" si="354"/>
        <v>2.9443680753195892E-7</v>
      </c>
      <c r="E1041" s="3">
        <f t="shared" si="355"/>
        <v>6.6919039511453341E-5</v>
      </c>
      <c r="F1041" s="3">
        <f t="shared" si="356"/>
        <v>1.0838194606098679E-2</v>
      </c>
      <c r="G1041" s="3">
        <f t="shared" si="357"/>
        <v>2.7734022906583933E-2</v>
      </c>
      <c r="H1041" s="3">
        <f t="shared" si="358"/>
        <v>1.5</v>
      </c>
      <c r="J1041" s="3">
        <f t="shared" si="359"/>
        <v>0</v>
      </c>
      <c r="K1041" s="3">
        <f t="shared" si="352"/>
        <v>0</v>
      </c>
      <c r="L1041" s="13">
        <f t="shared" si="360"/>
        <v>0</v>
      </c>
      <c r="M1041" s="3" t="e">
        <f t="shared" si="361"/>
        <v>#DIV/0!</v>
      </c>
      <c r="N1041" s="3" t="e">
        <f t="shared" si="364"/>
        <v>#DIV/0!</v>
      </c>
      <c r="O1041" s="3">
        <v>1030</v>
      </c>
      <c r="P1041" s="3">
        <f t="shared" si="363"/>
        <v>4.087301587301587</v>
      </c>
      <c r="R1041" s="3" t="e">
        <f t="shared" si="341"/>
        <v>#NUM!</v>
      </c>
      <c r="S1041" s="3" t="e">
        <f t="shared" si="342"/>
        <v>#NUM!</v>
      </c>
      <c r="T1041" s="13" t="e">
        <f t="shared" si="343"/>
        <v>#NUM!</v>
      </c>
      <c r="U1041" s="13" t="e">
        <f t="shared" si="344"/>
        <v>#NUM!</v>
      </c>
      <c r="V1041" s="3" t="e">
        <f t="shared" si="345"/>
        <v>#NUM!</v>
      </c>
      <c r="W1041" s="13" t="e">
        <f t="shared" si="346"/>
        <v>#NUM!</v>
      </c>
      <c r="X1041" s="3" t="e">
        <f t="shared" si="347"/>
        <v>#NUM!</v>
      </c>
      <c r="Y1041" s="3" t="e">
        <f t="shared" si="348"/>
        <v>#NUM!</v>
      </c>
      <c r="Z1041" s="3" t="e">
        <f t="shared" si="349"/>
        <v>#NUM!</v>
      </c>
      <c r="AA1041" s="3" t="e">
        <f t="shared" si="350"/>
        <v>#NUM!</v>
      </c>
    </row>
    <row r="1042" spans="1:27" hidden="1">
      <c r="A1042" s="4">
        <v>41733</v>
      </c>
      <c r="B1042" s="3">
        <v>122.9554</v>
      </c>
      <c r="C1042" s="3">
        <f t="shared" si="353"/>
        <v>4.713609773365217E-3</v>
      </c>
      <c r="D1042" s="3">
        <f t="shared" si="354"/>
        <v>2.2218117095564093E-5</v>
      </c>
      <c r="E1042" s="3">
        <f t="shared" si="355"/>
        <v>7.4180672799325974E-5</v>
      </c>
      <c r="F1042" s="3">
        <f t="shared" si="356"/>
        <v>1.4129645600113894E-2</v>
      </c>
      <c r="G1042" s="3">
        <f t="shared" si="357"/>
        <v>2.844114870846591E-2</v>
      </c>
      <c r="H1042" s="3">
        <f t="shared" si="358"/>
        <v>1.5</v>
      </c>
      <c r="J1042" s="3">
        <f t="shared" si="359"/>
        <v>0</v>
      </c>
      <c r="K1042" s="3">
        <f t="shared" si="352"/>
        <v>0</v>
      </c>
      <c r="L1042" s="13">
        <f t="shared" si="360"/>
        <v>0</v>
      </c>
      <c r="M1042" s="3" t="e">
        <f t="shared" si="361"/>
        <v>#DIV/0!</v>
      </c>
      <c r="N1042" s="3" t="e">
        <f t="shared" si="364"/>
        <v>#DIV/0!</v>
      </c>
      <c r="O1042" s="3">
        <v>1031</v>
      </c>
      <c r="P1042" s="3">
        <f t="shared" si="363"/>
        <v>4.0912698412698409</v>
      </c>
      <c r="R1042" s="3" t="e">
        <f t="shared" si="341"/>
        <v>#NUM!</v>
      </c>
      <c r="S1042" s="3" t="e">
        <f t="shared" si="342"/>
        <v>#NUM!</v>
      </c>
      <c r="T1042" s="13" t="e">
        <f t="shared" si="343"/>
        <v>#NUM!</v>
      </c>
      <c r="U1042" s="13" t="e">
        <f t="shared" si="344"/>
        <v>#NUM!</v>
      </c>
      <c r="V1042" s="3" t="e">
        <f t="shared" si="345"/>
        <v>#NUM!</v>
      </c>
      <c r="W1042" s="13" t="e">
        <f t="shared" si="346"/>
        <v>#NUM!</v>
      </c>
      <c r="X1042" s="3" t="e">
        <f t="shared" si="347"/>
        <v>#NUM!</v>
      </c>
      <c r="Y1042" s="3" t="e">
        <f t="shared" si="348"/>
        <v>#NUM!</v>
      </c>
      <c r="Z1042" s="3" t="e">
        <f t="shared" si="349"/>
        <v>#NUM!</v>
      </c>
      <c r="AA1042" s="3" t="e">
        <f t="shared" si="350"/>
        <v>#NUM!</v>
      </c>
    </row>
    <row r="1043" spans="1:27" hidden="1">
      <c r="A1043" s="4">
        <v>41732</v>
      </c>
      <c r="B1043" s="3">
        <v>122.3772</v>
      </c>
      <c r="C1043" s="3">
        <f t="shared" si="353"/>
        <v>1.8820220969286321E-3</v>
      </c>
      <c r="D1043" s="3">
        <f t="shared" si="354"/>
        <v>3.5420071733276457E-6</v>
      </c>
      <c r="E1043" s="3">
        <f t="shared" si="355"/>
        <v>5.2282940340011049E-5</v>
      </c>
      <c r="F1043" s="3">
        <f t="shared" si="356"/>
        <v>9.9820611232232983E-3</v>
      </c>
      <c r="G1043" s="3">
        <f t="shared" si="357"/>
        <v>2.4412924351569328E-2</v>
      </c>
      <c r="H1043" s="3">
        <f t="shared" si="358"/>
        <v>1.5</v>
      </c>
      <c r="J1043" s="3">
        <f t="shared" si="359"/>
        <v>0</v>
      </c>
      <c r="K1043" s="3">
        <f t="shared" si="352"/>
        <v>0</v>
      </c>
      <c r="L1043" s="13">
        <f t="shared" si="360"/>
        <v>0</v>
      </c>
      <c r="M1043" s="3" t="e">
        <f t="shared" si="361"/>
        <v>#DIV/0!</v>
      </c>
      <c r="N1043" s="3" t="e">
        <f t="shared" si="364"/>
        <v>#DIV/0!</v>
      </c>
      <c r="O1043" s="3">
        <v>1032</v>
      </c>
      <c r="P1043" s="3">
        <f t="shared" si="363"/>
        <v>4.0952380952380949</v>
      </c>
      <c r="R1043" s="3" t="e">
        <f t="shared" si="341"/>
        <v>#NUM!</v>
      </c>
      <c r="S1043" s="3" t="e">
        <f t="shared" si="342"/>
        <v>#NUM!</v>
      </c>
      <c r="T1043" s="13" t="e">
        <f t="shared" si="343"/>
        <v>#NUM!</v>
      </c>
      <c r="U1043" s="13" t="e">
        <f t="shared" si="344"/>
        <v>#NUM!</v>
      </c>
      <c r="V1043" s="3" t="e">
        <f t="shared" si="345"/>
        <v>#NUM!</v>
      </c>
      <c r="W1043" s="13" t="e">
        <f t="shared" si="346"/>
        <v>#NUM!</v>
      </c>
      <c r="X1043" s="3" t="e">
        <f t="shared" si="347"/>
        <v>#NUM!</v>
      </c>
      <c r="Y1043" s="3" t="e">
        <f t="shared" si="348"/>
        <v>#NUM!</v>
      </c>
      <c r="Z1043" s="3" t="e">
        <f t="shared" si="349"/>
        <v>#NUM!</v>
      </c>
      <c r="AA1043" s="3" t="e">
        <f t="shared" si="350"/>
        <v>#NUM!</v>
      </c>
    </row>
    <row r="1044" spans="1:27" hidden="1">
      <c r="A1044" s="4">
        <v>41731</v>
      </c>
      <c r="B1044" s="3">
        <v>122.14709999999999</v>
      </c>
      <c r="C1044" s="3">
        <f t="shared" si="353"/>
        <v>-2.4162926220713068E-3</v>
      </c>
      <c r="D1044" s="3">
        <f t="shared" si="354"/>
        <v>5.8384700354762315E-6</v>
      </c>
      <c r="E1044" s="3">
        <f t="shared" si="355"/>
        <v>6.3287962524449581E-5</v>
      </c>
      <c r="F1044" s="3">
        <f t="shared" si="356"/>
        <v>4.285982215264425E-3</v>
      </c>
      <c r="G1044" s="3">
        <f t="shared" si="357"/>
        <v>2.8033113497644896E-2</v>
      </c>
      <c r="H1044" s="3">
        <f t="shared" si="358"/>
        <v>1.5</v>
      </c>
      <c r="J1044" s="3">
        <f t="shared" si="359"/>
        <v>0</v>
      </c>
      <c r="K1044" s="3">
        <f t="shared" si="352"/>
        <v>0</v>
      </c>
      <c r="L1044" s="13">
        <f t="shared" si="360"/>
        <v>0</v>
      </c>
      <c r="M1044" s="3" t="e">
        <f t="shared" si="361"/>
        <v>#DIV/0!</v>
      </c>
      <c r="N1044" s="3" t="e">
        <f t="shared" si="364"/>
        <v>#DIV/0!</v>
      </c>
      <c r="O1044" s="3">
        <v>1033</v>
      </c>
      <c r="P1044" s="3">
        <f t="shared" si="363"/>
        <v>4.0992063492063489</v>
      </c>
      <c r="R1044" s="3" t="e">
        <f t="shared" si="341"/>
        <v>#NUM!</v>
      </c>
      <c r="S1044" s="3" t="e">
        <f t="shared" si="342"/>
        <v>#NUM!</v>
      </c>
      <c r="T1044" s="13" t="e">
        <f t="shared" si="343"/>
        <v>#NUM!</v>
      </c>
      <c r="U1044" s="13" t="e">
        <f t="shared" si="344"/>
        <v>#NUM!</v>
      </c>
      <c r="V1044" s="3" t="e">
        <f t="shared" si="345"/>
        <v>#NUM!</v>
      </c>
      <c r="W1044" s="13" t="e">
        <f t="shared" si="346"/>
        <v>#NUM!</v>
      </c>
      <c r="X1044" s="3" t="e">
        <f t="shared" si="347"/>
        <v>#NUM!</v>
      </c>
      <c r="Y1044" s="3" t="e">
        <f t="shared" si="348"/>
        <v>#NUM!</v>
      </c>
      <c r="Z1044" s="3" t="e">
        <f t="shared" si="349"/>
        <v>#NUM!</v>
      </c>
      <c r="AA1044" s="3" t="e">
        <f t="shared" si="350"/>
        <v>#NUM!</v>
      </c>
    </row>
    <row r="1045" spans="1:27" hidden="1">
      <c r="A1045" s="4">
        <v>41730</v>
      </c>
      <c r="B1045" s="3">
        <v>122.4426</v>
      </c>
      <c r="C1045" s="3">
        <f t="shared" si="353"/>
        <v>-1.3311474224593522E-4</v>
      </c>
      <c r="D1045" s="3">
        <f t="shared" si="354"/>
        <v>1.7719534603201771E-8</v>
      </c>
      <c r="E1045" s="3">
        <f t="shared" si="355"/>
        <v>6.0881212348275779E-5</v>
      </c>
      <c r="F1045" s="3">
        <f t="shared" si="356"/>
        <v>8.5547650152590707E-3</v>
      </c>
      <c r="G1045" s="3">
        <f t="shared" si="357"/>
        <v>2.6851393870235218E-2</v>
      </c>
      <c r="H1045" s="3">
        <f t="shared" si="358"/>
        <v>1.5</v>
      </c>
      <c r="J1045" s="3">
        <f t="shared" si="359"/>
        <v>0</v>
      </c>
      <c r="K1045" s="3">
        <f t="shared" si="352"/>
        <v>0</v>
      </c>
      <c r="L1045" s="13">
        <f t="shared" si="360"/>
        <v>0</v>
      </c>
      <c r="M1045" s="3" t="e">
        <f t="shared" si="361"/>
        <v>#DIV/0!</v>
      </c>
      <c r="N1045" s="3" t="e">
        <f t="shared" si="364"/>
        <v>#DIV/0!</v>
      </c>
      <c r="O1045" s="3">
        <v>1034</v>
      </c>
      <c r="P1045" s="3">
        <f t="shared" si="363"/>
        <v>4.1031746031746028</v>
      </c>
      <c r="R1045" s="3" t="e">
        <f t="shared" si="341"/>
        <v>#NUM!</v>
      </c>
      <c r="S1045" s="3" t="e">
        <f t="shared" si="342"/>
        <v>#NUM!</v>
      </c>
      <c r="T1045" s="13" t="e">
        <f t="shared" si="343"/>
        <v>#NUM!</v>
      </c>
      <c r="U1045" s="13" t="e">
        <f t="shared" si="344"/>
        <v>#NUM!</v>
      </c>
      <c r="V1045" s="3" t="e">
        <f t="shared" si="345"/>
        <v>#NUM!</v>
      </c>
      <c r="W1045" s="13" t="e">
        <f t="shared" si="346"/>
        <v>#NUM!</v>
      </c>
      <c r="X1045" s="3" t="e">
        <f t="shared" si="347"/>
        <v>#NUM!</v>
      </c>
      <c r="Y1045" s="3" t="e">
        <f t="shared" si="348"/>
        <v>#NUM!</v>
      </c>
      <c r="Z1045" s="3" t="e">
        <f t="shared" si="349"/>
        <v>#NUM!</v>
      </c>
      <c r="AA1045" s="3" t="e">
        <f t="shared" si="350"/>
        <v>#NUM!</v>
      </c>
    </row>
    <row r="1046" spans="1:27" hidden="1">
      <c r="A1046" s="4">
        <v>41729</v>
      </c>
      <c r="B1046" s="3">
        <v>122.4589</v>
      </c>
      <c r="C1046" s="3">
        <f t="shared" si="353"/>
        <v>2.0907158409482835E-4</v>
      </c>
      <c r="D1046" s="3">
        <f t="shared" si="354"/>
        <v>4.3710927275920883E-8</v>
      </c>
      <c r="E1046" s="3">
        <f t="shared" si="355"/>
        <v>6.0941491299645035E-5</v>
      </c>
      <c r="F1046" s="3">
        <f t="shared" si="356"/>
        <v>8.967161847823122E-3</v>
      </c>
      <c r="G1046" s="3">
        <f t="shared" si="357"/>
        <v>2.6780673921026392E-2</v>
      </c>
      <c r="H1046" s="3">
        <f t="shared" si="358"/>
        <v>1.5</v>
      </c>
      <c r="J1046" s="3">
        <f t="shared" si="359"/>
        <v>0</v>
      </c>
      <c r="K1046" s="3">
        <f t="shared" si="352"/>
        <v>0</v>
      </c>
      <c r="L1046" s="13">
        <f t="shared" si="360"/>
        <v>0</v>
      </c>
      <c r="M1046" s="3" t="e">
        <f t="shared" si="361"/>
        <v>#DIV/0!</v>
      </c>
      <c r="N1046" s="3" t="e">
        <f t="shared" si="364"/>
        <v>#DIV/0!</v>
      </c>
      <c r="O1046" s="3">
        <v>1035</v>
      </c>
      <c r="P1046" s="3">
        <f t="shared" si="363"/>
        <v>4.1071428571428568</v>
      </c>
      <c r="R1046" s="3" t="e">
        <f t="shared" si="341"/>
        <v>#NUM!</v>
      </c>
      <c r="S1046" s="3" t="e">
        <f t="shared" si="342"/>
        <v>#NUM!</v>
      </c>
      <c r="T1046" s="13" t="e">
        <f t="shared" si="343"/>
        <v>#NUM!</v>
      </c>
      <c r="U1046" s="13" t="e">
        <f t="shared" si="344"/>
        <v>#NUM!</v>
      </c>
      <c r="V1046" s="3" t="e">
        <f t="shared" si="345"/>
        <v>#NUM!</v>
      </c>
      <c r="W1046" s="13" t="e">
        <f t="shared" si="346"/>
        <v>#NUM!</v>
      </c>
      <c r="X1046" s="3" t="e">
        <f t="shared" si="347"/>
        <v>#NUM!</v>
      </c>
      <c r="Y1046" s="3" t="e">
        <f t="shared" si="348"/>
        <v>#NUM!</v>
      </c>
      <c r="Z1046" s="3" t="e">
        <f t="shared" si="349"/>
        <v>#NUM!</v>
      </c>
      <c r="AA1046" s="3" t="e">
        <f t="shared" si="350"/>
        <v>#NUM!</v>
      </c>
    </row>
    <row r="1047" spans="1:27" hidden="1">
      <c r="A1047" s="4">
        <v>41726</v>
      </c>
      <c r="B1047" s="3">
        <v>122.4333</v>
      </c>
      <c r="C1047" s="3">
        <f t="shared" si="353"/>
        <v>-3.8870756043826824E-4</v>
      </c>
      <c r="D1047" s="3">
        <f t="shared" si="354"/>
        <v>1.5109356754186996E-7</v>
      </c>
      <c r="E1047" s="3">
        <f t="shared" si="355"/>
        <v>7.924203176312632E-5</v>
      </c>
      <c r="F1047" s="3">
        <f t="shared" si="356"/>
        <v>1.3041109221281155E-2</v>
      </c>
      <c r="G1047" s="3">
        <f t="shared" si="357"/>
        <v>2.9854734406638415E-2</v>
      </c>
      <c r="H1047" s="3">
        <f t="shared" si="358"/>
        <v>1.5</v>
      </c>
      <c r="J1047" s="3">
        <f t="shared" si="359"/>
        <v>0</v>
      </c>
      <c r="K1047" s="3">
        <f t="shared" si="352"/>
        <v>0</v>
      </c>
      <c r="L1047" s="13">
        <f t="shared" si="360"/>
        <v>0</v>
      </c>
      <c r="M1047" s="3" t="e">
        <f t="shared" si="361"/>
        <v>#DIV/0!</v>
      </c>
      <c r="N1047" s="3" t="e">
        <f t="shared" si="364"/>
        <v>#DIV/0!</v>
      </c>
      <c r="O1047" s="3">
        <v>1036</v>
      </c>
      <c r="P1047" s="3">
        <f t="shared" si="363"/>
        <v>4.1111111111111107</v>
      </c>
      <c r="R1047" s="3" t="e">
        <f t="shared" si="341"/>
        <v>#NUM!</v>
      </c>
      <c r="S1047" s="3" t="e">
        <f t="shared" si="342"/>
        <v>#NUM!</v>
      </c>
      <c r="T1047" s="13" t="e">
        <f t="shared" si="343"/>
        <v>#NUM!</v>
      </c>
      <c r="U1047" s="13" t="e">
        <f t="shared" si="344"/>
        <v>#NUM!</v>
      </c>
      <c r="V1047" s="3" t="e">
        <f t="shared" si="345"/>
        <v>#NUM!</v>
      </c>
      <c r="W1047" s="13" t="e">
        <f t="shared" si="346"/>
        <v>#NUM!</v>
      </c>
      <c r="X1047" s="3" t="e">
        <f t="shared" si="347"/>
        <v>#NUM!</v>
      </c>
      <c r="Y1047" s="3" t="e">
        <f t="shared" si="348"/>
        <v>#NUM!</v>
      </c>
      <c r="Z1047" s="3" t="e">
        <f t="shared" si="349"/>
        <v>#NUM!</v>
      </c>
      <c r="AA1047" s="3" t="e">
        <f t="shared" si="350"/>
        <v>#NUM!</v>
      </c>
    </row>
    <row r="1048" spans="1:27" hidden="1">
      <c r="A1048" s="4">
        <v>41725</v>
      </c>
      <c r="B1048" s="3">
        <v>122.48090000000001</v>
      </c>
      <c r="C1048" s="3">
        <f t="shared" si="353"/>
        <v>1.7446499457142927E-3</v>
      </c>
      <c r="D1048" s="3">
        <f t="shared" si="354"/>
        <v>3.0438034330808845E-6</v>
      </c>
      <c r="E1048" s="3">
        <f t="shared" si="355"/>
        <v>8.3965291669282679E-5</v>
      </c>
      <c r="F1048" s="3">
        <f t="shared" si="356"/>
        <v>1.1222022979368713E-2</v>
      </c>
      <c r="G1048" s="3">
        <f t="shared" si="357"/>
        <v>3.1282972703865437E-2</v>
      </c>
      <c r="H1048" s="3">
        <f t="shared" si="358"/>
        <v>1.5</v>
      </c>
      <c r="J1048" s="3">
        <f t="shared" si="359"/>
        <v>0</v>
      </c>
      <c r="K1048" s="3">
        <f t="shared" si="352"/>
        <v>0</v>
      </c>
      <c r="L1048" s="13">
        <f t="shared" si="360"/>
        <v>0</v>
      </c>
      <c r="M1048" s="3" t="e">
        <f t="shared" si="361"/>
        <v>#DIV/0!</v>
      </c>
      <c r="N1048" s="3" t="e">
        <f t="shared" si="364"/>
        <v>#DIV/0!</v>
      </c>
      <c r="O1048" s="3">
        <v>1037</v>
      </c>
      <c r="P1048" s="3">
        <f t="shared" si="363"/>
        <v>4.1150793650793647</v>
      </c>
      <c r="R1048" s="3" t="e">
        <f t="shared" si="341"/>
        <v>#NUM!</v>
      </c>
      <c r="S1048" s="3" t="e">
        <f t="shared" si="342"/>
        <v>#NUM!</v>
      </c>
      <c r="T1048" s="13" t="e">
        <f t="shared" si="343"/>
        <v>#NUM!</v>
      </c>
      <c r="U1048" s="13" t="e">
        <f t="shared" si="344"/>
        <v>#NUM!</v>
      </c>
      <c r="V1048" s="3" t="e">
        <f t="shared" si="345"/>
        <v>#NUM!</v>
      </c>
      <c r="W1048" s="13" t="e">
        <f t="shared" si="346"/>
        <v>#NUM!</v>
      </c>
      <c r="X1048" s="3" t="e">
        <f t="shared" si="347"/>
        <v>#NUM!</v>
      </c>
      <c r="Y1048" s="3" t="e">
        <f t="shared" si="348"/>
        <v>#NUM!</v>
      </c>
      <c r="Z1048" s="3" t="e">
        <f t="shared" si="349"/>
        <v>#NUM!</v>
      </c>
      <c r="AA1048" s="3" t="e">
        <f t="shared" si="350"/>
        <v>#NUM!</v>
      </c>
    </row>
    <row r="1049" spans="1:27" hidden="1">
      <c r="A1049" s="4">
        <v>41724</v>
      </c>
      <c r="B1049" s="3">
        <v>122.26739999999999</v>
      </c>
      <c r="C1049" s="3">
        <f t="shared" si="353"/>
        <v>2.265637195744818E-3</v>
      </c>
      <c r="D1049" s="3">
        <f t="shared" si="354"/>
        <v>5.1331119027424424E-6</v>
      </c>
      <c r="E1049" s="3">
        <f t="shared" si="355"/>
        <v>1.0352121726713617E-4</v>
      </c>
      <c r="F1049" s="3">
        <f t="shared" si="356"/>
        <v>1.4231290263785206E-2</v>
      </c>
      <c r="G1049" s="3">
        <f t="shared" si="357"/>
        <v>3.4304134959877476E-2</v>
      </c>
      <c r="H1049" s="3">
        <f t="shared" si="358"/>
        <v>1.5</v>
      </c>
      <c r="J1049" s="3">
        <f t="shared" si="359"/>
        <v>0</v>
      </c>
      <c r="K1049" s="3">
        <f t="shared" si="352"/>
        <v>0</v>
      </c>
      <c r="L1049" s="13">
        <f t="shared" si="360"/>
        <v>0</v>
      </c>
      <c r="M1049" s="3" t="e">
        <f t="shared" si="361"/>
        <v>#DIV/0!</v>
      </c>
      <c r="N1049" s="3" t="e">
        <f t="shared" si="364"/>
        <v>#DIV/0!</v>
      </c>
      <c r="O1049" s="3">
        <v>1038</v>
      </c>
      <c r="P1049" s="3">
        <f t="shared" si="363"/>
        <v>4.1190476190476186</v>
      </c>
      <c r="R1049" s="3" t="e">
        <f t="shared" si="341"/>
        <v>#NUM!</v>
      </c>
      <c r="S1049" s="3" t="e">
        <f t="shared" si="342"/>
        <v>#NUM!</v>
      </c>
      <c r="T1049" s="13" t="e">
        <f t="shared" si="343"/>
        <v>#NUM!</v>
      </c>
      <c r="U1049" s="13" t="e">
        <f t="shared" si="344"/>
        <v>#NUM!</v>
      </c>
      <c r="V1049" s="3" t="e">
        <f t="shared" si="345"/>
        <v>#NUM!</v>
      </c>
      <c r="W1049" s="13" t="e">
        <f t="shared" si="346"/>
        <v>#NUM!</v>
      </c>
      <c r="X1049" s="3" t="e">
        <f t="shared" si="347"/>
        <v>#NUM!</v>
      </c>
      <c r="Y1049" s="3" t="e">
        <f t="shared" si="348"/>
        <v>#NUM!</v>
      </c>
      <c r="Z1049" s="3" t="e">
        <f t="shared" si="349"/>
        <v>#NUM!</v>
      </c>
      <c r="AA1049" s="3" t="e">
        <f t="shared" si="350"/>
        <v>#NUM!</v>
      </c>
    </row>
    <row r="1050" spans="1:27" hidden="1">
      <c r="A1050" s="4">
        <v>41723</v>
      </c>
      <c r="B1050" s="3">
        <v>121.9907</v>
      </c>
      <c r="C1050" s="3">
        <f t="shared" si="353"/>
        <v>7.4623686887992249E-4</v>
      </c>
      <c r="D1050" s="3">
        <f t="shared" si="354"/>
        <v>5.5686946447571064E-7</v>
      </c>
      <c r="E1050" s="3">
        <f t="shared" si="355"/>
        <v>1.057764405074531E-4</v>
      </c>
      <c r="F1050" s="3">
        <f t="shared" si="356"/>
        <v>1.4683802280842984E-2</v>
      </c>
      <c r="G1050" s="3">
        <f t="shared" si="357"/>
        <v>3.4596911701154608E-2</v>
      </c>
      <c r="H1050" s="3">
        <f t="shared" si="358"/>
        <v>1.5</v>
      </c>
      <c r="J1050" s="3">
        <f t="shared" si="359"/>
        <v>0</v>
      </c>
      <c r="K1050" s="3">
        <f t="shared" si="352"/>
        <v>0</v>
      </c>
      <c r="L1050" s="13">
        <f t="shared" si="360"/>
        <v>0</v>
      </c>
      <c r="M1050" s="3" t="e">
        <f t="shared" si="361"/>
        <v>#DIV/0!</v>
      </c>
      <c r="N1050" s="3" t="e">
        <f t="shared" si="364"/>
        <v>#DIV/0!</v>
      </c>
      <c r="O1050" s="3">
        <v>1039</v>
      </c>
      <c r="P1050" s="3">
        <f t="shared" si="363"/>
        <v>4.1230158730158726</v>
      </c>
      <c r="R1050" s="3" t="e">
        <f t="shared" ref="R1050:R1113" si="365">(LN(L1050/1000)+(Q1050+((N1050^2)/2))*P1050)/(N1050*SQRT(P1050))</f>
        <v>#NUM!</v>
      </c>
      <c r="S1050" s="3" t="e">
        <f t="shared" ref="S1050:S1113" si="366">R1050-(N1050*SQRT(P1050))</f>
        <v>#NUM!</v>
      </c>
      <c r="T1050" s="13" t="e">
        <f t="shared" ref="T1050:T1113" si="367">_xlfn.NORM.S.DIST(R1050,TRUE)</f>
        <v>#NUM!</v>
      </c>
      <c r="U1050" s="13" t="e">
        <f t="shared" ref="U1050:U1113" si="368">_xlfn.NORM.S.DIST(S1050,TRUE)</f>
        <v>#NUM!</v>
      </c>
      <c r="V1050" s="3" t="e">
        <f t="shared" ref="V1050:V1113" si="369">(L1050*T1050) - ( 1000* EXP(-Q1050*P1050) *U1050 )</f>
        <v>#NUM!</v>
      </c>
      <c r="W1050" s="13" t="e">
        <f t="shared" ref="W1050:W1113" si="370">T1050</f>
        <v>#NUM!</v>
      </c>
      <c r="X1050" s="3" t="e">
        <f t="shared" ref="X1050:X1113" si="371" xml:space="preserve"> _xlfn.NORM.S.DIST(R1050,FALSE) / ( L1050 * N1050 * SQRT(P1050) )</f>
        <v>#NUM!</v>
      </c>
      <c r="Y1050" s="3" t="e">
        <f t="shared" ref="Y1050:Y1113" si="372">- ( (L1050* _xlfn.NORM.S.DIST(R1050,FALSE)  * N1050  ) / ( 2* SQRT(P1050) ) ) - Q1050 * 1000 * ( EXP(-Q1050*P1050) ) *U1050</f>
        <v>#NUM!</v>
      </c>
      <c r="Z1050" s="3" t="e">
        <f t="shared" ref="Z1050:Z1113" si="373" xml:space="preserve"> L1050 * SQRT(P1050) * _xlfn.NORM.S.DIST(R1050,FALSE)</f>
        <v>#NUM!</v>
      </c>
      <c r="AA1050" s="3" t="e">
        <f t="shared" ref="AA1050:AA1113" si="374">1000 * P1050 * EXP(-Q1050*P1050) * U1050</f>
        <v>#NUM!</v>
      </c>
    </row>
    <row r="1051" spans="1:27" hidden="1">
      <c r="A1051" s="4">
        <v>41722</v>
      </c>
      <c r="B1051" s="3">
        <v>121.8997</v>
      </c>
      <c r="C1051" s="3">
        <f t="shared" si="353"/>
        <v>2.9428072035823437E-3</v>
      </c>
      <c r="D1051" s="3">
        <f t="shared" si="354"/>
        <v>8.6601142374561342E-6</v>
      </c>
      <c r="E1051" s="3">
        <f t="shared" si="355"/>
        <v>1.1314274692574697E-4</v>
      </c>
      <c r="F1051" s="3">
        <f t="shared" si="356"/>
        <v>1.6752379061704292E-2</v>
      </c>
      <c r="G1051" s="3">
        <f t="shared" si="357"/>
        <v>3.5338279847799386E-2</v>
      </c>
      <c r="H1051" s="3">
        <f t="shared" si="358"/>
        <v>1.5</v>
      </c>
      <c r="J1051" s="3">
        <f t="shared" si="359"/>
        <v>0</v>
      </c>
      <c r="K1051" s="3">
        <f t="shared" si="352"/>
        <v>0</v>
      </c>
      <c r="L1051" s="13">
        <f t="shared" si="360"/>
        <v>0</v>
      </c>
      <c r="M1051" s="3" t="e">
        <f t="shared" si="361"/>
        <v>#DIV/0!</v>
      </c>
      <c r="N1051" s="3" t="e">
        <f t="shared" si="364"/>
        <v>#DIV/0!</v>
      </c>
      <c r="O1051" s="3">
        <v>1040</v>
      </c>
      <c r="P1051" s="3">
        <f t="shared" si="363"/>
        <v>4.1269841269841274</v>
      </c>
      <c r="R1051" s="3" t="e">
        <f t="shared" si="365"/>
        <v>#NUM!</v>
      </c>
      <c r="S1051" s="3" t="e">
        <f t="shared" si="366"/>
        <v>#NUM!</v>
      </c>
      <c r="T1051" s="13" t="e">
        <f t="shared" si="367"/>
        <v>#NUM!</v>
      </c>
      <c r="U1051" s="13" t="e">
        <f t="shared" si="368"/>
        <v>#NUM!</v>
      </c>
      <c r="V1051" s="3" t="e">
        <f t="shared" si="369"/>
        <v>#NUM!</v>
      </c>
      <c r="W1051" s="13" t="e">
        <f t="shared" si="370"/>
        <v>#NUM!</v>
      </c>
      <c r="X1051" s="3" t="e">
        <f t="shared" si="371"/>
        <v>#NUM!</v>
      </c>
      <c r="Y1051" s="3" t="e">
        <f t="shared" si="372"/>
        <v>#NUM!</v>
      </c>
      <c r="Z1051" s="3" t="e">
        <f t="shared" si="373"/>
        <v>#NUM!</v>
      </c>
      <c r="AA1051" s="3" t="e">
        <f t="shared" si="374"/>
        <v>#NUM!</v>
      </c>
    </row>
    <row r="1052" spans="1:27" hidden="1">
      <c r="A1052" s="4">
        <v>41719</v>
      </c>
      <c r="B1052" s="3">
        <v>121.5415</v>
      </c>
      <c r="C1052" s="3">
        <f t="shared" si="353"/>
        <v>1.4268679217217775E-3</v>
      </c>
      <c r="D1052" s="3">
        <f t="shared" si="354"/>
        <v>2.0359520660386247E-6</v>
      </c>
      <c r="E1052" s="3">
        <f t="shared" si="355"/>
        <v>1.0551396625099614E-4</v>
      </c>
      <c r="F1052" s="3">
        <f t="shared" si="356"/>
        <v>1.2794025914943944E-2</v>
      </c>
      <c r="G1052" s="3">
        <f t="shared" si="357"/>
        <v>3.5019324698255236E-2</v>
      </c>
      <c r="H1052" s="3">
        <f t="shared" si="358"/>
        <v>1.5</v>
      </c>
      <c r="J1052" s="3">
        <f t="shared" si="359"/>
        <v>0</v>
      </c>
      <c r="K1052" s="3">
        <f t="shared" si="352"/>
        <v>0</v>
      </c>
      <c r="L1052" s="13">
        <f t="shared" si="360"/>
        <v>0</v>
      </c>
      <c r="M1052" s="3" t="e">
        <f t="shared" si="361"/>
        <v>#DIV/0!</v>
      </c>
      <c r="N1052" s="3" t="e">
        <f t="shared" si="364"/>
        <v>#DIV/0!</v>
      </c>
      <c r="O1052" s="3">
        <v>1041</v>
      </c>
      <c r="P1052" s="3">
        <f t="shared" si="363"/>
        <v>4.1309523809523814</v>
      </c>
      <c r="R1052" s="3" t="e">
        <f t="shared" si="365"/>
        <v>#NUM!</v>
      </c>
      <c r="S1052" s="3" t="e">
        <f t="shared" si="366"/>
        <v>#NUM!</v>
      </c>
      <c r="T1052" s="13" t="e">
        <f t="shared" si="367"/>
        <v>#NUM!</v>
      </c>
      <c r="U1052" s="13" t="e">
        <f t="shared" si="368"/>
        <v>#NUM!</v>
      </c>
      <c r="V1052" s="3" t="e">
        <f t="shared" si="369"/>
        <v>#NUM!</v>
      </c>
      <c r="W1052" s="13" t="e">
        <f t="shared" si="370"/>
        <v>#NUM!</v>
      </c>
      <c r="X1052" s="3" t="e">
        <f t="shared" si="371"/>
        <v>#NUM!</v>
      </c>
      <c r="Y1052" s="3" t="e">
        <f t="shared" si="372"/>
        <v>#NUM!</v>
      </c>
      <c r="Z1052" s="3" t="e">
        <f t="shared" si="373"/>
        <v>#NUM!</v>
      </c>
      <c r="AA1052" s="3" t="e">
        <f t="shared" si="374"/>
        <v>#NUM!</v>
      </c>
    </row>
    <row r="1053" spans="1:27" hidden="1">
      <c r="A1053" s="4">
        <v>41718</v>
      </c>
      <c r="B1053" s="3">
        <v>121.3682</v>
      </c>
      <c r="C1053" s="3">
        <f t="shared" si="353"/>
        <v>-2.4383562113764242E-3</v>
      </c>
      <c r="D1053" s="3">
        <f t="shared" si="354"/>
        <v>5.9455810135579888E-6</v>
      </c>
      <c r="E1053" s="3">
        <f t="shared" si="355"/>
        <v>1.1097919970037184E-4</v>
      </c>
      <c r="F1053" s="3">
        <f t="shared" si="356"/>
        <v>1.4105987216706964E-2</v>
      </c>
      <c r="G1053" s="3">
        <f t="shared" si="357"/>
        <v>3.5678862436311055E-2</v>
      </c>
      <c r="H1053" s="3">
        <f t="shared" si="358"/>
        <v>1.5</v>
      </c>
      <c r="J1053" s="3">
        <f t="shared" si="359"/>
        <v>0</v>
      </c>
      <c r="K1053" s="3">
        <f t="shared" si="352"/>
        <v>0</v>
      </c>
      <c r="L1053" s="13">
        <f t="shared" si="360"/>
        <v>0</v>
      </c>
      <c r="M1053" s="3" t="e">
        <f t="shared" si="361"/>
        <v>#DIV/0!</v>
      </c>
      <c r="N1053" s="3" t="e">
        <f t="shared" si="364"/>
        <v>#DIV/0!</v>
      </c>
      <c r="O1053" s="3">
        <v>1042</v>
      </c>
      <c r="P1053" s="3">
        <f t="shared" si="363"/>
        <v>4.1349206349206353</v>
      </c>
      <c r="R1053" s="3" t="e">
        <f t="shared" si="365"/>
        <v>#NUM!</v>
      </c>
      <c r="S1053" s="3" t="e">
        <f t="shared" si="366"/>
        <v>#NUM!</v>
      </c>
      <c r="T1053" s="13" t="e">
        <f t="shared" si="367"/>
        <v>#NUM!</v>
      </c>
      <c r="U1053" s="13" t="e">
        <f t="shared" si="368"/>
        <v>#NUM!</v>
      </c>
      <c r="V1053" s="3" t="e">
        <f t="shared" si="369"/>
        <v>#NUM!</v>
      </c>
      <c r="W1053" s="13" t="e">
        <f t="shared" si="370"/>
        <v>#NUM!</v>
      </c>
      <c r="X1053" s="3" t="e">
        <f t="shared" si="371"/>
        <v>#NUM!</v>
      </c>
      <c r="Y1053" s="3" t="e">
        <f t="shared" si="372"/>
        <v>#NUM!</v>
      </c>
      <c r="Z1053" s="3" t="e">
        <f t="shared" si="373"/>
        <v>#NUM!</v>
      </c>
      <c r="AA1053" s="3" t="e">
        <f t="shared" si="374"/>
        <v>#NUM!</v>
      </c>
    </row>
    <row r="1054" spans="1:27" hidden="1">
      <c r="A1054" s="4">
        <v>41717</v>
      </c>
      <c r="B1054" s="3">
        <v>121.6645</v>
      </c>
      <c r="C1054" s="3">
        <f t="shared" si="353"/>
        <v>-1.9288578712086792E-3</v>
      </c>
      <c r="D1054" s="3">
        <f t="shared" si="354"/>
        <v>3.7204926873236776E-6</v>
      </c>
      <c r="E1054" s="3">
        <f t="shared" si="355"/>
        <v>1.1458961639124314E-4</v>
      </c>
      <c r="F1054" s="3">
        <f t="shared" si="356"/>
        <v>1.3453065746536604E-2</v>
      </c>
      <c r="G1054" s="3">
        <f t="shared" si="357"/>
        <v>3.6466541245391823E-2</v>
      </c>
      <c r="H1054" s="3">
        <f t="shared" si="358"/>
        <v>1.5</v>
      </c>
      <c r="J1054" s="3">
        <f t="shared" si="359"/>
        <v>0</v>
      </c>
      <c r="K1054" s="3">
        <f t="shared" si="352"/>
        <v>0</v>
      </c>
      <c r="L1054" s="13">
        <f t="shared" si="360"/>
        <v>0</v>
      </c>
      <c r="M1054" s="3" t="e">
        <f t="shared" si="361"/>
        <v>#DIV/0!</v>
      </c>
      <c r="N1054" s="3" t="e">
        <f t="shared" si="364"/>
        <v>#DIV/0!</v>
      </c>
      <c r="O1054" s="3">
        <v>1043</v>
      </c>
      <c r="P1054" s="3">
        <f t="shared" si="363"/>
        <v>4.1388888888888893</v>
      </c>
      <c r="R1054" s="3" t="e">
        <f t="shared" si="365"/>
        <v>#NUM!</v>
      </c>
      <c r="S1054" s="3" t="e">
        <f t="shared" si="366"/>
        <v>#NUM!</v>
      </c>
      <c r="T1054" s="13" t="e">
        <f t="shared" si="367"/>
        <v>#NUM!</v>
      </c>
      <c r="U1054" s="13" t="e">
        <f t="shared" si="368"/>
        <v>#NUM!</v>
      </c>
      <c r="V1054" s="3" t="e">
        <f t="shared" si="369"/>
        <v>#NUM!</v>
      </c>
      <c r="W1054" s="13" t="e">
        <f t="shared" si="370"/>
        <v>#NUM!</v>
      </c>
      <c r="X1054" s="3" t="e">
        <f t="shared" si="371"/>
        <v>#NUM!</v>
      </c>
      <c r="Y1054" s="3" t="e">
        <f t="shared" si="372"/>
        <v>#NUM!</v>
      </c>
      <c r="Z1054" s="3" t="e">
        <f t="shared" si="373"/>
        <v>#NUM!</v>
      </c>
      <c r="AA1054" s="3" t="e">
        <f t="shared" si="374"/>
        <v>#NUM!</v>
      </c>
    </row>
    <row r="1055" spans="1:27" hidden="1">
      <c r="A1055" s="4">
        <v>41716</v>
      </c>
      <c r="B1055" s="3">
        <v>121.8994</v>
      </c>
      <c r="C1055" s="3">
        <f t="shared" si="353"/>
        <v>8.3382169254732276E-4</v>
      </c>
      <c r="D1055" s="3">
        <f t="shared" si="354"/>
        <v>6.952586149624821E-7</v>
      </c>
      <c r="E1055" s="3">
        <f t="shared" si="355"/>
        <v>1.1175915955336143E-4</v>
      </c>
      <c r="F1055" s="3">
        <f t="shared" si="356"/>
        <v>1.4438506504564698E-2</v>
      </c>
      <c r="G1055" s="3">
        <f t="shared" si="357"/>
        <v>3.5732744286165165E-2</v>
      </c>
      <c r="H1055" s="3">
        <f t="shared" si="358"/>
        <v>1.5</v>
      </c>
      <c r="J1055" s="3">
        <f t="shared" si="359"/>
        <v>0</v>
      </c>
      <c r="K1055" s="3">
        <f t="shared" si="352"/>
        <v>0</v>
      </c>
      <c r="L1055" s="13">
        <f t="shared" si="360"/>
        <v>0</v>
      </c>
      <c r="M1055" s="3" t="e">
        <f t="shared" si="361"/>
        <v>#DIV/0!</v>
      </c>
      <c r="N1055" s="3" t="e">
        <f t="shared" si="364"/>
        <v>#DIV/0!</v>
      </c>
      <c r="O1055" s="3">
        <v>1044</v>
      </c>
      <c r="P1055" s="3">
        <f t="shared" si="363"/>
        <v>4.1428571428571432</v>
      </c>
      <c r="R1055" s="3" t="e">
        <f t="shared" si="365"/>
        <v>#NUM!</v>
      </c>
      <c r="S1055" s="3" t="e">
        <f t="shared" si="366"/>
        <v>#NUM!</v>
      </c>
      <c r="T1055" s="13" t="e">
        <f t="shared" si="367"/>
        <v>#NUM!</v>
      </c>
      <c r="U1055" s="13" t="e">
        <f t="shared" si="368"/>
        <v>#NUM!</v>
      </c>
      <c r="V1055" s="3" t="e">
        <f t="shared" si="369"/>
        <v>#NUM!</v>
      </c>
      <c r="W1055" s="13" t="e">
        <f t="shared" si="370"/>
        <v>#NUM!</v>
      </c>
      <c r="X1055" s="3" t="e">
        <f t="shared" si="371"/>
        <v>#NUM!</v>
      </c>
      <c r="Y1055" s="3" t="e">
        <f t="shared" si="372"/>
        <v>#NUM!</v>
      </c>
      <c r="Z1055" s="3" t="e">
        <f t="shared" si="373"/>
        <v>#NUM!</v>
      </c>
      <c r="AA1055" s="3" t="e">
        <f t="shared" si="374"/>
        <v>#NUM!</v>
      </c>
    </row>
    <row r="1056" spans="1:27" hidden="1">
      <c r="A1056" s="4">
        <v>41715</v>
      </c>
      <c r="B1056" s="3">
        <v>121.7978</v>
      </c>
      <c r="C1056" s="3">
        <f t="shared" si="353"/>
        <v>4.9438398874364212E-4</v>
      </c>
      <c r="D1056" s="3">
        <f t="shared" si="354"/>
        <v>2.4441552832607364E-7</v>
      </c>
      <c r="E1056" s="3">
        <f t="shared" si="355"/>
        <v>1.1815817599565182E-4</v>
      </c>
      <c r="F1056" s="3">
        <f t="shared" si="356"/>
        <v>1.6268192847907793E-2</v>
      </c>
      <c r="G1056" s="3">
        <f t="shared" si="357"/>
        <v>3.6360155877926056E-2</v>
      </c>
      <c r="H1056" s="3">
        <f t="shared" si="358"/>
        <v>1.5</v>
      </c>
      <c r="J1056" s="3">
        <f t="shared" si="359"/>
        <v>0</v>
      </c>
      <c r="K1056" s="3">
        <f t="shared" si="352"/>
        <v>0</v>
      </c>
      <c r="L1056" s="13">
        <f t="shared" si="360"/>
        <v>0</v>
      </c>
      <c r="M1056" s="3" t="e">
        <f t="shared" si="361"/>
        <v>#DIV/0!</v>
      </c>
      <c r="N1056" s="3" t="e">
        <f t="shared" si="364"/>
        <v>#DIV/0!</v>
      </c>
      <c r="O1056" s="3">
        <v>1045</v>
      </c>
      <c r="P1056" s="3">
        <f t="shared" si="363"/>
        <v>4.1468253968253972</v>
      </c>
      <c r="R1056" s="3" t="e">
        <f t="shared" si="365"/>
        <v>#NUM!</v>
      </c>
      <c r="S1056" s="3" t="e">
        <f t="shared" si="366"/>
        <v>#NUM!</v>
      </c>
      <c r="T1056" s="13" t="e">
        <f t="shared" si="367"/>
        <v>#NUM!</v>
      </c>
      <c r="U1056" s="13" t="e">
        <f t="shared" si="368"/>
        <v>#NUM!</v>
      </c>
      <c r="V1056" s="3" t="e">
        <f t="shared" si="369"/>
        <v>#NUM!</v>
      </c>
      <c r="W1056" s="13" t="e">
        <f t="shared" si="370"/>
        <v>#NUM!</v>
      </c>
      <c r="X1056" s="3" t="e">
        <f t="shared" si="371"/>
        <v>#NUM!</v>
      </c>
      <c r="Y1056" s="3" t="e">
        <f t="shared" si="372"/>
        <v>#NUM!</v>
      </c>
      <c r="Z1056" s="3" t="e">
        <f t="shared" si="373"/>
        <v>#NUM!</v>
      </c>
      <c r="AA1056" s="3" t="e">
        <f t="shared" si="374"/>
        <v>#NUM!</v>
      </c>
    </row>
    <row r="1057" spans="1:27" hidden="1">
      <c r="A1057" s="4">
        <v>41712</v>
      </c>
      <c r="B1057" s="3">
        <v>121.7376</v>
      </c>
      <c r="C1057" s="3">
        <f t="shared" si="353"/>
        <v>5.3900915648551E-4</v>
      </c>
      <c r="D1057" s="3">
        <f t="shared" si="354"/>
        <v>2.9053087077522099E-7</v>
      </c>
      <c r="E1057" s="3">
        <f t="shared" si="355"/>
        <v>1.2147735326906221E-4</v>
      </c>
      <c r="F1057" s="3">
        <f t="shared" si="356"/>
        <v>1.7661556936036826E-2</v>
      </c>
      <c r="G1057" s="3">
        <f t="shared" si="357"/>
        <v>3.6525311461301953E-2</v>
      </c>
      <c r="H1057" s="3">
        <f t="shared" si="358"/>
        <v>1.5</v>
      </c>
      <c r="J1057" s="3">
        <f t="shared" si="359"/>
        <v>0</v>
      </c>
      <c r="K1057" s="3">
        <f t="shared" si="352"/>
        <v>0</v>
      </c>
      <c r="L1057" s="13">
        <f t="shared" si="360"/>
        <v>0</v>
      </c>
      <c r="M1057" s="3" t="e">
        <f t="shared" si="361"/>
        <v>#DIV/0!</v>
      </c>
      <c r="N1057" s="3" t="e">
        <f t="shared" si="364"/>
        <v>#DIV/0!</v>
      </c>
      <c r="O1057" s="3">
        <v>1046</v>
      </c>
      <c r="P1057" s="3">
        <f t="shared" si="363"/>
        <v>4.1507936507936511</v>
      </c>
      <c r="R1057" s="3" t="e">
        <f t="shared" si="365"/>
        <v>#NUM!</v>
      </c>
      <c r="S1057" s="3" t="e">
        <f t="shared" si="366"/>
        <v>#NUM!</v>
      </c>
      <c r="T1057" s="13" t="e">
        <f t="shared" si="367"/>
        <v>#NUM!</v>
      </c>
      <c r="U1057" s="13" t="e">
        <f t="shared" si="368"/>
        <v>#NUM!</v>
      </c>
      <c r="V1057" s="3" t="e">
        <f t="shared" si="369"/>
        <v>#NUM!</v>
      </c>
      <c r="W1057" s="13" t="e">
        <f t="shared" si="370"/>
        <v>#NUM!</v>
      </c>
      <c r="X1057" s="3" t="e">
        <f t="shared" si="371"/>
        <v>#NUM!</v>
      </c>
      <c r="Y1057" s="3" t="e">
        <f t="shared" si="372"/>
        <v>#NUM!</v>
      </c>
      <c r="Z1057" s="3" t="e">
        <f t="shared" si="373"/>
        <v>#NUM!</v>
      </c>
      <c r="AA1057" s="3" t="e">
        <f t="shared" si="374"/>
        <v>#NUM!</v>
      </c>
    </row>
    <row r="1058" spans="1:27" hidden="1">
      <c r="A1058" s="4">
        <v>41711</v>
      </c>
      <c r="B1058" s="3">
        <v>121.672</v>
      </c>
      <c r="C1058" s="3">
        <f t="shared" si="353"/>
        <v>1.1998450440483313E-3</v>
      </c>
      <c r="D1058" s="3">
        <f t="shared" si="354"/>
        <v>1.4396281297273421E-6</v>
      </c>
      <c r="E1058" s="3">
        <f t="shared" si="355"/>
        <v>1.2124047012078663E-4</v>
      </c>
      <c r="F1058" s="3">
        <f t="shared" si="356"/>
        <v>1.7354167559578058E-2</v>
      </c>
      <c r="G1058" s="3">
        <f t="shared" si="357"/>
        <v>3.657724197584869E-2</v>
      </c>
      <c r="H1058" s="3">
        <f t="shared" si="358"/>
        <v>1.5</v>
      </c>
      <c r="J1058" s="3">
        <f t="shared" si="359"/>
        <v>0</v>
      </c>
      <c r="K1058" s="3">
        <f t="shared" si="352"/>
        <v>0</v>
      </c>
      <c r="L1058" s="13">
        <f t="shared" si="360"/>
        <v>0</v>
      </c>
      <c r="M1058" s="3" t="e">
        <f t="shared" si="361"/>
        <v>#DIV/0!</v>
      </c>
      <c r="N1058" s="3" t="e">
        <f t="shared" si="364"/>
        <v>#DIV/0!</v>
      </c>
      <c r="O1058" s="3">
        <v>1047</v>
      </c>
      <c r="P1058" s="3">
        <f t="shared" si="363"/>
        <v>4.1547619047619051</v>
      </c>
      <c r="R1058" s="3" t="e">
        <f t="shared" si="365"/>
        <v>#NUM!</v>
      </c>
      <c r="S1058" s="3" t="e">
        <f t="shared" si="366"/>
        <v>#NUM!</v>
      </c>
      <c r="T1058" s="13" t="e">
        <f t="shared" si="367"/>
        <v>#NUM!</v>
      </c>
      <c r="U1058" s="13" t="e">
        <f t="shared" si="368"/>
        <v>#NUM!</v>
      </c>
      <c r="V1058" s="3" t="e">
        <f t="shared" si="369"/>
        <v>#NUM!</v>
      </c>
      <c r="W1058" s="13" t="e">
        <f t="shared" si="370"/>
        <v>#NUM!</v>
      </c>
      <c r="X1058" s="3" t="e">
        <f t="shared" si="371"/>
        <v>#NUM!</v>
      </c>
      <c r="Y1058" s="3" t="e">
        <f t="shared" si="372"/>
        <v>#NUM!</v>
      </c>
      <c r="Z1058" s="3" t="e">
        <f t="shared" si="373"/>
        <v>#NUM!</v>
      </c>
      <c r="AA1058" s="3" t="e">
        <f t="shared" si="374"/>
        <v>#NUM!</v>
      </c>
    </row>
    <row r="1059" spans="1:27" hidden="1">
      <c r="A1059" s="4">
        <v>41710</v>
      </c>
      <c r="B1059" s="3">
        <v>121.5261</v>
      </c>
      <c r="C1059" s="3">
        <f t="shared" si="353"/>
        <v>1.0686541245505813E-3</v>
      </c>
      <c r="D1059" s="3">
        <f t="shared" si="354"/>
        <v>1.1420216379189692E-6</v>
      </c>
      <c r="E1059" s="3">
        <f t="shared" si="355"/>
        <v>1.2329137693471731E-4</v>
      </c>
      <c r="F1059" s="3">
        <f t="shared" si="356"/>
        <v>1.8022619853658228E-2</v>
      </c>
      <c r="G1059" s="3">
        <f t="shared" si="357"/>
        <v>3.6726530039633047E-2</v>
      </c>
      <c r="H1059" s="3">
        <f t="shared" si="358"/>
        <v>1.5</v>
      </c>
      <c r="J1059" s="3">
        <f t="shared" si="359"/>
        <v>0</v>
      </c>
      <c r="K1059" s="3">
        <f t="shared" si="352"/>
        <v>0</v>
      </c>
      <c r="L1059" s="13">
        <f t="shared" si="360"/>
        <v>0</v>
      </c>
      <c r="M1059" s="3" t="e">
        <f t="shared" si="361"/>
        <v>#DIV/0!</v>
      </c>
      <c r="N1059" s="3" t="e">
        <f t="shared" si="364"/>
        <v>#DIV/0!</v>
      </c>
      <c r="O1059" s="3">
        <v>1048</v>
      </c>
      <c r="P1059" s="3">
        <f t="shared" si="363"/>
        <v>4.1587301587301591</v>
      </c>
      <c r="R1059" s="3" t="e">
        <f t="shared" si="365"/>
        <v>#NUM!</v>
      </c>
      <c r="S1059" s="3" t="e">
        <f t="shared" si="366"/>
        <v>#NUM!</v>
      </c>
      <c r="T1059" s="13" t="e">
        <f t="shared" si="367"/>
        <v>#NUM!</v>
      </c>
      <c r="U1059" s="13" t="e">
        <f t="shared" si="368"/>
        <v>#NUM!</v>
      </c>
      <c r="V1059" s="3" t="e">
        <f t="shared" si="369"/>
        <v>#NUM!</v>
      </c>
      <c r="W1059" s="13" t="e">
        <f t="shared" si="370"/>
        <v>#NUM!</v>
      </c>
      <c r="X1059" s="3" t="e">
        <f t="shared" si="371"/>
        <v>#NUM!</v>
      </c>
      <c r="Y1059" s="3" t="e">
        <f t="shared" si="372"/>
        <v>#NUM!</v>
      </c>
      <c r="Z1059" s="3" t="e">
        <f t="shared" si="373"/>
        <v>#NUM!</v>
      </c>
      <c r="AA1059" s="3" t="e">
        <f t="shared" si="374"/>
        <v>#NUM!</v>
      </c>
    </row>
    <row r="1060" spans="1:27" hidden="1">
      <c r="A1060" s="4">
        <v>41709</v>
      </c>
      <c r="B1060" s="3">
        <v>121.3963</v>
      </c>
      <c r="C1060" s="3">
        <f t="shared" si="353"/>
        <v>-1.3804726667873042E-3</v>
      </c>
      <c r="D1060" s="3">
        <f t="shared" si="354"/>
        <v>1.9057047837468513E-6</v>
      </c>
      <c r="E1060" s="3">
        <f t="shared" si="355"/>
        <v>1.2607445851797326E-4</v>
      </c>
      <c r="F1060" s="3">
        <f t="shared" si="356"/>
        <v>1.4972778402988544E-2</v>
      </c>
      <c r="G1060" s="3">
        <f t="shared" si="357"/>
        <v>3.8043425170064711E-2</v>
      </c>
      <c r="H1060" s="3">
        <f t="shared" si="358"/>
        <v>1.5</v>
      </c>
      <c r="J1060" s="3">
        <f t="shared" si="359"/>
        <v>0</v>
      </c>
      <c r="K1060" s="3">
        <f t="shared" si="352"/>
        <v>0</v>
      </c>
      <c r="L1060" s="13">
        <f t="shared" si="360"/>
        <v>0</v>
      </c>
      <c r="M1060" s="3" t="e">
        <f t="shared" si="361"/>
        <v>#DIV/0!</v>
      </c>
      <c r="N1060" s="3" t="e">
        <f t="shared" si="364"/>
        <v>#DIV/0!</v>
      </c>
      <c r="O1060" s="3">
        <v>1049</v>
      </c>
      <c r="P1060" s="3">
        <f t="shared" si="363"/>
        <v>4.162698412698413</v>
      </c>
      <c r="R1060" s="3" t="e">
        <f t="shared" si="365"/>
        <v>#NUM!</v>
      </c>
      <c r="S1060" s="3" t="e">
        <f t="shared" si="366"/>
        <v>#NUM!</v>
      </c>
      <c r="T1060" s="13" t="e">
        <f t="shared" si="367"/>
        <v>#NUM!</v>
      </c>
      <c r="U1060" s="13" t="e">
        <f t="shared" si="368"/>
        <v>#NUM!</v>
      </c>
      <c r="V1060" s="3" t="e">
        <f t="shared" si="369"/>
        <v>#NUM!</v>
      </c>
      <c r="W1060" s="13" t="e">
        <f t="shared" si="370"/>
        <v>#NUM!</v>
      </c>
      <c r="X1060" s="3" t="e">
        <f t="shared" si="371"/>
        <v>#NUM!</v>
      </c>
      <c r="Y1060" s="3" t="e">
        <f t="shared" si="372"/>
        <v>#NUM!</v>
      </c>
      <c r="Z1060" s="3" t="e">
        <f t="shared" si="373"/>
        <v>#NUM!</v>
      </c>
      <c r="AA1060" s="3" t="e">
        <f t="shared" si="374"/>
        <v>#NUM!</v>
      </c>
    </row>
    <row r="1061" spans="1:27" hidden="1">
      <c r="A1061" s="4">
        <v>41708</v>
      </c>
      <c r="B1061" s="3">
        <v>121.56399999999999</v>
      </c>
      <c r="C1061" s="3">
        <f t="shared" si="353"/>
        <v>2.7488306778345952E-3</v>
      </c>
      <c r="D1061" s="3">
        <f t="shared" si="354"/>
        <v>7.5560700954045997E-6</v>
      </c>
      <c r="E1061" s="3">
        <f t="shared" si="355"/>
        <v>1.2421898350658799E-4</v>
      </c>
      <c r="F1061" s="3">
        <f t="shared" si="356"/>
        <v>1.6577371065228233E-2</v>
      </c>
      <c r="G1061" s="3">
        <f t="shared" si="357"/>
        <v>3.7309909895085792E-2</v>
      </c>
      <c r="H1061" s="3">
        <f t="shared" si="358"/>
        <v>1.5</v>
      </c>
      <c r="J1061" s="3">
        <f t="shared" si="359"/>
        <v>0</v>
      </c>
      <c r="K1061" s="3">
        <f t="shared" si="352"/>
        <v>0</v>
      </c>
      <c r="L1061" s="13">
        <f t="shared" si="360"/>
        <v>0</v>
      </c>
      <c r="M1061" s="3" t="e">
        <f t="shared" si="361"/>
        <v>#DIV/0!</v>
      </c>
      <c r="N1061" s="3" t="e">
        <f t="shared" si="364"/>
        <v>#DIV/0!</v>
      </c>
      <c r="O1061" s="3">
        <v>1050</v>
      </c>
      <c r="P1061" s="3">
        <f t="shared" si="363"/>
        <v>4.166666666666667</v>
      </c>
      <c r="R1061" s="3" t="e">
        <f t="shared" si="365"/>
        <v>#NUM!</v>
      </c>
      <c r="S1061" s="3" t="e">
        <f t="shared" si="366"/>
        <v>#NUM!</v>
      </c>
      <c r="T1061" s="13" t="e">
        <f t="shared" si="367"/>
        <v>#NUM!</v>
      </c>
      <c r="U1061" s="13" t="e">
        <f t="shared" si="368"/>
        <v>#NUM!</v>
      </c>
      <c r="V1061" s="3" t="e">
        <f t="shared" si="369"/>
        <v>#NUM!</v>
      </c>
      <c r="W1061" s="13" t="e">
        <f t="shared" si="370"/>
        <v>#NUM!</v>
      </c>
      <c r="X1061" s="3" t="e">
        <f t="shared" si="371"/>
        <v>#NUM!</v>
      </c>
      <c r="Y1061" s="3" t="e">
        <f t="shared" si="372"/>
        <v>#NUM!</v>
      </c>
      <c r="Z1061" s="3" t="e">
        <f t="shared" si="373"/>
        <v>#NUM!</v>
      </c>
      <c r="AA1061" s="3" t="e">
        <f t="shared" si="374"/>
        <v>#NUM!</v>
      </c>
    </row>
    <row r="1062" spans="1:27" hidden="1">
      <c r="A1062" s="4">
        <v>41705</v>
      </c>
      <c r="B1062" s="3">
        <v>121.2303</v>
      </c>
      <c r="C1062" s="3">
        <f t="shared" si="353"/>
        <v>5.6602529647461933E-4</v>
      </c>
      <c r="D1062" s="3">
        <f t="shared" si="354"/>
        <v>3.2038463624918068E-7</v>
      </c>
      <c r="E1062" s="3">
        <f t="shared" si="355"/>
        <v>1.1687364724728077E-4</v>
      </c>
      <c r="F1062" s="3">
        <f t="shared" si="356"/>
        <v>1.3369482835340092E-2</v>
      </c>
      <c r="G1062" s="3">
        <f t="shared" si="357"/>
        <v>3.6878175394215645E-2</v>
      </c>
      <c r="H1062" s="3">
        <f t="shared" si="358"/>
        <v>1.5</v>
      </c>
      <c r="J1062" s="3">
        <f t="shared" si="359"/>
        <v>0</v>
      </c>
      <c r="K1062" s="3">
        <f t="shared" si="352"/>
        <v>0</v>
      </c>
      <c r="L1062" s="13">
        <f t="shared" si="360"/>
        <v>0</v>
      </c>
      <c r="M1062" s="3" t="e">
        <f t="shared" si="361"/>
        <v>#DIV/0!</v>
      </c>
      <c r="N1062" s="3" t="e">
        <f t="shared" si="364"/>
        <v>#DIV/0!</v>
      </c>
      <c r="O1062" s="3">
        <v>1051</v>
      </c>
      <c r="P1062" s="3">
        <f t="shared" si="363"/>
        <v>4.1706349206349209</v>
      </c>
      <c r="R1062" s="3" t="e">
        <f t="shared" si="365"/>
        <v>#NUM!</v>
      </c>
      <c r="S1062" s="3" t="e">
        <f t="shared" si="366"/>
        <v>#NUM!</v>
      </c>
      <c r="T1062" s="13" t="e">
        <f t="shared" si="367"/>
        <v>#NUM!</v>
      </c>
      <c r="U1062" s="13" t="e">
        <f t="shared" si="368"/>
        <v>#NUM!</v>
      </c>
      <c r="V1062" s="3" t="e">
        <f t="shared" si="369"/>
        <v>#NUM!</v>
      </c>
      <c r="W1062" s="13" t="e">
        <f t="shared" si="370"/>
        <v>#NUM!</v>
      </c>
      <c r="X1062" s="3" t="e">
        <f t="shared" si="371"/>
        <v>#NUM!</v>
      </c>
      <c r="Y1062" s="3" t="e">
        <f t="shared" si="372"/>
        <v>#NUM!</v>
      </c>
      <c r="Z1062" s="3" t="e">
        <f t="shared" si="373"/>
        <v>#NUM!</v>
      </c>
      <c r="AA1062" s="3" t="e">
        <f t="shared" si="374"/>
        <v>#NUM!</v>
      </c>
    </row>
    <row r="1063" spans="1:27" hidden="1">
      <c r="A1063" s="4">
        <v>41704</v>
      </c>
      <c r="B1063" s="3">
        <v>121.1617</v>
      </c>
      <c r="C1063" s="3">
        <f t="shared" si="353"/>
        <v>-3.8140568110302414E-3</v>
      </c>
      <c r="D1063" s="3">
        <f t="shared" si="354"/>
        <v>1.4547029357766174E-5</v>
      </c>
      <c r="E1063" s="3">
        <f t="shared" si="355"/>
        <v>1.2542677351469559E-4</v>
      </c>
      <c r="F1063" s="3">
        <f t="shared" si="356"/>
        <v>1.5782301425957237E-2</v>
      </c>
      <c r="G1063" s="3">
        <f t="shared" si="357"/>
        <v>3.7728719725910499E-2</v>
      </c>
      <c r="H1063" s="3">
        <f t="shared" si="358"/>
        <v>1.5</v>
      </c>
      <c r="J1063" s="3">
        <f t="shared" si="359"/>
        <v>0</v>
      </c>
      <c r="K1063" s="3">
        <f t="shared" si="352"/>
        <v>0</v>
      </c>
      <c r="L1063" s="13">
        <f t="shared" si="360"/>
        <v>0</v>
      </c>
      <c r="M1063" s="3" t="e">
        <f t="shared" si="361"/>
        <v>#DIV/0!</v>
      </c>
      <c r="N1063" s="3" t="e">
        <f t="shared" si="364"/>
        <v>#DIV/0!</v>
      </c>
      <c r="O1063" s="3">
        <v>1052</v>
      </c>
      <c r="P1063" s="3">
        <f t="shared" si="363"/>
        <v>4.1746031746031749</v>
      </c>
      <c r="R1063" s="3" t="e">
        <f t="shared" si="365"/>
        <v>#NUM!</v>
      </c>
      <c r="S1063" s="3" t="e">
        <f t="shared" si="366"/>
        <v>#NUM!</v>
      </c>
      <c r="T1063" s="13" t="e">
        <f t="shared" si="367"/>
        <v>#NUM!</v>
      </c>
      <c r="U1063" s="13" t="e">
        <f t="shared" si="368"/>
        <v>#NUM!</v>
      </c>
      <c r="V1063" s="3" t="e">
        <f t="shared" si="369"/>
        <v>#NUM!</v>
      </c>
      <c r="W1063" s="13" t="e">
        <f t="shared" si="370"/>
        <v>#NUM!</v>
      </c>
      <c r="X1063" s="3" t="e">
        <f t="shared" si="371"/>
        <v>#NUM!</v>
      </c>
      <c r="Y1063" s="3" t="e">
        <f t="shared" si="372"/>
        <v>#NUM!</v>
      </c>
      <c r="Z1063" s="3" t="e">
        <f t="shared" si="373"/>
        <v>#NUM!</v>
      </c>
      <c r="AA1063" s="3" t="e">
        <f t="shared" si="374"/>
        <v>#NUM!</v>
      </c>
    </row>
    <row r="1064" spans="1:27" hidden="1">
      <c r="A1064" s="4">
        <v>41703</v>
      </c>
      <c r="B1064" s="3">
        <v>121.6247</v>
      </c>
      <c r="C1064" s="3">
        <f t="shared" si="353"/>
        <v>1.8524901779233371E-3</v>
      </c>
      <c r="D1064" s="3">
        <f t="shared" si="354"/>
        <v>3.4317198593024372E-6</v>
      </c>
      <c r="E1064" s="3">
        <f t="shared" si="355"/>
        <v>1.164613292432286E-4</v>
      </c>
      <c r="F1064" s="3">
        <f t="shared" si="356"/>
        <v>1.7233820388338449E-2</v>
      </c>
      <c r="G1064" s="3">
        <f t="shared" si="357"/>
        <v>3.5781278238805961E-2</v>
      </c>
      <c r="H1064" s="3">
        <f t="shared" si="358"/>
        <v>1.5</v>
      </c>
      <c r="J1064" s="3">
        <f t="shared" si="359"/>
        <v>0</v>
      </c>
      <c r="K1064" s="3">
        <f t="shared" si="352"/>
        <v>0</v>
      </c>
      <c r="L1064" s="13">
        <f t="shared" si="360"/>
        <v>0</v>
      </c>
      <c r="M1064" s="3" t="e">
        <f t="shared" si="361"/>
        <v>#DIV/0!</v>
      </c>
      <c r="N1064" s="3" t="e">
        <f t="shared" si="364"/>
        <v>#DIV/0!</v>
      </c>
      <c r="O1064" s="3">
        <v>1053</v>
      </c>
      <c r="P1064" s="3">
        <f t="shared" si="363"/>
        <v>4.1785714285714288</v>
      </c>
      <c r="R1064" s="3" t="e">
        <f t="shared" si="365"/>
        <v>#NUM!</v>
      </c>
      <c r="S1064" s="3" t="e">
        <f t="shared" si="366"/>
        <v>#NUM!</v>
      </c>
      <c r="T1064" s="13" t="e">
        <f t="shared" si="367"/>
        <v>#NUM!</v>
      </c>
      <c r="U1064" s="13" t="e">
        <f t="shared" si="368"/>
        <v>#NUM!</v>
      </c>
      <c r="V1064" s="3" t="e">
        <f t="shared" si="369"/>
        <v>#NUM!</v>
      </c>
      <c r="W1064" s="13" t="e">
        <f t="shared" si="370"/>
        <v>#NUM!</v>
      </c>
      <c r="X1064" s="3" t="e">
        <f t="shared" si="371"/>
        <v>#NUM!</v>
      </c>
      <c r="Y1064" s="3" t="e">
        <f t="shared" si="372"/>
        <v>#NUM!</v>
      </c>
      <c r="Z1064" s="3" t="e">
        <f t="shared" si="373"/>
        <v>#NUM!</v>
      </c>
      <c r="AA1064" s="3" t="e">
        <f t="shared" si="374"/>
        <v>#NUM!</v>
      </c>
    </row>
    <row r="1065" spans="1:27" hidden="1">
      <c r="A1065" s="4">
        <v>41702</v>
      </c>
      <c r="B1065" s="3">
        <v>121.39960000000001</v>
      </c>
      <c r="C1065" s="3">
        <f t="shared" si="353"/>
        <v>2.7928209031811676E-4</v>
      </c>
      <c r="D1065" s="3">
        <f t="shared" si="354"/>
        <v>7.7998485972456723E-8</v>
      </c>
      <c r="E1065" s="3">
        <f t="shared" si="355"/>
        <v>1.143598335217376E-4</v>
      </c>
      <c r="F1065" s="3">
        <f t="shared" si="356"/>
        <v>1.6534683641853811E-2</v>
      </c>
      <c r="G1065" s="3">
        <f t="shared" si="357"/>
        <v>3.5618739051208645E-2</v>
      </c>
      <c r="H1065" s="3">
        <f t="shared" si="358"/>
        <v>1.5</v>
      </c>
      <c r="J1065" s="3">
        <f t="shared" si="359"/>
        <v>0</v>
      </c>
      <c r="K1065" s="3">
        <f t="shared" si="352"/>
        <v>0</v>
      </c>
      <c r="L1065" s="13">
        <f t="shared" si="360"/>
        <v>0</v>
      </c>
      <c r="M1065" s="3" t="e">
        <f t="shared" si="361"/>
        <v>#DIV/0!</v>
      </c>
      <c r="N1065" s="3" t="e">
        <f t="shared" si="364"/>
        <v>#DIV/0!</v>
      </c>
      <c r="O1065" s="3">
        <v>1054</v>
      </c>
      <c r="P1065" s="3">
        <f t="shared" si="363"/>
        <v>4.1825396825396828</v>
      </c>
      <c r="R1065" s="3" t="e">
        <f t="shared" si="365"/>
        <v>#NUM!</v>
      </c>
      <c r="S1065" s="3" t="e">
        <f t="shared" si="366"/>
        <v>#NUM!</v>
      </c>
      <c r="T1065" s="13" t="e">
        <f t="shared" si="367"/>
        <v>#NUM!</v>
      </c>
      <c r="U1065" s="13" t="e">
        <f t="shared" si="368"/>
        <v>#NUM!</v>
      </c>
      <c r="V1065" s="3" t="e">
        <f t="shared" si="369"/>
        <v>#NUM!</v>
      </c>
      <c r="W1065" s="13" t="e">
        <f t="shared" si="370"/>
        <v>#NUM!</v>
      </c>
      <c r="X1065" s="3" t="e">
        <f t="shared" si="371"/>
        <v>#NUM!</v>
      </c>
      <c r="Y1065" s="3" t="e">
        <f t="shared" si="372"/>
        <v>#NUM!</v>
      </c>
      <c r="Z1065" s="3" t="e">
        <f t="shared" si="373"/>
        <v>#NUM!</v>
      </c>
      <c r="AA1065" s="3" t="e">
        <f t="shared" si="374"/>
        <v>#NUM!</v>
      </c>
    </row>
    <row r="1066" spans="1:27" hidden="1">
      <c r="A1066" s="4">
        <v>41701</v>
      </c>
      <c r="B1066" s="3">
        <v>121.3657</v>
      </c>
      <c r="C1066" s="3">
        <f t="shared" si="353"/>
        <v>4.2830189575528621E-3</v>
      </c>
      <c r="D1066" s="3">
        <f t="shared" si="354"/>
        <v>1.8344251390757206E-5</v>
      </c>
      <c r="E1066" s="3">
        <f t="shared" si="355"/>
        <v>1.1458624476974496E-4</v>
      </c>
      <c r="F1066" s="3">
        <f t="shared" si="356"/>
        <v>1.5703668161228548E-2</v>
      </c>
      <c r="G1066" s="3">
        <f t="shared" si="357"/>
        <v>3.5894643222303478E-2</v>
      </c>
      <c r="H1066" s="3">
        <f t="shared" si="358"/>
        <v>1.5</v>
      </c>
      <c r="J1066" s="3">
        <f t="shared" si="359"/>
        <v>0</v>
      </c>
      <c r="K1066" s="3">
        <f t="shared" si="352"/>
        <v>0</v>
      </c>
      <c r="L1066" s="13">
        <f t="shared" si="360"/>
        <v>0</v>
      </c>
      <c r="M1066" s="3" t="e">
        <f t="shared" si="361"/>
        <v>#DIV/0!</v>
      </c>
      <c r="N1066" s="3" t="e">
        <f t="shared" si="364"/>
        <v>#DIV/0!</v>
      </c>
      <c r="O1066" s="3">
        <v>1055</v>
      </c>
      <c r="P1066" s="3">
        <f t="shared" si="363"/>
        <v>4.1865079365079367</v>
      </c>
      <c r="R1066" s="3" t="e">
        <f t="shared" si="365"/>
        <v>#NUM!</v>
      </c>
      <c r="S1066" s="3" t="e">
        <f t="shared" si="366"/>
        <v>#NUM!</v>
      </c>
      <c r="T1066" s="13" t="e">
        <f t="shared" si="367"/>
        <v>#NUM!</v>
      </c>
      <c r="U1066" s="13" t="e">
        <f t="shared" si="368"/>
        <v>#NUM!</v>
      </c>
      <c r="V1066" s="3" t="e">
        <f t="shared" si="369"/>
        <v>#NUM!</v>
      </c>
      <c r="W1066" s="13" t="e">
        <f t="shared" si="370"/>
        <v>#NUM!</v>
      </c>
      <c r="X1066" s="3" t="e">
        <f t="shared" si="371"/>
        <v>#NUM!</v>
      </c>
      <c r="Y1066" s="3" t="e">
        <f t="shared" si="372"/>
        <v>#NUM!</v>
      </c>
      <c r="Z1066" s="3" t="e">
        <f t="shared" si="373"/>
        <v>#NUM!</v>
      </c>
      <c r="AA1066" s="3" t="e">
        <f t="shared" si="374"/>
        <v>#NUM!</v>
      </c>
    </row>
    <row r="1067" spans="1:27" hidden="1">
      <c r="A1067" s="4">
        <v>41698</v>
      </c>
      <c r="B1067" s="3">
        <v>120.84699999999999</v>
      </c>
      <c r="C1067" s="3">
        <f t="shared" si="353"/>
        <v>-2.2077938023507136E-3</v>
      </c>
      <c r="D1067" s="3">
        <f t="shared" si="354"/>
        <v>4.8743534736982224E-6</v>
      </c>
      <c r="E1067" s="3">
        <f t="shared" si="355"/>
        <v>9.6882777162280248E-5</v>
      </c>
      <c r="F1067" s="3">
        <f t="shared" si="356"/>
        <v>1.2221138918345691E-2</v>
      </c>
      <c r="G1067" s="3">
        <f t="shared" si="357"/>
        <v>3.3565288070773115E-2</v>
      </c>
      <c r="H1067" s="3">
        <f t="shared" si="358"/>
        <v>1.5</v>
      </c>
      <c r="J1067" s="3">
        <f t="shared" si="359"/>
        <v>0</v>
      </c>
      <c r="K1067" s="3">
        <f t="shared" si="352"/>
        <v>0</v>
      </c>
      <c r="L1067" s="13">
        <f t="shared" si="360"/>
        <v>0</v>
      </c>
      <c r="M1067" s="3" t="e">
        <f t="shared" si="361"/>
        <v>#DIV/0!</v>
      </c>
      <c r="N1067" s="3" t="e">
        <f t="shared" si="364"/>
        <v>#DIV/0!</v>
      </c>
      <c r="O1067" s="3">
        <v>1056</v>
      </c>
      <c r="P1067" s="3">
        <f t="shared" si="363"/>
        <v>4.1904761904761907</v>
      </c>
      <c r="R1067" s="3" t="e">
        <f t="shared" si="365"/>
        <v>#NUM!</v>
      </c>
      <c r="S1067" s="3" t="e">
        <f t="shared" si="366"/>
        <v>#NUM!</v>
      </c>
      <c r="T1067" s="13" t="e">
        <f t="shared" si="367"/>
        <v>#NUM!</v>
      </c>
      <c r="U1067" s="13" t="e">
        <f t="shared" si="368"/>
        <v>#NUM!</v>
      </c>
      <c r="V1067" s="3" t="e">
        <f t="shared" si="369"/>
        <v>#NUM!</v>
      </c>
      <c r="W1067" s="13" t="e">
        <f t="shared" si="370"/>
        <v>#NUM!</v>
      </c>
      <c r="X1067" s="3" t="e">
        <f t="shared" si="371"/>
        <v>#NUM!</v>
      </c>
      <c r="Y1067" s="3" t="e">
        <f t="shared" si="372"/>
        <v>#NUM!</v>
      </c>
      <c r="Z1067" s="3" t="e">
        <f t="shared" si="373"/>
        <v>#NUM!</v>
      </c>
      <c r="AA1067" s="3" t="e">
        <f t="shared" si="374"/>
        <v>#NUM!</v>
      </c>
    </row>
    <row r="1068" spans="1:27" hidden="1">
      <c r="A1068" s="4">
        <v>41697</v>
      </c>
      <c r="B1068" s="3">
        <v>121.11409999999999</v>
      </c>
      <c r="C1068" s="3">
        <f t="shared" si="353"/>
        <v>4.7539172301307884E-3</v>
      </c>
      <c r="D1068" s="3">
        <f t="shared" si="354"/>
        <v>2.2599729030934388E-5</v>
      </c>
      <c r="E1068" s="3">
        <f t="shared" si="355"/>
        <v>1.0739790458135984E-4</v>
      </c>
      <c r="F1068" s="3">
        <f t="shared" si="356"/>
        <v>1.8351875607456013E-2</v>
      </c>
      <c r="G1068" s="3">
        <f t="shared" si="357"/>
        <v>3.3779210390251349E-2</v>
      </c>
      <c r="H1068" s="3">
        <f t="shared" si="358"/>
        <v>1.5</v>
      </c>
      <c r="J1068" s="3">
        <f t="shared" si="359"/>
        <v>0</v>
      </c>
      <c r="K1068" s="3">
        <f t="shared" si="352"/>
        <v>0</v>
      </c>
      <c r="L1068" s="13">
        <f t="shared" si="360"/>
        <v>0</v>
      </c>
      <c r="M1068" s="3" t="e">
        <f t="shared" si="361"/>
        <v>#DIV/0!</v>
      </c>
      <c r="N1068" s="3" t="e">
        <f t="shared" si="364"/>
        <v>#DIV/0!</v>
      </c>
      <c r="O1068" s="3">
        <v>1057</v>
      </c>
      <c r="P1068" s="3">
        <f t="shared" si="363"/>
        <v>4.1944444444444446</v>
      </c>
      <c r="R1068" s="3" t="e">
        <f t="shared" si="365"/>
        <v>#NUM!</v>
      </c>
      <c r="S1068" s="3" t="e">
        <f t="shared" si="366"/>
        <v>#NUM!</v>
      </c>
      <c r="T1068" s="13" t="e">
        <f t="shared" si="367"/>
        <v>#NUM!</v>
      </c>
      <c r="U1068" s="13" t="e">
        <f t="shared" si="368"/>
        <v>#NUM!</v>
      </c>
      <c r="V1068" s="3" t="e">
        <f t="shared" si="369"/>
        <v>#NUM!</v>
      </c>
      <c r="W1068" s="13" t="e">
        <f t="shared" si="370"/>
        <v>#NUM!</v>
      </c>
      <c r="X1068" s="3" t="e">
        <f t="shared" si="371"/>
        <v>#NUM!</v>
      </c>
      <c r="Y1068" s="3" t="e">
        <f t="shared" si="372"/>
        <v>#NUM!</v>
      </c>
      <c r="Z1068" s="3" t="e">
        <f t="shared" si="373"/>
        <v>#NUM!</v>
      </c>
      <c r="AA1068" s="3" t="e">
        <f t="shared" si="374"/>
        <v>#NUM!</v>
      </c>
    </row>
    <row r="1069" spans="1:27" hidden="1">
      <c r="A1069" s="4">
        <v>41696</v>
      </c>
      <c r="B1069" s="3">
        <v>120.5397</v>
      </c>
      <c r="C1069" s="3">
        <f t="shared" si="353"/>
        <v>2.7181492128025954E-3</v>
      </c>
      <c r="D1069" s="3">
        <f t="shared" si="354"/>
        <v>7.3883351430593696E-6</v>
      </c>
      <c r="E1069" s="3">
        <f t="shared" si="355"/>
        <v>8.7118610775032996E-5</v>
      </c>
      <c r="F1069" s="3">
        <f t="shared" si="356"/>
        <v>1.5121255861274954E-2</v>
      </c>
      <c r="G1069" s="3">
        <f t="shared" si="357"/>
        <v>3.0881118780048535E-2</v>
      </c>
      <c r="H1069" s="3">
        <f t="shared" si="358"/>
        <v>1.5</v>
      </c>
      <c r="J1069" s="3">
        <f t="shared" si="359"/>
        <v>0</v>
      </c>
      <c r="K1069" s="3">
        <f t="shared" si="352"/>
        <v>0</v>
      </c>
      <c r="L1069" s="13">
        <f t="shared" si="360"/>
        <v>0</v>
      </c>
      <c r="M1069" s="3" t="e">
        <f t="shared" si="361"/>
        <v>#DIV/0!</v>
      </c>
      <c r="N1069" s="3" t="e">
        <f t="shared" si="364"/>
        <v>#DIV/0!</v>
      </c>
      <c r="O1069" s="3">
        <v>1058</v>
      </c>
      <c r="P1069" s="3">
        <f t="shared" si="363"/>
        <v>4.1984126984126986</v>
      </c>
      <c r="R1069" s="3" t="e">
        <f t="shared" si="365"/>
        <v>#NUM!</v>
      </c>
      <c r="S1069" s="3" t="e">
        <f t="shared" si="366"/>
        <v>#NUM!</v>
      </c>
      <c r="T1069" s="13" t="e">
        <f t="shared" si="367"/>
        <v>#NUM!</v>
      </c>
      <c r="U1069" s="13" t="e">
        <f t="shared" si="368"/>
        <v>#NUM!</v>
      </c>
      <c r="V1069" s="3" t="e">
        <f t="shared" si="369"/>
        <v>#NUM!</v>
      </c>
      <c r="W1069" s="13" t="e">
        <f t="shared" si="370"/>
        <v>#NUM!</v>
      </c>
      <c r="X1069" s="3" t="e">
        <f t="shared" si="371"/>
        <v>#NUM!</v>
      </c>
      <c r="Y1069" s="3" t="e">
        <f t="shared" si="372"/>
        <v>#NUM!</v>
      </c>
      <c r="Z1069" s="3" t="e">
        <f t="shared" si="373"/>
        <v>#NUM!</v>
      </c>
      <c r="AA1069" s="3" t="e">
        <f t="shared" si="374"/>
        <v>#NUM!</v>
      </c>
    </row>
    <row r="1070" spans="1:27" hidden="1">
      <c r="A1070" s="4">
        <v>41695</v>
      </c>
      <c r="B1070" s="3">
        <v>120.21250000000001</v>
      </c>
      <c r="C1070" s="3">
        <f t="shared" si="353"/>
        <v>2.8148136497412341E-3</v>
      </c>
      <c r="D1070" s="3">
        <f t="shared" si="354"/>
        <v>7.9231758827695677E-6</v>
      </c>
      <c r="E1070" s="3">
        <f t="shared" si="355"/>
        <v>8.2154003019857449E-5</v>
      </c>
      <c r="F1070" s="3">
        <f t="shared" si="356"/>
        <v>1.3959939133964556E-2</v>
      </c>
      <c r="G1070" s="3">
        <f t="shared" si="357"/>
        <v>3.0205398534981904E-2</v>
      </c>
      <c r="H1070" s="3">
        <f t="shared" si="358"/>
        <v>1.5</v>
      </c>
      <c r="J1070" s="3">
        <f t="shared" si="359"/>
        <v>0</v>
      </c>
      <c r="K1070" s="3">
        <f t="shared" si="352"/>
        <v>0</v>
      </c>
      <c r="L1070" s="13">
        <f t="shared" si="360"/>
        <v>0</v>
      </c>
      <c r="M1070" s="3" t="e">
        <f t="shared" si="361"/>
        <v>#DIV/0!</v>
      </c>
      <c r="N1070" s="3" t="e">
        <f t="shared" si="364"/>
        <v>#DIV/0!</v>
      </c>
      <c r="O1070" s="3">
        <v>1059</v>
      </c>
      <c r="P1070" s="3">
        <f t="shared" si="363"/>
        <v>4.2023809523809526</v>
      </c>
      <c r="R1070" s="3" t="e">
        <f t="shared" si="365"/>
        <v>#NUM!</v>
      </c>
      <c r="S1070" s="3" t="e">
        <f t="shared" si="366"/>
        <v>#NUM!</v>
      </c>
      <c r="T1070" s="13" t="e">
        <f t="shared" si="367"/>
        <v>#NUM!</v>
      </c>
      <c r="U1070" s="13" t="e">
        <f t="shared" si="368"/>
        <v>#NUM!</v>
      </c>
      <c r="V1070" s="3" t="e">
        <f t="shared" si="369"/>
        <v>#NUM!</v>
      </c>
      <c r="W1070" s="13" t="e">
        <f t="shared" si="370"/>
        <v>#NUM!</v>
      </c>
      <c r="X1070" s="3" t="e">
        <f t="shared" si="371"/>
        <v>#NUM!</v>
      </c>
      <c r="Y1070" s="3" t="e">
        <f t="shared" si="372"/>
        <v>#NUM!</v>
      </c>
      <c r="Z1070" s="3" t="e">
        <f t="shared" si="373"/>
        <v>#NUM!</v>
      </c>
      <c r="AA1070" s="3" t="e">
        <f t="shared" si="374"/>
        <v>#NUM!</v>
      </c>
    </row>
    <row r="1071" spans="1:27" hidden="1">
      <c r="A1071" s="4">
        <v>41694</v>
      </c>
      <c r="B1071" s="3">
        <v>119.8746</v>
      </c>
      <c r="C1071" s="3">
        <f t="shared" si="353"/>
        <v>-1.0155459431780054E-3</v>
      </c>
      <c r="D1071" s="3">
        <f t="shared" si="354"/>
        <v>1.0313335627053046E-6</v>
      </c>
      <c r="E1071" s="3">
        <f t="shared" si="355"/>
        <v>7.5217584760430014E-5</v>
      </c>
      <c r="F1071" s="3">
        <f t="shared" si="356"/>
        <v>1.2138482229477578E-2</v>
      </c>
      <c r="G1071" s="3">
        <f t="shared" si="357"/>
        <v>2.923894038701047E-2</v>
      </c>
      <c r="H1071" s="3">
        <f t="shared" si="358"/>
        <v>1.5</v>
      </c>
      <c r="J1071" s="3">
        <f t="shared" si="359"/>
        <v>0</v>
      </c>
      <c r="K1071" s="3">
        <f t="shared" si="352"/>
        <v>0</v>
      </c>
      <c r="L1071" s="13">
        <f t="shared" si="360"/>
        <v>0</v>
      </c>
      <c r="M1071" s="3" t="e">
        <f t="shared" si="361"/>
        <v>#DIV/0!</v>
      </c>
      <c r="N1071" s="3" t="e">
        <f t="shared" si="364"/>
        <v>#DIV/0!</v>
      </c>
      <c r="O1071" s="3">
        <v>1060</v>
      </c>
      <c r="P1071" s="3">
        <f t="shared" si="363"/>
        <v>4.2063492063492065</v>
      </c>
      <c r="R1071" s="3" t="e">
        <f t="shared" si="365"/>
        <v>#NUM!</v>
      </c>
      <c r="S1071" s="3" t="e">
        <f t="shared" si="366"/>
        <v>#NUM!</v>
      </c>
      <c r="T1071" s="13" t="e">
        <f t="shared" si="367"/>
        <v>#NUM!</v>
      </c>
      <c r="U1071" s="13" t="e">
        <f t="shared" si="368"/>
        <v>#NUM!</v>
      </c>
      <c r="V1071" s="3" t="e">
        <f t="shared" si="369"/>
        <v>#NUM!</v>
      </c>
      <c r="W1071" s="13" t="e">
        <f t="shared" si="370"/>
        <v>#NUM!</v>
      </c>
      <c r="X1071" s="3" t="e">
        <f t="shared" si="371"/>
        <v>#NUM!</v>
      </c>
      <c r="Y1071" s="3" t="e">
        <f t="shared" si="372"/>
        <v>#NUM!</v>
      </c>
      <c r="Z1071" s="3" t="e">
        <f t="shared" si="373"/>
        <v>#NUM!</v>
      </c>
      <c r="AA1071" s="3" t="e">
        <f t="shared" si="374"/>
        <v>#NUM!</v>
      </c>
    </row>
    <row r="1072" spans="1:27" hidden="1">
      <c r="A1072" s="4">
        <v>41691</v>
      </c>
      <c r="B1072" s="3">
        <v>119.99639999999999</v>
      </c>
      <c r="C1072" s="3">
        <f t="shared" si="353"/>
        <v>2.738829223484797E-3</v>
      </c>
      <c r="D1072" s="3">
        <f t="shared" si="354"/>
        <v>7.5011855154143358E-6</v>
      </c>
      <c r="E1072" s="3">
        <f t="shared" si="355"/>
        <v>7.4256568705047209E-5</v>
      </c>
      <c r="F1072" s="3">
        <f t="shared" si="356"/>
        <v>1.3419202657330294E-2</v>
      </c>
      <c r="G1072" s="3">
        <f t="shared" si="357"/>
        <v>2.8673777492854682E-2</v>
      </c>
      <c r="H1072" s="3">
        <f t="shared" si="358"/>
        <v>1.5</v>
      </c>
      <c r="J1072" s="3">
        <f t="shared" si="359"/>
        <v>0</v>
      </c>
      <c r="K1072" s="3">
        <f t="shared" si="352"/>
        <v>0</v>
      </c>
      <c r="L1072" s="13">
        <f t="shared" si="360"/>
        <v>0</v>
      </c>
      <c r="M1072" s="3" t="e">
        <f t="shared" si="361"/>
        <v>#DIV/0!</v>
      </c>
      <c r="N1072" s="3" t="e">
        <f t="shared" si="364"/>
        <v>#DIV/0!</v>
      </c>
      <c r="O1072" s="3">
        <v>1061</v>
      </c>
      <c r="P1072" s="3">
        <f t="shared" si="363"/>
        <v>4.2103174603174605</v>
      </c>
      <c r="R1072" s="3" t="e">
        <f t="shared" si="365"/>
        <v>#NUM!</v>
      </c>
      <c r="S1072" s="3" t="e">
        <f t="shared" si="366"/>
        <v>#NUM!</v>
      </c>
      <c r="T1072" s="13" t="e">
        <f t="shared" si="367"/>
        <v>#NUM!</v>
      </c>
      <c r="U1072" s="13" t="e">
        <f t="shared" si="368"/>
        <v>#NUM!</v>
      </c>
      <c r="V1072" s="3" t="e">
        <f t="shared" si="369"/>
        <v>#NUM!</v>
      </c>
      <c r="W1072" s="13" t="e">
        <f t="shared" si="370"/>
        <v>#NUM!</v>
      </c>
      <c r="X1072" s="3" t="e">
        <f t="shared" si="371"/>
        <v>#NUM!</v>
      </c>
      <c r="Y1072" s="3" t="e">
        <f t="shared" si="372"/>
        <v>#NUM!</v>
      </c>
      <c r="Z1072" s="3" t="e">
        <f t="shared" si="373"/>
        <v>#NUM!</v>
      </c>
      <c r="AA1072" s="3" t="e">
        <f t="shared" si="374"/>
        <v>#NUM!</v>
      </c>
    </row>
    <row r="1073" spans="1:27" hidden="1">
      <c r="A1073" s="4">
        <v>41690</v>
      </c>
      <c r="B1073" s="3">
        <v>119.6682</v>
      </c>
      <c r="C1073" s="3">
        <f t="shared" si="353"/>
        <v>-3.0912776815467868E-3</v>
      </c>
      <c r="D1073" s="3">
        <f t="shared" si="354"/>
        <v>9.5559977044292769E-6</v>
      </c>
      <c r="E1073" s="3">
        <f t="shared" si="355"/>
        <v>6.6771007054811381E-5</v>
      </c>
      <c r="F1073" s="3">
        <f t="shared" si="356"/>
        <v>1.0555377973213917E-2</v>
      </c>
      <c r="G1073" s="3">
        <f t="shared" si="357"/>
        <v>2.7769094444570125E-2</v>
      </c>
      <c r="H1073" s="3">
        <f t="shared" si="358"/>
        <v>1.5</v>
      </c>
      <c r="J1073" s="3">
        <f t="shared" si="359"/>
        <v>0</v>
      </c>
      <c r="K1073" s="3">
        <f t="shared" si="352"/>
        <v>0</v>
      </c>
      <c r="L1073" s="13">
        <f t="shared" si="360"/>
        <v>0</v>
      </c>
      <c r="M1073" s="3" t="e">
        <f t="shared" si="361"/>
        <v>#DIV/0!</v>
      </c>
      <c r="N1073" s="3" t="e">
        <f t="shared" si="364"/>
        <v>#DIV/0!</v>
      </c>
      <c r="O1073" s="3">
        <v>1062</v>
      </c>
      <c r="P1073" s="3">
        <f t="shared" si="363"/>
        <v>4.2142857142857144</v>
      </c>
      <c r="R1073" s="3" t="e">
        <f t="shared" si="365"/>
        <v>#NUM!</v>
      </c>
      <c r="S1073" s="3" t="e">
        <f t="shared" si="366"/>
        <v>#NUM!</v>
      </c>
      <c r="T1073" s="13" t="e">
        <f t="shared" si="367"/>
        <v>#NUM!</v>
      </c>
      <c r="U1073" s="13" t="e">
        <f t="shared" si="368"/>
        <v>#NUM!</v>
      </c>
      <c r="V1073" s="3" t="e">
        <f t="shared" si="369"/>
        <v>#NUM!</v>
      </c>
      <c r="W1073" s="13" t="e">
        <f t="shared" si="370"/>
        <v>#NUM!</v>
      </c>
      <c r="X1073" s="3" t="e">
        <f t="shared" si="371"/>
        <v>#NUM!</v>
      </c>
      <c r="Y1073" s="3" t="e">
        <f t="shared" si="372"/>
        <v>#NUM!</v>
      </c>
      <c r="Z1073" s="3" t="e">
        <f t="shared" si="373"/>
        <v>#NUM!</v>
      </c>
      <c r="AA1073" s="3" t="e">
        <f t="shared" si="374"/>
        <v>#NUM!</v>
      </c>
    </row>
    <row r="1074" spans="1:27" hidden="1">
      <c r="A1074" s="4">
        <v>41689</v>
      </c>
      <c r="B1074" s="3">
        <v>120.03870000000001</v>
      </c>
      <c r="C1074" s="3">
        <f t="shared" si="353"/>
        <v>-9.4341711318058383E-4</v>
      </c>
      <c r="D1074" s="3">
        <f t="shared" si="354"/>
        <v>8.9003584944198653E-7</v>
      </c>
      <c r="E1074" s="3">
        <f t="shared" si="355"/>
        <v>5.7362067471167573E-5</v>
      </c>
      <c r="F1074" s="3">
        <f t="shared" si="356"/>
        <v>1.4030137232917314E-2</v>
      </c>
      <c r="G1074" s="3">
        <f t="shared" si="357"/>
        <v>2.4469365687503651E-2</v>
      </c>
      <c r="H1074" s="3">
        <f t="shared" si="358"/>
        <v>1.5</v>
      </c>
      <c r="J1074" s="3">
        <f t="shared" si="359"/>
        <v>0</v>
      </c>
      <c r="K1074" s="3">
        <f t="shared" si="352"/>
        <v>0</v>
      </c>
      <c r="L1074" s="13">
        <f t="shared" si="360"/>
        <v>0</v>
      </c>
      <c r="M1074" s="3" t="e">
        <f t="shared" si="361"/>
        <v>#DIV/0!</v>
      </c>
      <c r="N1074" s="3" t="e">
        <f t="shared" si="364"/>
        <v>#DIV/0!</v>
      </c>
      <c r="O1074" s="3">
        <v>1063</v>
      </c>
      <c r="P1074" s="3">
        <f t="shared" si="363"/>
        <v>4.2182539682539684</v>
      </c>
      <c r="R1074" s="3" t="e">
        <f t="shared" si="365"/>
        <v>#NUM!</v>
      </c>
      <c r="S1074" s="3" t="e">
        <f t="shared" si="366"/>
        <v>#NUM!</v>
      </c>
      <c r="T1074" s="13" t="e">
        <f t="shared" si="367"/>
        <v>#NUM!</v>
      </c>
      <c r="U1074" s="13" t="e">
        <f t="shared" si="368"/>
        <v>#NUM!</v>
      </c>
      <c r="V1074" s="3" t="e">
        <f t="shared" si="369"/>
        <v>#NUM!</v>
      </c>
      <c r="W1074" s="13" t="e">
        <f t="shared" si="370"/>
        <v>#NUM!</v>
      </c>
      <c r="X1074" s="3" t="e">
        <f t="shared" si="371"/>
        <v>#NUM!</v>
      </c>
      <c r="Y1074" s="3" t="e">
        <f t="shared" si="372"/>
        <v>#NUM!</v>
      </c>
      <c r="Z1074" s="3" t="e">
        <f t="shared" si="373"/>
        <v>#NUM!</v>
      </c>
      <c r="AA1074" s="3" t="e">
        <f t="shared" si="374"/>
        <v>#NUM!</v>
      </c>
    </row>
    <row r="1075" spans="1:27" hidden="1">
      <c r="A1075" s="4">
        <v>41688</v>
      </c>
      <c r="B1075" s="3">
        <v>120.152</v>
      </c>
      <c r="C1075" s="3">
        <f t="shared" si="353"/>
        <v>2.6635080358904241E-3</v>
      </c>
      <c r="D1075" s="3">
        <f t="shared" si="354"/>
        <v>7.0942750572528644E-6</v>
      </c>
      <c r="E1075" s="3">
        <f t="shared" si="355"/>
        <v>5.7331729445212414E-5</v>
      </c>
      <c r="F1075" s="3">
        <f t="shared" si="356"/>
        <v>1.4046355433519359E-2</v>
      </c>
      <c r="G1075" s="3">
        <f t="shared" si="357"/>
        <v>2.4455689060050596E-2</v>
      </c>
      <c r="H1075" s="3">
        <f t="shared" si="358"/>
        <v>1.5</v>
      </c>
      <c r="J1075" s="3">
        <f t="shared" si="359"/>
        <v>0</v>
      </c>
      <c r="K1075" s="3">
        <f t="shared" si="352"/>
        <v>0</v>
      </c>
      <c r="L1075" s="13">
        <f t="shared" si="360"/>
        <v>0</v>
      </c>
      <c r="M1075" s="3" t="e">
        <f t="shared" si="361"/>
        <v>#DIV/0!</v>
      </c>
      <c r="N1075" s="3" t="e">
        <f t="shared" si="364"/>
        <v>#DIV/0!</v>
      </c>
      <c r="O1075" s="3">
        <v>1064</v>
      </c>
      <c r="P1075" s="3">
        <f t="shared" si="363"/>
        <v>4.2222222222222223</v>
      </c>
      <c r="R1075" s="3" t="e">
        <f t="shared" si="365"/>
        <v>#NUM!</v>
      </c>
      <c r="S1075" s="3" t="e">
        <f t="shared" si="366"/>
        <v>#NUM!</v>
      </c>
      <c r="T1075" s="13" t="e">
        <f t="shared" si="367"/>
        <v>#NUM!</v>
      </c>
      <c r="U1075" s="13" t="e">
        <f t="shared" si="368"/>
        <v>#NUM!</v>
      </c>
      <c r="V1075" s="3" t="e">
        <f t="shared" si="369"/>
        <v>#NUM!</v>
      </c>
      <c r="W1075" s="13" t="e">
        <f t="shared" si="370"/>
        <v>#NUM!</v>
      </c>
      <c r="X1075" s="3" t="e">
        <f t="shared" si="371"/>
        <v>#NUM!</v>
      </c>
      <c r="Y1075" s="3" t="e">
        <f t="shared" si="372"/>
        <v>#NUM!</v>
      </c>
      <c r="Z1075" s="3" t="e">
        <f t="shared" si="373"/>
        <v>#NUM!</v>
      </c>
      <c r="AA1075" s="3" t="e">
        <f t="shared" si="374"/>
        <v>#NUM!</v>
      </c>
    </row>
    <row r="1076" spans="1:27" hidden="1">
      <c r="A1076" s="4">
        <v>41687</v>
      </c>
      <c r="B1076" s="3">
        <v>119.83240000000001</v>
      </c>
      <c r="C1076" s="3">
        <f t="shared" si="353"/>
        <v>1.8877480768726687E-3</v>
      </c>
      <c r="D1076" s="3">
        <f t="shared" si="354"/>
        <v>3.5635928017364588E-6</v>
      </c>
      <c r="E1076" s="3">
        <f t="shared" si="355"/>
        <v>5.2146279782793408E-5</v>
      </c>
      <c r="F1076" s="3">
        <f t="shared" si="356"/>
        <v>1.0001244924109923E-2</v>
      </c>
      <c r="G1076" s="3">
        <f t="shared" si="357"/>
        <v>2.4372678109781356E-2</v>
      </c>
      <c r="H1076" s="3">
        <f t="shared" si="358"/>
        <v>1.5</v>
      </c>
      <c r="J1076" s="3">
        <f t="shared" si="359"/>
        <v>0</v>
      </c>
      <c r="K1076" s="3">
        <f t="shared" si="352"/>
        <v>0</v>
      </c>
      <c r="L1076" s="13">
        <f t="shared" si="360"/>
        <v>0</v>
      </c>
      <c r="M1076" s="3" t="e">
        <f t="shared" si="361"/>
        <v>#DIV/0!</v>
      </c>
      <c r="N1076" s="3" t="e">
        <f t="shared" si="364"/>
        <v>#DIV/0!</v>
      </c>
      <c r="O1076" s="3">
        <v>1065</v>
      </c>
      <c r="P1076" s="3">
        <f t="shared" si="363"/>
        <v>4.2261904761904763</v>
      </c>
      <c r="R1076" s="3" t="e">
        <f t="shared" si="365"/>
        <v>#NUM!</v>
      </c>
      <c r="S1076" s="3" t="e">
        <f t="shared" si="366"/>
        <v>#NUM!</v>
      </c>
      <c r="T1076" s="13" t="e">
        <f t="shared" si="367"/>
        <v>#NUM!</v>
      </c>
      <c r="U1076" s="13" t="e">
        <f t="shared" si="368"/>
        <v>#NUM!</v>
      </c>
      <c r="V1076" s="3" t="e">
        <f t="shared" si="369"/>
        <v>#NUM!</v>
      </c>
      <c r="W1076" s="13" t="e">
        <f t="shared" si="370"/>
        <v>#NUM!</v>
      </c>
      <c r="X1076" s="3" t="e">
        <f t="shared" si="371"/>
        <v>#NUM!</v>
      </c>
      <c r="Y1076" s="3" t="e">
        <f t="shared" si="372"/>
        <v>#NUM!</v>
      </c>
      <c r="Z1076" s="3" t="e">
        <f t="shared" si="373"/>
        <v>#NUM!</v>
      </c>
      <c r="AA1076" s="3" t="e">
        <f t="shared" si="374"/>
        <v>#NUM!</v>
      </c>
    </row>
    <row r="1077" spans="1:27" hidden="1">
      <c r="A1077" s="4">
        <v>41684</v>
      </c>
      <c r="B1077" s="3">
        <v>119.60639999999999</v>
      </c>
      <c r="C1077" s="3">
        <f t="shared" si="353"/>
        <v>2.3161978002674179E-4</v>
      </c>
      <c r="D1077" s="3">
        <f t="shared" si="354"/>
        <v>5.364772249963625E-8</v>
      </c>
      <c r="E1077" s="3">
        <f t="shared" si="355"/>
        <v>5.2391039215611973E-5</v>
      </c>
      <c r="F1077" s="3">
        <f t="shared" si="356"/>
        <v>1.006499684328005E-2</v>
      </c>
      <c r="G1077" s="3">
        <f t="shared" si="357"/>
        <v>2.4419366748544308E-2</v>
      </c>
      <c r="H1077" s="3">
        <f t="shared" si="358"/>
        <v>1.5</v>
      </c>
      <c r="J1077" s="3">
        <f t="shared" si="359"/>
        <v>0</v>
      </c>
      <c r="K1077" s="3">
        <f t="shared" si="352"/>
        <v>0</v>
      </c>
      <c r="L1077" s="13">
        <f t="shared" si="360"/>
        <v>0</v>
      </c>
      <c r="M1077" s="3" t="e">
        <f t="shared" si="361"/>
        <v>#DIV/0!</v>
      </c>
      <c r="N1077" s="3" t="e">
        <f t="shared" si="364"/>
        <v>#DIV/0!</v>
      </c>
      <c r="O1077" s="3">
        <v>1066</v>
      </c>
      <c r="P1077" s="3">
        <f t="shared" si="363"/>
        <v>4.2301587301587302</v>
      </c>
      <c r="R1077" s="3" t="e">
        <f t="shared" si="365"/>
        <v>#NUM!</v>
      </c>
      <c r="S1077" s="3" t="e">
        <f t="shared" si="366"/>
        <v>#NUM!</v>
      </c>
      <c r="T1077" s="13" t="e">
        <f t="shared" si="367"/>
        <v>#NUM!</v>
      </c>
      <c r="U1077" s="13" t="e">
        <f t="shared" si="368"/>
        <v>#NUM!</v>
      </c>
      <c r="V1077" s="3" t="e">
        <f t="shared" si="369"/>
        <v>#NUM!</v>
      </c>
      <c r="W1077" s="13" t="e">
        <f t="shared" si="370"/>
        <v>#NUM!</v>
      </c>
      <c r="X1077" s="3" t="e">
        <f t="shared" si="371"/>
        <v>#NUM!</v>
      </c>
      <c r="Y1077" s="3" t="e">
        <f t="shared" si="372"/>
        <v>#NUM!</v>
      </c>
      <c r="Z1077" s="3" t="e">
        <f t="shared" si="373"/>
        <v>#NUM!</v>
      </c>
      <c r="AA1077" s="3" t="e">
        <f t="shared" si="374"/>
        <v>#NUM!</v>
      </c>
    </row>
    <row r="1078" spans="1:27" hidden="1">
      <c r="A1078" s="4">
        <v>41683</v>
      </c>
      <c r="B1078" s="3">
        <v>119.5787</v>
      </c>
      <c r="C1078" s="3">
        <f t="shared" si="353"/>
        <v>1.8682973381284975E-3</v>
      </c>
      <c r="D1078" s="3">
        <f t="shared" si="354"/>
        <v>3.4905349436580295E-6</v>
      </c>
      <c r="E1078" s="3">
        <f t="shared" si="355"/>
        <v>5.8006733734996779E-5</v>
      </c>
      <c r="F1078" s="3">
        <f t="shared" si="356"/>
        <v>1.221441512298365E-2</v>
      </c>
      <c r="G1078" s="3">
        <f t="shared" si="357"/>
        <v>2.5236757416100809E-2</v>
      </c>
      <c r="H1078" s="3">
        <f t="shared" si="358"/>
        <v>1.5</v>
      </c>
      <c r="J1078" s="3">
        <f t="shared" si="359"/>
        <v>0</v>
      </c>
      <c r="K1078" s="3">
        <f t="shared" si="352"/>
        <v>0</v>
      </c>
      <c r="L1078" s="13">
        <f t="shared" si="360"/>
        <v>0</v>
      </c>
      <c r="M1078" s="3" t="e">
        <f t="shared" si="361"/>
        <v>#DIV/0!</v>
      </c>
      <c r="N1078" s="3" t="e">
        <f t="shared" si="364"/>
        <v>#DIV/0!</v>
      </c>
      <c r="O1078" s="3">
        <v>1067</v>
      </c>
      <c r="P1078" s="3">
        <f t="shared" si="363"/>
        <v>4.2341269841269842</v>
      </c>
      <c r="R1078" s="3" t="e">
        <f t="shared" si="365"/>
        <v>#NUM!</v>
      </c>
      <c r="S1078" s="3" t="e">
        <f t="shared" si="366"/>
        <v>#NUM!</v>
      </c>
      <c r="T1078" s="13" t="e">
        <f t="shared" si="367"/>
        <v>#NUM!</v>
      </c>
      <c r="U1078" s="13" t="e">
        <f t="shared" si="368"/>
        <v>#NUM!</v>
      </c>
      <c r="V1078" s="3" t="e">
        <f t="shared" si="369"/>
        <v>#NUM!</v>
      </c>
      <c r="W1078" s="13" t="e">
        <f t="shared" si="370"/>
        <v>#NUM!</v>
      </c>
      <c r="X1078" s="3" t="e">
        <f t="shared" si="371"/>
        <v>#NUM!</v>
      </c>
      <c r="Y1078" s="3" t="e">
        <f t="shared" si="372"/>
        <v>#NUM!</v>
      </c>
      <c r="Z1078" s="3" t="e">
        <f t="shared" si="373"/>
        <v>#NUM!</v>
      </c>
      <c r="AA1078" s="3" t="e">
        <f t="shared" si="374"/>
        <v>#NUM!</v>
      </c>
    </row>
    <row r="1079" spans="1:27" hidden="1">
      <c r="A1079" s="4">
        <v>41682</v>
      </c>
      <c r="B1079" s="3">
        <v>119.35550000000001</v>
      </c>
      <c r="C1079" s="3">
        <f t="shared" si="353"/>
        <v>-1.9811873261190954E-3</v>
      </c>
      <c r="D1079" s="3">
        <f t="shared" si="354"/>
        <v>3.9251032211749306E-6</v>
      </c>
      <c r="E1079" s="3">
        <f t="shared" si="355"/>
        <v>5.9186236257210151E-5</v>
      </c>
      <c r="F1079" s="3">
        <f t="shared" si="356"/>
        <v>1.2507144731904033E-2</v>
      </c>
      <c r="G1079" s="3">
        <f t="shared" si="357"/>
        <v>2.5440057294621551E-2</v>
      </c>
      <c r="H1079" s="3">
        <f t="shared" si="358"/>
        <v>1.5</v>
      </c>
      <c r="J1079" s="3">
        <f t="shared" si="359"/>
        <v>0</v>
      </c>
      <c r="K1079" s="3">
        <f t="shared" si="352"/>
        <v>0</v>
      </c>
      <c r="L1079" s="13">
        <f t="shared" si="360"/>
        <v>0</v>
      </c>
      <c r="M1079" s="3" t="e">
        <f t="shared" si="361"/>
        <v>#DIV/0!</v>
      </c>
      <c r="N1079" s="3" t="e">
        <f t="shared" si="364"/>
        <v>#DIV/0!</v>
      </c>
      <c r="O1079" s="3">
        <v>1068</v>
      </c>
      <c r="P1079" s="3">
        <f t="shared" si="363"/>
        <v>4.2380952380952381</v>
      </c>
      <c r="R1079" s="3" t="e">
        <f t="shared" si="365"/>
        <v>#NUM!</v>
      </c>
      <c r="S1079" s="3" t="e">
        <f t="shared" si="366"/>
        <v>#NUM!</v>
      </c>
      <c r="T1079" s="13" t="e">
        <f t="shared" si="367"/>
        <v>#NUM!</v>
      </c>
      <c r="U1079" s="13" t="e">
        <f t="shared" si="368"/>
        <v>#NUM!</v>
      </c>
      <c r="V1079" s="3" t="e">
        <f t="shared" si="369"/>
        <v>#NUM!</v>
      </c>
      <c r="W1079" s="13" t="e">
        <f t="shared" si="370"/>
        <v>#NUM!</v>
      </c>
      <c r="X1079" s="3" t="e">
        <f t="shared" si="371"/>
        <v>#NUM!</v>
      </c>
      <c r="Y1079" s="3" t="e">
        <f t="shared" si="372"/>
        <v>#NUM!</v>
      </c>
      <c r="Z1079" s="3" t="e">
        <f t="shared" si="373"/>
        <v>#NUM!</v>
      </c>
      <c r="AA1079" s="3" t="e">
        <f t="shared" si="374"/>
        <v>#NUM!</v>
      </c>
    </row>
    <row r="1080" spans="1:27" hidden="1">
      <c r="A1080" s="4">
        <v>41681</v>
      </c>
      <c r="B1080" s="3">
        <v>119.59220000000001</v>
      </c>
      <c r="C1080" s="3">
        <f t="shared" si="353"/>
        <v>2.2411999545237765E-4</v>
      </c>
      <c r="D1080" s="3">
        <f t="shared" si="354"/>
        <v>5.0229772361573775E-8</v>
      </c>
      <c r="E1080" s="3">
        <f t="shared" si="355"/>
        <v>5.6218905398520082E-5</v>
      </c>
      <c r="F1080" s="3">
        <f t="shared" si="356"/>
        <v>1.5466990508395296E-2</v>
      </c>
      <c r="G1080" s="3">
        <f t="shared" si="357"/>
        <v>2.3614501835263757E-2</v>
      </c>
      <c r="H1080" s="3">
        <f t="shared" si="358"/>
        <v>1.5</v>
      </c>
      <c r="J1080" s="3">
        <f t="shared" si="359"/>
        <v>0</v>
      </c>
      <c r="K1080" s="3">
        <f t="shared" si="352"/>
        <v>0</v>
      </c>
      <c r="L1080" s="13">
        <f t="shared" si="360"/>
        <v>0</v>
      </c>
      <c r="M1080" s="3" t="e">
        <f t="shared" si="361"/>
        <v>#DIV/0!</v>
      </c>
      <c r="N1080" s="3" t="e">
        <f t="shared" si="364"/>
        <v>#DIV/0!</v>
      </c>
      <c r="O1080" s="3">
        <v>1069</v>
      </c>
      <c r="P1080" s="3">
        <f t="shared" si="363"/>
        <v>4.2420634920634921</v>
      </c>
      <c r="R1080" s="3" t="e">
        <f t="shared" si="365"/>
        <v>#NUM!</v>
      </c>
      <c r="S1080" s="3" t="e">
        <f t="shared" si="366"/>
        <v>#NUM!</v>
      </c>
      <c r="T1080" s="13" t="e">
        <f t="shared" si="367"/>
        <v>#NUM!</v>
      </c>
      <c r="U1080" s="13" t="e">
        <f t="shared" si="368"/>
        <v>#NUM!</v>
      </c>
      <c r="V1080" s="3" t="e">
        <f t="shared" si="369"/>
        <v>#NUM!</v>
      </c>
      <c r="W1080" s="13" t="e">
        <f t="shared" si="370"/>
        <v>#NUM!</v>
      </c>
      <c r="X1080" s="3" t="e">
        <f t="shared" si="371"/>
        <v>#NUM!</v>
      </c>
      <c r="Y1080" s="3" t="e">
        <f t="shared" si="372"/>
        <v>#NUM!</v>
      </c>
      <c r="Z1080" s="3" t="e">
        <f t="shared" si="373"/>
        <v>#NUM!</v>
      </c>
      <c r="AA1080" s="3" t="e">
        <f t="shared" si="374"/>
        <v>#NUM!</v>
      </c>
    </row>
    <row r="1081" spans="1:27" hidden="1">
      <c r="A1081" s="4">
        <v>41680</v>
      </c>
      <c r="B1081" s="3">
        <v>119.5654</v>
      </c>
      <c r="C1081" s="3">
        <f t="shared" si="353"/>
        <v>-4.5905755205354054E-4</v>
      </c>
      <c r="D1081" s="3">
        <f t="shared" si="354"/>
        <v>2.107338360973891E-7</v>
      </c>
      <c r="E1081" s="3">
        <f t="shared" si="355"/>
        <v>5.6481084430990909E-5</v>
      </c>
      <c r="F1081" s="3">
        <f t="shared" si="356"/>
        <v>1.5801805933928572E-2</v>
      </c>
      <c r="G1081" s="3">
        <f t="shared" si="357"/>
        <v>2.3544691742368496E-2</v>
      </c>
      <c r="H1081" s="3">
        <f t="shared" si="358"/>
        <v>1.5</v>
      </c>
      <c r="J1081" s="3">
        <f t="shared" si="359"/>
        <v>0</v>
      </c>
      <c r="K1081" s="3">
        <f t="shared" si="352"/>
        <v>0</v>
      </c>
      <c r="L1081" s="13">
        <f t="shared" si="360"/>
        <v>0</v>
      </c>
      <c r="M1081" s="3" t="e">
        <f t="shared" si="361"/>
        <v>#DIV/0!</v>
      </c>
      <c r="N1081" s="3" t="e">
        <f t="shared" si="364"/>
        <v>#DIV/0!</v>
      </c>
      <c r="O1081" s="3">
        <v>1070</v>
      </c>
      <c r="P1081" s="3">
        <f t="shared" si="363"/>
        <v>4.246031746031746</v>
      </c>
      <c r="R1081" s="3" t="e">
        <f t="shared" si="365"/>
        <v>#NUM!</v>
      </c>
      <c r="S1081" s="3" t="e">
        <f t="shared" si="366"/>
        <v>#NUM!</v>
      </c>
      <c r="T1081" s="13" t="e">
        <f t="shared" si="367"/>
        <v>#NUM!</v>
      </c>
      <c r="U1081" s="13" t="e">
        <f t="shared" si="368"/>
        <v>#NUM!</v>
      </c>
      <c r="V1081" s="3" t="e">
        <f t="shared" si="369"/>
        <v>#NUM!</v>
      </c>
      <c r="W1081" s="13" t="e">
        <f t="shared" si="370"/>
        <v>#NUM!</v>
      </c>
      <c r="X1081" s="3" t="e">
        <f t="shared" si="371"/>
        <v>#NUM!</v>
      </c>
      <c r="Y1081" s="3" t="e">
        <f t="shared" si="372"/>
        <v>#NUM!</v>
      </c>
      <c r="Z1081" s="3" t="e">
        <f t="shared" si="373"/>
        <v>#NUM!</v>
      </c>
      <c r="AA1081" s="3" t="e">
        <f t="shared" si="374"/>
        <v>#NUM!</v>
      </c>
    </row>
    <row r="1082" spans="1:27" hidden="1">
      <c r="A1082" s="4">
        <v>41677</v>
      </c>
      <c r="B1082" s="3">
        <v>119.6203</v>
      </c>
      <c r="C1082" s="3">
        <f t="shared" si="353"/>
        <v>2.9788438870917656E-3</v>
      </c>
      <c r="D1082" s="3">
        <f t="shared" si="354"/>
        <v>8.8735109036639791E-6</v>
      </c>
      <c r="E1082" s="3">
        <f t="shared" si="355"/>
        <v>5.8231494890981133E-5</v>
      </c>
      <c r="F1082" s="3">
        <f t="shared" si="356"/>
        <v>1.7661272103524726E-2</v>
      </c>
      <c r="G1082" s="3">
        <f t="shared" si="357"/>
        <v>2.3177724225386661E-2</v>
      </c>
      <c r="H1082" s="3">
        <f t="shared" si="358"/>
        <v>1.5</v>
      </c>
      <c r="J1082" s="3">
        <f t="shared" si="359"/>
        <v>0</v>
      </c>
      <c r="K1082" s="3">
        <f t="shared" si="352"/>
        <v>0</v>
      </c>
      <c r="L1082" s="13">
        <f t="shared" si="360"/>
        <v>0</v>
      </c>
      <c r="M1082" s="3" t="e">
        <f t="shared" si="361"/>
        <v>#DIV/0!</v>
      </c>
      <c r="N1082" s="3" t="e">
        <f t="shared" si="364"/>
        <v>#DIV/0!</v>
      </c>
      <c r="O1082" s="3">
        <v>1071</v>
      </c>
      <c r="P1082" s="3">
        <f t="shared" si="363"/>
        <v>4.25</v>
      </c>
      <c r="R1082" s="3" t="e">
        <f t="shared" si="365"/>
        <v>#NUM!</v>
      </c>
      <c r="S1082" s="3" t="e">
        <f t="shared" si="366"/>
        <v>#NUM!</v>
      </c>
      <c r="T1082" s="13" t="e">
        <f t="shared" si="367"/>
        <v>#NUM!</v>
      </c>
      <c r="U1082" s="13" t="e">
        <f t="shared" si="368"/>
        <v>#NUM!</v>
      </c>
      <c r="V1082" s="3" t="e">
        <f t="shared" si="369"/>
        <v>#NUM!</v>
      </c>
      <c r="W1082" s="13" t="e">
        <f t="shared" si="370"/>
        <v>#NUM!</v>
      </c>
      <c r="X1082" s="3" t="e">
        <f t="shared" si="371"/>
        <v>#NUM!</v>
      </c>
      <c r="Y1082" s="3" t="e">
        <f t="shared" si="372"/>
        <v>#NUM!</v>
      </c>
      <c r="Z1082" s="3" t="e">
        <f t="shared" si="373"/>
        <v>#NUM!</v>
      </c>
      <c r="AA1082" s="3" t="e">
        <f t="shared" si="374"/>
        <v>#NUM!</v>
      </c>
    </row>
    <row r="1083" spans="1:27" hidden="1">
      <c r="A1083" s="4">
        <v>41676</v>
      </c>
      <c r="B1083" s="3">
        <v>119.2645</v>
      </c>
      <c r="C1083" s="3">
        <f t="shared" si="353"/>
        <v>-2.3625378486490335E-3</v>
      </c>
      <c r="D1083" s="3">
        <f t="shared" si="354"/>
        <v>5.5815850862992038E-6</v>
      </c>
      <c r="E1083" s="3">
        <f t="shared" si="355"/>
        <v>5.2910302109759525E-5</v>
      </c>
      <c r="F1083" s="3">
        <f t="shared" si="356"/>
        <v>1.6567187650005945E-2</v>
      </c>
      <c r="G1083" s="3">
        <f t="shared" si="357"/>
        <v>2.2220545254465495E-2</v>
      </c>
      <c r="H1083" s="3">
        <f t="shared" si="358"/>
        <v>1.5</v>
      </c>
      <c r="J1083" s="3">
        <f t="shared" si="359"/>
        <v>0</v>
      </c>
      <c r="K1083" s="3">
        <f t="shared" si="352"/>
        <v>0</v>
      </c>
      <c r="L1083" s="13">
        <f t="shared" si="360"/>
        <v>0</v>
      </c>
      <c r="M1083" s="3" t="e">
        <f t="shared" si="361"/>
        <v>#DIV/0!</v>
      </c>
      <c r="N1083" s="3" t="e">
        <f t="shared" si="364"/>
        <v>#DIV/0!</v>
      </c>
      <c r="O1083" s="3">
        <v>1072</v>
      </c>
      <c r="P1083" s="3">
        <f t="shared" si="363"/>
        <v>4.253968253968254</v>
      </c>
      <c r="R1083" s="3" t="e">
        <f t="shared" si="365"/>
        <v>#NUM!</v>
      </c>
      <c r="S1083" s="3" t="e">
        <f t="shared" si="366"/>
        <v>#NUM!</v>
      </c>
      <c r="T1083" s="13" t="e">
        <f t="shared" si="367"/>
        <v>#NUM!</v>
      </c>
      <c r="U1083" s="13" t="e">
        <f t="shared" si="368"/>
        <v>#NUM!</v>
      </c>
      <c r="V1083" s="3" t="e">
        <f t="shared" si="369"/>
        <v>#NUM!</v>
      </c>
      <c r="W1083" s="13" t="e">
        <f t="shared" si="370"/>
        <v>#NUM!</v>
      </c>
      <c r="X1083" s="3" t="e">
        <f t="shared" si="371"/>
        <v>#NUM!</v>
      </c>
      <c r="Y1083" s="3" t="e">
        <f t="shared" si="372"/>
        <v>#NUM!</v>
      </c>
      <c r="Z1083" s="3" t="e">
        <f t="shared" si="373"/>
        <v>#NUM!</v>
      </c>
      <c r="AA1083" s="3" t="e">
        <f t="shared" si="374"/>
        <v>#NUM!</v>
      </c>
    </row>
    <row r="1084" spans="1:27" hidden="1">
      <c r="A1084" s="4">
        <v>41675</v>
      </c>
      <c r="B1084" s="3">
        <v>119.5466</v>
      </c>
      <c r="C1084" s="3">
        <f t="shared" si="353"/>
        <v>1.1533534314387035E-3</v>
      </c>
      <c r="D1084" s="3">
        <f t="shared" si="354"/>
        <v>1.3302241378114321E-6</v>
      </c>
      <c r="E1084" s="3">
        <f t="shared" si="355"/>
        <v>4.7854627527266593E-5</v>
      </c>
      <c r="F1084" s="3">
        <f t="shared" si="356"/>
        <v>1.820452862620842E-2</v>
      </c>
      <c r="G1084" s="3">
        <f t="shared" si="357"/>
        <v>1.985404854096566E-2</v>
      </c>
      <c r="H1084" s="3">
        <f t="shared" si="358"/>
        <v>1.5</v>
      </c>
      <c r="J1084" s="3">
        <f t="shared" si="359"/>
        <v>0</v>
      </c>
      <c r="K1084" s="3">
        <f t="shared" si="352"/>
        <v>0</v>
      </c>
      <c r="L1084" s="13">
        <f t="shared" si="360"/>
        <v>0</v>
      </c>
      <c r="M1084" s="3" t="e">
        <f t="shared" si="361"/>
        <v>#DIV/0!</v>
      </c>
      <c r="N1084" s="3" t="e">
        <f t="shared" si="364"/>
        <v>#DIV/0!</v>
      </c>
      <c r="O1084" s="3">
        <v>1073</v>
      </c>
      <c r="P1084" s="3">
        <f t="shared" si="363"/>
        <v>4.2579365079365079</v>
      </c>
      <c r="R1084" s="3" t="e">
        <f t="shared" si="365"/>
        <v>#NUM!</v>
      </c>
      <c r="S1084" s="3" t="e">
        <f t="shared" si="366"/>
        <v>#NUM!</v>
      </c>
      <c r="T1084" s="13" t="e">
        <f t="shared" si="367"/>
        <v>#NUM!</v>
      </c>
      <c r="U1084" s="13" t="e">
        <f t="shared" si="368"/>
        <v>#NUM!</v>
      </c>
      <c r="V1084" s="3" t="e">
        <f t="shared" si="369"/>
        <v>#NUM!</v>
      </c>
      <c r="W1084" s="13" t="e">
        <f t="shared" si="370"/>
        <v>#NUM!</v>
      </c>
      <c r="X1084" s="3" t="e">
        <f t="shared" si="371"/>
        <v>#NUM!</v>
      </c>
      <c r="Y1084" s="3" t="e">
        <f t="shared" si="372"/>
        <v>#NUM!</v>
      </c>
      <c r="Z1084" s="3" t="e">
        <f t="shared" si="373"/>
        <v>#NUM!</v>
      </c>
      <c r="AA1084" s="3" t="e">
        <f t="shared" si="374"/>
        <v>#NUM!</v>
      </c>
    </row>
    <row r="1085" spans="1:27" hidden="1">
      <c r="A1085" s="4">
        <v>41674</v>
      </c>
      <c r="B1085" s="3">
        <v>119.4088</v>
      </c>
      <c r="C1085" s="3">
        <f t="shared" si="353"/>
        <v>-5.5173339030714619E-4</v>
      </c>
      <c r="D1085" s="3">
        <f t="shared" si="354"/>
        <v>3.0440973397981774E-7</v>
      </c>
      <c r="E1085" s="3">
        <f t="shared" si="355"/>
        <v>4.6589696796124235E-5</v>
      </c>
      <c r="F1085" s="3">
        <f t="shared" si="356"/>
        <v>1.6795649449160625E-2</v>
      </c>
      <c r="G1085" s="3">
        <f t="shared" si="357"/>
        <v>2.0231437422168968E-2</v>
      </c>
      <c r="H1085" s="3">
        <f t="shared" si="358"/>
        <v>1.5</v>
      </c>
      <c r="J1085" s="3">
        <f t="shared" si="359"/>
        <v>0</v>
      </c>
      <c r="K1085" s="3">
        <f t="shared" si="352"/>
        <v>0</v>
      </c>
      <c r="L1085" s="13">
        <f t="shared" si="360"/>
        <v>0</v>
      </c>
      <c r="M1085" s="3" t="e">
        <f t="shared" si="361"/>
        <v>#DIV/0!</v>
      </c>
      <c r="N1085" s="3" t="e">
        <f t="shared" si="364"/>
        <v>#DIV/0!</v>
      </c>
      <c r="O1085" s="3">
        <v>1074</v>
      </c>
      <c r="P1085" s="3">
        <f t="shared" si="363"/>
        <v>4.2619047619047619</v>
      </c>
      <c r="R1085" s="3" t="e">
        <f t="shared" si="365"/>
        <v>#NUM!</v>
      </c>
      <c r="S1085" s="3" t="e">
        <f t="shared" si="366"/>
        <v>#NUM!</v>
      </c>
      <c r="T1085" s="13" t="e">
        <f t="shared" si="367"/>
        <v>#NUM!</v>
      </c>
      <c r="U1085" s="13" t="e">
        <f t="shared" si="368"/>
        <v>#NUM!</v>
      </c>
      <c r="V1085" s="3" t="e">
        <f t="shared" si="369"/>
        <v>#NUM!</v>
      </c>
      <c r="W1085" s="13" t="e">
        <f t="shared" si="370"/>
        <v>#NUM!</v>
      </c>
      <c r="X1085" s="3" t="e">
        <f t="shared" si="371"/>
        <v>#NUM!</v>
      </c>
      <c r="Y1085" s="3" t="e">
        <f t="shared" si="372"/>
        <v>#NUM!</v>
      </c>
      <c r="Z1085" s="3" t="e">
        <f t="shared" si="373"/>
        <v>#NUM!</v>
      </c>
      <c r="AA1085" s="3" t="e">
        <f t="shared" si="374"/>
        <v>#NUM!</v>
      </c>
    </row>
    <row r="1086" spans="1:27" hidden="1">
      <c r="A1086" s="4">
        <v>41673</v>
      </c>
      <c r="B1086" s="3">
        <v>119.4747</v>
      </c>
      <c r="C1086" s="3">
        <f t="shared" si="353"/>
        <v>8.0048971467000605E-4</v>
      </c>
      <c r="D1086" s="3">
        <f t="shared" si="354"/>
        <v>6.4078378329246767E-7</v>
      </c>
      <c r="E1086" s="3">
        <f t="shared" si="355"/>
        <v>5.852023752341553E-5</v>
      </c>
      <c r="F1086" s="3">
        <f t="shared" si="356"/>
        <v>2.0845232244641056E-2</v>
      </c>
      <c r="G1086" s="3">
        <f t="shared" si="357"/>
        <v>2.1531489896782136E-2</v>
      </c>
      <c r="H1086" s="3">
        <f t="shared" si="358"/>
        <v>1.5</v>
      </c>
      <c r="J1086" s="3">
        <f t="shared" si="359"/>
        <v>0</v>
      </c>
      <c r="K1086" s="3">
        <f t="shared" si="352"/>
        <v>0</v>
      </c>
      <c r="L1086" s="13">
        <f t="shared" si="360"/>
        <v>0</v>
      </c>
      <c r="M1086" s="3" t="e">
        <f t="shared" si="361"/>
        <v>#DIV/0!</v>
      </c>
      <c r="N1086" s="3" t="e">
        <f t="shared" si="364"/>
        <v>#DIV/0!</v>
      </c>
      <c r="O1086" s="3">
        <v>1075</v>
      </c>
      <c r="P1086" s="3">
        <f t="shared" si="363"/>
        <v>4.2658730158730158</v>
      </c>
      <c r="R1086" s="3" t="e">
        <f t="shared" si="365"/>
        <v>#NUM!</v>
      </c>
      <c r="S1086" s="3" t="e">
        <f t="shared" si="366"/>
        <v>#NUM!</v>
      </c>
      <c r="T1086" s="13" t="e">
        <f t="shared" si="367"/>
        <v>#NUM!</v>
      </c>
      <c r="U1086" s="13" t="e">
        <f t="shared" si="368"/>
        <v>#NUM!</v>
      </c>
      <c r="V1086" s="3" t="e">
        <f t="shared" si="369"/>
        <v>#NUM!</v>
      </c>
      <c r="W1086" s="13" t="e">
        <f t="shared" si="370"/>
        <v>#NUM!</v>
      </c>
      <c r="X1086" s="3" t="e">
        <f t="shared" si="371"/>
        <v>#NUM!</v>
      </c>
      <c r="Y1086" s="3" t="e">
        <f t="shared" si="372"/>
        <v>#NUM!</v>
      </c>
      <c r="Z1086" s="3" t="e">
        <f t="shared" si="373"/>
        <v>#NUM!</v>
      </c>
      <c r="AA1086" s="3" t="e">
        <f t="shared" si="374"/>
        <v>#NUM!</v>
      </c>
    </row>
    <row r="1087" spans="1:27" hidden="1">
      <c r="A1087" s="4">
        <v>41670</v>
      </c>
      <c r="B1087" s="3">
        <v>119.37909999999999</v>
      </c>
      <c r="C1087" s="3">
        <f t="shared" si="353"/>
        <v>3.9229428867596089E-3</v>
      </c>
      <c r="D1087" s="3">
        <f t="shared" si="354"/>
        <v>1.5389480892777813E-5</v>
      </c>
      <c r="E1087" s="3">
        <f t="shared" si="355"/>
        <v>5.8237558421328653E-5</v>
      </c>
      <c r="F1087" s="3">
        <f t="shared" si="356"/>
        <v>2.0643161013313264E-2</v>
      </c>
      <c r="G1087" s="3">
        <f t="shared" si="357"/>
        <v>2.1571392519657784E-2</v>
      </c>
      <c r="H1087" s="3">
        <f t="shared" si="358"/>
        <v>1.5</v>
      </c>
      <c r="J1087" s="3">
        <f t="shared" si="359"/>
        <v>0</v>
      </c>
      <c r="K1087" s="3">
        <f t="shared" si="352"/>
        <v>0</v>
      </c>
      <c r="L1087" s="13">
        <f t="shared" si="360"/>
        <v>0</v>
      </c>
      <c r="M1087" s="3" t="e">
        <f t="shared" si="361"/>
        <v>#DIV/0!</v>
      </c>
      <c r="N1087" s="3" t="e">
        <f t="shared" si="364"/>
        <v>#DIV/0!</v>
      </c>
      <c r="O1087" s="3">
        <v>1076</v>
      </c>
      <c r="P1087" s="3">
        <f t="shared" si="363"/>
        <v>4.2698412698412698</v>
      </c>
      <c r="R1087" s="3" t="e">
        <f t="shared" si="365"/>
        <v>#NUM!</v>
      </c>
      <c r="S1087" s="3" t="e">
        <f t="shared" si="366"/>
        <v>#NUM!</v>
      </c>
      <c r="T1087" s="13" t="e">
        <f t="shared" si="367"/>
        <v>#NUM!</v>
      </c>
      <c r="U1087" s="13" t="e">
        <f t="shared" si="368"/>
        <v>#NUM!</v>
      </c>
      <c r="V1087" s="3" t="e">
        <f t="shared" si="369"/>
        <v>#NUM!</v>
      </c>
      <c r="W1087" s="13" t="e">
        <f t="shared" si="370"/>
        <v>#NUM!</v>
      </c>
      <c r="X1087" s="3" t="e">
        <f t="shared" si="371"/>
        <v>#NUM!</v>
      </c>
      <c r="Y1087" s="3" t="e">
        <f t="shared" si="372"/>
        <v>#NUM!</v>
      </c>
      <c r="Z1087" s="3" t="e">
        <f t="shared" si="373"/>
        <v>#NUM!</v>
      </c>
      <c r="AA1087" s="3" t="e">
        <f t="shared" si="374"/>
        <v>#NUM!</v>
      </c>
    </row>
    <row r="1088" spans="1:27" hidden="1">
      <c r="A1088" s="4">
        <v>41669</v>
      </c>
      <c r="B1088" s="3">
        <v>118.9117</v>
      </c>
      <c r="C1088" s="3">
        <f t="shared" si="353"/>
        <v>1.5232974839497267E-3</v>
      </c>
      <c r="D1088" s="3">
        <f t="shared" si="354"/>
        <v>2.320435224607568E-6</v>
      </c>
      <c r="E1088" s="3">
        <f t="shared" si="355"/>
        <v>4.8594939854117942E-5</v>
      </c>
      <c r="F1088" s="3">
        <f t="shared" si="356"/>
        <v>1.9117479548586537E-2</v>
      </c>
      <c r="G1088" s="3">
        <f t="shared" si="357"/>
        <v>1.954597367384886E-2</v>
      </c>
      <c r="H1088" s="3">
        <f t="shared" si="358"/>
        <v>1.5</v>
      </c>
      <c r="J1088" s="3">
        <f t="shared" si="359"/>
        <v>0</v>
      </c>
      <c r="K1088" s="3">
        <f t="shared" si="352"/>
        <v>0</v>
      </c>
      <c r="L1088" s="13">
        <f t="shared" si="360"/>
        <v>0</v>
      </c>
      <c r="M1088" s="3" t="e">
        <f t="shared" si="361"/>
        <v>#DIV/0!</v>
      </c>
      <c r="N1088" s="3" t="e">
        <f t="shared" si="364"/>
        <v>#DIV/0!</v>
      </c>
      <c r="O1088" s="3">
        <v>1077</v>
      </c>
      <c r="P1088" s="3">
        <f t="shared" si="363"/>
        <v>4.2738095238095237</v>
      </c>
      <c r="R1088" s="3" t="e">
        <f t="shared" si="365"/>
        <v>#NUM!</v>
      </c>
      <c r="S1088" s="3" t="e">
        <f t="shared" si="366"/>
        <v>#NUM!</v>
      </c>
      <c r="T1088" s="13" t="e">
        <f t="shared" si="367"/>
        <v>#NUM!</v>
      </c>
      <c r="U1088" s="13" t="e">
        <f t="shared" si="368"/>
        <v>#NUM!</v>
      </c>
      <c r="V1088" s="3" t="e">
        <f t="shared" si="369"/>
        <v>#NUM!</v>
      </c>
      <c r="W1088" s="13" t="e">
        <f t="shared" si="370"/>
        <v>#NUM!</v>
      </c>
      <c r="X1088" s="3" t="e">
        <f t="shared" si="371"/>
        <v>#NUM!</v>
      </c>
      <c r="Y1088" s="3" t="e">
        <f t="shared" si="372"/>
        <v>#NUM!</v>
      </c>
      <c r="Z1088" s="3" t="e">
        <f t="shared" si="373"/>
        <v>#NUM!</v>
      </c>
      <c r="AA1088" s="3" t="e">
        <f t="shared" si="374"/>
        <v>#NUM!</v>
      </c>
    </row>
    <row r="1089" spans="1:27" hidden="1">
      <c r="A1089" s="4">
        <v>41668</v>
      </c>
      <c r="B1089" s="3">
        <v>118.7307</v>
      </c>
      <c r="C1089" s="3">
        <f t="shared" si="353"/>
        <v>1.5568324854921959E-3</v>
      </c>
      <c r="D1089" s="3">
        <f t="shared" si="354"/>
        <v>2.4237273878838083E-6</v>
      </c>
      <c r="E1089" s="3">
        <f t="shared" si="355"/>
        <v>5.9282804404106665E-5</v>
      </c>
      <c r="F1089" s="3">
        <f t="shared" si="356"/>
        <v>2.1200884128100918E-2</v>
      </c>
      <c r="G1089" s="3">
        <f t="shared" si="357"/>
        <v>2.153584263894618E-2</v>
      </c>
      <c r="H1089" s="3">
        <f t="shared" si="358"/>
        <v>1.5</v>
      </c>
      <c r="J1089" s="3">
        <f t="shared" si="359"/>
        <v>0</v>
      </c>
      <c r="K1089" s="3">
        <f t="shared" si="352"/>
        <v>0</v>
      </c>
      <c r="L1089" s="13">
        <f t="shared" si="360"/>
        <v>0</v>
      </c>
      <c r="M1089" s="3" t="e">
        <f t="shared" si="361"/>
        <v>#DIV/0!</v>
      </c>
      <c r="N1089" s="3" t="e">
        <f t="shared" si="364"/>
        <v>#DIV/0!</v>
      </c>
      <c r="O1089" s="3">
        <v>1078</v>
      </c>
      <c r="P1089" s="3">
        <f t="shared" si="363"/>
        <v>4.2777777777777777</v>
      </c>
      <c r="R1089" s="3" t="e">
        <f t="shared" si="365"/>
        <v>#NUM!</v>
      </c>
      <c r="S1089" s="3" t="e">
        <f t="shared" si="366"/>
        <v>#NUM!</v>
      </c>
      <c r="T1089" s="13" t="e">
        <f t="shared" si="367"/>
        <v>#NUM!</v>
      </c>
      <c r="U1089" s="13" t="e">
        <f t="shared" si="368"/>
        <v>#NUM!</v>
      </c>
      <c r="V1089" s="3" t="e">
        <f t="shared" si="369"/>
        <v>#NUM!</v>
      </c>
      <c r="W1089" s="13" t="e">
        <f t="shared" si="370"/>
        <v>#NUM!</v>
      </c>
      <c r="X1089" s="3" t="e">
        <f t="shared" si="371"/>
        <v>#NUM!</v>
      </c>
      <c r="Y1089" s="3" t="e">
        <f t="shared" si="372"/>
        <v>#NUM!</v>
      </c>
      <c r="Z1089" s="3" t="e">
        <f t="shared" si="373"/>
        <v>#NUM!</v>
      </c>
      <c r="AA1089" s="3" t="e">
        <f t="shared" si="374"/>
        <v>#NUM!</v>
      </c>
    </row>
    <row r="1090" spans="1:27" hidden="1">
      <c r="A1090" s="4">
        <v>41667</v>
      </c>
      <c r="B1090" s="3">
        <v>118.54600000000001</v>
      </c>
      <c r="C1090" s="3">
        <f t="shared" si="353"/>
        <v>9.9335674525425689E-4</v>
      </c>
      <c r="D1090" s="3">
        <f t="shared" si="354"/>
        <v>9.8675762334213051E-7</v>
      </c>
      <c r="E1090" s="3">
        <f t="shared" si="355"/>
        <v>5.6925702964687919E-5</v>
      </c>
      <c r="F1090" s="3">
        <f t="shared" si="356"/>
        <v>1.9902171669853932E-2</v>
      </c>
      <c r="G1090" s="3">
        <f t="shared" si="357"/>
        <v>2.1626906897057097E-2</v>
      </c>
      <c r="H1090" s="3">
        <f t="shared" si="358"/>
        <v>1.5</v>
      </c>
      <c r="J1090" s="3">
        <f t="shared" si="359"/>
        <v>0</v>
      </c>
      <c r="K1090" s="3">
        <f t="shared" si="352"/>
        <v>0</v>
      </c>
      <c r="L1090" s="13">
        <f t="shared" si="360"/>
        <v>0</v>
      </c>
      <c r="M1090" s="3" t="e">
        <f t="shared" si="361"/>
        <v>#DIV/0!</v>
      </c>
      <c r="N1090" s="3" t="e">
        <f t="shared" si="364"/>
        <v>#DIV/0!</v>
      </c>
      <c r="O1090" s="3">
        <v>1079</v>
      </c>
      <c r="P1090" s="3">
        <f t="shared" si="363"/>
        <v>4.2817460317460316</v>
      </c>
      <c r="R1090" s="3" t="e">
        <f t="shared" si="365"/>
        <v>#NUM!</v>
      </c>
      <c r="S1090" s="3" t="e">
        <f t="shared" si="366"/>
        <v>#NUM!</v>
      </c>
      <c r="T1090" s="13" t="e">
        <f t="shared" si="367"/>
        <v>#NUM!</v>
      </c>
      <c r="U1090" s="13" t="e">
        <f t="shared" si="368"/>
        <v>#NUM!</v>
      </c>
      <c r="V1090" s="3" t="e">
        <f t="shared" si="369"/>
        <v>#NUM!</v>
      </c>
      <c r="W1090" s="13" t="e">
        <f t="shared" si="370"/>
        <v>#NUM!</v>
      </c>
      <c r="X1090" s="3" t="e">
        <f t="shared" si="371"/>
        <v>#NUM!</v>
      </c>
      <c r="Y1090" s="3" t="e">
        <f t="shared" si="372"/>
        <v>#NUM!</v>
      </c>
      <c r="Z1090" s="3" t="e">
        <f t="shared" si="373"/>
        <v>#NUM!</v>
      </c>
      <c r="AA1090" s="3" t="e">
        <f t="shared" si="374"/>
        <v>#NUM!</v>
      </c>
    </row>
    <row r="1091" spans="1:27" hidden="1">
      <c r="A1091" s="4">
        <v>41666</v>
      </c>
      <c r="B1091" s="3">
        <v>118.42829999999999</v>
      </c>
      <c r="C1091" s="3">
        <f t="shared" si="353"/>
        <v>2.6517448467471087E-4</v>
      </c>
      <c r="D1091" s="3">
        <f t="shared" si="354"/>
        <v>7.031750732249847E-8</v>
      </c>
      <c r="E1091" s="3">
        <f t="shared" si="355"/>
        <v>6.7239551600116939E-5</v>
      </c>
      <c r="F1091" s="3">
        <f t="shared" si="356"/>
        <v>2.2270452361738188E-2</v>
      </c>
      <c r="G1091" s="3">
        <f t="shared" si="357"/>
        <v>2.3124777397235848E-2</v>
      </c>
      <c r="H1091" s="3">
        <f t="shared" si="358"/>
        <v>1.5</v>
      </c>
      <c r="J1091" s="3">
        <f t="shared" si="359"/>
        <v>0</v>
      </c>
      <c r="K1091" s="3">
        <f t="shared" si="352"/>
        <v>0</v>
      </c>
      <c r="L1091" s="13">
        <f t="shared" si="360"/>
        <v>0</v>
      </c>
      <c r="M1091" s="3" t="e">
        <f t="shared" si="361"/>
        <v>#DIV/0!</v>
      </c>
      <c r="N1091" s="3" t="e">
        <f t="shared" si="364"/>
        <v>#DIV/0!</v>
      </c>
      <c r="O1091" s="3">
        <v>1080</v>
      </c>
      <c r="P1091" s="3">
        <f t="shared" si="363"/>
        <v>4.2857142857142856</v>
      </c>
      <c r="R1091" s="3" t="e">
        <f t="shared" si="365"/>
        <v>#NUM!</v>
      </c>
      <c r="S1091" s="3" t="e">
        <f t="shared" si="366"/>
        <v>#NUM!</v>
      </c>
      <c r="T1091" s="13" t="e">
        <f t="shared" si="367"/>
        <v>#NUM!</v>
      </c>
      <c r="U1091" s="13" t="e">
        <f t="shared" si="368"/>
        <v>#NUM!</v>
      </c>
      <c r="V1091" s="3" t="e">
        <f t="shared" si="369"/>
        <v>#NUM!</v>
      </c>
      <c r="W1091" s="13" t="e">
        <f t="shared" si="370"/>
        <v>#NUM!</v>
      </c>
      <c r="X1091" s="3" t="e">
        <f t="shared" si="371"/>
        <v>#NUM!</v>
      </c>
      <c r="Y1091" s="3" t="e">
        <f t="shared" si="372"/>
        <v>#NUM!</v>
      </c>
      <c r="Z1091" s="3" t="e">
        <f t="shared" si="373"/>
        <v>#NUM!</v>
      </c>
      <c r="AA1091" s="3" t="e">
        <f t="shared" si="374"/>
        <v>#NUM!</v>
      </c>
    </row>
    <row r="1092" spans="1:27" hidden="1">
      <c r="A1092" s="4">
        <v>41663</v>
      </c>
      <c r="B1092" s="3">
        <v>118.3969</v>
      </c>
      <c r="C1092" s="3">
        <f t="shared" si="353"/>
        <v>-1.2499546063158019E-4</v>
      </c>
      <c r="D1092" s="3">
        <f t="shared" si="354"/>
        <v>1.5623865178500916E-8</v>
      </c>
      <c r="E1092" s="3">
        <f t="shared" si="355"/>
        <v>7.2999657188949538E-5</v>
      </c>
      <c r="F1092" s="3">
        <f t="shared" si="356"/>
        <v>1.9590650970861382E-2</v>
      </c>
      <c r="G1092" s="3">
        <f t="shared" si="357"/>
        <v>2.6038542761445651E-2</v>
      </c>
      <c r="H1092" s="3">
        <f t="shared" si="358"/>
        <v>1.5</v>
      </c>
      <c r="J1092" s="3">
        <f t="shared" si="359"/>
        <v>0</v>
      </c>
      <c r="K1092" s="3">
        <f t="shared" si="352"/>
        <v>0</v>
      </c>
      <c r="L1092" s="13">
        <f t="shared" si="360"/>
        <v>0</v>
      </c>
      <c r="M1092" s="3" t="e">
        <f t="shared" si="361"/>
        <v>#DIV/0!</v>
      </c>
      <c r="N1092" s="3" t="e">
        <f t="shared" si="364"/>
        <v>#DIV/0!</v>
      </c>
      <c r="O1092" s="3">
        <v>1081</v>
      </c>
      <c r="P1092" s="3">
        <f t="shared" si="363"/>
        <v>4.2896825396825395</v>
      </c>
      <c r="R1092" s="3" t="e">
        <f t="shared" si="365"/>
        <v>#NUM!</v>
      </c>
      <c r="S1092" s="3" t="e">
        <f t="shared" si="366"/>
        <v>#NUM!</v>
      </c>
      <c r="T1092" s="13" t="e">
        <f t="shared" si="367"/>
        <v>#NUM!</v>
      </c>
      <c r="U1092" s="13" t="e">
        <f t="shared" si="368"/>
        <v>#NUM!</v>
      </c>
      <c r="V1092" s="3" t="e">
        <f t="shared" si="369"/>
        <v>#NUM!</v>
      </c>
      <c r="W1092" s="13" t="e">
        <f t="shared" si="370"/>
        <v>#NUM!</v>
      </c>
      <c r="X1092" s="3" t="e">
        <f t="shared" si="371"/>
        <v>#NUM!</v>
      </c>
      <c r="Y1092" s="3" t="e">
        <f t="shared" si="372"/>
        <v>#NUM!</v>
      </c>
      <c r="Z1092" s="3" t="e">
        <f t="shared" si="373"/>
        <v>#NUM!</v>
      </c>
      <c r="AA1092" s="3" t="e">
        <f t="shared" si="374"/>
        <v>#NUM!</v>
      </c>
    </row>
    <row r="1093" spans="1:27" hidden="1">
      <c r="A1093" s="4">
        <v>41662</v>
      </c>
      <c r="B1093" s="3">
        <v>118.4117</v>
      </c>
      <c r="C1093" s="3">
        <f t="shared" si="353"/>
        <v>3.8348157815661093E-4</v>
      </c>
      <c r="D1093" s="3">
        <f t="shared" si="354"/>
        <v>1.4705812078548489E-7</v>
      </c>
      <c r="E1093" s="3">
        <f t="shared" si="355"/>
        <v>7.8379811397218447E-5</v>
      </c>
      <c r="F1093" s="3">
        <f t="shared" si="356"/>
        <v>1.7392765015353209E-2</v>
      </c>
      <c r="G1093" s="3">
        <f t="shared" si="357"/>
        <v>2.823128425047286E-2</v>
      </c>
      <c r="H1093" s="3">
        <f t="shared" si="358"/>
        <v>1.5</v>
      </c>
      <c r="J1093" s="3">
        <f t="shared" si="359"/>
        <v>0</v>
      </c>
      <c r="K1093" s="3">
        <f t="shared" si="352"/>
        <v>0</v>
      </c>
      <c r="L1093" s="13">
        <f t="shared" si="360"/>
        <v>0</v>
      </c>
      <c r="M1093" s="3" t="e">
        <f t="shared" si="361"/>
        <v>#DIV/0!</v>
      </c>
      <c r="N1093" s="3" t="e">
        <f t="shared" si="364"/>
        <v>#DIV/0!</v>
      </c>
      <c r="O1093" s="3">
        <v>1082</v>
      </c>
      <c r="P1093" s="3">
        <f t="shared" si="363"/>
        <v>4.2936507936507935</v>
      </c>
      <c r="R1093" s="3" t="e">
        <f t="shared" si="365"/>
        <v>#NUM!</v>
      </c>
      <c r="S1093" s="3" t="e">
        <f t="shared" si="366"/>
        <v>#NUM!</v>
      </c>
      <c r="T1093" s="13" t="e">
        <f t="shared" si="367"/>
        <v>#NUM!</v>
      </c>
      <c r="U1093" s="13" t="e">
        <f t="shared" si="368"/>
        <v>#NUM!</v>
      </c>
      <c r="V1093" s="3" t="e">
        <f t="shared" si="369"/>
        <v>#NUM!</v>
      </c>
      <c r="W1093" s="13" t="e">
        <f t="shared" si="370"/>
        <v>#NUM!</v>
      </c>
      <c r="X1093" s="3" t="e">
        <f t="shared" si="371"/>
        <v>#NUM!</v>
      </c>
      <c r="Y1093" s="3" t="e">
        <f t="shared" si="372"/>
        <v>#NUM!</v>
      </c>
      <c r="Z1093" s="3" t="e">
        <f t="shared" si="373"/>
        <v>#NUM!</v>
      </c>
      <c r="AA1093" s="3" t="e">
        <f t="shared" si="374"/>
        <v>#NUM!</v>
      </c>
    </row>
    <row r="1094" spans="1:27" hidden="1">
      <c r="A1094" s="4">
        <v>41661</v>
      </c>
      <c r="B1094" s="3">
        <v>118.3663</v>
      </c>
      <c r="C1094" s="3">
        <f t="shared" si="353"/>
        <v>-9.2719891257853819E-4</v>
      </c>
      <c r="D1094" s="3">
        <f t="shared" si="354"/>
        <v>8.5969782348682366E-7</v>
      </c>
      <c r="E1094" s="3">
        <f t="shared" si="355"/>
        <v>7.8970563830794253E-5</v>
      </c>
      <c r="F1094" s="3">
        <f t="shared" si="356"/>
        <v>1.6150324442621596E-2</v>
      </c>
      <c r="G1094" s="3">
        <f t="shared" si="357"/>
        <v>2.8821941765238248E-2</v>
      </c>
      <c r="H1094" s="3">
        <f t="shared" si="358"/>
        <v>1.5</v>
      </c>
      <c r="J1094" s="3">
        <f t="shared" si="359"/>
        <v>0</v>
      </c>
      <c r="K1094" s="3">
        <f t="shared" si="352"/>
        <v>0</v>
      </c>
      <c r="L1094" s="13">
        <f t="shared" si="360"/>
        <v>0</v>
      </c>
      <c r="M1094" s="3" t="e">
        <f t="shared" si="361"/>
        <v>#DIV/0!</v>
      </c>
      <c r="N1094" s="3" t="e">
        <f t="shared" si="364"/>
        <v>#DIV/0!</v>
      </c>
      <c r="O1094" s="3">
        <v>1083</v>
      </c>
      <c r="P1094" s="3">
        <f t="shared" si="363"/>
        <v>4.2976190476190474</v>
      </c>
      <c r="R1094" s="3" t="e">
        <f t="shared" si="365"/>
        <v>#NUM!</v>
      </c>
      <c r="S1094" s="3" t="e">
        <f t="shared" si="366"/>
        <v>#NUM!</v>
      </c>
      <c r="T1094" s="13" t="e">
        <f t="shared" si="367"/>
        <v>#NUM!</v>
      </c>
      <c r="U1094" s="13" t="e">
        <f t="shared" si="368"/>
        <v>#NUM!</v>
      </c>
      <c r="V1094" s="3" t="e">
        <f t="shared" si="369"/>
        <v>#NUM!</v>
      </c>
      <c r="W1094" s="13" t="e">
        <f t="shared" si="370"/>
        <v>#NUM!</v>
      </c>
      <c r="X1094" s="3" t="e">
        <f t="shared" si="371"/>
        <v>#NUM!</v>
      </c>
      <c r="Y1094" s="3" t="e">
        <f t="shared" si="372"/>
        <v>#NUM!</v>
      </c>
      <c r="Z1094" s="3" t="e">
        <f t="shared" si="373"/>
        <v>#NUM!</v>
      </c>
      <c r="AA1094" s="3" t="e">
        <f t="shared" si="374"/>
        <v>#NUM!</v>
      </c>
    </row>
    <row r="1095" spans="1:27" hidden="1">
      <c r="A1095" s="4">
        <v>41660</v>
      </c>
      <c r="B1095" s="3">
        <v>118.4761</v>
      </c>
      <c r="C1095" s="3">
        <f t="shared" si="353"/>
        <v>-1.3816024735190137E-3</v>
      </c>
      <c r="D1095" s="3">
        <f t="shared" si="354"/>
        <v>1.9088253948338572E-6</v>
      </c>
      <c r="E1095" s="3">
        <f t="shared" si="355"/>
        <v>7.8118238411518107E-5</v>
      </c>
      <c r="F1095" s="3">
        <f t="shared" si="356"/>
        <v>1.7163386060786864E-2</v>
      </c>
      <c r="G1095" s="3">
        <f t="shared" si="357"/>
        <v>2.8261338551279061E-2</v>
      </c>
      <c r="H1095" s="3">
        <f t="shared" si="358"/>
        <v>1.5</v>
      </c>
      <c r="J1095" s="3">
        <f t="shared" si="359"/>
        <v>0</v>
      </c>
      <c r="K1095" s="3">
        <f t="shared" si="352"/>
        <v>0</v>
      </c>
      <c r="L1095" s="13">
        <f t="shared" si="360"/>
        <v>0</v>
      </c>
      <c r="M1095" s="3" t="e">
        <f t="shared" si="361"/>
        <v>#DIV/0!</v>
      </c>
      <c r="N1095" s="3" t="e">
        <f t="shared" si="364"/>
        <v>#DIV/0!</v>
      </c>
      <c r="O1095" s="3">
        <v>1084</v>
      </c>
      <c r="P1095" s="3">
        <f t="shared" si="363"/>
        <v>4.3015873015873014</v>
      </c>
      <c r="R1095" s="3" t="e">
        <f t="shared" si="365"/>
        <v>#NUM!</v>
      </c>
      <c r="S1095" s="3" t="e">
        <f t="shared" si="366"/>
        <v>#NUM!</v>
      </c>
      <c r="T1095" s="13" t="e">
        <f t="shared" si="367"/>
        <v>#NUM!</v>
      </c>
      <c r="U1095" s="13" t="e">
        <f t="shared" si="368"/>
        <v>#NUM!</v>
      </c>
      <c r="V1095" s="3" t="e">
        <f t="shared" si="369"/>
        <v>#NUM!</v>
      </c>
      <c r="W1095" s="13" t="e">
        <f t="shared" si="370"/>
        <v>#NUM!</v>
      </c>
      <c r="X1095" s="3" t="e">
        <f t="shared" si="371"/>
        <v>#NUM!</v>
      </c>
      <c r="Y1095" s="3" t="e">
        <f t="shared" si="372"/>
        <v>#NUM!</v>
      </c>
      <c r="Z1095" s="3" t="e">
        <f t="shared" si="373"/>
        <v>#NUM!</v>
      </c>
      <c r="AA1095" s="3" t="e">
        <f t="shared" si="374"/>
        <v>#NUM!</v>
      </c>
    </row>
    <row r="1096" spans="1:27" hidden="1">
      <c r="A1096" s="4">
        <v>41659</v>
      </c>
      <c r="B1096" s="3">
        <v>118.6399</v>
      </c>
      <c r="C1096" s="3">
        <f t="shared" si="353"/>
        <v>1.9514999960427964E-3</v>
      </c>
      <c r="D1096" s="3">
        <f t="shared" si="354"/>
        <v>3.8083522345550344E-6</v>
      </c>
      <c r="E1096" s="3">
        <f t="shared" si="355"/>
        <v>7.9153571111222176E-5</v>
      </c>
      <c r="F1096" s="3">
        <f t="shared" si="356"/>
        <v>1.6829133617788185E-2</v>
      </c>
      <c r="G1096" s="3">
        <f t="shared" si="357"/>
        <v>2.8616543481986386E-2</v>
      </c>
      <c r="H1096" s="3">
        <f t="shared" si="358"/>
        <v>1.5</v>
      </c>
      <c r="J1096" s="3">
        <f t="shared" si="359"/>
        <v>0</v>
      </c>
      <c r="K1096" s="3">
        <f t="shared" ref="K1096:K1159" si="375">J1096/$Y$2</f>
        <v>0</v>
      </c>
      <c r="L1096" s="13">
        <f t="shared" si="360"/>
        <v>0</v>
      </c>
      <c r="M1096" s="3" t="e">
        <f t="shared" si="361"/>
        <v>#DIV/0!</v>
      </c>
      <c r="N1096" s="3" t="e">
        <f t="shared" si="364"/>
        <v>#DIV/0!</v>
      </c>
      <c r="O1096" s="3">
        <v>1085</v>
      </c>
      <c r="P1096" s="3">
        <f t="shared" si="363"/>
        <v>4.3055555555555554</v>
      </c>
      <c r="R1096" s="3" t="e">
        <f t="shared" si="365"/>
        <v>#NUM!</v>
      </c>
      <c r="S1096" s="3" t="e">
        <f t="shared" si="366"/>
        <v>#NUM!</v>
      </c>
      <c r="T1096" s="13" t="e">
        <f t="shared" si="367"/>
        <v>#NUM!</v>
      </c>
      <c r="U1096" s="13" t="e">
        <f t="shared" si="368"/>
        <v>#NUM!</v>
      </c>
      <c r="V1096" s="3" t="e">
        <f t="shared" si="369"/>
        <v>#NUM!</v>
      </c>
      <c r="W1096" s="13" t="e">
        <f t="shared" si="370"/>
        <v>#NUM!</v>
      </c>
      <c r="X1096" s="3" t="e">
        <f t="shared" si="371"/>
        <v>#NUM!</v>
      </c>
      <c r="Y1096" s="3" t="e">
        <f t="shared" si="372"/>
        <v>#NUM!</v>
      </c>
      <c r="Z1096" s="3" t="e">
        <f t="shared" si="373"/>
        <v>#NUM!</v>
      </c>
      <c r="AA1096" s="3" t="e">
        <f t="shared" si="374"/>
        <v>#NUM!</v>
      </c>
    </row>
    <row r="1097" spans="1:27" hidden="1">
      <c r="A1097" s="4">
        <v>41656</v>
      </c>
      <c r="B1097" s="3">
        <v>118.40860000000001</v>
      </c>
      <c r="C1097" s="3">
        <f t="shared" ref="C1097:C1160" si="376">+LN(B1097/B1098)</f>
        <v>2.3810380597303429E-3</v>
      </c>
      <c r="D1097" s="3">
        <f t="shared" ref="D1097:D1160" si="377">+C1097^2</f>
        <v>5.6693422418844357E-6</v>
      </c>
      <c r="E1097" s="3">
        <f t="shared" ref="E1097:E1160" si="378">+SUM(D1097:D1116)</f>
        <v>7.5462823655419642E-5</v>
      </c>
      <c r="F1097" s="3">
        <f t="shared" ref="F1097:F1160" si="379">+SUM(C1097:C1116)</f>
        <v>1.5220569153226891E-2</v>
      </c>
      <c r="G1097" s="3">
        <f t="shared" ref="G1097:G1160" si="380">+SQRT($D$3/$D$2)*SQRT(E1097-((1/$D$2)*F1097^2))</f>
        <v>2.8370445380517834E-2</v>
      </c>
      <c r="H1097" s="3">
        <f t="shared" ref="H1097:H1160" si="381">+MIN($D$5,$D$4/G1099)</f>
        <v>1.5</v>
      </c>
      <c r="J1097" s="3">
        <f t="shared" ref="J1097:J1160" si="382">I1097*(1-(1.1/100))^4</f>
        <v>0</v>
      </c>
      <c r="K1097" s="3">
        <f t="shared" si="375"/>
        <v>0</v>
      </c>
      <c r="L1097" s="13">
        <f t="shared" ref="L1097:L1160" si="383">K1097*1000</f>
        <v>0</v>
      </c>
      <c r="M1097" s="3" t="e">
        <f t="shared" ref="M1097:M1160" si="384">LN(L1097/L1098)</f>
        <v>#DIV/0!</v>
      </c>
      <c r="N1097" s="3" t="e">
        <f t="shared" ref="N1097:N1160" si="385">SQRT(252)*STDEV(M1097:M1275)</f>
        <v>#DIV/0!</v>
      </c>
      <c r="O1097" s="3">
        <v>1086</v>
      </c>
      <c r="P1097" s="3">
        <f t="shared" si="363"/>
        <v>4.3095238095238093</v>
      </c>
      <c r="R1097" s="3" t="e">
        <f t="shared" si="365"/>
        <v>#NUM!</v>
      </c>
      <c r="S1097" s="3" t="e">
        <f t="shared" si="366"/>
        <v>#NUM!</v>
      </c>
      <c r="T1097" s="13" t="e">
        <f t="shared" si="367"/>
        <v>#NUM!</v>
      </c>
      <c r="U1097" s="13" t="e">
        <f t="shared" si="368"/>
        <v>#NUM!</v>
      </c>
      <c r="V1097" s="3" t="e">
        <f t="shared" si="369"/>
        <v>#NUM!</v>
      </c>
      <c r="W1097" s="13" t="e">
        <f t="shared" si="370"/>
        <v>#NUM!</v>
      </c>
      <c r="X1097" s="3" t="e">
        <f t="shared" si="371"/>
        <v>#NUM!</v>
      </c>
      <c r="Y1097" s="3" t="e">
        <f t="shared" si="372"/>
        <v>#NUM!</v>
      </c>
      <c r="Z1097" s="3" t="e">
        <f t="shared" si="373"/>
        <v>#NUM!</v>
      </c>
      <c r="AA1097" s="3" t="e">
        <f t="shared" si="374"/>
        <v>#NUM!</v>
      </c>
    </row>
    <row r="1098" spans="1:27" hidden="1">
      <c r="A1098" s="4">
        <v>41655</v>
      </c>
      <c r="B1098" s="3">
        <v>118.127</v>
      </c>
      <c r="C1098" s="3">
        <f t="shared" si="376"/>
        <v>2.1610269470488824E-3</v>
      </c>
      <c r="D1098" s="3">
        <f t="shared" si="377"/>
        <v>4.6700374658714131E-6</v>
      </c>
      <c r="E1098" s="3">
        <f t="shared" si="378"/>
        <v>7.0684012529574061E-5</v>
      </c>
      <c r="F1098" s="3">
        <f t="shared" si="379"/>
        <v>1.3783210655656745E-2</v>
      </c>
      <c r="G1098" s="3">
        <f t="shared" si="380"/>
        <v>2.7765682296791504E-2</v>
      </c>
      <c r="H1098" s="3">
        <f t="shared" si="381"/>
        <v>1.5</v>
      </c>
      <c r="J1098" s="3">
        <f t="shared" si="382"/>
        <v>0</v>
      </c>
      <c r="K1098" s="3">
        <f t="shared" si="375"/>
        <v>0</v>
      </c>
      <c r="L1098" s="13">
        <f t="shared" si="383"/>
        <v>0</v>
      </c>
      <c r="M1098" s="3" t="e">
        <f t="shared" si="384"/>
        <v>#DIV/0!</v>
      </c>
      <c r="N1098" s="3" t="e">
        <f t="shared" si="385"/>
        <v>#DIV/0!</v>
      </c>
      <c r="O1098" s="3">
        <v>1087</v>
      </c>
      <c r="P1098" s="3">
        <f t="shared" si="363"/>
        <v>4.3134920634920633</v>
      </c>
      <c r="R1098" s="3" t="e">
        <f t="shared" si="365"/>
        <v>#NUM!</v>
      </c>
      <c r="S1098" s="3" t="e">
        <f t="shared" si="366"/>
        <v>#NUM!</v>
      </c>
      <c r="T1098" s="13" t="e">
        <f t="shared" si="367"/>
        <v>#NUM!</v>
      </c>
      <c r="U1098" s="13" t="e">
        <f t="shared" si="368"/>
        <v>#NUM!</v>
      </c>
      <c r="V1098" s="3" t="e">
        <f t="shared" si="369"/>
        <v>#NUM!</v>
      </c>
      <c r="W1098" s="13" t="e">
        <f t="shared" si="370"/>
        <v>#NUM!</v>
      </c>
      <c r="X1098" s="3" t="e">
        <f t="shared" si="371"/>
        <v>#NUM!</v>
      </c>
      <c r="Y1098" s="3" t="e">
        <f t="shared" si="372"/>
        <v>#NUM!</v>
      </c>
      <c r="Z1098" s="3" t="e">
        <f t="shared" si="373"/>
        <v>#NUM!</v>
      </c>
      <c r="AA1098" s="3" t="e">
        <f t="shared" si="374"/>
        <v>#NUM!</v>
      </c>
    </row>
    <row r="1099" spans="1:27" hidden="1">
      <c r="A1099" s="4">
        <v>41654</v>
      </c>
      <c r="B1099" s="3">
        <v>117.872</v>
      </c>
      <c r="C1099" s="3">
        <f t="shared" si="376"/>
        <v>9.7865845037216738E-4</v>
      </c>
      <c r="D1099" s="3">
        <f t="shared" si="377"/>
        <v>9.5777236248485211E-7</v>
      </c>
      <c r="E1099" s="3">
        <f t="shared" si="378"/>
        <v>6.6611139863466081E-5</v>
      </c>
      <c r="F1099" s="3">
        <f t="shared" si="379"/>
        <v>1.2394948096868235E-2</v>
      </c>
      <c r="G1099" s="3">
        <f t="shared" si="380"/>
        <v>2.7249045435308674E-2</v>
      </c>
      <c r="H1099" s="3">
        <f t="shared" si="381"/>
        <v>1.5</v>
      </c>
      <c r="J1099" s="3">
        <f t="shared" si="382"/>
        <v>0</v>
      </c>
      <c r="K1099" s="3">
        <f t="shared" si="375"/>
        <v>0</v>
      </c>
      <c r="L1099" s="13">
        <f t="shared" si="383"/>
        <v>0</v>
      </c>
      <c r="M1099" s="3" t="e">
        <f t="shared" si="384"/>
        <v>#DIV/0!</v>
      </c>
      <c r="N1099" s="3" t="e">
        <f t="shared" si="385"/>
        <v>#DIV/0!</v>
      </c>
      <c r="O1099" s="3">
        <v>1088</v>
      </c>
      <c r="P1099" s="3">
        <f t="shared" si="363"/>
        <v>4.3174603174603172</v>
      </c>
      <c r="R1099" s="3" t="e">
        <f t="shared" si="365"/>
        <v>#NUM!</v>
      </c>
      <c r="S1099" s="3" t="e">
        <f t="shared" si="366"/>
        <v>#NUM!</v>
      </c>
      <c r="T1099" s="13" t="e">
        <f t="shared" si="367"/>
        <v>#NUM!</v>
      </c>
      <c r="U1099" s="13" t="e">
        <f t="shared" si="368"/>
        <v>#NUM!</v>
      </c>
      <c r="V1099" s="3" t="e">
        <f t="shared" si="369"/>
        <v>#NUM!</v>
      </c>
      <c r="W1099" s="13" t="e">
        <f t="shared" si="370"/>
        <v>#NUM!</v>
      </c>
      <c r="X1099" s="3" t="e">
        <f t="shared" si="371"/>
        <v>#NUM!</v>
      </c>
      <c r="Y1099" s="3" t="e">
        <f t="shared" si="372"/>
        <v>#NUM!</v>
      </c>
      <c r="Z1099" s="3" t="e">
        <f t="shared" si="373"/>
        <v>#NUM!</v>
      </c>
      <c r="AA1099" s="3" t="e">
        <f t="shared" si="374"/>
        <v>#NUM!</v>
      </c>
    </row>
    <row r="1100" spans="1:27" hidden="1">
      <c r="A1100" s="4">
        <v>41653</v>
      </c>
      <c r="B1100" s="3">
        <v>117.7567</v>
      </c>
      <c r="C1100" s="3">
        <f t="shared" si="376"/>
        <v>5.5893542098565095E-4</v>
      </c>
      <c r="D1100" s="3">
        <f t="shared" si="377"/>
        <v>3.1240880483240684E-7</v>
      </c>
      <c r="E1100" s="3">
        <f t="shared" si="378"/>
        <v>6.8901252185815074E-5</v>
      </c>
      <c r="F1100" s="3">
        <f t="shared" si="379"/>
        <v>9.6141007871270376E-3</v>
      </c>
      <c r="G1100" s="3">
        <f t="shared" si="380"/>
        <v>2.845916880648303E-2</v>
      </c>
      <c r="H1100" s="3">
        <f t="shared" si="381"/>
        <v>1.5</v>
      </c>
      <c r="J1100" s="3">
        <f t="shared" si="382"/>
        <v>0</v>
      </c>
      <c r="K1100" s="3">
        <f t="shared" si="375"/>
        <v>0</v>
      </c>
      <c r="L1100" s="13">
        <f t="shared" si="383"/>
        <v>0</v>
      </c>
      <c r="M1100" s="3" t="e">
        <f t="shared" si="384"/>
        <v>#DIV/0!</v>
      </c>
      <c r="N1100" s="3" t="e">
        <f t="shared" si="385"/>
        <v>#DIV/0!</v>
      </c>
      <c r="O1100" s="3">
        <v>1089</v>
      </c>
      <c r="P1100" s="3">
        <f t="shared" ref="P1100:P1163" si="386">O1100/252</f>
        <v>4.3214285714285712</v>
      </c>
      <c r="R1100" s="3" t="e">
        <f t="shared" si="365"/>
        <v>#NUM!</v>
      </c>
      <c r="S1100" s="3" t="e">
        <f t="shared" si="366"/>
        <v>#NUM!</v>
      </c>
      <c r="T1100" s="13" t="e">
        <f t="shared" si="367"/>
        <v>#NUM!</v>
      </c>
      <c r="U1100" s="13" t="e">
        <f t="shared" si="368"/>
        <v>#NUM!</v>
      </c>
      <c r="V1100" s="3" t="e">
        <f t="shared" si="369"/>
        <v>#NUM!</v>
      </c>
      <c r="W1100" s="13" t="e">
        <f t="shared" si="370"/>
        <v>#NUM!</v>
      </c>
      <c r="X1100" s="3" t="e">
        <f t="shared" si="371"/>
        <v>#NUM!</v>
      </c>
      <c r="Y1100" s="3" t="e">
        <f t="shared" si="372"/>
        <v>#NUM!</v>
      </c>
      <c r="Z1100" s="3" t="e">
        <f t="shared" si="373"/>
        <v>#NUM!</v>
      </c>
      <c r="AA1100" s="3" t="e">
        <f t="shared" si="374"/>
        <v>#NUM!</v>
      </c>
    </row>
    <row r="1101" spans="1:27" hidden="1">
      <c r="A1101" s="4">
        <v>41652</v>
      </c>
      <c r="B1101" s="3">
        <v>117.6909</v>
      </c>
      <c r="C1101" s="3">
        <f t="shared" si="376"/>
        <v>1.400408617542612E-3</v>
      </c>
      <c r="D1101" s="3">
        <f t="shared" si="377"/>
        <v>1.9611442960876098E-6</v>
      </c>
      <c r="E1101" s="3">
        <f t="shared" si="378"/>
        <v>8.631438120138132E-5</v>
      </c>
      <c r="F1101" s="3">
        <f t="shared" si="379"/>
        <v>1.3265336125196016E-2</v>
      </c>
      <c r="G1101" s="3">
        <f t="shared" si="380"/>
        <v>3.1252210215492175E-2</v>
      </c>
      <c r="H1101" s="3">
        <f t="shared" si="381"/>
        <v>1.5</v>
      </c>
      <c r="J1101" s="3">
        <f t="shared" si="382"/>
        <v>0</v>
      </c>
      <c r="K1101" s="3">
        <f t="shared" si="375"/>
        <v>0</v>
      </c>
      <c r="L1101" s="13">
        <f t="shared" si="383"/>
        <v>0</v>
      </c>
      <c r="M1101" s="3" t="e">
        <f t="shared" si="384"/>
        <v>#DIV/0!</v>
      </c>
      <c r="N1101" s="3" t="e">
        <f t="shared" si="385"/>
        <v>#DIV/0!</v>
      </c>
      <c r="O1101" s="3">
        <v>1090</v>
      </c>
      <c r="P1101" s="3">
        <f t="shared" si="386"/>
        <v>4.3253968253968251</v>
      </c>
      <c r="R1101" s="3" t="e">
        <f t="shared" si="365"/>
        <v>#NUM!</v>
      </c>
      <c r="S1101" s="3" t="e">
        <f t="shared" si="366"/>
        <v>#NUM!</v>
      </c>
      <c r="T1101" s="13" t="e">
        <f t="shared" si="367"/>
        <v>#NUM!</v>
      </c>
      <c r="U1101" s="13" t="e">
        <f t="shared" si="368"/>
        <v>#NUM!</v>
      </c>
      <c r="V1101" s="3" t="e">
        <f t="shared" si="369"/>
        <v>#NUM!</v>
      </c>
      <c r="W1101" s="13" t="e">
        <f t="shared" si="370"/>
        <v>#NUM!</v>
      </c>
      <c r="X1101" s="3" t="e">
        <f t="shared" si="371"/>
        <v>#NUM!</v>
      </c>
      <c r="Y1101" s="3" t="e">
        <f t="shared" si="372"/>
        <v>#NUM!</v>
      </c>
      <c r="Z1101" s="3" t="e">
        <f t="shared" si="373"/>
        <v>#NUM!</v>
      </c>
      <c r="AA1101" s="3" t="e">
        <f t="shared" si="374"/>
        <v>#NUM!</v>
      </c>
    </row>
    <row r="1102" spans="1:27" hidden="1">
      <c r="A1102" s="4">
        <v>41649</v>
      </c>
      <c r="B1102" s="3">
        <v>117.5262</v>
      </c>
      <c r="C1102" s="3">
        <f t="shared" si="376"/>
        <v>1.8847594335729867E-3</v>
      </c>
      <c r="D1102" s="3">
        <f t="shared" si="377"/>
        <v>3.5523181224423657E-6</v>
      </c>
      <c r="E1102" s="3">
        <f t="shared" si="378"/>
        <v>9.0179639709371811E-5</v>
      </c>
      <c r="F1102" s="3">
        <f t="shared" si="379"/>
        <v>1.4278721783079151E-2</v>
      </c>
      <c r="G1102" s="3">
        <f t="shared" si="380"/>
        <v>3.1746147262466044E-2</v>
      </c>
      <c r="H1102" s="3">
        <f t="shared" si="381"/>
        <v>1.5</v>
      </c>
      <c r="J1102" s="3">
        <f t="shared" si="382"/>
        <v>0</v>
      </c>
      <c r="K1102" s="3">
        <f t="shared" si="375"/>
        <v>0</v>
      </c>
      <c r="L1102" s="13">
        <f t="shared" si="383"/>
        <v>0</v>
      </c>
      <c r="M1102" s="3" t="e">
        <f t="shared" si="384"/>
        <v>#DIV/0!</v>
      </c>
      <c r="N1102" s="3" t="e">
        <f t="shared" si="385"/>
        <v>#DIV/0!</v>
      </c>
      <c r="O1102" s="3">
        <v>1091</v>
      </c>
      <c r="P1102" s="3">
        <f t="shared" si="386"/>
        <v>4.3293650793650791</v>
      </c>
      <c r="R1102" s="3" t="e">
        <f t="shared" si="365"/>
        <v>#NUM!</v>
      </c>
      <c r="S1102" s="3" t="e">
        <f t="shared" si="366"/>
        <v>#NUM!</v>
      </c>
      <c r="T1102" s="13" t="e">
        <f t="shared" si="367"/>
        <v>#NUM!</v>
      </c>
      <c r="U1102" s="13" t="e">
        <f t="shared" si="368"/>
        <v>#NUM!</v>
      </c>
      <c r="V1102" s="3" t="e">
        <f t="shared" si="369"/>
        <v>#NUM!</v>
      </c>
      <c r="W1102" s="13" t="e">
        <f t="shared" si="370"/>
        <v>#NUM!</v>
      </c>
      <c r="X1102" s="3" t="e">
        <f t="shared" si="371"/>
        <v>#NUM!</v>
      </c>
      <c r="Y1102" s="3" t="e">
        <f t="shared" si="372"/>
        <v>#NUM!</v>
      </c>
      <c r="Z1102" s="3" t="e">
        <f t="shared" si="373"/>
        <v>#NUM!</v>
      </c>
      <c r="AA1102" s="3" t="e">
        <f t="shared" si="374"/>
        <v>#NUM!</v>
      </c>
    </row>
    <row r="1103" spans="1:27" hidden="1">
      <c r="A1103" s="4">
        <v>41648</v>
      </c>
      <c r="B1103" s="3">
        <v>117.3049</v>
      </c>
      <c r="C1103" s="3">
        <f t="shared" si="376"/>
        <v>-7.2519687244656074E-4</v>
      </c>
      <c r="D1103" s="3">
        <f t="shared" si="377"/>
        <v>5.259105038062733E-7</v>
      </c>
      <c r="E1103" s="3">
        <f t="shared" si="378"/>
        <v>1.1792620570214092E-4</v>
      </c>
      <c r="F1103" s="3">
        <f t="shared" si="379"/>
        <v>6.7994217861344517E-3</v>
      </c>
      <c r="G1103" s="3">
        <f t="shared" si="380"/>
        <v>3.8167315150174588E-2</v>
      </c>
      <c r="H1103" s="3">
        <f t="shared" si="381"/>
        <v>1.5</v>
      </c>
      <c r="J1103" s="3">
        <f t="shared" si="382"/>
        <v>0</v>
      </c>
      <c r="K1103" s="3">
        <f t="shared" si="375"/>
        <v>0</v>
      </c>
      <c r="L1103" s="13">
        <f t="shared" si="383"/>
        <v>0</v>
      </c>
      <c r="M1103" s="3" t="e">
        <f t="shared" si="384"/>
        <v>#DIV/0!</v>
      </c>
      <c r="N1103" s="3" t="e">
        <f t="shared" si="385"/>
        <v>#DIV/0!</v>
      </c>
      <c r="O1103" s="3">
        <v>1092</v>
      </c>
      <c r="P1103" s="3">
        <f t="shared" si="386"/>
        <v>4.333333333333333</v>
      </c>
      <c r="R1103" s="3" t="e">
        <f t="shared" si="365"/>
        <v>#NUM!</v>
      </c>
      <c r="S1103" s="3" t="e">
        <f t="shared" si="366"/>
        <v>#NUM!</v>
      </c>
      <c r="T1103" s="13" t="e">
        <f t="shared" si="367"/>
        <v>#NUM!</v>
      </c>
      <c r="U1103" s="13" t="e">
        <f t="shared" si="368"/>
        <v>#NUM!</v>
      </c>
      <c r="V1103" s="3" t="e">
        <f t="shared" si="369"/>
        <v>#NUM!</v>
      </c>
      <c r="W1103" s="13" t="e">
        <f t="shared" si="370"/>
        <v>#NUM!</v>
      </c>
      <c r="X1103" s="3" t="e">
        <f t="shared" si="371"/>
        <v>#NUM!</v>
      </c>
      <c r="Y1103" s="3" t="e">
        <f t="shared" si="372"/>
        <v>#NUM!</v>
      </c>
      <c r="Z1103" s="3" t="e">
        <f t="shared" si="373"/>
        <v>#NUM!</v>
      </c>
      <c r="AA1103" s="3" t="e">
        <f t="shared" si="374"/>
        <v>#NUM!</v>
      </c>
    </row>
    <row r="1104" spans="1:27" hidden="1">
      <c r="A1104" s="4">
        <v>41647</v>
      </c>
      <c r="B1104" s="3">
        <v>117.39</v>
      </c>
      <c r="C1104" s="3">
        <f t="shared" si="376"/>
        <v>-2.5552574560908716E-4</v>
      </c>
      <c r="D1104" s="3">
        <f t="shared" si="377"/>
        <v>6.5293406669079919E-8</v>
      </c>
      <c r="E1104" s="3">
        <f t="shared" si="378"/>
        <v>1.1864665979540987E-4</v>
      </c>
      <c r="F1104" s="3">
        <f t="shared" si="379"/>
        <v>8.6410256619069599E-3</v>
      </c>
      <c r="G1104" s="3">
        <f t="shared" si="380"/>
        <v>3.8051379725229831E-2</v>
      </c>
      <c r="H1104" s="3">
        <f t="shared" si="381"/>
        <v>1.5</v>
      </c>
      <c r="J1104" s="3">
        <f t="shared" si="382"/>
        <v>0</v>
      </c>
      <c r="K1104" s="3">
        <f t="shared" si="375"/>
        <v>0</v>
      </c>
      <c r="L1104" s="13">
        <f t="shared" si="383"/>
        <v>0</v>
      </c>
      <c r="M1104" s="3" t="e">
        <f t="shared" si="384"/>
        <v>#DIV/0!</v>
      </c>
      <c r="N1104" s="3" t="e">
        <f t="shared" si="385"/>
        <v>#DIV/0!</v>
      </c>
      <c r="O1104" s="3">
        <v>1093</v>
      </c>
      <c r="P1104" s="3">
        <f t="shared" si="386"/>
        <v>4.337301587301587</v>
      </c>
      <c r="R1104" s="3" t="e">
        <f t="shared" si="365"/>
        <v>#NUM!</v>
      </c>
      <c r="S1104" s="3" t="e">
        <f t="shared" si="366"/>
        <v>#NUM!</v>
      </c>
      <c r="T1104" s="13" t="e">
        <f t="shared" si="367"/>
        <v>#NUM!</v>
      </c>
      <c r="U1104" s="13" t="e">
        <f t="shared" si="368"/>
        <v>#NUM!</v>
      </c>
      <c r="V1104" s="3" t="e">
        <f t="shared" si="369"/>
        <v>#NUM!</v>
      </c>
      <c r="W1104" s="13" t="e">
        <f t="shared" si="370"/>
        <v>#NUM!</v>
      </c>
      <c r="X1104" s="3" t="e">
        <f t="shared" si="371"/>
        <v>#NUM!</v>
      </c>
      <c r="Y1104" s="3" t="e">
        <f t="shared" si="372"/>
        <v>#NUM!</v>
      </c>
      <c r="Z1104" s="3" t="e">
        <f t="shared" si="373"/>
        <v>#NUM!</v>
      </c>
      <c r="AA1104" s="3" t="e">
        <f t="shared" si="374"/>
        <v>#NUM!</v>
      </c>
    </row>
    <row r="1105" spans="1:27" hidden="1">
      <c r="A1105" s="4">
        <v>41646</v>
      </c>
      <c r="B1105" s="3">
        <v>117.42</v>
      </c>
      <c r="C1105" s="3">
        <f t="shared" si="376"/>
        <v>3.4978494051732863E-3</v>
      </c>
      <c r="D1105" s="3">
        <f t="shared" si="377"/>
        <v>1.2234950461271113E-5</v>
      </c>
      <c r="E1105" s="3">
        <f t="shared" si="378"/>
        <v>1.2817964694565627E-4</v>
      </c>
      <c r="F1105" s="3">
        <f t="shared" si="379"/>
        <v>1.1994660598121744E-2</v>
      </c>
      <c r="G1105" s="3">
        <f t="shared" si="380"/>
        <v>3.9043876156330384E-2</v>
      </c>
      <c r="H1105" s="3">
        <f t="shared" si="381"/>
        <v>1.5</v>
      </c>
      <c r="J1105" s="3">
        <f t="shared" si="382"/>
        <v>0</v>
      </c>
      <c r="K1105" s="3">
        <f t="shared" si="375"/>
        <v>0</v>
      </c>
      <c r="L1105" s="13">
        <f t="shared" si="383"/>
        <v>0</v>
      </c>
      <c r="M1105" s="3" t="e">
        <f t="shared" si="384"/>
        <v>#DIV/0!</v>
      </c>
      <c r="N1105" s="3" t="e">
        <f t="shared" si="385"/>
        <v>#DIV/0!</v>
      </c>
      <c r="O1105" s="3">
        <v>1094</v>
      </c>
      <c r="P1105" s="3">
        <f t="shared" si="386"/>
        <v>4.3412698412698409</v>
      </c>
      <c r="R1105" s="3" t="e">
        <f t="shared" si="365"/>
        <v>#NUM!</v>
      </c>
      <c r="S1105" s="3" t="e">
        <f t="shared" si="366"/>
        <v>#NUM!</v>
      </c>
      <c r="T1105" s="13" t="e">
        <f t="shared" si="367"/>
        <v>#NUM!</v>
      </c>
      <c r="U1105" s="13" t="e">
        <f t="shared" si="368"/>
        <v>#NUM!</v>
      </c>
      <c r="V1105" s="3" t="e">
        <f t="shared" si="369"/>
        <v>#NUM!</v>
      </c>
      <c r="W1105" s="13" t="e">
        <f t="shared" si="370"/>
        <v>#NUM!</v>
      </c>
      <c r="X1105" s="3" t="e">
        <f t="shared" si="371"/>
        <v>#NUM!</v>
      </c>
      <c r="Y1105" s="3" t="e">
        <f t="shared" si="372"/>
        <v>#NUM!</v>
      </c>
      <c r="Z1105" s="3" t="e">
        <f t="shared" si="373"/>
        <v>#NUM!</v>
      </c>
      <c r="AA1105" s="3" t="e">
        <f t="shared" si="374"/>
        <v>#NUM!</v>
      </c>
    </row>
    <row r="1106" spans="1:27" hidden="1">
      <c r="A1106" s="4">
        <v>41645</v>
      </c>
      <c r="B1106" s="3">
        <v>117.01</v>
      </c>
      <c r="C1106" s="3">
        <f t="shared" si="376"/>
        <v>5.9841848334221237E-4</v>
      </c>
      <c r="D1106" s="3">
        <f t="shared" si="377"/>
        <v>3.5810468120559369E-7</v>
      </c>
      <c r="E1106" s="3">
        <f t="shared" si="378"/>
        <v>1.1954719500169785E-4</v>
      </c>
      <c r="F1106" s="3">
        <f t="shared" si="379"/>
        <v>1.0394836091971834E-2</v>
      </c>
      <c r="G1106" s="3">
        <f t="shared" si="380"/>
        <v>3.792389099331249E-2</v>
      </c>
      <c r="H1106" s="3">
        <f t="shared" si="381"/>
        <v>1.5</v>
      </c>
      <c r="J1106" s="3">
        <f t="shared" si="382"/>
        <v>0</v>
      </c>
      <c r="K1106" s="3">
        <f t="shared" si="375"/>
        <v>0</v>
      </c>
      <c r="L1106" s="13">
        <f t="shared" si="383"/>
        <v>0</v>
      </c>
      <c r="M1106" s="3" t="e">
        <f t="shared" si="384"/>
        <v>#DIV/0!</v>
      </c>
      <c r="N1106" s="3" t="e">
        <f t="shared" si="385"/>
        <v>#DIV/0!</v>
      </c>
      <c r="O1106" s="3">
        <v>1095</v>
      </c>
      <c r="P1106" s="3">
        <f t="shared" si="386"/>
        <v>4.3452380952380949</v>
      </c>
      <c r="R1106" s="3" t="e">
        <f t="shared" si="365"/>
        <v>#NUM!</v>
      </c>
      <c r="S1106" s="3" t="e">
        <f t="shared" si="366"/>
        <v>#NUM!</v>
      </c>
      <c r="T1106" s="13" t="e">
        <f t="shared" si="367"/>
        <v>#NUM!</v>
      </c>
      <c r="U1106" s="13" t="e">
        <f t="shared" si="368"/>
        <v>#NUM!</v>
      </c>
      <c r="V1106" s="3" t="e">
        <f t="shared" si="369"/>
        <v>#NUM!</v>
      </c>
      <c r="W1106" s="13" t="e">
        <f t="shared" si="370"/>
        <v>#NUM!</v>
      </c>
      <c r="X1106" s="3" t="e">
        <f t="shared" si="371"/>
        <v>#NUM!</v>
      </c>
      <c r="Y1106" s="3" t="e">
        <f t="shared" si="372"/>
        <v>#NUM!</v>
      </c>
      <c r="Z1106" s="3" t="e">
        <f t="shared" si="373"/>
        <v>#NUM!</v>
      </c>
      <c r="AA1106" s="3" t="e">
        <f t="shared" si="374"/>
        <v>#NUM!</v>
      </c>
    </row>
    <row r="1107" spans="1:27" hidden="1">
      <c r="A1107" s="4">
        <v>41642</v>
      </c>
      <c r="B1107" s="3">
        <v>116.94</v>
      </c>
      <c r="C1107" s="3">
        <f t="shared" si="376"/>
        <v>2.3972614220328782E-3</v>
      </c>
      <c r="D1107" s="3">
        <f t="shared" si="377"/>
        <v>5.7468623255670975E-6</v>
      </c>
      <c r="E1107" s="3">
        <f t="shared" si="378"/>
        <v>1.1945741486914076E-4</v>
      </c>
      <c r="F1107" s="3">
        <f t="shared" si="379"/>
        <v>9.278417079046428E-3</v>
      </c>
      <c r="G1107" s="3">
        <f t="shared" si="380"/>
        <v>3.80910401873032E-2</v>
      </c>
      <c r="H1107" s="3">
        <f t="shared" si="381"/>
        <v>1.3377852635123764</v>
      </c>
      <c r="J1107" s="3">
        <f t="shared" si="382"/>
        <v>0</v>
      </c>
      <c r="K1107" s="3">
        <f t="shared" si="375"/>
        <v>0</v>
      </c>
      <c r="L1107" s="13">
        <f t="shared" si="383"/>
        <v>0</v>
      </c>
      <c r="M1107" s="3" t="e">
        <f t="shared" si="384"/>
        <v>#DIV/0!</v>
      </c>
      <c r="N1107" s="3" t="e">
        <f t="shared" si="385"/>
        <v>#DIV/0!</v>
      </c>
      <c r="O1107" s="3">
        <v>1096</v>
      </c>
      <c r="P1107" s="3">
        <f t="shared" si="386"/>
        <v>4.3492063492063489</v>
      </c>
      <c r="R1107" s="3" t="e">
        <f t="shared" si="365"/>
        <v>#NUM!</v>
      </c>
      <c r="S1107" s="3" t="e">
        <f t="shared" si="366"/>
        <v>#NUM!</v>
      </c>
      <c r="T1107" s="13" t="e">
        <f t="shared" si="367"/>
        <v>#NUM!</v>
      </c>
      <c r="U1107" s="13" t="e">
        <f t="shared" si="368"/>
        <v>#NUM!</v>
      </c>
      <c r="V1107" s="3" t="e">
        <f t="shared" si="369"/>
        <v>#NUM!</v>
      </c>
      <c r="W1107" s="13" t="e">
        <f t="shared" si="370"/>
        <v>#NUM!</v>
      </c>
      <c r="X1107" s="3" t="e">
        <f t="shared" si="371"/>
        <v>#NUM!</v>
      </c>
      <c r="Y1107" s="3" t="e">
        <f t="shared" si="372"/>
        <v>#NUM!</v>
      </c>
      <c r="Z1107" s="3" t="e">
        <f t="shared" si="373"/>
        <v>#NUM!</v>
      </c>
      <c r="AA1107" s="3" t="e">
        <f t="shared" si="374"/>
        <v>#NUM!</v>
      </c>
    </row>
    <row r="1108" spans="1:27" hidden="1">
      <c r="A1108" s="4">
        <v>41641</v>
      </c>
      <c r="B1108" s="3">
        <v>116.66</v>
      </c>
      <c r="C1108" s="3">
        <f t="shared" si="376"/>
        <v>3.6067020634641127E-3</v>
      </c>
      <c r="D1108" s="3">
        <f t="shared" si="377"/>
        <v>1.3008299774596288E-5</v>
      </c>
      <c r="E1108" s="3">
        <f t="shared" si="378"/>
        <v>1.156202871281637E-4</v>
      </c>
      <c r="F1108" s="3">
        <f t="shared" si="379"/>
        <v>8.2630871258607078E-3</v>
      </c>
      <c r="G1108" s="3">
        <f t="shared" si="380"/>
        <v>3.7600533164300169E-2</v>
      </c>
      <c r="H1108" s="3">
        <f t="shared" si="381"/>
        <v>1.3383457761753041</v>
      </c>
      <c r="J1108" s="3">
        <f t="shared" si="382"/>
        <v>0</v>
      </c>
      <c r="K1108" s="3">
        <f t="shared" si="375"/>
        <v>0</v>
      </c>
      <c r="L1108" s="13">
        <f t="shared" si="383"/>
        <v>0</v>
      </c>
      <c r="M1108" s="3" t="e">
        <f t="shared" si="384"/>
        <v>#DIV/0!</v>
      </c>
      <c r="N1108" s="3" t="e">
        <f t="shared" si="385"/>
        <v>#DIV/0!</v>
      </c>
      <c r="O1108" s="3">
        <v>1097</v>
      </c>
      <c r="P1108" s="3">
        <f t="shared" si="386"/>
        <v>4.3531746031746028</v>
      </c>
      <c r="R1108" s="3" t="e">
        <f t="shared" si="365"/>
        <v>#NUM!</v>
      </c>
      <c r="S1108" s="3" t="e">
        <f t="shared" si="366"/>
        <v>#NUM!</v>
      </c>
      <c r="T1108" s="13" t="e">
        <f t="shared" si="367"/>
        <v>#NUM!</v>
      </c>
      <c r="U1108" s="13" t="e">
        <f t="shared" si="368"/>
        <v>#NUM!</v>
      </c>
      <c r="V1108" s="3" t="e">
        <f t="shared" si="369"/>
        <v>#NUM!</v>
      </c>
      <c r="W1108" s="13" t="e">
        <f t="shared" si="370"/>
        <v>#NUM!</v>
      </c>
      <c r="X1108" s="3" t="e">
        <f t="shared" si="371"/>
        <v>#NUM!</v>
      </c>
      <c r="Y1108" s="3" t="e">
        <f t="shared" si="372"/>
        <v>#NUM!</v>
      </c>
      <c r="Z1108" s="3" t="e">
        <f t="shared" si="373"/>
        <v>#NUM!</v>
      </c>
      <c r="AA1108" s="3" t="e">
        <f t="shared" si="374"/>
        <v>#NUM!</v>
      </c>
    </row>
    <row r="1109" spans="1:27" hidden="1">
      <c r="A1109" s="4">
        <v>41639</v>
      </c>
      <c r="B1109" s="3">
        <v>116.24</v>
      </c>
      <c r="C1109" s="3">
        <f t="shared" si="376"/>
        <v>2.5812002724521013E-4</v>
      </c>
      <c r="D1109" s="3">
        <f t="shared" si="377"/>
        <v>6.6625948465068019E-8</v>
      </c>
      <c r="E1109" s="3">
        <f t="shared" si="378"/>
        <v>1.6774509491599608E-4</v>
      </c>
      <c r="F1109" s="3">
        <f t="shared" si="379"/>
        <v>1.2726893569450452E-2</v>
      </c>
      <c r="G1109" s="3">
        <f t="shared" si="380"/>
        <v>4.4850247372638152E-2</v>
      </c>
      <c r="H1109" s="3">
        <f t="shared" si="381"/>
        <v>1.370956263137566</v>
      </c>
      <c r="J1109" s="3">
        <f t="shared" si="382"/>
        <v>0</v>
      </c>
      <c r="K1109" s="3">
        <f t="shared" si="375"/>
        <v>0</v>
      </c>
      <c r="L1109" s="13">
        <f t="shared" si="383"/>
        <v>0</v>
      </c>
      <c r="M1109" s="3" t="e">
        <f t="shared" si="384"/>
        <v>#DIV/0!</v>
      </c>
      <c r="N1109" s="3" t="e">
        <f t="shared" si="385"/>
        <v>#DIV/0!</v>
      </c>
      <c r="O1109" s="3">
        <v>1098</v>
      </c>
      <c r="P1109" s="3">
        <f t="shared" si="386"/>
        <v>4.3571428571428568</v>
      </c>
      <c r="R1109" s="3" t="e">
        <f t="shared" si="365"/>
        <v>#NUM!</v>
      </c>
      <c r="S1109" s="3" t="e">
        <f t="shared" si="366"/>
        <v>#NUM!</v>
      </c>
      <c r="T1109" s="13" t="e">
        <f t="shared" si="367"/>
        <v>#NUM!</v>
      </c>
      <c r="U1109" s="13" t="e">
        <f t="shared" si="368"/>
        <v>#NUM!</v>
      </c>
      <c r="V1109" s="3" t="e">
        <f t="shared" si="369"/>
        <v>#NUM!</v>
      </c>
      <c r="W1109" s="13" t="e">
        <f t="shared" si="370"/>
        <v>#NUM!</v>
      </c>
      <c r="X1109" s="3" t="e">
        <f t="shared" si="371"/>
        <v>#NUM!</v>
      </c>
      <c r="Y1109" s="3" t="e">
        <f t="shared" si="372"/>
        <v>#NUM!</v>
      </c>
      <c r="Z1109" s="3" t="e">
        <f t="shared" si="373"/>
        <v>#NUM!</v>
      </c>
      <c r="AA1109" s="3" t="e">
        <f t="shared" si="374"/>
        <v>#NUM!</v>
      </c>
    </row>
    <row r="1110" spans="1:27" hidden="1">
      <c r="A1110" s="4">
        <v>41638</v>
      </c>
      <c r="B1110" s="3">
        <v>116.21</v>
      </c>
      <c r="C1110" s="3">
        <f t="shared" si="376"/>
        <v>3.361637437138507E-3</v>
      </c>
      <c r="D1110" s="3">
        <f t="shared" si="377"/>
        <v>1.130060625877115E-5</v>
      </c>
      <c r="E1110" s="3">
        <f t="shared" si="378"/>
        <v>1.6795191575748225E-4</v>
      </c>
      <c r="F1110" s="3">
        <f t="shared" si="379"/>
        <v>1.299169494160596E-2</v>
      </c>
      <c r="G1110" s="3">
        <f t="shared" si="380"/>
        <v>4.4831463638243557E-2</v>
      </c>
      <c r="H1110" s="3">
        <f t="shared" si="381"/>
        <v>1.412589024016915</v>
      </c>
      <c r="J1110" s="3">
        <f t="shared" si="382"/>
        <v>0</v>
      </c>
      <c r="K1110" s="3">
        <f t="shared" si="375"/>
        <v>0</v>
      </c>
      <c r="L1110" s="13">
        <f t="shared" si="383"/>
        <v>0</v>
      </c>
      <c r="M1110" s="3" t="e">
        <f t="shared" si="384"/>
        <v>#DIV/0!</v>
      </c>
      <c r="N1110" s="3" t="e">
        <f t="shared" si="385"/>
        <v>#DIV/0!</v>
      </c>
      <c r="O1110" s="3">
        <v>1099</v>
      </c>
      <c r="P1110" s="3">
        <f t="shared" si="386"/>
        <v>4.3611111111111107</v>
      </c>
      <c r="R1110" s="3" t="e">
        <f t="shared" si="365"/>
        <v>#NUM!</v>
      </c>
      <c r="S1110" s="3" t="e">
        <f t="shared" si="366"/>
        <v>#NUM!</v>
      </c>
      <c r="T1110" s="13" t="e">
        <f t="shared" si="367"/>
        <v>#NUM!</v>
      </c>
      <c r="U1110" s="13" t="e">
        <f t="shared" si="368"/>
        <v>#NUM!</v>
      </c>
      <c r="V1110" s="3" t="e">
        <f t="shared" si="369"/>
        <v>#NUM!</v>
      </c>
      <c r="W1110" s="13" t="e">
        <f t="shared" si="370"/>
        <v>#NUM!</v>
      </c>
      <c r="X1110" s="3" t="e">
        <f t="shared" si="371"/>
        <v>#NUM!</v>
      </c>
      <c r="Y1110" s="3" t="e">
        <f t="shared" si="372"/>
        <v>#NUM!</v>
      </c>
      <c r="Z1110" s="3" t="e">
        <f t="shared" si="373"/>
        <v>#NUM!</v>
      </c>
      <c r="AA1110" s="3" t="e">
        <f t="shared" si="374"/>
        <v>#NUM!</v>
      </c>
    </row>
    <row r="1111" spans="1:27" hidden="1">
      <c r="A1111" s="4">
        <v>41635</v>
      </c>
      <c r="B1111" s="3">
        <v>115.82</v>
      </c>
      <c r="C1111" s="3">
        <f t="shared" si="376"/>
        <v>-2.4146269062020943E-3</v>
      </c>
      <c r="D1111" s="3">
        <f t="shared" si="377"/>
        <v>5.8304230961550977E-6</v>
      </c>
      <c r="E1111" s="3">
        <f t="shared" si="378"/>
        <v>1.5665130949871109E-4</v>
      </c>
      <c r="F1111" s="3">
        <f t="shared" si="379"/>
        <v>9.6300575044674548E-3</v>
      </c>
      <c r="G1111" s="3">
        <f t="shared" si="380"/>
        <v>4.3765072317248251E-2</v>
      </c>
      <c r="H1111" s="3">
        <f t="shared" si="381"/>
        <v>1.4570503440655005</v>
      </c>
      <c r="J1111" s="3">
        <f t="shared" si="382"/>
        <v>0</v>
      </c>
      <c r="K1111" s="3">
        <f t="shared" si="375"/>
        <v>0</v>
      </c>
      <c r="L1111" s="13">
        <f t="shared" si="383"/>
        <v>0</v>
      </c>
      <c r="M1111" s="3" t="e">
        <f t="shared" si="384"/>
        <v>#DIV/0!</v>
      </c>
      <c r="N1111" s="3" t="e">
        <f t="shared" si="385"/>
        <v>#DIV/0!</v>
      </c>
      <c r="O1111" s="3">
        <v>1100</v>
      </c>
      <c r="P1111" s="3">
        <f t="shared" si="386"/>
        <v>4.3650793650793647</v>
      </c>
      <c r="R1111" s="3" t="e">
        <f t="shared" si="365"/>
        <v>#NUM!</v>
      </c>
      <c r="S1111" s="3" t="e">
        <f t="shared" si="366"/>
        <v>#NUM!</v>
      </c>
      <c r="T1111" s="13" t="e">
        <f t="shared" si="367"/>
        <v>#NUM!</v>
      </c>
      <c r="U1111" s="13" t="e">
        <f t="shared" si="368"/>
        <v>#NUM!</v>
      </c>
      <c r="V1111" s="3" t="e">
        <f t="shared" si="369"/>
        <v>#NUM!</v>
      </c>
      <c r="W1111" s="13" t="e">
        <f t="shared" si="370"/>
        <v>#NUM!</v>
      </c>
      <c r="X1111" s="3" t="e">
        <f t="shared" si="371"/>
        <v>#NUM!</v>
      </c>
      <c r="Y1111" s="3" t="e">
        <f t="shared" si="372"/>
        <v>#NUM!</v>
      </c>
      <c r="Z1111" s="3" t="e">
        <f t="shared" si="373"/>
        <v>#NUM!</v>
      </c>
      <c r="AA1111" s="3" t="e">
        <f t="shared" si="374"/>
        <v>#NUM!</v>
      </c>
    </row>
    <row r="1112" spans="1:27" hidden="1">
      <c r="A1112" s="4">
        <v>41631</v>
      </c>
      <c r="B1112" s="3">
        <v>116.1</v>
      </c>
      <c r="C1112" s="3">
        <f t="shared" si="376"/>
        <v>-2.3228814161397496E-3</v>
      </c>
      <c r="D1112" s="3">
        <f t="shared" si="377"/>
        <v>5.3957780734474084E-6</v>
      </c>
      <c r="E1112" s="3">
        <f t="shared" si="378"/>
        <v>1.5119349992298318E-4</v>
      </c>
      <c r="F1112" s="3">
        <f t="shared" si="379"/>
        <v>1.2655105183929413E-2</v>
      </c>
      <c r="G1112" s="3">
        <f t="shared" si="380"/>
        <v>4.2475199070555379E-2</v>
      </c>
      <c r="H1112" s="3">
        <f t="shared" si="381"/>
        <v>1.2590551221440822</v>
      </c>
      <c r="J1112" s="3">
        <f t="shared" si="382"/>
        <v>0</v>
      </c>
      <c r="K1112" s="3">
        <f t="shared" si="375"/>
        <v>0</v>
      </c>
      <c r="L1112" s="13">
        <f t="shared" si="383"/>
        <v>0</v>
      </c>
      <c r="M1112" s="3" t="e">
        <f t="shared" si="384"/>
        <v>#DIV/0!</v>
      </c>
      <c r="N1112" s="3" t="e">
        <f t="shared" si="385"/>
        <v>#DIV/0!</v>
      </c>
      <c r="O1112" s="3">
        <v>1101</v>
      </c>
      <c r="P1112" s="3">
        <f t="shared" si="386"/>
        <v>4.3690476190476186</v>
      </c>
      <c r="R1112" s="3" t="e">
        <f t="shared" si="365"/>
        <v>#NUM!</v>
      </c>
      <c r="S1112" s="3" t="e">
        <f t="shared" si="366"/>
        <v>#NUM!</v>
      </c>
      <c r="T1112" s="13" t="e">
        <f t="shared" si="367"/>
        <v>#NUM!</v>
      </c>
      <c r="U1112" s="13" t="e">
        <f t="shared" si="368"/>
        <v>#NUM!</v>
      </c>
      <c r="V1112" s="3" t="e">
        <f t="shared" si="369"/>
        <v>#NUM!</v>
      </c>
      <c r="W1112" s="13" t="e">
        <f t="shared" si="370"/>
        <v>#NUM!</v>
      </c>
      <c r="X1112" s="3" t="e">
        <f t="shared" si="371"/>
        <v>#NUM!</v>
      </c>
      <c r="Y1112" s="3" t="e">
        <f t="shared" si="372"/>
        <v>#NUM!</v>
      </c>
      <c r="Z1112" s="3" t="e">
        <f t="shared" si="373"/>
        <v>#NUM!</v>
      </c>
      <c r="AA1112" s="3" t="e">
        <f t="shared" si="374"/>
        <v>#NUM!</v>
      </c>
    </row>
    <row r="1113" spans="1:27" hidden="1">
      <c r="A1113" s="4">
        <v>41628</v>
      </c>
      <c r="B1113" s="3">
        <v>116.37</v>
      </c>
      <c r="C1113" s="3">
        <f t="shared" si="376"/>
        <v>-8.5895899457500075E-4</v>
      </c>
      <c r="D1113" s="3">
        <f t="shared" si="377"/>
        <v>7.378105543612962E-7</v>
      </c>
      <c r="E1113" s="3">
        <f t="shared" si="378"/>
        <v>1.4579772184953577E-4</v>
      </c>
      <c r="F1113" s="3">
        <f t="shared" si="379"/>
        <v>1.4977986600069161E-2</v>
      </c>
      <c r="G1113" s="3">
        <f t="shared" si="380"/>
        <v>4.1179085022269309E-2</v>
      </c>
      <c r="H1113" s="3">
        <f t="shared" si="381"/>
        <v>1.2364010622066934</v>
      </c>
      <c r="J1113" s="3">
        <f t="shared" si="382"/>
        <v>0</v>
      </c>
      <c r="K1113" s="3">
        <f t="shared" si="375"/>
        <v>0</v>
      </c>
      <c r="L1113" s="13">
        <f t="shared" si="383"/>
        <v>0</v>
      </c>
      <c r="M1113" s="3" t="e">
        <f t="shared" si="384"/>
        <v>#DIV/0!</v>
      </c>
      <c r="N1113" s="3" t="e">
        <f t="shared" si="385"/>
        <v>#DIV/0!</v>
      </c>
      <c r="O1113" s="3">
        <v>1102</v>
      </c>
      <c r="P1113" s="3">
        <f t="shared" si="386"/>
        <v>4.3730158730158726</v>
      </c>
      <c r="R1113" s="3" t="e">
        <f t="shared" si="365"/>
        <v>#NUM!</v>
      </c>
      <c r="S1113" s="3" t="e">
        <f t="shared" si="366"/>
        <v>#NUM!</v>
      </c>
      <c r="T1113" s="13" t="e">
        <f t="shared" si="367"/>
        <v>#NUM!</v>
      </c>
      <c r="U1113" s="13" t="e">
        <f t="shared" si="368"/>
        <v>#NUM!</v>
      </c>
      <c r="V1113" s="3" t="e">
        <f t="shared" si="369"/>
        <v>#NUM!</v>
      </c>
      <c r="W1113" s="13" t="e">
        <f t="shared" si="370"/>
        <v>#NUM!</v>
      </c>
      <c r="X1113" s="3" t="e">
        <f t="shared" si="371"/>
        <v>#NUM!</v>
      </c>
      <c r="Y1113" s="3" t="e">
        <f t="shared" si="372"/>
        <v>#NUM!</v>
      </c>
      <c r="Z1113" s="3" t="e">
        <f t="shared" si="373"/>
        <v>#NUM!</v>
      </c>
      <c r="AA1113" s="3" t="e">
        <f t="shared" si="374"/>
        <v>#NUM!</v>
      </c>
    </row>
    <row r="1114" spans="1:27" hidden="1">
      <c r="A1114" s="4">
        <v>41627</v>
      </c>
      <c r="B1114" s="3">
        <v>116.47</v>
      </c>
      <c r="C1114" s="3">
        <f t="shared" si="376"/>
        <v>8.5862705586730277E-5</v>
      </c>
      <c r="D1114" s="3">
        <f t="shared" si="377"/>
        <v>7.372404210673523E-9</v>
      </c>
      <c r="E1114" s="3">
        <f t="shared" si="378"/>
        <v>2.0857388274171651E-4</v>
      </c>
      <c r="F1114" s="3">
        <f t="shared" si="379"/>
        <v>2.3806510918207423E-2</v>
      </c>
      <c r="G1114" s="3">
        <f t="shared" si="380"/>
        <v>4.7654784087470467E-2</v>
      </c>
      <c r="H1114" s="3">
        <f t="shared" si="381"/>
        <v>1.240719503187266</v>
      </c>
      <c r="J1114" s="3">
        <f t="shared" si="382"/>
        <v>0</v>
      </c>
      <c r="K1114" s="3">
        <f t="shared" si="375"/>
        <v>0</v>
      </c>
      <c r="L1114" s="13">
        <f t="shared" si="383"/>
        <v>0</v>
      </c>
      <c r="M1114" s="3" t="e">
        <f t="shared" si="384"/>
        <v>#DIV/0!</v>
      </c>
      <c r="N1114" s="3" t="e">
        <f t="shared" si="385"/>
        <v>#DIV/0!</v>
      </c>
      <c r="O1114" s="3">
        <v>1103</v>
      </c>
      <c r="P1114" s="3">
        <f t="shared" si="386"/>
        <v>4.3769841269841274</v>
      </c>
      <c r="R1114" s="3" t="e">
        <f t="shared" ref="R1114:R1177" si="387">(LN(L1114/1000)+(Q1114+((N1114^2)/2))*P1114)/(N1114*SQRT(P1114))</f>
        <v>#NUM!</v>
      </c>
      <c r="S1114" s="3" t="e">
        <f t="shared" ref="S1114:S1177" si="388">R1114-(N1114*SQRT(P1114))</f>
        <v>#NUM!</v>
      </c>
      <c r="T1114" s="13" t="e">
        <f t="shared" ref="T1114:T1177" si="389">_xlfn.NORM.S.DIST(R1114,TRUE)</f>
        <v>#NUM!</v>
      </c>
      <c r="U1114" s="13" t="e">
        <f t="shared" ref="U1114:U1177" si="390">_xlfn.NORM.S.DIST(S1114,TRUE)</f>
        <v>#NUM!</v>
      </c>
      <c r="V1114" s="3" t="e">
        <f t="shared" ref="V1114:V1177" si="391">(L1114*T1114) - ( 1000* EXP(-Q1114*P1114) *U1114 )</f>
        <v>#NUM!</v>
      </c>
      <c r="W1114" s="13" t="e">
        <f t="shared" ref="W1114:W1177" si="392">T1114</f>
        <v>#NUM!</v>
      </c>
      <c r="X1114" s="3" t="e">
        <f t="shared" ref="X1114:X1177" si="393" xml:space="preserve"> _xlfn.NORM.S.DIST(R1114,FALSE) / ( L1114 * N1114 * SQRT(P1114) )</f>
        <v>#NUM!</v>
      </c>
      <c r="Y1114" s="3" t="e">
        <f t="shared" ref="Y1114:Y1177" si="394">- ( (L1114* _xlfn.NORM.S.DIST(R1114,FALSE)  * N1114  ) / ( 2* SQRT(P1114) ) ) - Q1114 * 1000 * ( EXP(-Q1114*P1114) ) *U1114</f>
        <v>#NUM!</v>
      </c>
      <c r="Z1114" s="3" t="e">
        <f t="shared" ref="Z1114:Z1177" si="395" xml:space="preserve"> L1114 * SQRT(P1114) * _xlfn.NORM.S.DIST(R1114,FALSE)</f>
        <v>#NUM!</v>
      </c>
      <c r="AA1114" s="3" t="e">
        <f t="shared" ref="AA1114:AA1177" si="396">1000 * P1114 * EXP(-Q1114*P1114) * U1114</f>
        <v>#NUM!</v>
      </c>
    </row>
    <row r="1115" spans="1:27" hidden="1">
      <c r="A1115" s="4">
        <v>41626</v>
      </c>
      <c r="B1115" s="3">
        <v>116.46</v>
      </c>
      <c r="C1115" s="3">
        <f t="shared" si="376"/>
        <v>-1.7158549165176902E-3</v>
      </c>
      <c r="D1115" s="3">
        <f t="shared" si="377"/>
        <v>2.9441580945379298E-6</v>
      </c>
      <c r="E1115" s="3">
        <f t="shared" si="378"/>
        <v>2.2571569586588464E-4</v>
      </c>
      <c r="F1115" s="3">
        <f t="shared" si="379"/>
        <v>2.7861805723314877E-2</v>
      </c>
      <c r="G1115" s="3">
        <f t="shared" si="380"/>
        <v>4.8527942780082788E-2</v>
      </c>
      <c r="H1115" s="3">
        <f t="shared" si="381"/>
        <v>1.2191157604976013</v>
      </c>
      <c r="J1115" s="3">
        <f t="shared" si="382"/>
        <v>0</v>
      </c>
      <c r="K1115" s="3">
        <f t="shared" si="375"/>
        <v>0</v>
      </c>
      <c r="L1115" s="13">
        <f t="shared" si="383"/>
        <v>0</v>
      </c>
      <c r="M1115" s="3" t="e">
        <f t="shared" si="384"/>
        <v>#DIV/0!</v>
      </c>
      <c r="N1115" s="3" t="e">
        <f t="shared" si="385"/>
        <v>#DIV/0!</v>
      </c>
      <c r="O1115" s="3">
        <v>1104</v>
      </c>
      <c r="P1115" s="3">
        <f t="shared" si="386"/>
        <v>4.3809523809523814</v>
      </c>
      <c r="R1115" s="3" t="e">
        <f t="shared" si="387"/>
        <v>#NUM!</v>
      </c>
      <c r="S1115" s="3" t="e">
        <f t="shared" si="388"/>
        <v>#NUM!</v>
      </c>
      <c r="T1115" s="13" t="e">
        <f t="shared" si="389"/>
        <v>#NUM!</v>
      </c>
      <c r="U1115" s="13" t="e">
        <f t="shared" si="390"/>
        <v>#NUM!</v>
      </c>
      <c r="V1115" s="3" t="e">
        <f t="shared" si="391"/>
        <v>#NUM!</v>
      </c>
      <c r="W1115" s="13" t="e">
        <f t="shared" si="392"/>
        <v>#NUM!</v>
      </c>
      <c r="X1115" s="3" t="e">
        <f t="shared" si="393"/>
        <v>#NUM!</v>
      </c>
      <c r="Y1115" s="3" t="e">
        <f t="shared" si="394"/>
        <v>#NUM!</v>
      </c>
      <c r="Z1115" s="3" t="e">
        <f t="shared" si="395"/>
        <v>#NUM!</v>
      </c>
      <c r="AA1115" s="3" t="e">
        <f t="shared" si="396"/>
        <v>#NUM!</v>
      </c>
    </row>
    <row r="1116" spans="1:27" hidden="1">
      <c r="A1116" s="4">
        <v>41625</v>
      </c>
      <c r="B1116" s="3">
        <v>116.66</v>
      </c>
      <c r="C1116" s="3">
        <f t="shared" si="376"/>
        <v>3.4293553148149905E-4</v>
      </c>
      <c r="D1116" s="3">
        <f t="shared" si="377"/>
        <v>1.1760477875249822E-7</v>
      </c>
      <c r="E1116" s="3">
        <f t="shared" si="378"/>
        <v>2.2502107545097503E-4</v>
      </c>
      <c r="F1116" s="3">
        <f t="shared" si="379"/>
        <v>2.8077814754540256E-2</v>
      </c>
      <c r="G1116" s="3">
        <f t="shared" si="380"/>
        <v>4.8359036708834575E-2</v>
      </c>
      <c r="H1116" s="3">
        <f t="shared" si="381"/>
        <v>1.1931900350099394</v>
      </c>
      <c r="J1116" s="3">
        <f t="shared" si="382"/>
        <v>0</v>
      </c>
      <c r="K1116" s="3">
        <f t="shared" si="375"/>
        <v>0</v>
      </c>
      <c r="L1116" s="13">
        <f t="shared" si="383"/>
        <v>0</v>
      </c>
      <c r="M1116" s="3" t="e">
        <f t="shared" si="384"/>
        <v>#DIV/0!</v>
      </c>
      <c r="N1116" s="3" t="e">
        <f t="shared" si="385"/>
        <v>#DIV/0!</v>
      </c>
      <c r="O1116" s="3">
        <v>1105</v>
      </c>
      <c r="P1116" s="3">
        <f t="shared" si="386"/>
        <v>4.3849206349206353</v>
      </c>
      <c r="R1116" s="3" t="e">
        <f t="shared" si="387"/>
        <v>#NUM!</v>
      </c>
      <c r="S1116" s="3" t="e">
        <f t="shared" si="388"/>
        <v>#NUM!</v>
      </c>
      <c r="T1116" s="13" t="e">
        <f t="shared" si="389"/>
        <v>#NUM!</v>
      </c>
      <c r="U1116" s="13" t="e">
        <f t="shared" si="390"/>
        <v>#NUM!</v>
      </c>
      <c r="V1116" s="3" t="e">
        <f t="shared" si="391"/>
        <v>#NUM!</v>
      </c>
      <c r="W1116" s="13" t="e">
        <f t="shared" si="392"/>
        <v>#NUM!</v>
      </c>
      <c r="X1116" s="3" t="e">
        <f t="shared" si="393"/>
        <v>#NUM!</v>
      </c>
      <c r="Y1116" s="3" t="e">
        <f t="shared" si="394"/>
        <v>#NUM!</v>
      </c>
      <c r="Z1116" s="3" t="e">
        <f t="shared" si="395"/>
        <v>#NUM!</v>
      </c>
      <c r="AA1116" s="3" t="e">
        <f t="shared" si="396"/>
        <v>#NUM!</v>
      </c>
    </row>
    <row r="1117" spans="1:27" hidden="1">
      <c r="A1117" s="4">
        <v>41624</v>
      </c>
      <c r="B1117" s="3">
        <v>116.62</v>
      </c>
      <c r="C1117" s="3">
        <f t="shared" si="376"/>
        <v>9.4367956216019253E-4</v>
      </c>
      <c r="D1117" s="3">
        <f t="shared" si="377"/>
        <v>8.9053111603885265E-7</v>
      </c>
      <c r="E1117" s="3">
        <f t="shared" si="378"/>
        <v>2.2689035169523865E-4</v>
      </c>
      <c r="F1117" s="3">
        <f t="shared" si="379"/>
        <v>2.632531155067969E-2</v>
      </c>
      <c r="G1117" s="3">
        <f t="shared" si="380"/>
        <v>4.9215998959368762E-2</v>
      </c>
      <c r="H1117" s="3">
        <f t="shared" si="381"/>
        <v>1.09299197293771</v>
      </c>
      <c r="J1117" s="3">
        <f t="shared" si="382"/>
        <v>0</v>
      </c>
      <c r="K1117" s="3">
        <f t="shared" si="375"/>
        <v>0</v>
      </c>
      <c r="L1117" s="13">
        <f t="shared" si="383"/>
        <v>0</v>
      </c>
      <c r="M1117" s="3" t="e">
        <f t="shared" si="384"/>
        <v>#DIV/0!</v>
      </c>
      <c r="N1117" s="3" t="e">
        <f t="shared" si="385"/>
        <v>#DIV/0!</v>
      </c>
      <c r="O1117" s="3">
        <v>1106</v>
      </c>
      <c r="P1117" s="3">
        <f t="shared" si="386"/>
        <v>4.3888888888888893</v>
      </c>
      <c r="R1117" s="3" t="e">
        <f t="shared" si="387"/>
        <v>#NUM!</v>
      </c>
      <c r="S1117" s="3" t="e">
        <f t="shared" si="388"/>
        <v>#NUM!</v>
      </c>
      <c r="T1117" s="13" t="e">
        <f t="shared" si="389"/>
        <v>#NUM!</v>
      </c>
      <c r="U1117" s="13" t="e">
        <f t="shared" si="390"/>
        <v>#NUM!</v>
      </c>
      <c r="V1117" s="3" t="e">
        <f t="shared" si="391"/>
        <v>#NUM!</v>
      </c>
      <c r="W1117" s="13" t="e">
        <f t="shared" si="392"/>
        <v>#NUM!</v>
      </c>
      <c r="X1117" s="3" t="e">
        <f t="shared" si="393"/>
        <v>#NUM!</v>
      </c>
      <c r="Y1117" s="3" t="e">
        <f t="shared" si="394"/>
        <v>#NUM!</v>
      </c>
      <c r="Z1117" s="3" t="e">
        <f t="shared" si="395"/>
        <v>#NUM!</v>
      </c>
      <c r="AA1117" s="3" t="e">
        <f t="shared" si="396"/>
        <v>#NUM!</v>
      </c>
    </row>
    <row r="1118" spans="1:27" hidden="1">
      <c r="A1118" s="4">
        <v>41621</v>
      </c>
      <c r="B1118" s="3">
        <v>116.51</v>
      </c>
      <c r="C1118" s="3">
        <f t="shared" si="376"/>
        <v>7.7276438826037307E-4</v>
      </c>
      <c r="D1118" s="3">
        <f t="shared" si="377"/>
        <v>5.9716479976342865E-7</v>
      </c>
      <c r="E1118" s="3">
        <f t="shared" si="378"/>
        <v>2.2879301439505961E-4</v>
      </c>
      <c r="F1118" s="3">
        <f t="shared" si="379"/>
        <v>2.3710346909348437E-2</v>
      </c>
      <c r="G1118" s="3">
        <f t="shared" si="380"/>
        <v>5.0285367996305966E-2</v>
      </c>
      <c r="H1118" s="3">
        <f t="shared" si="381"/>
        <v>1.1090070864064165</v>
      </c>
      <c r="J1118" s="3">
        <f t="shared" si="382"/>
        <v>0</v>
      </c>
      <c r="K1118" s="3">
        <f t="shared" si="375"/>
        <v>0</v>
      </c>
      <c r="L1118" s="13">
        <f t="shared" si="383"/>
        <v>0</v>
      </c>
      <c r="M1118" s="3" t="e">
        <f t="shared" si="384"/>
        <v>#DIV/0!</v>
      </c>
      <c r="N1118" s="3" t="e">
        <f t="shared" si="385"/>
        <v>#DIV/0!</v>
      </c>
      <c r="O1118" s="3">
        <v>1107</v>
      </c>
      <c r="P1118" s="3">
        <f t="shared" si="386"/>
        <v>4.3928571428571432</v>
      </c>
      <c r="R1118" s="3" t="e">
        <f t="shared" si="387"/>
        <v>#NUM!</v>
      </c>
      <c r="S1118" s="3" t="e">
        <f t="shared" si="388"/>
        <v>#NUM!</v>
      </c>
      <c r="T1118" s="13" t="e">
        <f t="shared" si="389"/>
        <v>#NUM!</v>
      </c>
      <c r="U1118" s="13" t="e">
        <f t="shared" si="390"/>
        <v>#NUM!</v>
      </c>
      <c r="V1118" s="3" t="e">
        <f t="shared" si="391"/>
        <v>#NUM!</v>
      </c>
      <c r="W1118" s="13" t="e">
        <f t="shared" si="392"/>
        <v>#NUM!</v>
      </c>
      <c r="X1118" s="3" t="e">
        <f t="shared" si="393"/>
        <v>#NUM!</v>
      </c>
      <c r="Y1118" s="3" t="e">
        <f t="shared" si="394"/>
        <v>#NUM!</v>
      </c>
      <c r="Z1118" s="3" t="e">
        <f t="shared" si="395"/>
        <v>#NUM!</v>
      </c>
      <c r="AA1118" s="3" t="e">
        <f t="shared" si="396"/>
        <v>#NUM!</v>
      </c>
    </row>
    <row r="1119" spans="1:27" hidden="1">
      <c r="A1119" s="4">
        <v>41620</v>
      </c>
      <c r="B1119" s="3">
        <v>116.42</v>
      </c>
      <c r="C1119" s="3">
        <f t="shared" si="376"/>
        <v>-1.8021888593690307E-3</v>
      </c>
      <c r="D1119" s="3">
        <f t="shared" si="377"/>
        <v>3.2478846848338478E-6</v>
      </c>
      <c r="E1119" s="3">
        <f t="shared" si="378"/>
        <v>2.5494592463368447E-4</v>
      </c>
      <c r="F1119" s="3">
        <f t="shared" si="379"/>
        <v>1.7765535050464049E-2</v>
      </c>
      <c r="G1119" s="3">
        <f t="shared" si="380"/>
        <v>5.4895188149217469E-2</v>
      </c>
      <c r="H1119" s="3">
        <f t="shared" si="381"/>
        <v>1.0614450282092973</v>
      </c>
      <c r="J1119" s="3">
        <f t="shared" si="382"/>
        <v>0</v>
      </c>
      <c r="K1119" s="3">
        <f t="shared" si="375"/>
        <v>0</v>
      </c>
      <c r="L1119" s="13">
        <f t="shared" si="383"/>
        <v>0</v>
      </c>
      <c r="M1119" s="3" t="e">
        <f t="shared" si="384"/>
        <v>#DIV/0!</v>
      </c>
      <c r="N1119" s="3" t="e">
        <f t="shared" si="385"/>
        <v>#DIV/0!</v>
      </c>
      <c r="O1119" s="3">
        <v>1108</v>
      </c>
      <c r="P1119" s="3">
        <f t="shared" si="386"/>
        <v>4.3968253968253972</v>
      </c>
      <c r="R1119" s="3" t="e">
        <f t="shared" si="387"/>
        <v>#NUM!</v>
      </c>
      <c r="S1119" s="3" t="e">
        <f t="shared" si="388"/>
        <v>#NUM!</v>
      </c>
      <c r="T1119" s="13" t="e">
        <f t="shared" si="389"/>
        <v>#NUM!</v>
      </c>
      <c r="U1119" s="13" t="e">
        <f t="shared" si="390"/>
        <v>#NUM!</v>
      </c>
      <c r="V1119" s="3" t="e">
        <f t="shared" si="391"/>
        <v>#NUM!</v>
      </c>
      <c r="W1119" s="13" t="e">
        <f t="shared" si="392"/>
        <v>#NUM!</v>
      </c>
      <c r="X1119" s="3" t="e">
        <f t="shared" si="393"/>
        <v>#NUM!</v>
      </c>
      <c r="Y1119" s="3" t="e">
        <f t="shared" si="394"/>
        <v>#NUM!</v>
      </c>
      <c r="Z1119" s="3" t="e">
        <f t="shared" si="395"/>
        <v>#NUM!</v>
      </c>
      <c r="AA1119" s="3" t="e">
        <f t="shared" si="396"/>
        <v>#NUM!</v>
      </c>
    </row>
    <row r="1120" spans="1:27" hidden="1">
      <c r="A1120" s="4">
        <v>41619</v>
      </c>
      <c r="B1120" s="3">
        <v>116.63</v>
      </c>
      <c r="C1120" s="3">
        <f t="shared" si="376"/>
        <v>4.21017075905463E-3</v>
      </c>
      <c r="D1120" s="3">
        <f t="shared" si="377"/>
        <v>1.7725537820398639E-5</v>
      </c>
      <c r="E1120" s="3">
        <f t="shared" si="378"/>
        <v>2.5540533533373322E-4</v>
      </c>
      <c r="F1120" s="3">
        <f t="shared" si="379"/>
        <v>2.1493157727153909E-2</v>
      </c>
      <c r="G1120" s="3">
        <f t="shared" si="380"/>
        <v>5.410244960149143E-2</v>
      </c>
      <c r="H1120" s="3">
        <f t="shared" si="381"/>
        <v>1.0536380896676372</v>
      </c>
      <c r="J1120" s="3">
        <f t="shared" si="382"/>
        <v>0</v>
      </c>
      <c r="K1120" s="3">
        <f t="shared" si="375"/>
        <v>0</v>
      </c>
      <c r="L1120" s="13">
        <f t="shared" si="383"/>
        <v>0</v>
      </c>
      <c r="M1120" s="3" t="e">
        <f t="shared" si="384"/>
        <v>#DIV/0!</v>
      </c>
      <c r="N1120" s="3" t="e">
        <f t="shared" si="385"/>
        <v>#DIV/0!</v>
      </c>
      <c r="O1120" s="3">
        <v>1109</v>
      </c>
      <c r="P1120" s="3">
        <f t="shared" si="386"/>
        <v>4.4007936507936511</v>
      </c>
      <c r="R1120" s="3" t="e">
        <f t="shared" si="387"/>
        <v>#NUM!</v>
      </c>
      <c r="S1120" s="3" t="e">
        <f t="shared" si="388"/>
        <v>#NUM!</v>
      </c>
      <c r="T1120" s="13" t="e">
        <f t="shared" si="389"/>
        <v>#NUM!</v>
      </c>
      <c r="U1120" s="13" t="e">
        <f t="shared" si="390"/>
        <v>#NUM!</v>
      </c>
      <c r="V1120" s="3" t="e">
        <f t="shared" si="391"/>
        <v>#NUM!</v>
      </c>
      <c r="W1120" s="13" t="e">
        <f t="shared" si="392"/>
        <v>#NUM!</v>
      </c>
      <c r="X1120" s="3" t="e">
        <f t="shared" si="393"/>
        <v>#NUM!</v>
      </c>
      <c r="Y1120" s="3" t="e">
        <f t="shared" si="394"/>
        <v>#NUM!</v>
      </c>
      <c r="Z1120" s="3" t="e">
        <f t="shared" si="395"/>
        <v>#NUM!</v>
      </c>
      <c r="AA1120" s="3" t="e">
        <f t="shared" si="396"/>
        <v>#NUM!</v>
      </c>
    </row>
    <row r="1121" spans="1:27" hidden="1">
      <c r="A1121" s="4">
        <v>41612</v>
      </c>
      <c r="B1121" s="3">
        <v>116.14</v>
      </c>
      <c r="C1121" s="3">
        <f t="shared" si="376"/>
        <v>2.4137942754257459E-3</v>
      </c>
      <c r="D1121" s="3">
        <f t="shared" si="377"/>
        <v>5.8264028040781018E-6</v>
      </c>
      <c r="E1121" s="3">
        <f t="shared" si="378"/>
        <v>2.8230445527576407E-4</v>
      </c>
      <c r="F1121" s="3">
        <f t="shared" si="379"/>
        <v>2.3963155960155493E-2</v>
      </c>
      <c r="G1121" s="3">
        <f t="shared" si="380"/>
        <v>5.6526714436848924E-2</v>
      </c>
      <c r="H1121" s="3">
        <f t="shared" si="381"/>
        <v>1.127407347565013</v>
      </c>
      <c r="J1121" s="3">
        <f t="shared" si="382"/>
        <v>0</v>
      </c>
      <c r="K1121" s="3">
        <f t="shared" si="375"/>
        <v>0</v>
      </c>
      <c r="L1121" s="13">
        <f t="shared" si="383"/>
        <v>0</v>
      </c>
      <c r="M1121" s="3" t="e">
        <f t="shared" si="384"/>
        <v>#DIV/0!</v>
      </c>
      <c r="N1121" s="3" t="e">
        <f t="shared" si="385"/>
        <v>#DIV/0!</v>
      </c>
      <c r="O1121" s="3">
        <v>1110</v>
      </c>
      <c r="P1121" s="3">
        <f t="shared" si="386"/>
        <v>4.4047619047619051</v>
      </c>
      <c r="R1121" s="3" t="e">
        <f t="shared" si="387"/>
        <v>#NUM!</v>
      </c>
      <c r="S1121" s="3" t="e">
        <f t="shared" si="388"/>
        <v>#NUM!</v>
      </c>
      <c r="T1121" s="13" t="e">
        <f t="shared" si="389"/>
        <v>#NUM!</v>
      </c>
      <c r="U1121" s="13" t="e">
        <f t="shared" si="390"/>
        <v>#NUM!</v>
      </c>
      <c r="V1121" s="3" t="e">
        <f t="shared" si="391"/>
        <v>#NUM!</v>
      </c>
      <c r="W1121" s="13" t="e">
        <f t="shared" si="392"/>
        <v>#NUM!</v>
      </c>
      <c r="X1121" s="3" t="e">
        <f t="shared" si="393"/>
        <v>#NUM!</v>
      </c>
      <c r="Y1121" s="3" t="e">
        <f t="shared" si="394"/>
        <v>#NUM!</v>
      </c>
      <c r="Z1121" s="3" t="e">
        <f t="shared" si="395"/>
        <v>#NUM!</v>
      </c>
      <c r="AA1121" s="3" t="e">
        <f t="shared" si="396"/>
        <v>#NUM!</v>
      </c>
    </row>
    <row r="1122" spans="1:27" hidden="1">
      <c r="A1122" s="4">
        <v>41607</v>
      </c>
      <c r="B1122" s="3">
        <v>115.86</v>
      </c>
      <c r="C1122" s="3">
        <f t="shared" si="376"/>
        <v>-5.5945405633717133E-3</v>
      </c>
      <c r="D1122" s="3">
        <f t="shared" si="377"/>
        <v>3.1298884115211486E-5</v>
      </c>
      <c r="E1122" s="3">
        <f t="shared" si="378"/>
        <v>2.7800059917444664E-4</v>
      </c>
      <c r="F1122" s="3">
        <f t="shared" si="379"/>
        <v>2.0315446492035916E-2</v>
      </c>
      <c r="G1122" s="3">
        <f t="shared" si="380"/>
        <v>5.6945549509249974E-2</v>
      </c>
      <c r="H1122" s="3">
        <f t="shared" si="381"/>
        <v>1.1246348336540795</v>
      </c>
      <c r="J1122" s="3">
        <f t="shared" si="382"/>
        <v>0</v>
      </c>
      <c r="K1122" s="3">
        <f t="shared" si="375"/>
        <v>0</v>
      </c>
      <c r="L1122" s="13">
        <f t="shared" si="383"/>
        <v>0</v>
      </c>
      <c r="M1122" s="3" t="e">
        <f t="shared" si="384"/>
        <v>#DIV/0!</v>
      </c>
      <c r="N1122" s="3" t="e">
        <f t="shared" si="385"/>
        <v>#DIV/0!</v>
      </c>
      <c r="O1122" s="3">
        <v>1111</v>
      </c>
      <c r="P1122" s="3">
        <f t="shared" si="386"/>
        <v>4.4087301587301591</v>
      </c>
      <c r="R1122" s="3" t="e">
        <f t="shared" si="387"/>
        <v>#NUM!</v>
      </c>
      <c r="S1122" s="3" t="e">
        <f t="shared" si="388"/>
        <v>#NUM!</v>
      </c>
      <c r="T1122" s="13" t="e">
        <f t="shared" si="389"/>
        <v>#NUM!</v>
      </c>
      <c r="U1122" s="13" t="e">
        <f t="shared" si="390"/>
        <v>#NUM!</v>
      </c>
      <c r="V1122" s="3" t="e">
        <f t="shared" si="391"/>
        <v>#NUM!</v>
      </c>
      <c r="W1122" s="13" t="e">
        <f t="shared" si="392"/>
        <v>#NUM!</v>
      </c>
      <c r="X1122" s="3" t="e">
        <f t="shared" si="393"/>
        <v>#NUM!</v>
      </c>
      <c r="Y1122" s="3" t="e">
        <f t="shared" si="394"/>
        <v>#NUM!</v>
      </c>
      <c r="Z1122" s="3" t="e">
        <f t="shared" si="395"/>
        <v>#NUM!</v>
      </c>
      <c r="AA1122" s="3" t="e">
        <f t="shared" si="396"/>
        <v>#NUM!</v>
      </c>
    </row>
    <row r="1123" spans="1:27" hidden="1">
      <c r="A1123" s="4">
        <v>41605</v>
      </c>
      <c r="B1123" s="3">
        <v>116.51</v>
      </c>
      <c r="C1123" s="3">
        <f t="shared" si="376"/>
        <v>1.1164070033259476E-3</v>
      </c>
      <c r="D1123" s="3">
        <f t="shared" si="377"/>
        <v>1.2463645970752225E-6</v>
      </c>
      <c r="E1123" s="3">
        <f t="shared" si="378"/>
        <v>2.7293533150687878E-4</v>
      </c>
      <c r="F1123" s="3">
        <f t="shared" si="379"/>
        <v>3.1031863317837603E-2</v>
      </c>
      <c r="G1123" s="3">
        <f t="shared" si="380"/>
        <v>5.3219450919482353E-2</v>
      </c>
      <c r="H1123" s="3">
        <f t="shared" si="381"/>
        <v>1.1273429779760433</v>
      </c>
      <c r="J1123" s="3">
        <f t="shared" si="382"/>
        <v>0</v>
      </c>
      <c r="K1123" s="3">
        <f t="shared" si="375"/>
        <v>0</v>
      </c>
      <c r="L1123" s="13">
        <f t="shared" si="383"/>
        <v>0</v>
      </c>
      <c r="M1123" s="3" t="e">
        <f t="shared" si="384"/>
        <v>#DIV/0!</v>
      </c>
      <c r="N1123" s="3" t="e">
        <f t="shared" si="385"/>
        <v>#DIV/0!</v>
      </c>
      <c r="O1123" s="3">
        <v>1112</v>
      </c>
      <c r="P1123" s="3">
        <f t="shared" si="386"/>
        <v>4.412698412698413</v>
      </c>
      <c r="R1123" s="3" t="e">
        <f t="shared" si="387"/>
        <v>#NUM!</v>
      </c>
      <c r="S1123" s="3" t="e">
        <f t="shared" si="388"/>
        <v>#NUM!</v>
      </c>
      <c r="T1123" s="13" t="e">
        <f t="shared" si="389"/>
        <v>#NUM!</v>
      </c>
      <c r="U1123" s="13" t="e">
        <f t="shared" si="390"/>
        <v>#NUM!</v>
      </c>
      <c r="V1123" s="3" t="e">
        <f t="shared" si="391"/>
        <v>#NUM!</v>
      </c>
      <c r="W1123" s="13" t="e">
        <f t="shared" si="392"/>
        <v>#NUM!</v>
      </c>
      <c r="X1123" s="3" t="e">
        <f t="shared" si="393"/>
        <v>#NUM!</v>
      </c>
      <c r="Y1123" s="3" t="e">
        <f t="shared" si="394"/>
        <v>#NUM!</v>
      </c>
      <c r="Z1123" s="3" t="e">
        <f t="shared" si="395"/>
        <v>#NUM!</v>
      </c>
      <c r="AA1123" s="3" t="e">
        <f t="shared" si="396"/>
        <v>#NUM!</v>
      </c>
    </row>
    <row r="1124" spans="1:27" hidden="1">
      <c r="A1124" s="4">
        <v>41598</v>
      </c>
      <c r="B1124" s="3">
        <v>116.38</v>
      </c>
      <c r="C1124" s="3">
        <f t="shared" si="376"/>
        <v>3.0981091906056961E-3</v>
      </c>
      <c r="D1124" s="3">
        <f t="shared" si="377"/>
        <v>9.5982805569154819E-6</v>
      </c>
      <c r="E1124" s="3">
        <f t="shared" si="378"/>
        <v>2.7924239740417941E-4</v>
      </c>
      <c r="F1124" s="3">
        <f t="shared" si="379"/>
        <v>3.2663806818791601E-2</v>
      </c>
      <c r="G1124" s="3">
        <f t="shared" si="380"/>
        <v>5.3350650544099258E-2</v>
      </c>
      <c r="H1124" s="3">
        <f t="shared" si="381"/>
        <v>1.0524712955767419</v>
      </c>
      <c r="J1124" s="3">
        <f t="shared" si="382"/>
        <v>0</v>
      </c>
      <c r="K1124" s="3">
        <f t="shared" si="375"/>
        <v>0</v>
      </c>
      <c r="L1124" s="13">
        <f t="shared" si="383"/>
        <v>0</v>
      </c>
      <c r="M1124" s="3" t="e">
        <f t="shared" si="384"/>
        <v>#DIV/0!</v>
      </c>
      <c r="N1124" s="3" t="e">
        <f t="shared" si="385"/>
        <v>#DIV/0!</v>
      </c>
      <c r="O1124" s="3">
        <v>1113</v>
      </c>
      <c r="P1124" s="3">
        <f t="shared" si="386"/>
        <v>4.416666666666667</v>
      </c>
      <c r="R1124" s="3" t="e">
        <f t="shared" si="387"/>
        <v>#NUM!</v>
      </c>
      <c r="S1124" s="3" t="e">
        <f t="shared" si="388"/>
        <v>#NUM!</v>
      </c>
      <c r="T1124" s="13" t="e">
        <f t="shared" si="389"/>
        <v>#NUM!</v>
      </c>
      <c r="U1124" s="13" t="e">
        <f t="shared" si="390"/>
        <v>#NUM!</v>
      </c>
      <c r="V1124" s="3" t="e">
        <f t="shared" si="391"/>
        <v>#NUM!</v>
      </c>
      <c r="W1124" s="13" t="e">
        <f t="shared" si="392"/>
        <v>#NUM!</v>
      </c>
      <c r="X1124" s="3" t="e">
        <f t="shared" si="393"/>
        <v>#NUM!</v>
      </c>
      <c r="Y1124" s="3" t="e">
        <f t="shared" si="394"/>
        <v>#NUM!</v>
      </c>
      <c r="Z1124" s="3" t="e">
        <f t="shared" si="395"/>
        <v>#NUM!</v>
      </c>
      <c r="AA1124" s="3" t="e">
        <f t="shared" si="396"/>
        <v>#NUM!</v>
      </c>
    </row>
    <row r="1125" spans="1:27" hidden="1">
      <c r="A1125" s="4">
        <v>41591</v>
      </c>
      <c r="B1125" s="3">
        <v>116.02</v>
      </c>
      <c r="C1125" s="3">
        <f t="shared" si="376"/>
        <v>1.8980248990233763E-3</v>
      </c>
      <c r="D1125" s="3">
        <f t="shared" si="377"/>
        <v>3.6024985173126977E-6</v>
      </c>
      <c r="E1125" s="3">
        <f t="shared" si="378"/>
        <v>2.6984124449543978E-4</v>
      </c>
      <c r="F1125" s="3">
        <f t="shared" si="379"/>
        <v>3.0009688222878951E-2</v>
      </c>
      <c r="G1125" s="3">
        <f t="shared" si="380"/>
        <v>5.3222489670109098E-2</v>
      </c>
      <c r="H1125" s="3">
        <f t="shared" si="381"/>
        <v>0.57855011800004852</v>
      </c>
      <c r="J1125" s="3">
        <f t="shared" si="382"/>
        <v>0</v>
      </c>
      <c r="K1125" s="3">
        <f t="shared" si="375"/>
        <v>0</v>
      </c>
      <c r="L1125" s="13">
        <f t="shared" si="383"/>
        <v>0</v>
      </c>
      <c r="M1125" s="3" t="e">
        <f t="shared" si="384"/>
        <v>#DIV/0!</v>
      </c>
      <c r="N1125" s="3" t="e">
        <f t="shared" si="385"/>
        <v>#DIV/0!</v>
      </c>
      <c r="O1125" s="3">
        <v>1114</v>
      </c>
      <c r="P1125" s="3">
        <f t="shared" si="386"/>
        <v>4.4206349206349209</v>
      </c>
      <c r="R1125" s="3" t="e">
        <f t="shared" si="387"/>
        <v>#NUM!</v>
      </c>
      <c r="S1125" s="3" t="e">
        <f t="shared" si="388"/>
        <v>#NUM!</v>
      </c>
      <c r="T1125" s="13" t="e">
        <f t="shared" si="389"/>
        <v>#NUM!</v>
      </c>
      <c r="U1125" s="13" t="e">
        <f t="shared" si="390"/>
        <v>#NUM!</v>
      </c>
      <c r="V1125" s="3" t="e">
        <f t="shared" si="391"/>
        <v>#NUM!</v>
      </c>
      <c r="W1125" s="13" t="e">
        <f t="shared" si="392"/>
        <v>#NUM!</v>
      </c>
      <c r="X1125" s="3" t="e">
        <f t="shared" si="393"/>
        <v>#NUM!</v>
      </c>
      <c r="Y1125" s="3" t="e">
        <f t="shared" si="394"/>
        <v>#NUM!</v>
      </c>
      <c r="Z1125" s="3" t="e">
        <f t="shared" si="395"/>
        <v>#NUM!</v>
      </c>
      <c r="AA1125" s="3" t="e">
        <f t="shared" si="396"/>
        <v>#NUM!</v>
      </c>
    </row>
    <row r="1126" spans="1:27" hidden="1">
      <c r="A1126" s="4">
        <v>41584</v>
      </c>
      <c r="B1126" s="3">
        <v>115.8</v>
      </c>
      <c r="C1126" s="3">
        <f t="shared" si="376"/>
        <v>-5.1800052958319188E-4</v>
      </c>
      <c r="D1126" s="3">
        <f t="shared" si="377"/>
        <v>2.6832454864846724E-7</v>
      </c>
      <c r="E1126" s="3">
        <f t="shared" si="378"/>
        <v>3.2098671226103693E-4</v>
      </c>
      <c r="F1126" s="3">
        <f t="shared" si="379"/>
        <v>3.5510850190188237E-2</v>
      </c>
      <c r="G1126" s="3">
        <f t="shared" si="380"/>
        <v>5.7008680666317563E-2</v>
      </c>
      <c r="H1126" s="3">
        <f t="shared" si="381"/>
        <v>0.56787798419459201</v>
      </c>
      <c r="J1126" s="3">
        <f t="shared" si="382"/>
        <v>0</v>
      </c>
      <c r="K1126" s="3">
        <f t="shared" si="375"/>
        <v>0</v>
      </c>
      <c r="L1126" s="13">
        <f t="shared" si="383"/>
        <v>0</v>
      </c>
      <c r="M1126" s="3" t="e">
        <f t="shared" si="384"/>
        <v>#DIV/0!</v>
      </c>
      <c r="N1126" s="3" t="e">
        <f t="shared" si="385"/>
        <v>#DIV/0!</v>
      </c>
      <c r="O1126" s="3">
        <v>1115</v>
      </c>
      <c r="P1126" s="3">
        <f t="shared" si="386"/>
        <v>4.4246031746031749</v>
      </c>
      <c r="R1126" s="3" t="e">
        <f t="shared" si="387"/>
        <v>#NUM!</v>
      </c>
      <c r="S1126" s="3" t="e">
        <f t="shared" si="388"/>
        <v>#NUM!</v>
      </c>
      <c r="T1126" s="13" t="e">
        <f t="shared" si="389"/>
        <v>#NUM!</v>
      </c>
      <c r="U1126" s="13" t="e">
        <f t="shared" si="390"/>
        <v>#NUM!</v>
      </c>
      <c r="V1126" s="3" t="e">
        <f t="shared" si="391"/>
        <v>#NUM!</v>
      </c>
      <c r="W1126" s="13" t="e">
        <f t="shared" si="392"/>
        <v>#NUM!</v>
      </c>
      <c r="X1126" s="3" t="e">
        <f t="shared" si="393"/>
        <v>#NUM!</v>
      </c>
      <c r="Y1126" s="3" t="e">
        <f t="shared" si="394"/>
        <v>#NUM!</v>
      </c>
      <c r="Z1126" s="3" t="e">
        <f t="shared" si="395"/>
        <v>#NUM!</v>
      </c>
      <c r="AA1126" s="3" t="e">
        <f t="shared" si="396"/>
        <v>#NUM!</v>
      </c>
    </row>
    <row r="1127" spans="1:27" hidden="1">
      <c r="A1127" s="4">
        <v>41577</v>
      </c>
      <c r="B1127" s="3">
        <v>115.86</v>
      </c>
      <c r="C1127" s="3">
        <f t="shared" si="376"/>
        <v>1.3819314688471569E-3</v>
      </c>
      <c r="D1127" s="3">
        <f t="shared" si="377"/>
        <v>1.9097345845900607E-6</v>
      </c>
      <c r="E1127" s="3">
        <f t="shared" si="378"/>
        <v>8.6174354954962878E-4</v>
      </c>
      <c r="F1127" s="3">
        <f t="shared" si="379"/>
        <v>1.2768903130895827E-2</v>
      </c>
      <c r="G1127" s="3">
        <f t="shared" si="380"/>
        <v>0.10370752357187311</v>
      </c>
      <c r="H1127" s="3">
        <f t="shared" si="381"/>
        <v>0.53055494045135343</v>
      </c>
      <c r="J1127" s="3">
        <f t="shared" si="382"/>
        <v>0</v>
      </c>
      <c r="K1127" s="3">
        <f t="shared" si="375"/>
        <v>0</v>
      </c>
      <c r="L1127" s="13">
        <f t="shared" si="383"/>
        <v>0</v>
      </c>
      <c r="M1127" s="3" t="e">
        <f t="shared" si="384"/>
        <v>#DIV/0!</v>
      </c>
      <c r="N1127" s="3" t="e">
        <f t="shared" si="385"/>
        <v>#DIV/0!</v>
      </c>
      <c r="O1127" s="3">
        <v>1116</v>
      </c>
      <c r="P1127" s="3">
        <f t="shared" si="386"/>
        <v>4.4285714285714288</v>
      </c>
      <c r="R1127" s="3" t="e">
        <f t="shared" si="387"/>
        <v>#NUM!</v>
      </c>
      <c r="S1127" s="3" t="e">
        <f t="shared" si="388"/>
        <v>#NUM!</v>
      </c>
      <c r="T1127" s="13" t="e">
        <f t="shared" si="389"/>
        <v>#NUM!</v>
      </c>
      <c r="U1127" s="13" t="e">
        <f t="shared" si="390"/>
        <v>#NUM!</v>
      </c>
      <c r="V1127" s="3" t="e">
        <f t="shared" si="391"/>
        <v>#NUM!</v>
      </c>
      <c r="W1127" s="13" t="e">
        <f t="shared" si="392"/>
        <v>#NUM!</v>
      </c>
      <c r="X1127" s="3" t="e">
        <f t="shared" si="393"/>
        <v>#NUM!</v>
      </c>
      <c r="Y1127" s="3" t="e">
        <f t="shared" si="394"/>
        <v>#NUM!</v>
      </c>
      <c r="Z1127" s="3" t="e">
        <f t="shared" si="395"/>
        <v>#NUM!</v>
      </c>
      <c r="AA1127" s="3" t="e">
        <f t="shared" si="396"/>
        <v>#NUM!</v>
      </c>
    </row>
    <row r="1128" spans="1:27" hidden="1">
      <c r="A1128" s="4">
        <v>41570</v>
      </c>
      <c r="B1128" s="3">
        <v>115.7</v>
      </c>
      <c r="C1128" s="3">
        <f t="shared" si="376"/>
        <v>8.0705085070538578E-3</v>
      </c>
      <c r="D1128" s="3">
        <f t="shared" si="377"/>
        <v>6.5133107562428692E-5</v>
      </c>
      <c r="E1128" s="3">
        <f t="shared" si="378"/>
        <v>9.0195537184024281E-4</v>
      </c>
      <c r="F1128" s="3">
        <f t="shared" si="379"/>
        <v>1.7877083901078446E-2</v>
      </c>
      <c r="G1128" s="3">
        <f t="shared" si="380"/>
        <v>0.10565649958255836</v>
      </c>
      <c r="H1128" s="3">
        <f t="shared" si="381"/>
        <v>0.53048334469766967</v>
      </c>
      <c r="J1128" s="3">
        <f t="shared" si="382"/>
        <v>0</v>
      </c>
      <c r="K1128" s="3">
        <f t="shared" si="375"/>
        <v>0</v>
      </c>
      <c r="L1128" s="13">
        <f t="shared" si="383"/>
        <v>0</v>
      </c>
      <c r="M1128" s="3" t="e">
        <f t="shared" si="384"/>
        <v>#DIV/0!</v>
      </c>
      <c r="N1128" s="3" t="e">
        <f t="shared" si="385"/>
        <v>#DIV/0!</v>
      </c>
      <c r="O1128" s="3">
        <v>1117</v>
      </c>
      <c r="P1128" s="3">
        <f t="shared" si="386"/>
        <v>4.4325396825396828</v>
      </c>
      <c r="R1128" s="3" t="e">
        <f t="shared" si="387"/>
        <v>#NUM!</v>
      </c>
      <c r="S1128" s="3" t="e">
        <f t="shared" si="388"/>
        <v>#NUM!</v>
      </c>
      <c r="T1128" s="13" t="e">
        <f t="shared" si="389"/>
        <v>#NUM!</v>
      </c>
      <c r="U1128" s="13" t="e">
        <f t="shared" si="390"/>
        <v>#NUM!</v>
      </c>
      <c r="V1128" s="3" t="e">
        <f t="shared" si="391"/>
        <v>#NUM!</v>
      </c>
      <c r="W1128" s="13" t="e">
        <f t="shared" si="392"/>
        <v>#NUM!</v>
      </c>
      <c r="X1128" s="3" t="e">
        <f t="shared" si="393"/>
        <v>#NUM!</v>
      </c>
      <c r="Y1128" s="3" t="e">
        <f t="shared" si="394"/>
        <v>#NUM!</v>
      </c>
      <c r="Z1128" s="3" t="e">
        <f t="shared" si="395"/>
        <v>#NUM!</v>
      </c>
      <c r="AA1128" s="3" t="e">
        <f t="shared" si="396"/>
        <v>#NUM!</v>
      </c>
    </row>
    <row r="1129" spans="1:27" hidden="1">
      <c r="A1129" s="4">
        <v>41563</v>
      </c>
      <c r="B1129" s="3">
        <v>114.77</v>
      </c>
      <c r="C1129" s="3">
        <f t="shared" si="376"/>
        <v>5.229213994007182E-4</v>
      </c>
      <c r="D1129" s="3">
        <f t="shared" si="377"/>
        <v>2.7344678995120546E-7</v>
      </c>
      <c r="E1129" s="3">
        <f t="shared" si="378"/>
        <v>1.0156479402883753E-3</v>
      </c>
      <c r="F1129" s="3">
        <f t="shared" si="379"/>
        <v>-3.5659963859495727E-3</v>
      </c>
      <c r="G1129" s="3">
        <f t="shared" si="380"/>
        <v>0.11308913634647683</v>
      </c>
      <c r="H1129" s="3">
        <f t="shared" si="381"/>
        <v>0.49943733909169574</v>
      </c>
      <c r="J1129" s="3">
        <f t="shared" si="382"/>
        <v>0</v>
      </c>
      <c r="K1129" s="3">
        <f t="shared" si="375"/>
        <v>0</v>
      </c>
      <c r="L1129" s="13">
        <f t="shared" si="383"/>
        <v>0</v>
      </c>
      <c r="M1129" s="3" t="e">
        <f t="shared" si="384"/>
        <v>#DIV/0!</v>
      </c>
      <c r="N1129" s="3" t="e">
        <f t="shared" si="385"/>
        <v>#DIV/0!</v>
      </c>
      <c r="O1129" s="3">
        <v>1118</v>
      </c>
      <c r="P1129" s="3">
        <f t="shared" si="386"/>
        <v>4.4365079365079367</v>
      </c>
      <c r="R1129" s="3" t="e">
        <f t="shared" si="387"/>
        <v>#NUM!</v>
      </c>
      <c r="S1129" s="3" t="e">
        <f t="shared" si="388"/>
        <v>#NUM!</v>
      </c>
      <c r="T1129" s="13" t="e">
        <f t="shared" si="389"/>
        <v>#NUM!</v>
      </c>
      <c r="U1129" s="13" t="e">
        <f t="shared" si="390"/>
        <v>#NUM!</v>
      </c>
      <c r="V1129" s="3" t="e">
        <f t="shared" si="391"/>
        <v>#NUM!</v>
      </c>
      <c r="W1129" s="13" t="e">
        <f t="shared" si="392"/>
        <v>#NUM!</v>
      </c>
      <c r="X1129" s="3" t="e">
        <f t="shared" si="393"/>
        <v>#NUM!</v>
      </c>
      <c r="Y1129" s="3" t="e">
        <f t="shared" si="394"/>
        <v>#NUM!</v>
      </c>
      <c r="Z1129" s="3" t="e">
        <f t="shared" si="395"/>
        <v>#NUM!</v>
      </c>
      <c r="AA1129" s="3" t="e">
        <f t="shared" si="396"/>
        <v>#NUM!</v>
      </c>
    </row>
    <row r="1130" spans="1:27" hidden="1">
      <c r="A1130" s="4">
        <v>41556</v>
      </c>
      <c r="B1130" s="3">
        <v>114.71</v>
      </c>
      <c r="C1130" s="3">
        <f t="shared" si="376"/>
        <v>0</v>
      </c>
      <c r="D1130" s="3">
        <f t="shared" si="377"/>
        <v>0</v>
      </c>
      <c r="E1130" s="3">
        <f t="shared" si="378"/>
        <v>1.016646949024778E-3</v>
      </c>
      <c r="F1130" s="3">
        <f t="shared" si="379"/>
        <v>-5.2169494898488145E-3</v>
      </c>
      <c r="G1130" s="3">
        <f t="shared" si="380"/>
        <v>0.11310439922330623</v>
      </c>
      <c r="H1130" s="3">
        <f t="shared" si="381"/>
        <v>0.48353355908258661</v>
      </c>
      <c r="J1130" s="3">
        <f t="shared" si="382"/>
        <v>0</v>
      </c>
      <c r="K1130" s="3">
        <f t="shared" si="375"/>
        <v>0</v>
      </c>
      <c r="L1130" s="13">
        <f t="shared" si="383"/>
        <v>0</v>
      </c>
      <c r="M1130" s="3" t="e">
        <f t="shared" si="384"/>
        <v>#DIV/0!</v>
      </c>
      <c r="N1130" s="3" t="e">
        <f t="shared" si="385"/>
        <v>#DIV/0!</v>
      </c>
      <c r="O1130" s="3">
        <v>1119</v>
      </c>
      <c r="P1130" s="3">
        <f t="shared" si="386"/>
        <v>4.4404761904761907</v>
      </c>
      <c r="R1130" s="3" t="e">
        <f t="shared" si="387"/>
        <v>#NUM!</v>
      </c>
      <c r="S1130" s="3" t="e">
        <f t="shared" si="388"/>
        <v>#NUM!</v>
      </c>
      <c r="T1130" s="13" t="e">
        <f t="shared" si="389"/>
        <v>#NUM!</v>
      </c>
      <c r="U1130" s="13" t="e">
        <f t="shared" si="390"/>
        <v>#NUM!</v>
      </c>
      <c r="V1130" s="3" t="e">
        <f t="shared" si="391"/>
        <v>#NUM!</v>
      </c>
      <c r="W1130" s="13" t="e">
        <f t="shared" si="392"/>
        <v>#NUM!</v>
      </c>
      <c r="X1130" s="3" t="e">
        <f t="shared" si="393"/>
        <v>#NUM!</v>
      </c>
      <c r="Y1130" s="3" t="e">
        <f t="shared" si="394"/>
        <v>#NUM!</v>
      </c>
      <c r="Z1130" s="3" t="e">
        <f t="shared" si="395"/>
        <v>#NUM!</v>
      </c>
      <c r="AA1130" s="3" t="e">
        <f t="shared" si="396"/>
        <v>#NUM!</v>
      </c>
    </row>
    <row r="1131" spans="1:27" hidden="1">
      <c r="A1131" s="4">
        <v>41555</v>
      </c>
      <c r="B1131" s="3">
        <v>114.71</v>
      </c>
      <c r="C1131" s="3">
        <f t="shared" si="376"/>
        <v>6.1042077325986486E-4</v>
      </c>
      <c r="D1131" s="3">
        <f t="shared" si="377"/>
        <v>3.7261352042717132E-7</v>
      </c>
      <c r="E1131" s="3">
        <f t="shared" si="378"/>
        <v>1.1602245115227038E-3</v>
      </c>
      <c r="F1131" s="3">
        <f t="shared" si="379"/>
        <v>-1.7199334999334223E-2</v>
      </c>
      <c r="G1131" s="3">
        <f t="shared" si="380"/>
        <v>0.12013519075109463</v>
      </c>
      <c r="H1131" s="3">
        <f t="shared" si="381"/>
        <v>0.46729619799642297</v>
      </c>
      <c r="J1131" s="3">
        <f t="shared" si="382"/>
        <v>0</v>
      </c>
      <c r="K1131" s="3">
        <f t="shared" si="375"/>
        <v>0</v>
      </c>
      <c r="L1131" s="13">
        <f t="shared" si="383"/>
        <v>0</v>
      </c>
      <c r="M1131" s="3" t="e">
        <f t="shared" si="384"/>
        <v>#DIV/0!</v>
      </c>
      <c r="N1131" s="3" t="e">
        <f t="shared" si="385"/>
        <v>#DIV/0!</v>
      </c>
      <c r="O1131" s="3">
        <v>1120</v>
      </c>
      <c r="P1131" s="3">
        <f t="shared" si="386"/>
        <v>4.4444444444444446</v>
      </c>
      <c r="R1131" s="3" t="e">
        <f t="shared" si="387"/>
        <v>#NUM!</v>
      </c>
      <c r="S1131" s="3" t="e">
        <f t="shared" si="388"/>
        <v>#NUM!</v>
      </c>
      <c r="T1131" s="13" t="e">
        <f t="shared" si="389"/>
        <v>#NUM!</v>
      </c>
      <c r="U1131" s="13" t="e">
        <f t="shared" si="390"/>
        <v>#NUM!</v>
      </c>
      <c r="V1131" s="3" t="e">
        <f t="shared" si="391"/>
        <v>#NUM!</v>
      </c>
      <c r="W1131" s="13" t="e">
        <f t="shared" si="392"/>
        <v>#NUM!</v>
      </c>
      <c r="X1131" s="3" t="e">
        <f t="shared" si="393"/>
        <v>#NUM!</v>
      </c>
      <c r="Y1131" s="3" t="e">
        <f t="shared" si="394"/>
        <v>#NUM!</v>
      </c>
      <c r="Z1131" s="3" t="e">
        <f t="shared" si="395"/>
        <v>#NUM!</v>
      </c>
      <c r="AA1131" s="3" t="e">
        <f t="shared" si="396"/>
        <v>#NUM!</v>
      </c>
    </row>
    <row r="1132" spans="1:27" hidden="1">
      <c r="A1132" s="4">
        <v>41549</v>
      </c>
      <c r="B1132" s="3">
        <v>114.64</v>
      </c>
      <c r="C1132" s="3">
        <f t="shared" si="376"/>
        <v>0</v>
      </c>
      <c r="D1132" s="3">
        <f t="shared" si="377"/>
        <v>0</v>
      </c>
      <c r="E1132" s="3">
        <f t="shared" si="378"/>
        <v>1.2266636617660669E-3</v>
      </c>
      <c r="F1132" s="3">
        <f t="shared" si="379"/>
        <v>-9.6359094464272994E-3</v>
      </c>
      <c r="G1132" s="3">
        <f t="shared" si="380"/>
        <v>0.12408652692863478</v>
      </c>
      <c r="H1132" s="3">
        <f t="shared" si="381"/>
        <v>0.47872880585628891</v>
      </c>
      <c r="J1132" s="3">
        <f t="shared" si="382"/>
        <v>0</v>
      </c>
      <c r="K1132" s="3">
        <f t="shared" si="375"/>
        <v>0</v>
      </c>
      <c r="L1132" s="13">
        <f t="shared" si="383"/>
        <v>0</v>
      </c>
      <c r="M1132" s="3" t="e">
        <f t="shared" si="384"/>
        <v>#DIV/0!</v>
      </c>
      <c r="N1132" s="3" t="e">
        <f t="shared" si="385"/>
        <v>#DIV/0!</v>
      </c>
      <c r="O1132" s="3">
        <v>1121</v>
      </c>
      <c r="P1132" s="3">
        <f t="shared" si="386"/>
        <v>4.4484126984126986</v>
      </c>
      <c r="R1132" s="3" t="e">
        <f t="shared" si="387"/>
        <v>#NUM!</v>
      </c>
      <c r="S1132" s="3" t="e">
        <f t="shared" si="388"/>
        <v>#NUM!</v>
      </c>
      <c r="T1132" s="13" t="e">
        <f t="shared" si="389"/>
        <v>#NUM!</v>
      </c>
      <c r="U1132" s="13" t="e">
        <f t="shared" si="390"/>
        <v>#NUM!</v>
      </c>
      <c r="V1132" s="3" t="e">
        <f t="shared" si="391"/>
        <v>#NUM!</v>
      </c>
      <c r="W1132" s="13" t="e">
        <f t="shared" si="392"/>
        <v>#NUM!</v>
      </c>
      <c r="X1132" s="3" t="e">
        <f t="shared" si="393"/>
        <v>#NUM!</v>
      </c>
      <c r="Y1132" s="3" t="e">
        <f t="shared" si="394"/>
        <v>#NUM!</v>
      </c>
      <c r="Z1132" s="3" t="e">
        <f t="shared" si="395"/>
        <v>#NUM!</v>
      </c>
      <c r="AA1132" s="3" t="e">
        <f t="shared" si="396"/>
        <v>#NUM!</v>
      </c>
    </row>
    <row r="1133" spans="1:27" hidden="1">
      <c r="A1133" s="4">
        <v>41542</v>
      </c>
      <c r="B1133" s="3">
        <v>114.64</v>
      </c>
      <c r="C1133" s="3">
        <f t="shared" si="376"/>
        <v>7.9695653235632626E-3</v>
      </c>
      <c r="D1133" s="3">
        <f t="shared" si="377"/>
        <v>6.351397144654201E-5</v>
      </c>
      <c r="E1133" s="3">
        <f t="shared" si="378"/>
        <v>1.3278118845507921E-3</v>
      </c>
      <c r="F1133" s="3">
        <f t="shared" si="379"/>
        <v>-1.9693156723129074E-2</v>
      </c>
      <c r="G1133" s="3">
        <f t="shared" si="380"/>
        <v>0.12839821992401335</v>
      </c>
      <c r="H1133" s="3">
        <f t="shared" si="381"/>
        <v>0.47159869549407668</v>
      </c>
      <c r="J1133" s="3">
        <f t="shared" si="382"/>
        <v>0</v>
      </c>
      <c r="K1133" s="3">
        <f t="shared" si="375"/>
        <v>0</v>
      </c>
      <c r="L1133" s="13">
        <f t="shared" si="383"/>
        <v>0</v>
      </c>
      <c r="M1133" s="3" t="e">
        <f t="shared" si="384"/>
        <v>#DIV/0!</v>
      </c>
      <c r="N1133" s="3" t="e">
        <f t="shared" si="385"/>
        <v>#DIV/0!</v>
      </c>
      <c r="O1133" s="3">
        <v>1122</v>
      </c>
      <c r="P1133" s="3">
        <f t="shared" si="386"/>
        <v>4.4523809523809526</v>
      </c>
      <c r="R1133" s="3" t="e">
        <f t="shared" si="387"/>
        <v>#NUM!</v>
      </c>
      <c r="S1133" s="3" t="e">
        <f t="shared" si="388"/>
        <v>#NUM!</v>
      </c>
      <c r="T1133" s="13" t="e">
        <f t="shared" si="389"/>
        <v>#NUM!</v>
      </c>
      <c r="U1133" s="13" t="e">
        <f t="shared" si="390"/>
        <v>#NUM!</v>
      </c>
      <c r="V1133" s="3" t="e">
        <f t="shared" si="391"/>
        <v>#NUM!</v>
      </c>
      <c r="W1133" s="13" t="e">
        <f t="shared" si="392"/>
        <v>#NUM!</v>
      </c>
      <c r="X1133" s="3" t="e">
        <f t="shared" si="393"/>
        <v>#NUM!</v>
      </c>
      <c r="Y1133" s="3" t="e">
        <f t="shared" si="394"/>
        <v>#NUM!</v>
      </c>
      <c r="Z1133" s="3" t="e">
        <f t="shared" si="395"/>
        <v>#NUM!</v>
      </c>
      <c r="AA1133" s="3" t="e">
        <f t="shared" si="396"/>
        <v>#NUM!</v>
      </c>
    </row>
    <row r="1134" spans="1:27" hidden="1">
      <c r="A1134" s="4">
        <v>41535</v>
      </c>
      <c r="B1134" s="3">
        <v>113.73</v>
      </c>
      <c r="C1134" s="3">
        <f t="shared" si="376"/>
        <v>4.1411575106941817E-3</v>
      </c>
      <c r="D1134" s="3">
        <f t="shared" si="377"/>
        <v>1.7149185528378831E-5</v>
      </c>
      <c r="E1134" s="3">
        <f t="shared" si="378"/>
        <v>1.2760422979768316E-3</v>
      </c>
      <c r="F1134" s="3">
        <f t="shared" si="379"/>
        <v>-2.4235713894880984E-2</v>
      </c>
      <c r="G1134" s="3">
        <f t="shared" si="380"/>
        <v>0.12533191917014408</v>
      </c>
      <c r="H1134" s="3">
        <f t="shared" si="381"/>
        <v>0.44073538115194966</v>
      </c>
      <c r="J1134" s="3">
        <f t="shared" si="382"/>
        <v>0</v>
      </c>
      <c r="K1134" s="3">
        <f t="shared" si="375"/>
        <v>0</v>
      </c>
      <c r="L1134" s="13">
        <f t="shared" si="383"/>
        <v>0</v>
      </c>
      <c r="M1134" s="3" t="e">
        <f t="shared" si="384"/>
        <v>#DIV/0!</v>
      </c>
      <c r="N1134" s="3" t="e">
        <f t="shared" si="385"/>
        <v>#DIV/0!</v>
      </c>
      <c r="O1134" s="3">
        <v>1123</v>
      </c>
      <c r="P1134" s="3">
        <f t="shared" si="386"/>
        <v>4.4563492063492065</v>
      </c>
      <c r="R1134" s="3" t="e">
        <f t="shared" si="387"/>
        <v>#NUM!</v>
      </c>
      <c r="S1134" s="3" t="e">
        <f t="shared" si="388"/>
        <v>#NUM!</v>
      </c>
      <c r="T1134" s="13" t="e">
        <f t="shared" si="389"/>
        <v>#NUM!</v>
      </c>
      <c r="U1134" s="13" t="e">
        <f t="shared" si="390"/>
        <v>#NUM!</v>
      </c>
      <c r="V1134" s="3" t="e">
        <f t="shared" si="391"/>
        <v>#NUM!</v>
      </c>
      <c r="W1134" s="13" t="e">
        <f t="shared" si="392"/>
        <v>#NUM!</v>
      </c>
      <c r="X1134" s="3" t="e">
        <f t="shared" si="393"/>
        <v>#NUM!</v>
      </c>
      <c r="Y1134" s="3" t="e">
        <f t="shared" si="394"/>
        <v>#NUM!</v>
      </c>
      <c r="Z1134" s="3" t="e">
        <f t="shared" si="395"/>
        <v>#NUM!</v>
      </c>
      <c r="AA1134" s="3" t="e">
        <f t="shared" si="396"/>
        <v>#NUM!</v>
      </c>
    </row>
    <row r="1135" spans="1:27" hidden="1">
      <c r="A1135" s="4">
        <v>41528</v>
      </c>
      <c r="B1135" s="3">
        <v>113.26</v>
      </c>
      <c r="C1135" s="3">
        <f t="shared" si="376"/>
        <v>-1.4998458852923118E-3</v>
      </c>
      <c r="D1135" s="3">
        <f t="shared" si="377"/>
        <v>2.2495376796282784E-6</v>
      </c>
      <c r="E1135" s="3">
        <f t="shared" si="378"/>
        <v>1.3075558914891266E-3</v>
      </c>
      <c r="F1135" s="3">
        <f t="shared" si="379"/>
        <v>-2.1401000202587409E-2</v>
      </c>
      <c r="G1135" s="3">
        <f t="shared" si="380"/>
        <v>0.12722681502996991</v>
      </c>
      <c r="H1135" s="3">
        <f t="shared" si="381"/>
        <v>0.43939555051381324</v>
      </c>
      <c r="J1135" s="3">
        <f t="shared" si="382"/>
        <v>0</v>
      </c>
      <c r="K1135" s="3">
        <f t="shared" si="375"/>
        <v>0</v>
      </c>
      <c r="L1135" s="13">
        <f t="shared" si="383"/>
        <v>0</v>
      </c>
      <c r="M1135" s="3" t="e">
        <f t="shared" si="384"/>
        <v>#DIV/0!</v>
      </c>
      <c r="N1135" s="3" t="e">
        <f t="shared" si="385"/>
        <v>#DIV/0!</v>
      </c>
      <c r="O1135" s="3">
        <v>1124</v>
      </c>
      <c r="P1135" s="3">
        <f t="shared" si="386"/>
        <v>4.4603174603174605</v>
      </c>
      <c r="R1135" s="3" t="e">
        <f t="shared" si="387"/>
        <v>#NUM!</v>
      </c>
      <c r="S1135" s="3" t="e">
        <f t="shared" si="388"/>
        <v>#NUM!</v>
      </c>
      <c r="T1135" s="13" t="e">
        <f t="shared" si="389"/>
        <v>#NUM!</v>
      </c>
      <c r="U1135" s="13" t="e">
        <f t="shared" si="390"/>
        <v>#NUM!</v>
      </c>
      <c r="V1135" s="3" t="e">
        <f t="shared" si="391"/>
        <v>#NUM!</v>
      </c>
      <c r="W1135" s="13" t="e">
        <f t="shared" si="392"/>
        <v>#NUM!</v>
      </c>
      <c r="X1135" s="3" t="e">
        <f t="shared" si="393"/>
        <v>#NUM!</v>
      </c>
      <c r="Y1135" s="3" t="e">
        <f t="shared" si="394"/>
        <v>#NUM!</v>
      </c>
      <c r="Z1135" s="3" t="e">
        <f t="shared" si="395"/>
        <v>#NUM!</v>
      </c>
      <c r="AA1135" s="3" t="e">
        <f t="shared" si="396"/>
        <v>#NUM!</v>
      </c>
    </row>
    <row r="1136" spans="1:27" hidden="1">
      <c r="A1136" s="4">
        <v>41521</v>
      </c>
      <c r="B1136" s="3">
        <v>113.43</v>
      </c>
      <c r="C1136" s="3">
        <f t="shared" si="376"/>
        <v>-1.4095676723790667E-3</v>
      </c>
      <c r="D1136" s="3">
        <f t="shared" si="377"/>
        <v>1.9868810230161401E-6</v>
      </c>
      <c r="E1136" s="3">
        <f t="shared" si="378"/>
        <v>1.4732847413565895E-3</v>
      </c>
      <c r="F1136" s="3">
        <f t="shared" si="379"/>
        <v>-6.9405066657658339E-3</v>
      </c>
      <c r="G1136" s="3">
        <f t="shared" si="380"/>
        <v>0.13613610925262695</v>
      </c>
      <c r="H1136" s="3">
        <f t="shared" si="381"/>
        <v>0.42778841226453868</v>
      </c>
      <c r="J1136" s="3">
        <f t="shared" si="382"/>
        <v>0</v>
      </c>
      <c r="K1136" s="3">
        <f t="shared" si="375"/>
        <v>0</v>
      </c>
      <c r="L1136" s="13">
        <f t="shared" si="383"/>
        <v>0</v>
      </c>
      <c r="M1136" s="3" t="e">
        <f t="shared" si="384"/>
        <v>#DIV/0!</v>
      </c>
      <c r="N1136" s="3" t="e">
        <f t="shared" si="385"/>
        <v>#DIV/0!</v>
      </c>
      <c r="O1136" s="3">
        <v>1125</v>
      </c>
      <c r="P1136" s="3">
        <f t="shared" si="386"/>
        <v>4.4642857142857144</v>
      </c>
      <c r="R1136" s="3" t="e">
        <f t="shared" si="387"/>
        <v>#NUM!</v>
      </c>
      <c r="S1136" s="3" t="e">
        <f t="shared" si="388"/>
        <v>#NUM!</v>
      </c>
      <c r="T1136" s="13" t="e">
        <f t="shared" si="389"/>
        <v>#NUM!</v>
      </c>
      <c r="U1136" s="13" t="e">
        <f t="shared" si="390"/>
        <v>#NUM!</v>
      </c>
      <c r="V1136" s="3" t="e">
        <f t="shared" si="391"/>
        <v>#NUM!</v>
      </c>
      <c r="W1136" s="13" t="e">
        <f t="shared" si="392"/>
        <v>#NUM!</v>
      </c>
      <c r="X1136" s="3" t="e">
        <f t="shared" si="393"/>
        <v>#NUM!</v>
      </c>
      <c r="Y1136" s="3" t="e">
        <f t="shared" si="394"/>
        <v>#NUM!</v>
      </c>
      <c r="Z1136" s="3" t="e">
        <f t="shared" si="395"/>
        <v>#NUM!</v>
      </c>
      <c r="AA1136" s="3" t="e">
        <f t="shared" si="396"/>
        <v>#NUM!</v>
      </c>
    </row>
    <row r="1137" spans="1:27" hidden="1">
      <c r="A1137" s="4">
        <v>41514</v>
      </c>
      <c r="B1137" s="3">
        <v>113.59</v>
      </c>
      <c r="C1137" s="3">
        <f t="shared" si="376"/>
        <v>-1.6712850791710651E-3</v>
      </c>
      <c r="D1137" s="3">
        <f t="shared" si="377"/>
        <v>2.7931938158598332E-6</v>
      </c>
      <c r="E1137" s="3">
        <f t="shared" si="378"/>
        <v>1.4801851205861812E-3</v>
      </c>
      <c r="F1137" s="3">
        <f t="shared" si="379"/>
        <v>-2.5497881665066387E-3</v>
      </c>
      <c r="G1137" s="3">
        <f t="shared" si="380"/>
        <v>0.13655122344738851</v>
      </c>
      <c r="H1137" s="3">
        <f t="shared" si="381"/>
        <v>0.43043652683496508</v>
      </c>
      <c r="J1137" s="3">
        <f t="shared" si="382"/>
        <v>0</v>
      </c>
      <c r="K1137" s="3">
        <f t="shared" si="375"/>
        <v>0</v>
      </c>
      <c r="L1137" s="13">
        <f t="shared" si="383"/>
        <v>0</v>
      </c>
      <c r="M1137" s="3" t="e">
        <f t="shared" si="384"/>
        <v>#DIV/0!</v>
      </c>
      <c r="N1137" s="3" t="e">
        <f t="shared" si="385"/>
        <v>#DIV/0!</v>
      </c>
      <c r="O1137" s="3">
        <v>1126</v>
      </c>
      <c r="P1137" s="3">
        <f t="shared" si="386"/>
        <v>4.4682539682539684</v>
      </c>
      <c r="R1137" s="3" t="e">
        <f t="shared" si="387"/>
        <v>#NUM!</v>
      </c>
      <c r="S1137" s="3" t="e">
        <f t="shared" si="388"/>
        <v>#NUM!</v>
      </c>
      <c r="T1137" s="13" t="e">
        <f t="shared" si="389"/>
        <v>#NUM!</v>
      </c>
      <c r="U1137" s="13" t="e">
        <f t="shared" si="390"/>
        <v>#NUM!</v>
      </c>
      <c r="V1137" s="3" t="e">
        <f t="shared" si="391"/>
        <v>#NUM!</v>
      </c>
      <c r="W1137" s="13" t="e">
        <f t="shared" si="392"/>
        <v>#NUM!</v>
      </c>
      <c r="X1137" s="3" t="e">
        <f t="shared" si="393"/>
        <v>#NUM!</v>
      </c>
      <c r="Y1137" s="3" t="e">
        <f t="shared" si="394"/>
        <v>#NUM!</v>
      </c>
      <c r="Z1137" s="3" t="e">
        <f t="shared" si="395"/>
        <v>#NUM!</v>
      </c>
      <c r="AA1137" s="3" t="e">
        <f t="shared" si="396"/>
        <v>#NUM!</v>
      </c>
    </row>
    <row r="1138" spans="1:27" hidden="1">
      <c r="A1138" s="4">
        <v>41507</v>
      </c>
      <c r="B1138" s="3">
        <v>113.78</v>
      </c>
      <c r="C1138" s="3">
        <f t="shared" si="376"/>
        <v>-5.1720474706240128E-3</v>
      </c>
      <c r="D1138" s="3">
        <f t="shared" si="377"/>
        <v>2.675007503838825E-5</v>
      </c>
      <c r="E1138" s="3">
        <f t="shared" si="378"/>
        <v>1.5648449870733256E-3</v>
      </c>
      <c r="F1138" s="3">
        <f t="shared" si="379"/>
        <v>8.4731310106712504E-3</v>
      </c>
      <c r="G1138" s="3">
        <f t="shared" si="380"/>
        <v>0.14025625351183377</v>
      </c>
      <c r="H1138" s="3">
        <f t="shared" si="381"/>
        <v>0.42886751401075218</v>
      </c>
      <c r="J1138" s="3">
        <f t="shared" si="382"/>
        <v>0</v>
      </c>
      <c r="K1138" s="3">
        <f t="shared" si="375"/>
        <v>0</v>
      </c>
      <c r="L1138" s="13">
        <f t="shared" si="383"/>
        <v>0</v>
      </c>
      <c r="M1138" s="3" t="e">
        <f t="shared" si="384"/>
        <v>#DIV/0!</v>
      </c>
      <c r="N1138" s="3" t="e">
        <f t="shared" si="385"/>
        <v>#DIV/0!</v>
      </c>
      <c r="O1138" s="3">
        <v>1127</v>
      </c>
      <c r="P1138" s="3">
        <f t="shared" si="386"/>
        <v>4.4722222222222223</v>
      </c>
      <c r="R1138" s="3" t="e">
        <f t="shared" si="387"/>
        <v>#NUM!</v>
      </c>
      <c r="S1138" s="3" t="e">
        <f t="shared" si="388"/>
        <v>#NUM!</v>
      </c>
      <c r="T1138" s="13" t="e">
        <f t="shared" si="389"/>
        <v>#NUM!</v>
      </c>
      <c r="U1138" s="13" t="e">
        <f t="shared" si="390"/>
        <v>#NUM!</v>
      </c>
      <c r="V1138" s="3" t="e">
        <f t="shared" si="391"/>
        <v>#NUM!</v>
      </c>
      <c r="W1138" s="13" t="e">
        <f t="shared" si="392"/>
        <v>#NUM!</v>
      </c>
      <c r="X1138" s="3" t="e">
        <f t="shared" si="393"/>
        <v>#NUM!</v>
      </c>
      <c r="Y1138" s="3" t="e">
        <f t="shared" si="394"/>
        <v>#NUM!</v>
      </c>
      <c r="Z1138" s="3" t="e">
        <f t="shared" si="395"/>
        <v>#NUM!</v>
      </c>
      <c r="AA1138" s="3" t="e">
        <f t="shared" si="396"/>
        <v>#NUM!</v>
      </c>
    </row>
    <row r="1139" spans="1:27" hidden="1">
      <c r="A1139" s="4">
        <v>41499</v>
      </c>
      <c r="B1139" s="3">
        <v>114.37</v>
      </c>
      <c r="C1139" s="3">
        <f t="shared" si="376"/>
        <v>1.9254338173208222E-3</v>
      </c>
      <c r="D1139" s="3">
        <f t="shared" si="377"/>
        <v>3.7072953848826332E-6</v>
      </c>
      <c r="E1139" s="3">
        <f t="shared" si="378"/>
        <v>1.5586223659903335E-3</v>
      </c>
      <c r="F1139" s="3">
        <f t="shared" si="379"/>
        <v>1.8175901818180479E-2</v>
      </c>
      <c r="G1139" s="3">
        <f t="shared" si="380"/>
        <v>0.13939337453813433</v>
      </c>
      <c r="H1139" s="3">
        <f t="shared" si="381"/>
        <v>0.43420513110108433</v>
      </c>
      <c r="J1139" s="3">
        <f t="shared" si="382"/>
        <v>0</v>
      </c>
      <c r="K1139" s="3">
        <f t="shared" si="375"/>
        <v>0</v>
      </c>
      <c r="L1139" s="13">
        <f t="shared" si="383"/>
        <v>0</v>
      </c>
      <c r="M1139" s="3" t="e">
        <f t="shared" si="384"/>
        <v>#DIV/0!</v>
      </c>
      <c r="N1139" s="3" t="e">
        <f t="shared" si="385"/>
        <v>#DIV/0!</v>
      </c>
      <c r="O1139" s="3">
        <v>1128</v>
      </c>
      <c r="P1139" s="3">
        <f t="shared" si="386"/>
        <v>4.4761904761904763</v>
      </c>
      <c r="R1139" s="3" t="e">
        <f t="shared" si="387"/>
        <v>#NUM!</v>
      </c>
      <c r="S1139" s="3" t="e">
        <f t="shared" si="388"/>
        <v>#NUM!</v>
      </c>
      <c r="T1139" s="13" t="e">
        <f t="shared" si="389"/>
        <v>#NUM!</v>
      </c>
      <c r="U1139" s="13" t="e">
        <f t="shared" si="390"/>
        <v>#NUM!</v>
      </c>
      <c r="V1139" s="3" t="e">
        <f t="shared" si="391"/>
        <v>#NUM!</v>
      </c>
      <c r="W1139" s="13" t="e">
        <f t="shared" si="392"/>
        <v>#NUM!</v>
      </c>
      <c r="X1139" s="3" t="e">
        <f t="shared" si="393"/>
        <v>#NUM!</v>
      </c>
      <c r="Y1139" s="3" t="e">
        <f t="shared" si="394"/>
        <v>#NUM!</v>
      </c>
      <c r="Z1139" s="3" t="e">
        <f t="shared" si="395"/>
        <v>#NUM!</v>
      </c>
      <c r="AA1139" s="3" t="e">
        <f t="shared" si="396"/>
        <v>#NUM!</v>
      </c>
    </row>
    <row r="1140" spans="1:27" hidden="1">
      <c r="A1140" s="4">
        <v>41493</v>
      </c>
      <c r="B1140" s="3">
        <v>114.15</v>
      </c>
      <c r="C1140" s="3">
        <f t="shared" si="376"/>
        <v>6.6801689920562264E-3</v>
      </c>
      <c r="D1140" s="3">
        <f t="shared" si="377"/>
        <v>4.4624657762429503E-5</v>
      </c>
      <c r="E1140" s="3">
        <f t="shared" si="378"/>
        <v>1.5625128934391736E-3</v>
      </c>
      <c r="F1140" s="3">
        <f t="shared" si="379"/>
        <v>1.3494053149331938E-2</v>
      </c>
      <c r="G1140" s="3">
        <f t="shared" si="380"/>
        <v>0.13990334553177589</v>
      </c>
      <c r="H1140" s="3">
        <f t="shared" si="381"/>
        <v>0.43437969909651802</v>
      </c>
      <c r="J1140" s="3">
        <f t="shared" si="382"/>
        <v>0</v>
      </c>
      <c r="K1140" s="3">
        <f t="shared" si="375"/>
        <v>0</v>
      </c>
      <c r="L1140" s="13">
        <f t="shared" si="383"/>
        <v>0</v>
      </c>
      <c r="M1140" s="3" t="e">
        <f t="shared" si="384"/>
        <v>#DIV/0!</v>
      </c>
      <c r="N1140" s="3" t="e">
        <f t="shared" si="385"/>
        <v>#DIV/0!</v>
      </c>
      <c r="O1140" s="3">
        <v>1129</v>
      </c>
      <c r="P1140" s="3">
        <f t="shared" si="386"/>
        <v>4.4801587301587302</v>
      </c>
      <c r="R1140" s="3" t="e">
        <f t="shared" si="387"/>
        <v>#NUM!</v>
      </c>
      <c r="S1140" s="3" t="e">
        <f t="shared" si="388"/>
        <v>#NUM!</v>
      </c>
      <c r="T1140" s="13" t="e">
        <f t="shared" si="389"/>
        <v>#NUM!</v>
      </c>
      <c r="U1140" s="13" t="e">
        <f t="shared" si="390"/>
        <v>#NUM!</v>
      </c>
      <c r="V1140" s="3" t="e">
        <f t="shared" si="391"/>
        <v>#NUM!</v>
      </c>
      <c r="W1140" s="13" t="e">
        <f t="shared" si="392"/>
        <v>#NUM!</v>
      </c>
      <c r="X1140" s="3" t="e">
        <f t="shared" si="393"/>
        <v>#NUM!</v>
      </c>
      <c r="Y1140" s="3" t="e">
        <f t="shared" si="394"/>
        <v>#NUM!</v>
      </c>
      <c r="Z1140" s="3" t="e">
        <f t="shared" si="395"/>
        <v>#NUM!</v>
      </c>
      <c r="AA1140" s="3" t="e">
        <f t="shared" si="396"/>
        <v>#NUM!</v>
      </c>
    </row>
    <row r="1141" spans="1:27" hidden="1">
      <c r="A1141" s="4">
        <v>41486</v>
      </c>
      <c r="B1141" s="3">
        <v>113.39</v>
      </c>
      <c r="C1141" s="3">
        <f t="shared" si="376"/>
        <v>-1.2339151926938389E-3</v>
      </c>
      <c r="D1141" s="3">
        <f t="shared" si="377"/>
        <v>1.5225467027606735E-6</v>
      </c>
      <c r="E1141" s="3">
        <f t="shared" si="378"/>
        <v>1.5180854333618355E-3</v>
      </c>
      <c r="F1141" s="3">
        <f t="shared" si="379"/>
        <v>7.2579536170356545E-3</v>
      </c>
      <c r="G1141" s="3">
        <f t="shared" si="380"/>
        <v>0.13818353515963358</v>
      </c>
      <c r="H1141" s="3">
        <f t="shared" si="381"/>
        <v>0.43228364021295002</v>
      </c>
      <c r="J1141" s="3">
        <f t="shared" si="382"/>
        <v>0</v>
      </c>
      <c r="K1141" s="3">
        <f t="shared" si="375"/>
        <v>0</v>
      </c>
      <c r="L1141" s="13">
        <f t="shared" si="383"/>
        <v>0</v>
      </c>
      <c r="M1141" s="3" t="e">
        <f t="shared" si="384"/>
        <v>#DIV/0!</v>
      </c>
      <c r="N1141" s="3" t="e">
        <f t="shared" si="385"/>
        <v>#DIV/0!</v>
      </c>
      <c r="O1141" s="3">
        <v>1130</v>
      </c>
      <c r="P1141" s="3">
        <f t="shared" si="386"/>
        <v>4.4841269841269842</v>
      </c>
      <c r="R1141" s="3" t="e">
        <f t="shared" si="387"/>
        <v>#NUM!</v>
      </c>
      <c r="S1141" s="3" t="e">
        <f t="shared" si="388"/>
        <v>#NUM!</v>
      </c>
      <c r="T1141" s="13" t="e">
        <f t="shared" si="389"/>
        <v>#NUM!</v>
      </c>
      <c r="U1141" s="13" t="e">
        <f t="shared" si="390"/>
        <v>#NUM!</v>
      </c>
      <c r="V1141" s="3" t="e">
        <f t="shared" si="391"/>
        <v>#NUM!</v>
      </c>
      <c r="W1141" s="13" t="e">
        <f t="shared" si="392"/>
        <v>#NUM!</v>
      </c>
      <c r="X1141" s="3" t="e">
        <f t="shared" si="393"/>
        <v>#NUM!</v>
      </c>
      <c r="Y1141" s="3" t="e">
        <f t="shared" si="394"/>
        <v>#NUM!</v>
      </c>
      <c r="Z1141" s="3" t="e">
        <f t="shared" si="395"/>
        <v>#NUM!</v>
      </c>
      <c r="AA1141" s="3" t="e">
        <f t="shared" si="396"/>
        <v>#NUM!</v>
      </c>
    </row>
    <row r="1142" spans="1:27" hidden="1">
      <c r="A1142" s="4">
        <v>41479</v>
      </c>
      <c r="B1142" s="3">
        <v>113.53</v>
      </c>
      <c r="C1142" s="3">
        <f t="shared" si="376"/>
        <v>5.1218762624299728E-3</v>
      </c>
      <c r="D1142" s="3">
        <f t="shared" si="377"/>
        <v>2.6233616447643627E-5</v>
      </c>
      <c r="E1142" s="3">
        <f t="shared" si="378"/>
        <v>1.519416501827159E-3</v>
      </c>
      <c r="F1142" s="3">
        <f t="shared" si="379"/>
        <v>1.0181133492390028E-2</v>
      </c>
      <c r="G1142" s="3">
        <f t="shared" si="380"/>
        <v>0.13812800212532067</v>
      </c>
      <c r="H1142" s="3">
        <f t="shared" si="381"/>
        <v>0.43007796821137656</v>
      </c>
      <c r="J1142" s="3">
        <f t="shared" si="382"/>
        <v>0</v>
      </c>
      <c r="K1142" s="3">
        <f t="shared" si="375"/>
        <v>0</v>
      </c>
      <c r="L1142" s="13">
        <f t="shared" si="383"/>
        <v>0</v>
      </c>
      <c r="M1142" s="3" t="e">
        <f t="shared" si="384"/>
        <v>#DIV/0!</v>
      </c>
      <c r="N1142" s="3" t="e">
        <f t="shared" si="385"/>
        <v>#DIV/0!</v>
      </c>
      <c r="O1142" s="3">
        <v>1131</v>
      </c>
      <c r="P1142" s="3">
        <f t="shared" si="386"/>
        <v>4.4880952380952381</v>
      </c>
      <c r="R1142" s="3" t="e">
        <f t="shared" si="387"/>
        <v>#NUM!</v>
      </c>
      <c r="S1142" s="3" t="e">
        <f t="shared" si="388"/>
        <v>#NUM!</v>
      </c>
      <c r="T1142" s="13" t="e">
        <f t="shared" si="389"/>
        <v>#NUM!</v>
      </c>
      <c r="U1142" s="13" t="e">
        <f t="shared" si="390"/>
        <v>#NUM!</v>
      </c>
      <c r="V1142" s="3" t="e">
        <f t="shared" si="391"/>
        <v>#NUM!</v>
      </c>
      <c r="W1142" s="13" t="e">
        <f t="shared" si="392"/>
        <v>#NUM!</v>
      </c>
      <c r="X1142" s="3" t="e">
        <f t="shared" si="393"/>
        <v>#NUM!</v>
      </c>
      <c r="Y1142" s="3" t="e">
        <f t="shared" si="394"/>
        <v>#NUM!</v>
      </c>
      <c r="Z1142" s="3" t="e">
        <f t="shared" si="395"/>
        <v>#NUM!</v>
      </c>
      <c r="AA1142" s="3" t="e">
        <f t="shared" si="396"/>
        <v>#NUM!</v>
      </c>
    </row>
    <row r="1143" spans="1:27" hidden="1">
      <c r="A1143" s="4">
        <v>41472</v>
      </c>
      <c r="B1143" s="3">
        <v>112.95</v>
      </c>
      <c r="C1143" s="3">
        <f t="shared" si="376"/>
        <v>2.7483505042799452E-3</v>
      </c>
      <c r="D1143" s="3">
        <f t="shared" si="377"/>
        <v>7.5534304943758288E-6</v>
      </c>
      <c r="E1143" s="3">
        <f t="shared" si="378"/>
        <v>1.5356542708036055E-3</v>
      </c>
      <c r="F1143" s="3">
        <f t="shared" si="379"/>
        <v>1.1576264627845251E-2</v>
      </c>
      <c r="G1143" s="3">
        <f t="shared" si="380"/>
        <v>0.13879775781115153</v>
      </c>
      <c r="H1143" s="3">
        <f t="shared" si="381"/>
        <v>0.43007146130794671</v>
      </c>
      <c r="J1143" s="3">
        <f t="shared" si="382"/>
        <v>0</v>
      </c>
      <c r="K1143" s="3">
        <f t="shared" si="375"/>
        <v>0</v>
      </c>
      <c r="L1143" s="13">
        <f t="shared" si="383"/>
        <v>0</v>
      </c>
      <c r="M1143" s="3" t="e">
        <f t="shared" si="384"/>
        <v>#DIV/0!</v>
      </c>
      <c r="N1143" s="3" t="e">
        <f t="shared" si="385"/>
        <v>#DIV/0!</v>
      </c>
      <c r="O1143" s="3">
        <v>1132</v>
      </c>
      <c r="P1143" s="3">
        <f t="shared" si="386"/>
        <v>4.4920634920634921</v>
      </c>
      <c r="R1143" s="3" t="e">
        <f t="shared" si="387"/>
        <v>#NUM!</v>
      </c>
      <c r="S1143" s="3" t="e">
        <f t="shared" si="388"/>
        <v>#NUM!</v>
      </c>
      <c r="T1143" s="13" t="e">
        <f t="shared" si="389"/>
        <v>#NUM!</v>
      </c>
      <c r="U1143" s="13" t="e">
        <f t="shared" si="390"/>
        <v>#NUM!</v>
      </c>
      <c r="V1143" s="3" t="e">
        <f t="shared" si="391"/>
        <v>#NUM!</v>
      </c>
      <c r="W1143" s="13" t="e">
        <f t="shared" si="392"/>
        <v>#NUM!</v>
      </c>
      <c r="X1143" s="3" t="e">
        <f t="shared" si="393"/>
        <v>#NUM!</v>
      </c>
      <c r="Y1143" s="3" t="e">
        <f t="shared" si="394"/>
        <v>#NUM!</v>
      </c>
      <c r="Z1143" s="3" t="e">
        <f t="shared" si="395"/>
        <v>#NUM!</v>
      </c>
      <c r="AA1143" s="3" t="e">
        <f t="shared" si="396"/>
        <v>#NUM!</v>
      </c>
    </row>
    <row r="1144" spans="1:27" hidden="1">
      <c r="A1144" s="4">
        <v>41465</v>
      </c>
      <c r="B1144" s="3">
        <v>112.64</v>
      </c>
      <c r="C1144" s="3">
        <f t="shared" si="376"/>
        <v>4.4399059469305517E-4</v>
      </c>
      <c r="D1144" s="3">
        <f t="shared" si="377"/>
        <v>1.9712764817589278E-7</v>
      </c>
      <c r="E1144" s="3">
        <f t="shared" si="378"/>
        <v>1.5457471241562828E-3</v>
      </c>
      <c r="F1144" s="3">
        <f t="shared" si="379"/>
        <v>4.6271661131446623E-3</v>
      </c>
      <c r="G1144" s="3">
        <f t="shared" si="380"/>
        <v>0.13950958764414303</v>
      </c>
      <c r="H1144" s="3">
        <f t="shared" si="381"/>
        <v>0.43529016375307644</v>
      </c>
      <c r="J1144" s="3">
        <f t="shared" si="382"/>
        <v>0</v>
      </c>
      <c r="K1144" s="3">
        <f t="shared" si="375"/>
        <v>0</v>
      </c>
      <c r="L1144" s="13">
        <f t="shared" si="383"/>
        <v>0</v>
      </c>
      <c r="M1144" s="3" t="e">
        <f t="shared" si="384"/>
        <v>#DIV/0!</v>
      </c>
      <c r="N1144" s="3" t="e">
        <f t="shared" si="385"/>
        <v>#DIV/0!</v>
      </c>
      <c r="O1144" s="3">
        <v>1133</v>
      </c>
      <c r="P1144" s="3">
        <f t="shared" si="386"/>
        <v>4.496031746031746</v>
      </c>
      <c r="R1144" s="3" t="e">
        <f t="shared" si="387"/>
        <v>#NUM!</v>
      </c>
      <c r="S1144" s="3" t="e">
        <f t="shared" si="388"/>
        <v>#NUM!</v>
      </c>
      <c r="T1144" s="13" t="e">
        <f t="shared" si="389"/>
        <v>#NUM!</v>
      </c>
      <c r="U1144" s="13" t="e">
        <f t="shared" si="390"/>
        <v>#NUM!</v>
      </c>
      <c r="V1144" s="3" t="e">
        <f t="shared" si="391"/>
        <v>#NUM!</v>
      </c>
      <c r="W1144" s="13" t="e">
        <f t="shared" si="392"/>
        <v>#NUM!</v>
      </c>
      <c r="X1144" s="3" t="e">
        <f t="shared" si="393"/>
        <v>#NUM!</v>
      </c>
      <c r="Y1144" s="3" t="e">
        <f t="shared" si="394"/>
        <v>#NUM!</v>
      </c>
      <c r="Z1144" s="3" t="e">
        <f t="shared" si="395"/>
        <v>#NUM!</v>
      </c>
      <c r="AA1144" s="3" t="e">
        <f t="shared" si="396"/>
        <v>#NUM!</v>
      </c>
    </row>
    <row r="1145" spans="1:27" hidden="1">
      <c r="A1145" s="4">
        <v>41458</v>
      </c>
      <c r="B1145" s="3">
        <v>112.59</v>
      </c>
      <c r="C1145" s="3">
        <f t="shared" si="376"/>
        <v>7.3991868663326639E-3</v>
      </c>
      <c r="D1145" s="3">
        <f t="shared" si="377"/>
        <v>5.4747966282909789E-5</v>
      </c>
      <c r="E1145" s="3">
        <f t="shared" si="378"/>
        <v>1.5458365256394641E-3</v>
      </c>
      <c r="F1145" s="3">
        <f t="shared" si="379"/>
        <v>4.7184596779006605E-3</v>
      </c>
      <c r="G1145" s="3">
        <f t="shared" si="380"/>
        <v>0.13951169839897334</v>
      </c>
      <c r="H1145" s="3">
        <f t="shared" si="381"/>
        <v>0.52693214562231261</v>
      </c>
      <c r="J1145" s="3">
        <f t="shared" si="382"/>
        <v>0</v>
      </c>
      <c r="K1145" s="3">
        <f t="shared" si="375"/>
        <v>0</v>
      </c>
      <c r="L1145" s="13">
        <f t="shared" si="383"/>
        <v>0</v>
      </c>
      <c r="M1145" s="3" t="e">
        <f t="shared" si="384"/>
        <v>#DIV/0!</v>
      </c>
      <c r="N1145" s="3" t="e">
        <f t="shared" si="385"/>
        <v>#DIV/0!</v>
      </c>
      <c r="O1145" s="3">
        <v>1134</v>
      </c>
      <c r="P1145" s="3">
        <f t="shared" si="386"/>
        <v>4.5</v>
      </c>
      <c r="R1145" s="3" t="e">
        <f t="shared" si="387"/>
        <v>#NUM!</v>
      </c>
      <c r="S1145" s="3" t="e">
        <f t="shared" si="388"/>
        <v>#NUM!</v>
      </c>
      <c r="T1145" s="13" t="e">
        <f t="shared" si="389"/>
        <v>#NUM!</v>
      </c>
      <c r="U1145" s="13" t="e">
        <f t="shared" si="390"/>
        <v>#NUM!</v>
      </c>
      <c r="V1145" s="3" t="e">
        <f t="shared" si="391"/>
        <v>#NUM!</v>
      </c>
      <c r="W1145" s="13" t="e">
        <f t="shared" si="392"/>
        <v>#NUM!</v>
      </c>
      <c r="X1145" s="3" t="e">
        <f t="shared" si="393"/>
        <v>#NUM!</v>
      </c>
      <c r="Y1145" s="3" t="e">
        <f t="shared" si="394"/>
        <v>#NUM!</v>
      </c>
      <c r="Z1145" s="3" t="e">
        <f t="shared" si="395"/>
        <v>#NUM!</v>
      </c>
      <c r="AA1145" s="3" t="e">
        <f t="shared" si="396"/>
        <v>#NUM!</v>
      </c>
    </row>
    <row r="1146" spans="1:27" hidden="1">
      <c r="A1146" s="4">
        <v>41451</v>
      </c>
      <c r="B1146" s="3">
        <v>111.76</v>
      </c>
      <c r="C1146" s="3">
        <f t="shared" si="376"/>
        <v>-2.3259947588875611E-2</v>
      </c>
      <c r="D1146" s="3">
        <f t="shared" si="377"/>
        <v>5.4102516183724032E-4</v>
      </c>
      <c r="E1146" s="3">
        <f t="shared" si="378"/>
        <v>1.5080085546647151E-3</v>
      </c>
      <c r="F1146" s="3">
        <f t="shared" si="379"/>
        <v>1.4326650014960009E-3</v>
      </c>
      <c r="G1146" s="3">
        <f t="shared" si="380"/>
        <v>0.13783908986750207</v>
      </c>
      <c r="H1146" s="3">
        <f t="shared" si="381"/>
        <v>0.52741859792636647</v>
      </c>
      <c r="J1146" s="3">
        <f t="shared" si="382"/>
        <v>0</v>
      </c>
      <c r="K1146" s="3">
        <f t="shared" si="375"/>
        <v>0</v>
      </c>
      <c r="L1146" s="13">
        <f t="shared" si="383"/>
        <v>0</v>
      </c>
      <c r="M1146" s="3" t="e">
        <f t="shared" si="384"/>
        <v>#DIV/0!</v>
      </c>
      <c r="N1146" s="3" t="e">
        <f t="shared" si="385"/>
        <v>#DIV/0!</v>
      </c>
      <c r="O1146" s="3">
        <v>1135</v>
      </c>
      <c r="P1146" s="3">
        <f t="shared" si="386"/>
        <v>4.503968253968254</v>
      </c>
      <c r="R1146" s="3" t="e">
        <f t="shared" si="387"/>
        <v>#NUM!</v>
      </c>
      <c r="S1146" s="3" t="e">
        <f t="shared" si="388"/>
        <v>#NUM!</v>
      </c>
      <c r="T1146" s="13" t="e">
        <f t="shared" si="389"/>
        <v>#NUM!</v>
      </c>
      <c r="U1146" s="13" t="e">
        <f t="shared" si="390"/>
        <v>#NUM!</v>
      </c>
      <c r="V1146" s="3" t="e">
        <f t="shared" si="391"/>
        <v>#NUM!</v>
      </c>
      <c r="W1146" s="13" t="e">
        <f t="shared" si="392"/>
        <v>#NUM!</v>
      </c>
      <c r="X1146" s="3" t="e">
        <f t="shared" si="393"/>
        <v>#NUM!</v>
      </c>
      <c r="Y1146" s="3" t="e">
        <f t="shared" si="394"/>
        <v>#NUM!</v>
      </c>
      <c r="Z1146" s="3" t="e">
        <f t="shared" si="395"/>
        <v>#NUM!</v>
      </c>
      <c r="AA1146" s="3" t="e">
        <f t="shared" si="396"/>
        <v>#NUM!</v>
      </c>
    </row>
    <row r="1147" spans="1:27" hidden="1">
      <c r="A1147" s="4">
        <v>41444</v>
      </c>
      <c r="B1147" s="3">
        <v>114.39</v>
      </c>
      <c r="C1147" s="3">
        <f t="shared" si="376"/>
        <v>6.4901122390297787E-3</v>
      </c>
      <c r="D1147" s="3">
        <f t="shared" si="377"/>
        <v>4.2121556875204131E-5</v>
      </c>
      <c r="E1147" s="3">
        <f t="shared" si="378"/>
        <v>1.041878577728384E-3</v>
      </c>
      <c r="F1147" s="3">
        <f t="shared" si="379"/>
        <v>1.603841217086955E-2</v>
      </c>
      <c r="G1147" s="3">
        <f t="shared" si="380"/>
        <v>0.11386665341728079</v>
      </c>
      <c r="H1147" s="3">
        <f t="shared" si="381"/>
        <v>0.58460928160647374</v>
      </c>
      <c r="J1147" s="3">
        <f t="shared" si="382"/>
        <v>0</v>
      </c>
      <c r="K1147" s="3">
        <f t="shared" si="375"/>
        <v>0</v>
      </c>
      <c r="L1147" s="13">
        <f t="shared" si="383"/>
        <v>0</v>
      </c>
      <c r="M1147" s="3" t="e">
        <f t="shared" si="384"/>
        <v>#DIV/0!</v>
      </c>
      <c r="N1147" s="3" t="e">
        <f t="shared" si="385"/>
        <v>#DIV/0!</v>
      </c>
      <c r="O1147" s="3">
        <v>1136</v>
      </c>
      <c r="P1147" s="3">
        <f t="shared" si="386"/>
        <v>4.5079365079365079</v>
      </c>
      <c r="R1147" s="3" t="e">
        <f t="shared" si="387"/>
        <v>#NUM!</v>
      </c>
      <c r="S1147" s="3" t="e">
        <f t="shared" si="388"/>
        <v>#NUM!</v>
      </c>
      <c r="T1147" s="13" t="e">
        <f t="shared" si="389"/>
        <v>#NUM!</v>
      </c>
      <c r="U1147" s="13" t="e">
        <f t="shared" si="390"/>
        <v>#NUM!</v>
      </c>
      <c r="V1147" s="3" t="e">
        <f t="shared" si="391"/>
        <v>#NUM!</v>
      </c>
      <c r="W1147" s="13" t="e">
        <f t="shared" si="392"/>
        <v>#NUM!</v>
      </c>
      <c r="X1147" s="3" t="e">
        <f t="shared" si="393"/>
        <v>#NUM!</v>
      </c>
      <c r="Y1147" s="3" t="e">
        <f t="shared" si="394"/>
        <v>#NUM!</v>
      </c>
      <c r="Z1147" s="3" t="e">
        <f t="shared" si="395"/>
        <v>#NUM!</v>
      </c>
      <c r="AA1147" s="3" t="e">
        <f t="shared" si="396"/>
        <v>#NUM!</v>
      </c>
    </row>
    <row r="1148" spans="1:27" hidden="1">
      <c r="A1148" s="4">
        <v>41437</v>
      </c>
      <c r="B1148" s="3">
        <v>113.65</v>
      </c>
      <c r="C1148" s="3">
        <f t="shared" si="376"/>
        <v>-1.3372571779974154E-2</v>
      </c>
      <c r="D1148" s="3">
        <f t="shared" si="377"/>
        <v>1.7882567601056114E-4</v>
      </c>
      <c r="E1148" s="3">
        <f t="shared" si="378"/>
        <v>1.0280154161536712E-3</v>
      </c>
      <c r="F1148" s="3">
        <f t="shared" si="379"/>
        <v>4.2324373207020954E-3</v>
      </c>
      <c r="G1148" s="3">
        <f t="shared" si="380"/>
        <v>0.11376163115199185</v>
      </c>
      <c r="H1148" s="3">
        <f t="shared" si="381"/>
        <v>0.58599980763986304</v>
      </c>
      <c r="J1148" s="3">
        <f t="shared" si="382"/>
        <v>0</v>
      </c>
      <c r="K1148" s="3">
        <f t="shared" si="375"/>
        <v>0</v>
      </c>
      <c r="L1148" s="13">
        <f t="shared" si="383"/>
        <v>0</v>
      </c>
      <c r="M1148" s="3" t="e">
        <f t="shared" si="384"/>
        <v>#DIV/0!</v>
      </c>
      <c r="N1148" s="3" t="e">
        <f t="shared" si="385"/>
        <v>#DIV/0!</v>
      </c>
      <c r="O1148" s="3">
        <v>1137</v>
      </c>
      <c r="P1148" s="3">
        <f t="shared" si="386"/>
        <v>4.5119047619047619</v>
      </c>
      <c r="R1148" s="3" t="e">
        <f t="shared" si="387"/>
        <v>#NUM!</v>
      </c>
      <c r="S1148" s="3" t="e">
        <f t="shared" si="388"/>
        <v>#NUM!</v>
      </c>
      <c r="T1148" s="13" t="e">
        <f t="shared" si="389"/>
        <v>#NUM!</v>
      </c>
      <c r="U1148" s="13" t="e">
        <f t="shared" si="390"/>
        <v>#NUM!</v>
      </c>
      <c r="V1148" s="3" t="e">
        <f t="shared" si="391"/>
        <v>#NUM!</v>
      </c>
      <c r="W1148" s="13" t="e">
        <f t="shared" si="392"/>
        <v>#NUM!</v>
      </c>
      <c r="X1148" s="3" t="e">
        <f t="shared" si="393"/>
        <v>#NUM!</v>
      </c>
      <c r="Y1148" s="3" t="e">
        <f t="shared" si="394"/>
        <v>#NUM!</v>
      </c>
      <c r="Z1148" s="3" t="e">
        <f t="shared" si="395"/>
        <v>#NUM!</v>
      </c>
      <c r="AA1148" s="3" t="e">
        <f t="shared" si="396"/>
        <v>#NUM!</v>
      </c>
    </row>
    <row r="1149" spans="1:27" hidden="1">
      <c r="A1149" s="4">
        <v>41430</v>
      </c>
      <c r="B1149" s="3">
        <v>115.18</v>
      </c>
      <c r="C1149" s="3">
        <f t="shared" si="376"/>
        <v>-1.1280317044985255E-3</v>
      </c>
      <c r="D1149" s="3">
        <f t="shared" si="377"/>
        <v>1.2724555263538488E-6</v>
      </c>
      <c r="E1149" s="3">
        <f t="shared" si="378"/>
        <v>8.4996984638952423E-4</v>
      </c>
      <c r="F1149" s="3">
        <f t="shared" si="379"/>
        <v>1.6721772865904302E-2</v>
      </c>
      <c r="G1149" s="3">
        <f t="shared" si="380"/>
        <v>0.10263265036628112</v>
      </c>
      <c r="H1149" s="3">
        <f t="shared" si="381"/>
        <v>0.65761766029671453</v>
      </c>
      <c r="J1149" s="3">
        <f t="shared" si="382"/>
        <v>0</v>
      </c>
      <c r="K1149" s="3">
        <f t="shared" si="375"/>
        <v>0</v>
      </c>
      <c r="L1149" s="13">
        <f t="shared" si="383"/>
        <v>0</v>
      </c>
      <c r="M1149" s="3" t="e">
        <f t="shared" si="384"/>
        <v>#DIV/0!</v>
      </c>
      <c r="N1149" s="3" t="e">
        <f t="shared" si="385"/>
        <v>#DIV/0!</v>
      </c>
      <c r="O1149" s="3">
        <v>1138</v>
      </c>
      <c r="P1149" s="3">
        <f t="shared" si="386"/>
        <v>4.5158730158730158</v>
      </c>
      <c r="R1149" s="3" t="e">
        <f t="shared" si="387"/>
        <v>#NUM!</v>
      </c>
      <c r="S1149" s="3" t="e">
        <f t="shared" si="388"/>
        <v>#NUM!</v>
      </c>
      <c r="T1149" s="13" t="e">
        <f t="shared" si="389"/>
        <v>#NUM!</v>
      </c>
      <c r="U1149" s="13" t="e">
        <f t="shared" si="390"/>
        <v>#NUM!</v>
      </c>
      <c r="V1149" s="3" t="e">
        <f t="shared" si="391"/>
        <v>#NUM!</v>
      </c>
      <c r="W1149" s="13" t="e">
        <f t="shared" si="392"/>
        <v>#NUM!</v>
      </c>
      <c r="X1149" s="3" t="e">
        <f t="shared" si="393"/>
        <v>#NUM!</v>
      </c>
      <c r="Y1149" s="3" t="e">
        <f t="shared" si="394"/>
        <v>#NUM!</v>
      </c>
      <c r="Z1149" s="3" t="e">
        <f t="shared" si="395"/>
        <v>#NUM!</v>
      </c>
      <c r="AA1149" s="3" t="e">
        <f t="shared" si="396"/>
        <v>#NUM!</v>
      </c>
    </row>
    <row r="1150" spans="1:27" hidden="1">
      <c r="A1150" s="4">
        <v>41423</v>
      </c>
      <c r="B1150" s="3">
        <v>115.31</v>
      </c>
      <c r="C1150" s="3">
        <f t="shared" si="376"/>
        <v>-1.1982385509485407E-2</v>
      </c>
      <c r="D1150" s="3">
        <f t="shared" si="377"/>
        <v>1.4357756249792585E-4</v>
      </c>
      <c r="E1150" s="3">
        <f t="shared" si="378"/>
        <v>8.4907954163303712E-4</v>
      </c>
      <c r="F1150" s="3">
        <f t="shared" si="379"/>
        <v>1.8467988013942536E-2</v>
      </c>
      <c r="G1150" s="3">
        <f t="shared" si="380"/>
        <v>0.10238911210850449</v>
      </c>
      <c r="H1150" s="3">
        <f t="shared" si="381"/>
        <v>0.68223105839655684</v>
      </c>
      <c r="J1150" s="3">
        <f t="shared" si="382"/>
        <v>0</v>
      </c>
      <c r="K1150" s="3">
        <f t="shared" si="375"/>
        <v>0</v>
      </c>
      <c r="L1150" s="13">
        <f t="shared" si="383"/>
        <v>0</v>
      </c>
      <c r="M1150" s="3" t="e">
        <f t="shared" si="384"/>
        <v>#DIV/0!</v>
      </c>
      <c r="N1150" s="3" t="e">
        <f t="shared" si="385"/>
        <v>#DIV/0!</v>
      </c>
      <c r="O1150" s="3">
        <v>1139</v>
      </c>
      <c r="P1150" s="3">
        <f t="shared" si="386"/>
        <v>4.5198412698412698</v>
      </c>
      <c r="R1150" s="3" t="e">
        <f t="shared" si="387"/>
        <v>#NUM!</v>
      </c>
      <c r="S1150" s="3" t="e">
        <f t="shared" si="388"/>
        <v>#NUM!</v>
      </c>
      <c r="T1150" s="13" t="e">
        <f t="shared" si="389"/>
        <v>#NUM!</v>
      </c>
      <c r="U1150" s="13" t="e">
        <f t="shared" si="390"/>
        <v>#NUM!</v>
      </c>
      <c r="V1150" s="3" t="e">
        <f t="shared" si="391"/>
        <v>#NUM!</v>
      </c>
      <c r="W1150" s="13" t="e">
        <f t="shared" si="392"/>
        <v>#NUM!</v>
      </c>
      <c r="X1150" s="3" t="e">
        <f t="shared" si="393"/>
        <v>#NUM!</v>
      </c>
      <c r="Y1150" s="3" t="e">
        <f t="shared" si="394"/>
        <v>#NUM!</v>
      </c>
      <c r="Z1150" s="3" t="e">
        <f t="shared" si="395"/>
        <v>#NUM!</v>
      </c>
      <c r="AA1150" s="3" t="e">
        <f t="shared" si="396"/>
        <v>#NUM!</v>
      </c>
    </row>
    <row r="1151" spans="1:27" hidden="1">
      <c r="A1151" s="4">
        <v>41416</v>
      </c>
      <c r="B1151" s="3">
        <v>116.7</v>
      </c>
      <c r="C1151" s="3">
        <f t="shared" si="376"/>
        <v>8.1738463261667831E-3</v>
      </c>
      <c r="D1151" s="3">
        <f t="shared" si="377"/>
        <v>6.6811763763790217E-5</v>
      </c>
      <c r="E1151" s="3">
        <f t="shared" si="378"/>
        <v>7.0569698845338762E-4</v>
      </c>
      <c r="F1151" s="3">
        <f t="shared" si="379"/>
        <v>3.000877492936711E-2</v>
      </c>
      <c r="G1151" s="3">
        <f t="shared" si="380"/>
        <v>9.1238425642231433E-2</v>
      </c>
      <c r="H1151" s="3">
        <f t="shared" si="381"/>
        <v>0.76927709992655524</v>
      </c>
      <c r="J1151" s="3">
        <f t="shared" si="382"/>
        <v>0</v>
      </c>
      <c r="K1151" s="3">
        <f t="shared" si="375"/>
        <v>0</v>
      </c>
      <c r="L1151" s="13">
        <f t="shared" si="383"/>
        <v>0</v>
      </c>
      <c r="M1151" s="3" t="e">
        <f t="shared" si="384"/>
        <v>#DIV/0!</v>
      </c>
      <c r="N1151" s="3" t="e">
        <f t="shared" si="385"/>
        <v>#DIV/0!</v>
      </c>
      <c r="O1151" s="3">
        <v>1140</v>
      </c>
      <c r="P1151" s="3">
        <f t="shared" si="386"/>
        <v>4.5238095238095237</v>
      </c>
      <c r="R1151" s="3" t="e">
        <f t="shared" si="387"/>
        <v>#NUM!</v>
      </c>
      <c r="S1151" s="3" t="e">
        <f t="shared" si="388"/>
        <v>#NUM!</v>
      </c>
      <c r="T1151" s="13" t="e">
        <f t="shared" si="389"/>
        <v>#NUM!</v>
      </c>
      <c r="U1151" s="13" t="e">
        <f t="shared" si="390"/>
        <v>#NUM!</v>
      </c>
      <c r="V1151" s="3" t="e">
        <f t="shared" si="391"/>
        <v>#NUM!</v>
      </c>
      <c r="W1151" s="13" t="e">
        <f t="shared" si="392"/>
        <v>#NUM!</v>
      </c>
      <c r="X1151" s="3" t="e">
        <f t="shared" si="393"/>
        <v>#NUM!</v>
      </c>
      <c r="Y1151" s="3" t="e">
        <f t="shared" si="394"/>
        <v>#NUM!</v>
      </c>
      <c r="Z1151" s="3" t="e">
        <f t="shared" si="395"/>
        <v>#NUM!</v>
      </c>
      <c r="AA1151" s="3" t="e">
        <f t="shared" si="396"/>
        <v>#NUM!</v>
      </c>
    </row>
    <row r="1152" spans="1:27" hidden="1">
      <c r="A1152" s="4">
        <v>41409</v>
      </c>
      <c r="B1152" s="3">
        <v>115.75</v>
      </c>
      <c r="C1152" s="3">
        <f t="shared" si="376"/>
        <v>-1.0057247276701773E-2</v>
      </c>
      <c r="D1152" s="3">
        <f t="shared" si="377"/>
        <v>1.0114822278472523E-4</v>
      </c>
      <c r="E1152" s="3">
        <f t="shared" si="378"/>
        <v>6.396656066163163E-4</v>
      </c>
      <c r="F1152" s="3">
        <f t="shared" si="379"/>
        <v>2.271832088679733E-2</v>
      </c>
      <c r="G1152" s="3">
        <f t="shared" si="380"/>
        <v>8.7946743645792969E-2</v>
      </c>
      <c r="H1152" s="3">
        <f t="shared" si="381"/>
        <v>0.77184856787470757</v>
      </c>
      <c r="J1152" s="3">
        <f t="shared" si="382"/>
        <v>0</v>
      </c>
      <c r="K1152" s="3">
        <f t="shared" si="375"/>
        <v>0</v>
      </c>
      <c r="L1152" s="13">
        <f t="shared" si="383"/>
        <v>0</v>
      </c>
      <c r="M1152" s="3" t="e">
        <f t="shared" si="384"/>
        <v>#DIV/0!</v>
      </c>
      <c r="N1152" s="3" t="e">
        <f t="shared" si="385"/>
        <v>#DIV/0!</v>
      </c>
      <c r="O1152" s="3">
        <v>1141</v>
      </c>
      <c r="P1152" s="3">
        <f t="shared" si="386"/>
        <v>4.5277777777777777</v>
      </c>
      <c r="R1152" s="3" t="e">
        <f t="shared" si="387"/>
        <v>#NUM!</v>
      </c>
      <c r="S1152" s="3" t="e">
        <f t="shared" si="388"/>
        <v>#NUM!</v>
      </c>
      <c r="T1152" s="13" t="e">
        <f t="shared" si="389"/>
        <v>#NUM!</v>
      </c>
      <c r="U1152" s="13" t="e">
        <f t="shared" si="390"/>
        <v>#NUM!</v>
      </c>
      <c r="V1152" s="3" t="e">
        <f t="shared" si="391"/>
        <v>#NUM!</v>
      </c>
      <c r="W1152" s="13" t="e">
        <f t="shared" si="392"/>
        <v>#NUM!</v>
      </c>
      <c r="X1152" s="3" t="e">
        <f t="shared" si="393"/>
        <v>#NUM!</v>
      </c>
      <c r="Y1152" s="3" t="e">
        <f t="shared" si="394"/>
        <v>#NUM!</v>
      </c>
      <c r="Z1152" s="3" t="e">
        <f t="shared" si="395"/>
        <v>#NUM!</v>
      </c>
      <c r="AA1152" s="3" t="e">
        <f t="shared" si="396"/>
        <v>#NUM!</v>
      </c>
    </row>
    <row r="1153" spans="1:27" hidden="1">
      <c r="A1153" s="4">
        <v>41401</v>
      </c>
      <c r="B1153" s="3">
        <v>116.92</v>
      </c>
      <c r="C1153" s="3">
        <f t="shared" si="376"/>
        <v>3.4270081518113543E-3</v>
      </c>
      <c r="D1153" s="3">
        <f t="shared" si="377"/>
        <v>1.1744384872581475E-5</v>
      </c>
      <c r="E1153" s="3">
        <f t="shared" si="378"/>
        <v>5.3915055547470927E-4</v>
      </c>
      <c r="F1153" s="3">
        <f t="shared" si="379"/>
        <v>3.357128899590088E-2</v>
      </c>
      <c r="G1153" s="3">
        <f t="shared" si="380"/>
        <v>7.7995302350386278E-2</v>
      </c>
      <c r="H1153" s="3">
        <f t="shared" si="381"/>
        <v>0.7912704612248127</v>
      </c>
      <c r="J1153" s="3">
        <f t="shared" si="382"/>
        <v>0</v>
      </c>
      <c r="K1153" s="3">
        <f t="shared" si="375"/>
        <v>0</v>
      </c>
      <c r="L1153" s="13">
        <f t="shared" si="383"/>
        <v>0</v>
      </c>
      <c r="M1153" s="3" t="e">
        <f t="shared" si="384"/>
        <v>#DIV/0!</v>
      </c>
      <c r="N1153" s="3" t="e">
        <f t="shared" si="385"/>
        <v>#DIV/0!</v>
      </c>
      <c r="O1153" s="3">
        <v>1142</v>
      </c>
      <c r="P1153" s="3">
        <f t="shared" si="386"/>
        <v>4.5317460317460316</v>
      </c>
      <c r="R1153" s="3" t="e">
        <f t="shared" si="387"/>
        <v>#NUM!</v>
      </c>
      <c r="S1153" s="3" t="e">
        <f t="shared" si="388"/>
        <v>#NUM!</v>
      </c>
      <c r="T1153" s="13" t="e">
        <f t="shared" si="389"/>
        <v>#NUM!</v>
      </c>
      <c r="U1153" s="13" t="e">
        <f t="shared" si="390"/>
        <v>#NUM!</v>
      </c>
      <c r="V1153" s="3" t="e">
        <f t="shared" si="391"/>
        <v>#NUM!</v>
      </c>
      <c r="W1153" s="13" t="e">
        <f t="shared" si="392"/>
        <v>#NUM!</v>
      </c>
      <c r="X1153" s="3" t="e">
        <f t="shared" si="393"/>
        <v>#NUM!</v>
      </c>
      <c r="Y1153" s="3" t="e">
        <f t="shared" si="394"/>
        <v>#NUM!</v>
      </c>
      <c r="Z1153" s="3" t="e">
        <f t="shared" si="395"/>
        <v>#NUM!</v>
      </c>
      <c r="AA1153" s="3" t="e">
        <f t="shared" si="396"/>
        <v>#NUM!</v>
      </c>
    </row>
    <row r="1154" spans="1:27" hidden="1">
      <c r="A1154" s="4">
        <v>41395</v>
      </c>
      <c r="B1154" s="3">
        <v>116.52</v>
      </c>
      <c r="C1154" s="3">
        <f t="shared" si="376"/>
        <v>6.9758712029877584E-3</v>
      </c>
      <c r="D1154" s="3">
        <f t="shared" si="377"/>
        <v>4.8662779040673872E-5</v>
      </c>
      <c r="E1154" s="3">
        <f t="shared" si="378"/>
        <v>5.296704671615089E-4</v>
      </c>
      <c r="F1154" s="3">
        <f t="shared" si="379"/>
        <v>3.1649038817778655E-2</v>
      </c>
      <c r="G1154" s="3">
        <f t="shared" si="380"/>
        <v>7.7735455499011383E-2</v>
      </c>
      <c r="H1154" s="3">
        <f t="shared" si="381"/>
        <v>0.93914134080460199</v>
      </c>
      <c r="J1154" s="3">
        <f t="shared" si="382"/>
        <v>0</v>
      </c>
      <c r="K1154" s="3">
        <f t="shared" si="375"/>
        <v>0</v>
      </c>
      <c r="L1154" s="13">
        <f t="shared" si="383"/>
        <v>0</v>
      </c>
      <c r="M1154" s="3" t="e">
        <f t="shared" si="384"/>
        <v>#DIV/0!</v>
      </c>
      <c r="N1154" s="3" t="e">
        <f t="shared" si="385"/>
        <v>#DIV/0!</v>
      </c>
      <c r="O1154" s="3">
        <v>1143</v>
      </c>
      <c r="P1154" s="3">
        <f t="shared" si="386"/>
        <v>4.5357142857142856</v>
      </c>
      <c r="R1154" s="3" t="e">
        <f t="shared" si="387"/>
        <v>#NUM!</v>
      </c>
      <c r="S1154" s="3" t="e">
        <f t="shared" si="388"/>
        <v>#NUM!</v>
      </c>
      <c r="T1154" s="13" t="e">
        <f t="shared" si="389"/>
        <v>#NUM!</v>
      </c>
      <c r="U1154" s="13" t="e">
        <f t="shared" si="390"/>
        <v>#NUM!</v>
      </c>
      <c r="V1154" s="3" t="e">
        <f t="shared" si="391"/>
        <v>#NUM!</v>
      </c>
      <c r="W1154" s="13" t="e">
        <f t="shared" si="392"/>
        <v>#NUM!</v>
      </c>
      <c r="X1154" s="3" t="e">
        <f t="shared" si="393"/>
        <v>#NUM!</v>
      </c>
      <c r="Y1154" s="3" t="e">
        <f t="shared" si="394"/>
        <v>#NUM!</v>
      </c>
      <c r="Z1154" s="3" t="e">
        <f t="shared" si="395"/>
        <v>#NUM!</v>
      </c>
      <c r="AA1154" s="3" t="e">
        <f t="shared" si="396"/>
        <v>#NUM!</v>
      </c>
    </row>
    <row r="1155" spans="1:27" hidden="1">
      <c r="A1155" s="4">
        <v>41388</v>
      </c>
      <c r="B1155" s="3">
        <v>115.71</v>
      </c>
      <c r="C1155" s="3">
        <f t="shared" si="376"/>
        <v>1.2960647651529263E-2</v>
      </c>
      <c r="D1155" s="3">
        <f t="shared" si="377"/>
        <v>1.6797838754709101E-4</v>
      </c>
      <c r="E1155" s="3">
        <f t="shared" si="378"/>
        <v>4.9767929174974741E-4</v>
      </c>
      <c r="F1155" s="3">
        <f t="shared" si="379"/>
        <v>2.87562551265781E-2</v>
      </c>
      <c r="G1155" s="3">
        <f t="shared" si="380"/>
        <v>7.5827423037030356E-2</v>
      </c>
      <c r="H1155" s="3">
        <f t="shared" si="381"/>
        <v>0.93020128807878144</v>
      </c>
      <c r="J1155" s="3">
        <f t="shared" si="382"/>
        <v>0</v>
      </c>
      <c r="K1155" s="3">
        <f t="shared" si="375"/>
        <v>0</v>
      </c>
      <c r="L1155" s="13">
        <f t="shared" si="383"/>
        <v>0</v>
      </c>
      <c r="M1155" s="3" t="e">
        <f t="shared" si="384"/>
        <v>#DIV/0!</v>
      </c>
      <c r="N1155" s="3" t="e">
        <f t="shared" si="385"/>
        <v>#DIV/0!</v>
      </c>
      <c r="O1155" s="3">
        <v>1144</v>
      </c>
      <c r="P1155" s="3">
        <f t="shared" si="386"/>
        <v>4.5396825396825395</v>
      </c>
      <c r="R1155" s="3" t="e">
        <f t="shared" si="387"/>
        <v>#NUM!</v>
      </c>
      <c r="S1155" s="3" t="e">
        <f t="shared" si="388"/>
        <v>#NUM!</v>
      </c>
      <c r="T1155" s="13" t="e">
        <f t="shared" si="389"/>
        <v>#NUM!</v>
      </c>
      <c r="U1155" s="13" t="e">
        <f t="shared" si="390"/>
        <v>#NUM!</v>
      </c>
      <c r="V1155" s="3" t="e">
        <f t="shared" si="391"/>
        <v>#NUM!</v>
      </c>
      <c r="W1155" s="13" t="e">
        <f t="shared" si="392"/>
        <v>#NUM!</v>
      </c>
      <c r="X1155" s="3" t="e">
        <f t="shared" si="393"/>
        <v>#NUM!</v>
      </c>
      <c r="Y1155" s="3" t="e">
        <f t="shared" si="394"/>
        <v>#NUM!</v>
      </c>
      <c r="Z1155" s="3" t="e">
        <f t="shared" si="395"/>
        <v>#NUM!</v>
      </c>
      <c r="AA1155" s="3" t="e">
        <f t="shared" si="396"/>
        <v>#NUM!</v>
      </c>
    </row>
    <row r="1156" spans="1:27" hidden="1">
      <c r="A1156" s="4">
        <v>41381</v>
      </c>
      <c r="B1156" s="3">
        <v>114.22</v>
      </c>
      <c r="C1156" s="3">
        <f t="shared" si="376"/>
        <v>2.9811508268801257E-3</v>
      </c>
      <c r="D1156" s="3">
        <f t="shared" si="377"/>
        <v>8.8872602526080568E-6</v>
      </c>
      <c r="E1156" s="3">
        <f t="shared" si="378"/>
        <v>3.3352238618779322E-4</v>
      </c>
      <c r="F1156" s="3">
        <f t="shared" si="379"/>
        <v>1.3840746358463637E-2</v>
      </c>
      <c r="G1156" s="3">
        <f t="shared" si="380"/>
        <v>6.3888146962623821E-2</v>
      </c>
      <c r="H1156" s="3">
        <f t="shared" si="381"/>
        <v>0.86394216851148264</v>
      </c>
      <c r="J1156" s="3">
        <f t="shared" si="382"/>
        <v>0</v>
      </c>
      <c r="K1156" s="3">
        <f t="shared" si="375"/>
        <v>0</v>
      </c>
      <c r="L1156" s="13">
        <f t="shared" si="383"/>
        <v>0</v>
      </c>
      <c r="M1156" s="3" t="e">
        <f t="shared" si="384"/>
        <v>#DIV/0!</v>
      </c>
      <c r="N1156" s="3" t="e">
        <f t="shared" si="385"/>
        <v>#DIV/0!</v>
      </c>
      <c r="O1156" s="3">
        <v>1145</v>
      </c>
      <c r="P1156" s="3">
        <f t="shared" si="386"/>
        <v>4.5436507936507935</v>
      </c>
      <c r="R1156" s="3" t="e">
        <f t="shared" si="387"/>
        <v>#NUM!</v>
      </c>
      <c r="S1156" s="3" t="e">
        <f t="shared" si="388"/>
        <v>#NUM!</v>
      </c>
      <c r="T1156" s="13" t="e">
        <f t="shared" si="389"/>
        <v>#NUM!</v>
      </c>
      <c r="U1156" s="13" t="e">
        <f t="shared" si="390"/>
        <v>#NUM!</v>
      </c>
      <c r="V1156" s="3" t="e">
        <f t="shared" si="391"/>
        <v>#NUM!</v>
      </c>
      <c r="W1156" s="13" t="e">
        <f t="shared" si="392"/>
        <v>#NUM!</v>
      </c>
      <c r="X1156" s="3" t="e">
        <f t="shared" si="393"/>
        <v>#NUM!</v>
      </c>
      <c r="Y1156" s="3" t="e">
        <f t="shared" si="394"/>
        <v>#NUM!</v>
      </c>
      <c r="Z1156" s="3" t="e">
        <f t="shared" si="395"/>
        <v>#NUM!</v>
      </c>
      <c r="AA1156" s="3" t="e">
        <f t="shared" si="396"/>
        <v>#NUM!</v>
      </c>
    </row>
    <row r="1157" spans="1:27" hidden="1">
      <c r="A1157" s="4">
        <v>41374</v>
      </c>
      <c r="B1157" s="3">
        <v>113.88</v>
      </c>
      <c r="C1157" s="3">
        <f t="shared" si="376"/>
        <v>9.3516340980068294E-3</v>
      </c>
      <c r="D1157" s="3">
        <f t="shared" si="377"/>
        <v>8.7453060303004009E-5</v>
      </c>
      <c r="E1157" s="3">
        <f t="shared" si="378"/>
        <v>3.4137798853965098E-4</v>
      </c>
      <c r="F1157" s="3">
        <f t="shared" si="379"/>
        <v>1.4951399852963721E-2</v>
      </c>
      <c r="G1157" s="3">
        <f t="shared" si="380"/>
        <v>6.450216826072426E-2</v>
      </c>
      <c r="H1157" s="3">
        <f t="shared" si="381"/>
        <v>0.87992280771847253</v>
      </c>
      <c r="J1157" s="3">
        <f t="shared" si="382"/>
        <v>0</v>
      </c>
      <c r="K1157" s="3">
        <f t="shared" si="375"/>
        <v>0</v>
      </c>
      <c r="L1157" s="13">
        <f t="shared" si="383"/>
        <v>0</v>
      </c>
      <c r="M1157" s="3" t="e">
        <f t="shared" si="384"/>
        <v>#DIV/0!</v>
      </c>
      <c r="N1157" s="3" t="e">
        <f t="shared" si="385"/>
        <v>#DIV/0!</v>
      </c>
      <c r="O1157" s="3">
        <v>1146</v>
      </c>
      <c r="P1157" s="3">
        <f t="shared" si="386"/>
        <v>4.5476190476190474</v>
      </c>
      <c r="R1157" s="3" t="e">
        <f t="shared" si="387"/>
        <v>#NUM!</v>
      </c>
      <c r="S1157" s="3" t="e">
        <f t="shared" si="388"/>
        <v>#NUM!</v>
      </c>
      <c r="T1157" s="13" t="e">
        <f t="shared" si="389"/>
        <v>#NUM!</v>
      </c>
      <c r="U1157" s="13" t="e">
        <f t="shared" si="390"/>
        <v>#NUM!</v>
      </c>
      <c r="V1157" s="3" t="e">
        <f t="shared" si="391"/>
        <v>#NUM!</v>
      </c>
      <c r="W1157" s="13" t="e">
        <f t="shared" si="392"/>
        <v>#NUM!</v>
      </c>
      <c r="X1157" s="3" t="e">
        <f t="shared" si="393"/>
        <v>#NUM!</v>
      </c>
      <c r="Y1157" s="3" t="e">
        <f t="shared" si="394"/>
        <v>#NUM!</v>
      </c>
      <c r="Z1157" s="3" t="e">
        <f t="shared" si="395"/>
        <v>#NUM!</v>
      </c>
      <c r="AA1157" s="3" t="e">
        <f t="shared" si="396"/>
        <v>#NUM!</v>
      </c>
    </row>
    <row r="1158" spans="1:27" hidden="1">
      <c r="A1158" s="4">
        <v>41367</v>
      </c>
      <c r="B1158" s="3">
        <v>112.82</v>
      </c>
      <c r="C1158" s="3">
        <f t="shared" si="376"/>
        <v>4.5307233368852163E-3</v>
      </c>
      <c r="D1158" s="3">
        <f t="shared" si="377"/>
        <v>2.0527453955396309E-5</v>
      </c>
      <c r="E1158" s="3">
        <f t="shared" si="378"/>
        <v>3.9830741775914627E-4</v>
      </c>
      <c r="F1158" s="3">
        <f t="shared" si="379"/>
        <v>1.7615692249509832E-2</v>
      </c>
      <c r="G1158" s="3">
        <f t="shared" si="380"/>
        <v>6.9449092991231323E-2</v>
      </c>
      <c r="H1158" s="3">
        <f t="shared" si="381"/>
        <v>0.89486845347346555</v>
      </c>
      <c r="J1158" s="3">
        <f t="shared" si="382"/>
        <v>0</v>
      </c>
      <c r="K1158" s="3">
        <f t="shared" si="375"/>
        <v>0</v>
      </c>
      <c r="L1158" s="13">
        <f t="shared" si="383"/>
        <v>0</v>
      </c>
      <c r="M1158" s="3" t="e">
        <f t="shared" si="384"/>
        <v>#DIV/0!</v>
      </c>
      <c r="N1158" s="3" t="e">
        <f t="shared" si="385"/>
        <v>#DIV/0!</v>
      </c>
      <c r="O1158" s="3">
        <v>1147</v>
      </c>
      <c r="P1158" s="3">
        <f t="shared" si="386"/>
        <v>4.5515873015873014</v>
      </c>
      <c r="R1158" s="3" t="e">
        <f t="shared" si="387"/>
        <v>#NUM!</v>
      </c>
      <c r="S1158" s="3" t="e">
        <f t="shared" si="388"/>
        <v>#NUM!</v>
      </c>
      <c r="T1158" s="13" t="e">
        <f t="shared" si="389"/>
        <v>#NUM!</v>
      </c>
      <c r="U1158" s="13" t="e">
        <f t="shared" si="390"/>
        <v>#NUM!</v>
      </c>
      <c r="V1158" s="3" t="e">
        <f t="shared" si="391"/>
        <v>#NUM!</v>
      </c>
      <c r="W1158" s="13" t="e">
        <f t="shared" si="392"/>
        <v>#NUM!</v>
      </c>
      <c r="X1158" s="3" t="e">
        <f t="shared" si="393"/>
        <v>#NUM!</v>
      </c>
      <c r="Y1158" s="3" t="e">
        <f t="shared" si="394"/>
        <v>#NUM!</v>
      </c>
      <c r="Z1158" s="3" t="e">
        <f t="shared" si="395"/>
        <v>#NUM!</v>
      </c>
      <c r="AA1158" s="3" t="e">
        <f t="shared" si="396"/>
        <v>#NUM!</v>
      </c>
    </row>
    <row r="1159" spans="1:27" hidden="1">
      <c r="A1159" s="4">
        <v>41360</v>
      </c>
      <c r="B1159" s="3">
        <v>112.31</v>
      </c>
      <c r="C1159" s="3">
        <f t="shared" si="376"/>
        <v>-2.7564148515277225E-3</v>
      </c>
      <c r="D1159" s="3">
        <f t="shared" si="377"/>
        <v>7.5978228337225967E-6</v>
      </c>
      <c r="E1159" s="3">
        <f t="shared" si="378"/>
        <v>3.7781252249650488E-4</v>
      </c>
      <c r="F1159" s="3">
        <f t="shared" si="379"/>
        <v>1.3265409187383293E-2</v>
      </c>
      <c r="G1159" s="3">
        <f t="shared" si="380"/>
        <v>6.8187799513428154E-2</v>
      </c>
      <c r="H1159" s="3">
        <f t="shared" si="381"/>
        <v>0.86426365130298211</v>
      </c>
      <c r="J1159" s="3">
        <f t="shared" si="382"/>
        <v>0</v>
      </c>
      <c r="K1159" s="3">
        <f t="shared" si="375"/>
        <v>0</v>
      </c>
      <c r="L1159" s="13">
        <f t="shared" si="383"/>
        <v>0</v>
      </c>
      <c r="M1159" s="3" t="e">
        <f t="shared" si="384"/>
        <v>#DIV/0!</v>
      </c>
      <c r="N1159" s="3" t="e">
        <f t="shared" si="385"/>
        <v>#DIV/0!</v>
      </c>
      <c r="O1159" s="3">
        <v>1148</v>
      </c>
      <c r="P1159" s="3">
        <f t="shared" si="386"/>
        <v>4.5555555555555554</v>
      </c>
      <c r="R1159" s="3" t="e">
        <f t="shared" si="387"/>
        <v>#NUM!</v>
      </c>
      <c r="S1159" s="3" t="e">
        <f t="shared" si="388"/>
        <v>#NUM!</v>
      </c>
      <c r="T1159" s="13" t="e">
        <f t="shared" si="389"/>
        <v>#NUM!</v>
      </c>
      <c r="U1159" s="13" t="e">
        <f t="shared" si="390"/>
        <v>#NUM!</v>
      </c>
      <c r="V1159" s="3" t="e">
        <f t="shared" si="391"/>
        <v>#NUM!</v>
      </c>
      <c r="W1159" s="13" t="e">
        <f t="shared" si="392"/>
        <v>#NUM!</v>
      </c>
      <c r="X1159" s="3" t="e">
        <f t="shared" si="393"/>
        <v>#NUM!</v>
      </c>
      <c r="Y1159" s="3" t="e">
        <f t="shared" si="394"/>
        <v>#NUM!</v>
      </c>
      <c r="Z1159" s="3" t="e">
        <f t="shared" si="395"/>
        <v>#NUM!</v>
      </c>
      <c r="AA1159" s="3" t="e">
        <f t="shared" si="396"/>
        <v>#NUM!</v>
      </c>
    </row>
    <row r="1160" spans="1:27" hidden="1">
      <c r="A1160" s="4">
        <v>41353</v>
      </c>
      <c r="B1160" s="3">
        <v>112.62</v>
      </c>
      <c r="C1160" s="3">
        <f t="shared" si="376"/>
        <v>4.4406945975994719E-4</v>
      </c>
      <c r="D1160" s="3">
        <f t="shared" si="377"/>
        <v>1.9719768509149135E-7</v>
      </c>
      <c r="E1160" s="3">
        <f t="shared" si="378"/>
        <v>3.7050793952124065E-4</v>
      </c>
      <c r="F1160" s="3">
        <f t="shared" si="379"/>
        <v>1.6563340297631218E-2</v>
      </c>
      <c r="G1160" s="3">
        <f t="shared" si="380"/>
        <v>6.7048960958571893E-2</v>
      </c>
      <c r="H1160" s="3">
        <f t="shared" si="381"/>
        <v>0.86361680898605808</v>
      </c>
      <c r="J1160" s="3">
        <f t="shared" si="382"/>
        <v>0</v>
      </c>
      <c r="K1160" s="3">
        <f t="shared" ref="K1160:K1223" si="397">J1160/$Y$2</f>
        <v>0</v>
      </c>
      <c r="L1160" s="13">
        <f t="shared" si="383"/>
        <v>0</v>
      </c>
      <c r="M1160" s="3" t="e">
        <f t="shared" si="384"/>
        <v>#DIV/0!</v>
      </c>
      <c r="N1160" s="3" t="e">
        <f t="shared" si="385"/>
        <v>#DIV/0!</v>
      </c>
      <c r="O1160" s="3">
        <v>1149</v>
      </c>
      <c r="P1160" s="3">
        <f t="shared" si="386"/>
        <v>4.5595238095238093</v>
      </c>
      <c r="R1160" s="3" t="e">
        <f t="shared" si="387"/>
        <v>#NUM!</v>
      </c>
      <c r="S1160" s="3" t="e">
        <f t="shared" si="388"/>
        <v>#NUM!</v>
      </c>
      <c r="T1160" s="13" t="e">
        <f t="shared" si="389"/>
        <v>#NUM!</v>
      </c>
      <c r="U1160" s="13" t="e">
        <f t="shared" si="390"/>
        <v>#NUM!</v>
      </c>
      <c r="V1160" s="3" t="e">
        <f t="shared" si="391"/>
        <v>#NUM!</v>
      </c>
      <c r="W1160" s="13" t="e">
        <f t="shared" si="392"/>
        <v>#NUM!</v>
      </c>
      <c r="X1160" s="3" t="e">
        <f t="shared" si="393"/>
        <v>#NUM!</v>
      </c>
      <c r="Y1160" s="3" t="e">
        <f t="shared" si="394"/>
        <v>#NUM!</v>
      </c>
      <c r="Z1160" s="3" t="e">
        <f t="shared" si="395"/>
        <v>#NUM!</v>
      </c>
      <c r="AA1160" s="3" t="e">
        <f t="shared" si="396"/>
        <v>#NUM!</v>
      </c>
    </row>
    <row r="1161" spans="1:27" hidden="1">
      <c r="A1161" s="4">
        <v>41346</v>
      </c>
      <c r="B1161" s="3">
        <v>112.57</v>
      </c>
      <c r="C1161" s="3">
        <f t="shared" ref="C1161:C1224" si="398">+LN(B1161/B1162)</f>
        <v>1.6892646826605312E-3</v>
      </c>
      <c r="D1161" s="3">
        <f t="shared" ref="D1161:D1224" si="399">+C1161^2</f>
        <v>2.853615168084185E-6</v>
      </c>
      <c r="E1161" s="3">
        <f t="shared" ref="E1161:E1224" si="400">+SUM(D1161:D1180)</f>
        <v>4.0711845183998382E-4</v>
      </c>
      <c r="F1161" s="3">
        <f t="shared" ref="F1161:F1224" si="401">+SUM(C1161:C1180)</f>
        <v>2.2186206638078382E-2</v>
      </c>
      <c r="G1161" s="3">
        <f t="shared" ref="G1161:G1224" si="402">+SQRT($D$3/$D$2)*SQRT(E1161-((1/$D$2)*F1161^2))</f>
        <v>6.9423259799880205E-2</v>
      </c>
      <c r="H1161" s="3">
        <f t="shared" ref="H1161:H1224" si="403">+MIN($D$5,$D$4/G1163)</f>
        <v>0.90048185173574757</v>
      </c>
      <c r="J1161" s="3">
        <f t="shared" ref="J1161:J1224" si="404">I1161*(1-(1.1/100))^4</f>
        <v>0</v>
      </c>
      <c r="K1161" s="3">
        <f t="shared" si="397"/>
        <v>0</v>
      </c>
      <c r="L1161" s="13">
        <f t="shared" ref="L1161:L1224" si="405">K1161*1000</f>
        <v>0</v>
      </c>
      <c r="M1161" s="3" t="e">
        <f t="shared" ref="M1161:M1224" si="406">LN(L1161/L1162)</f>
        <v>#DIV/0!</v>
      </c>
      <c r="N1161" s="3" t="e">
        <f t="shared" ref="N1161:N1224" si="407">SQRT(252)*STDEV(M1161:M1339)</f>
        <v>#DIV/0!</v>
      </c>
      <c r="O1161" s="3">
        <v>1150</v>
      </c>
      <c r="P1161" s="3">
        <f t="shared" si="386"/>
        <v>4.5634920634920633</v>
      </c>
      <c r="R1161" s="3" t="e">
        <f t="shared" si="387"/>
        <v>#NUM!</v>
      </c>
      <c r="S1161" s="3" t="e">
        <f t="shared" si="388"/>
        <v>#NUM!</v>
      </c>
      <c r="T1161" s="13" t="e">
        <f t="shared" si="389"/>
        <v>#NUM!</v>
      </c>
      <c r="U1161" s="13" t="e">
        <f t="shared" si="390"/>
        <v>#NUM!</v>
      </c>
      <c r="V1161" s="3" t="e">
        <f t="shared" si="391"/>
        <v>#NUM!</v>
      </c>
      <c r="W1161" s="13" t="e">
        <f t="shared" si="392"/>
        <v>#NUM!</v>
      </c>
      <c r="X1161" s="3" t="e">
        <f t="shared" si="393"/>
        <v>#NUM!</v>
      </c>
      <c r="Y1161" s="3" t="e">
        <f t="shared" si="394"/>
        <v>#NUM!</v>
      </c>
      <c r="Z1161" s="3" t="e">
        <f t="shared" si="395"/>
        <v>#NUM!</v>
      </c>
      <c r="AA1161" s="3" t="e">
        <f t="shared" si="396"/>
        <v>#NUM!</v>
      </c>
    </row>
    <row r="1162" spans="1:27" hidden="1">
      <c r="A1162" s="4">
        <v>41339</v>
      </c>
      <c r="B1162" s="3">
        <v>112.38</v>
      </c>
      <c r="C1162" s="3">
        <f t="shared" si="398"/>
        <v>6.5170073978851936E-3</v>
      </c>
      <c r="D1162" s="3">
        <f t="shared" si="399"/>
        <v>4.2471385424090342E-5</v>
      </c>
      <c r="E1162" s="3">
        <f t="shared" si="400"/>
        <v>4.0427308687821103E-4</v>
      </c>
      <c r="F1162" s="3">
        <f t="shared" si="401"/>
        <v>2.0587772601740269E-2</v>
      </c>
      <c r="G1162" s="3">
        <f t="shared" si="402"/>
        <v>6.9475257285049691E-2</v>
      </c>
      <c r="H1162" s="3">
        <f t="shared" si="403"/>
        <v>0.922782622670277</v>
      </c>
      <c r="J1162" s="3">
        <f t="shared" si="404"/>
        <v>0</v>
      </c>
      <c r="K1162" s="3">
        <f t="shared" si="397"/>
        <v>0</v>
      </c>
      <c r="L1162" s="13">
        <f t="shared" si="405"/>
        <v>0</v>
      </c>
      <c r="M1162" s="3" t="e">
        <f t="shared" si="406"/>
        <v>#DIV/0!</v>
      </c>
      <c r="N1162" s="3" t="e">
        <f t="shared" si="407"/>
        <v>#DIV/0!</v>
      </c>
      <c r="O1162" s="3">
        <v>1151</v>
      </c>
      <c r="P1162" s="3">
        <f t="shared" si="386"/>
        <v>4.5674603174603172</v>
      </c>
      <c r="R1162" s="3" t="e">
        <f t="shared" si="387"/>
        <v>#NUM!</v>
      </c>
      <c r="S1162" s="3" t="e">
        <f t="shared" si="388"/>
        <v>#NUM!</v>
      </c>
      <c r="T1162" s="13" t="e">
        <f t="shared" si="389"/>
        <v>#NUM!</v>
      </c>
      <c r="U1162" s="13" t="e">
        <f t="shared" si="390"/>
        <v>#NUM!</v>
      </c>
      <c r="V1162" s="3" t="e">
        <f t="shared" si="391"/>
        <v>#NUM!</v>
      </c>
      <c r="W1162" s="13" t="e">
        <f t="shared" si="392"/>
        <v>#NUM!</v>
      </c>
      <c r="X1162" s="3" t="e">
        <f t="shared" si="393"/>
        <v>#NUM!</v>
      </c>
      <c r="Y1162" s="3" t="e">
        <f t="shared" si="394"/>
        <v>#NUM!</v>
      </c>
      <c r="Z1162" s="3" t="e">
        <f t="shared" si="395"/>
        <v>#NUM!</v>
      </c>
      <c r="AA1162" s="3" t="e">
        <f t="shared" si="396"/>
        <v>#NUM!</v>
      </c>
    </row>
    <row r="1163" spans="1:27" hidden="1">
      <c r="A1163" s="4">
        <v>41332</v>
      </c>
      <c r="B1163" s="3">
        <v>111.65</v>
      </c>
      <c r="C1163" s="3">
        <f t="shared" si="398"/>
        <v>-4.2007480104206477E-3</v>
      </c>
      <c r="D1163" s="3">
        <f t="shared" si="399"/>
        <v>1.764628384705303E-5</v>
      </c>
      <c r="E1163" s="3">
        <f t="shared" si="400"/>
        <v>3.618759398248887E-4</v>
      </c>
      <c r="F1163" s="3">
        <f t="shared" si="401"/>
        <v>1.37982980117603E-2</v>
      </c>
      <c r="G1163" s="3">
        <f t="shared" si="402"/>
        <v>6.6630993044829737E-2</v>
      </c>
      <c r="H1163" s="3">
        <f t="shared" si="403"/>
        <v>0.92241935197256031</v>
      </c>
      <c r="J1163" s="3">
        <f t="shared" si="404"/>
        <v>0</v>
      </c>
      <c r="K1163" s="3">
        <f t="shared" si="397"/>
        <v>0</v>
      </c>
      <c r="L1163" s="13">
        <f t="shared" si="405"/>
        <v>0</v>
      </c>
      <c r="M1163" s="3" t="e">
        <f t="shared" si="406"/>
        <v>#DIV/0!</v>
      </c>
      <c r="N1163" s="3" t="e">
        <f t="shared" si="407"/>
        <v>#DIV/0!</v>
      </c>
      <c r="O1163" s="3">
        <v>1152</v>
      </c>
      <c r="P1163" s="3">
        <f t="shared" si="386"/>
        <v>4.5714285714285712</v>
      </c>
      <c r="R1163" s="3" t="e">
        <f t="shared" si="387"/>
        <v>#NUM!</v>
      </c>
      <c r="S1163" s="3" t="e">
        <f t="shared" si="388"/>
        <v>#NUM!</v>
      </c>
      <c r="T1163" s="13" t="e">
        <f t="shared" si="389"/>
        <v>#NUM!</v>
      </c>
      <c r="U1163" s="13" t="e">
        <f t="shared" si="390"/>
        <v>#NUM!</v>
      </c>
      <c r="V1163" s="3" t="e">
        <f t="shared" si="391"/>
        <v>#NUM!</v>
      </c>
      <c r="W1163" s="13" t="e">
        <f t="shared" si="392"/>
        <v>#NUM!</v>
      </c>
      <c r="X1163" s="3" t="e">
        <f t="shared" si="393"/>
        <v>#NUM!</v>
      </c>
      <c r="Y1163" s="3" t="e">
        <f t="shared" si="394"/>
        <v>#NUM!</v>
      </c>
      <c r="Z1163" s="3" t="e">
        <f t="shared" si="395"/>
        <v>#NUM!</v>
      </c>
      <c r="AA1163" s="3" t="e">
        <f t="shared" si="396"/>
        <v>#NUM!</v>
      </c>
    </row>
    <row r="1164" spans="1:27" hidden="1">
      <c r="A1164" s="4">
        <v>41325</v>
      </c>
      <c r="B1164" s="3">
        <v>112.12</v>
      </c>
      <c r="C1164" s="3">
        <f t="shared" si="398"/>
        <v>5.35284159449055E-4</v>
      </c>
      <c r="D1164" s="3">
        <f t="shared" si="399"/>
        <v>2.8652913135708133E-7</v>
      </c>
      <c r="E1164" s="3">
        <f t="shared" si="400"/>
        <v>3.5953711543882457E-4</v>
      </c>
      <c r="F1164" s="3">
        <f t="shared" si="401"/>
        <v>2.1911520873344706E-2</v>
      </c>
      <c r="G1164" s="3">
        <f t="shared" si="402"/>
        <v>6.5020730262969881E-2</v>
      </c>
      <c r="H1164" s="3">
        <f t="shared" si="403"/>
        <v>0.92084695324710275</v>
      </c>
      <c r="J1164" s="3">
        <f t="shared" si="404"/>
        <v>0</v>
      </c>
      <c r="K1164" s="3">
        <f t="shared" si="397"/>
        <v>0</v>
      </c>
      <c r="L1164" s="13">
        <f t="shared" si="405"/>
        <v>0</v>
      </c>
      <c r="M1164" s="3" t="e">
        <f t="shared" si="406"/>
        <v>#DIV/0!</v>
      </c>
      <c r="N1164" s="3" t="e">
        <f t="shared" si="407"/>
        <v>#DIV/0!</v>
      </c>
      <c r="O1164" s="3">
        <v>1153</v>
      </c>
      <c r="P1164" s="3">
        <f t="shared" ref="P1164:P1227" si="408">O1164/252</f>
        <v>4.5753968253968251</v>
      </c>
      <c r="R1164" s="3" t="e">
        <f t="shared" si="387"/>
        <v>#NUM!</v>
      </c>
      <c r="S1164" s="3" t="e">
        <f t="shared" si="388"/>
        <v>#NUM!</v>
      </c>
      <c r="T1164" s="13" t="e">
        <f t="shared" si="389"/>
        <v>#NUM!</v>
      </c>
      <c r="U1164" s="13" t="e">
        <f t="shared" si="390"/>
        <v>#NUM!</v>
      </c>
      <c r="V1164" s="3" t="e">
        <f t="shared" si="391"/>
        <v>#NUM!</v>
      </c>
      <c r="W1164" s="13" t="e">
        <f t="shared" si="392"/>
        <v>#NUM!</v>
      </c>
      <c r="X1164" s="3" t="e">
        <f t="shared" si="393"/>
        <v>#NUM!</v>
      </c>
      <c r="Y1164" s="3" t="e">
        <f t="shared" si="394"/>
        <v>#NUM!</v>
      </c>
      <c r="Z1164" s="3" t="e">
        <f t="shared" si="395"/>
        <v>#NUM!</v>
      </c>
      <c r="AA1164" s="3" t="e">
        <f t="shared" si="396"/>
        <v>#NUM!</v>
      </c>
    </row>
    <row r="1165" spans="1:27" hidden="1">
      <c r="A1165" s="4">
        <v>41318</v>
      </c>
      <c r="B1165" s="3">
        <v>112.06</v>
      </c>
      <c r="C1165" s="3">
        <f t="shared" si="398"/>
        <v>4.1133921899280008E-3</v>
      </c>
      <c r="D1165" s="3">
        <f t="shared" si="399"/>
        <v>1.6919995308160673E-5</v>
      </c>
      <c r="E1165" s="3">
        <f t="shared" si="400"/>
        <v>3.6292287344359822E-4</v>
      </c>
      <c r="F1165" s="3">
        <f t="shared" si="401"/>
        <v>2.3292557964659927E-2</v>
      </c>
      <c r="G1165" s="3">
        <f t="shared" si="402"/>
        <v>6.5046336974275504E-2</v>
      </c>
      <c r="H1165" s="3">
        <f t="shared" si="403"/>
        <v>1.086145844055779</v>
      </c>
      <c r="J1165" s="3">
        <f t="shared" si="404"/>
        <v>0</v>
      </c>
      <c r="K1165" s="3">
        <f t="shared" si="397"/>
        <v>0</v>
      </c>
      <c r="L1165" s="13">
        <f t="shared" si="405"/>
        <v>0</v>
      </c>
      <c r="M1165" s="3" t="e">
        <f t="shared" si="406"/>
        <v>#DIV/0!</v>
      </c>
      <c r="N1165" s="3" t="e">
        <f t="shared" si="407"/>
        <v>#DIV/0!</v>
      </c>
      <c r="O1165" s="3">
        <v>1154</v>
      </c>
      <c r="P1165" s="3">
        <f t="shared" si="408"/>
        <v>4.5793650793650791</v>
      </c>
      <c r="R1165" s="3" t="e">
        <f t="shared" si="387"/>
        <v>#NUM!</v>
      </c>
      <c r="S1165" s="3" t="e">
        <f t="shared" si="388"/>
        <v>#NUM!</v>
      </c>
      <c r="T1165" s="13" t="e">
        <f t="shared" si="389"/>
        <v>#NUM!</v>
      </c>
      <c r="U1165" s="13" t="e">
        <f t="shared" si="390"/>
        <v>#NUM!</v>
      </c>
      <c r="V1165" s="3" t="e">
        <f t="shared" si="391"/>
        <v>#NUM!</v>
      </c>
      <c r="W1165" s="13" t="e">
        <f t="shared" si="392"/>
        <v>#NUM!</v>
      </c>
      <c r="X1165" s="3" t="e">
        <f t="shared" si="393"/>
        <v>#NUM!</v>
      </c>
      <c r="Y1165" s="3" t="e">
        <f t="shared" si="394"/>
        <v>#NUM!</v>
      </c>
      <c r="Z1165" s="3" t="e">
        <f t="shared" si="395"/>
        <v>#NUM!</v>
      </c>
      <c r="AA1165" s="3" t="e">
        <f t="shared" si="396"/>
        <v>#NUM!</v>
      </c>
    </row>
    <row r="1166" spans="1:27" hidden="1">
      <c r="A1166" s="4">
        <v>41311</v>
      </c>
      <c r="B1166" s="3">
        <v>111.6</v>
      </c>
      <c r="C1166" s="3">
        <f t="shared" si="398"/>
        <v>-8.6542004195020571E-3</v>
      </c>
      <c r="D1166" s="3">
        <f t="shared" si="399"/>
        <v>7.4895184900909586E-5</v>
      </c>
      <c r="E1166" s="3">
        <f t="shared" si="400"/>
        <v>3.6451234533376847E-4</v>
      </c>
      <c r="F1166" s="3">
        <f t="shared" si="401"/>
        <v>2.3481428806943105E-2</v>
      </c>
      <c r="G1166" s="3">
        <f t="shared" si="402"/>
        <v>6.5157407306857235E-2</v>
      </c>
      <c r="H1166" s="3">
        <f t="shared" si="403"/>
        <v>1.2111905757083832</v>
      </c>
      <c r="J1166" s="3">
        <f t="shared" si="404"/>
        <v>0</v>
      </c>
      <c r="K1166" s="3">
        <f t="shared" si="397"/>
        <v>0</v>
      </c>
      <c r="L1166" s="13">
        <f t="shared" si="405"/>
        <v>0</v>
      </c>
      <c r="M1166" s="3" t="e">
        <f t="shared" si="406"/>
        <v>#DIV/0!</v>
      </c>
      <c r="N1166" s="3" t="e">
        <f t="shared" si="407"/>
        <v>#DIV/0!</v>
      </c>
      <c r="O1166" s="3">
        <v>1155</v>
      </c>
      <c r="P1166" s="3">
        <f t="shared" si="408"/>
        <v>4.583333333333333</v>
      </c>
      <c r="R1166" s="3" t="e">
        <f t="shared" si="387"/>
        <v>#NUM!</v>
      </c>
      <c r="S1166" s="3" t="e">
        <f t="shared" si="388"/>
        <v>#NUM!</v>
      </c>
      <c r="T1166" s="13" t="e">
        <f t="shared" si="389"/>
        <v>#NUM!</v>
      </c>
      <c r="U1166" s="13" t="e">
        <f t="shared" si="390"/>
        <v>#NUM!</v>
      </c>
      <c r="V1166" s="3" t="e">
        <f t="shared" si="391"/>
        <v>#NUM!</v>
      </c>
      <c r="W1166" s="13" t="e">
        <f t="shared" si="392"/>
        <v>#NUM!</v>
      </c>
      <c r="X1166" s="3" t="e">
        <f t="shared" si="393"/>
        <v>#NUM!</v>
      </c>
      <c r="Y1166" s="3" t="e">
        <f t="shared" si="394"/>
        <v>#NUM!</v>
      </c>
      <c r="Z1166" s="3" t="e">
        <f t="shared" si="395"/>
        <v>#NUM!</v>
      </c>
      <c r="AA1166" s="3" t="e">
        <f t="shared" si="396"/>
        <v>#NUM!</v>
      </c>
    </row>
    <row r="1167" spans="1:27" hidden="1">
      <c r="A1167" s="4">
        <v>41304</v>
      </c>
      <c r="B1167" s="3">
        <v>112.57</v>
      </c>
      <c r="C1167" s="3">
        <f t="shared" si="398"/>
        <v>-5.315862611137671E-3</v>
      </c>
      <c r="D1167" s="3">
        <f t="shared" si="399"/>
        <v>2.825839530049142E-5</v>
      </c>
      <c r="E1167" s="3">
        <f t="shared" si="400"/>
        <v>2.9063437983818397E-4</v>
      </c>
      <c r="F1167" s="3">
        <f t="shared" si="401"/>
        <v>3.1127056271560385E-2</v>
      </c>
      <c r="G1167" s="3">
        <f t="shared" si="402"/>
        <v>5.5241200183535115E-2</v>
      </c>
      <c r="H1167" s="3">
        <f t="shared" si="403"/>
        <v>0.97191759123282628</v>
      </c>
      <c r="J1167" s="3">
        <f t="shared" si="404"/>
        <v>0</v>
      </c>
      <c r="K1167" s="3">
        <f t="shared" si="397"/>
        <v>0</v>
      </c>
      <c r="L1167" s="13">
        <f t="shared" si="405"/>
        <v>0</v>
      </c>
      <c r="M1167" s="3" t="e">
        <f t="shared" si="406"/>
        <v>#DIV/0!</v>
      </c>
      <c r="N1167" s="3" t="e">
        <f t="shared" si="407"/>
        <v>#DIV/0!</v>
      </c>
      <c r="O1167" s="3">
        <v>1156</v>
      </c>
      <c r="P1167" s="3">
        <f t="shared" si="408"/>
        <v>4.587301587301587</v>
      </c>
      <c r="R1167" s="3" t="e">
        <f t="shared" si="387"/>
        <v>#NUM!</v>
      </c>
      <c r="S1167" s="3" t="e">
        <f t="shared" si="388"/>
        <v>#NUM!</v>
      </c>
      <c r="T1167" s="13" t="e">
        <f t="shared" si="389"/>
        <v>#NUM!</v>
      </c>
      <c r="U1167" s="13" t="e">
        <f t="shared" si="390"/>
        <v>#NUM!</v>
      </c>
      <c r="V1167" s="3" t="e">
        <f t="shared" si="391"/>
        <v>#NUM!</v>
      </c>
      <c r="W1167" s="13" t="e">
        <f t="shared" si="392"/>
        <v>#NUM!</v>
      </c>
      <c r="X1167" s="3" t="e">
        <f t="shared" si="393"/>
        <v>#NUM!</v>
      </c>
      <c r="Y1167" s="3" t="e">
        <f t="shared" si="394"/>
        <v>#NUM!</v>
      </c>
      <c r="Z1167" s="3" t="e">
        <f t="shared" si="395"/>
        <v>#NUM!</v>
      </c>
      <c r="AA1167" s="3" t="e">
        <f t="shared" si="396"/>
        <v>#NUM!</v>
      </c>
    </row>
    <row r="1168" spans="1:27" hidden="1">
      <c r="A1168" s="4">
        <v>41297</v>
      </c>
      <c r="B1168" s="3">
        <v>113.17</v>
      </c>
      <c r="C1168" s="3">
        <f t="shared" si="398"/>
        <v>-8.8323623477194724E-4</v>
      </c>
      <c r="D1168" s="3">
        <f t="shared" si="399"/>
        <v>7.8010624641412632E-7</v>
      </c>
      <c r="E1168" s="3">
        <f t="shared" si="400"/>
        <v>2.6251040658054178E-4</v>
      </c>
      <c r="F1168" s="3">
        <f t="shared" si="401"/>
        <v>3.6809555000462395E-2</v>
      </c>
      <c r="G1168" s="3">
        <f t="shared" si="402"/>
        <v>4.9538034066115552E-2</v>
      </c>
      <c r="H1168" s="3">
        <f t="shared" si="403"/>
        <v>0.96650614515967226</v>
      </c>
      <c r="J1168" s="3">
        <f t="shared" si="404"/>
        <v>0</v>
      </c>
      <c r="K1168" s="3">
        <f t="shared" si="397"/>
        <v>0</v>
      </c>
      <c r="L1168" s="13">
        <f t="shared" si="405"/>
        <v>0</v>
      </c>
      <c r="M1168" s="3" t="e">
        <f t="shared" si="406"/>
        <v>#DIV/0!</v>
      </c>
      <c r="N1168" s="3" t="e">
        <f t="shared" si="407"/>
        <v>#DIV/0!</v>
      </c>
      <c r="O1168" s="3">
        <v>1157</v>
      </c>
      <c r="P1168" s="3">
        <f t="shared" si="408"/>
        <v>4.5912698412698409</v>
      </c>
      <c r="R1168" s="3" t="e">
        <f t="shared" si="387"/>
        <v>#NUM!</v>
      </c>
      <c r="S1168" s="3" t="e">
        <f t="shared" si="388"/>
        <v>#NUM!</v>
      </c>
      <c r="T1168" s="13" t="e">
        <f t="shared" si="389"/>
        <v>#NUM!</v>
      </c>
      <c r="U1168" s="13" t="e">
        <f t="shared" si="390"/>
        <v>#NUM!</v>
      </c>
      <c r="V1168" s="3" t="e">
        <f t="shared" si="391"/>
        <v>#NUM!</v>
      </c>
      <c r="W1168" s="13" t="e">
        <f t="shared" si="392"/>
        <v>#NUM!</v>
      </c>
      <c r="X1168" s="3" t="e">
        <f t="shared" si="393"/>
        <v>#NUM!</v>
      </c>
      <c r="Y1168" s="3" t="e">
        <f t="shared" si="394"/>
        <v>#NUM!</v>
      </c>
      <c r="Z1168" s="3" t="e">
        <f t="shared" si="395"/>
        <v>#NUM!</v>
      </c>
      <c r="AA1168" s="3" t="e">
        <f t="shared" si="396"/>
        <v>#NUM!</v>
      </c>
    </row>
    <row r="1169" spans="1:27" hidden="1">
      <c r="A1169" s="4">
        <v>41290</v>
      </c>
      <c r="B1169" s="3">
        <v>113.27</v>
      </c>
      <c r="C1169" s="3">
        <f t="shared" si="398"/>
        <v>6.1818344353970357E-4</v>
      </c>
      <c r="D1169" s="3">
        <f t="shared" si="399"/>
        <v>3.8215076986660587E-7</v>
      </c>
      <c r="E1169" s="3">
        <f t="shared" si="400"/>
        <v>4.3100507982920275E-4</v>
      </c>
      <c r="F1169" s="3">
        <f t="shared" si="401"/>
        <v>5.0703355384996457E-2</v>
      </c>
      <c r="G1169" s="3">
        <f t="shared" si="402"/>
        <v>6.1733629004382111E-2</v>
      </c>
      <c r="H1169" s="3">
        <f t="shared" si="403"/>
        <v>0.96118998753040952</v>
      </c>
      <c r="J1169" s="3">
        <f t="shared" si="404"/>
        <v>0</v>
      </c>
      <c r="K1169" s="3">
        <f t="shared" si="397"/>
        <v>0</v>
      </c>
      <c r="L1169" s="13">
        <f t="shared" si="405"/>
        <v>0</v>
      </c>
      <c r="M1169" s="3" t="e">
        <f t="shared" si="406"/>
        <v>#DIV/0!</v>
      </c>
      <c r="N1169" s="3" t="e">
        <f t="shared" si="407"/>
        <v>#DIV/0!</v>
      </c>
      <c r="O1169" s="3">
        <v>1158</v>
      </c>
      <c r="P1169" s="3">
        <f t="shared" si="408"/>
        <v>4.5952380952380949</v>
      </c>
      <c r="R1169" s="3" t="e">
        <f t="shared" si="387"/>
        <v>#NUM!</v>
      </c>
      <c r="S1169" s="3" t="e">
        <f t="shared" si="388"/>
        <v>#NUM!</v>
      </c>
      <c r="T1169" s="13" t="e">
        <f t="shared" si="389"/>
        <v>#NUM!</v>
      </c>
      <c r="U1169" s="13" t="e">
        <f t="shared" si="390"/>
        <v>#NUM!</v>
      </c>
      <c r="V1169" s="3" t="e">
        <f t="shared" si="391"/>
        <v>#NUM!</v>
      </c>
      <c r="W1169" s="13" t="e">
        <f t="shared" si="392"/>
        <v>#NUM!</v>
      </c>
      <c r="X1169" s="3" t="e">
        <f t="shared" si="393"/>
        <v>#NUM!</v>
      </c>
      <c r="Y1169" s="3" t="e">
        <f t="shared" si="394"/>
        <v>#NUM!</v>
      </c>
      <c r="Z1169" s="3" t="e">
        <f t="shared" si="395"/>
        <v>#NUM!</v>
      </c>
      <c r="AA1169" s="3" t="e">
        <f t="shared" si="396"/>
        <v>#NUM!</v>
      </c>
    </row>
    <row r="1170" spans="1:27" hidden="1">
      <c r="A1170" s="4">
        <v>41283</v>
      </c>
      <c r="B1170" s="3">
        <v>113.2</v>
      </c>
      <c r="C1170" s="3">
        <f t="shared" si="398"/>
        <v>-4.4159859406082193E-4</v>
      </c>
      <c r="D1170" s="3">
        <f t="shared" si="399"/>
        <v>1.9500931827649459E-7</v>
      </c>
      <c r="E1170" s="3">
        <f t="shared" si="400"/>
        <v>4.5979795827566457E-4</v>
      </c>
      <c r="F1170" s="3">
        <f t="shared" si="401"/>
        <v>5.5486563356298702E-2</v>
      </c>
      <c r="G1170" s="3">
        <f t="shared" si="402"/>
        <v>6.2079274198600834E-2</v>
      </c>
      <c r="H1170" s="3">
        <f t="shared" si="403"/>
        <v>0.94177666254423642</v>
      </c>
      <c r="J1170" s="3">
        <f t="shared" si="404"/>
        <v>0</v>
      </c>
      <c r="K1170" s="3">
        <f t="shared" si="397"/>
        <v>0</v>
      </c>
      <c r="L1170" s="13">
        <f t="shared" si="405"/>
        <v>0</v>
      </c>
      <c r="M1170" s="3" t="e">
        <f t="shared" si="406"/>
        <v>#DIV/0!</v>
      </c>
      <c r="N1170" s="3" t="e">
        <f t="shared" si="407"/>
        <v>#DIV/0!</v>
      </c>
      <c r="O1170" s="3">
        <v>1159</v>
      </c>
      <c r="P1170" s="3">
        <f t="shared" si="408"/>
        <v>4.5992063492063489</v>
      </c>
      <c r="R1170" s="3" t="e">
        <f t="shared" si="387"/>
        <v>#NUM!</v>
      </c>
      <c r="S1170" s="3" t="e">
        <f t="shared" si="388"/>
        <v>#NUM!</v>
      </c>
      <c r="T1170" s="13" t="e">
        <f t="shared" si="389"/>
        <v>#NUM!</v>
      </c>
      <c r="U1170" s="13" t="e">
        <f t="shared" si="390"/>
        <v>#NUM!</v>
      </c>
      <c r="V1170" s="3" t="e">
        <f t="shared" si="391"/>
        <v>#NUM!</v>
      </c>
      <c r="W1170" s="13" t="e">
        <f t="shared" si="392"/>
        <v>#NUM!</v>
      </c>
      <c r="X1170" s="3" t="e">
        <f t="shared" si="393"/>
        <v>#NUM!</v>
      </c>
      <c r="Y1170" s="3" t="e">
        <f t="shared" si="394"/>
        <v>#NUM!</v>
      </c>
      <c r="Z1170" s="3" t="e">
        <f t="shared" si="395"/>
        <v>#NUM!</v>
      </c>
      <c r="AA1170" s="3" t="e">
        <f t="shared" si="396"/>
        <v>#NUM!</v>
      </c>
    </row>
    <row r="1171" spans="1:27" hidden="1">
      <c r="A1171" s="4">
        <v>41276</v>
      </c>
      <c r="B1171" s="3">
        <v>113.25</v>
      </c>
      <c r="C1171" s="3">
        <f t="shared" si="398"/>
        <v>8.8339228359699473E-4</v>
      </c>
      <c r="D1171" s="3">
        <f t="shared" si="399"/>
        <v>7.8038192671871312E-7</v>
      </c>
      <c r="E1171" s="3">
        <f t="shared" si="400"/>
        <v>4.6047410665610278E-4</v>
      </c>
      <c r="F1171" s="3">
        <f t="shared" si="401"/>
        <v>5.4994803659715076E-2</v>
      </c>
      <c r="G1171" s="3">
        <f t="shared" si="402"/>
        <v>6.2422622768011048E-2</v>
      </c>
      <c r="H1171" s="3">
        <f t="shared" si="403"/>
        <v>0.91888779138879217</v>
      </c>
      <c r="J1171" s="3">
        <f t="shared" si="404"/>
        <v>0</v>
      </c>
      <c r="K1171" s="3">
        <f t="shared" si="397"/>
        <v>0</v>
      </c>
      <c r="L1171" s="13">
        <f t="shared" si="405"/>
        <v>0</v>
      </c>
      <c r="M1171" s="3" t="e">
        <f t="shared" si="406"/>
        <v>#DIV/0!</v>
      </c>
      <c r="N1171" s="3" t="e">
        <f t="shared" si="407"/>
        <v>#DIV/0!</v>
      </c>
      <c r="O1171" s="3">
        <v>1160</v>
      </c>
      <c r="P1171" s="3">
        <f t="shared" si="408"/>
        <v>4.6031746031746028</v>
      </c>
      <c r="R1171" s="3" t="e">
        <f t="shared" si="387"/>
        <v>#NUM!</v>
      </c>
      <c r="S1171" s="3" t="e">
        <f t="shared" si="388"/>
        <v>#NUM!</v>
      </c>
      <c r="T1171" s="13" t="e">
        <f t="shared" si="389"/>
        <v>#NUM!</v>
      </c>
      <c r="U1171" s="13" t="e">
        <f t="shared" si="390"/>
        <v>#NUM!</v>
      </c>
      <c r="V1171" s="3" t="e">
        <f t="shared" si="391"/>
        <v>#NUM!</v>
      </c>
      <c r="W1171" s="13" t="e">
        <f t="shared" si="392"/>
        <v>#NUM!</v>
      </c>
      <c r="X1171" s="3" t="e">
        <f t="shared" si="393"/>
        <v>#NUM!</v>
      </c>
      <c r="Y1171" s="3" t="e">
        <f t="shared" si="394"/>
        <v>#NUM!</v>
      </c>
      <c r="Z1171" s="3" t="e">
        <f t="shared" si="395"/>
        <v>#NUM!</v>
      </c>
      <c r="AA1171" s="3" t="e">
        <f t="shared" si="396"/>
        <v>#NUM!</v>
      </c>
    </row>
    <row r="1172" spans="1:27" hidden="1">
      <c r="A1172" s="4">
        <v>41274</v>
      </c>
      <c r="B1172" s="3">
        <v>113.15</v>
      </c>
      <c r="C1172" s="3">
        <f t="shared" si="398"/>
        <v>7.9572083240177791E-4</v>
      </c>
      <c r="D1172" s="3">
        <f t="shared" si="399"/>
        <v>6.3317164311817833E-7</v>
      </c>
      <c r="E1172" s="3">
        <f t="shared" si="400"/>
        <v>5.0899539192229251E-4</v>
      </c>
      <c r="F1172" s="3">
        <f t="shared" si="401"/>
        <v>6.1132925970057789E-2</v>
      </c>
      <c r="G1172" s="3">
        <f t="shared" si="402"/>
        <v>6.3709372281436971E-2</v>
      </c>
      <c r="H1172" s="3">
        <f t="shared" si="403"/>
        <v>0.91473403727624303</v>
      </c>
      <c r="J1172" s="3">
        <f t="shared" si="404"/>
        <v>0</v>
      </c>
      <c r="K1172" s="3">
        <f t="shared" si="397"/>
        <v>0</v>
      </c>
      <c r="L1172" s="13">
        <f t="shared" si="405"/>
        <v>0</v>
      </c>
      <c r="M1172" s="3" t="e">
        <f t="shared" si="406"/>
        <v>#DIV/0!</v>
      </c>
      <c r="N1172" s="3" t="e">
        <f t="shared" si="407"/>
        <v>#DIV/0!</v>
      </c>
      <c r="O1172" s="3">
        <v>1161</v>
      </c>
      <c r="P1172" s="3">
        <f t="shared" si="408"/>
        <v>4.6071428571428568</v>
      </c>
      <c r="R1172" s="3" t="e">
        <f t="shared" si="387"/>
        <v>#NUM!</v>
      </c>
      <c r="S1172" s="3" t="e">
        <f t="shared" si="388"/>
        <v>#NUM!</v>
      </c>
      <c r="T1172" s="13" t="e">
        <f t="shared" si="389"/>
        <v>#NUM!</v>
      </c>
      <c r="U1172" s="13" t="e">
        <f t="shared" si="390"/>
        <v>#NUM!</v>
      </c>
      <c r="V1172" s="3" t="e">
        <f t="shared" si="391"/>
        <v>#NUM!</v>
      </c>
      <c r="W1172" s="13" t="e">
        <f t="shared" si="392"/>
        <v>#NUM!</v>
      </c>
      <c r="X1172" s="3" t="e">
        <f t="shared" si="393"/>
        <v>#NUM!</v>
      </c>
      <c r="Y1172" s="3" t="e">
        <f t="shared" si="394"/>
        <v>#NUM!</v>
      </c>
      <c r="Z1172" s="3" t="e">
        <f t="shared" si="395"/>
        <v>#NUM!</v>
      </c>
      <c r="AA1172" s="3" t="e">
        <f t="shared" si="396"/>
        <v>#NUM!</v>
      </c>
    </row>
    <row r="1173" spans="1:27" hidden="1">
      <c r="A1173" s="4">
        <v>41269</v>
      </c>
      <c r="B1173" s="3">
        <v>113.06</v>
      </c>
      <c r="C1173" s="3">
        <f t="shared" si="398"/>
        <v>1.5047579736891486E-3</v>
      </c>
      <c r="D1173" s="3">
        <f t="shared" si="399"/>
        <v>2.2642965593810725E-6</v>
      </c>
      <c r="E1173" s="3">
        <f t="shared" si="400"/>
        <v>5.1090902086655462E-4</v>
      </c>
      <c r="F1173" s="3">
        <f t="shared" si="401"/>
        <v>5.8741335284760665E-2</v>
      </c>
      <c r="G1173" s="3">
        <f t="shared" si="402"/>
        <v>6.5296329499945766E-2</v>
      </c>
      <c r="H1173" s="3">
        <f t="shared" si="403"/>
        <v>0.78198965755264471</v>
      </c>
      <c r="J1173" s="3">
        <f t="shared" si="404"/>
        <v>0</v>
      </c>
      <c r="K1173" s="3">
        <f t="shared" si="397"/>
        <v>0</v>
      </c>
      <c r="L1173" s="13">
        <f t="shared" si="405"/>
        <v>0</v>
      </c>
      <c r="M1173" s="3" t="e">
        <f t="shared" si="406"/>
        <v>#DIV/0!</v>
      </c>
      <c r="N1173" s="3" t="e">
        <f t="shared" si="407"/>
        <v>#DIV/0!</v>
      </c>
      <c r="O1173" s="3">
        <v>1162</v>
      </c>
      <c r="P1173" s="3">
        <f t="shared" si="408"/>
        <v>4.6111111111111107</v>
      </c>
      <c r="R1173" s="3" t="e">
        <f t="shared" si="387"/>
        <v>#NUM!</v>
      </c>
      <c r="S1173" s="3" t="e">
        <f t="shared" si="388"/>
        <v>#NUM!</v>
      </c>
      <c r="T1173" s="13" t="e">
        <f t="shared" si="389"/>
        <v>#NUM!</v>
      </c>
      <c r="U1173" s="13" t="e">
        <f t="shared" si="390"/>
        <v>#NUM!</v>
      </c>
      <c r="V1173" s="3" t="e">
        <f t="shared" si="391"/>
        <v>#NUM!</v>
      </c>
      <c r="W1173" s="13" t="e">
        <f t="shared" si="392"/>
        <v>#NUM!</v>
      </c>
      <c r="X1173" s="3" t="e">
        <f t="shared" si="393"/>
        <v>#NUM!</v>
      </c>
      <c r="Y1173" s="3" t="e">
        <f t="shared" si="394"/>
        <v>#NUM!</v>
      </c>
      <c r="Z1173" s="3" t="e">
        <f t="shared" si="395"/>
        <v>#NUM!</v>
      </c>
      <c r="AA1173" s="3" t="e">
        <f t="shared" si="396"/>
        <v>#NUM!</v>
      </c>
    </row>
    <row r="1174" spans="1:27" hidden="1">
      <c r="A1174" s="4">
        <v>41262</v>
      </c>
      <c r="B1174" s="3">
        <v>112.89</v>
      </c>
      <c r="C1174" s="3">
        <f t="shared" si="398"/>
        <v>4.0830875117871873E-3</v>
      </c>
      <c r="D1174" s="3">
        <f t="shared" si="399"/>
        <v>1.6671603628912483E-5</v>
      </c>
      <c r="E1174" s="3">
        <f t="shared" si="400"/>
        <v>5.3738434346605195E-4</v>
      </c>
      <c r="F1174" s="3">
        <f t="shared" si="401"/>
        <v>6.2597511852630336E-2</v>
      </c>
      <c r="G1174" s="3">
        <f t="shared" si="402"/>
        <v>6.5592836338154575E-2</v>
      </c>
      <c r="H1174" s="3">
        <f t="shared" si="403"/>
        <v>0.62576841750893264</v>
      </c>
      <c r="J1174" s="3">
        <f t="shared" si="404"/>
        <v>0</v>
      </c>
      <c r="K1174" s="3">
        <f t="shared" si="397"/>
        <v>0</v>
      </c>
      <c r="L1174" s="13">
        <f t="shared" si="405"/>
        <v>0</v>
      </c>
      <c r="M1174" s="3" t="e">
        <f t="shared" si="406"/>
        <v>#DIV/0!</v>
      </c>
      <c r="N1174" s="3" t="e">
        <f t="shared" si="407"/>
        <v>#DIV/0!</v>
      </c>
      <c r="O1174" s="3">
        <v>1163</v>
      </c>
      <c r="P1174" s="3">
        <f t="shared" si="408"/>
        <v>4.6150793650793647</v>
      </c>
      <c r="R1174" s="3" t="e">
        <f t="shared" si="387"/>
        <v>#NUM!</v>
      </c>
      <c r="S1174" s="3" t="e">
        <f t="shared" si="388"/>
        <v>#NUM!</v>
      </c>
      <c r="T1174" s="13" t="e">
        <f t="shared" si="389"/>
        <v>#NUM!</v>
      </c>
      <c r="U1174" s="13" t="e">
        <f t="shared" si="390"/>
        <v>#NUM!</v>
      </c>
      <c r="V1174" s="3" t="e">
        <f t="shared" si="391"/>
        <v>#NUM!</v>
      </c>
      <c r="W1174" s="13" t="e">
        <f t="shared" si="392"/>
        <v>#NUM!</v>
      </c>
      <c r="X1174" s="3" t="e">
        <f t="shared" si="393"/>
        <v>#NUM!</v>
      </c>
      <c r="Y1174" s="3" t="e">
        <f t="shared" si="394"/>
        <v>#NUM!</v>
      </c>
      <c r="Z1174" s="3" t="e">
        <f t="shared" si="395"/>
        <v>#NUM!</v>
      </c>
      <c r="AA1174" s="3" t="e">
        <f t="shared" si="396"/>
        <v>#NUM!</v>
      </c>
    </row>
    <row r="1175" spans="1:27" hidden="1">
      <c r="A1175" s="4">
        <v>41255</v>
      </c>
      <c r="B1175" s="3">
        <v>112.43</v>
      </c>
      <c r="C1175" s="3">
        <f t="shared" si="398"/>
        <v>-1.9548611165852111E-3</v>
      </c>
      <c r="D1175" s="3">
        <f t="shared" si="399"/>
        <v>3.821481985136778E-6</v>
      </c>
      <c r="E1175" s="3">
        <f t="shared" si="400"/>
        <v>7.3472945138018057E-4</v>
      </c>
      <c r="F1175" s="3">
        <f t="shared" si="401"/>
        <v>7.3143734356802229E-2</v>
      </c>
      <c r="G1175" s="3">
        <f t="shared" si="402"/>
        <v>7.672735747909902E-2</v>
      </c>
      <c r="H1175" s="3">
        <f t="shared" si="403"/>
        <v>0.62623962542567413</v>
      </c>
      <c r="J1175" s="3">
        <f t="shared" si="404"/>
        <v>0</v>
      </c>
      <c r="K1175" s="3">
        <f t="shared" si="397"/>
        <v>0</v>
      </c>
      <c r="L1175" s="13">
        <f t="shared" si="405"/>
        <v>0</v>
      </c>
      <c r="M1175" s="3" t="e">
        <f t="shared" si="406"/>
        <v>#DIV/0!</v>
      </c>
      <c r="N1175" s="3" t="e">
        <f t="shared" si="407"/>
        <v>#DIV/0!</v>
      </c>
      <c r="O1175" s="3">
        <v>1164</v>
      </c>
      <c r="P1175" s="3">
        <f t="shared" si="408"/>
        <v>4.6190476190476186</v>
      </c>
      <c r="R1175" s="3" t="e">
        <f t="shared" si="387"/>
        <v>#NUM!</v>
      </c>
      <c r="S1175" s="3" t="e">
        <f t="shared" si="388"/>
        <v>#NUM!</v>
      </c>
      <c r="T1175" s="13" t="e">
        <f t="shared" si="389"/>
        <v>#NUM!</v>
      </c>
      <c r="U1175" s="13" t="e">
        <f t="shared" si="390"/>
        <v>#NUM!</v>
      </c>
      <c r="V1175" s="3" t="e">
        <f t="shared" si="391"/>
        <v>#NUM!</v>
      </c>
      <c r="W1175" s="13" t="e">
        <f t="shared" si="392"/>
        <v>#NUM!</v>
      </c>
      <c r="X1175" s="3" t="e">
        <f t="shared" si="393"/>
        <v>#NUM!</v>
      </c>
      <c r="Y1175" s="3" t="e">
        <f t="shared" si="394"/>
        <v>#NUM!</v>
      </c>
      <c r="Z1175" s="3" t="e">
        <f t="shared" si="395"/>
        <v>#NUM!</v>
      </c>
      <c r="AA1175" s="3" t="e">
        <f t="shared" si="396"/>
        <v>#NUM!</v>
      </c>
    </row>
    <row r="1176" spans="1:27" hidden="1">
      <c r="A1176" s="4">
        <v>41248</v>
      </c>
      <c r="B1176" s="3">
        <v>112.65</v>
      </c>
      <c r="C1176" s="3">
        <f t="shared" si="398"/>
        <v>4.0918043213802133E-3</v>
      </c>
      <c r="D1176" s="3">
        <f t="shared" si="399"/>
        <v>1.6742862604465789E-5</v>
      </c>
      <c r="E1176" s="3">
        <f t="shared" si="400"/>
        <v>9.18209767429355E-4</v>
      </c>
      <c r="F1176" s="3">
        <f t="shared" si="401"/>
        <v>6.1412770761872584E-2</v>
      </c>
      <c r="G1176" s="3">
        <f t="shared" si="402"/>
        <v>9.5882116005228918E-2</v>
      </c>
      <c r="H1176" s="3">
        <f t="shared" si="403"/>
        <v>0.66385736767822134</v>
      </c>
      <c r="J1176" s="3">
        <f t="shared" si="404"/>
        <v>0</v>
      </c>
      <c r="K1176" s="3">
        <f t="shared" si="397"/>
        <v>0</v>
      </c>
      <c r="L1176" s="13">
        <f t="shared" si="405"/>
        <v>0</v>
      </c>
      <c r="M1176" s="3" t="e">
        <f t="shared" si="406"/>
        <v>#DIV/0!</v>
      </c>
      <c r="N1176" s="3" t="e">
        <f t="shared" si="407"/>
        <v>#DIV/0!</v>
      </c>
      <c r="O1176" s="3">
        <v>1165</v>
      </c>
      <c r="P1176" s="3">
        <f t="shared" si="408"/>
        <v>4.6230158730158726</v>
      </c>
      <c r="R1176" s="3" t="e">
        <f t="shared" si="387"/>
        <v>#NUM!</v>
      </c>
      <c r="S1176" s="3" t="e">
        <f t="shared" si="388"/>
        <v>#NUM!</v>
      </c>
      <c r="T1176" s="13" t="e">
        <f t="shared" si="389"/>
        <v>#NUM!</v>
      </c>
      <c r="U1176" s="13" t="e">
        <f t="shared" si="390"/>
        <v>#NUM!</v>
      </c>
      <c r="V1176" s="3" t="e">
        <f t="shared" si="391"/>
        <v>#NUM!</v>
      </c>
      <c r="W1176" s="13" t="e">
        <f t="shared" si="392"/>
        <v>#NUM!</v>
      </c>
      <c r="X1176" s="3" t="e">
        <f t="shared" si="393"/>
        <v>#NUM!</v>
      </c>
      <c r="Y1176" s="3" t="e">
        <f t="shared" si="394"/>
        <v>#NUM!</v>
      </c>
      <c r="Z1176" s="3" t="e">
        <f t="shared" si="395"/>
        <v>#NUM!</v>
      </c>
      <c r="AA1176" s="3" t="e">
        <f t="shared" si="396"/>
        <v>#NUM!</v>
      </c>
    </row>
    <row r="1177" spans="1:27" hidden="1">
      <c r="A1177" s="4">
        <v>41241</v>
      </c>
      <c r="B1177" s="3">
        <v>112.19</v>
      </c>
      <c r="C1177" s="3">
        <f t="shared" si="398"/>
        <v>1.201592649455294E-2</v>
      </c>
      <c r="D1177" s="3">
        <f t="shared" si="399"/>
        <v>1.4438248952249931E-4</v>
      </c>
      <c r="E1177" s="3">
        <f t="shared" si="400"/>
        <v>9.1061843031448216E-4</v>
      </c>
      <c r="F1177" s="3">
        <f t="shared" si="401"/>
        <v>6.034611527808581E-2</v>
      </c>
      <c r="G1177" s="3">
        <f t="shared" si="402"/>
        <v>9.5809970439376418E-2</v>
      </c>
      <c r="H1177" s="3">
        <f t="shared" si="403"/>
        <v>0.60771677985020434</v>
      </c>
      <c r="J1177" s="3">
        <f t="shared" si="404"/>
        <v>0</v>
      </c>
      <c r="K1177" s="3">
        <f t="shared" si="397"/>
        <v>0</v>
      </c>
      <c r="L1177" s="13">
        <f t="shared" si="405"/>
        <v>0</v>
      </c>
      <c r="M1177" s="3" t="e">
        <f t="shared" si="406"/>
        <v>#DIV/0!</v>
      </c>
      <c r="N1177" s="3" t="e">
        <f t="shared" si="407"/>
        <v>#DIV/0!</v>
      </c>
      <c r="O1177" s="3">
        <v>1166</v>
      </c>
      <c r="P1177" s="3">
        <f t="shared" si="408"/>
        <v>4.6269841269841274</v>
      </c>
      <c r="R1177" s="3" t="e">
        <f t="shared" si="387"/>
        <v>#NUM!</v>
      </c>
      <c r="S1177" s="3" t="e">
        <f t="shared" si="388"/>
        <v>#NUM!</v>
      </c>
      <c r="T1177" s="13" t="e">
        <f t="shared" si="389"/>
        <v>#NUM!</v>
      </c>
      <c r="U1177" s="13" t="e">
        <f t="shared" si="390"/>
        <v>#NUM!</v>
      </c>
      <c r="V1177" s="3" t="e">
        <f t="shared" si="391"/>
        <v>#NUM!</v>
      </c>
      <c r="W1177" s="13" t="e">
        <f t="shared" si="392"/>
        <v>#NUM!</v>
      </c>
      <c r="X1177" s="3" t="e">
        <f t="shared" si="393"/>
        <v>#NUM!</v>
      </c>
      <c r="Y1177" s="3" t="e">
        <f t="shared" si="394"/>
        <v>#NUM!</v>
      </c>
      <c r="Z1177" s="3" t="e">
        <f t="shared" si="395"/>
        <v>#NUM!</v>
      </c>
      <c r="AA1177" s="3" t="e">
        <f t="shared" si="396"/>
        <v>#NUM!</v>
      </c>
    </row>
    <row r="1178" spans="1:27" hidden="1">
      <c r="A1178" s="4">
        <v>41234</v>
      </c>
      <c r="B1178" s="3">
        <v>110.85</v>
      </c>
      <c r="C1178" s="3">
        <f t="shared" si="398"/>
        <v>1.8044027475868027E-4</v>
      </c>
      <c r="D1178" s="3">
        <f t="shared" si="399"/>
        <v>3.2558692754988029E-8</v>
      </c>
      <c r="E1178" s="3">
        <f t="shared" si="400"/>
        <v>7.8966470087186286E-4</v>
      </c>
      <c r="F1178" s="3">
        <f t="shared" si="401"/>
        <v>5.317051522705709E-2</v>
      </c>
      <c r="G1178" s="3">
        <f t="shared" si="402"/>
        <v>9.038086028907738E-2</v>
      </c>
      <c r="H1178" s="3">
        <f t="shared" si="403"/>
        <v>0.59236230473259155</v>
      </c>
      <c r="J1178" s="3">
        <f t="shared" si="404"/>
        <v>0</v>
      </c>
      <c r="K1178" s="3">
        <f t="shared" si="397"/>
        <v>0</v>
      </c>
      <c r="L1178" s="13">
        <f t="shared" si="405"/>
        <v>0</v>
      </c>
      <c r="M1178" s="3" t="e">
        <f t="shared" si="406"/>
        <v>#DIV/0!</v>
      </c>
      <c r="N1178" s="3" t="e">
        <f t="shared" si="407"/>
        <v>#DIV/0!</v>
      </c>
      <c r="O1178" s="3">
        <v>1167</v>
      </c>
      <c r="P1178" s="3">
        <f t="shared" si="408"/>
        <v>4.6309523809523814</v>
      </c>
      <c r="R1178" s="3" t="e">
        <f t="shared" ref="R1178:R1241" si="409">(LN(L1178/1000)+(Q1178+((N1178^2)/2))*P1178)/(N1178*SQRT(P1178))</f>
        <v>#NUM!</v>
      </c>
      <c r="S1178" s="3" t="e">
        <f t="shared" ref="S1178:S1241" si="410">R1178-(N1178*SQRT(P1178))</f>
        <v>#NUM!</v>
      </c>
      <c r="T1178" s="13" t="e">
        <f t="shared" ref="T1178:T1241" si="411">_xlfn.NORM.S.DIST(R1178,TRUE)</f>
        <v>#NUM!</v>
      </c>
      <c r="U1178" s="13" t="e">
        <f t="shared" ref="U1178:U1241" si="412">_xlfn.NORM.S.DIST(S1178,TRUE)</f>
        <v>#NUM!</v>
      </c>
      <c r="V1178" s="3" t="e">
        <f t="shared" ref="V1178:V1241" si="413">(L1178*T1178) - ( 1000* EXP(-Q1178*P1178) *U1178 )</f>
        <v>#NUM!</v>
      </c>
      <c r="W1178" s="13" t="e">
        <f t="shared" ref="W1178:W1241" si="414">T1178</f>
        <v>#NUM!</v>
      </c>
      <c r="X1178" s="3" t="e">
        <f t="shared" ref="X1178:X1241" si="415" xml:space="preserve"> _xlfn.NORM.S.DIST(R1178,FALSE) / ( L1178 * N1178 * SQRT(P1178) )</f>
        <v>#NUM!</v>
      </c>
      <c r="Y1178" s="3" t="e">
        <f t="shared" ref="Y1178:Y1241" si="416">- ( (L1178* _xlfn.NORM.S.DIST(R1178,FALSE)  * N1178  ) / ( 2* SQRT(P1178) ) ) - Q1178 * 1000 * ( EXP(-Q1178*P1178) ) *U1178</f>
        <v>#NUM!</v>
      </c>
      <c r="Z1178" s="3" t="e">
        <f t="shared" ref="Z1178:Z1241" si="417" xml:space="preserve"> L1178 * SQRT(P1178) * _xlfn.NORM.S.DIST(R1178,FALSE)</f>
        <v>#NUM!</v>
      </c>
      <c r="AA1178" s="3" t="e">
        <f t="shared" ref="AA1178:AA1241" si="418">1000 * P1178 * EXP(-Q1178*P1178) * U1178</f>
        <v>#NUM!</v>
      </c>
    </row>
    <row r="1179" spans="1:27" hidden="1">
      <c r="A1179" s="4">
        <v>41227</v>
      </c>
      <c r="B1179" s="3">
        <v>110.83</v>
      </c>
      <c r="C1179" s="3">
        <f t="shared" si="398"/>
        <v>5.4151625872019622E-4</v>
      </c>
      <c r="D1179" s="3">
        <f t="shared" si="399"/>
        <v>2.9323985845831848E-7</v>
      </c>
      <c r="E1179" s="3">
        <f t="shared" si="400"/>
        <v>1.0018185826977852E-3</v>
      </c>
      <c r="F1179" s="3">
        <f t="shared" si="401"/>
        <v>6.7556695717550644E-2</v>
      </c>
      <c r="G1179" s="3">
        <f t="shared" si="402"/>
        <v>9.8730201286838501E-2</v>
      </c>
      <c r="H1179" s="3">
        <f t="shared" si="403"/>
        <v>0.59519064642378006</v>
      </c>
      <c r="J1179" s="3">
        <f t="shared" si="404"/>
        <v>0</v>
      </c>
      <c r="K1179" s="3">
        <f t="shared" si="397"/>
        <v>0</v>
      </c>
      <c r="L1179" s="13">
        <f t="shared" si="405"/>
        <v>0</v>
      </c>
      <c r="M1179" s="3" t="e">
        <f t="shared" si="406"/>
        <v>#DIV/0!</v>
      </c>
      <c r="N1179" s="3" t="e">
        <f t="shared" si="407"/>
        <v>#DIV/0!</v>
      </c>
      <c r="O1179" s="3">
        <v>1168</v>
      </c>
      <c r="P1179" s="3">
        <f t="shared" si="408"/>
        <v>4.6349206349206353</v>
      </c>
      <c r="R1179" s="3" t="e">
        <f t="shared" si="409"/>
        <v>#NUM!</v>
      </c>
      <c r="S1179" s="3" t="e">
        <f t="shared" si="410"/>
        <v>#NUM!</v>
      </c>
      <c r="T1179" s="13" t="e">
        <f t="shared" si="411"/>
        <v>#NUM!</v>
      </c>
      <c r="U1179" s="13" t="e">
        <f t="shared" si="412"/>
        <v>#NUM!</v>
      </c>
      <c r="V1179" s="3" t="e">
        <f t="shared" si="413"/>
        <v>#NUM!</v>
      </c>
      <c r="W1179" s="13" t="e">
        <f t="shared" si="414"/>
        <v>#NUM!</v>
      </c>
      <c r="X1179" s="3" t="e">
        <f t="shared" si="415"/>
        <v>#NUM!</v>
      </c>
      <c r="Y1179" s="3" t="e">
        <f t="shared" si="416"/>
        <v>#NUM!</v>
      </c>
      <c r="Z1179" s="3" t="e">
        <f t="shared" si="417"/>
        <v>#NUM!</v>
      </c>
      <c r="AA1179" s="3" t="e">
        <f t="shared" si="418"/>
        <v>#NUM!</v>
      </c>
    </row>
    <row r="1180" spans="1:27" hidden="1">
      <c r="A1180" s="4">
        <v>41220</v>
      </c>
      <c r="B1180" s="3">
        <v>110.77</v>
      </c>
      <c r="C1180" s="3">
        <f t="shared" si="398"/>
        <v>6.0669358002071148E-3</v>
      </c>
      <c r="D1180" s="3">
        <f t="shared" si="399"/>
        <v>3.6807710003834746E-5</v>
      </c>
      <c r="E1180" s="3">
        <f t="shared" si="400"/>
        <v>1.0149326275197218E-3</v>
      </c>
      <c r="F1180" s="3">
        <f t="shared" si="401"/>
        <v>6.3353583538962338E-2</v>
      </c>
      <c r="G1180" s="3">
        <f t="shared" si="402"/>
        <v>0.10128936213637975</v>
      </c>
      <c r="H1180" s="3">
        <f t="shared" si="403"/>
        <v>0.46461115465360914</v>
      </c>
      <c r="J1180" s="3">
        <f t="shared" si="404"/>
        <v>0</v>
      </c>
      <c r="K1180" s="3">
        <f t="shared" si="397"/>
        <v>0</v>
      </c>
      <c r="L1180" s="13">
        <f t="shared" si="405"/>
        <v>0</v>
      </c>
      <c r="M1180" s="3" t="e">
        <f t="shared" si="406"/>
        <v>#DIV/0!</v>
      </c>
      <c r="N1180" s="3" t="e">
        <f t="shared" si="407"/>
        <v>#DIV/0!</v>
      </c>
      <c r="O1180" s="3">
        <v>1169</v>
      </c>
      <c r="P1180" s="3">
        <f t="shared" si="408"/>
        <v>4.6388888888888893</v>
      </c>
      <c r="R1180" s="3" t="e">
        <f t="shared" si="409"/>
        <v>#NUM!</v>
      </c>
      <c r="S1180" s="3" t="e">
        <f t="shared" si="410"/>
        <v>#NUM!</v>
      </c>
      <c r="T1180" s="13" t="e">
        <f t="shared" si="411"/>
        <v>#NUM!</v>
      </c>
      <c r="U1180" s="13" t="e">
        <f t="shared" si="412"/>
        <v>#NUM!</v>
      </c>
      <c r="V1180" s="3" t="e">
        <f t="shared" si="413"/>
        <v>#NUM!</v>
      </c>
      <c r="W1180" s="13" t="e">
        <f t="shared" si="414"/>
        <v>#NUM!</v>
      </c>
      <c r="X1180" s="3" t="e">
        <f t="shared" si="415"/>
        <v>#NUM!</v>
      </c>
      <c r="Y1180" s="3" t="e">
        <f t="shared" si="416"/>
        <v>#NUM!</v>
      </c>
      <c r="Z1180" s="3" t="e">
        <f t="shared" si="417"/>
        <v>#NUM!</v>
      </c>
      <c r="AA1180" s="3" t="e">
        <f t="shared" si="418"/>
        <v>#NUM!</v>
      </c>
    </row>
    <row r="1181" spans="1:27" hidden="1">
      <c r="A1181" s="4">
        <v>41212</v>
      </c>
      <c r="B1181" s="3">
        <v>110.1</v>
      </c>
      <c r="C1181" s="3">
        <f t="shared" si="398"/>
        <v>9.0830646322420479E-5</v>
      </c>
      <c r="D1181" s="3">
        <f t="shared" si="399"/>
        <v>8.2502063113486374E-9</v>
      </c>
      <c r="E1181" s="3">
        <f t="shared" si="400"/>
        <v>9.8183240758536734E-4</v>
      </c>
      <c r="F1181" s="3">
        <f t="shared" si="401"/>
        <v>5.9212132111447019E-2</v>
      </c>
      <c r="G1181" s="3">
        <f t="shared" si="402"/>
        <v>0.10080803581257822</v>
      </c>
      <c r="H1181" s="3">
        <f t="shared" si="403"/>
        <v>0.45881957817416708</v>
      </c>
      <c r="J1181" s="3">
        <f t="shared" si="404"/>
        <v>0</v>
      </c>
      <c r="K1181" s="3">
        <f t="shared" si="397"/>
        <v>0</v>
      </c>
      <c r="L1181" s="13">
        <f t="shared" si="405"/>
        <v>0</v>
      </c>
      <c r="M1181" s="3" t="e">
        <f t="shared" si="406"/>
        <v>#DIV/0!</v>
      </c>
      <c r="N1181" s="3" t="e">
        <f t="shared" si="407"/>
        <v>#DIV/0!</v>
      </c>
      <c r="O1181" s="3">
        <v>1170</v>
      </c>
      <c r="P1181" s="3">
        <f t="shared" si="408"/>
        <v>4.6428571428571432</v>
      </c>
      <c r="R1181" s="3" t="e">
        <f t="shared" si="409"/>
        <v>#NUM!</v>
      </c>
      <c r="S1181" s="3" t="e">
        <f t="shared" si="410"/>
        <v>#NUM!</v>
      </c>
      <c r="T1181" s="13" t="e">
        <f t="shared" si="411"/>
        <v>#NUM!</v>
      </c>
      <c r="U1181" s="13" t="e">
        <f t="shared" si="412"/>
        <v>#NUM!</v>
      </c>
      <c r="V1181" s="3" t="e">
        <f t="shared" si="413"/>
        <v>#NUM!</v>
      </c>
      <c r="W1181" s="13" t="e">
        <f t="shared" si="414"/>
        <v>#NUM!</v>
      </c>
      <c r="X1181" s="3" t="e">
        <f t="shared" si="415"/>
        <v>#NUM!</v>
      </c>
      <c r="Y1181" s="3" t="e">
        <f t="shared" si="416"/>
        <v>#NUM!</v>
      </c>
      <c r="Z1181" s="3" t="e">
        <f t="shared" si="417"/>
        <v>#NUM!</v>
      </c>
      <c r="AA1181" s="3" t="e">
        <f t="shared" si="418"/>
        <v>#NUM!</v>
      </c>
    </row>
    <row r="1182" spans="1:27" hidden="1">
      <c r="A1182" s="4">
        <v>41206</v>
      </c>
      <c r="B1182" s="3">
        <v>110.09</v>
      </c>
      <c r="C1182" s="3">
        <f t="shared" si="398"/>
        <v>-2.724671920947768E-4</v>
      </c>
      <c r="D1182" s="3">
        <f t="shared" si="399"/>
        <v>7.4238370768011998E-8</v>
      </c>
      <c r="E1182" s="3">
        <f t="shared" si="400"/>
        <v>1.3985051420567119E-3</v>
      </c>
      <c r="F1182" s="3">
        <f t="shared" si="401"/>
        <v>3.8708536226733786E-2</v>
      </c>
      <c r="G1182" s="3">
        <f t="shared" si="402"/>
        <v>0.12914024856922129</v>
      </c>
      <c r="H1182" s="3">
        <f t="shared" si="403"/>
        <v>0.45629155888796574</v>
      </c>
      <c r="J1182" s="3">
        <f t="shared" si="404"/>
        <v>0</v>
      </c>
      <c r="K1182" s="3">
        <f t="shared" si="397"/>
        <v>0</v>
      </c>
      <c r="L1182" s="13">
        <f t="shared" si="405"/>
        <v>0</v>
      </c>
      <c r="M1182" s="3" t="e">
        <f t="shared" si="406"/>
        <v>#DIV/0!</v>
      </c>
      <c r="N1182" s="3" t="e">
        <f t="shared" si="407"/>
        <v>#DIV/0!</v>
      </c>
      <c r="O1182" s="3">
        <v>1171</v>
      </c>
      <c r="P1182" s="3">
        <f t="shared" si="408"/>
        <v>4.6468253968253972</v>
      </c>
      <c r="R1182" s="3" t="e">
        <f t="shared" si="409"/>
        <v>#NUM!</v>
      </c>
      <c r="S1182" s="3" t="e">
        <f t="shared" si="410"/>
        <v>#NUM!</v>
      </c>
      <c r="T1182" s="13" t="e">
        <f t="shared" si="411"/>
        <v>#NUM!</v>
      </c>
      <c r="U1182" s="13" t="e">
        <f t="shared" si="412"/>
        <v>#NUM!</v>
      </c>
      <c r="V1182" s="3" t="e">
        <f t="shared" si="413"/>
        <v>#NUM!</v>
      </c>
      <c r="W1182" s="13" t="e">
        <f t="shared" si="414"/>
        <v>#NUM!</v>
      </c>
      <c r="X1182" s="3" t="e">
        <f t="shared" si="415"/>
        <v>#NUM!</v>
      </c>
      <c r="Y1182" s="3" t="e">
        <f t="shared" si="416"/>
        <v>#NUM!</v>
      </c>
      <c r="Z1182" s="3" t="e">
        <f t="shared" si="417"/>
        <v>#NUM!</v>
      </c>
      <c r="AA1182" s="3" t="e">
        <f t="shared" si="418"/>
        <v>#NUM!</v>
      </c>
    </row>
    <row r="1183" spans="1:27" hidden="1">
      <c r="A1183" s="4">
        <v>41199</v>
      </c>
      <c r="B1183" s="3">
        <v>110.12</v>
      </c>
      <c r="C1183" s="3">
        <f t="shared" si="398"/>
        <v>3.912474851163761E-3</v>
      </c>
      <c r="D1183" s="3">
        <f t="shared" si="399"/>
        <v>1.5307459460988893E-5</v>
      </c>
      <c r="E1183" s="3">
        <f t="shared" si="400"/>
        <v>1.4696454077081005E-3</v>
      </c>
      <c r="F1183" s="3">
        <f t="shared" si="401"/>
        <v>4.7419872064693169E-2</v>
      </c>
      <c r="G1183" s="3">
        <f t="shared" si="402"/>
        <v>0.13077035692061098</v>
      </c>
      <c r="H1183" s="3">
        <f t="shared" si="403"/>
        <v>0.45507771054434365</v>
      </c>
      <c r="J1183" s="3">
        <f t="shared" si="404"/>
        <v>0</v>
      </c>
      <c r="K1183" s="3">
        <f t="shared" si="397"/>
        <v>0</v>
      </c>
      <c r="L1183" s="13">
        <f t="shared" si="405"/>
        <v>0</v>
      </c>
      <c r="M1183" s="3" t="e">
        <f t="shared" si="406"/>
        <v>#DIV/0!</v>
      </c>
      <c r="N1183" s="3" t="e">
        <f t="shared" si="407"/>
        <v>#DIV/0!</v>
      </c>
      <c r="O1183" s="3">
        <v>1172</v>
      </c>
      <c r="P1183" s="3">
        <f t="shared" si="408"/>
        <v>4.6507936507936511</v>
      </c>
      <c r="R1183" s="3" t="e">
        <f t="shared" si="409"/>
        <v>#NUM!</v>
      </c>
      <c r="S1183" s="3" t="e">
        <f t="shared" si="410"/>
        <v>#NUM!</v>
      </c>
      <c r="T1183" s="13" t="e">
        <f t="shared" si="411"/>
        <v>#NUM!</v>
      </c>
      <c r="U1183" s="13" t="e">
        <f t="shared" si="412"/>
        <v>#NUM!</v>
      </c>
      <c r="V1183" s="3" t="e">
        <f t="shared" si="413"/>
        <v>#NUM!</v>
      </c>
      <c r="W1183" s="13" t="e">
        <f t="shared" si="414"/>
        <v>#NUM!</v>
      </c>
      <c r="X1183" s="3" t="e">
        <f t="shared" si="415"/>
        <v>#NUM!</v>
      </c>
      <c r="Y1183" s="3" t="e">
        <f t="shared" si="416"/>
        <v>#NUM!</v>
      </c>
      <c r="Z1183" s="3" t="e">
        <f t="shared" si="417"/>
        <v>#NUM!</v>
      </c>
      <c r="AA1183" s="3" t="e">
        <f t="shared" si="418"/>
        <v>#NUM!</v>
      </c>
    </row>
    <row r="1184" spans="1:27" hidden="1">
      <c r="A1184" s="4">
        <v>41192</v>
      </c>
      <c r="B1184" s="3">
        <v>109.69</v>
      </c>
      <c r="C1184" s="3">
        <f t="shared" si="398"/>
        <v>1.9163212507642771E-3</v>
      </c>
      <c r="D1184" s="3">
        <f t="shared" si="399"/>
        <v>3.6722871361307636E-6</v>
      </c>
      <c r="E1184" s="3">
        <f t="shared" si="400"/>
        <v>1.4977905102100723E-3</v>
      </c>
      <c r="F1184" s="3">
        <f t="shared" si="401"/>
        <v>5.0099252943364564E-2</v>
      </c>
      <c r="G1184" s="3">
        <f t="shared" si="402"/>
        <v>0.1314948717136622</v>
      </c>
      <c r="H1184" s="3">
        <f t="shared" si="403"/>
        <v>0.4543217913649229</v>
      </c>
      <c r="J1184" s="3">
        <f t="shared" si="404"/>
        <v>0</v>
      </c>
      <c r="K1184" s="3">
        <f t="shared" si="397"/>
        <v>0</v>
      </c>
      <c r="L1184" s="13">
        <f t="shared" si="405"/>
        <v>0</v>
      </c>
      <c r="M1184" s="3" t="e">
        <f t="shared" si="406"/>
        <v>#DIV/0!</v>
      </c>
      <c r="N1184" s="3" t="e">
        <f t="shared" si="407"/>
        <v>#DIV/0!</v>
      </c>
      <c r="O1184" s="3">
        <v>1173</v>
      </c>
      <c r="P1184" s="3">
        <f t="shared" si="408"/>
        <v>4.6547619047619051</v>
      </c>
      <c r="R1184" s="3" t="e">
        <f t="shared" si="409"/>
        <v>#NUM!</v>
      </c>
      <c r="S1184" s="3" t="e">
        <f t="shared" si="410"/>
        <v>#NUM!</v>
      </c>
      <c r="T1184" s="13" t="e">
        <f t="shared" si="411"/>
        <v>#NUM!</v>
      </c>
      <c r="U1184" s="13" t="e">
        <f t="shared" si="412"/>
        <v>#NUM!</v>
      </c>
      <c r="V1184" s="3" t="e">
        <f t="shared" si="413"/>
        <v>#NUM!</v>
      </c>
      <c r="W1184" s="13" t="e">
        <f t="shared" si="414"/>
        <v>#NUM!</v>
      </c>
      <c r="X1184" s="3" t="e">
        <f t="shared" si="415"/>
        <v>#NUM!</v>
      </c>
      <c r="Y1184" s="3" t="e">
        <f t="shared" si="416"/>
        <v>#NUM!</v>
      </c>
      <c r="Z1184" s="3" t="e">
        <f t="shared" si="417"/>
        <v>#NUM!</v>
      </c>
      <c r="AA1184" s="3" t="e">
        <f t="shared" si="418"/>
        <v>#NUM!</v>
      </c>
    </row>
    <row r="1185" spans="1:27" hidden="1">
      <c r="A1185" s="4">
        <v>41185</v>
      </c>
      <c r="B1185" s="3">
        <v>109.48</v>
      </c>
      <c r="C1185" s="3">
        <f t="shared" si="398"/>
        <v>4.3022630322111744E-3</v>
      </c>
      <c r="D1185" s="3">
        <f t="shared" si="399"/>
        <v>1.850946719833089E-5</v>
      </c>
      <c r="E1185" s="3">
        <f t="shared" si="400"/>
        <v>1.5230845869216162E-3</v>
      </c>
      <c r="F1185" s="3">
        <f t="shared" si="401"/>
        <v>5.3564972555291225E-2</v>
      </c>
      <c r="G1185" s="3">
        <f t="shared" si="402"/>
        <v>0.13184561363866992</v>
      </c>
      <c r="H1185" s="3">
        <f t="shared" si="403"/>
        <v>0.45637424796917009</v>
      </c>
      <c r="J1185" s="3">
        <f t="shared" si="404"/>
        <v>0</v>
      </c>
      <c r="K1185" s="3">
        <f t="shared" si="397"/>
        <v>0</v>
      </c>
      <c r="L1185" s="13">
        <f t="shared" si="405"/>
        <v>0</v>
      </c>
      <c r="M1185" s="3" t="e">
        <f t="shared" si="406"/>
        <v>#DIV/0!</v>
      </c>
      <c r="N1185" s="3" t="e">
        <f t="shared" si="407"/>
        <v>#DIV/0!</v>
      </c>
      <c r="O1185" s="3">
        <v>1174</v>
      </c>
      <c r="P1185" s="3">
        <f t="shared" si="408"/>
        <v>4.6587301587301591</v>
      </c>
      <c r="R1185" s="3" t="e">
        <f t="shared" si="409"/>
        <v>#NUM!</v>
      </c>
      <c r="S1185" s="3" t="e">
        <f t="shared" si="410"/>
        <v>#NUM!</v>
      </c>
      <c r="T1185" s="13" t="e">
        <f t="shared" si="411"/>
        <v>#NUM!</v>
      </c>
      <c r="U1185" s="13" t="e">
        <f t="shared" si="412"/>
        <v>#NUM!</v>
      </c>
      <c r="V1185" s="3" t="e">
        <f t="shared" si="413"/>
        <v>#NUM!</v>
      </c>
      <c r="W1185" s="13" t="e">
        <f t="shared" si="414"/>
        <v>#NUM!</v>
      </c>
      <c r="X1185" s="3" t="e">
        <f t="shared" si="415"/>
        <v>#NUM!</v>
      </c>
      <c r="Y1185" s="3" t="e">
        <f t="shared" si="416"/>
        <v>#NUM!</v>
      </c>
      <c r="Z1185" s="3" t="e">
        <f t="shared" si="417"/>
        <v>#NUM!</v>
      </c>
      <c r="AA1185" s="3" t="e">
        <f t="shared" si="418"/>
        <v>#NUM!</v>
      </c>
    </row>
    <row r="1186" spans="1:27" hidden="1">
      <c r="A1186" s="4">
        <v>41178</v>
      </c>
      <c r="B1186" s="3">
        <v>109.01</v>
      </c>
      <c r="C1186" s="3">
        <f t="shared" si="398"/>
        <v>-1.0085729548847744E-3</v>
      </c>
      <c r="D1186" s="3">
        <f t="shared" si="399"/>
        <v>1.0172194053250052E-6</v>
      </c>
      <c r="E1186" s="3">
        <f t="shared" si="400"/>
        <v>1.5046122589332696E-3</v>
      </c>
      <c r="F1186" s="3">
        <f t="shared" si="401"/>
        <v>4.9069994163069383E-2</v>
      </c>
      <c r="G1186" s="3">
        <f t="shared" si="402"/>
        <v>0.13206498376347187</v>
      </c>
      <c r="H1186" s="3">
        <f t="shared" si="403"/>
        <v>0.45592902580889438</v>
      </c>
      <c r="J1186" s="3">
        <f t="shared" si="404"/>
        <v>0</v>
      </c>
      <c r="K1186" s="3">
        <f t="shared" si="397"/>
        <v>0</v>
      </c>
      <c r="L1186" s="13">
        <f t="shared" si="405"/>
        <v>0</v>
      </c>
      <c r="M1186" s="3" t="e">
        <f t="shared" si="406"/>
        <v>#DIV/0!</v>
      </c>
      <c r="N1186" s="3" t="e">
        <f t="shared" si="407"/>
        <v>#DIV/0!</v>
      </c>
      <c r="O1186" s="3">
        <v>1175</v>
      </c>
      <c r="P1186" s="3">
        <f t="shared" si="408"/>
        <v>4.662698412698413</v>
      </c>
      <c r="R1186" s="3" t="e">
        <f t="shared" si="409"/>
        <v>#NUM!</v>
      </c>
      <c r="S1186" s="3" t="e">
        <f t="shared" si="410"/>
        <v>#NUM!</v>
      </c>
      <c r="T1186" s="13" t="e">
        <f t="shared" si="411"/>
        <v>#NUM!</v>
      </c>
      <c r="U1186" s="13" t="e">
        <f t="shared" si="412"/>
        <v>#NUM!</v>
      </c>
      <c r="V1186" s="3" t="e">
        <f t="shared" si="413"/>
        <v>#NUM!</v>
      </c>
      <c r="W1186" s="13" t="e">
        <f t="shared" si="414"/>
        <v>#NUM!</v>
      </c>
      <c r="X1186" s="3" t="e">
        <f t="shared" si="415"/>
        <v>#NUM!</v>
      </c>
      <c r="Y1186" s="3" t="e">
        <f t="shared" si="416"/>
        <v>#NUM!</v>
      </c>
      <c r="Z1186" s="3" t="e">
        <f t="shared" si="417"/>
        <v>#NUM!</v>
      </c>
      <c r="AA1186" s="3" t="e">
        <f t="shared" si="418"/>
        <v>#NUM!</v>
      </c>
    </row>
    <row r="1187" spans="1:27" hidden="1">
      <c r="A1187" s="4">
        <v>41171</v>
      </c>
      <c r="B1187" s="3">
        <v>109.12</v>
      </c>
      <c r="C1187" s="3">
        <f t="shared" si="398"/>
        <v>3.6663611776433327E-4</v>
      </c>
      <c r="D1187" s="3">
        <f t="shared" si="399"/>
        <v>1.3442204284930205E-7</v>
      </c>
      <c r="E1187" s="3">
        <f t="shared" si="400"/>
        <v>1.5131302360972519E-3</v>
      </c>
      <c r="F1187" s="3">
        <f t="shared" si="401"/>
        <v>5.3166478478292589E-2</v>
      </c>
      <c r="G1187" s="3">
        <f t="shared" si="402"/>
        <v>0.13147104655224376</v>
      </c>
      <c r="H1187" s="3">
        <f t="shared" si="403"/>
        <v>0.4702090148384559</v>
      </c>
      <c r="J1187" s="3">
        <f t="shared" si="404"/>
        <v>0</v>
      </c>
      <c r="K1187" s="3">
        <f t="shared" si="397"/>
        <v>0</v>
      </c>
      <c r="L1187" s="13">
        <f t="shared" si="405"/>
        <v>0</v>
      </c>
      <c r="M1187" s="3" t="e">
        <f t="shared" si="406"/>
        <v>#DIV/0!</v>
      </c>
      <c r="N1187" s="3" t="e">
        <f t="shared" si="407"/>
        <v>#DIV/0!</v>
      </c>
      <c r="O1187" s="3">
        <v>1176</v>
      </c>
      <c r="P1187" s="3">
        <f t="shared" si="408"/>
        <v>4.666666666666667</v>
      </c>
      <c r="R1187" s="3" t="e">
        <f t="shared" si="409"/>
        <v>#NUM!</v>
      </c>
      <c r="S1187" s="3" t="e">
        <f t="shared" si="410"/>
        <v>#NUM!</v>
      </c>
      <c r="T1187" s="13" t="e">
        <f t="shared" si="411"/>
        <v>#NUM!</v>
      </c>
      <c r="U1187" s="13" t="e">
        <f t="shared" si="412"/>
        <v>#NUM!</v>
      </c>
      <c r="V1187" s="3" t="e">
        <f t="shared" si="413"/>
        <v>#NUM!</v>
      </c>
      <c r="W1187" s="13" t="e">
        <f t="shared" si="414"/>
        <v>#NUM!</v>
      </c>
      <c r="X1187" s="3" t="e">
        <f t="shared" si="415"/>
        <v>#NUM!</v>
      </c>
      <c r="Y1187" s="3" t="e">
        <f t="shared" si="416"/>
        <v>#NUM!</v>
      </c>
      <c r="Z1187" s="3" t="e">
        <f t="shared" si="417"/>
        <v>#NUM!</v>
      </c>
      <c r="AA1187" s="3" t="e">
        <f t="shared" si="418"/>
        <v>#NUM!</v>
      </c>
    </row>
    <row r="1188" spans="1:27" hidden="1">
      <c r="A1188" s="4">
        <v>41164</v>
      </c>
      <c r="B1188" s="3">
        <v>109.08</v>
      </c>
      <c r="C1188" s="3">
        <f t="shared" si="398"/>
        <v>1.3010564149762111E-2</v>
      </c>
      <c r="D1188" s="3">
        <f t="shared" si="399"/>
        <v>1.6927477949507509E-4</v>
      </c>
      <c r="E1188" s="3">
        <f t="shared" si="400"/>
        <v>1.5456965431002044E-3</v>
      </c>
      <c r="F1188" s="3">
        <f t="shared" si="401"/>
        <v>5.8518297488078151E-2</v>
      </c>
      <c r="G1188" s="3">
        <f t="shared" si="402"/>
        <v>0.13159943018225251</v>
      </c>
      <c r="H1188" s="3">
        <f t="shared" si="403"/>
        <v>0.47205018422526601</v>
      </c>
      <c r="J1188" s="3">
        <f t="shared" si="404"/>
        <v>0</v>
      </c>
      <c r="K1188" s="3">
        <f t="shared" si="397"/>
        <v>0</v>
      </c>
      <c r="L1188" s="13">
        <f t="shared" si="405"/>
        <v>0</v>
      </c>
      <c r="M1188" s="3" t="e">
        <f t="shared" si="406"/>
        <v>#DIV/0!</v>
      </c>
      <c r="N1188" s="3" t="e">
        <f t="shared" si="407"/>
        <v>#DIV/0!</v>
      </c>
      <c r="O1188" s="3">
        <v>1177</v>
      </c>
      <c r="P1188" s="3">
        <f t="shared" si="408"/>
        <v>4.6706349206349209</v>
      </c>
      <c r="R1188" s="3" t="e">
        <f t="shared" si="409"/>
        <v>#NUM!</v>
      </c>
      <c r="S1188" s="3" t="e">
        <f t="shared" si="410"/>
        <v>#NUM!</v>
      </c>
      <c r="T1188" s="13" t="e">
        <f t="shared" si="411"/>
        <v>#NUM!</v>
      </c>
      <c r="U1188" s="13" t="e">
        <f t="shared" si="412"/>
        <v>#NUM!</v>
      </c>
      <c r="V1188" s="3" t="e">
        <f t="shared" si="413"/>
        <v>#NUM!</v>
      </c>
      <c r="W1188" s="13" t="e">
        <f t="shared" si="414"/>
        <v>#NUM!</v>
      </c>
      <c r="X1188" s="3" t="e">
        <f t="shared" si="415"/>
        <v>#NUM!</v>
      </c>
      <c r="Y1188" s="3" t="e">
        <f t="shared" si="416"/>
        <v>#NUM!</v>
      </c>
      <c r="Z1188" s="3" t="e">
        <f t="shared" si="417"/>
        <v>#NUM!</v>
      </c>
      <c r="AA1188" s="3" t="e">
        <f t="shared" si="418"/>
        <v>#NUM!</v>
      </c>
    </row>
    <row r="1189" spans="1:27" hidden="1">
      <c r="A1189" s="4">
        <v>41157</v>
      </c>
      <c r="B1189" s="3">
        <v>107.67</v>
      </c>
      <c r="C1189" s="3">
        <f t="shared" si="398"/>
        <v>5.4013914148419587E-3</v>
      </c>
      <c r="D1189" s="3">
        <f t="shared" si="399"/>
        <v>2.9175029216328417E-5</v>
      </c>
      <c r="E1189" s="3">
        <f t="shared" si="400"/>
        <v>1.3838088555790113E-3</v>
      </c>
      <c r="F1189" s="3">
        <f t="shared" si="401"/>
        <v>4.2789812814481284E-2</v>
      </c>
      <c r="G1189" s="3">
        <f t="shared" si="402"/>
        <v>0.12760282790540178</v>
      </c>
      <c r="H1189" s="3">
        <f t="shared" si="403"/>
        <v>0.46280806223885268</v>
      </c>
      <c r="J1189" s="3">
        <f t="shared" si="404"/>
        <v>0</v>
      </c>
      <c r="K1189" s="3">
        <f t="shared" si="397"/>
        <v>0</v>
      </c>
      <c r="L1189" s="13">
        <f t="shared" si="405"/>
        <v>0</v>
      </c>
      <c r="M1189" s="3" t="e">
        <f t="shared" si="406"/>
        <v>#DIV/0!</v>
      </c>
      <c r="N1189" s="3" t="e">
        <f t="shared" si="407"/>
        <v>#DIV/0!</v>
      </c>
      <c r="O1189" s="3">
        <v>1178</v>
      </c>
      <c r="P1189" s="3">
        <f t="shared" si="408"/>
        <v>4.6746031746031749</v>
      </c>
      <c r="R1189" s="3" t="e">
        <f t="shared" si="409"/>
        <v>#NUM!</v>
      </c>
      <c r="S1189" s="3" t="e">
        <f t="shared" si="410"/>
        <v>#NUM!</v>
      </c>
      <c r="T1189" s="13" t="e">
        <f t="shared" si="411"/>
        <v>#NUM!</v>
      </c>
      <c r="U1189" s="13" t="e">
        <f t="shared" si="412"/>
        <v>#NUM!</v>
      </c>
      <c r="V1189" s="3" t="e">
        <f t="shared" si="413"/>
        <v>#NUM!</v>
      </c>
      <c r="W1189" s="13" t="e">
        <f t="shared" si="414"/>
        <v>#NUM!</v>
      </c>
      <c r="X1189" s="3" t="e">
        <f t="shared" si="415"/>
        <v>#NUM!</v>
      </c>
      <c r="Y1189" s="3" t="e">
        <f t="shared" si="416"/>
        <v>#NUM!</v>
      </c>
      <c r="Z1189" s="3" t="e">
        <f t="shared" si="417"/>
        <v>#NUM!</v>
      </c>
      <c r="AA1189" s="3" t="e">
        <f t="shared" si="418"/>
        <v>#NUM!</v>
      </c>
    </row>
    <row r="1190" spans="1:27" hidden="1">
      <c r="A1190" s="4">
        <v>41150</v>
      </c>
      <c r="B1190" s="3">
        <v>107.09</v>
      </c>
      <c r="C1190" s="3">
        <f t="shared" si="398"/>
        <v>-9.3335829064445579E-4</v>
      </c>
      <c r="D1190" s="3">
        <f t="shared" si="399"/>
        <v>8.7115769871474036E-7</v>
      </c>
      <c r="E1190" s="3">
        <f t="shared" si="400"/>
        <v>1.3553956270879572E-3</v>
      </c>
      <c r="F1190" s="3">
        <f t="shared" si="401"/>
        <v>3.8261233364081958E-2</v>
      </c>
      <c r="G1190" s="3">
        <f t="shared" si="402"/>
        <v>0.1271051299312014</v>
      </c>
      <c r="H1190" s="3">
        <f t="shared" si="403"/>
        <v>0.46302380726193154</v>
      </c>
      <c r="J1190" s="3">
        <f t="shared" si="404"/>
        <v>0</v>
      </c>
      <c r="K1190" s="3">
        <f t="shared" si="397"/>
        <v>0</v>
      </c>
      <c r="L1190" s="13">
        <f t="shared" si="405"/>
        <v>0</v>
      </c>
      <c r="M1190" s="3" t="e">
        <f t="shared" si="406"/>
        <v>#DIV/0!</v>
      </c>
      <c r="N1190" s="3" t="e">
        <f t="shared" si="407"/>
        <v>#DIV/0!</v>
      </c>
      <c r="O1190" s="3">
        <v>1179</v>
      </c>
      <c r="P1190" s="3">
        <f t="shared" si="408"/>
        <v>4.6785714285714288</v>
      </c>
      <c r="R1190" s="3" t="e">
        <f t="shared" si="409"/>
        <v>#NUM!</v>
      </c>
      <c r="S1190" s="3" t="e">
        <f t="shared" si="410"/>
        <v>#NUM!</v>
      </c>
      <c r="T1190" s="13" t="e">
        <f t="shared" si="411"/>
        <v>#NUM!</v>
      </c>
      <c r="U1190" s="13" t="e">
        <f t="shared" si="412"/>
        <v>#NUM!</v>
      </c>
      <c r="V1190" s="3" t="e">
        <f t="shared" si="413"/>
        <v>#NUM!</v>
      </c>
      <c r="W1190" s="13" t="e">
        <f t="shared" si="414"/>
        <v>#NUM!</v>
      </c>
      <c r="X1190" s="3" t="e">
        <f t="shared" si="415"/>
        <v>#NUM!</v>
      </c>
      <c r="Y1190" s="3" t="e">
        <f t="shared" si="416"/>
        <v>#NUM!</v>
      </c>
      <c r="Z1190" s="3" t="e">
        <f t="shared" si="417"/>
        <v>#NUM!</v>
      </c>
      <c r="AA1190" s="3" t="e">
        <f t="shared" si="418"/>
        <v>#NUM!</v>
      </c>
    </row>
    <row r="1191" spans="1:27" hidden="1">
      <c r="A1191" s="4">
        <v>41143</v>
      </c>
      <c r="B1191" s="3">
        <v>107.19</v>
      </c>
      <c r="C1191" s="3">
        <f t="shared" si="398"/>
        <v>7.0215145939397164E-3</v>
      </c>
      <c r="D1191" s="3">
        <f t="shared" si="399"/>
        <v>4.9301667192908419E-5</v>
      </c>
      <c r="E1191" s="3">
        <f t="shared" si="400"/>
        <v>1.3893446600870775E-3</v>
      </c>
      <c r="F1191" s="3">
        <f t="shared" si="401"/>
        <v>3.3293728099463092E-2</v>
      </c>
      <c r="G1191" s="3">
        <f t="shared" si="402"/>
        <v>0.12964337680235641</v>
      </c>
      <c r="H1191" s="3">
        <f t="shared" si="403"/>
        <v>0.46307975755693853</v>
      </c>
      <c r="J1191" s="3">
        <f t="shared" si="404"/>
        <v>0</v>
      </c>
      <c r="K1191" s="3">
        <f t="shared" si="397"/>
        <v>0</v>
      </c>
      <c r="L1191" s="13">
        <f t="shared" si="405"/>
        <v>0</v>
      </c>
      <c r="M1191" s="3" t="e">
        <f t="shared" si="406"/>
        <v>#DIV/0!</v>
      </c>
      <c r="N1191" s="3" t="e">
        <f t="shared" si="407"/>
        <v>#DIV/0!</v>
      </c>
      <c r="O1191" s="3">
        <v>1180</v>
      </c>
      <c r="P1191" s="3">
        <f t="shared" si="408"/>
        <v>4.6825396825396828</v>
      </c>
      <c r="R1191" s="3" t="e">
        <f t="shared" si="409"/>
        <v>#NUM!</v>
      </c>
      <c r="S1191" s="3" t="e">
        <f t="shared" si="410"/>
        <v>#NUM!</v>
      </c>
      <c r="T1191" s="13" t="e">
        <f t="shared" si="411"/>
        <v>#NUM!</v>
      </c>
      <c r="U1191" s="13" t="e">
        <f t="shared" si="412"/>
        <v>#NUM!</v>
      </c>
      <c r="V1191" s="3" t="e">
        <f t="shared" si="413"/>
        <v>#NUM!</v>
      </c>
      <c r="W1191" s="13" t="e">
        <f t="shared" si="414"/>
        <v>#NUM!</v>
      </c>
      <c r="X1191" s="3" t="e">
        <f t="shared" si="415"/>
        <v>#NUM!</v>
      </c>
      <c r="Y1191" s="3" t="e">
        <f t="shared" si="416"/>
        <v>#NUM!</v>
      </c>
      <c r="Z1191" s="3" t="e">
        <f t="shared" si="417"/>
        <v>#NUM!</v>
      </c>
      <c r="AA1191" s="3" t="e">
        <f t="shared" si="418"/>
        <v>#NUM!</v>
      </c>
    </row>
    <row r="1192" spans="1:27" hidden="1">
      <c r="A1192" s="4">
        <v>41136</v>
      </c>
      <c r="B1192" s="3">
        <v>106.44</v>
      </c>
      <c r="C1192" s="3">
        <f t="shared" si="398"/>
        <v>-1.5958698528953548E-3</v>
      </c>
      <c r="D1192" s="3">
        <f t="shared" si="399"/>
        <v>2.5468005873802412E-6</v>
      </c>
      <c r="E1192" s="3">
        <f t="shared" si="400"/>
        <v>1.3571726573631808E-3</v>
      </c>
      <c r="F1192" s="3">
        <f t="shared" si="401"/>
        <v>2.21334136228265E-2</v>
      </c>
      <c r="G1192" s="3">
        <f t="shared" si="402"/>
        <v>0.12958296972850497</v>
      </c>
      <c r="H1192" s="3">
        <f t="shared" si="403"/>
        <v>0.46606192895481968</v>
      </c>
      <c r="J1192" s="3">
        <f t="shared" si="404"/>
        <v>0</v>
      </c>
      <c r="K1192" s="3">
        <f t="shared" si="397"/>
        <v>0</v>
      </c>
      <c r="L1192" s="13">
        <f t="shared" si="405"/>
        <v>0</v>
      </c>
      <c r="M1192" s="3" t="e">
        <f t="shared" si="406"/>
        <v>#DIV/0!</v>
      </c>
      <c r="N1192" s="3" t="e">
        <f t="shared" si="407"/>
        <v>#DIV/0!</v>
      </c>
      <c r="O1192" s="3">
        <v>1181</v>
      </c>
      <c r="P1192" s="3">
        <f t="shared" si="408"/>
        <v>4.6865079365079367</v>
      </c>
      <c r="R1192" s="3" t="e">
        <f t="shared" si="409"/>
        <v>#NUM!</v>
      </c>
      <c r="S1192" s="3" t="e">
        <f t="shared" si="410"/>
        <v>#NUM!</v>
      </c>
      <c r="T1192" s="13" t="e">
        <f t="shared" si="411"/>
        <v>#NUM!</v>
      </c>
      <c r="U1192" s="13" t="e">
        <f t="shared" si="412"/>
        <v>#NUM!</v>
      </c>
      <c r="V1192" s="3" t="e">
        <f t="shared" si="413"/>
        <v>#NUM!</v>
      </c>
      <c r="W1192" s="13" t="e">
        <f t="shared" si="414"/>
        <v>#NUM!</v>
      </c>
      <c r="X1192" s="3" t="e">
        <f t="shared" si="415"/>
        <v>#NUM!</v>
      </c>
      <c r="Y1192" s="3" t="e">
        <f t="shared" si="416"/>
        <v>#NUM!</v>
      </c>
      <c r="Z1192" s="3" t="e">
        <f t="shared" si="417"/>
        <v>#NUM!</v>
      </c>
      <c r="AA1192" s="3" t="e">
        <f t="shared" si="418"/>
        <v>#NUM!</v>
      </c>
    </row>
    <row r="1193" spans="1:27" hidden="1">
      <c r="A1193" s="4">
        <v>41129</v>
      </c>
      <c r="B1193" s="3">
        <v>106.61</v>
      </c>
      <c r="C1193" s="3">
        <f t="shared" si="398"/>
        <v>5.3609345415588181E-3</v>
      </c>
      <c r="D1193" s="3">
        <f t="shared" si="399"/>
        <v>2.8739619158878455E-5</v>
      </c>
      <c r="E1193" s="3">
        <f t="shared" si="400"/>
        <v>1.356984097093109E-3</v>
      </c>
      <c r="F1193" s="3">
        <f t="shared" si="401"/>
        <v>2.2193627160881694E-2</v>
      </c>
      <c r="G1193" s="3">
        <f t="shared" si="402"/>
        <v>0.12956731323463783</v>
      </c>
      <c r="H1193" s="3">
        <f t="shared" si="403"/>
        <v>0.50518825352507291</v>
      </c>
      <c r="J1193" s="3">
        <f t="shared" si="404"/>
        <v>0</v>
      </c>
      <c r="K1193" s="3">
        <f t="shared" si="397"/>
        <v>0</v>
      </c>
      <c r="L1193" s="13">
        <f t="shared" si="405"/>
        <v>0</v>
      </c>
      <c r="M1193" s="3" t="e">
        <f t="shared" si="406"/>
        <v>#DIV/0!</v>
      </c>
      <c r="N1193" s="3" t="e">
        <f t="shared" si="407"/>
        <v>#DIV/0!</v>
      </c>
      <c r="O1193" s="3">
        <v>1182</v>
      </c>
      <c r="P1193" s="3">
        <f t="shared" si="408"/>
        <v>4.6904761904761907</v>
      </c>
      <c r="R1193" s="3" t="e">
        <f t="shared" si="409"/>
        <v>#NUM!</v>
      </c>
      <c r="S1193" s="3" t="e">
        <f t="shared" si="410"/>
        <v>#NUM!</v>
      </c>
      <c r="T1193" s="13" t="e">
        <f t="shared" si="411"/>
        <v>#NUM!</v>
      </c>
      <c r="U1193" s="13" t="e">
        <f t="shared" si="412"/>
        <v>#NUM!</v>
      </c>
      <c r="V1193" s="3" t="e">
        <f t="shared" si="413"/>
        <v>#NUM!</v>
      </c>
      <c r="W1193" s="13" t="e">
        <f t="shared" si="414"/>
        <v>#NUM!</v>
      </c>
      <c r="X1193" s="3" t="e">
        <f t="shared" si="415"/>
        <v>#NUM!</v>
      </c>
      <c r="Y1193" s="3" t="e">
        <f t="shared" si="416"/>
        <v>#NUM!</v>
      </c>
      <c r="Z1193" s="3" t="e">
        <f t="shared" si="417"/>
        <v>#NUM!</v>
      </c>
      <c r="AA1193" s="3" t="e">
        <f t="shared" si="418"/>
        <v>#NUM!</v>
      </c>
    </row>
    <row r="1194" spans="1:27" hidden="1">
      <c r="A1194" s="4">
        <v>41122</v>
      </c>
      <c r="B1194" s="3">
        <v>106.04</v>
      </c>
      <c r="C1194" s="3">
        <f t="shared" si="398"/>
        <v>1.4629310015959096E-2</v>
      </c>
      <c r="D1194" s="3">
        <f t="shared" si="399"/>
        <v>2.1401671154304113E-4</v>
      </c>
      <c r="E1194" s="3">
        <f t="shared" si="400"/>
        <v>1.3285754062338894E-3</v>
      </c>
      <c r="F1194" s="3">
        <f t="shared" si="401"/>
        <v>1.625742894094662E-2</v>
      </c>
      <c r="G1194" s="3">
        <f t="shared" si="402"/>
        <v>0.12873825616813347</v>
      </c>
      <c r="H1194" s="3">
        <f t="shared" si="403"/>
        <v>0.55520869729672384</v>
      </c>
      <c r="J1194" s="3">
        <f t="shared" si="404"/>
        <v>0</v>
      </c>
      <c r="K1194" s="3">
        <f t="shared" si="397"/>
        <v>0</v>
      </c>
      <c r="L1194" s="13">
        <f t="shared" si="405"/>
        <v>0</v>
      </c>
      <c r="M1194" s="3" t="e">
        <f t="shared" si="406"/>
        <v>#DIV/0!</v>
      </c>
      <c r="N1194" s="3" t="e">
        <f t="shared" si="407"/>
        <v>#DIV/0!</v>
      </c>
      <c r="O1194" s="3">
        <v>1183</v>
      </c>
      <c r="P1194" s="3">
        <f t="shared" si="408"/>
        <v>4.6944444444444446</v>
      </c>
      <c r="R1194" s="3" t="e">
        <f t="shared" si="409"/>
        <v>#NUM!</v>
      </c>
      <c r="S1194" s="3" t="e">
        <f t="shared" si="410"/>
        <v>#NUM!</v>
      </c>
      <c r="T1194" s="13" t="e">
        <f t="shared" si="411"/>
        <v>#NUM!</v>
      </c>
      <c r="U1194" s="13" t="e">
        <f t="shared" si="412"/>
        <v>#NUM!</v>
      </c>
      <c r="V1194" s="3" t="e">
        <f t="shared" si="413"/>
        <v>#NUM!</v>
      </c>
      <c r="W1194" s="13" t="e">
        <f t="shared" si="414"/>
        <v>#NUM!</v>
      </c>
      <c r="X1194" s="3" t="e">
        <f t="shared" si="415"/>
        <v>#NUM!</v>
      </c>
      <c r="Y1194" s="3" t="e">
        <f t="shared" si="416"/>
        <v>#NUM!</v>
      </c>
      <c r="Z1194" s="3" t="e">
        <f t="shared" si="417"/>
        <v>#NUM!</v>
      </c>
      <c r="AA1194" s="3" t="e">
        <f t="shared" si="418"/>
        <v>#NUM!</v>
      </c>
    </row>
    <row r="1195" spans="1:27" hidden="1">
      <c r="A1195" s="4">
        <v>41115</v>
      </c>
      <c r="B1195" s="3">
        <v>104.5</v>
      </c>
      <c r="C1195" s="3">
        <f t="shared" si="398"/>
        <v>-1.3685824711514874E-2</v>
      </c>
      <c r="D1195" s="3">
        <f t="shared" si="399"/>
        <v>1.8730179803431117E-4</v>
      </c>
      <c r="E1195" s="3">
        <f t="shared" si="400"/>
        <v>1.1203144631913016E-3</v>
      </c>
      <c r="F1195" s="3">
        <f t="shared" si="401"/>
        <v>4.0272372006157379E-3</v>
      </c>
      <c r="G1195" s="3">
        <f t="shared" si="402"/>
        <v>0.11876760708772525</v>
      </c>
      <c r="H1195" s="3">
        <f t="shared" si="403"/>
        <v>0.54735765541677561</v>
      </c>
      <c r="J1195" s="3">
        <f t="shared" si="404"/>
        <v>0</v>
      </c>
      <c r="K1195" s="3">
        <f t="shared" si="397"/>
        <v>0</v>
      </c>
      <c r="L1195" s="13">
        <f t="shared" si="405"/>
        <v>0</v>
      </c>
      <c r="M1195" s="3" t="e">
        <f t="shared" si="406"/>
        <v>#DIV/0!</v>
      </c>
      <c r="N1195" s="3" t="e">
        <f t="shared" si="407"/>
        <v>#DIV/0!</v>
      </c>
      <c r="O1195" s="3">
        <v>1184</v>
      </c>
      <c r="P1195" s="3">
        <f t="shared" si="408"/>
        <v>4.6984126984126986</v>
      </c>
      <c r="R1195" s="3" t="e">
        <f t="shared" si="409"/>
        <v>#NUM!</v>
      </c>
      <c r="S1195" s="3" t="e">
        <f t="shared" si="410"/>
        <v>#NUM!</v>
      </c>
      <c r="T1195" s="13" t="e">
        <f t="shared" si="411"/>
        <v>#NUM!</v>
      </c>
      <c r="U1195" s="13" t="e">
        <f t="shared" si="412"/>
        <v>#NUM!</v>
      </c>
      <c r="V1195" s="3" t="e">
        <f t="shared" si="413"/>
        <v>#NUM!</v>
      </c>
      <c r="W1195" s="13" t="e">
        <f t="shared" si="414"/>
        <v>#NUM!</v>
      </c>
      <c r="X1195" s="3" t="e">
        <f t="shared" si="415"/>
        <v>#NUM!</v>
      </c>
      <c r="Y1195" s="3" t="e">
        <f t="shared" si="416"/>
        <v>#NUM!</v>
      </c>
      <c r="Z1195" s="3" t="e">
        <f t="shared" si="417"/>
        <v>#NUM!</v>
      </c>
      <c r="AA1195" s="3" t="e">
        <f t="shared" si="418"/>
        <v>#NUM!</v>
      </c>
    </row>
    <row r="1196" spans="1:27" hidden="1">
      <c r="A1196" s="4">
        <v>41108</v>
      </c>
      <c r="B1196" s="3">
        <v>105.94</v>
      </c>
      <c r="C1196" s="3">
        <f t="shared" si="398"/>
        <v>3.0251488375934569E-3</v>
      </c>
      <c r="D1196" s="3">
        <f t="shared" si="399"/>
        <v>9.1515254895930433E-6</v>
      </c>
      <c r="E1196" s="3">
        <f t="shared" si="400"/>
        <v>9.5096041532556836E-4</v>
      </c>
      <c r="F1196" s="3">
        <f t="shared" si="401"/>
        <v>2.1949540422471228E-2</v>
      </c>
      <c r="G1196" s="3">
        <f t="shared" si="402"/>
        <v>0.10806747137092092</v>
      </c>
      <c r="H1196" s="3">
        <f t="shared" si="403"/>
        <v>0.54905667504240108</v>
      </c>
      <c r="J1196" s="3">
        <f t="shared" si="404"/>
        <v>0</v>
      </c>
      <c r="K1196" s="3">
        <f t="shared" si="397"/>
        <v>0</v>
      </c>
      <c r="L1196" s="13">
        <f t="shared" si="405"/>
        <v>0</v>
      </c>
      <c r="M1196" s="3" t="e">
        <f t="shared" si="406"/>
        <v>#DIV/0!</v>
      </c>
      <c r="N1196" s="3" t="e">
        <f t="shared" si="407"/>
        <v>#DIV/0!</v>
      </c>
      <c r="O1196" s="3">
        <v>1185</v>
      </c>
      <c r="P1196" s="3">
        <f t="shared" si="408"/>
        <v>4.7023809523809526</v>
      </c>
      <c r="R1196" s="3" t="e">
        <f t="shared" si="409"/>
        <v>#NUM!</v>
      </c>
      <c r="S1196" s="3" t="e">
        <f t="shared" si="410"/>
        <v>#NUM!</v>
      </c>
      <c r="T1196" s="13" t="e">
        <f t="shared" si="411"/>
        <v>#NUM!</v>
      </c>
      <c r="U1196" s="13" t="e">
        <f t="shared" si="412"/>
        <v>#NUM!</v>
      </c>
      <c r="V1196" s="3" t="e">
        <f t="shared" si="413"/>
        <v>#NUM!</v>
      </c>
      <c r="W1196" s="13" t="e">
        <f t="shared" si="414"/>
        <v>#NUM!</v>
      </c>
      <c r="X1196" s="3" t="e">
        <f t="shared" si="415"/>
        <v>#NUM!</v>
      </c>
      <c r="Y1196" s="3" t="e">
        <f t="shared" si="416"/>
        <v>#NUM!</v>
      </c>
      <c r="Z1196" s="3" t="e">
        <f t="shared" si="417"/>
        <v>#NUM!</v>
      </c>
      <c r="AA1196" s="3" t="e">
        <f t="shared" si="418"/>
        <v>#NUM!</v>
      </c>
    </row>
    <row r="1197" spans="1:27" hidden="1">
      <c r="A1197" s="4">
        <v>41101</v>
      </c>
      <c r="B1197" s="3">
        <v>105.62</v>
      </c>
      <c r="C1197" s="3">
        <f t="shared" si="398"/>
        <v>4.8403264435242172E-3</v>
      </c>
      <c r="D1197" s="3">
        <f t="shared" si="399"/>
        <v>2.3428760079879797E-5</v>
      </c>
      <c r="E1197" s="3">
        <f t="shared" si="400"/>
        <v>9.864302507027055E-4</v>
      </c>
      <c r="F1197" s="3">
        <f t="shared" si="401"/>
        <v>2.5604313804988586E-2</v>
      </c>
      <c r="G1197" s="3">
        <f t="shared" si="402"/>
        <v>0.10961754057192108</v>
      </c>
      <c r="H1197" s="3">
        <f t="shared" si="403"/>
        <v>0.61073242454739674</v>
      </c>
      <c r="J1197" s="3">
        <f t="shared" si="404"/>
        <v>0</v>
      </c>
      <c r="K1197" s="3">
        <f t="shared" si="397"/>
        <v>0</v>
      </c>
      <c r="L1197" s="13">
        <f t="shared" si="405"/>
        <v>0</v>
      </c>
      <c r="M1197" s="3" t="e">
        <f t="shared" si="406"/>
        <v>#DIV/0!</v>
      </c>
      <c r="N1197" s="3" t="e">
        <f t="shared" si="407"/>
        <v>#DIV/0!</v>
      </c>
      <c r="O1197" s="3">
        <v>1186</v>
      </c>
      <c r="P1197" s="3">
        <f t="shared" si="408"/>
        <v>4.7063492063492065</v>
      </c>
      <c r="R1197" s="3" t="e">
        <f t="shared" si="409"/>
        <v>#NUM!</v>
      </c>
      <c r="S1197" s="3" t="e">
        <f t="shared" si="410"/>
        <v>#NUM!</v>
      </c>
      <c r="T1197" s="13" t="e">
        <f t="shared" si="411"/>
        <v>#NUM!</v>
      </c>
      <c r="U1197" s="13" t="e">
        <f t="shared" si="412"/>
        <v>#NUM!</v>
      </c>
      <c r="V1197" s="3" t="e">
        <f t="shared" si="413"/>
        <v>#NUM!</v>
      </c>
      <c r="W1197" s="13" t="e">
        <f t="shared" si="414"/>
        <v>#NUM!</v>
      </c>
      <c r="X1197" s="3" t="e">
        <f t="shared" si="415"/>
        <v>#NUM!</v>
      </c>
      <c r="Y1197" s="3" t="e">
        <f t="shared" si="416"/>
        <v>#NUM!</v>
      </c>
      <c r="Z1197" s="3" t="e">
        <f t="shared" si="417"/>
        <v>#NUM!</v>
      </c>
      <c r="AA1197" s="3" t="e">
        <f t="shared" si="418"/>
        <v>#NUM!</v>
      </c>
    </row>
    <row r="1198" spans="1:27" hidden="1">
      <c r="A1198" s="4">
        <v>41094</v>
      </c>
      <c r="B1198" s="3">
        <v>105.11</v>
      </c>
      <c r="C1198" s="3">
        <f t="shared" si="398"/>
        <v>1.4566620765252227E-2</v>
      </c>
      <c r="D1198" s="3">
        <f t="shared" si="399"/>
        <v>2.1218644051867737E-4</v>
      </c>
      <c r="E1198" s="3">
        <f t="shared" si="400"/>
        <v>9.7815654219224465E-4</v>
      </c>
      <c r="F1198" s="3">
        <f t="shared" si="401"/>
        <v>2.4656936316873226E-2</v>
      </c>
      <c r="G1198" s="3">
        <f t="shared" si="402"/>
        <v>0.1092783363308833</v>
      </c>
      <c r="H1198" s="3">
        <f t="shared" si="403"/>
        <v>0.60883586828160108</v>
      </c>
      <c r="J1198" s="3">
        <f t="shared" si="404"/>
        <v>0</v>
      </c>
      <c r="K1198" s="3">
        <f t="shared" si="397"/>
        <v>0</v>
      </c>
      <c r="L1198" s="13">
        <f t="shared" si="405"/>
        <v>0</v>
      </c>
      <c r="M1198" s="3" t="e">
        <f t="shared" si="406"/>
        <v>#DIV/0!</v>
      </c>
      <c r="N1198" s="3" t="e">
        <f t="shared" si="407"/>
        <v>#DIV/0!</v>
      </c>
      <c r="O1198" s="3">
        <v>1187</v>
      </c>
      <c r="P1198" s="3">
        <f t="shared" si="408"/>
        <v>4.7103174603174605</v>
      </c>
      <c r="R1198" s="3" t="e">
        <f t="shared" si="409"/>
        <v>#NUM!</v>
      </c>
      <c r="S1198" s="3" t="e">
        <f t="shared" si="410"/>
        <v>#NUM!</v>
      </c>
      <c r="T1198" s="13" t="e">
        <f t="shared" si="411"/>
        <v>#NUM!</v>
      </c>
      <c r="U1198" s="13" t="e">
        <f t="shared" si="412"/>
        <v>#NUM!</v>
      </c>
      <c r="V1198" s="3" t="e">
        <f t="shared" si="413"/>
        <v>#NUM!</v>
      </c>
      <c r="W1198" s="13" t="e">
        <f t="shared" si="414"/>
        <v>#NUM!</v>
      </c>
      <c r="X1198" s="3" t="e">
        <f t="shared" si="415"/>
        <v>#NUM!</v>
      </c>
      <c r="Y1198" s="3" t="e">
        <f t="shared" si="416"/>
        <v>#NUM!</v>
      </c>
      <c r="Z1198" s="3" t="e">
        <f t="shared" si="417"/>
        <v>#NUM!</v>
      </c>
      <c r="AA1198" s="3" t="e">
        <f t="shared" si="418"/>
        <v>#NUM!</v>
      </c>
    </row>
    <row r="1199" spans="1:27" hidden="1">
      <c r="A1199" s="4">
        <v>41087</v>
      </c>
      <c r="B1199" s="3">
        <v>103.59</v>
      </c>
      <c r="C1199" s="3">
        <f t="shared" si="398"/>
        <v>-3.6615959198681167E-3</v>
      </c>
      <c r="D1199" s="3">
        <f t="shared" si="399"/>
        <v>1.340728468039484E-5</v>
      </c>
      <c r="E1199" s="3">
        <f t="shared" si="400"/>
        <v>7.6939645268295947E-4</v>
      </c>
      <c r="F1199" s="3">
        <f t="shared" si="401"/>
        <v>8.2392750308888912E-3</v>
      </c>
      <c r="G1199" s="3">
        <f t="shared" si="402"/>
        <v>9.8242696127465251E-2</v>
      </c>
      <c r="H1199" s="3">
        <f t="shared" si="403"/>
        <v>0.58139772244367793</v>
      </c>
      <c r="J1199" s="3">
        <f t="shared" si="404"/>
        <v>0</v>
      </c>
      <c r="K1199" s="3">
        <f t="shared" si="397"/>
        <v>0</v>
      </c>
      <c r="L1199" s="13">
        <f t="shared" si="405"/>
        <v>0</v>
      </c>
      <c r="M1199" s="3" t="e">
        <f t="shared" si="406"/>
        <v>#DIV/0!</v>
      </c>
      <c r="N1199" s="3" t="e">
        <f t="shared" si="407"/>
        <v>#DIV/0!</v>
      </c>
      <c r="O1199" s="3">
        <v>1188</v>
      </c>
      <c r="P1199" s="3">
        <f t="shared" si="408"/>
        <v>4.7142857142857144</v>
      </c>
      <c r="R1199" s="3" t="e">
        <f t="shared" si="409"/>
        <v>#NUM!</v>
      </c>
      <c r="S1199" s="3" t="e">
        <f t="shared" si="410"/>
        <v>#NUM!</v>
      </c>
      <c r="T1199" s="13" t="e">
        <f t="shared" si="411"/>
        <v>#NUM!</v>
      </c>
      <c r="U1199" s="13" t="e">
        <f t="shared" si="412"/>
        <v>#NUM!</v>
      </c>
      <c r="V1199" s="3" t="e">
        <f t="shared" si="413"/>
        <v>#NUM!</v>
      </c>
      <c r="W1199" s="13" t="e">
        <f t="shared" si="414"/>
        <v>#NUM!</v>
      </c>
      <c r="X1199" s="3" t="e">
        <f t="shared" si="415"/>
        <v>#NUM!</v>
      </c>
      <c r="Y1199" s="3" t="e">
        <f t="shared" si="416"/>
        <v>#NUM!</v>
      </c>
      <c r="Z1199" s="3" t="e">
        <f t="shared" si="417"/>
        <v>#NUM!</v>
      </c>
      <c r="AA1199" s="3" t="e">
        <f t="shared" si="418"/>
        <v>#NUM!</v>
      </c>
    </row>
    <row r="1200" spans="1:27" hidden="1">
      <c r="A1200" s="4">
        <v>41080</v>
      </c>
      <c r="B1200" s="3">
        <v>103.97</v>
      </c>
      <c r="C1200" s="3">
        <f t="shared" si="398"/>
        <v>1.9254843726918087E-3</v>
      </c>
      <c r="D1200" s="3">
        <f t="shared" si="399"/>
        <v>3.707490069480368E-6</v>
      </c>
      <c r="E1200" s="3">
        <f t="shared" si="400"/>
        <v>7.8586152653905422E-4</v>
      </c>
      <c r="F1200" s="3">
        <f t="shared" si="401"/>
        <v>1.7366432087226852E-2</v>
      </c>
      <c r="G1200" s="3">
        <f t="shared" si="402"/>
        <v>9.8548727375977405E-2</v>
      </c>
      <c r="H1200" s="3">
        <f t="shared" si="403"/>
        <v>0.8912250793646076</v>
      </c>
      <c r="J1200" s="3">
        <f t="shared" si="404"/>
        <v>0</v>
      </c>
      <c r="K1200" s="3">
        <f t="shared" si="397"/>
        <v>0</v>
      </c>
      <c r="L1200" s="13">
        <f t="shared" si="405"/>
        <v>0</v>
      </c>
      <c r="M1200" s="3" t="e">
        <f t="shared" si="406"/>
        <v>#DIV/0!</v>
      </c>
      <c r="N1200" s="3" t="e">
        <f t="shared" si="407"/>
        <v>#DIV/0!</v>
      </c>
      <c r="O1200" s="3">
        <v>1189</v>
      </c>
      <c r="P1200" s="3">
        <f t="shared" si="408"/>
        <v>4.7182539682539684</v>
      </c>
      <c r="R1200" s="3" t="e">
        <f t="shared" si="409"/>
        <v>#NUM!</v>
      </c>
      <c r="S1200" s="3" t="e">
        <f t="shared" si="410"/>
        <v>#NUM!</v>
      </c>
      <c r="T1200" s="13" t="e">
        <f t="shared" si="411"/>
        <v>#NUM!</v>
      </c>
      <c r="U1200" s="13" t="e">
        <f t="shared" si="412"/>
        <v>#NUM!</v>
      </c>
      <c r="V1200" s="3" t="e">
        <f t="shared" si="413"/>
        <v>#NUM!</v>
      </c>
      <c r="W1200" s="13" t="e">
        <f t="shared" si="414"/>
        <v>#NUM!</v>
      </c>
      <c r="X1200" s="3" t="e">
        <f t="shared" si="415"/>
        <v>#NUM!</v>
      </c>
      <c r="Y1200" s="3" t="e">
        <f t="shared" si="416"/>
        <v>#NUM!</v>
      </c>
      <c r="Z1200" s="3" t="e">
        <f t="shared" si="417"/>
        <v>#NUM!</v>
      </c>
      <c r="AA1200" s="3" t="e">
        <f t="shared" si="418"/>
        <v>#NUM!</v>
      </c>
    </row>
    <row r="1201" spans="1:27" hidden="1">
      <c r="A1201" s="4">
        <v>41073</v>
      </c>
      <c r="B1201" s="3">
        <v>103.77</v>
      </c>
      <c r="C1201" s="3">
        <f t="shared" si="398"/>
        <v>-2.0412765238390803E-2</v>
      </c>
      <c r="D1201" s="3">
        <f t="shared" si="399"/>
        <v>4.1668098467765593E-4</v>
      </c>
      <c r="E1201" s="3">
        <f t="shared" si="400"/>
        <v>8.7694424187692707E-4</v>
      </c>
      <c r="F1201" s="3">
        <f t="shared" si="401"/>
        <v>2.5176973875518448E-2</v>
      </c>
      <c r="G1201" s="3">
        <f t="shared" si="402"/>
        <v>0.10319957867707748</v>
      </c>
      <c r="H1201" s="3">
        <f t="shared" si="403"/>
        <v>0.91945685672009037</v>
      </c>
      <c r="J1201" s="3">
        <f t="shared" si="404"/>
        <v>0</v>
      </c>
      <c r="K1201" s="3">
        <f t="shared" si="397"/>
        <v>0</v>
      </c>
      <c r="L1201" s="13">
        <f t="shared" si="405"/>
        <v>0</v>
      </c>
      <c r="M1201" s="3" t="e">
        <f t="shared" si="406"/>
        <v>#DIV/0!</v>
      </c>
      <c r="N1201" s="3" t="e">
        <f t="shared" si="407"/>
        <v>#DIV/0!</v>
      </c>
      <c r="O1201" s="3">
        <v>1190</v>
      </c>
      <c r="P1201" s="3">
        <f t="shared" si="408"/>
        <v>4.7222222222222223</v>
      </c>
      <c r="R1201" s="3" t="e">
        <f t="shared" si="409"/>
        <v>#NUM!</v>
      </c>
      <c r="S1201" s="3" t="e">
        <f t="shared" si="410"/>
        <v>#NUM!</v>
      </c>
      <c r="T1201" s="13" t="e">
        <f t="shared" si="411"/>
        <v>#NUM!</v>
      </c>
      <c r="U1201" s="13" t="e">
        <f t="shared" si="412"/>
        <v>#NUM!</v>
      </c>
      <c r="V1201" s="3" t="e">
        <f t="shared" si="413"/>
        <v>#NUM!</v>
      </c>
      <c r="W1201" s="13" t="e">
        <f t="shared" si="414"/>
        <v>#NUM!</v>
      </c>
      <c r="X1201" s="3" t="e">
        <f t="shared" si="415"/>
        <v>#NUM!</v>
      </c>
      <c r="Y1201" s="3" t="e">
        <f t="shared" si="416"/>
        <v>#NUM!</v>
      </c>
      <c r="Z1201" s="3" t="e">
        <f t="shared" si="417"/>
        <v>#NUM!</v>
      </c>
      <c r="AA1201" s="3" t="e">
        <f t="shared" si="418"/>
        <v>#NUM!</v>
      </c>
    </row>
    <row r="1202" spans="1:27" hidden="1">
      <c r="A1202" s="4">
        <v>41066</v>
      </c>
      <c r="B1202" s="3">
        <v>105.91</v>
      </c>
      <c r="C1202" s="3">
        <f t="shared" si="398"/>
        <v>8.4388686458646035E-3</v>
      </c>
      <c r="D1202" s="3">
        <f t="shared" si="399"/>
        <v>7.1214504022156693E-5</v>
      </c>
      <c r="E1202" s="3">
        <f t="shared" si="400"/>
        <v>4.8996733542620104E-4</v>
      </c>
      <c r="F1202" s="3">
        <f t="shared" si="401"/>
        <v>5.1039883903447429E-2</v>
      </c>
      <c r="G1202" s="3">
        <f t="shared" si="402"/>
        <v>6.732306057048637E-2</v>
      </c>
      <c r="H1202" s="3">
        <f t="shared" si="403"/>
        <v>0.94237337408858524</v>
      </c>
      <c r="J1202" s="3">
        <f t="shared" si="404"/>
        <v>0</v>
      </c>
      <c r="K1202" s="3">
        <f t="shared" si="397"/>
        <v>0</v>
      </c>
      <c r="L1202" s="13">
        <f t="shared" si="405"/>
        <v>0</v>
      </c>
      <c r="M1202" s="3" t="e">
        <f t="shared" si="406"/>
        <v>#DIV/0!</v>
      </c>
      <c r="N1202" s="3" t="e">
        <f t="shared" si="407"/>
        <v>#DIV/0!</v>
      </c>
      <c r="O1202" s="3">
        <v>1191</v>
      </c>
      <c r="P1202" s="3">
        <f t="shared" si="408"/>
        <v>4.7261904761904763</v>
      </c>
      <c r="R1202" s="3" t="e">
        <f t="shared" si="409"/>
        <v>#NUM!</v>
      </c>
      <c r="S1202" s="3" t="e">
        <f t="shared" si="410"/>
        <v>#NUM!</v>
      </c>
      <c r="T1202" s="13" t="e">
        <f t="shared" si="411"/>
        <v>#NUM!</v>
      </c>
      <c r="U1202" s="13" t="e">
        <f t="shared" si="412"/>
        <v>#NUM!</v>
      </c>
      <c r="V1202" s="3" t="e">
        <f t="shared" si="413"/>
        <v>#NUM!</v>
      </c>
      <c r="W1202" s="13" t="e">
        <f t="shared" si="414"/>
        <v>#NUM!</v>
      </c>
      <c r="X1202" s="3" t="e">
        <f t="shared" si="415"/>
        <v>#NUM!</v>
      </c>
      <c r="Y1202" s="3" t="e">
        <f t="shared" si="416"/>
        <v>#NUM!</v>
      </c>
      <c r="Z1202" s="3" t="e">
        <f t="shared" si="417"/>
        <v>#NUM!</v>
      </c>
      <c r="AA1202" s="3" t="e">
        <f t="shared" si="418"/>
        <v>#NUM!</v>
      </c>
    </row>
    <row r="1203" spans="1:27" hidden="1">
      <c r="A1203" s="4">
        <v>41059</v>
      </c>
      <c r="B1203" s="3">
        <v>105.02</v>
      </c>
      <c r="C1203" s="3">
        <f t="shared" si="398"/>
        <v>6.5918557298351608E-3</v>
      </c>
      <c r="D1203" s="3">
        <f t="shared" si="399"/>
        <v>4.3452561962960639E-5</v>
      </c>
      <c r="E1203" s="3">
        <f t="shared" si="400"/>
        <v>4.569406207857708E-4</v>
      </c>
      <c r="F1203" s="3">
        <f t="shared" si="401"/>
        <v>4.8780642218955686E-2</v>
      </c>
      <c r="G1203" s="3">
        <f t="shared" si="402"/>
        <v>6.5255916644129996E-2</v>
      </c>
      <c r="H1203" s="3">
        <f t="shared" si="403"/>
        <v>0.9554998164400027</v>
      </c>
      <c r="J1203" s="3">
        <f t="shared" si="404"/>
        <v>0</v>
      </c>
      <c r="K1203" s="3">
        <f t="shared" si="397"/>
        <v>0</v>
      </c>
      <c r="L1203" s="13">
        <f t="shared" si="405"/>
        <v>0</v>
      </c>
      <c r="M1203" s="3" t="e">
        <f t="shared" si="406"/>
        <v>#DIV/0!</v>
      </c>
      <c r="N1203" s="3" t="e">
        <f t="shared" si="407"/>
        <v>#DIV/0!</v>
      </c>
      <c r="O1203" s="3">
        <v>1192</v>
      </c>
      <c r="P1203" s="3">
        <f t="shared" si="408"/>
        <v>4.7301587301587302</v>
      </c>
      <c r="R1203" s="3" t="e">
        <f t="shared" si="409"/>
        <v>#NUM!</v>
      </c>
      <c r="S1203" s="3" t="e">
        <f t="shared" si="410"/>
        <v>#NUM!</v>
      </c>
      <c r="T1203" s="13" t="e">
        <f t="shared" si="411"/>
        <v>#NUM!</v>
      </c>
      <c r="U1203" s="13" t="e">
        <f t="shared" si="412"/>
        <v>#NUM!</v>
      </c>
      <c r="V1203" s="3" t="e">
        <f t="shared" si="413"/>
        <v>#NUM!</v>
      </c>
      <c r="W1203" s="13" t="e">
        <f t="shared" si="414"/>
        <v>#NUM!</v>
      </c>
      <c r="X1203" s="3" t="e">
        <f t="shared" si="415"/>
        <v>#NUM!</v>
      </c>
      <c r="Y1203" s="3" t="e">
        <f t="shared" si="416"/>
        <v>#NUM!</v>
      </c>
      <c r="Z1203" s="3" t="e">
        <f t="shared" si="417"/>
        <v>#NUM!</v>
      </c>
      <c r="AA1203" s="3" t="e">
        <f t="shared" si="418"/>
        <v>#NUM!</v>
      </c>
    </row>
    <row r="1204" spans="1:27" hidden="1">
      <c r="A1204" s="4">
        <v>41052</v>
      </c>
      <c r="B1204" s="3">
        <v>104.33</v>
      </c>
      <c r="C1204" s="3">
        <f t="shared" si="398"/>
        <v>5.3820408626909311E-3</v>
      </c>
      <c r="D1204" s="3">
        <f t="shared" si="399"/>
        <v>2.896636384767494E-5</v>
      </c>
      <c r="E1204" s="3">
        <f t="shared" si="400"/>
        <v>4.1412831496795205E-4</v>
      </c>
      <c r="F1204" s="3">
        <f t="shared" si="401"/>
        <v>4.2988946563819228E-2</v>
      </c>
      <c r="G1204" s="3">
        <f t="shared" si="402"/>
        <v>6.3669031457970565E-2</v>
      </c>
      <c r="H1204" s="3">
        <f t="shared" si="403"/>
        <v>0.96170035222867511</v>
      </c>
      <c r="J1204" s="3">
        <f t="shared" si="404"/>
        <v>0</v>
      </c>
      <c r="K1204" s="3">
        <f t="shared" si="397"/>
        <v>0</v>
      </c>
      <c r="L1204" s="13">
        <f t="shared" si="405"/>
        <v>0</v>
      </c>
      <c r="M1204" s="3" t="e">
        <f t="shared" si="406"/>
        <v>#DIV/0!</v>
      </c>
      <c r="N1204" s="3" t="e">
        <f t="shared" si="407"/>
        <v>#DIV/0!</v>
      </c>
      <c r="O1204" s="3">
        <v>1193</v>
      </c>
      <c r="P1204" s="3">
        <f t="shared" si="408"/>
        <v>4.7341269841269842</v>
      </c>
      <c r="R1204" s="3" t="e">
        <f t="shared" si="409"/>
        <v>#NUM!</v>
      </c>
      <c r="S1204" s="3" t="e">
        <f t="shared" si="410"/>
        <v>#NUM!</v>
      </c>
      <c r="T1204" s="13" t="e">
        <f t="shared" si="411"/>
        <v>#NUM!</v>
      </c>
      <c r="U1204" s="13" t="e">
        <f t="shared" si="412"/>
        <v>#NUM!</v>
      </c>
      <c r="V1204" s="3" t="e">
        <f t="shared" si="413"/>
        <v>#NUM!</v>
      </c>
      <c r="W1204" s="13" t="e">
        <f t="shared" si="414"/>
        <v>#NUM!</v>
      </c>
      <c r="X1204" s="3" t="e">
        <f t="shared" si="415"/>
        <v>#NUM!</v>
      </c>
      <c r="Y1204" s="3" t="e">
        <f t="shared" si="416"/>
        <v>#NUM!</v>
      </c>
      <c r="Z1204" s="3" t="e">
        <f t="shared" si="417"/>
        <v>#NUM!</v>
      </c>
      <c r="AA1204" s="3" t="e">
        <f t="shared" si="418"/>
        <v>#NUM!</v>
      </c>
    </row>
    <row r="1205" spans="1:27" hidden="1">
      <c r="A1205" s="4">
        <v>41044</v>
      </c>
      <c r="B1205" s="3">
        <v>103.77</v>
      </c>
      <c r="C1205" s="3">
        <f t="shared" si="398"/>
        <v>-1.9271536001066797E-4</v>
      </c>
      <c r="D1205" s="3">
        <f t="shared" si="399"/>
        <v>3.7139209984041363E-8</v>
      </c>
      <c r="E1205" s="3">
        <f t="shared" si="400"/>
        <v>3.9746975495690294E-4</v>
      </c>
      <c r="F1205" s="3">
        <f t="shared" si="401"/>
        <v>4.1115153673639056E-2</v>
      </c>
      <c r="G1205" s="3">
        <f t="shared" si="402"/>
        <v>6.2794360571986035E-2</v>
      </c>
      <c r="H1205" s="3">
        <f t="shared" si="403"/>
        <v>0.96052111605111445</v>
      </c>
      <c r="J1205" s="3">
        <f t="shared" si="404"/>
        <v>0</v>
      </c>
      <c r="K1205" s="3">
        <f t="shared" si="397"/>
        <v>0</v>
      </c>
      <c r="L1205" s="13">
        <f t="shared" si="405"/>
        <v>0</v>
      </c>
      <c r="M1205" s="3" t="e">
        <f t="shared" si="406"/>
        <v>#DIV/0!</v>
      </c>
      <c r="N1205" s="3" t="e">
        <f t="shared" si="407"/>
        <v>#DIV/0!</v>
      </c>
      <c r="O1205" s="3">
        <v>1194</v>
      </c>
      <c r="P1205" s="3">
        <f t="shared" si="408"/>
        <v>4.7380952380952381</v>
      </c>
      <c r="R1205" s="3" t="e">
        <f t="shared" si="409"/>
        <v>#NUM!</v>
      </c>
      <c r="S1205" s="3" t="e">
        <f t="shared" si="410"/>
        <v>#NUM!</v>
      </c>
      <c r="T1205" s="13" t="e">
        <f t="shared" si="411"/>
        <v>#NUM!</v>
      </c>
      <c r="U1205" s="13" t="e">
        <f t="shared" si="412"/>
        <v>#NUM!</v>
      </c>
      <c r="V1205" s="3" t="e">
        <f t="shared" si="413"/>
        <v>#NUM!</v>
      </c>
      <c r="W1205" s="13" t="e">
        <f t="shared" si="414"/>
        <v>#NUM!</v>
      </c>
      <c r="X1205" s="3" t="e">
        <f t="shared" si="415"/>
        <v>#NUM!</v>
      </c>
      <c r="Y1205" s="3" t="e">
        <f t="shared" si="416"/>
        <v>#NUM!</v>
      </c>
      <c r="Z1205" s="3" t="e">
        <f t="shared" si="417"/>
        <v>#NUM!</v>
      </c>
      <c r="AA1205" s="3" t="e">
        <f t="shared" si="418"/>
        <v>#NUM!</v>
      </c>
    </row>
    <row r="1206" spans="1:27" hidden="1">
      <c r="A1206" s="4">
        <v>41038</v>
      </c>
      <c r="B1206" s="3">
        <v>103.79</v>
      </c>
      <c r="C1206" s="3">
        <f t="shared" si="398"/>
        <v>3.0879113603384301E-3</v>
      </c>
      <c r="D1206" s="3">
        <f t="shared" si="399"/>
        <v>9.5351965693071345E-6</v>
      </c>
      <c r="E1206" s="3">
        <f t="shared" si="400"/>
        <v>3.9844187978828311E-4</v>
      </c>
      <c r="F1206" s="3">
        <f t="shared" si="401"/>
        <v>4.2312490375929594E-2</v>
      </c>
      <c r="G1206" s="3">
        <f t="shared" si="402"/>
        <v>6.2389495710336466E-2</v>
      </c>
      <c r="H1206" s="3">
        <f t="shared" si="403"/>
        <v>0.9780128885041407</v>
      </c>
      <c r="J1206" s="3">
        <f t="shared" si="404"/>
        <v>0</v>
      </c>
      <c r="K1206" s="3">
        <f t="shared" si="397"/>
        <v>0</v>
      </c>
      <c r="L1206" s="13">
        <f t="shared" si="405"/>
        <v>0</v>
      </c>
      <c r="M1206" s="3" t="e">
        <f t="shared" si="406"/>
        <v>#DIV/0!</v>
      </c>
      <c r="N1206" s="3" t="e">
        <f t="shared" si="407"/>
        <v>#DIV/0!</v>
      </c>
      <c r="O1206" s="3">
        <v>1195</v>
      </c>
      <c r="P1206" s="3">
        <f t="shared" si="408"/>
        <v>4.7420634920634921</v>
      </c>
      <c r="R1206" s="3" t="e">
        <f t="shared" si="409"/>
        <v>#NUM!</v>
      </c>
      <c r="S1206" s="3" t="e">
        <f t="shared" si="410"/>
        <v>#NUM!</v>
      </c>
      <c r="T1206" s="13" t="e">
        <f t="shared" si="411"/>
        <v>#NUM!</v>
      </c>
      <c r="U1206" s="13" t="e">
        <f t="shared" si="412"/>
        <v>#NUM!</v>
      </c>
      <c r="V1206" s="3" t="e">
        <f t="shared" si="413"/>
        <v>#NUM!</v>
      </c>
      <c r="W1206" s="13" t="e">
        <f t="shared" si="414"/>
        <v>#NUM!</v>
      </c>
      <c r="X1206" s="3" t="e">
        <f t="shared" si="415"/>
        <v>#NUM!</v>
      </c>
      <c r="Y1206" s="3" t="e">
        <f t="shared" si="416"/>
        <v>#NUM!</v>
      </c>
      <c r="Z1206" s="3" t="e">
        <f t="shared" si="417"/>
        <v>#NUM!</v>
      </c>
      <c r="AA1206" s="3" t="e">
        <f t="shared" si="418"/>
        <v>#NUM!</v>
      </c>
    </row>
    <row r="1207" spans="1:27" hidden="1">
      <c r="A1207" s="4">
        <v>41031</v>
      </c>
      <c r="B1207" s="3">
        <v>103.47</v>
      </c>
      <c r="C1207" s="3">
        <f t="shared" si="398"/>
        <v>5.7184551275499011E-3</v>
      </c>
      <c r="D1207" s="3">
        <f t="shared" si="399"/>
        <v>3.2700729045801758E-5</v>
      </c>
      <c r="E1207" s="3">
        <f t="shared" si="400"/>
        <v>4.0062554037467539E-4</v>
      </c>
      <c r="F1207" s="3">
        <f t="shared" si="401"/>
        <v>4.2647860651054338E-2</v>
      </c>
      <c r="G1207" s="3">
        <f t="shared" si="402"/>
        <v>6.2466091580236617E-2</v>
      </c>
      <c r="H1207" s="3">
        <f t="shared" si="403"/>
        <v>0.98009909630770076</v>
      </c>
      <c r="J1207" s="3">
        <f t="shared" si="404"/>
        <v>0</v>
      </c>
      <c r="K1207" s="3">
        <f t="shared" si="397"/>
        <v>0</v>
      </c>
      <c r="L1207" s="13">
        <f t="shared" si="405"/>
        <v>0</v>
      </c>
      <c r="M1207" s="3" t="e">
        <f t="shared" si="406"/>
        <v>#DIV/0!</v>
      </c>
      <c r="N1207" s="3" t="e">
        <f t="shared" si="407"/>
        <v>#DIV/0!</v>
      </c>
      <c r="O1207" s="3">
        <v>1196</v>
      </c>
      <c r="P1207" s="3">
        <f t="shared" si="408"/>
        <v>4.746031746031746</v>
      </c>
      <c r="R1207" s="3" t="e">
        <f t="shared" si="409"/>
        <v>#NUM!</v>
      </c>
      <c r="S1207" s="3" t="e">
        <f t="shared" si="410"/>
        <v>#NUM!</v>
      </c>
      <c r="T1207" s="13" t="e">
        <f t="shared" si="411"/>
        <v>#NUM!</v>
      </c>
      <c r="U1207" s="13" t="e">
        <f t="shared" si="412"/>
        <v>#NUM!</v>
      </c>
      <c r="V1207" s="3" t="e">
        <f t="shared" si="413"/>
        <v>#NUM!</v>
      </c>
      <c r="W1207" s="13" t="e">
        <f t="shared" si="414"/>
        <v>#NUM!</v>
      </c>
      <c r="X1207" s="3" t="e">
        <f t="shared" si="415"/>
        <v>#NUM!</v>
      </c>
      <c r="Y1207" s="3" t="e">
        <f t="shared" si="416"/>
        <v>#NUM!</v>
      </c>
      <c r="Z1207" s="3" t="e">
        <f t="shared" si="417"/>
        <v>#NUM!</v>
      </c>
      <c r="AA1207" s="3" t="e">
        <f t="shared" si="418"/>
        <v>#NUM!</v>
      </c>
    </row>
    <row r="1208" spans="1:27" hidden="1">
      <c r="A1208" s="4">
        <v>41024</v>
      </c>
      <c r="B1208" s="3">
        <v>102.88</v>
      </c>
      <c r="C1208" s="3">
        <f t="shared" si="398"/>
        <v>-2.7179205238347624E-3</v>
      </c>
      <c r="D1208" s="3">
        <f t="shared" si="399"/>
        <v>7.3870919738822292E-6</v>
      </c>
      <c r="E1208" s="3">
        <f t="shared" si="400"/>
        <v>3.6801638876788928E-4</v>
      </c>
      <c r="F1208" s="3">
        <f t="shared" si="401"/>
        <v>3.7232023168422328E-2</v>
      </c>
      <c r="G1208" s="3">
        <f t="shared" si="402"/>
        <v>6.1348884769575271E-2</v>
      </c>
      <c r="H1208" s="3">
        <f t="shared" si="403"/>
        <v>0.96776360674804218</v>
      </c>
      <c r="J1208" s="3">
        <f t="shared" si="404"/>
        <v>0</v>
      </c>
      <c r="K1208" s="3">
        <f t="shared" si="397"/>
        <v>0</v>
      </c>
      <c r="L1208" s="13">
        <f t="shared" si="405"/>
        <v>0</v>
      </c>
      <c r="M1208" s="3" t="e">
        <f t="shared" si="406"/>
        <v>#DIV/0!</v>
      </c>
      <c r="N1208" s="3" t="e">
        <f t="shared" si="407"/>
        <v>#DIV/0!</v>
      </c>
      <c r="O1208" s="3">
        <v>1197</v>
      </c>
      <c r="P1208" s="3">
        <f t="shared" si="408"/>
        <v>4.75</v>
      </c>
      <c r="R1208" s="3" t="e">
        <f t="shared" si="409"/>
        <v>#NUM!</v>
      </c>
      <c r="S1208" s="3" t="e">
        <f t="shared" si="410"/>
        <v>#NUM!</v>
      </c>
      <c r="T1208" s="13" t="e">
        <f t="shared" si="411"/>
        <v>#NUM!</v>
      </c>
      <c r="U1208" s="13" t="e">
        <f t="shared" si="412"/>
        <v>#NUM!</v>
      </c>
      <c r="V1208" s="3" t="e">
        <f t="shared" si="413"/>
        <v>#NUM!</v>
      </c>
      <c r="W1208" s="13" t="e">
        <f t="shared" si="414"/>
        <v>#NUM!</v>
      </c>
      <c r="X1208" s="3" t="e">
        <f t="shared" si="415"/>
        <v>#NUM!</v>
      </c>
      <c r="Y1208" s="3" t="e">
        <f t="shared" si="416"/>
        <v>#NUM!</v>
      </c>
      <c r="Z1208" s="3" t="e">
        <f t="shared" si="417"/>
        <v>#NUM!</v>
      </c>
      <c r="AA1208" s="3" t="e">
        <f t="shared" si="418"/>
        <v>#NUM!</v>
      </c>
    </row>
    <row r="1209" spans="1:27" hidden="1">
      <c r="A1209" s="4">
        <v>41017</v>
      </c>
      <c r="B1209" s="3">
        <v>103.16</v>
      </c>
      <c r="C1209" s="3">
        <f t="shared" si="398"/>
        <v>8.7281196444263191E-4</v>
      </c>
      <c r="D1209" s="3">
        <f t="shared" si="399"/>
        <v>7.618007252742061E-7</v>
      </c>
      <c r="E1209" s="3">
        <f t="shared" si="400"/>
        <v>4.0663068382658022E-4</v>
      </c>
      <c r="F1209" s="3">
        <f t="shared" si="401"/>
        <v>4.6732375928009481E-2</v>
      </c>
      <c r="G1209" s="3">
        <f t="shared" si="402"/>
        <v>6.1218299482201623E-2</v>
      </c>
      <c r="H1209" s="3">
        <f t="shared" si="403"/>
        <v>0.97377399293152034</v>
      </c>
      <c r="J1209" s="3">
        <f t="shared" si="404"/>
        <v>0</v>
      </c>
      <c r="K1209" s="3">
        <f t="shared" si="397"/>
        <v>0</v>
      </c>
      <c r="L1209" s="13">
        <f t="shared" si="405"/>
        <v>0</v>
      </c>
      <c r="M1209" s="3" t="e">
        <f t="shared" si="406"/>
        <v>#DIV/0!</v>
      </c>
      <c r="N1209" s="3" t="e">
        <f t="shared" si="407"/>
        <v>#DIV/0!</v>
      </c>
      <c r="O1209" s="3">
        <v>1198</v>
      </c>
      <c r="P1209" s="3">
        <f t="shared" si="408"/>
        <v>4.753968253968254</v>
      </c>
      <c r="R1209" s="3" t="e">
        <f t="shared" si="409"/>
        <v>#NUM!</v>
      </c>
      <c r="S1209" s="3" t="e">
        <f t="shared" si="410"/>
        <v>#NUM!</v>
      </c>
      <c r="T1209" s="13" t="e">
        <f t="shared" si="411"/>
        <v>#NUM!</v>
      </c>
      <c r="U1209" s="13" t="e">
        <f t="shared" si="412"/>
        <v>#NUM!</v>
      </c>
      <c r="V1209" s="3" t="e">
        <f t="shared" si="413"/>
        <v>#NUM!</v>
      </c>
      <c r="W1209" s="13" t="e">
        <f t="shared" si="414"/>
        <v>#NUM!</v>
      </c>
      <c r="X1209" s="3" t="e">
        <f t="shared" si="415"/>
        <v>#NUM!</v>
      </c>
      <c r="Y1209" s="3" t="e">
        <f t="shared" si="416"/>
        <v>#NUM!</v>
      </c>
      <c r="Z1209" s="3" t="e">
        <f t="shared" si="417"/>
        <v>#NUM!</v>
      </c>
      <c r="AA1209" s="3" t="e">
        <f t="shared" si="418"/>
        <v>#NUM!</v>
      </c>
    </row>
    <row r="1210" spans="1:27" hidden="1">
      <c r="A1210" s="4">
        <v>41010</v>
      </c>
      <c r="B1210" s="3">
        <v>103.07</v>
      </c>
      <c r="C1210" s="3">
        <f t="shared" si="398"/>
        <v>-5.9008635552633302E-3</v>
      </c>
      <c r="D1210" s="3">
        <f t="shared" si="399"/>
        <v>3.4820190697834987E-5</v>
      </c>
      <c r="E1210" s="3">
        <f t="shared" si="400"/>
        <v>4.0652865793644282E-4</v>
      </c>
      <c r="F1210" s="3">
        <f t="shared" si="401"/>
        <v>4.5047298714318271E-2</v>
      </c>
      <c r="G1210" s="3">
        <f t="shared" si="402"/>
        <v>6.1998611625432853E-2</v>
      </c>
      <c r="H1210" s="3">
        <f t="shared" si="403"/>
        <v>1.0011362297916491</v>
      </c>
      <c r="J1210" s="3">
        <f t="shared" si="404"/>
        <v>0</v>
      </c>
      <c r="K1210" s="3">
        <f t="shared" si="397"/>
        <v>0</v>
      </c>
      <c r="L1210" s="13">
        <f t="shared" si="405"/>
        <v>0</v>
      </c>
      <c r="M1210" s="3" t="e">
        <f t="shared" si="406"/>
        <v>#DIV/0!</v>
      </c>
      <c r="N1210" s="3" t="e">
        <f t="shared" si="407"/>
        <v>#DIV/0!</v>
      </c>
      <c r="O1210" s="3">
        <v>1199</v>
      </c>
      <c r="P1210" s="3">
        <f t="shared" si="408"/>
        <v>4.7579365079365079</v>
      </c>
      <c r="R1210" s="3" t="e">
        <f t="shared" si="409"/>
        <v>#NUM!</v>
      </c>
      <c r="S1210" s="3" t="e">
        <f t="shared" si="410"/>
        <v>#NUM!</v>
      </c>
      <c r="T1210" s="13" t="e">
        <f t="shared" si="411"/>
        <v>#NUM!</v>
      </c>
      <c r="U1210" s="13" t="e">
        <f t="shared" si="412"/>
        <v>#NUM!</v>
      </c>
      <c r="V1210" s="3" t="e">
        <f t="shared" si="413"/>
        <v>#NUM!</v>
      </c>
      <c r="W1210" s="13" t="e">
        <f t="shared" si="414"/>
        <v>#NUM!</v>
      </c>
      <c r="X1210" s="3" t="e">
        <f t="shared" si="415"/>
        <v>#NUM!</v>
      </c>
      <c r="Y1210" s="3" t="e">
        <f t="shared" si="416"/>
        <v>#NUM!</v>
      </c>
      <c r="Z1210" s="3" t="e">
        <f t="shared" si="417"/>
        <v>#NUM!</v>
      </c>
      <c r="AA1210" s="3" t="e">
        <f t="shared" si="418"/>
        <v>#NUM!</v>
      </c>
    </row>
    <row r="1211" spans="1:27" hidden="1">
      <c r="A1211" s="4">
        <v>41003</v>
      </c>
      <c r="B1211" s="3">
        <v>103.68</v>
      </c>
      <c r="C1211" s="3">
        <f t="shared" si="398"/>
        <v>-4.1387998826968794E-3</v>
      </c>
      <c r="D1211" s="3">
        <f t="shared" si="399"/>
        <v>1.7129664469011702E-5</v>
      </c>
      <c r="E1211" s="3">
        <f t="shared" si="400"/>
        <v>4.0382854443276928E-4</v>
      </c>
      <c r="F1211" s="3">
        <f t="shared" si="401"/>
        <v>4.5280704533156795E-2</v>
      </c>
      <c r="G1211" s="3">
        <f t="shared" si="402"/>
        <v>6.1615940080070958E-2</v>
      </c>
      <c r="H1211" s="3">
        <f t="shared" si="403"/>
        <v>1.0041642242803712</v>
      </c>
      <c r="J1211" s="3">
        <f t="shared" si="404"/>
        <v>0</v>
      </c>
      <c r="K1211" s="3">
        <f t="shared" si="397"/>
        <v>0</v>
      </c>
      <c r="L1211" s="13">
        <f t="shared" si="405"/>
        <v>0</v>
      </c>
      <c r="M1211" s="3" t="e">
        <f t="shared" si="406"/>
        <v>#DIV/0!</v>
      </c>
      <c r="N1211" s="3" t="e">
        <f t="shared" si="407"/>
        <v>#DIV/0!</v>
      </c>
      <c r="O1211" s="3">
        <v>1200</v>
      </c>
      <c r="P1211" s="3">
        <f t="shared" si="408"/>
        <v>4.7619047619047619</v>
      </c>
      <c r="R1211" s="3" t="e">
        <f t="shared" si="409"/>
        <v>#NUM!</v>
      </c>
      <c r="S1211" s="3" t="e">
        <f t="shared" si="410"/>
        <v>#NUM!</v>
      </c>
      <c r="T1211" s="13" t="e">
        <f t="shared" si="411"/>
        <v>#NUM!</v>
      </c>
      <c r="U1211" s="13" t="e">
        <f t="shared" si="412"/>
        <v>#NUM!</v>
      </c>
      <c r="V1211" s="3" t="e">
        <f t="shared" si="413"/>
        <v>#NUM!</v>
      </c>
      <c r="W1211" s="13" t="e">
        <f t="shared" si="414"/>
        <v>#NUM!</v>
      </c>
      <c r="X1211" s="3" t="e">
        <f t="shared" si="415"/>
        <v>#NUM!</v>
      </c>
      <c r="Y1211" s="3" t="e">
        <f t="shared" si="416"/>
        <v>#NUM!</v>
      </c>
      <c r="Z1211" s="3" t="e">
        <f t="shared" si="417"/>
        <v>#NUM!</v>
      </c>
      <c r="AA1211" s="3" t="e">
        <f t="shared" si="418"/>
        <v>#NUM!</v>
      </c>
    </row>
    <row r="1212" spans="1:27" hidden="1">
      <c r="A1212" s="4">
        <v>40996</v>
      </c>
      <c r="B1212" s="3">
        <v>104.11</v>
      </c>
      <c r="C1212" s="3">
        <f t="shared" si="398"/>
        <v>-1.5356563148401564E-3</v>
      </c>
      <c r="D1212" s="3">
        <f t="shared" si="399"/>
        <v>2.3582403173084493E-6</v>
      </c>
      <c r="E1212" s="3">
        <f t="shared" si="400"/>
        <v>3.9410321137422859E-4</v>
      </c>
      <c r="F1212" s="3">
        <f t="shared" si="401"/>
        <v>4.6698414301493053E-2</v>
      </c>
      <c r="G1212" s="3">
        <f t="shared" si="402"/>
        <v>5.9931903585675718E-2</v>
      </c>
      <c r="H1212" s="3">
        <f t="shared" si="403"/>
        <v>1.0175321457103477</v>
      </c>
      <c r="J1212" s="3">
        <f t="shared" si="404"/>
        <v>0</v>
      </c>
      <c r="K1212" s="3">
        <f t="shared" si="397"/>
        <v>0</v>
      </c>
      <c r="L1212" s="13">
        <f t="shared" si="405"/>
        <v>0</v>
      </c>
      <c r="M1212" s="3" t="e">
        <f t="shared" si="406"/>
        <v>#DIV/0!</v>
      </c>
      <c r="N1212" s="3" t="e">
        <f t="shared" si="407"/>
        <v>#DIV/0!</v>
      </c>
      <c r="O1212" s="3">
        <v>1201</v>
      </c>
      <c r="P1212" s="3">
        <f t="shared" si="408"/>
        <v>4.7658730158730158</v>
      </c>
      <c r="R1212" s="3" t="e">
        <f t="shared" si="409"/>
        <v>#NUM!</v>
      </c>
      <c r="S1212" s="3" t="e">
        <f t="shared" si="410"/>
        <v>#NUM!</v>
      </c>
      <c r="T1212" s="13" t="e">
        <f t="shared" si="411"/>
        <v>#NUM!</v>
      </c>
      <c r="U1212" s="13" t="e">
        <f t="shared" si="412"/>
        <v>#NUM!</v>
      </c>
      <c r="V1212" s="3" t="e">
        <f t="shared" si="413"/>
        <v>#NUM!</v>
      </c>
      <c r="W1212" s="13" t="e">
        <f t="shared" si="414"/>
        <v>#NUM!</v>
      </c>
      <c r="X1212" s="3" t="e">
        <f t="shared" si="415"/>
        <v>#NUM!</v>
      </c>
      <c r="Y1212" s="3" t="e">
        <f t="shared" si="416"/>
        <v>#NUM!</v>
      </c>
      <c r="Z1212" s="3" t="e">
        <f t="shared" si="417"/>
        <v>#NUM!</v>
      </c>
      <c r="AA1212" s="3" t="e">
        <f t="shared" si="418"/>
        <v>#NUM!</v>
      </c>
    </row>
    <row r="1213" spans="1:27" hidden="1">
      <c r="A1213" s="4">
        <v>40989</v>
      </c>
      <c r="B1213" s="3">
        <v>104.27</v>
      </c>
      <c r="C1213" s="3">
        <f t="shared" si="398"/>
        <v>-5.7526367837625416E-4</v>
      </c>
      <c r="D1213" s="3">
        <f t="shared" si="399"/>
        <v>3.3092829965897838E-7</v>
      </c>
      <c r="E1213" s="3">
        <f t="shared" si="400"/>
        <v>3.9345457546536005E-4</v>
      </c>
      <c r="F1213" s="3">
        <f t="shared" si="401"/>
        <v>4.6926552200233507E-2</v>
      </c>
      <c r="G1213" s="3">
        <f t="shared" si="402"/>
        <v>5.9751182674326671E-2</v>
      </c>
      <c r="H1213" s="3">
        <f t="shared" si="403"/>
        <v>1.0175230219464746</v>
      </c>
      <c r="J1213" s="3">
        <f t="shared" si="404"/>
        <v>0</v>
      </c>
      <c r="K1213" s="3">
        <f t="shared" si="397"/>
        <v>0</v>
      </c>
      <c r="L1213" s="13">
        <f t="shared" si="405"/>
        <v>0</v>
      </c>
      <c r="M1213" s="3" t="e">
        <f t="shared" si="406"/>
        <v>#DIV/0!</v>
      </c>
      <c r="N1213" s="3" t="e">
        <f t="shared" si="407"/>
        <v>#DIV/0!</v>
      </c>
      <c r="O1213" s="3">
        <v>1202</v>
      </c>
      <c r="P1213" s="3">
        <f t="shared" si="408"/>
        <v>4.7698412698412698</v>
      </c>
      <c r="R1213" s="3" t="e">
        <f t="shared" si="409"/>
        <v>#NUM!</v>
      </c>
      <c r="S1213" s="3" t="e">
        <f t="shared" si="410"/>
        <v>#NUM!</v>
      </c>
      <c r="T1213" s="13" t="e">
        <f t="shared" si="411"/>
        <v>#NUM!</v>
      </c>
      <c r="U1213" s="13" t="e">
        <f t="shared" si="412"/>
        <v>#NUM!</v>
      </c>
      <c r="V1213" s="3" t="e">
        <f t="shared" si="413"/>
        <v>#NUM!</v>
      </c>
      <c r="W1213" s="13" t="e">
        <f t="shared" si="414"/>
        <v>#NUM!</v>
      </c>
      <c r="X1213" s="3" t="e">
        <f t="shared" si="415"/>
        <v>#NUM!</v>
      </c>
      <c r="Y1213" s="3" t="e">
        <f t="shared" si="416"/>
        <v>#NUM!</v>
      </c>
      <c r="Z1213" s="3" t="e">
        <f t="shared" si="417"/>
        <v>#NUM!</v>
      </c>
      <c r="AA1213" s="3" t="e">
        <f t="shared" si="418"/>
        <v>#NUM!</v>
      </c>
    </row>
    <row r="1214" spans="1:27" hidden="1">
      <c r="A1214" s="4">
        <v>40982</v>
      </c>
      <c r="B1214" s="3">
        <v>104.33</v>
      </c>
      <c r="C1214" s="3">
        <f t="shared" si="398"/>
        <v>2.399118275628219E-3</v>
      </c>
      <c r="D1214" s="3">
        <f t="shared" si="399"/>
        <v>5.755768500453319E-6</v>
      </c>
      <c r="E1214" s="3">
        <f t="shared" si="400"/>
        <v>3.945802049504583E-4</v>
      </c>
      <c r="F1214" s="3">
        <f t="shared" si="401"/>
        <v>4.8708695236605926E-2</v>
      </c>
      <c r="G1214" s="3">
        <f t="shared" si="402"/>
        <v>5.8966196058713706E-2</v>
      </c>
      <c r="H1214" s="3">
        <f t="shared" si="403"/>
        <v>1.0237776241363723</v>
      </c>
      <c r="J1214" s="3">
        <f t="shared" si="404"/>
        <v>0</v>
      </c>
      <c r="K1214" s="3">
        <f t="shared" si="397"/>
        <v>0</v>
      </c>
      <c r="L1214" s="13">
        <f t="shared" si="405"/>
        <v>0</v>
      </c>
      <c r="M1214" s="3" t="e">
        <f t="shared" si="406"/>
        <v>#DIV/0!</v>
      </c>
      <c r="N1214" s="3" t="e">
        <f t="shared" si="407"/>
        <v>#DIV/0!</v>
      </c>
      <c r="O1214" s="3">
        <v>1203</v>
      </c>
      <c r="P1214" s="3">
        <f t="shared" si="408"/>
        <v>4.7738095238095237</v>
      </c>
      <c r="R1214" s="3" t="e">
        <f t="shared" si="409"/>
        <v>#NUM!</v>
      </c>
      <c r="S1214" s="3" t="e">
        <f t="shared" si="410"/>
        <v>#NUM!</v>
      </c>
      <c r="T1214" s="13" t="e">
        <f t="shared" si="411"/>
        <v>#NUM!</v>
      </c>
      <c r="U1214" s="13" t="e">
        <f t="shared" si="412"/>
        <v>#NUM!</v>
      </c>
      <c r="V1214" s="3" t="e">
        <f t="shared" si="413"/>
        <v>#NUM!</v>
      </c>
      <c r="W1214" s="13" t="e">
        <f t="shared" si="414"/>
        <v>#NUM!</v>
      </c>
      <c r="X1214" s="3" t="e">
        <f t="shared" si="415"/>
        <v>#NUM!</v>
      </c>
      <c r="Y1214" s="3" t="e">
        <f t="shared" si="416"/>
        <v>#NUM!</v>
      </c>
      <c r="Z1214" s="3" t="e">
        <f t="shared" si="417"/>
        <v>#NUM!</v>
      </c>
      <c r="AA1214" s="3" t="e">
        <f t="shared" si="418"/>
        <v>#NUM!</v>
      </c>
    </row>
    <row r="1215" spans="1:27" hidden="1">
      <c r="A1215" s="4">
        <v>40975</v>
      </c>
      <c r="B1215" s="3">
        <v>104.08</v>
      </c>
      <c r="C1215" s="3">
        <f t="shared" si="398"/>
        <v>4.2364785103406093E-3</v>
      </c>
      <c r="D1215" s="3">
        <f t="shared" si="399"/>
        <v>1.7947750168577789E-5</v>
      </c>
      <c r="E1215" s="3">
        <f t="shared" si="400"/>
        <v>3.9516989781937739E-4</v>
      </c>
      <c r="F1215" s="3">
        <f t="shared" si="401"/>
        <v>4.882859688336269E-2</v>
      </c>
      <c r="G1215" s="3">
        <f t="shared" si="402"/>
        <v>5.8966724787437995E-2</v>
      </c>
      <c r="H1215" s="3">
        <f t="shared" si="403"/>
        <v>1.0576589890199291</v>
      </c>
      <c r="J1215" s="3">
        <f t="shared" si="404"/>
        <v>0</v>
      </c>
      <c r="K1215" s="3">
        <f t="shared" si="397"/>
        <v>0</v>
      </c>
      <c r="L1215" s="13">
        <f t="shared" si="405"/>
        <v>0</v>
      </c>
      <c r="M1215" s="3" t="e">
        <f t="shared" si="406"/>
        <v>#DIV/0!</v>
      </c>
      <c r="N1215" s="3" t="e">
        <f t="shared" si="407"/>
        <v>#DIV/0!</v>
      </c>
      <c r="O1215" s="3">
        <v>1204</v>
      </c>
      <c r="P1215" s="3">
        <f t="shared" si="408"/>
        <v>4.7777777777777777</v>
      </c>
      <c r="R1215" s="3" t="e">
        <f t="shared" si="409"/>
        <v>#NUM!</v>
      </c>
      <c r="S1215" s="3" t="e">
        <f t="shared" si="410"/>
        <v>#NUM!</v>
      </c>
      <c r="T1215" s="13" t="e">
        <f t="shared" si="411"/>
        <v>#NUM!</v>
      </c>
      <c r="U1215" s="13" t="e">
        <f t="shared" si="412"/>
        <v>#NUM!</v>
      </c>
      <c r="V1215" s="3" t="e">
        <f t="shared" si="413"/>
        <v>#NUM!</v>
      </c>
      <c r="W1215" s="13" t="e">
        <f t="shared" si="414"/>
        <v>#NUM!</v>
      </c>
      <c r="X1215" s="3" t="e">
        <f t="shared" si="415"/>
        <v>#NUM!</v>
      </c>
      <c r="Y1215" s="3" t="e">
        <f t="shared" si="416"/>
        <v>#NUM!</v>
      </c>
      <c r="Z1215" s="3" t="e">
        <f t="shared" si="417"/>
        <v>#NUM!</v>
      </c>
      <c r="AA1215" s="3" t="e">
        <f t="shared" si="418"/>
        <v>#NUM!</v>
      </c>
    </row>
    <row r="1216" spans="1:27" hidden="1">
      <c r="A1216" s="4">
        <v>40968</v>
      </c>
      <c r="B1216" s="3">
        <v>103.64</v>
      </c>
      <c r="C1216" s="3">
        <f t="shared" si="398"/>
        <v>6.679922220110812E-3</v>
      </c>
      <c r="D1216" s="3">
        <f t="shared" si="399"/>
        <v>4.462136086673016E-5</v>
      </c>
      <c r="E1216" s="3">
        <f t="shared" si="400"/>
        <v>3.8359969892609445E-4</v>
      </c>
      <c r="F1216" s="3">
        <f t="shared" si="401"/>
        <v>4.7117499784867595E-2</v>
      </c>
      <c r="G1216" s="3">
        <f t="shared" si="402"/>
        <v>5.8606477212875374E-2</v>
      </c>
      <c r="H1216" s="3">
        <f t="shared" si="403"/>
        <v>1.0422597224974481</v>
      </c>
      <c r="J1216" s="3">
        <f t="shared" si="404"/>
        <v>0</v>
      </c>
      <c r="K1216" s="3">
        <f t="shared" si="397"/>
        <v>0</v>
      </c>
      <c r="L1216" s="13">
        <f t="shared" si="405"/>
        <v>0</v>
      </c>
      <c r="M1216" s="3" t="e">
        <f t="shared" si="406"/>
        <v>#DIV/0!</v>
      </c>
      <c r="N1216" s="3" t="e">
        <f t="shared" si="407"/>
        <v>#DIV/0!</v>
      </c>
      <c r="O1216" s="3">
        <v>1205</v>
      </c>
      <c r="P1216" s="3">
        <f t="shared" si="408"/>
        <v>4.7817460317460316</v>
      </c>
      <c r="R1216" s="3" t="e">
        <f t="shared" si="409"/>
        <v>#NUM!</v>
      </c>
      <c r="S1216" s="3" t="e">
        <f t="shared" si="410"/>
        <v>#NUM!</v>
      </c>
      <c r="T1216" s="13" t="e">
        <f t="shared" si="411"/>
        <v>#NUM!</v>
      </c>
      <c r="U1216" s="13" t="e">
        <f t="shared" si="412"/>
        <v>#NUM!</v>
      </c>
      <c r="V1216" s="3" t="e">
        <f t="shared" si="413"/>
        <v>#NUM!</v>
      </c>
      <c r="W1216" s="13" t="e">
        <f t="shared" si="414"/>
        <v>#NUM!</v>
      </c>
      <c r="X1216" s="3" t="e">
        <f t="shared" si="415"/>
        <v>#NUM!</v>
      </c>
      <c r="Y1216" s="3" t="e">
        <f t="shared" si="416"/>
        <v>#NUM!</v>
      </c>
      <c r="Z1216" s="3" t="e">
        <f t="shared" si="417"/>
        <v>#NUM!</v>
      </c>
      <c r="AA1216" s="3" t="e">
        <f t="shared" si="418"/>
        <v>#NUM!</v>
      </c>
    </row>
    <row r="1217" spans="1:27" hidden="1">
      <c r="A1217" s="4">
        <v>40961</v>
      </c>
      <c r="B1217" s="3">
        <v>102.95</v>
      </c>
      <c r="C1217" s="3">
        <f t="shared" si="398"/>
        <v>3.8929489554088638E-3</v>
      </c>
      <c r="D1217" s="3">
        <f t="shared" si="399"/>
        <v>1.5155051569418964E-5</v>
      </c>
      <c r="E1217" s="3">
        <f t="shared" si="400"/>
        <v>3.5303564652108875E-4</v>
      </c>
      <c r="F1217" s="3">
        <f t="shared" si="401"/>
        <v>4.4186885295755186E-2</v>
      </c>
      <c r="G1217" s="3">
        <f t="shared" si="402"/>
        <v>5.6729059765849958E-2</v>
      </c>
      <c r="H1217" s="3">
        <f t="shared" si="403"/>
        <v>1.0024568244923089</v>
      </c>
      <c r="J1217" s="3">
        <f t="shared" si="404"/>
        <v>0</v>
      </c>
      <c r="K1217" s="3">
        <f t="shared" si="397"/>
        <v>0</v>
      </c>
      <c r="L1217" s="13">
        <f t="shared" si="405"/>
        <v>0</v>
      </c>
      <c r="M1217" s="3" t="e">
        <f t="shared" si="406"/>
        <v>#DIV/0!</v>
      </c>
      <c r="N1217" s="3" t="e">
        <f t="shared" si="407"/>
        <v>#DIV/0!</v>
      </c>
      <c r="O1217" s="3">
        <v>1206</v>
      </c>
      <c r="P1217" s="3">
        <f t="shared" si="408"/>
        <v>4.7857142857142856</v>
      </c>
      <c r="R1217" s="3" t="e">
        <f t="shared" si="409"/>
        <v>#NUM!</v>
      </c>
      <c r="S1217" s="3" t="e">
        <f t="shared" si="410"/>
        <v>#NUM!</v>
      </c>
      <c r="T1217" s="13" t="e">
        <f t="shared" si="411"/>
        <v>#NUM!</v>
      </c>
      <c r="U1217" s="13" t="e">
        <f t="shared" si="412"/>
        <v>#NUM!</v>
      </c>
      <c r="V1217" s="3" t="e">
        <f t="shared" si="413"/>
        <v>#NUM!</v>
      </c>
      <c r="W1217" s="13" t="e">
        <f t="shared" si="414"/>
        <v>#NUM!</v>
      </c>
      <c r="X1217" s="3" t="e">
        <f t="shared" si="415"/>
        <v>#NUM!</v>
      </c>
      <c r="Y1217" s="3" t="e">
        <f t="shared" si="416"/>
        <v>#NUM!</v>
      </c>
      <c r="Z1217" s="3" t="e">
        <f t="shared" si="417"/>
        <v>#NUM!</v>
      </c>
      <c r="AA1217" s="3" t="e">
        <f t="shared" si="418"/>
        <v>#NUM!</v>
      </c>
    </row>
    <row r="1218" spans="1:27" hidden="1">
      <c r="A1218" s="4">
        <v>40954</v>
      </c>
      <c r="B1218" s="3">
        <v>102.55</v>
      </c>
      <c r="C1218" s="3">
        <f t="shared" si="398"/>
        <v>-1.8510405207321124E-3</v>
      </c>
      <c r="D1218" s="3">
        <f t="shared" si="399"/>
        <v>3.4263510093922097E-6</v>
      </c>
      <c r="E1218" s="3">
        <f t="shared" si="400"/>
        <v>3.3936298062741017E-4</v>
      </c>
      <c r="F1218" s="3">
        <f t="shared" si="401"/>
        <v>3.9076403722409392E-2</v>
      </c>
      <c r="G1218" s="3">
        <f t="shared" si="402"/>
        <v>5.7567225044664334E-2</v>
      </c>
      <c r="H1218" s="3">
        <f t="shared" si="403"/>
        <v>1.0275118317093661</v>
      </c>
      <c r="J1218" s="3">
        <f t="shared" si="404"/>
        <v>0</v>
      </c>
      <c r="K1218" s="3">
        <f t="shared" si="397"/>
        <v>0</v>
      </c>
      <c r="L1218" s="13">
        <f t="shared" si="405"/>
        <v>0</v>
      </c>
      <c r="M1218" s="3" t="e">
        <f t="shared" si="406"/>
        <v>#DIV/0!</v>
      </c>
      <c r="N1218" s="3" t="e">
        <f t="shared" si="407"/>
        <v>#DIV/0!</v>
      </c>
      <c r="O1218" s="3">
        <v>1207</v>
      </c>
      <c r="P1218" s="3">
        <f t="shared" si="408"/>
        <v>4.7896825396825395</v>
      </c>
      <c r="R1218" s="3" t="e">
        <f t="shared" si="409"/>
        <v>#NUM!</v>
      </c>
      <c r="S1218" s="3" t="e">
        <f t="shared" si="410"/>
        <v>#NUM!</v>
      </c>
      <c r="T1218" s="13" t="e">
        <f t="shared" si="411"/>
        <v>#NUM!</v>
      </c>
      <c r="U1218" s="13" t="e">
        <f t="shared" si="412"/>
        <v>#NUM!</v>
      </c>
      <c r="V1218" s="3" t="e">
        <f t="shared" si="413"/>
        <v>#NUM!</v>
      </c>
      <c r="W1218" s="13" t="e">
        <f t="shared" si="414"/>
        <v>#NUM!</v>
      </c>
      <c r="X1218" s="3" t="e">
        <f t="shared" si="415"/>
        <v>#NUM!</v>
      </c>
      <c r="Y1218" s="3" t="e">
        <f t="shared" si="416"/>
        <v>#NUM!</v>
      </c>
      <c r="Z1218" s="3" t="e">
        <f t="shared" si="417"/>
        <v>#NUM!</v>
      </c>
      <c r="AA1218" s="3" t="e">
        <f t="shared" si="418"/>
        <v>#NUM!</v>
      </c>
    </row>
    <row r="1219" spans="1:27" hidden="1">
      <c r="A1219" s="4">
        <v>40947</v>
      </c>
      <c r="B1219" s="3">
        <v>102.74</v>
      </c>
      <c r="C1219" s="3">
        <f t="shared" si="398"/>
        <v>5.4655611364698474E-3</v>
      </c>
      <c r="D1219" s="3">
        <f t="shared" si="399"/>
        <v>2.9872358536489571E-5</v>
      </c>
      <c r="E1219" s="3">
        <f t="shared" si="400"/>
        <v>3.5232106460687058E-4</v>
      </c>
      <c r="F1219" s="3">
        <f t="shared" si="401"/>
        <v>3.6879675105844688E-2</v>
      </c>
      <c r="G1219" s="3">
        <f t="shared" si="402"/>
        <v>5.9852951802075671E-2</v>
      </c>
      <c r="H1219" s="3">
        <f t="shared" si="403"/>
        <v>1.1021375728109732</v>
      </c>
      <c r="J1219" s="3">
        <f t="shared" si="404"/>
        <v>0</v>
      </c>
      <c r="K1219" s="3">
        <f t="shared" si="397"/>
        <v>0</v>
      </c>
      <c r="L1219" s="13">
        <f t="shared" si="405"/>
        <v>0</v>
      </c>
      <c r="M1219" s="3" t="e">
        <f t="shared" si="406"/>
        <v>#DIV/0!</v>
      </c>
      <c r="N1219" s="3" t="e">
        <f t="shared" si="407"/>
        <v>#DIV/0!</v>
      </c>
      <c r="O1219" s="3">
        <v>1208</v>
      </c>
      <c r="P1219" s="3">
        <f t="shared" si="408"/>
        <v>4.7936507936507935</v>
      </c>
      <c r="R1219" s="3" t="e">
        <f t="shared" si="409"/>
        <v>#NUM!</v>
      </c>
      <c r="S1219" s="3" t="e">
        <f t="shared" si="410"/>
        <v>#NUM!</v>
      </c>
      <c r="T1219" s="13" t="e">
        <f t="shared" si="411"/>
        <v>#NUM!</v>
      </c>
      <c r="U1219" s="13" t="e">
        <f t="shared" si="412"/>
        <v>#NUM!</v>
      </c>
      <c r="V1219" s="3" t="e">
        <f t="shared" si="413"/>
        <v>#NUM!</v>
      </c>
      <c r="W1219" s="13" t="e">
        <f t="shared" si="414"/>
        <v>#NUM!</v>
      </c>
      <c r="X1219" s="3" t="e">
        <f t="shared" si="415"/>
        <v>#NUM!</v>
      </c>
      <c r="Y1219" s="3" t="e">
        <f t="shared" si="416"/>
        <v>#NUM!</v>
      </c>
      <c r="Z1219" s="3" t="e">
        <f t="shared" si="417"/>
        <v>#NUM!</v>
      </c>
      <c r="AA1219" s="3" t="e">
        <f t="shared" si="418"/>
        <v>#NUM!</v>
      </c>
    </row>
    <row r="1220" spans="1:27" hidden="1">
      <c r="A1220" s="4">
        <v>40940</v>
      </c>
      <c r="B1220" s="3">
        <v>102.18</v>
      </c>
      <c r="C1220" s="3">
        <f t="shared" si="398"/>
        <v>9.7360261609834003E-3</v>
      </c>
      <c r="D1220" s="3">
        <f t="shared" si="399"/>
        <v>9.4790205407353174E-5</v>
      </c>
      <c r="E1220" s="3">
        <f t="shared" si="400"/>
        <v>3.2417458903983084E-4</v>
      </c>
      <c r="F1220" s="3">
        <f t="shared" si="401"/>
        <v>3.2727842620752234E-2</v>
      </c>
      <c r="G1220" s="3">
        <f t="shared" si="402"/>
        <v>5.8393488180261771E-2</v>
      </c>
      <c r="H1220" s="3">
        <f t="shared" si="403"/>
        <v>1.1498279801530549</v>
      </c>
      <c r="J1220" s="3">
        <f t="shared" si="404"/>
        <v>0</v>
      </c>
      <c r="K1220" s="3">
        <f t="shared" si="397"/>
        <v>0</v>
      </c>
      <c r="L1220" s="13">
        <f t="shared" si="405"/>
        <v>0</v>
      </c>
      <c r="M1220" s="3" t="e">
        <f t="shared" si="406"/>
        <v>#DIV/0!</v>
      </c>
      <c r="N1220" s="3" t="e">
        <f t="shared" si="407"/>
        <v>#DIV/0!</v>
      </c>
      <c r="O1220" s="3">
        <v>1209</v>
      </c>
      <c r="P1220" s="3">
        <f t="shared" si="408"/>
        <v>4.7976190476190474</v>
      </c>
      <c r="R1220" s="3" t="e">
        <f t="shared" si="409"/>
        <v>#NUM!</v>
      </c>
      <c r="S1220" s="3" t="e">
        <f t="shared" si="410"/>
        <v>#NUM!</v>
      </c>
      <c r="T1220" s="13" t="e">
        <f t="shared" si="411"/>
        <v>#NUM!</v>
      </c>
      <c r="U1220" s="13" t="e">
        <f t="shared" si="412"/>
        <v>#NUM!</v>
      </c>
      <c r="V1220" s="3" t="e">
        <f t="shared" si="413"/>
        <v>#NUM!</v>
      </c>
      <c r="W1220" s="13" t="e">
        <f t="shared" si="414"/>
        <v>#NUM!</v>
      </c>
      <c r="X1220" s="3" t="e">
        <f t="shared" si="415"/>
        <v>#NUM!</v>
      </c>
      <c r="Y1220" s="3" t="e">
        <f t="shared" si="416"/>
        <v>#NUM!</v>
      </c>
      <c r="Z1220" s="3" t="e">
        <f t="shared" si="417"/>
        <v>#NUM!</v>
      </c>
      <c r="AA1220" s="3" t="e">
        <f t="shared" si="418"/>
        <v>#NUM!</v>
      </c>
    </row>
    <row r="1221" spans="1:27" hidden="1">
      <c r="A1221" s="4">
        <v>40933</v>
      </c>
      <c r="B1221" s="3">
        <v>101.19</v>
      </c>
      <c r="C1221" s="3">
        <f t="shared" si="398"/>
        <v>5.4501447895381775E-3</v>
      </c>
      <c r="D1221" s="3">
        <f t="shared" si="399"/>
        <v>2.9704078226930144E-5</v>
      </c>
      <c r="E1221" s="3">
        <f t="shared" si="400"/>
        <v>2.5186617651618861E-4</v>
      </c>
      <c r="F1221" s="3">
        <f t="shared" si="401"/>
        <v>1.8250319556499681E-2</v>
      </c>
      <c r="G1221" s="3">
        <f t="shared" si="402"/>
        <v>5.4439664775216362E-2</v>
      </c>
      <c r="H1221" s="3">
        <f t="shared" si="403"/>
        <v>1.2419064536928031</v>
      </c>
      <c r="J1221" s="3">
        <f t="shared" si="404"/>
        <v>0</v>
      </c>
      <c r="K1221" s="3">
        <f t="shared" si="397"/>
        <v>0</v>
      </c>
      <c r="L1221" s="13">
        <f t="shared" si="405"/>
        <v>0</v>
      </c>
      <c r="M1221" s="3" t="e">
        <f t="shared" si="406"/>
        <v>#DIV/0!</v>
      </c>
      <c r="N1221" s="3" t="e">
        <f t="shared" si="407"/>
        <v>#DIV/0!</v>
      </c>
      <c r="O1221" s="3">
        <v>1210</v>
      </c>
      <c r="P1221" s="3">
        <f t="shared" si="408"/>
        <v>4.8015873015873014</v>
      </c>
      <c r="R1221" s="3" t="e">
        <f t="shared" si="409"/>
        <v>#NUM!</v>
      </c>
      <c r="S1221" s="3" t="e">
        <f t="shared" si="410"/>
        <v>#NUM!</v>
      </c>
      <c r="T1221" s="13" t="e">
        <f t="shared" si="411"/>
        <v>#NUM!</v>
      </c>
      <c r="U1221" s="13" t="e">
        <f t="shared" si="412"/>
        <v>#NUM!</v>
      </c>
      <c r="V1221" s="3" t="e">
        <f t="shared" si="413"/>
        <v>#NUM!</v>
      </c>
      <c r="W1221" s="13" t="e">
        <f t="shared" si="414"/>
        <v>#NUM!</v>
      </c>
      <c r="X1221" s="3" t="e">
        <f t="shared" si="415"/>
        <v>#NUM!</v>
      </c>
      <c r="Y1221" s="3" t="e">
        <f t="shared" si="416"/>
        <v>#NUM!</v>
      </c>
      <c r="Z1221" s="3" t="e">
        <f t="shared" si="417"/>
        <v>#NUM!</v>
      </c>
      <c r="AA1221" s="3" t="e">
        <f t="shared" si="418"/>
        <v>#NUM!</v>
      </c>
    </row>
    <row r="1222" spans="1:27" hidden="1">
      <c r="A1222" s="4">
        <v>40926</v>
      </c>
      <c r="B1222" s="3">
        <v>100.64</v>
      </c>
      <c r="C1222" s="3">
        <f t="shared" si="398"/>
        <v>6.1796269613728673E-3</v>
      </c>
      <c r="D1222" s="3">
        <f t="shared" si="399"/>
        <v>3.818778938172646E-5</v>
      </c>
      <c r="E1222" s="3">
        <f t="shared" si="400"/>
        <v>2.2753289591984202E-4</v>
      </c>
      <c r="F1222" s="3">
        <f t="shared" si="401"/>
        <v>1.5117672907323985E-2</v>
      </c>
      <c r="G1222" s="3">
        <f t="shared" si="402"/>
        <v>5.2181718514114898E-2</v>
      </c>
      <c r="H1222" s="3">
        <f t="shared" si="403"/>
        <v>1.2403489301311621</v>
      </c>
      <c r="J1222" s="3">
        <f t="shared" si="404"/>
        <v>0</v>
      </c>
      <c r="K1222" s="3">
        <f t="shared" si="397"/>
        <v>0</v>
      </c>
      <c r="L1222" s="13">
        <f t="shared" si="405"/>
        <v>0</v>
      </c>
      <c r="M1222" s="3" t="e">
        <f t="shared" si="406"/>
        <v>#DIV/0!</v>
      </c>
      <c r="N1222" s="3" t="e">
        <f t="shared" si="407"/>
        <v>#DIV/0!</v>
      </c>
      <c r="O1222" s="3">
        <v>1211</v>
      </c>
      <c r="P1222" s="3">
        <f t="shared" si="408"/>
        <v>4.8055555555555554</v>
      </c>
      <c r="R1222" s="3" t="e">
        <f t="shared" si="409"/>
        <v>#NUM!</v>
      </c>
      <c r="S1222" s="3" t="e">
        <f t="shared" si="410"/>
        <v>#NUM!</v>
      </c>
      <c r="T1222" s="13" t="e">
        <f t="shared" si="411"/>
        <v>#NUM!</v>
      </c>
      <c r="U1222" s="13" t="e">
        <f t="shared" si="412"/>
        <v>#NUM!</v>
      </c>
      <c r="V1222" s="3" t="e">
        <f t="shared" si="413"/>
        <v>#NUM!</v>
      </c>
      <c r="W1222" s="13" t="e">
        <f t="shared" si="414"/>
        <v>#NUM!</v>
      </c>
      <c r="X1222" s="3" t="e">
        <f t="shared" si="415"/>
        <v>#NUM!</v>
      </c>
      <c r="Y1222" s="3" t="e">
        <f t="shared" si="416"/>
        <v>#NUM!</v>
      </c>
      <c r="Z1222" s="3" t="e">
        <f t="shared" si="417"/>
        <v>#NUM!</v>
      </c>
      <c r="AA1222" s="3" t="e">
        <f t="shared" si="418"/>
        <v>#NUM!</v>
      </c>
    </row>
    <row r="1223" spans="1:27" hidden="1">
      <c r="A1223" s="4">
        <v>40919</v>
      </c>
      <c r="B1223" s="3">
        <v>100.02</v>
      </c>
      <c r="C1223" s="3">
        <f t="shared" si="398"/>
        <v>8.0016007469870085E-4</v>
      </c>
      <c r="D1223" s="3">
        <f t="shared" si="399"/>
        <v>6.4025614514183057E-7</v>
      </c>
      <c r="E1223" s="3">
        <f t="shared" si="400"/>
        <v>1.8999691555545282E-4</v>
      </c>
      <c r="F1223" s="3">
        <f t="shared" si="401"/>
        <v>9.7453928461973798E-3</v>
      </c>
      <c r="G1223" s="3">
        <f t="shared" si="402"/>
        <v>4.8312817621319448E-2</v>
      </c>
      <c r="H1223" s="3">
        <f t="shared" si="403"/>
        <v>1.2742449997101282</v>
      </c>
      <c r="J1223" s="3">
        <f t="shared" si="404"/>
        <v>0</v>
      </c>
      <c r="K1223" s="3">
        <f t="shared" si="397"/>
        <v>0</v>
      </c>
      <c r="L1223" s="13">
        <f t="shared" si="405"/>
        <v>0</v>
      </c>
      <c r="M1223" s="3" t="e">
        <f t="shared" si="406"/>
        <v>#DIV/0!</v>
      </c>
      <c r="N1223" s="3" t="e">
        <f t="shared" si="407"/>
        <v>#DIV/0!</v>
      </c>
      <c r="O1223" s="3">
        <v>1212</v>
      </c>
      <c r="P1223" s="3">
        <f t="shared" si="408"/>
        <v>4.8095238095238093</v>
      </c>
      <c r="R1223" s="3" t="e">
        <f t="shared" si="409"/>
        <v>#NUM!</v>
      </c>
      <c r="S1223" s="3" t="e">
        <f t="shared" si="410"/>
        <v>#NUM!</v>
      </c>
      <c r="T1223" s="13" t="e">
        <f t="shared" si="411"/>
        <v>#NUM!</v>
      </c>
      <c r="U1223" s="13" t="e">
        <f t="shared" si="412"/>
        <v>#NUM!</v>
      </c>
      <c r="V1223" s="3" t="e">
        <f t="shared" si="413"/>
        <v>#NUM!</v>
      </c>
      <c r="W1223" s="13" t="e">
        <f t="shared" si="414"/>
        <v>#NUM!</v>
      </c>
      <c r="X1223" s="3" t="e">
        <f t="shared" si="415"/>
        <v>#NUM!</v>
      </c>
      <c r="Y1223" s="3" t="e">
        <f t="shared" si="416"/>
        <v>#NUM!</v>
      </c>
      <c r="Z1223" s="3" t="e">
        <f t="shared" si="417"/>
        <v>#NUM!</v>
      </c>
      <c r="AA1223" s="3" t="e">
        <f t="shared" si="418"/>
        <v>#NUM!</v>
      </c>
    </row>
    <row r="1224" spans="1:27" hidden="1">
      <c r="A1224" s="4">
        <v>40912</v>
      </c>
      <c r="B1224" s="3">
        <v>99.94</v>
      </c>
      <c r="C1224" s="3">
        <f t="shared" si="398"/>
        <v>3.5082479725107576E-3</v>
      </c>
      <c r="D1224" s="3">
        <f t="shared" si="399"/>
        <v>1.2307803836625842E-5</v>
      </c>
      <c r="E1224" s="3">
        <f t="shared" si="400"/>
        <v>1.8944836631353001E-4</v>
      </c>
      <c r="F1224" s="3">
        <f t="shared" si="401"/>
        <v>8.6424012948998138E-3</v>
      </c>
      <c r="G1224" s="3">
        <f t="shared" si="402"/>
        <v>4.8373484704546187E-2</v>
      </c>
      <c r="H1224" s="3">
        <f t="shared" si="403"/>
        <v>1.2755442922989668</v>
      </c>
      <c r="J1224" s="3">
        <f t="shared" si="404"/>
        <v>0</v>
      </c>
      <c r="K1224" s="3">
        <f t="shared" ref="K1224:K1251" si="419">J1224/$Y$2</f>
        <v>0</v>
      </c>
      <c r="L1224" s="13">
        <f t="shared" si="405"/>
        <v>0</v>
      </c>
      <c r="M1224" s="3" t="e">
        <f t="shared" si="406"/>
        <v>#DIV/0!</v>
      </c>
      <c r="N1224" s="3" t="e">
        <f t="shared" si="407"/>
        <v>#DIV/0!</v>
      </c>
      <c r="O1224" s="3">
        <v>1213</v>
      </c>
      <c r="P1224" s="3">
        <f t="shared" si="408"/>
        <v>4.8134920634920633</v>
      </c>
      <c r="R1224" s="3" t="e">
        <f t="shared" si="409"/>
        <v>#NUM!</v>
      </c>
      <c r="S1224" s="3" t="e">
        <f t="shared" si="410"/>
        <v>#NUM!</v>
      </c>
      <c r="T1224" s="13" t="e">
        <f t="shared" si="411"/>
        <v>#NUM!</v>
      </c>
      <c r="U1224" s="13" t="e">
        <f t="shared" si="412"/>
        <v>#NUM!</v>
      </c>
      <c r="V1224" s="3" t="e">
        <f t="shared" si="413"/>
        <v>#NUM!</v>
      </c>
      <c r="W1224" s="13" t="e">
        <f t="shared" si="414"/>
        <v>#NUM!</v>
      </c>
      <c r="X1224" s="3" t="e">
        <f t="shared" si="415"/>
        <v>#NUM!</v>
      </c>
      <c r="Y1224" s="3" t="e">
        <f t="shared" si="416"/>
        <v>#NUM!</v>
      </c>
      <c r="Z1224" s="3" t="e">
        <f t="shared" si="417"/>
        <v>#NUM!</v>
      </c>
      <c r="AA1224" s="3" t="e">
        <f t="shared" si="418"/>
        <v>#NUM!</v>
      </c>
    </row>
    <row r="1225" spans="1:27" hidden="1">
      <c r="A1225" s="4">
        <v>40905</v>
      </c>
      <c r="B1225" s="3">
        <v>99.59</v>
      </c>
      <c r="C1225" s="3">
        <f t="shared" ref="C1225:C1250" si="420">+LN(B1225/B1226)</f>
        <v>1.0046213422798709E-3</v>
      </c>
      <c r="D1225" s="3">
        <f t="shared" ref="D1225:D1250" si="421">+C1225^2</f>
        <v>1.0092640413642095E-6</v>
      </c>
      <c r="E1225" s="3">
        <f t="shared" ref="E1225:E1251" si="422">+SUM(D1225:D1244)</f>
        <v>1.7718130053633873E-4</v>
      </c>
      <c r="F1225" s="3">
        <f t="shared" ref="F1225:F1251" si="423">+SUM(C1225:C1244)</f>
        <v>4.9323166076055483E-3</v>
      </c>
      <c r="G1225" s="3">
        <f t="shared" ref="G1225:G1251" si="424">+SQRT($D$3/$D$2)*SQRT(E1225-((1/$D$2)*F1225^2))</f>
        <v>4.7086706256370722E-2</v>
      </c>
      <c r="H1225" s="3">
        <f t="shared" ref="H1225:H1251" si="425">+MIN($D$5,$D$4/G1227)</f>
        <v>1.1834049741044688</v>
      </c>
      <c r="J1225" s="3">
        <f t="shared" ref="J1225:J1251" si="426">I1225*(1-(1.1/100))^4</f>
        <v>0</v>
      </c>
      <c r="K1225" s="3">
        <f t="shared" si="419"/>
        <v>0</v>
      </c>
      <c r="L1225" s="13">
        <f t="shared" ref="L1225:L1251" si="427">K1225*1000</f>
        <v>0</v>
      </c>
      <c r="M1225" s="3" t="e">
        <f t="shared" ref="M1225:M1251" si="428">LN(L1225/L1226)</f>
        <v>#DIV/0!</v>
      </c>
      <c r="N1225" s="3" t="e">
        <f t="shared" ref="N1225:N1251" si="429">SQRT(252)*STDEV(M1225:M1403)</f>
        <v>#DIV/0!</v>
      </c>
      <c r="O1225" s="3">
        <v>1214</v>
      </c>
      <c r="P1225" s="3">
        <f t="shared" si="408"/>
        <v>4.8174603174603172</v>
      </c>
      <c r="R1225" s="3" t="e">
        <f t="shared" si="409"/>
        <v>#NUM!</v>
      </c>
      <c r="S1225" s="3" t="e">
        <f t="shared" si="410"/>
        <v>#NUM!</v>
      </c>
      <c r="T1225" s="13" t="e">
        <f t="shared" si="411"/>
        <v>#NUM!</v>
      </c>
      <c r="U1225" s="13" t="e">
        <f t="shared" si="412"/>
        <v>#NUM!</v>
      </c>
      <c r="V1225" s="3" t="e">
        <f t="shared" si="413"/>
        <v>#NUM!</v>
      </c>
      <c r="W1225" s="13" t="e">
        <f t="shared" si="414"/>
        <v>#NUM!</v>
      </c>
      <c r="X1225" s="3" t="e">
        <f t="shared" si="415"/>
        <v>#NUM!</v>
      </c>
      <c r="Y1225" s="3" t="e">
        <f t="shared" si="416"/>
        <v>#NUM!</v>
      </c>
      <c r="Z1225" s="3" t="e">
        <f t="shared" si="417"/>
        <v>#NUM!</v>
      </c>
      <c r="AA1225" s="3" t="e">
        <f t="shared" si="418"/>
        <v>#NUM!</v>
      </c>
    </row>
    <row r="1226" spans="1:27" hidden="1">
      <c r="A1226" s="4">
        <v>40898</v>
      </c>
      <c r="B1226" s="3">
        <v>99.49</v>
      </c>
      <c r="C1226" s="3">
        <f t="shared" si="420"/>
        <v>3.4232816354631754E-3</v>
      </c>
      <c r="D1226" s="3">
        <f t="shared" si="421"/>
        <v>1.1718857155699433E-5</v>
      </c>
      <c r="E1226" s="3">
        <f t="shared" si="422"/>
        <v>1.7626365089577404E-4</v>
      </c>
      <c r="F1226" s="3">
        <f t="shared" si="423"/>
        <v>3.6250165564618098E-3</v>
      </c>
      <c r="G1226" s="3">
        <f t="shared" si="424"/>
        <v>4.7038742881957855E-2</v>
      </c>
      <c r="H1226" s="3">
        <f t="shared" si="425"/>
        <v>1.1842318321215901</v>
      </c>
      <c r="J1226" s="3">
        <f t="shared" si="426"/>
        <v>0</v>
      </c>
      <c r="K1226" s="3">
        <f t="shared" si="419"/>
        <v>0</v>
      </c>
      <c r="L1226" s="13">
        <f t="shared" si="427"/>
        <v>0</v>
      </c>
      <c r="M1226" s="3" t="e">
        <f t="shared" si="428"/>
        <v>#DIV/0!</v>
      </c>
      <c r="N1226" s="3" t="e">
        <f t="shared" si="429"/>
        <v>#DIV/0!</v>
      </c>
      <c r="O1226" s="3">
        <v>1215</v>
      </c>
      <c r="P1226" s="3">
        <f t="shared" si="408"/>
        <v>4.8214285714285712</v>
      </c>
      <c r="R1226" s="3" t="e">
        <f t="shared" si="409"/>
        <v>#NUM!</v>
      </c>
      <c r="S1226" s="3" t="e">
        <f t="shared" si="410"/>
        <v>#NUM!</v>
      </c>
      <c r="T1226" s="13" t="e">
        <f t="shared" si="411"/>
        <v>#NUM!</v>
      </c>
      <c r="U1226" s="13" t="e">
        <f t="shared" si="412"/>
        <v>#NUM!</v>
      </c>
      <c r="V1226" s="3" t="e">
        <f t="shared" si="413"/>
        <v>#NUM!</v>
      </c>
      <c r="W1226" s="13" t="e">
        <f t="shared" si="414"/>
        <v>#NUM!</v>
      </c>
      <c r="X1226" s="3" t="e">
        <f t="shared" si="415"/>
        <v>#NUM!</v>
      </c>
      <c r="Y1226" s="3" t="e">
        <f t="shared" si="416"/>
        <v>#NUM!</v>
      </c>
      <c r="Z1226" s="3" t="e">
        <f t="shared" si="417"/>
        <v>#NUM!</v>
      </c>
      <c r="AA1226" s="3" t="e">
        <f t="shared" si="418"/>
        <v>#NUM!</v>
      </c>
    </row>
    <row r="1227" spans="1:27" hidden="1">
      <c r="A1227" s="4">
        <v>40891</v>
      </c>
      <c r="B1227" s="3">
        <v>99.15</v>
      </c>
      <c r="C1227" s="3">
        <f t="shared" si="420"/>
        <v>3.0261764491789641E-4</v>
      </c>
      <c r="D1227" s="3">
        <f t="shared" si="421"/>
        <v>9.1577439015654033E-8</v>
      </c>
      <c r="E1227" s="3">
        <f t="shared" si="422"/>
        <v>2.0595938416731078E-4</v>
      </c>
      <c r="F1227" s="3">
        <f t="shared" si="423"/>
        <v>-6.2336819596110551E-3</v>
      </c>
      <c r="G1227" s="3">
        <f t="shared" si="424"/>
        <v>5.0701155828252679E-2</v>
      </c>
      <c r="H1227" s="3">
        <f t="shared" si="425"/>
        <v>1.3749161683567397</v>
      </c>
      <c r="J1227" s="3">
        <f t="shared" si="426"/>
        <v>0</v>
      </c>
      <c r="K1227" s="3">
        <f t="shared" si="419"/>
        <v>0</v>
      </c>
      <c r="L1227" s="13">
        <f t="shared" si="427"/>
        <v>0</v>
      </c>
      <c r="M1227" s="3" t="e">
        <f t="shared" si="428"/>
        <v>#DIV/0!</v>
      </c>
      <c r="N1227" s="3" t="e">
        <f t="shared" si="429"/>
        <v>#DIV/0!</v>
      </c>
      <c r="O1227" s="3">
        <v>1216</v>
      </c>
      <c r="P1227" s="3">
        <f t="shared" si="408"/>
        <v>4.8253968253968251</v>
      </c>
      <c r="R1227" s="3" t="e">
        <f t="shared" si="409"/>
        <v>#NUM!</v>
      </c>
      <c r="S1227" s="3" t="e">
        <f t="shared" si="410"/>
        <v>#NUM!</v>
      </c>
      <c r="T1227" s="13" t="e">
        <f t="shared" si="411"/>
        <v>#NUM!</v>
      </c>
      <c r="U1227" s="13" t="e">
        <f t="shared" si="412"/>
        <v>#NUM!</v>
      </c>
      <c r="V1227" s="3" t="e">
        <f t="shared" si="413"/>
        <v>#NUM!</v>
      </c>
      <c r="W1227" s="13" t="e">
        <f t="shared" si="414"/>
        <v>#NUM!</v>
      </c>
      <c r="X1227" s="3" t="e">
        <f t="shared" si="415"/>
        <v>#NUM!</v>
      </c>
      <c r="Y1227" s="3" t="e">
        <f t="shared" si="416"/>
        <v>#NUM!</v>
      </c>
      <c r="Z1227" s="3" t="e">
        <f t="shared" si="417"/>
        <v>#NUM!</v>
      </c>
      <c r="AA1227" s="3" t="e">
        <f t="shared" si="418"/>
        <v>#NUM!</v>
      </c>
    </row>
    <row r="1228" spans="1:27" hidden="1">
      <c r="A1228" s="4">
        <v>40884</v>
      </c>
      <c r="B1228" s="3">
        <v>99.12</v>
      </c>
      <c r="C1228" s="3">
        <f t="shared" si="420"/>
        <v>6.7824322357523887E-3</v>
      </c>
      <c r="D1228" s="3">
        <f t="shared" si="421"/>
        <v>4.6001387032573147E-5</v>
      </c>
      <c r="E1228" s="3">
        <f t="shared" si="422"/>
        <v>2.0586780672829513E-4</v>
      </c>
      <c r="F1228" s="3">
        <f t="shared" si="423"/>
        <v>-6.5362996045289518E-3</v>
      </c>
      <c r="G1228" s="3">
        <f t="shared" si="424"/>
        <v>5.0665755110220298E-2</v>
      </c>
      <c r="H1228" s="3">
        <f t="shared" si="425"/>
        <v>1.3731867873498929</v>
      </c>
      <c r="J1228" s="3">
        <f t="shared" si="426"/>
        <v>0</v>
      </c>
      <c r="K1228" s="3">
        <f t="shared" si="419"/>
        <v>0</v>
      </c>
      <c r="L1228" s="13">
        <f t="shared" si="427"/>
        <v>0</v>
      </c>
      <c r="M1228" s="3" t="e">
        <f t="shared" si="428"/>
        <v>#DIV/0!</v>
      </c>
      <c r="N1228" s="3" t="e">
        <f t="shared" si="429"/>
        <v>#DIV/0!</v>
      </c>
      <c r="O1228" s="3">
        <v>1217</v>
      </c>
      <c r="P1228" s="3">
        <f t="shared" ref="P1228:P1251" si="430">O1228/252</f>
        <v>4.8293650793650791</v>
      </c>
      <c r="R1228" s="3" t="e">
        <f t="shared" si="409"/>
        <v>#NUM!</v>
      </c>
      <c r="S1228" s="3" t="e">
        <f t="shared" si="410"/>
        <v>#NUM!</v>
      </c>
      <c r="T1228" s="13" t="e">
        <f t="shared" si="411"/>
        <v>#NUM!</v>
      </c>
      <c r="U1228" s="13" t="e">
        <f t="shared" si="412"/>
        <v>#NUM!</v>
      </c>
      <c r="V1228" s="3" t="e">
        <f t="shared" si="413"/>
        <v>#NUM!</v>
      </c>
      <c r="W1228" s="13" t="e">
        <f t="shared" si="414"/>
        <v>#NUM!</v>
      </c>
      <c r="X1228" s="3" t="e">
        <f t="shared" si="415"/>
        <v>#NUM!</v>
      </c>
      <c r="Y1228" s="3" t="e">
        <f t="shared" si="416"/>
        <v>#NUM!</v>
      </c>
      <c r="Z1228" s="3" t="e">
        <f t="shared" si="417"/>
        <v>#NUM!</v>
      </c>
      <c r="AA1228" s="3" t="e">
        <f t="shared" si="418"/>
        <v>#NUM!</v>
      </c>
    </row>
    <row r="1229" spans="1:27" hidden="1">
      <c r="A1229" s="4">
        <v>40877</v>
      </c>
      <c r="B1229" s="3">
        <v>98.45</v>
      </c>
      <c r="C1229" s="3">
        <f t="shared" si="420"/>
        <v>-8.122652492485703E-4</v>
      </c>
      <c r="D1229" s="3">
        <f t="shared" si="421"/>
        <v>6.5977483513684198E-7</v>
      </c>
      <c r="E1229" s="3">
        <f t="shared" si="422"/>
        <v>1.5987646686193449E-4</v>
      </c>
      <c r="F1229" s="3">
        <f t="shared" si="423"/>
        <v>-1.3218496286646741E-2</v>
      </c>
      <c r="G1229" s="3">
        <f t="shared" si="424"/>
        <v>4.3639024240809003E-2</v>
      </c>
      <c r="H1229" s="3">
        <f t="shared" si="425"/>
        <v>1.4900136493974281</v>
      </c>
      <c r="J1229" s="3">
        <f t="shared" si="426"/>
        <v>0</v>
      </c>
      <c r="K1229" s="3">
        <f t="shared" si="419"/>
        <v>0</v>
      </c>
      <c r="L1229" s="13">
        <f t="shared" si="427"/>
        <v>0</v>
      </c>
      <c r="M1229" s="3" t="e">
        <f t="shared" si="428"/>
        <v>#DIV/0!</v>
      </c>
      <c r="N1229" s="3" t="e">
        <f t="shared" si="429"/>
        <v>#DIV/0!</v>
      </c>
      <c r="O1229" s="3">
        <v>1218</v>
      </c>
      <c r="P1229" s="3">
        <f t="shared" si="430"/>
        <v>4.833333333333333</v>
      </c>
      <c r="R1229" s="3" t="e">
        <f t="shared" si="409"/>
        <v>#NUM!</v>
      </c>
      <c r="S1229" s="3" t="e">
        <f t="shared" si="410"/>
        <v>#NUM!</v>
      </c>
      <c r="T1229" s="13" t="e">
        <f t="shared" si="411"/>
        <v>#NUM!</v>
      </c>
      <c r="U1229" s="13" t="e">
        <f t="shared" si="412"/>
        <v>#NUM!</v>
      </c>
      <c r="V1229" s="3" t="e">
        <f t="shared" si="413"/>
        <v>#NUM!</v>
      </c>
      <c r="W1229" s="13" t="e">
        <f t="shared" si="414"/>
        <v>#NUM!</v>
      </c>
      <c r="X1229" s="3" t="e">
        <f t="shared" si="415"/>
        <v>#NUM!</v>
      </c>
      <c r="Y1229" s="3" t="e">
        <f t="shared" si="416"/>
        <v>#NUM!</v>
      </c>
      <c r="Z1229" s="3" t="e">
        <f t="shared" si="417"/>
        <v>#NUM!</v>
      </c>
      <c r="AA1229" s="3" t="e">
        <f t="shared" si="418"/>
        <v>#NUM!</v>
      </c>
    </row>
    <row r="1230" spans="1:27" hidden="1">
      <c r="A1230" s="4">
        <v>40870</v>
      </c>
      <c r="B1230" s="3">
        <v>98.53</v>
      </c>
      <c r="C1230" s="3">
        <f t="shared" si="420"/>
        <v>-5.6674577364248099E-3</v>
      </c>
      <c r="D1230" s="3">
        <f t="shared" si="421"/>
        <v>3.2120077194161427E-5</v>
      </c>
      <c r="E1230" s="3">
        <f t="shared" si="422"/>
        <v>1.5921669202679763E-4</v>
      </c>
      <c r="F1230" s="3">
        <f t="shared" si="423"/>
        <v>-1.240623103739817E-2</v>
      </c>
      <c r="G1230" s="3">
        <f t="shared" si="424"/>
        <v>4.3693982896379109E-2</v>
      </c>
      <c r="H1230" s="3">
        <f t="shared" si="425"/>
        <v>1.5</v>
      </c>
      <c r="J1230" s="3">
        <f t="shared" si="426"/>
        <v>0</v>
      </c>
      <c r="K1230" s="3">
        <f t="shared" si="419"/>
        <v>0</v>
      </c>
      <c r="L1230" s="13">
        <f t="shared" si="427"/>
        <v>0</v>
      </c>
      <c r="M1230" s="3" t="e">
        <f t="shared" si="428"/>
        <v>#DIV/0!</v>
      </c>
      <c r="N1230" s="3" t="e">
        <f t="shared" si="429"/>
        <v>#DIV/0!</v>
      </c>
      <c r="O1230" s="3">
        <v>1219</v>
      </c>
      <c r="P1230" s="3">
        <f t="shared" si="430"/>
        <v>4.837301587301587</v>
      </c>
      <c r="R1230" s="3" t="e">
        <f t="shared" si="409"/>
        <v>#NUM!</v>
      </c>
      <c r="S1230" s="3" t="e">
        <f t="shared" si="410"/>
        <v>#NUM!</v>
      </c>
      <c r="T1230" s="13" t="e">
        <f t="shared" si="411"/>
        <v>#NUM!</v>
      </c>
      <c r="U1230" s="13" t="e">
        <f t="shared" si="412"/>
        <v>#NUM!</v>
      </c>
      <c r="V1230" s="3" t="e">
        <f t="shared" si="413"/>
        <v>#NUM!</v>
      </c>
      <c r="W1230" s="13" t="e">
        <f t="shared" si="414"/>
        <v>#NUM!</v>
      </c>
      <c r="X1230" s="3" t="e">
        <f t="shared" si="415"/>
        <v>#NUM!</v>
      </c>
      <c r="Y1230" s="3" t="e">
        <f t="shared" si="416"/>
        <v>#NUM!</v>
      </c>
      <c r="Z1230" s="3" t="e">
        <f t="shared" si="417"/>
        <v>#NUM!</v>
      </c>
      <c r="AA1230" s="3" t="e">
        <f t="shared" si="418"/>
        <v>#NUM!</v>
      </c>
    </row>
    <row r="1231" spans="1:27" hidden="1">
      <c r="A1231" s="4">
        <v>40863</v>
      </c>
      <c r="B1231" s="3">
        <v>99.09</v>
      </c>
      <c r="C1231" s="3">
        <f t="shared" si="420"/>
        <v>-2.7210901143606132E-3</v>
      </c>
      <c r="D1231" s="3">
        <f t="shared" si="421"/>
        <v>7.4043314104710551E-6</v>
      </c>
      <c r="E1231" s="3">
        <f t="shared" si="422"/>
        <v>1.3287046931193699E-4</v>
      </c>
      <c r="F1231" s="3">
        <f t="shared" si="423"/>
        <v>-9.1416579172836753E-3</v>
      </c>
      <c r="G1231" s="3">
        <f t="shared" si="424"/>
        <v>4.0268087493201432E-2</v>
      </c>
      <c r="H1231" s="3">
        <f t="shared" si="425"/>
        <v>1.5</v>
      </c>
      <c r="J1231" s="3">
        <f t="shared" si="426"/>
        <v>0</v>
      </c>
      <c r="K1231" s="3">
        <f t="shared" si="419"/>
        <v>0</v>
      </c>
      <c r="L1231" s="13">
        <f t="shared" si="427"/>
        <v>0</v>
      </c>
      <c r="M1231" s="3" t="e">
        <f t="shared" si="428"/>
        <v>#DIV/0!</v>
      </c>
      <c r="N1231" s="3" t="e">
        <f t="shared" si="429"/>
        <v>#DIV/0!</v>
      </c>
      <c r="O1231" s="3">
        <v>1220</v>
      </c>
      <c r="P1231" s="3">
        <f t="shared" si="430"/>
        <v>4.8412698412698409</v>
      </c>
      <c r="R1231" s="3" t="e">
        <f t="shared" si="409"/>
        <v>#NUM!</v>
      </c>
      <c r="S1231" s="3" t="e">
        <f t="shared" si="410"/>
        <v>#NUM!</v>
      </c>
      <c r="T1231" s="13" t="e">
        <f t="shared" si="411"/>
        <v>#NUM!</v>
      </c>
      <c r="U1231" s="13" t="e">
        <f t="shared" si="412"/>
        <v>#NUM!</v>
      </c>
      <c r="V1231" s="3" t="e">
        <f t="shared" si="413"/>
        <v>#NUM!</v>
      </c>
      <c r="W1231" s="13" t="e">
        <f t="shared" si="414"/>
        <v>#NUM!</v>
      </c>
      <c r="X1231" s="3" t="e">
        <f t="shared" si="415"/>
        <v>#NUM!</v>
      </c>
      <c r="Y1231" s="3" t="e">
        <f t="shared" si="416"/>
        <v>#NUM!</v>
      </c>
      <c r="Z1231" s="3" t="e">
        <f t="shared" si="417"/>
        <v>#NUM!</v>
      </c>
      <c r="AA1231" s="3" t="e">
        <f t="shared" si="418"/>
        <v>#NUM!</v>
      </c>
    </row>
    <row r="1232" spans="1:27" hidden="1">
      <c r="A1232" s="4">
        <v>40856</v>
      </c>
      <c r="B1232" s="3">
        <v>99.36</v>
      </c>
      <c r="C1232" s="3">
        <f t="shared" si="420"/>
        <v>-1.3075184160997089E-3</v>
      </c>
      <c r="D1232" s="3">
        <f t="shared" si="421"/>
        <v>1.7096044084398913E-6</v>
      </c>
      <c r="E1232" s="3">
        <f t="shared" si="422"/>
        <v>1.254661379014659E-4</v>
      </c>
      <c r="F1232" s="3">
        <f t="shared" si="423"/>
        <v>-6.4205678029230617E-3</v>
      </c>
      <c r="G1232" s="3">
        <f t="shared" si="424"/>
        <v>3.9432250915766312E-2</v>
      </c>
      <c r="H1232" s="3">
        <f t="shared" si="425"/>
        <v>1.5</v>
      </c>
      <c r="J1232" s="3">
        <f t="shared" si="426"/>
        <v>0</v>
      </c>
      <c r="K1232" s="3">
        <f t="shared" si="419"/>
        <v>0</v>
      </c>
      <c r="L1232" s="13">
        <f t="shared" si="427"/>
        <v>0</v>
      </c>
      <c r="M1232" s="3" t="e">
        <f t="shared" si="428"/>
        <v>#DIV/0!</v>
      </c>
      <c r="N1232" s="3" t="e">
        <f t="shared" si="429"/>
        <v>#DIV/0!</v>
      </c>
      <c r="O1232" s="3">
        <v>1221</v>
      </c>
      <c r="P1232" s="3">
        <f t="shared" si="430"/>
        <v>4.8452380952380949</v>
      </c>
      <c r="R1232" s="3" t="e">
        <f t="shared" si="409"/>
        <v>#NUM!</v>
      </c>
      <c r="S1232" s="3" t="e">
        <f t="shared" si="410"/>
        <v>#NUM!</v>
      </c>
      <c r="T1232" s="13" t="e">
        <f t="shared" si="411"/>
        <v>#NUM!</v>
      </c>
      <c r="U1232" s="13" t="e">
        <f t="shared" si="412"/>
        <v>#NUM!</v>
      </c>
      <c r="V1232" s="3" t="e">
        <f t="shared" si="413"/>
        <v>#NUM!</v>
      </c>
      <c r="W1232" s="13" t="e">
        <f t="shared" si="414"/>
        <v>#NUM!</v>
      </c>
      <c r="X1232" s="3" t="e">
        <f t="shared" si="415"/>
        <v>#NUM!</v>
      </c>
      <c r="Y1232" s="3" t="e">
        <f t="shared" si="416"/>
        <v>#NUM!</v>
      </c>
      <c r="Z1232" s="3" t="e">
        <f t="shared" si="417"/>
        <v>#NUM!</v>
      </c>
      <c r="AA1232" s="3" t="e">
        <f t="shared" si="418"/>
        <v>#NUM!</v>
      </c>
    </row>
    <row r="1233" spans="1:27" hidden="1">
      <c r="A1233" s="4">
        <v>40849</v>
      </c>
      <c r="B1233" s="3">
        <v>99.49</v>
      </c>
      <c r="C1233" s="3">
        <f t="shared" si="420"/>
        <v>1.2068793579961684E-3</v>
      </c>
      <c r="D1233" s="3">
        <f t="shared" si="421"/>
        <v>1.4565577847572436E-6</v>
      </c>
      <c r="E1233" s="3">
        <f t="shared" si="422"/>
        <v>1.23756533493026E-4</v>
      </c>
      <c r="F1233" s="3">
        <f t="shared" si="423"/>
        <v>-5.1130493868233526E-3</v>
      </c>
      <c r="G1233" s="3">
        <f t="shared" si="424"/>
        <v>3.92792828265984E-2</v>
      </c>
      <c r="H1233" s="3">
        <f t="shared" si="425"/>
        <v>1.5</v>
      </c>
      <c r="J1233" s="3">
        <f t="shared" si="426"/>
        <v>0</v>
      </c>
      <c r="K1233" s="3">
        <f t="shared" si="419"/>
        <v>0</v>
      </c>
      <c r="L1233" s="13">
        <f t="shared" si="427"/>
        <v>0</v>
      </c>
      <c r="M1233" s="3" t="e">
        <f t="shared" si="428"/>
        <v>#DIV/0!</v>
      </c>
      <c r="N1233" s="3" t="e">
        <f t="shared" si="429"/>
        <v>#DIV/0!</v>
      </c>
      <c r="O1233" s="3">
        <v>1222</v>
      </c>
      <c r="P1233" s="3">
        <f t="shared" si="430"/>
        <v>4.8492063492063489</v>
      </c>
      <c r="R1233" s="3" t="e">
        <f t="shared" si="409"/>
        <v>#NUM!</v>
      </c>
      <c r="S1233" s="3" t="e">
        <f t="shared" si="410"/>
        <v>#NUM!</v>
      </c>
      <c r="T1233" s="13" t="e">
        <f t="shared" si="411"/>
        <v>#NUM!</v>
      </c>
      <c r="U1233" s="13" t="e">
        <f t="shared" si="412"/>
        <v>#NUM!</v>
      </c>
      <c r="V1233" s="3" t="e">
        <f t="shared" si="413"/>
        <v>#NUM!</v>
      </c>
      <c r="W1233" s="13" t="e">
        <f t="shared" si="414"/>
        <v>#NUM!</v>
      </c>
      <c r="X1233" s="3" t="e">
        <f t="shared" si="415"/>
        <v>#NUM!</v>
      </c>
      <c r="Y1233" s="3" t="e">
        <f t="shared" si="416"/>
        <v>#NUM!</v>
      </c>
      <c r="Z1233" s="3" t="e">
        <f t="shared" si="417"/>
        <v>#NUM!</v>
      </c>
      <c r="AA1233" s="3" t="e">
        <f t="shared" si="418"/>
        <v>#NUM!</v>
      </c>
    </row>
    <row r="1234" spans="1:27" hidden="1">
      <c r="A1234" s="4">
        <v>40842</v>
      </c>
      <c r="B1234" s="3">
        <v>99.37</v>
      </c>
      <c r="C1234" s="3">
        <f t="shared" si="420"/>
        <v>2.5190199223849839E-3</v>
      </c>
      <c r="D1234" s="3">
        <f t="shared" si="421"/>
        <v>6.3454613693724501E-6</v>
      </c>
      <c r="E1234" s="3">
        <f t="shared" si="422"/>
        <v>1.2229997570826877E-4</v>
      </c>
      <c r="F1234" s="3">
        <f t="shared" si="423"/>
        <v>-6.319928744819521E-3</v>
      </c>
      <c r="G1234" s="3">
        <f t="shared" si="424"/>
        <v>3.8933488789732691E-2</v>
      </c>
      <c r="H1234" s="3">
        <f t="shared" si="425"/>
        <v>1.5</v>
      </c>
      <c r="J1234" s="3">
        <f t="shared" si="426"/>
        <v>0</v>
      </c>
      <c r="K1234" s="3">
        <f t="shared" si="419"/>
        <v>0</v>
      </c>
      <c r="L1234" s="13">
        <f t="shared" si="427"/>
        <v>0</v>
      </c>
      <c r="M1234" s="3" t="e">
        <f t="shared" si="428"/>
        <v>#DIV/0!</v>
      </c>
      <c r="N1234" s="3" t="e">
        <f t="shared" si="429"/>
        <v>#DIV/0!</v>
      </c>
      <c r="O1234" s="3">
        <v>1223</v>
      </c>
      <c r="P1234" s="3">
        <f t="shared" si="430"/>
        <v>4.8531746031746028</v>
      </c>
      <c r="R1234" s="3" t="e">
        <f t="shared" si="409"/>
        <v>#NUM!</v>
      </c>
      <c r="S1234" s="3" t="e">
        <f t="shared" si="410"/>
        <v>#NUM!</v>
      </c>
      <c r="T1234" s="13" t="e">
        <f t="shared" si="411"/>
        <v>#NUM!</v>
      </c>
      <c r="U1234" s="13" t="e">
        <f t="shared" si="412"/>
        <v>#NUM!</v>
      </c>
      <c r="V1234" s="3" t="e">
        <f t="shared" si="413"/>
        <v>#NUM!</v>
      </c>
      <c r="W1234" s="13" t="e">
        <f t="shared" si="414"/>
        <v>#NUM!</v>
      </c>
      <c r="X1234" s="3" t="e">
        <f t="shared" si="415"/>
        <v>#NUM!</v>
      </c>
      <c r="Y1234" s="3" t="e">
        <f t="shared" si="416"/>
        <v>#NUM!</v>
      </c>
      <c r="Z1234" s="3" t="e">
        <f t="shared" si="417"/>
        <v>#NUM!</v>
      </c>
      <c r="AA1234" s="3" t="e">
        <f t="shared" si="418"/>
        <v>#NUM!</v>
      </c>
    </row>
    <row r="1235" spans="1:27" hidden="1">
      <c r="A1235" s="4">
        <v>40835</v>
      </c>
      <c r="B1235" s="3">
        <v>99.12</v>
      </c>
      <c r="C1235" s="3">
        <f t="shared" si="420"/>
        <v>2.5253814118455101E-3</v>
      </c>
      <c r="D1235" s="3">
        <f t="shared" si="421"/>
        <v>6.3775512752948218E-6</v>
      </c>
      <c r="E1235" s="3">
        <f t="shared" si="422"/>
        <v>1.1595451433889632E-4</v>
      </c>
      <c r="F1235" s="3">
        <f t="shared" si="423"/>
        <v>-8.8389486672045062E-3</v>
      </c>
      <c r="G1235" s="3">
        <f t="shared" si="424"/>
        <v>3.7574018445449289E-2</v>
      </c>
      <c r="H1235" s="3">
        <f t="shared" si="425"/>
        <v>1.5</v>
      </c>
      <c r="J1235" s="3">
        <f t="shared" si="426"/>
        <v>0</v>
      </c>
      <c r="K1235" s="3">
        <f t="shared" si="419"/>
        <v>0</v>
      </c>
      <c r="L1235" s="13">
        <f t="shared" si="427"/>
        <v>0</v>
      </c>
      <c r="M1235" s="3" t="e">
        <f t="shared" si="428"/>
        <v>#DIV/0!</v>
      </c>
      <c r="N1235" s="3" t="e">
        <f t="shared" si="429"/>
        <v>#DIV/0!</v>
      </c>
      <c r="O1235" s="3">
        <v>1224</v>
      </c>
      <c r="P1235" s="3">
        <f t="shared" si="430"/>
        <v>4.8571428571428568</v>
      </c>
      <c r="R1235" s="3" t="e">
        <f t="shared" si="409"/>
        <v>#NUM!</v>
      </c>
      <c r="S1235" s="3" t="e">
        <f t="shared" si="410"/>
        <v>#NUM!</v>
      </c>
      <c r="T1235" s="13" t="e">
        <f t="shared" si="411"/>
        <v>#NUM!</v>
      </c>
      <c r="U1235" s="13" t="e">
        <f t="shared" si="412"/>
        <v>#NUM!</v>
      </c>
      <c r="V1235" s="3" t="e">
        <f t="shared" si="413"/>
        <v>#NUM!</v>
      </c>
      <c r="W1235" s="13" t="e">
        <f t="shared" si="414"/>
        <v>#NUM!</v>
      </c>
      <c r="X1235" s="3" t="e">
        <f t="shared" si="415"/>
        <v>#NUM!</v>
      </c>
      <c r="Y1235" s="3" t="e">
        <f t="shared" si="416"/>
        <v>#NUM!</v>
      </c>
      <c r="Z1235" s="3" t="e">
        <f t="shared" si="417"/>
        <v>#NUM!</v>
      </c>
      <c r="AA1235" s="3" t="e">
        <f t="shared" si="418"/>
        <v>#NUM!</v>
      </c>
    </row>
    <row r="1236" spans="1:27" hidden="1">
      <c r="A1236" s="4">
        <v>40828</v>
      </c>
      <c r="B1236" s="3">
        <v>98.87</v>
      </c>
      <c r="C1236" s="3">
        <f t="shared" si="420"/>
        <v>3.7493077309984023E-3</v>
      </c>
      <c r="D1236" s="3">
        <f t="shared" si="421"/>
        <v>1.4057308461724389E-5</v>
      </c>
      <c r="E1236" s="3">
        <f t="shared" si="422"/>
        <v>1.0957696306360148E-4</v>
      </c>
      <c r="F1236" s="3">
        <f t="shared" si="423"/>
        <v>-1.1364330079050015E-2</v>
      </c>
      <c r="G1236" s="3">
        <f t="shared" si="424"/>
        <v>3.6045894298375375E-2</v>
      </c>
      <c r="H1236" s="3">
        <f t="shared" si="425"/>
        <v>1.5</v>
      </c>
      <c r="J1236" s="3">
        <f t="shared" si="426"/>
        <v>0</v>
      </c>
      <c r="K1236" s="3">
        <f t="shared" si="419"/>
        <v>0</v>
      </c>
      <c r="L1236" s="13">
        <f t="shared" si="427"/>
        <v>0</v>
      </c>
      <c r="M1236" s="3" t="e">
        <f t="shared" si="428"/>
        <v>#DIV/0!</v>
      </c>
      <c r="N1236" s="3" t="e">
        <f t="shared" si="429"/>
        <v>#DIV/0!</v>
      </c>
      <c r="O1236" s="3">
        <v>1225</v>
      </c>
      <c r="P1236" s="3">
        <f t="shared" si="430"/>
        <v>4.8611111111111107</v>
      </c>
      <c r="R1236" s="3" t="e">
        <f t="shared" si="409"/>
        <v>#NUM!</v>
      </c>
      <c r="S1236" s="3" t="e">
        <f t="shared" si="410"/>
        <v>#NUM!</v>
      </c>
      <c r="T1236" s="13" t="e">
        <f t="shared" si="411"/>
        <v>#NUM!</v>
      </c>
      <c r="U1236" s="13" t="e">
        <f t="shared" si="412"/>
        <v>#NUM!</v>
      </c>
      <c r="V1236" s="3" t="e">
        <f t="shared" si="413"/>
        <v>#NUM!</v>
      </c>
      <c r="W1236" s="13" t="e">
        <f t="shared" si="414"/>
        <v>#NUM!</v>
      </c>
      <c r="X1236" s="3" t="e">
        <f t="shared" si="415"/>
        <v>#NUM!</v>
      </c>
      <c r="Y1236" s="3" t="e">
        <f t="shared" si="416"/>
        <v>#NUM!</v>
      </c>
      <c r="Z1236" s="3" t="e">
        <f t="shared" si="417"/>
        <v>#NUM!</v>
      </c>
      <c r="AA1236" s="3" t="e">
        <f t="shared" si="418"/>
        <v>#NUM!</v>
      </c>
    </row>
    <row r="1237" spans="1:27" hidden="1">
      <c r="A1237" s="4">
        <v>40821</v>
      </c>
      <c r="B1237" s="3">
        <v>98.5</v>
      </c>
      <c r="C1237" s="3">
        <f t="shared" si="420"/>
        <v>-1.2175326179369365E-3</v>
      </c>
      <c r="D1237" s="3">
        <f t="shared" si="421"/>
        <v>1.4823856757403703E-6</v>
      </c>
      <c r="E1237" s="3">
        <f t="shared" si="422"/>
        <v>9.5519654601877089E-5</v>
      </c>
      <c r="F1237" s="3">
        <f t="shared" si="423"/>
        <v>-1.5113637810048418E-2</v>
      </c>
      <c r="G1237" s="3">
        <f t="shared" si="424"/>
        <v>3.2552139066980783E-2</v>
      </c>
      <c r="H1237" s="3">
        <f t="shared" si="425"/>
        <v>1.5</v>
      </c>
      <c r="J1237" s="3">
        <f t="shared" si="426"/>
        <v>0</v>
      </c>
      <c r="K1237" s="3">
        <f t="shared" si="419"/>
        <v>0</v>
      </c>
      <c r="L1237" s="13">
        <f t="shared" si="427"/>
        <v>0</v>
      </c>
      <c r="M1237" s="3" t="e">
        <f t="shared" si="428"/>
        <v>#DIV/0!</v>
      </c>
      <c r="N1237" s="3" t="e">
        <f t="shared" si="429"/>
        <v>#DIV/0!</v>
      </c>
      <c r="O1237" s="3">
        <v>1226</v>
      </c>
      <c r="P1237" s="3">
        <f t="shared" si="430"/>
        <v>4.8650793650793647</v>
      </c>
      <c r="R1237" s="3" t="e">
        <f t="shared" si="409"/>
        <v>#NUM!</v>
      </c>
      <c r="S1237" s="3" t="e">
        <f t="shared" si="410"/>
        <v>#NUM!</v>
      </c>
      <c r="T1237" s="13" t="e">
        <f t="shared" si="411"/>
        <v>#NUM!</v>
      </c>
      <c r="U1237" s="13" t="e">
        <f t="shared" si="412"/>
        <v>#NUM!</v>
      </c>
      <c r="V1237" s="3" t="e">
        <f t="shared" si="413"/>
        <v>#NUM!</v>
      </c>
      <c r="W1237" s="13" t="e">
        <f t="shared" si="414"/>
        <v>#NUM!</v>
      </c>
      <c r="X1237" s="3" t="e">
        <f t="shared" si="415"/>
        <v>#NUM!</v>
      </c>
      <c r="Y1237" s="3" t="e">
        <f t="shared" si="416"/>
        <v>#NUM!</v>
      </c>
      <c r="Z1237" s="3" t="e">
        <f t="shared" si="417"/>
        <v>#NUM!</v>
      </c>
      <c r="AA1237" s="3" t="e">
        <f t="shared" si="418"/>
        <v>#NUM!</v>
      </c>
    </row>
    <row r="1238" spans="1:27" hidden="1">
      <c r="A1238" s="4">
        <v>40814</v>
      </c>
      <c r="B1238" s="3">
        <v>98.62</v>
      </c>
      <c r="C1238" s="3">
        <f t="shared" si="420"/>
        <v>-4.0477691372968151E-3</v>
      </c>
      <c r="D1238" s="3">
        <f t="shared" si="421"/>
        <v>1.6384434988852604E-5</v>
      </c>
      <c r="E1238" s="3">
        <f t="shared" si="422"/>
        <v>9.4037268926136725E-5</v>
      </c>
      <c r="F1238" s="3">
        <f t="shared" si="423"/>
        <v>-1.389610519211148E-2</v>
      </c>
      <c r="G1238" s="3">
        <f t="shared" si="424"/>
        <v>3.2606985334094896E-2</v>
      </c>
      <c r="H1238" s="3">
        <f t="shared" si="425"/>
        <v>1.5</v>
      </c>
      <c r="J1238" s="3">
        <f t="shared" si="426"/>
        <v>0</v>
      </c>
      <c r="K1238" s="3">
        <f t="shared" si="419"/>
        <v>0</v>
      </c>
      <c r="L1238" s="13">
        <f t="shared" si="427"/>
        <v>0</v>
      </c>
      <c r="M1238" s="3" t="e">
        <f t="shared" si="428"/>
        <v>#DIV/0!</v>
      </c>
      <c r="N1238" s="3" t="e">
        <f t="shared" si="429"/>
        <v>#DIV/0!</v>
      </c>
      <c r="O1238" s="3">
        <v>1227</v>
      </c>
      <c r="P1238" s="3">
        <f t="shared" si="430"/>
        <v>4.8690476190476186</v>
      </c>
      <c r="R1238" s="3" t="e">
        <f t="shared" si="409"/>
        <v>#NUM!</v>
      </c>
      <c r="S1238" s="3" t="e">
        <f t="shared" si="410"/>
        <v>#NUM!</v>
      </c>
      <c r="T1238" s="13" t="e">
        <f t="shared" si="411"/>
        <v>#NUM!</v>
      </c>
      <c r="U1238" s="13" t="e">
        <f t="shared" si="412"/>
        <v>#NUM!</v>
      </c>
      <c r="V1238" s="3" t="e">
        <f t="shared" si="413"/>
        <v>#NUM!</v>
      </c>
      <c r="W1238" s="13" t="e">
        <f t="shared" si="414"/>
        <v>#NUM!</v>
      </c>
      <c r="X1238" s="3" t="e">
        <f t="shared" si="415"/>
        <v>#NUM!</v>
      </c>
      <c r="Y1238" s="3" t="e">
        <f t="shared" si="416"/>
        <v>#NUM!</v>
      </c>
      <c r="Z1238" s="3" t="e">
        <f t="shared" si="417"/>
        <v>#NUM!</v>
      </c>
      <c r="AA1238" s="3" t="e">
        <f t="shared" si="418"/>
        <v>#NUM!</v>
      </c>
    </row>
    <row r="1239" spans="1:27" hidden="1">
      <c r="A1239" s="4">
        <v>40807</v>
      </c>
      <c r="B1239" s="3">
        <v>99.02</v>
      </c>
      <c r="C1239" s="3">
        <f t="shared" si="420"/>
        <v>1.3137286513773909E-3</v>
      </c>
      <c r="D1239" s="3">
        <f t="shared" si="421"/>
        <v>1.7258829694498584E-6</v>
      </c>
      <c r="E1239" s="3">
        <f t="shared" si="422"/>
        <v>7.7652833937284118E-5</v>
      </c>
      <c r="F1239" s="3">
        <f t="shared" si="423"/>
        <v>-9.8483360548146676E-3</v>
      </c>
      <c r="G1239" s="3">
        <f t="shared" si="424"/>
        <v>3.028732708723544E-2</v>
      </c>
      <c r="H1239" s="3">
        <f t="shared" si="425"/>
        <v>1.5</v>
      </c>
      <c r="J1239" s="3">
        <f t="shared" si="426"/>
        <v>0</v>
      </c>
      <c r="K1239" s="3">
        <f t="shared" si="419"/>
        <v>0</v>
      </c>
      <c r="L1239" s="13">
        <f t="shared" si="427"/>
        <v>0</v>
      </c>
      <c r="M1239" s="3" t="e">
        <f t="shared" si="428"/>
        <v>#DIV/0!</v>
      </c>
      <c r="N1239" s="3" t="e">
        <f t="shared" si="429"/>
        <v>#DIV/0!</v>
      </c>
      <c r="O1239" s="3">
        <v>1228</v>
      </c>
      <c r="P1239" s="3">
        <f t="shared" si="430"/>
        <v>4.8730158730158726</v>
      </c>
      <c r="R1239" s="3" t="e">
        <f t="shared" si="409"/>
        <v>#NUM!</v>
      </c>
      <c r="S1239" s="3" t="e">
        <f t="shared" si="410"/>
        <v>#NUM!</v>
      </c>
      <c r="T1239" s="13" t="e">
        <f t="shared" si="411"/>
        <v>#NUM!</v>
      </c>
      <c r="U1239" s="13" t="e">
        <f t="shared" si="412"/>
        <v>#NUM!</v>
      </c>
      <c r="V1239" s="3" t="e">
        <f t="shared" si="413"/>
        <v>#NUM!</v>
      </c>
      <c r="W1239" s="13" t="e">
        <f t="shared" si="414"/>
        <v>#NUM!</v>
      </c>
      <c r="X1239" s="3" t="e">
        <f t="shared" si="415"/>
        <v>#NUM!</v>
      </c>
      <c r="Y1239" s="3" t="e">
        <f t="shared" si="416"/>
        <v>#NUM!</v>
      </c>
      <c r="Z1239" s="3" t="e">
        <f t="shared" si="417"/>
        <v>#NUM!</v>
      </c>
      <c r="AA1239" s="3" t="e">
        <f t="shared" si="418"/>
        <v>#NUM!</v>
      </c>
    </row>
    <row r="1240" spans="1:27" hidden="1">
      <c r="A1240" s="4">
        <v>40800</v>
      </c>
      <c r="B1240" s="3">
        <v>98.89</v>
      </c>
      <c r="C1240" s="3">
        <f t="shared" si="420"/>
        <v>-4.7414969032691509E-3</v>
      </c>
      <c r="D1240" s="3">
        <f t="shared" si="421"/>
        <v>2.2481792883710948E-5</v>
      </c>
      <c r="E1240" s="3">
        <f t="shared" si="422"/>
        <v>7.5926950967834255E-5</v>
      </c>
      <c r="F1240" s="3">
        <f t="shared" si="423"/>
        <v>-1.1162064706192057E-2</v>
      </c>
      <c r="G1240" s="3">
        <f t="shared" si="424"/>
        <v>2.9634217020809307E-2</v>
      </c>
      <c r="H1240" s="3">
        <f t="shared" si="425"/>
        <v>1.5</v>
      </c>
      <c r="J1240" s="3">
        <f t="shared" si="426"/>
        <v>0</v>
      </c>
      <c r="K1240" s="3">
        <f t="shared" si="419"/>
        <v>0</v>
      </c>
      <c r="L1240" s="13">
        <f t="shared" si="427"/>
        <v>0</v>
      </c>
      <c r="M1240" s="3" t="e">
        <f t="shared" si="428"/>
        <v>#DIV/0!</v>
      </c>
      <c r="N1240" s="3" t="e">
        <f t="shared" si="429"/>
        <v>#DIV/0!</v>
      </c>
      <c r="O1240" s="3">
        <v>1229</v>
      </c>
      <c r="P1240" s="3">
        <f t="shared" si="430"/>
        <v>4.8769841269841274</v>
      </c>
      <c r="R1240" s="3" t="e">
        <f t="shared" si="409"/>
        <v>#NUM!</v>
      </c>
      <c r="S1240" s="3" t="e">
        <f t="shared" si="410"/>
        <v>#NUM!</v>
      </c>
      <c r="T1240" s="13" t="e">
        <f t="shared" si="411"/>
        <v>#NUM!</v>
      </c>
      <c r="U1240" s="13" t="e">
        <f t="shared" si="412"/>
        <v>#NUM!</v>
      </c>
      <c r="V1240" s="3" t="e">
        <f t="shared" si="413"/>
        <v>#NUM!</v>
      </c>
      <c r="W1240" s="13" t="e">
        <f t="shared" si="414"/>
        <v>#NUM!</v>
      </c>
      <c r="X1240" s="3" t="e">
        <f t="shared" si="415"/>
        <v>#NUM!</v>
      </c>
      <c r="Y1240" s="3" t="e">
        <f t="shared" si="416"/>
        <v>#NUM!</v>
      </c>
      <c r="Z1240" s="3" t="e">
        <f t="shared" si="417"/>
        <v>#NUM!</v>
      </c>
      <c r="AA1240" s="3" t="e">
        <f t="shared" si="418"/>
        <v>#NUM!</v>
      </c>
    </row>
    <row r="1241" spans="1:27" hidden="1">
      <c r="A1241" s="4">
        <v>40793</v>
      </c>
      <c r="B1241" s="3">
        <v>99.36</v>
      </c>
      <c r="C1241" s="3">
        <f t="shared" si="420"/>
        <v>2.3174981403624824E-3</v>
      </c>
      <c r="D1241" s="3">
        <f t="shared" si="421"/>
        <v>5.3707976305835637E-6</v>
      </c>
      <c r="E1241" s="3">
        <f t="shared" si="422"/>
        <v>5.3445158084123321E-5</v>
      </c>
      <c r="F1241" s="3">
        <f t="shared" si="423"/>
        <v>-6.4205678029229073E-3</v>
      </c>
      <c r="G1241" s="3">
        <f t="shared" si="424"/>
        <v>2.5444804314151009E-2</v>
      </c>
      <c r="H1241" s="3">
        <f t="shared" si="425"/>
        <v>1.5</v>
      </c>
      <c r="J1241" s="3">
        <f t="shared" si="426"/>
        <v>0</v>
      </c>
      <c r="K1241" s="3">
        <f t="shared" si="419"/>
        <v>0</v>
      </c>
      <c r="L1241" s="13">
        <f t="shared" si="427"/>
        <v>0</v>
      </c>
      <c r="M1241" s="3" t="e">
        <f t="shared" si="428"/>
        <v>#DIV/0!</v>
      </c>
      <c r="N1241" s="3" t="e">
        <f t="shared" si="429"/>
        <v>#DIV/0!</v>
      </c>
      <c r="O1241" s="3">
        <v>1230</v>
      </c>
      <c r="P1241" s="3">
        <f t="shared" si="430"/>
        <v>4.8809523809523814</v>
      </c>
      <c r="R1241" s="3" t="e">
        <f t="shared" si="409"/>
        <v>#NUM!</v>
      </c>
      <c r="S1241" s="3" t="e">
        <f t="shared" si="410"/>
        <v>#NUM!</v>
      </c>
      <c r="T1241" s="13" t="e">
        <f t="shared" si="411"/>
        <v>#NUM!</v>
      </c>
      <c r="U1241" s="13" t="e">
        <f t="shared" si="412"/>
        <v>#NUM!</v>
      </c>
      <c r="V1241" s="3" t="e">
        <f t="shared" si="413"/>
        <v>#NUM!</v>
      </c>
      <c r="W1241" s="13" t="e">
        <f t="shared" si="414"/>
        <v>#NUM!</v>
      </c>
      <c r="X1241" s="3" t="e">
        <f t="shared" si="415"/>
        <v>#NUM!</v>
      </c>
      <c r="Y1241" s="3" t="e">
        <f t="shared" si="416"/>
        <v>#NUM!</v>
      </c>
      <c r="Z1241" s="3" t="e">
        <f t="shared" si="417"/>
        <v>#NUM!</v>
      </c>
      <c r="AA1241" s="3" t="e">
        <f t="shared" si="418"/>
        <v>#NUM!</v>
      </c>
    </row>
    <row r="1242" spans="1:27" hidden="1">
      <c r="A1242" s="4">
        <v>40786</v>
      </c>
      <c r="B1242" s="3">
        <v>99.13</v>
      </c>
      <c r="C1242" s="3">
        <f t="shared" si="420"/>
        <v>8.0734690024625603E-4</v>
      </c>
      <c r="D1242" s="3">
        <f t="shared" si="421"/>
        <v>6.5180901733723806E-7</v>
      </c>
      <c r="E1242" s="3">
        <f t="shared" si="422"/>
        <v>4.8074360453539752E-5</v>
      </c>
      <c r="F1242" s="3">
        <f t="shared" si="423"/>
        <v>-8.7380659432853888E-3</v>
      </c>
      <c r="G1242" s="3">
        <f t="shared" si="424"/>
        <v>2.3614276401452625E-2</v>
      </c>
      <c r="H1242" s="3">
        <f t="shared" si="425"/>
        <v>1.5</v>
      </c>
      <c r="J1242" s="3">
        <f t="shared" si="426"/>
        <v>0</v>
      </c>
      <c r="K1242" s="3">
        <f t="shared" si="419"/>
        <v>0</v>
      </c>
      <c r="L1242" s="13">
        <f t="shared" si="427"/>
        <v>0</v>
      </c>
      <c r="M1242" s="3" t="e">
        <f t="shared" si="428"/>
        <v>#DIV/0!</v>
      </c>
      <c r="N1242" s="3" t="e">
        <f t="shared" si="429"/>
        <v>#DIV/0!</v>
      </c>
      <c r="O1242" s="3">
        <v>1231</v>
      </c>
      <c r="P1242" s="3">
        <f t="shared" si="430"/>
        <v>4.8849206349206353</v>
      </c>
      <c r="R1242" s="3" t="e">
        <f t="shared" ref="R1242:R1251" si="431">(LN(L1242/1000)+(Q1242+((N1242^2)/2))*P1242)/(N1242*SQRT(P1242))</f>
        <v>#NUM!</v>
      </c>
      <c r="S1242" s="3" t="e">
        <f t="shared" ref="S1242:S1251" si="432">R1242-(N1242*SQRT(P1242))</f>
        <v>#NUM!</v>
      </c>
      <c r="T1242" s="13" t="e">
        <f t="shared" ref="T1242:T1251" si="433">_xlfn.NORM.S.DIST(R1242,TRUE)</f>
        <v>#NUM!</v>
      </c>
      <c r="U1242" s="13" t="e">
        <f t="shared" ref="U1242:U1251" si="434">_xlfn.NORM.S.DIST(S1242,TRUE)</f>
        <v>#NUM!</v>
      </c>
      <c r="V1242" s="3" t="e">
        <f t="shared" ref="V1242:V1251" si="435">(L1242*T1242) - ( 1000* EXP(-Q1242*P1242) *U1242 )</f>
        <v>#NUM!</v>
      </c>
      <c r="W1242" s="13" t="e">
        <f t="shared" ref="W1242:W1251" si="436">T1242</f>
        <v>#NUM!</v>
      </c>
      <c r="X1242" s="3" t="e">
        <f t="shared" ref="X1242:X1251" si="437" xml:space="preserve"> _xlfn.NORM.S.DIST(R1242,FALSE) / ( L1242 * N1242 * SQRT(P1242) )</f>
        <v>#NUM!</v>
      </c>
      <c r="Y1242" s="3" t="e">
        <f t="shared" ref="Y1242:Y1251" si="438">- ( (L1242* _xlfn.NORM.S.DIST(R1242,FALSE)  * N1242  ) / ( 2* SQRT(P1242) ) ) - Q1242 * 1000 * ( EXP(-Q1242*P1242) ) *U1242</f>
        <v>#NUM!</v>
      </c>
      <c r="Z1242" s="3" t="e">
        <f t="shared" ref="Z1242:Z1251" si="439" xml:space="preserve"> L1242 * SQRT(P1242) * _xlfn.NORM.S.DIST(R1242,FALSE)</f>
        <v>#NUM!</v>
      </c>
      <c r="AA1242" s="3" t="e">
        <f t="shared" ref="AA1242:AA1251" si="440">1000 * P1242 * EXP(-Q1242*P1242) * U1242</f>
        <v>#NUM!</v>
      </c>
    </row>
    <row r="1243" spans="1:27" hidden="1">
      <c r="A1243" s="4">
        <v>40779</v>
      </c>
      <c r="B1243" s="3">
        <v>99.05</v>
      </c>
      <c r="C1243" s="3">
        <f t="shared" si="420"/>
        <v>-3.0283147659886296E-4</v>
      </c>
      <c r="D1243" s="3">
        <f t="shared" si="421"/>
        <v>9.1706903219047677E-8</v>
      </c>
      <c r="E1243" s="3">
        <f t="shared" si="422"/>
        <v>4.7422551436202508E-5</v>
      </c>
      <c r="F1243" s="3">
        <f t="shared" si="423"/>
        <v>-9.5454128435316452E-3</v>
      </c>
      <c r="G1243" s="3">
        <f t="shared" si="424"/>
        <v>2.3240519725115285E-2</v>
      </c>
      <c r="H1243" s="3">
        <f t="shared" si="425"/>
        <v>1.5</v>
      </c>
      <c r="J1243" s="3">
        <f t="shared" si="426"/>
        <v>0</v>
      </c>
      <c r="K1243" s="3">
        <f t="shared" si="419"/>
        <v>0</v>
      </c>
      <c r="L1243" s="13">
        <f t="shared" si="427"/>
        <v>0</v>
      </c>
      <c r="M1243" s="3" t="e">
        <f t="shared" si="428"/>
        <v>#DIV/0!</v>
      </c>
      <c r="N1243" s="3" t="e">
        <f t="shared" si="429"/>
        <v>#DIV/0!</v>
      </c>
      <c r="O1243" s="3">
        <v>1232</v>
      </c>
      <c r="P1243" s="3">
        <f t="shared" si="430"/>
        <v>4.8888888888888893</v>
      </c>
      <c r="R1243" s="3" t="e">
        <f t="shared" si="431"/>
        <v>#NUM!</v>
      </c>
      <c r="S1243" s="3" t="e">
        <f t="shared" si="432"/>
        <v>#NUM!</v>
      </c>
      <c r="T1243" s="13" t="e">
        <f t="shared" si="433"/>
        <v>#NUM!</v>
      </c>
      <c r="U1243" s="13" t="e">
        <f t="shared" si="434"/>
        <v>#NUM!</v>
      </c>
      <c r="V1243" s="3" t="e">
        <f t="shared" si="435"/>
        <v>#NUM!</v>
      </c>
      <c r="W1243" s="13" t="e">
        <f t="shared" si="436"/>
        <v>#NUM!</v>
      </c>
      <c r="X1243" s="3" t="e">
        <f t="shared" si="437"/>
        <v>#NUM!</v>
      </c>
      <c r="Y1243" s="3" t="e">
        <f t="shared" si="438"/>
        <v>#NUM!</v>
      </c>
      <c r="Z1243" s="3" t="e">
        <f t="shared" si="439"/>
        <v>#NUM!</v>
      </c>
      <c r="AA1243" s="3" t="e">
        <f t="shared" si="440"/>
        <v>#NUM!</v>
      </c>
    </row>
    <row r="1244" spans="1:27" hidden="1">
      <c r="A1244" s="4">
        <v>40772</v>
      </c>
      <c r="B1244" s="3">
        <v>99.08</v>
      </c>
      <c r="C1244" s="3">
        <f t="shared" si="420"/>
        <v>-2.0183671478350899E-4</v>
      </c>
      <c r="D1244" s="3">
        <f t="shared" si="421"/>
        <v>4.0738059434599555E-8</v>
      </c>
      <c r="E1244" s="3">
        <f t="shared" si="422"/>
        <v>4.7330844532983472E-5</v>
      </c>
      <c r="F1244" s="3">
        <f t="shared" si="423"/>
        <v>-9.2425813669327825E-3</v>
      </c>
      <c r="G1244" s="3">
        <f t="shared" si="424"/>
        <v>2.329271765190221E-2</v>
      </c>
      <c r="H1244" s="3">
        <f t="shared" si="425"/>
        <v>1.5</v>
      </c>
      <c r="J1244" s="3">
        <f t="shared" si="426"/>
        <v>0</v>
      </c>
      <c r="K1244" s="3">
        <f t="shared" si="419"/>
        <v>0</v>
      </c>
      <c r="L1244" s="13">
        <f t="shared" si="427"/>
        <v>0</v>
      </c>
      <c r="M1244" s="3" t="e">
        <f t="shared" si="428"/>
        <v>#DIV/0!</v>
      </c>
      <c r="N1244" s="3" t="e">
        <f t="shared" si="429"/>
        <v>#DIV/0!</v>
      </c>
      <c r="O1244" s="3">
        <v>1233</v>
      </c>
      <c r="P1244" s="3">
        <f t="shared" si="430"/>
        <v>4.8928571428571432</v>
      </c>
      <c r="R1244" s="3" t="e">
        <f t="shared" si="431"/>
        <v>#NUM!</v>
      </c>
      <c r="S1244" s="3" t="e">
        <f t="shared" si="432"/>
        <v>#NUM!</v>
      </c>
      <c r="T1244" s="13" t="e">
        <f t="shared" si="433"/>
        <v>#NUM!</v>
      </c>
      <c r="U1244" s="13" t="e">
        <f t="shared" si="434"/>
        <v>#NUM!</v>
      </c>
      <c r="V1244" s="3" t="e">
        <f t="shared" si="435"/>
        <v>#NUM!</v>
      </c>
      <c r="W1244" s="13" t="e">
        <f t="shared" si="436"/>
        <v>#NUM!</v>
      </c>
      <c r="X1244" s="3" t="e">
        <f t="shared" si="437"/>
        <v>#NUM!</v>
      </c>
      <c r="Y1244" s="3" t="e">
        <f t="shared" si="438"/>
        <v>#NUM!</v>
      </c>
      <c r="Z1244" s="3" t="e">
        <f t="shared" si="439"/>
        <v>#NUM!</v>
      </c>
      <c r="AA1244" s="3" t="e">
        <f t="shared" si="440"/>
        <v>#NUM!</v>
      </c>
    </row>
    <row r="1245" spans="1:27" hidden="1">
      <c r="A1245" s="4">
        <v>40765</v>
      </c>
      <c r="B1245" s="3">
        <v>99.1</v>
      </c>
      <c r="C1245" s="3">
        <f t="shared" si="420"/>
        <v>-3.0267870886386682E-4</v>
      </c>
      <c r="D1245" s="3">
        <f t="shared" si="421"/>
        <v>9.1614400799497456E-8</v>
      </c>
      <c r="E1245" s="3">
        <f t="shared" si="422"/>
        <v>4.7290106473548866E-5</v>
      </c>
      <c r="F1245" s="3">
        <f t="shared" si="423"/>
        <v>-9.0407446521492737E-3</v>
      </c>
      <c r="G1245" s="3">
        <f t="shared" si="424"/>
        <v>2.3331571985863605E-2</v>
      </c>
      <c r="H1245" s="3">
        <f t="shared" si="425"/>
        <v>1.5</v>
      </c>
      <c r="J1245" s="3">
        <f t="shared" si="426"/>
        <v>0</v>
      </c>
      <c r="K1245" s="3">
        <f t="shared" si="419"/>
        <v>0</v>
      </c>
      <c r="L1245" s="13">
        <f t="shared" si="427"/>
        <v>0</v>
      </c>
      <c r="M1245" s="3" t="e">
        <f t="shared" si="428"/>
        <v>#DIV/0!</v>
      </c>
      <c r="N1245" s="3" t="e">
        <f t="shared" si="429"/>
        <v>#DIV/0!</v>
      </c>
      <c r="O1245" s="3">
        <v>1234</v>
      </c>
      <c r="P1245" s="3">
        <f t="shared" si="430"/>
        <v>4.8968253968253972</v>
      </c>
      <c r="R1245" s="3" t="e">
        <f t="shared" si="431"/>
        <v>#NUM!</v>
      </c>
      <c r="S1245" s="3" t="e">
        <f t="shared" si="432"/>
        <v>#NUM!</v>
      </c>
      <c r="T1245" s="13" t="e">
        <f t="shared" si="433"/>
        <v>#NUM!</v>
      </c>
      <c r="U1245" s="13" t="e">
        <f t="shared" si="434"/>
        <v>#NUM!</v>
      </c>
      <c r="V1245" s="3" t="e">
        <f t="shared" si="435"/>
        <v>#NUM!</v>
      </c>
      <c r="W1245" s="13" t="e">
        <f t="shared" si="436"/>
        <v>#NUM!</v>
      </c>
      <c r="X1245" s="3" t="e">
        <f t="shared" si="437"/>
        <v>#NUM!</v>
      </c>
      <c r="Y1245" s="3" t="e">
        <f t="shared" si="438"/>
        <v>#NUM!</v>
      </c>
      <c r="Z1245" s="3" t="e">
        <f t="shared" si="439"/>
        <v>#NUM!</v>
      </c>
      <c r="AA1245" s="3" t="e">
        <f t="shared" si="440"/>
        <v>#NUM!</v>
      </c>
    </row>
    <row r="1246" spans="1:27" hidden="1">
      <c r="A1246" s="4">
        <v>40758</v>
      </c>
      <c r="B1246" s="3">
        <v>99.13</v>
      </c>
      <c r="C1246" s="3">
        <f t="shared" si="420"/>
        <v>-6.4354168806096913E-3</v>
      </c>
      <c r="D1246" s="3">
        <f t="shared" si="421"/>
        <v>4.1414590427236169E-5</v>
      </c>
      <c r="E1246" s="3">
        <f t="shared" si="422"/>
        <v>4.7198492072749373E-5</v>
      </c>
      <c r="F1246" s="3">
        <f t="shared" si="423"/>
        <v>-8.7380659432854061E-3</v>
      </c>
      <c r="G1246" s="3">
        <f t="shared" si="424"/>
        <v>2.3379437725622135E-2</v>
      </c>
      <c r="H1246" s="3">
        <f t="shared" si="425"/>
        <v>1.5</v>
      </c>
      <c r="J1246" s="3">
        <f t="shared" si="426"/>
        <v>0</v>
      </c>
      <c r="K1246" s="3">
        <f t="shared" si="419"/>
        <v>0</v>
      </c>
      <c r="L1246" s="13">
        <f t="shared" si="427"/>
        <v>0</v>
      </c>
      <c r="M1246" s="3" t="e">
        <f t="shared" si="428"/>
        <v>#DIV/0!</v>
      </c>
      <c r="N1246" s="3" t="e">
        <f t="shared" si="429"/>
        <v>#DIV/0!</v>
      </c>
      <c r="O1246" s="3">
        <v>1235</v>
      </c>
      <c r="P1246" s="3">
        <f t="shared" si="430"/>
        <v>4.9007936507936511</v>
      </c>
      <c r="R1246" s="3" t="e">
        <f t="shared" si="431"/>
        <v>#NUM!</v>
      </c>
      <c r="S1246" s="3" t="e">
        <f t="shared" si="432"/>
        <v>#NUM!</v>
      </c>
      <c r="T1246" s="13" t="e">
        <f t="shared" si="433"/>
        <v>#NUM!</v>
      </c>
      <c r="U1246" s="13" t="e">
        <f t="shared" si="434"/>
        <v>#NUM!</v>
      </c>
      <c r="V1246" s="3" t="e">
        <f t="shared" si="435"/>
        <v>#NUM!</v>
      </c>
      <c r="W1246" s="13" t="e">
        <f t="shared" si="436"/>
        <v>#NUM!</v>
      </c>
      <c r="X1246" s="3" t="e">
        <f t="shared" si="437"/>
        <v>#NUM!</v>
      </c>
      <c r="Y1246" s="3" t="e">
        <f t="shared" si="438"/>
        <v>#NUM!</v>
      </c>
      <c r="Z1246" s="3" t="e">
        <f t="shared" si="439"/>
        <v>#NUM!</v>
      </c>
      <c r="AA1246" s="3" t="e">
        <f t="shared" si="440"/>
        <v>#NUM!</v>
      </c>
    </row>
    <row r="1247" spans="1:27" hidden="1">
      <c r="A1247" s="4">
        <v>40752</v>
      </c>
      <c r="B1247" s="3">
        <v>99.77</v>
      </c>
      <c r="C1247" s="3">
        <f t="shared" si="420"/>
        <v>0</v>
      </c>
      <c r="D1247" s="3">
        <f t="shared" si="421"/>
        <v>0</v>
      </c>
      <c r="E1247" s="3">
        <f t="shared" si="422"/>
        <v>5.7839016455132043E-6</v>
      </c>
      <c r="F1247" s="3">
        <f t="shared" si="423"/>
        <v>-2.3026490626757152E-3</v>
      </c>
      <c r="G1247" s="3">
        <f t="shared" si="424"/>
        <v>8.3388715860592509E-3</v>
      </c>
      <c r="H1247" s="3">
        <f t="shared" si="425"/>
        <v>1.5</v>
      </c>
      <c r="J1247" s="3">
        <f t="shared" si="426"/>
        <v>0</v>
      </c>
      <c r="K1247" s="3">
        <f t="shared" si="419"/>
        <v>0</v>
      </c>
      <c r="L1247" s="13">
        <f t="shared" si="427"/>
        <v>0</v>
      </c>
      <c r="M1247" s="3" t="e">
        <f t="shared" si="428"/>
        <v>#DIV/0!</v>
      </c>
      <c r="N1247" s="3" t="e">
        <f t="shared" si="429"/>
        <v>#DIV/0!</v>
      </c>
      <c r="O1247" s="3">
        <v>1236</v>
      </c>
      <c r="P1247" s="3">
        <f t="shared" si="430"/>
        <v>4.9047619047619051</v>
      </c>
      <c r="R1247" s="3" t="e">
        <f t="shared" si="431"/>
        <v>#NUM!</v>
      </c>
      <c r="S1247" s="3" t="e">
        <f t="shared" si="432"/>
        <v>#NUM!</v>
      </c>
      <c r="T1247" s="13" t="e">
        <f t="shared" si="433"/>
        <v>#NUM!</v>
      </c>
      <c r="U1247" s="13" t="e">
        <f t="shared" si="434"/>
        <v>#NUM!</v>
      </c>
      <c r="V1247" s="3" t="e">
        <f t="shared" si="435"/>
        <v>#NUM!</v>
      </c>
      <c r="W1247" s="13" t="e">
        <f t="shared" si="436"/>
        <v>#NUM!</v>
      </c>
      <c r="X1247" s="3" t="e">
        <f t="shared" si="437"/>
        <v>#NUM!</v>
      </c>
      <c r="Y1247" s="3" t="e">
        <f t="shared" si="438"/>
        <v>#NUM!</v>
      </c>
      <c r="Z1247" s="3" t="e">
        <f t="shared" si="439"/>
        <v>#NUM!</v>
      </c>
      <c r="AA1247" s="3" t="e">
        <f t="shared" si="440"/>
        <v>#NUM!</v>
      </c>
    </row>
    <row r="1248" spans="1:27" hidden="1">
      <c r="A1248" s="4">
        <v>40751</v>
      </c>
      <c r="B1248" s="3">
        <v>99.77</v>
      </c>
      <c r="C1248" s="3">
        <f t="shared" si="420"/>
        <v>1.0023555363459984E-4</v>
      </c>
      <c r="D1248" s="3">
        <f t="shared" si="421"/>
        <v>1.004716621243474E-8</v>
      </c>
      <c r="E1248" s="3">
        <f t="shared" si="422"/>
        <v>5.7839016455132043E-6</v>
      </c>
      <c r="F1248" s="3">
        <f t="shared" si="423"/>
        <v>-2.3026490626757152E-3</v>
      </c>
      <c r="G1248" s="3">
        <f t="shared" si="424"/>
        <v>8.3388715860592509E-3</v>
      </c>
      <c r="H1248" s="3">
        <f t="shared" si="425"/>
        <v>1.5</v>
      </c>
      <c r="J1248" s="3">
        <f t="shared" si="426"/>
        <v>0</v>
      </c>
      <c r="K1248" s="3">
        <f t="shared" si="419"/>
        <v>0</v>
      </c>
      <c r="L1248" s="13">
        <f t="shared" si="427"/>
        <v>0</v>
      </c>
      <c r="M1248" s="3" t="e">
        <f t="shared" si="428"/>
        <v>#DIV/0!</v>
      </c>
      <c r="N1248" s="3" t="e">
        <f t="shared" si="429"/>
        <v>#DIV/0!</v>
      </c>
      <c r="O1248" s="3">
        <v>1237</v>
      </c>
      <c r="P1248" s="3">
        <f t="shared" si="430"/>
        <v>4.9087301587301591</v>
      </c>
      <c r="R1248" s="3" t="e">
        <f t="shared" si="431"/>
        <v>#NUM!</v>
      </c>
      <c r="S1248" s="3" t="e">
        <f t="shared" si="432"/>
        <v>#NUM!</v>
      </c>
      <c r="T1248" s="13" t="e">
        <f t="shared" si="433"/>
        <v>#NUM!</v>
      </c>
      <c r="U1248" s="13" t="e">
        <f t="shared" si="434"/>
        <v>#NUM!</v>
      </c>
      <c r="V1248" s="3" t="e">
        <f t="shared" si="435"/>
        <v>#NUM!</v>
      </c>
      <c r="W1248" s="13" t="e">
        <f t="shared" si="436"/>
        <v>#NUM!</v>
      </c>
      <c r="X1248" s="3" t="e">
        <f t="shared" si="437"/>
        <v>#NUM!</v>
      </c>
      <c r="Y1248" s="3" t="e">
        <f t="shared" si="438"/>
        <v>#NUM!</v>
      </c>
      <c r="Z1248" s="3" t="e">
        <f t="shared" si="439"/>
        <v>#NUM!</v>
      </c>
      <c r="AA1248" s="3" t="e">
        <f t="shared" si="440"/>
        <v>#NUM!</v>
      </c>
    </row>
    <row r="1249" spans="1:27" hidden="1">
      <c r="A1249" s="4">
        <v>40745</v>
      </c>
      <c r="B1249" s="3">
        <v>99.76</v>
      </c>
      <c r="C1249" s="3">
        <f t="shared" si="420"/>
        <v>0</v>
      </c>
      <c r="D1249" s="3">
        <f t="shared" si="421"/>
        <v>0</v>
      </c>
      <c r="E1249" s="3">
        <f t="shared" si="422"/>
        <v>5.7738544793007692E-6</v>
      </c>
      <c r="F1249" s="3">
        <f t="shared" si="423"/>
        <v>-2.4028846163103149E-3</v>
      </c>
      <c r="G1249" s="3">
        <f t="shared" si="424"/>
        <v>8.3134251736110675E-3</v>
      </c>
      <c r="H1249" s="3" t="e">
        <f t="shared" si="425"/>
        <v>#DIV/0!</v>
      </c>
      <c r="J1249" s="3">
        <f t="shared" si="426"/>
        <v>0</v>
      </c>
      <c r="K1249" s="3">
        <f t="shared" si="419"/>
        <v>0</v>
      </c>
      <c r="L1249" s="13">
        <f t="shared" si="427"/>
        <v>0</v>
      </c>
      <c r="M1249" s="3" t="e">
        <f t="shared" si="428"/>
        <v>#DIV/0!</v>
      </c>
      <c r="N1249" s="3" t="e">
        <f t="shared" si="429"/>
        <v>#DIV/0!</v>
      </c>
      <c r="O1249" s="3">
        <v>1238</v>
      </c>
      <c r="P1249" s="3">
        <f t="shared" si="430"/>
        <v>4.912698412698413</v>
      </c>
      <c r="R1249" s="3" t="e">
        <f t="shared" si="431"/>
        <v>#NUM!</v>
      </c>
      <c r="S1249" s="3" t="e">
        <f t="shared" si="432"/>
        <v>#NUM!</v>
      </c>
      <c r="T1249" s="13" t="e">
        <f t="shared" si="433"/>
        <v>#NUM!</v>
      </c>
      <c r="U1249" s="13" t="e">
        <f t="shared" si="434"/>
        <v>#NUM!</v>
      </c>
      <c r="V1249" s="3" t="e">
        <f t="shared" si="435"/>
        <v>#NUM!</v>
      </c>
      <c r="W1249" s="13" t="e">
        <f t="shared" si="436"/>
        <v>#NUM!</v>
      </c>
      <c r="X1249" s="3" t="e">
        <f t="shared" si="437"/>
        <v>#NUM!</v>
      </c>
      <c r="Y1249" s="3" t="e">
        <f t="shared" si="438"/>
        <v>#NUM!</v>
      </c>
      <c r="Z1249" s="3" t="e">
        <f t="shared" si="439"/>
        <v>#NUM!</v>
      </c>
      <c r="AA1249" s="3" t="e">
        <f t="shared" si="440"/>
        <v>#NUM!</v>
      </c>
    </row>
    <row r="1250" spans="1:27" hidden="1">
      <c r="A1250" s="4">
        <v>40744</v>
      </c>
      <c r="B1250" s="3">
        <v>99.76</v>
      </c>
      <c r="C1250" s="3">
        <f t="shared" si="420"/>
        <v>-2.4028846163103149E-3</v>
      </c>
      <c r="D1250" s="3">
        <f t="shared" si="421"/>
        <v>5.7738544793007692E-6</v>
      </c>
      <c r="E1250" s="3">
        <f t="shared" si="422"/>
        <v>5.7738544793007692E-6</v>
      </c>
      <c r="F1250" s="3">
        <f t="shared" si="423"/>
        <v>-2.4028846163103149E-3</v>
      </c>
      <c r="G1250" s="3">
        <f t="shared" si="424"/>
        <v>8.3134251736110675E-3</v>
      </c>
      <c r="H1250" s="3" t="e">
        <f t="shared" si="425"/>
        <v>#DIV/0!</v>
      </c>
      <c r="J1250" s="3">
        <f t="shared" si="426"/>
        <v>0</v>
      </c>
      <c r="K1250" s="3">
        <f t="shared" si="419"/>
        <v>0</v>
      </c>
      <c r="L1250" s="13">
        <f t="shared" si="427"/>
        <v>0</v>
      </c>
      <c r="M1250" s="3" t="e">
        <f t="shared" si="428"/>
        <v>#DIV/0!</v>
      </c>
      <c r="N1250" s="3" t="e">
        <f t="shared" si="429"/>
        <v>#DIV/0!</v>
      </c>
      <c r="O1250" s="3">
        <v>1239</v>
      </c>
      <c r="P1250" s="3">
        <f t="shared" si="430"/>
        <v>4.916666666666667</v>
      </c>
      <c r="R1250" s="3" t="e">
        <f t="shared" si="431"/>
        <v>#NUM!</v>
      </c>
      <c r="S1250" s="3" t="e">
        <f t="shared" si="432"/>
        <v>#NUM!</v>
      </c>
      <c r="T1250" s="13" t="e">
        <f t="shared" si="433"/>
        <v>#NUM!</v>
      </c>
      <c r="U1250" s="13" t="e">
        <f t="shared" si="434"/>
        <v>#NUM!</v>
      </c>
      <c r="V1250" s="3" t="e">
        <f t="shared" si="435"/>
        <v>#NUM!</v>
      </c>
      <c r="W1250" s="13" t="e">
        <f t="shared" si="436"/>
        <v>#NUM!</v>
      </c>
      <c r="X1250" s="3" t="e">
        <f t="shared" si="437"/>
        <v>#NUM!</v>
      </c>
      <c r="Y1250" s="3" t="e">
        <f t="shared" si="438"/>
        <v>#NUM!</v>
      </c>
      <c r="Z1250" s="3" t="e">
        <f t="shared" si="439"/>
        <v>#NUM!</v>
      </c>
      <c r="AA1250" s="3" t="e">
        <f t="shared" si="440"/>
        <v>#NUM!</v>
      </c>
    </row>
    <row r="1251" spans="1:27" hidden="1">
      <c r="A1251" s="4">
        <v>40737</v>
      </c>
      <c r="B1251" s="3">
        <v>100</v>
      </c>
      <c r="E1251" s="3">
        <f t="shared" si="422"/>
        <v>0</v>
      </c>
      <c r="F1251" s="3">
        <f t="shared" si="423"/>
        <v>0</v>
      </c>
      <c r="G1251" s="3">
        <f t="shared" si="424"/>
        <v>0</v>
      </c>
      <c r="H1251" s="3" t="e">
        <f t="shared" si="425"/>
        <v>#DIV/0!</v>
      </c>
      <c r="J1251" s="3">
        <f t="shared" si="426"/>
        <v>0</v>
      </c>
      <c r="K1251" s="3">
        <f t="shared" si="419"/>
        <v>0</v>
      </c>
      <c r="L1251" s="13">
        <f t="shared" si="427"/>
        <v>0</v>
      </c>
      <c r="M1251" s="3" t="e">
        <f t="shared" si="428"/>
        <v>#DIV/0!</v>
      </c>
      <c r="N1251" s="3" t="e">
        <f t="shared" si="429"/>
        <v>#DIV/0!</v>
      </c>
      <c r="O1251" s="3">
        <v>1240</v>
      </c>
      <c r="P1251" s="3">
        <f t="shared" si="430"/>
        <v>4.9206349206349209</v>
      </c>
      <c r="R1251" s="3" t="e">
        <f t="shared" si="431"/>
        <v>#NUM!</v>
      </c>
      <c r="S1251" s="3" t="e">
        <f t="shared" si="432"/>
        <v>#NUM!</v>
      </c>
      <c r="T1251" s="13" t="e">
        <f t="shared" si="433"/>
        <v>#NUM!</v>
      </c>
      <c r="U1251" s="13" t="e">
        <f t="shared" si="434"/>
        <v>#NUM!</v>
      </c>
      <c r="V1251" s="3" t="e">
        <f t="shared" si="435"/>
        <v>#NUM!</v>
      </c>
      <c r="W1251" s="13" t="e">
        <f t="shared" si="436"/>
        <v>#NUM!</v>
      </c>
      <c r="X1251" s="3" t="e">
        <f t="shared" si="437"/>
        <v>#NUM!</v>
      </c>
      <c r="Y1251" s="3" t="e">
        <f t="shared" si="438"/>
        <v>#NUM!</v>
      </c>
      <c r="Z1251" s="3" t="e">
        <f t="shared" si="439"/>
        <v>#NUM!</v>
      </c>
      <c r="AA1251" s="3" t="e">
        <f t="shared" si="440"/>
        <v>#NUM!</v>
      </c>
    </row>
    <row r="1253" spans="1:27">
      <c r="E1253" s="13"/>
    </row>
    <row r="1260" spans="1:27">
      <c r="B1260" s="3" t="s">
        <v>46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B44EE-5A1A-4A41-AA52-9D323F215287}">
  <dimension ref="A1:AN1260"/>
  <sheetViews>
    <sheetView topLeftCell="N1" zoomScale="80" zoomScaleNormal="80" workbookViewId="0">
      <selection activeCell="X5" sqref="X5"/>
    </sheetView>
  </sheetViews>
  <sheetFormatPr baseColWidth="10" defaultColWidth="19.5" defaultRowHeight="15"/>
  <cols>
    <col min="1" max="1" width="19.5" style="3"/>
    <col min="2" max="2" width="20.83203125" style="3" customWidth="1"/>
    <col min="3" max="3" width="14.1640625" style="3" customWidth="1"/>
    <col min="4" max="4" width="15.1640625" style="3" bestFit="1" customWidth="1"/>
    <col min="5" max="5" width="16.83203125" style="3" customWidth="1"/>
    <col min="6" max="6" width="15.83203125" style="3" customWidth="1"/>
    <col min="7" max="7" width="26" style="3" bestFit="1" customWidth="1"/>
    <col min="8" max="8" width="41.6640625" style="3" bestFit="1" customWidth="1"/>
    <col min="9" max="9" width="15.1640625" style="3" bestFit="1" customWidth="1"/>
    <col min="10" max="10" width="22.5" style="3" bestFit="1" customWidth="1"/>
    <col min="11" max="11" width="38.1640625" style="3" bestFit="1" customWidth="1"/>
    <col min="12" max="12" width="11.6640625" style="3" customWidth="1"/>
    <col min="13" max="13" width="14.33203125" style="3" bestFit="1" customWidth="1"/>
    <col min="14" max="14" width="39.33203125" style="3" bestFit="1" customWidth="1"/>
    <col min="15" max="15" width="29.6640625" style="3" bestFit="1" customWidth="1"/>
    <col min="16" max="16" width="17.6640625" style="3" bestFit="1" customWidth="1"/>
    <col min="17" max="17" width="24.5" style="3" customWidth="1"/>
    <col min="18" max="18" width="7.83203125" style="3" bestFit="1" customWidth="1"/>
    <col min="19" max="19" width="7.6640625" style="3" bestFit="1" customWidth="1"/>
    <col min="20" max="20" width="8.1640625" style="3" bestFit="1" customWidth="1"/>
    <col min="21" max="21" width="8.83203125" style="3" customWidth="1"/>
    <col min="22" max="22" width="11.1640625" style="3" customWidth="1"/>
    <col min="23" max="23" width="8.83203125" style="3" customWidth="1"/>
    <col min="24" max="24" width="15.1640625" style="3" bestFit="1" customWidth="1"/>
    <col min="25" max="36" width="19.5" style="3"/>
    <col min="37" max="37" width="21.1640625" style="3" bestFit="1" customWidth="1"/>
    <col min="38" max="16384" width="19.5" style="3"/>
  </cols>
  <sheetData>
    <row r="1" spans="1:40">
      <c r="A1" s="22" t="s">
        <v>0</v>
      </c>
      <c r="B1" s="21" t="s">
        <v>10</v>
      </c>
    </row>
    <row r="2" spans="1:40">
      <c r="A2" s="6" t="s">
        <v>1</v>
      </c>
      <c r="B2" s="7">
        <v>40737</v>
      </c>
      <c r="C2" s="16" t="s">
        <v>24</v>
      </c>
      <c r="D2" s="3">
        <v>20</v>
      </c>
      <c r="Q2" s="16" t="s">
        <v>50</v>
      </c>
      <c r="R2" s="3">
        <v>1000</v>
      </c>
      <c r="X2" s="16" t="s">
        <v>31</v>
      </c>
      <c r="Y2" s="19">
        <f>AVERAGE(I1032,I1031,I1029)</f>
        <v>100.7779506780973</v>
      </c>
      <c r="AH2" s="37" t="s">
        <v>63</v>
      </c>
      <c r="AI2" s="37"/>
    </row>
    <row r="3" spans="1:40">
      <c r="A3" s="6" t="s">
        <v>2</v>
      </c>
      <c r="B3" s="7">
        <v>43215</v>
      </c>
      <c r="C3" s="16" t="s">
        <v>27</v>
      </c>
      <c r="D3" s="3">
        <v>252</v>
      </c>
      <c r="Q3" s="3" t="s">
        <v>51</v>
      </c>
      <c r="AF3" s="28"/>
      <c r="AG3" s="27"/>
      <c r="AH3" s="33" t="s">
        <v>64</v>
      </c>
      <c r="AI3" s="33" t="s">
        <v>65</v>
      </c>
    </row>
    <row r="4" spans="1:40">
      <c r="A4" s="6" t="s">
        <v>3</v>
      </c>
      <c r="B4" s="8" t="s">
        <v>4</v>
      </c>
      <c r="C4" s="16" t="s">
        <v>25</v>
      </c>
      <c r="D4" s="3">
        <v>0.06</v>
      </c>
      <c r="AF4" s="29"/>
      <c r="AG4" s="27"/>
      <c r="AH4" s="34">
        <f>PRODUCT(AH8:AH1029)</f>
        <v>1.1130913801655395</v>
      </c>
      <c r="AI4" s="20">
        <f>PRODUCT(AI8:AI1029)</f>
        <v>0.1154442704213237</v>
      </c>
      <c r="AK4" s="16" t="s">
        <v>66</v>
      </c>
      <c r="AM4" s="16"/>
      <c r="AN4" s="25"/>
    </row>
    <row r="5" spans="1:40">
      <c r="A5" s="9" t="s">
        <v>5</v>
      </c>
      <c r="B5" s="10" t="s">
        <v>6</v>
      </c>
      <c r="C5" s="16" t="s">
        <v>26</v>
      </c>
      <c r="D5" s="3">
        <v>1.5</v>
      </c>
      <c r="AD5" s="16" t="s">
        <v>55</v>
      </c>
      <c r="AF5" s="3" t="s">
        <v>61</v>
      </c>
      <c r="AK5" s="16" t="s">
        <v>67</v>
      </c>
    </row>
    <row r="6" spans="1:40">
      <c r="AD6" s="36" t="s">
        <v>60</v>
      </c>
      <c r="AE6" s="36"/>
      <c r="AF6" s="36" t="s">
        <v>59</v>
      </c>
      <c r="AG6" s="36"/>
      <c r="AH6" s="36" t="s">
        <v>62</v>
      </c>
      <c r="AI6" s="36"/>
      <c r="AJ6" s="32"/>
    </row>
    <row r="7" spans="1:40" s="20" customFormat="1">
      <c r="A7" s="17" t="s">
        <v>8</v>
      </c>
      <c r="B7" s="17" t="s">
        <v>45</v>
      </c>
      <c r="C7" s="17" t="s">
        <v>19</v>
      </c>
      <c r="D7" s="17" t="s">
        <v>20</v>
      </c>
      <c r="E7" s="17" t="s">
        <v>21</v>
      </c>
      <c r="F7" s="17" t="s">
        <v>22</v>
      </c>
      <c r="G7" s="17" t="s">
        <v>23</v>
      </c>
      <c r="H7" s="17" t="s">
        <v>28</v>
      </c>
      <c r="I7" s="17" t="s">
        <v>29</v>
      </c>
      <c r="J7" s="17" t="s">
        <v>30</v>
      </c>
      <c r="K7" s="17" t="s">
        <v>32</v>
      </c>
      <c r="L7" s="17" t="s">
        <v>49</v>
      </c>
      <c r="M7" s="17" t="s">
        <v>33</v>
      </c>
      <c r="N7" s="17" t="s">
        <v>52</v>
      </c>
      <c r="O7" s="17" t="s">
        <v>47</v>
      </c>
      <c r="P7" s="17" t="s">
        <v>48</v>
      </c>
      <c r="Q7" s="17" t="s">
        <v>34</v>
      </c>
      <c r="R7" s="17" t="s">
        <v>35</v>
      </c>
      <c r="S7" s="17" t="s">
        <v>36</v>
      </c>
      <c r="T7" s="17" t="s">
        <v>37</v>
      </c>
      <c r="U7" s="17" t="s">
        <v>38</v>
      </c>
      <c r="V7" s="17" t="s">
        <v>39</v>
      </c>
      <c r="W7" s="18" t="s">
        <v>40</v>
      </c>
      <c r="X7" s="18" t="s">
        <v>41</v>
      </c>
      <c r="Y7" s="18" t="s">
        <v>42</v>
      </c>
      <c r="Z7" s="18" t="s">
        <v>43</v>
      </c>
      <c r="AA7" s="18" t="s">
        <v>44</v>
      </c>
      <c r="AD7" s="20" t="s">
        <v>54</v>
      </c>
      <c r="AE7" s="20" t="s">
        <v>56</v>
      </c>
      <c r="AF7" s="20" t="s">
        <v>57</v>
      </c>
      <c r="AG7" s="20" t="s">
        <v>58</v>
      </c>
      <c r="AK7" s="35"/>
    </row>
    <row r="8" spans="1:40">
      <c r="A8" s="4">
        <v>43215</v>
      </c>
      <c r="B8" s="3">
        <v>137.5624</v>
      </c>
      <c r="C8" s="3">
        <f>+LN(B8/B9)</f>
        <v>-5.0146479641579385E-4</v>
      </c>
      <c r="D8" s="3">
        <f>+C8^2</f>
        <v>2.5146694204433358E-7</v>
      </c>
      <c r="E8" s="3">
        <f>+SUM(D8:D27)</f>
        <v>3.8983495266210228E-5</v>
      </c>
      <c r="F8" s="3">
        <f>+SUM(C8:C27)</f>
        <v>-2.1356567162476238E-3</v>
      </c>
      <c r="G8" s="3">
        <f>+SQRT($D$3/$D$2)*SQRT(E8-((1/$D$2)*F8^2))</f>
        <v>2.209793184214684E-2</v>
      </c>
      <c r="H8" s="3">
        <f>+MIN($D$5,$D$4/G10)</f>
        <v>1.5</v>
      </c>
      <c r="I8" s="13">
        <f>I9*(1+(H9*((B8/B9)-1))+((1-H9)*(Eur_1M!B8/100)*((A8-A9)/360)))</f>
        <v>118.72039438844131</v>
      </c>
      <c r="J8" s="3">
        <f>I8*(1-(1.1/100))^4</f>
        <v>113.58225771248148</v>
      </c>
      <c r="K8" s="3">
        <f t="shared" ref="K8:K71" si="0">J8/$Y$2</f>
        <v>1.1270546478493437</v>
      </c>
      <c r="L8" s="13">
        <f>K8*1000</f>
        <v>1127.0546478493438</v>
      </c>
      <c r="M8" s="3">
        <f>LN(L8/L9)</f>
        <v>-7.4712098466195353E-4</v>
      </c>
      <c r="N8" s="3">
        <f t="shared" ref="N8:N10" si="1">SQRT(252)*STDEV(M9:M187)</f>
        <v>3.5890376081005454E-2</v>
      </c>
      <c r="AD8" s="3">
        <f>B8/B9-1</f>
        <v>-5.0133908395910698E-4</v>
      </c>
      <c r="AE8" s="3">
        <f>Eur_1M!B7/100</f>
        <v>-3.7099999999999998E-3</v>
      </c>
      <c r="AF8" s="3">
        <f>H8</f>
        <v>1.5</v>
      </c>
      <c r="AG8" s="3">
        <f>1-AF8</f>
        <v>-0.5</v>
      </c>
      <c r="AH8" s="3">
        <f>(1+AD8)</f>
        <v>0.99949866091604089</v>
      </c>
      <c r="AI8" s="3">
        <f>AE8+1</f>
        <v>0.99629000000000001</v>
      </c>
    </row>
    <row r="9" spans="1:40">
      <c r="A9" s="4">
        <v>43214</v>
      </c>
      <c r="B9" s="3">
        <v>137.63140000000001</v>
      </c>
      <c r="C9" s="3">
        <f t="shared" ref="C9:C72" si="2">+LN(B9/B10)</f>
        <v>5.7997770383260208E-4</v>
      </c>
      <c r="D9" s="3">
        <f t="shared" ref="D9:D72" si="3">+C9^2</f>
        <v>3.3637413694293752E-7</v>
      </c>
      <c r="E9" s="3">
        <f t="shared" ref="E9:E72" si="4">+SUM(D9:D28)</f>
        <v>3.8767047316350955E-5</v>
      </c>
      <c r="F9" s="3">
        <f t="shared" ref="F9:F72" si="5">+SUM(C9:C28)</f>
        <v>-1.8213255410361906E-3</v>
      </c>
      <c r="G9" s="3">
        <f>+SQRT($D$3/$D$2)*SQRT(E9-((1/$D$2)*F9^2))</f>
        <v>2.2053909933351289E-2</v>
      </c>
      <c r="H9" s="3">
        <f t="shared" ref="H9:H72" si="6">+MIN($D$5,$D$4/G11)</f>
        <v>1.5</v>
      </c>
      <c r="I9" s="13">
        <f>I10*(1+(H10*((B9/B10)-1))+((1-H10)*(Eur_1M!B9/100)*((A9-A10)/360)))</f>
        <v>118.80912602890415</v>
      </c>
      <c r="J9" s="3">
        <f t="shared" ref="J9:J72" si="7">I9*(1-(1.1/100))^4</f>
        <v>113.66714910882679</v>
      </c>
      <c r="K9" s="3">
        <f t="shared" si="0"/>
        <v>1.1278970086611493</v>
      </c>
      <c r="L9" s="13">
        <f t="shared" ref="L9:L72" si="8">K9*1000</f>
        <v>1127.8970086611494</v>
      </c>
      <c r="M9" s="3">
        <f t="shared" ref="M9:M72" si="9">LN(L9/L10)</f>
        <v>8.7500262532131919E-4</v>
      </c>
      <c r="N9" s="3">
        <f t="shared" si="1"/>
        <v>3.6051254105378933E-2</v>
      </c>
      <c r="AD9" s="3">
        <f>B9/B10-1</f>
        <v>5.8014592342070515E-4</v>
      </c>
      <c r="AE9" s="3">
        <f>Eur_1M!B8/100</f>
        <v>-3.7199999999999998E-3</v>
      </c>
      <c r="AF9" s="3">
        <f t="shared" ref="AF9:AF72" si="10">H9</f>
        <v>1.5</v>
      </c>
      <c r="AG9" s="3">
        <f t="shared" ref="AG9:AG72" si="11">1-AF9</f>
        <v>-0.5</v>
      </c>
      <c r="AH9" s="3">
        <f>(1+AD9)</f>
        <v>1.0005801459234207</v>
      </c>
      <c r="AI9" s="3">
        <f t="shared" ref="AI9:AI72" si="12">AE9+1</f>
        <v>0.99628000000000005</v>
      </c>
    </row>
    <row r="10" spans="1:40">
      <c r="A10" s="4">
        <v>43213</v>
      </c>
      <c r="B10" s="3">
        <v>137.55160000000001</v>
      </c>
      <c r="C10" s="3">
        <f t="shared" si="2"/>
        <v>-1.9595246181004335E-3</v>
      </c>
      <c r="D10" s="3">
        <f t="shared" si="3"/>
        <v>3.83973672894165E-6</v>
      </c>
      <c r="E10" s="3">
        <f t="shared" si="4"/>
        <v>3.8432207045652555E-5</v>
      </c>
      <c r="F10" s="3">
        <f t="shared" si="5"/>
        <v>-2.3621386403828099E-3</v>
      </c>
      <c r="G10" s="3">
        <f t="shared" ref="G10:G72" si="13">+SQRT($D$3/$D$2)*SQRT(E10-((1/$D$2)*F10^2))</f>
        <v>2.1925569512163116E-2</v>
      </c>
      <c r="H10" s="3">
        <f t="shared" si="6"/>
        <v>1.5</v>
      </c>
      <c r="I10" s="13">
        <f>I11*(1+(H11*((B10/B11)-1))+((1-H11)*(Eur_1M!B10/100)*((A10-A11)/360)))</f>
        <v>118.70521320034548</v>
      </c>
      <c r="J10" s="3">
        <f t="shared" si="7"/>
        <v>113.56773355572169</v>
      </c>
      <c r="K10" s="3">
        <f t="shared" si="0"/>
        <v>1.1269105274672357</v>
      </c>
      <c r="L10" s="13">
        <f t="shared" si="8"/>
        <v>1126.9105274672359</v>
      </c>
      <c r="M10" s="3">
        <f t="shared" si="9"/>
        <v>-2.9251831844268358E-3</v>
      </c>
      <c r="N10" s="3">
        <f t="shared" si="1"/>
        <v>3.595194444868683E-2</v>
      </c>
      <c r="AD10" s="3">
        <f t="shared" ref="AD10:AD72" si="14">B10/B11-1</f>
        <v>-1.9576060031316622E-3</v>
      </c>
      <c r="AE10" s="3">
        <f>Eur_1M!B9/100</f>
        <v>-3.7199999999999998E-3</v>
      </c>
      <c r="AF10" s="3">
        <f t="shared" si="10"/>
        <v>1.5</v>
      </c>
      <c r="AG10" s="3">
        <f t="shared" si="11"/>
        <v>-0.5</v>
      </c>
      <c r="AH10" s="3">
        <f t="shared" ref="AH10:AH73" si="15">(1+AD10)</f>
        <v>0.99804239399686834</v>
      </c>
      <c r="AI10" s="3">
        <f t="shared" si="12"/>
        <v>0.99628000000000005</v>
      </c>
    </row>
    <row r="11" spans="1:40" s="11" customFormat="1">
      <c r="A11" s="23">
        <v>43210</v>
      </c>
      <c r="B11" s="11">
        <v>137.82140000000001</v>
      </c>
      <c r="C11" s="11">
        <f>+LN(B11/B12)</f>
        <v>2.8011184337816764E-4</v>
      </c>
      <c r="D11" s="11">
        <f t="shared" si="3"/>
        <v>7.8462644800715119E-8</v>
      </c>
      <c r="E11" s="11">
        <f>+SUM(D11:D30)</f>
        <v>4.2546300112597055E-5</v>
      </c>
      <c r="F11" s="11">
        <f>+SUM(C11:C30)</f>
        <v>2.4176394762326333E-3</v>
      </c>
      <c r="G11" s="11">
        <f>+SQRT($D$3/$D$2)*SQRT(E11-((1/$D$2)*F11^2))</f>
        <v>2.3073817274508111E-2</v>
      </c>
      <c r="H11" s="11">
        <f>+MIN($D$5,$D$4/G13)</f>
        <v>1.5</v>
      </c>
      <c r="I11" s="24">
        <f>I12*(1+(H12*((B11/B12)-1))+((1-H12)*(Eur_1M!B11/100)*((A11-A12)/360)))</f>
        <v>119.0529560517128</v>
      </c>
      <c r="J11" s="11">
        <f t="shared" si="7"/>
        <v>113.9004263366473</v>
      </c>
      <c r="K11" s="11">
        <f t="shared" si="0"/>
        <v>1.1302117732128283</v>
      </c>
      <c r="L11" s="24">
        <f t="shared" si="8"/>
        <v>1130.2117732128283</v>
      </c>
      <c r="M11" s="11">
        <f t="shared" si="9"/>
        <v>4.2530283014076159E-4</v>
      </c>
      <c r="N11" s="11">
        <f>SQRT(252)*STDEV(M12:M190)</f>
        <v>3.5986315982284883E-2</v>
      </c>
      <c r="O11" s="11">
        <v>0</v>
      </c>
      <c r="P11" s="11">
        <f>O11/252</f>
        <v>0</v>
      </c>
      <c r="V11" s="26">
        <f>MAX(0,L11 - 1000)</f>
        <v>130.21177321282835</v>
      </c>
      <c r="AD11" s="3">
        <f t="shared" si="14"/>
        <v>2.801510783638772E-4</v>
      </c>
      <c r="AE11" s="3">
        <f>Eur_1M!B10/100</f>
        <v>-3.7199999999999998E-3</v>
      </c>
      <c r="AF11" s="3">
        <f t="shared" si="10"/>
        <v>1.5</v>
      </c>
      <c r="AG11" s="3">
        <f t="shared" si="11"/>
        <v>-0.5</v>
      </c>
      <c r="AH11" s="3">
        <f t="shared" si="15"/>
        <v>1.0002801510783639</v>
      </c>
      <c r="AI11" s="3">
        <f t="shared" si="12"/>
        <v>0.99628000000000005</v>
      </c>
    </row>
    <row r="12" spans="1:40">
      <c r="A12" s="4">
        <v>43209</v>
      </c>
      <c r="B12" s="3">
        <v>137.78280000000001</v>
      </c>
      <c r="C12" s="3">
        <f t="shared" si="2"/>
        <v>-4.1739470662246524E-3</v>
      </c>
      <c r="D12" s="3">
        <f t="shared" si="3"/>
        <v>1.7421834111645383E-5</v>
      </c>
      <c r="E12" s="3">
        <f t="shared" si="4"/>
        <v>4.2855223385878238E-5</v>
      </c>
      <c r="F12" s="3">
        <f t="shared" si="5"/>
        <v>1.5151242925020144E-3</v>
      </c>
      <c r="G12" s="3">
        <f t="shared" si="13"/>
        <v>2.3206240230601256E-2</v>
      </c>
      <c r="H12" s="3">
        <f t="shared" si="6"/>
        <v>1.5</v>
      </c>
      <c r="I12" s="13">
        <f>I13*(1+(H13*((B12/B13)-1))+((1-H13)*(Eur_1M!B12/100)*((A12-A13)/360)))</f>
        <v>119.00233325833909</v>
      </c>
      <c r="J12" s="3">
        <f t="shared" si="7"/>
        <v>113.85199446280863</v>
      </c>
      <c r="K12" s="3">
        <f t="shared" si="0"/>
        <v>1.1297311931502969</v>
      </c>
      <c r="L12" s="13">
        <f t="shared" si="8"/>
        <v>1129.7311931502968</v>
      </c>
      <c r="M12" s="3">
        <f t="shared" si="9"/>
        <v>-6.2622868582679252E-3</v>
      </c>
      <c r="N12" s="3">
        <f t="shared" ref="N12:N75" si="16">SQRT(252)*STDEV(M13:M191)</f>
        <v>3.5279067739578507E-2</v>
      </c>
      <c r="O12" s="3">
        <v>1</v>
      </c>
      <c r="P12" s="3">
        <f t="shared" ref="P12:P75" si="17">O12/252</f>
        <v>3.968253968253968E-3</v>
      </c>
      <c r="AD12" s="3">
        <f t="shared" si="14"/>
        <v>-4.1652482561682636E-3</v>
      </c>
      <c r="AE12" s="3">
        <f>Eur_1M!B11/100</f>
        <v>-3.7199999999999998E-3</v>
      </c>
      <c r="AF12" s="3">
        <f t="shared" si="10"/>
        <v>1.5</v>
      </c>
      <c r="AG12" s="3">
        <f t="shared" si="11"/>
        <v>-0.5</v>
      </c>
      <c r="AH12" s="3">
        <f t="shared" si="15"/>
        <v>0.99583475174383174</v>
      </c>
      <c r="AI12" s="3">
        <f t="shared" si="12"/>
        <v>0.99628000000000005</v>
      </c>
      <c r="AL12" s="25"/>
      <c r="AM12" s="25"/>
    </row>
    <row r="13" spans="1:40">
      <c r="A13" s="4">
        <v>43208</v>
      </c>
      <c r="B13" s="3">
        <v>138.35910000000001</v>
      </c>
      <c r="C13" s="3">
        <f t="shared" si="2"/>
        <v>-3.9454744619621222E-4</v>
      </c>
      <c r="D13" s="3">
        <f t="shared" si="3"/>
        <v>1.5566768729995299E-7</v>
      </c>
      <c r="E13" s="3">
        <f t="shared" si="4"/>
        <v>2.5575213060447596E-5</v>
      </c>
      <c r="F13" s="3">
        <f t="shared" si="5"/>
        <v>6.0656663483570983E-3</v>
      </c>
      <c r="G13" s="3">
        <f t="shared" si="13"/>
        <v>1.7293597958909446E-2</v>
      </c>
      <c r="H13" s="3">
        <f t="shared" si="6"/>
        <v>1.5</v>
      </c>
      <c r="I13" s="13">
        <f>I14*(1+(H14*((B13/B14)-1))+((1-H14)*(Eur_1M!B13/100)*((A13-A14)/360)))</f>
        <v>119.74989829630678</v>
      </c>
      <c r="J13" s="3">
        <f t="shared" si="7"/>
        <v>114.56720540223215</v>
      </c>
      <c r="K13" s="3">
        <f t="shared" si="0"/>
        <v>1.1368280921704808</v>
      </c>
      <c r="L13" s="13">
        <f t="shared" si="8"/>
        <v>1136.8280921704807</v>
      </c>
      <c r="M13" s="3">
        <f t="shared" si="9"/>
        <v>-5.8672374482265097E-4</v>
      </c>
      <c r="N13" s="3">
        <f t="shared" si="16"/>
        <v>3.539383097835247E-2</v>
      </c>
      <c r="O13" s="3">
        <v>2</v>
      </c>
      <c r="P13" s="3">
        <f t="shared" si="17"/>
        <v>7.9365079365079361E-3</v>
      </c>
      <c r="AD13" s="3">
        <f t="shared" si="14"/>
        <v>-3.9446962258793405E-4</v>
      </c>
      <c r="AE13" s="3">
        <f>Eur_1M!B12/100</f>
        <v>-3.7099999999999998E-3</v>
      </c>
      <c r="AF13" s="3">
        <f t="shared" si="10"/>
        <v>1.5</v>
      </c>
      <c r="AG13" s="3">
        <f t="shared" si="11"/>
        <v>-0.5</v>
      </c>
      <c r="AH13" s="3">
        <f t="shared" si="15"/>
        <v>0.99960553037741207</v>
      </c>
      <c r="AI13" s="3">
        <f t="shared" si="12"/>
        <v>0.99629000000000001</v>
      </c>
      <c r="AL13" s="25"/>
      <c r="AM13" s="25"/>
    </row>
    <row r="14" spans="1:40">
      <c r="A14" s="4">
        <v>43207</v>
      </c>
      <c r="B14" s="3">
        <v>138.41370000000001</v>
      </c>
      <c r="C14" s="3">
        <f t="shared" si="2"/>
        <v>1.7405035076795373E-3</v>
      </c>
      <c r="D14" s="3">
        <f t="shared" si="3"/>
        <v>3.0293524602447731E-6</v>
      </c>
      <c r="E14" s="3">
        <f t="shared" si="4"/>
        <v>2.5432746687926137E-5</v>
      </c>
      <c r="F14" s="3">
        <f t="shared" si="5"/>
        <v>6.5751107691805659E-3</v>
      </c>
      <c r="G14" s="3">
        <f t="shared" si="13"/>
        <v>1.7123562621220591E-2</v>
      </c>
      <c r="H14" s="3">
        <f t="shared" si="6"/>
        <v>1.5</v>
      </c>
      <c r="I14" s="13">
        <f>I15*(1+(H15*((B14/B15)-1))+((1-H15)*(Eur_1M!B14/100)*((A14-A15)/360)))</f>
        <v>119.8201790207461</v>
      </c>
      <c r="J14" s="3">
        <f t="shared" si="7"/>
        <v>114.63444442545648</v>
      </c>
      <c r="K14" s="3">
        <f t="shared" si="0"/>
        <v>1.1374952919177657</v>
      </c>
      <c r="L14" s="13">
        <f t="shared" si="8"/>
        <v>1137.4952919177656</v>
      </c>
      <c r="M14" s="3">
        <f t="shared" si="9"/>
        <v>2.6147599062277165E-3</v>
      </c>
      <c r="N14" s="3">
        <f t="shared" si="16"/>
        <v>3.5264303023257212E-2</v>
      </c>
      <c r="O14" s="3">
        <v>3</v>
      </c>
      <c r="P14" s="3">
        <f t="shared" si="17"/>
        <v>1.1904761904761904E-2</v>
      </c>
      <c r="AD14" s="3">
        <f t="shared" si="14"/>
        <v>1.7420190630585974E-3</v>
      </c>
      <c r="AE14" s="3">
        <f>Eur_1M!B13/100</f>
        <v>-3.7099999999999998E-3</v>
      </c>
      <c r="AF14" s="3">
        <f t="shared" si="10"/>
        <v>1.5</v>
      </c>
      <c r="AG14" s="3">
        <f t="shared" si="11"/>
        <v>-0.5</v>
      </c>
      <c r="AH14" s="3">
        <f t="shared" si="15"/>
        <v>1.0017420190630586</v>
      </c>
      <c r="AI14" s="3">
        <f t="shared" si="12"/>
        <v>0.99629000000000001</v>
      </c>
      <c r="AL14" s="25"/>
      <c r="AM14" s="25"/>
    </row>
    <row r="15" spans="1:40">
      <c r="A15" s="4">
        <v>43206</v>
      </c>
      <c r="B15" s="3">
        <v>138.173</v>
      </c>
      <c r="C15" s="3">
        <f t="shared" si="2"/>
        <v>-3.2273167312577651E-4</v>
      </c>
      <c r="D15" s="3">
        <f t="shared" si="3"/>
        <v>1.0415573283856306E-7</v>
      </c>
      <c r="E15" s="3">
        <f t="shared" si="4"/>
        <v>2.2867054958767825E-5</v>
      </c>
      <c r="F15" s="3">
        <f t="shared" si="5"/>
        <v>5.5155336386420962E-3</v>
      </c>
      <c r="G15" s="3">
        <f t="shared" si="13"/>
        <v>1.6399987571626674E-2</v>
      </c>
      <c r="H15" s="3">
        <f t="shared" si="6"/>
        <v>1.5</v>
      </c>
      <c r="I15" s="13">
        <f>I16*(1+(H16*((B15/B16)-1))+((1-H16)*(Eur_1M!B15/100)*((A15-A16)/360)))</f>
        <v>119.50728726736075</v>
      </c>
      <c r="J15" s="3">
        <f t="shared" si="7"/>
        <v>114.33509441106177</v>
      </c>
      <c r="K15" s="3">
        <f t="shared" si="0"/>
        <v>1.1345248999582103</v>
      </c>
      <c r="L15" s="13">
        <f t="shared" si="8"/>
        <v>1134.5248999582102</v>
      </c>
      <c r="M15" s="3">
        <f t="shared" si="9"/>
        <v>-4.6867087699859866E-4</v>
      </c>
      <c r="N15" s="3">
        <f t="shared" si="16"/>
        <v>3.6094960119294466E-2</v>
      </c>
      <c r="O15" s="3">
        <v>4</v>
      </c>
      <c r="P15" s="3">
        <f t="shared" si="17"/>
        <v>1.5873015873015872E-2</v>
      </c>
      <c r="AD15" s="3">
        <f t="shared" si="14"/>
        <v>-3.2267960086129754E-4</v>
      </c>
      <c r="AE15" s="3">
        <f>Eur_1M!B14/100</f>
        <v>-3.7099999999999998E-3</v>
      </c>
      <c r="AF15" s="3">
        <f t="shared" si="10"/>
        <v>1.5</v>
      </c>
      <c r="AG15" s="3">
        <f t="shared" si="11"/>
        <v>-0.5</v>
      </c>
      <c r="AH15" s="3">
        <f t="shared" si="15"/>
        <v>0.9996773203991387</v>
      </c>
      <c r="AI15" s="3">
        <f t="shared" si="12"/>
        <v>0.99629000000000001</v>
      </c>
      <c r="AL15" s="25"/>
      <c r="AM15" s="25"/>
    </row>
    <row r="16" spans="1:40">
      <c r="A16" s="4">
        <v>43203</v>
      </c>
      <c r="B16" s="3">
        <v>138.2176</v>
      </c>
      <c r="C16" s="3">
        <f t="shared" si="2"/>
        <v>8.236785600676613E-4</v>
      </c>
      <c r="D16" s="3">
        <f t="shared" si="3"/>
        <v>6.7844637031513597E-7</v>
      </c>
      <c r="E16" s="3">
        <f t="shared" si="4"/>
        <v>2.3304608528683135E-5</v>
      </c>
      <c r="F16" s="3">
        <f t="shared" si="5"/>
        <v>6.5742743489093144E-3</v>
      </c>
      <c r="G16" s="3">
        <f t="shared" si="13"/>
        <v>1.6322033728556298E-2</v>
      </c>
      <c r="H16" s="3">
        <f t="shared" si="6"/>
        <v>1.5</v>
      </c>
      <c r="I16" s="13">
        <f>I17*(1+(H17*((B16/B17)-1))+((1-H17)*(Eur_1M!B16/100)*((A16-A17)/360)))</f>
        <v>119.56330997957345</v>
      </c>
      <c r="J16" s="3">
        <f t="shared" si="7"/>
        <v>114.38869249898148</v>
      </c>
      <c r="K16" s="3">
        <f t="shared" si="0"/>
        <v>1.1350567433580716</v>
      </c>
      <c r="L16" s="13">
        <f t="shared" si="8"/>
        <v>1135.0567433580716</v>
      </c>
      <c r="M16" s="3">
        <f t="shared" si="9"/>
        <v>1.2404099657652493E-3</v>
      </c>
      <c r="N16" s="3">
        <f t="shared" si="16"/>
        <v>3.6104907472402213E-2</v>
      </c>
      <c r="O16" s="3">
        <v>5</v>
      </c>
      <c r="P16" s="3">
        <f t="shared" si="17"/>
        <v>1.984126984126984E-2</v>
      </c>
      <c r="AD16" s="3">
        <f t="shared" si="14"/>
        <v>8.2401787640895563E-4</v>
      </c>
      <c r="AE16" s="3">
        <f>Eur_1M!B15/100</f>
        <v>-3.7099999999999998E-3</v>
      </c>
      <c r="AF16" s="3">
        <f t="shared" si="10"/>
        <v>1.5</v>
      </c>
      <c r="AG16" s="3">
        <f t="shared" si="11"/>
        <v>-0.5</v>
      </c>
      <c r="AH16" s="3">
        <f t="shared" si="15"/>
        <v>1.000824017876409</v>
      </c>
      <c r="AI16" s="3">
        <f t="shared" si="12"/>
        <v>0.99629000000000001</v>
      </c>
      <c r="AL16" s="25"/>
      <c r="AM16" s="25"/>
    </row>
    <row r="17" spans="1:39">
      <c r="A17" s="4">
        <v>43202</v>
      </c>
      <c r="B17" s="3">
        <v>138.10380000000001</v>
      </c>
      <c r="C17" s="3">
        <f t="shared" si="2"/>
        <v>-5.0601298688072961E-4</v>
      </c>
      <c r="D17" s="3">
        <f t="shared" si="3"/>
        <v>2.5604914289195743E-7</v>
      </c>
      <c r="E17" s="3">
        <f t="shared" si="4"/>
        <v>2.271491037581014E-5</v>
      </c>
      <c r="F17" s="3">
        <f t="shared" si="5"/>
        <v>6.0485021792433032E-3</v>
      </c>
      <c r="G17" s="3">
        <f t="shared" si="13"/>
        <v>1.6222198131247562E-2</v>
      </c>
      <c r="H17" s="3">
        <f t="shared" si="6"/>
        <v>1.5</v>
      </c>
      <c r="I17" s="13">
        <f>I18*(1+(H18*((B17/B18)-1))+((1-H18)*(Eur_1M!B17/100)*((A17-A18)/360)))</f>
        <v>119.41509440137898</v>
      </c>
      <c r="J17" s="3">
        <f t="shared" si="7"/>
        <v>114.24689158864751</v>
      </c>
      <c r="K17" s="3">
        <f t="shared" si="0"/>
        <v>1.1336496805097021</v>
      </c>
      <c r="L17" s="13">
        <f t="shared" si="8"/>
        <v>1133.649680509702</v>
      </c>
      <c r="M17" s="3">
        <f t="shared" si="9"/>
        <v>-7.5394495426700438E-4</v>
      </c>
      <c r="N17" s="3">
        <f t="shared" si="16"/>
        <v>3.6110400037818666E-2</v>
      </c>
      <c r="O17" s="3">
        <v>6</v>
      </c>
      <c r="P17" s="3">
        <f t="shared" si="17"/>
        <v>2.3809523809523808E-2</v>
      </c>
      <c r="AD17" s="3">
        <f t="shared" si="14"/>
        <v>-5.0588498390058412E-4</v>
      </c>
      <c r="AE17" s="3">
        <f>Eur_1M!B16/100</f>
        <v>-3.7099999999999998E-3</v>
      </c>
      <c r="AF17" s="3">
        <f t="shared" si="10"/>
        <v>1.5</v>
      </c>
      <c r="AG17" s="3">
        <f t="shared" si="11"/>
        <v>-0.5</v>
      </c>
      <c r="AH17" s="3">
        <f t="shared" si="15"/>
        <v>0.99949411501609942</v>
      </c>
      <c r="AI17" s="3">
        <f t="shared" si="12"/>
        <v>0.99629000000000001</v>
      </c>
      <c r="AL17" s="25"/>
      <c r="AM17" s="25"/>
    </row>
    <row r="18" spans="1:39">
      <c r="A18" s="4">
        <v>43201</v>
      </c>
      <c r="B18" s="3">
        <v>138.1737</v>
      </c>
      <c r="C18" s="3">
        <f t="shared" si="2"/>
        <v>4.0247304299676016E-4</v>
      </c>
      <c r="D18" s="3">
        <f t="shared" si="3"/>
        <v>1.6198455033907196E-7</v>
      </c>
      <c r="E18" s="3">
        <f t="shared" si="4"/>
        <v>2.249046211894511E-5</v>
      </c>
      <c r="F18" s="3">
        <f t="shared" si="5"/>
        <v>6.7322815465983184E-3</v>
      </c>
      <c r="G18" s="3">
        <f t="shared" si="13"/>
        <v>1.596326863021566E-2</v>
      </c>
      <c r="H18" s="3">
        <f t="shared" si="6"/>
        <v>1.5</v>
      </c>
      <c r="I18" s="13">
        <f>I19*(1+(H19*((B18/B19)-1))+((1-H19)*(Eur_1M!B18/100)*((A18-A19)/360)))</f>
        <v>119.5051607575372</v>
      </c>
      <c r="J18" s="3">
        <f t="shared" si="7"/>
        <v>114.33305993511473</v>
      </c>
      <c r="K18" s="3">
        <f t="shared" si="0"/>
        <v>1.1345047122491592</v>
      </c>
      <c r="L18" s="13">
        <f t="shared" si="8"/>
        <v>1134.5047122491592</v>
      </c>
      <c r="M18" s="3">
        <f t="shared" si="9"/>
        <v>6.0881237200745405E-4</v>
      </c>
      <c r="N18" s="3">
        <f t="shared" si="16"/>
        <v>3.6173583507322291E-2</v>
      </c>
      <c r="O18" s="3">
        <v>7</v>
      </c>
      <c r="P18" s="3">
        <f t="shared" si="17"/>
        <v>2.7777777777777776E-2</v>
      </c>
      <c r="AD18" s="3">
        <f t="shared" si="14"/>
        <v>4.0255404613875889E-4</v>
      </c>
      <c r="AE18" s="3">
        <f>Eur_1M!B17/100</f>
        <v>-3.7199999999999998E-3</v>
      </c>
      <c r="AF18" s="3">
        <f t="shared" si="10"/>
        <v>1.5</v>
      </c>
      <c r="AG18" s="3">
        <f t="shared" si="11"/>
        <v>-0.5</v>
      </c>
      <c r="AH18" s="3">
        <f t="shared" si="15"/>
        <v>1.0004025540461388</v>
      </c>
      <c r="AI18" s="3">
        <f t="shared" si="12"/>
        <v>0.99628000000000005</v>
      </c>
      <c r="AL18" s="25"/>
      <c r="AM18" s="25"/>
    </row>
    <row r="19" spans="1:39">
      <c r="A19" s="4">
        <v>43200</v>
      </c>
      <c r="B19" s="3">
        <v>138.1181</v>
      </c>
      <c r="C19" s="3">
        <f t="shared" si="2"/>
        <v>-7.8597466346884187E-4</v>
      </c>
      <c r="D19" s="3">
        <f t="shared" si="3"/>
        <v>6.1775617161495924E-7</v>
      </c>
      <c r="E19" s="3">
        <f t="shared" si="4"/>
        <v>2.3884581247832252E-5</v>
      </c>
      <c r="F19" s="3">
        <f t="shared" si="5"/>
        <v>7.5772473514919923E-3</v>
      </c>
      <c r="G19" s="3">
        <f t="shared" si="13"/>
        <v>1.6271892236138372E-2</v>
      </c>
      <c r="H19" s="3">
        <f t="shared" si="6"/>
        <v>1.5</v>
      </c>
      <c r="I19" s="13">
        <f>I20*(1+(H20*((B19/B20)-1))+((1-H20)*(Eur_1M!B19/100)*((A19-A20)/360)))</f>
        <v>119.43242668009898</v>
      </c>
      <c r="J19" s="3">
        <f t="shared" si="7"/>
        <v>114.2634737383149</v>
      </c>
      <c r="K19" s="3">
        <f t="shared" si="0"/>
        <v>1.1338142219550857</v>
      </c>
      <c r="L19" s="13">
        <f t="shared" si="8"/>
        <v>1133.8142219550857</v>
      </c>
      <c r="M19" s="3">
        <f t="shared" si="9"/>
        <v>-1.1740210258359086E-3</v>
      </c>
      <c r="N19" s="3">
        <f t="shared" si="16"/>
        <v>3.6146611211155637E-2</v>
      </c>
      <c r="O19" s="3">
        <v>8</v>
      </c>
      <c r="P19" s="3">
        <f t="shared" si="17"/>
        <v>3.1746031746031744E-2</v>
      </c>
      <c r="AD19" s="3">
        <f t="shared" si="14"/>
        <v>-7.8566586629058577E-4</v>
      </c>
      <c r="AE19" s="3">
        <f>Eur_1M!B18/100</f>
        <v>-3.7199999999999998E-3</v>
      </c>
      <c r="AF19" s="3">
        <f t="shared" si="10"/>
        <v>1.5</v>
      </c>
      <c r="AG19" s="3">
        <f t="shared" si="11"/>
        <v>-0.5</v>
      </c>
      <c r="AH19" s="3">
        <f t="shared" si="15"/>
        <v>0.99921433413370941</v>
      </c>
      <c r="AI19" s="3">
        <f t="shared" si="12"/>
        <v>0.99628000000000005</v>
      </c>
      <c r="AL19" s="25"/>
      <c r="AM19" s="25"/>
    </row>
    <row r="20" spans="1:39">
      <c r="A20" s="4">
        <v>43199</v>
      </c>
      <c r="B20" s="3">
        <v>138.22669999999999</v>
      </c>
      <c r="C20" s="3">
        <f t="shared" si="2"/>
        <v>4.7025305772554694E-5</v>
      </c>
      <c r="D20" s="3">
        <f t="shared" si="3"/>
        <v>2.2113793830022657E-9</v>
      </c>
      <c r="E20" s="3">
        <f t="shared" si="4"/>
        <v>2.6004698282668328E-5</v>
      </c>
      <c r="F20" s="3">
        <f t="shared" si="5"/>
        <v>6.7085700254322098E-3</v>
      </c>
      <c r="G20" s="3">
        <f t="shared" si="13"/>
        <v>1.7300465425426004E-2</v>
      </c>
      <c r="H20" s="3">
        <f t="shared" si="6"/>
        <v>1.5</v>
      </c>
      <c r="I20" s="13">
        <f>I21*(1+(H21*((B20/B21)-1))+((1-H21)*(Eur_1M!B20/100)*((A20-A21)/360)))</f>
        <v>119.57272520077984</v>
      </c>
      <c r="J20" s="3">
        <f t="shared" si="7"/>
        <v>114.3977002359166</v>
      </c>
      <c r="K20" s="3">
        <f t="shared" si="0"/>
        <v>1.135146125379382</v>
      </c>
      <c r="L20" s="13">
        <f t="shared" si="8"/>
        <v>1135.1461253793821</v>
      </c>
      <c r="M20" s="3">
        <f t="shared" si="9"/>
        <v>8.6035916023967927E-5</v>
      </c>
      <c r="N20" s="3">
        <f t="shared" si="16"/>
        <v>3.6630820163932688E-2</v>
      </c>
      <c r="O20" s="3">
        <v>9</v>
      </c>
      <c r="P20" s="3">
        <f t="shared" si="17"/>
        <v>3.5714285714285712E-2</v>
      </c>
      <c r="AD20" s="3">
        <f t="shared" si="14"/>
        <v>4.7026411479578201E-5</v>
      </c>
      <c r="AE20" s="3">
        <f>Eur_1M!B19/100</f>
        <v>-3.7199999999999998E-3</v>
      </c>
      <c r="AF20" s="3">
        <f t="shared" si="10"/>
        <v>1.5</v>
      </c>
      <c r="AG20" s="3">
        <f t="shared" si="11"/>
        <v>-0.5</v>
      </c>
      <c r="AH20" s="3">
        <f t="shared" si="15"/>
        <v>1.0000470264114796</v>
      </c>
      <c r="AI20" s="3">
        <f t="shared" si="12"/>
        <v>0.99628000000000005</v>
      </c>
      <c r="AL20" s="25"/>
      <c r="AM20" s="25"/>
    </row>
    <row r="21" spans="1:39">
      <c r="A21" s="4">
        <v>43196</v>
      </c>
      <c r="B21" s="3">
        <v>138.22020000000001</v>
      </c>
      <c r="C21" s="3">
        <f t="shared" si="2"/>
        <v>1.1133367733832818E-3</v>
      </c>
      <c r="D21" s="3">
        <f t="shared" si="3"/>
        <v>1.239518770967497E-6</v>
      </c>
      <c r="E21" s="3">
        <f t="shared" si="4"/>
        <v>3.3224944212617902E-5</v>
      </c>
      <c r="F21" s="3">
        <f t="shared" si="5"/>
        <v>9.3490077071875892E-3</v>
      </c>
      <c r="G21" s="3">
        <f t="shared" si="13"/>
        <v>1.9067506697528186E-2</v>
      </c>
      <c r="H21" s="3">
        <f t="shared" si="6"/>
        <v>1.5</v>
      </c>
      <c r="I21" s="13">
        <f>I22*(1+(H22*((B21/B22)-1))+((1-H22)*(Eur_1M!B21/100)*((A21-A22)/360)))</f>
        <v>119.5624380943724</v>
      </c>
      <c r="J21" s="3">
        <f t="shared" si="7"/>
        <v>114.38785834836978</v>
      </c>
      <c r="K21" s="3">
        <f t="shared" si="0"/>
        <v>1.1350484662438209</v>
      </c>
      <c r="L21" s="13">
        <f t="shared" si="8"/>
        <v>1135.0484662438209</v>
      </c>
      <c r="M21" s="3">
        <f t="shared" si="9"/>
        <v>1.674698719872933E-3</v>
      </c>
      <c r="N21" s="3">
        <f t="shared" si="16"/>
        <v>3.6582353467473794E-2</v>
      </c>
      <c r="O21" s="3">
        <v>10</v>
      </c>
      <c r="P21" s="3">
        <f t="shared" si="17"/>
        <v>3.968253968253968E-2</v>
      </c>
      <c r="AD21" s="3">
        <f t="shared" si="14"/>
        <v>1.1139567628331015E-3</v>
      </c>
      <c r="AE21" s="3">
        <f>Eur_1M!B20/100</f>
        <v>-3.7199999999999998E-3</v>
      </c>
      <c r="AF21" s="3">
        <f t="shared" si="10"/>
        <v>1.5</v>
      </c>
      <c r="AG21" s="3">
        <f t="shared" si="11"/>
        <v>-0.5</v>
      </c>
      <c r="AH21" s="3">
        <f t="shared" si="15"/>
        <v>1.0011139567628331</v>
      </c>
      <c r="AI21" s="3">
        <f t="shared" si="12"/>
        <v>0.99628000000000005</v>
      </c>
      <c r="AL21" s="25"/>
      <c r="AM21" s="25"/>
    </row>
    <row r="22" spans="1:39">
      <c r="A22" s="4">
        <v>43195</v>
      </c>
      <c r="B22" s="3">
        <v>138.06639999999999</v>
      </c>
      <c r="C22" s="3">
        <f t="shared" si="2"/>
        <v>-2.1401556344282755E-3</v>
      </c>
      <c r="D22" s="3">
        <f t="shared" si="3"/>
        <v>4.580266139575094E-6</v>
      </c>
      <c r="E22" s="3">
        <f t="shared" si="4"/>
        <v>3.4781930504039276E-5</v>
      </c>
      <c r="F22" s="3">
        <f t="shared" si="5"/>
        <v>9.9079463484381732E-3</v>
      </c>
      <c r="G22" s="3">
        <f t="shared" si="13"/>
        <v>1.9401207741258569E-2</v>
      </c>
      <c r="H22" s="3">
        <f t="shared" si="6"/>
        <v>1.5</v>
      </c>
      <c r="I22" s="13">
        <f>I23*(1+(H23*((B22/B23)-1))+((1-H23)*(Eur_1M!B22/100)*((A22-A23)/360)))</f>
        <v>119.36237460214646</v>
      </c>
      <c r="J22" s="3">
        <f t="shared" si="7"/>
        <v>114.19645346591533</v>
      </c>
      <c r="K22" s="3">
        <f t="shared" si="0"/>
        <v>1.1331491928296806</v>
      </c>
      <c r="L22" s="13">
        <f t="shared" si="8"/>
        <v>1133.1491928296807</v>
      </c>
      <c r="M22" s="3">
        <f t="shared" si="9"/>
        <v>-3.2067702306702874E-3</v>
      </c>
      <c r="N22" s="3">
        <f t="shared" si="16"/>
        <v>3.6423985998593214E-2</v>
      </c>
      <c r="O22" s="3">
        <v>11</v>
      </c>
      <c r="P22" s="3">
        <f t="shared" si="17"/>
        <v>4.3650793650793648E-2</v>
      </c>
      <c r="AD22" s="3">
        <f t="shared" si="14"/>
        <v>-2.1378671342318079E-3</v>
      </c>
      <c r="AE22" s="3">
        <f>Eur_1M!B21/100</f>
        <v>-3.7199999999999998E-3</v>
      </c>
      <c r="AF22" s="3">
        <f t="shared" si="10"/>
        <v>1.5</v>
      </c>
      <c r="AG22" s="3">
        <f t="shared" si="11"/>
        <v>-0.5</v>
      </c>
      <c r="AH22" s="3">
        <f t="shared" si="15"/>
        <v>0.99786213286576819</v>
      </c>
      <c r="AI22" s="3">
        <f t="shared" si="12"/>
        <v>0.99628000000000005</v>
      </c>
      <c r="AL22" s="25"/>
      <c r="AM22" s="25"/>
    </row>
    <row r="23" spans="1:39">
      <c r="A23" s="4">
        <v>43194</v>
      </c>
      <c r="B23" s="3">
        <v>138.3622</v>
      </c>
      <c r="C23" s="3">
        <f t="shared" si="2"/>
        <v>9.8485771272143635E-4</v>
      </c>
      <c r="D23" s="3">
        <f t="shared" si="3"/>
        <v>9.6994471430689932E-7</v>
      </c>
      <c r="E23" s="3">
        <f t="shared" si="4"/>
        <v>3.058079308921915E-5</v>
      </c>
      <c r="F23" s="3">
        <f t="shared" si="5"/>
        <v>1.1432367685661096E-2</v>
      </c>
      <c r="G23" s="3">
        <f t="shared" si="13"/>
        <v>1.7406251849754101E-2</v>
      </c>
      <c r="H23" s="3">
        <f t="shared" si="6"/>
        <v>1.5</v>
      </c>
      <c r="I23" s="13">
        <f>I24*(1+(H24*((B23/B24)-1))+((1-H24)*(Eur_1M!B23/100)*((A23-A24)/360)))</f>
        <v>119.74575669228111</v>
      </c>
      <c r="J23" s="3">
        <f t="shared" si="7"/>
        <v>114.56324304396834</v>
      </c>
      <c r="K23" s="3">
        <f t="shared" si="0"/>
        <v>1.1367887744602361</v>
      </c>
      <c r="L23" s="13">
        <f t="shared" si="8"/>
        <v>1136.788774460236</v>
      </c>
      <c r="M23" s="3">
        <f t="shared" si="9"/>
        <v>1.4820821066893533E-3</v>
      </c>
      <c r="N23" s="3">
        <f t="shared" si="16"/>
        <v>3.6475031908502972E-2</v>
      </c>
      <c r="O23" s="3">
        <v>12</v>
      </c>
      <c r="P23" s="3">
        <f t="shared" si="17"/>
        <v>4.7619047619047616E-2</v>
      </c>
      <c r="AD23" s="3">
        <f t="shared" si="14"/>
        <v>9.8534284432738595E-4</v>
      </c>
      <c r="AE23" s="3">
        <f>Eur_1M!B22/100</f>
        <v>-3.7199999999999998E-3</v>
      </c>
      <c r="AF23" s="3">
        <f t="shared" si="10"/>
        <v>1.5</v>
      </c>
      <c r="AG23" s="3">
        <f t="shared" si="11"/>
        <v>-0.5</v>
      </c>
      <c r="AH23" s="3">
        <f t="shared" si="15"/>
        <v>1.0009853428443274</v>
      </c>
      <c r="AI23" s="3">
        <f t="shared" si="12"/>
        <v>0.99628000000000005</v>
      </c>
      <c r="AL23" s="25"/>
      <c r="AM23" s="25"/>
    </row>
    <row r="24" spans="1:39">
      <c r="A24" s="4">
        <v>43193</v>
      </c>
      <c r="B24" s="3">
        <v>138.226</v>
      </c>
      <c r="C24" s="3">
        <f t="shared" si="2"/>
        <v>-5.4388864353139416E-4</v>
      </c>
      <c r="D24" s="3">
        <f t="shared" si="3"/>
        <v>2.9581485656241996E-7</v>
      </c>
      <c r="E24" s="3">
        <f t="shared" si="4"/>
        <v>2.9614529876095724E-5</v>
      </c>
      <c r="F24" s="3">
        <f t="shared" si="5"/>
        <v>1.0386834597510459E-2</v>
      </c>
      <c r="G24" s="3">
        <f t="shared" si="13"/>
        <v>1.7469249745667409E-2</v>
      </c>
      <c r="H24" s="3">
        <f t="shared" si="6"/>
        <v>1.5</v>
      </c>
      <c r="I24" s="13">
        <f>I25*(1+(H25*((B24/B25)-1))+((1-H25)*(Eur_1M!B24/100)*((A24-A25)/360)))</f>
        <v>119.56841509879865</v>
      </c>
      <c r="J24" s="3">
        <f t="shared" si="7"/>
        <v>114.39357667217243</v>
      </c>
      <c r="K24" s="3">
        <f t="shared" si="0"/>
        <v>1.1351052080585153</v>
      </c>
      <c r="L24" s="13">
        <f t="shared" si="8"/>
        <v>1135.1052080585152</v>
      </c>
      <c r="M24" s="3">
        <f t="shared" si="9"/>
        <v>-7.9008984983905254E-4</v>
      </c>
      <c r="N24" s="3">
        <f t="shared" si="16"/>
        <v>3.6473954205044755E-2</v>
      </c>
      <c r="O24" s="3">
        <v>13</v>
      </c>
      <c r="P24" s="3">
        <f t="shared" si="17"/>
        <v>5.1587301587301584E-2</v>
      </c>
      <c r="AD24" s="3">
        <f t="shared" si="14"/>
        <v>-5.4374076291452411E-4</v>
      </c>
      <c r="AE24" s="3">
        <f>Eur_1M!B23/100</f>
        <v>-3.7199999999999998E-3</v>
      </c>
      <c r="AF24" s="3">
        <f t="shared" si="10"/>
        <v>1.5</v>
      </c>
      <c r="AG24" s="3">
        <f t="shared" si="11"/>
        <v>-0.5</v>
      </c>
      <c r="AH24" s="3">
        <f t="shared" si="15"/>
        <v>0.99945625923708548</v>
      </c>
      <c r="AI24" s="3">
        <f t="shared" si="12"/>
        <v>0.99628000000000005</v>
      </c>
      <c r="AL24" s="25"/>
      <c r="AM24" s="25"/>
    </row>
    <row r="25" spans="1:39">
      <c r="A25" s="4">
        <v>43188</v>
      </c>
      <c r="B25" s="3">
        <v>138.30119999999999</v>
      </c>
      <c r="C25" s="3">
        <f t="shared" si="2"/>
        <v>1.3059748569459874E-3</v>
      </c>
      <c r="D25" s="3">
        <f t="shared" si="3"/>
        <v>1.7055703269750922E-6</v>
      </c>
      <c r="E25" s="3">
        <f t="shared" si="4"/>
        <v>3.0526141849363749E-5</v>
      </c>
      <c r="F25" s="3">
        <f t="shared" si="5"/>
        <v>9.8318934863344011E-3</v>
      </c>
      <c r="G25" s="3">
        <f t="shared" si="13"/>
        <v>1.7992490814231633E-2</v>
      </c>
      <c r="H25" s="3">
        <f t="shared" si="6"/>
        <v>1.5</v>
      </c>
      <c r="I25" s="13">
        <f>I26*(1+(H26*((B25/B26)-1))+((1-H26)*(Eur_1M!B25/100)*((A25-A26)/360)))</f>
        <v>119.6629222195717</v>
      </c>
      <c r="J25" s="3">
        <f t="shared" si="7"/>
        <v>114.4839935900289</v>
      </c>
      <c r="K25" s="3">
        <f t="shared" si="0"/>
        <v>1.1360023975453832</v>
      </c>
      <c r="L25" s="13">
        <f t="shared" si="8"/>
        <v>1136.0023975453832</v>
      </c>
      <c r="M25" s="3">
        <f t="shared" si="9"/>
        <v>1.9634659365285693E-3</v>
      </c>
      <c r="N25" s="3">
        <f t="shared" si="16"/>
        <v>3.6538626541829718E-2</v>
      </c>
      <c r="O25" s="3">
        <v>14</v>
      </c>
      <c r="P25" s="3">
        <f t="shared" si="17"/>
        <v>5.5555555555555552E-2</v>
      </c>
      <c r="Q25" s="5">
        <f>Eur_1M!B24/100</f>
        <v>-3.7199999999999998E-3</v>
      </c>
      <c r="R25" s="3">
        <f>(LN(L25/1000)+(Q25+((N25^2)/2))*P25)/(N25*SQRT(P25))</f>
        <v>14.786617160466866</v>
      </c>
      <c r="S25" s="3">
        <f>R25-(N25*SQRT(P25))</f>
        <v>14.778004923599209</v>
      </c>
      <c r="T25" s="13">
        <f>_xlfn.NORM.S.DIST(R25,TRUE)</f>
        <v>1</v>
      </c>
      <c r="U25" s="13">
        <f>_xlfn.NORM.S.DIST(S25,TRUE)</f>
        <v>1</v>
      </c>
      <c r="V25" s="3">
        <f>(L25*T25) - ( 1000* EXP(-Q25*P25) *U25 )</f>
        <v>135.79570952168979</v>
      </c>
      <c r="W25" s="13">
        <f>T25</f>
        <v>1</v>
      </c>
      <c r="X25" s="3">
        <f xml:space="preserve"> _xlfn.NORM.S.DIST(R25,FALSE) / ( L25 * N25 * SQRT(P25) )</f>
        <v>1.3566358344634795E-49</v>
      </c>
      <c r="Y25" s="3">
        <f>- ( (L25* _xlfn.NORM.S.DIST(R25,FALSE)  * N25  ) / ( 2* SQRT(P25) ) ) - Q25 * 1000 * ( EXP(-Q25*P25) ) *U25</f>
        <v>3.7207688794481397</v>
      </c>
      <c r="Z25" s="3">
        <f xml:space="preserve"> L25 * SQRT(P25) * _xlfn.NORM.S.DIST(R25,FALSE)</f>
        <v>3.5538696435488538E-46</v>
      </c>
      <c r="AA25" s="3">
        <f>1000 * P25 * EXP(-Q25*P25) * U25</f>
        <v>55.567038223538525</v>
      </c>
      <c r="AD25" s="3">
        <f t="shared" si="14"/>
        <v>1.3068280134693744E-3</v>
      </c>
      <c r="AE25" s="3">
        <f>Eur_1M!B24/100</f>
        <v>-3.7199999999999998E-3</v>
      </c>
      <c r="AF25" s="3">
        <f t="shared" si="10"/>
        <v>1.5</v>
      </c>
      <c r="AG25" s="3">
        <f t="shared" si="11"/>
        <v>-0.5</v>
      </c>
      <c r="AH25" s="3">
        <f t="shared" si="15"/>
        <v>1.0013068280134694</v>
      </c>
      <c r="AI25" s="3">
        <f t="shared" si="12"/>
        <v>0.99628000000000005</v>
      </c>
      <c r="AL25" s="25"/>
      <c r="AM25" s="25"/>
    </row>
    <row r="26" spans="1:39">
      <c r="A26" s="4">
        <v>43187</v>
      </c>
      <c r="B26" s="3">
        <v>138.1207</v>
      </c>
      <c r="C26" s="3">
        <f t="shared" si="2"/>
        <v>1.129510713089903E-4</v>
      </c>
      <c r="D26" s="3">
        <f t="shared" si="3"/>
        <v>1.2757944509848611E-8</v>
      </c>
      <c r="E26" s="3">
        <f t="shared" si="4"/>
        <v>2.9214254634616861E-5</v>
      </c>
      <c r="F26" s="3">
        <f t="shared" si="5"/>
        <v>9.1533603495730087E-3</v>
      </c>
      <c r="G26" s="3">
        <f t="shared" si="13"/>
        <v>1.7757130534295711E-2</v>
      </c>
      <c r="H26" s="3">
        <f t="shared" si="6"/>
        <v>1.5</v>
      </c>
      <c r="I26" s="13">
        <f>I27*(1+(H27*((B26/B27)-1))+((1-H27)*(Eur_1M!B26/100)*((A26-A27)/360)))</f>
        <v>119.42819865919458</v>
      </c>
      <c r="J26" s="3">
        <f t="shared" si="7"/>
        <v>114.2594287032352</v>
      </c>
      <c r="K26" s="3">
        <f t="shared" si="0"/>
        <v>1.1337740838588803</v>
      </c>
      <c r="L26" s="13">
        <f t="shared" si="8"/>
        <v>1133.7740838588804</v>
      </c>
      <c r="M26" s="3">
        <f t="shared" si="9"/>
        <v>1.7457371468235453E-4</v>
      </c>
      <c r="N26" s="3">
        <f t="shared" si="16"/>
        <v>3.6617565607847645E-2</v>
      </c>
      <c r="O26" s="3">
        <v>15</v>
      </c>
      <c r="P26" s="3">
        <f t="shared" si="17"/>
        <v>5.9523809523809521E-2</v>
      </c>
      <c r="Q26" s="5">
        <f>Eur_1M!B25/100</f>
        <v>-3.7099999999999998E-3</v>
      </c>
      <c r="R26" s="3">
        <f t="shared" ref="R26:R89" si="18">(LN(L26/1000)+(Q26+((N26^2)/2))*P26)/(N26*SQRT(P26))</f>
        <v>14.033383478363417</v>
      </c>
      <c r="S26" s="3">
        <f t="shared" ref="S26:S89" si="19">R26-(N26*SQRT(P26))</f>
        <v>14.024449707126443</v>
      </c>
      <c r="T26" s="13">
        <f t="shared" ref="T26:U89" si="20">_xlfn.NORM.S.DIST(R26,TRUE)</f>
        <v>1</v>
      </c>
      <c r="U26" s="13">
        <f t="shared" si="20"/>
        <v>1</v>
      </c>
      <c r="V26" s="3">
        <f t="shared" ref="V26:V89" si="21">(L26*T26) - ( 1000* EXP(-Q26*P26) *U26 )</f>
        <v>133.5532261400715</v>
      </c>
      <c r="W26" s="13">
        <f t="shared" ref="W26:W89" si="22">T26</f>
        <v>1</v>
      </c>
      <c r="X26" s="3">
        <f t="shared" ref="X26:X89" si="23" xml:space="preserve"> _xlfn.NORM.S.DIST(R26,FALSE) / ( L26 * N26 * SQRT(P26) )</f>
        <v>6.7806579806609977E-45</v>
      </c>
      <c r="Y26" s="3">
        <f t="shared" ref="Y26:Y89" si="24">- ( (L26* _xlfn.NORM.S.DIST(R26,FALSE)  * N26  ) / ( 2* SQRT(P26) ) ) - Q26 * 1000 * ( EXP(-Q26*P26) ) *U26</f>
        <v>3.7108193821367812</v>
      </c>
      <c r="Z26" s="3">
        <f t="shared" ref="Z26:Z89" si="25" xml:space="preserve"> L26 * SQRT(P26) * _xlfn.NORM.S.DIST(R26,FALSE)</f>
        <v>1.8997877222566114E-41</v>
      </c>
      <c r="AA26" s="3">
        <f t="shared" ref="AA26:AA89" si="26">1000 * P26 * EXP(-Q26*P26) * U26</f>
        <v>59.536955816595764</v>
      </c>
      <c r="AD26" s="3">
        <f t="shared" si="14"/>
        <v>1.1295745052142259E-4</v>
      </c>
      <c r="AE26" s="3">
        <f>Eur_1M!B25/100</f>
        <v>-3.7099999999999998E-3</v>
      </c>
      <c r="AF26" s="3">
        <f t="shared" si="10"/>
        <v>1.5</v>
      </c>
      <c r="AG26" s="3">
        <f t="shared" si="11"/>
        <v>-0.5</v>
      </c>
      <c r="AH26" s="3">
        <f t="shared" si="15"/>
        <v>1.0001129574505214</v>
      </c>
      <c r="AI26" s="3">
        <f t="shared" si="12"/>
        <v>0.99629000000000001</v>
      </c>
      <c r="AL26" s="25"/>
      <c r="AM26" s="25"/>
    </row>
    <row r="27" spans="1:39">
      <c r="A27" s="4">
        <v>43186</v>
      </c>
      <c r="B27" s="3">
        <v>138.10509999999999</v>
      </c>
      <c r="C27" s="3">
        <f t="shared" si="2"/>
        <v>1.8017004340375067E-3</v>
      </c>
      <c r="D27" s="3">
        <f t="shared" si="3"/>
        <v>3.24612445401094E-6</v>
      </c>
      <c r="E27" s="3">
        <f t="shared" si="4"/>
        <v>3.2132249402502275E-5</v>
      </c>
      <c r="F27" s="3">
        <f t="shared" si="5"/>
        <v>1.0752353410645466E-2</v>
      </c>
      <c r="G27" s="3">
        <f t="shared" si="13"/>
        <v>1.8221692759868787E-2</v>
      </c>
      <c r="H27" s="3">
        <f t="shared" si="6"/>
        <v>1.5</v>
      </c>
      <c r="I27" s="13">
        <f>I28*(1+(H28*((B27/B28)-1))+((1-H28)*(Eur_1M!B27/100)*((A27-A28)/360)))</f>
        <v>119.40735145465673</v>
      </c>
      <c r="J27" s="3">
        <f t="shared" si="7"/>
        <v>114.23948375131181</v>
      </c>
      <c r="K27" s="3">
        <f t="shared" si="0"/>
        <v>1.1335761739808845</v>
      </c>
      <c r="L27" s="13">
        <f t="shared" si="8"/>
        <v>1133.5761739808845</v>
      </c>
      <c r="M27" s="3">
        <f t="shared" si="9"/>
        <v>2.7064598273426393E-3</v>
      </c>
      <c r="N27" s="3">
        <f t="shared" si="16"/>
        <v>3.6529585727216624E-2</v>
      </c>
      <c r="O27" s="3">
        <v>16</v>
      </c>
      <c r="P27" s="3">
        <f t="shared" si="17"/>
        <v>6.3492063492063489E-2</v>
      </c>
      <c r="Q27" s="5">
        <f>Eur_1M!B26/100</f>
        <v>-3.7099999999999998E-3</v>
      </c>
      <c r="R27" s="3">
        <f t="shared" si="18"/>
        <v>13.600192104002634</v>
      </c>
      <c r="S27" s="3">
        <f t="shared" si="19"/>
        <v>13.590987513590212</v>
      </c>
      <c r="T27" s="13">
        <f t="shared" si="20"/>
        <v>1</v>
      </c>
      <c r="U27" s="13">
        <f t="shared" si="20"/>
        <v>1</v>
      </c>
      <c r="V27" s="3">
        <f t="shared" si="21"/>
        <v>133.34059067994053</v>
      </c>
      <c r="W27" s="13">
        <f t="shared" si="22"/>
        <v>1</v>
      </c>
      <c r="X27" s="3">
        <f t="shared" si="23"/>
        <v>2.6167760139081233E-42</v>
      </c>
      <c r="Y27" s="3">
        <f t="shared" si="24"/>
        <v>3.7108740140465022</v>
      </c>
      <c r="Z27" s="3">
        <f t="shared" si="25"/>
        <v>7.7988785536236966E-39</v>
      </c>
      <c r="AA27" s="3">
        <f t="shared" si="26"/>
        <v>63.507021161964694</v>
      </c>
      <c r="AD27" s="3">
        <f t="shared" si="14"/>
        <v>1.8033244714610319E-3</v>
      </c>
      <c r="AE27" s="3">
        <f>Eur_1M!B26/100</f>
        <v>-3.7099999999999998E-3</v>
      </c>
      <c r="AF27" s="3">
        <f t="shared" si="10"/>
        <v>1.5</v>
      </c>
      <c r="AG27" s="3">
        <f t="shared" si="11"/>
        <v>-0.5</v>
      </c>
      <c r="AH27" s="3">
        <f t="shared" si="15"/>
        <v>1.001803324471461</v>
      </c>
      <c r="AI27" s="3">
        <f t="shared" si="12"/>
        <v>0.99629000000000001</v>
      </c>
      <c r="AL27" s="25"/>
      <c r="AM27" s="25"/>
    </row>
    <row r="28" spans="1:39">
      <c r="A28" s="4">
        <v>43185</v>
      </c>
      <c r="B28" s="3">
        <v>137.85650000000001</v>
      </c>
      <c r="C28" s="3">
        <f t="shared" si="2"/>
        <v>-1.8713362120436133E-4</v>
      </c>
      <c r="D28" s="3">
        <f t="shared" si="3"/>
        <v>3.5018992185057391E-8</v>
      </c>
      <c r="E28" s="3">
        <f t="shared" si="4"/>
        <v>2.9477402517791158E-5</v>
      </c>
      <c r="F28" s="3">
        <f t="shared" si="5"/>
        <v>8.1817072247503779E-3</v>
      </c>
      <c r="G28" s="3">
        <f t="shared" si="13"/>
        <v>1.8145050616184655E-2</v>
      </c>
      <c r="H28" s="3">
        <f t="shared" si="6"/>
        <v>1.5</v>
      </c>
      <c r="I28" s="13">
        <f>I29*(1+(H29*((B28/B29)-1))+((1-H29)*(Eur_1M!B28/100)*((A28-A29)/360)))</f>
        <v>119.08461718552282</v>
      </c>
      <c r="J28" s="3">
        <f t="shared" si="7"/>
        <v>113.9307171984525</v>
      </c>
      <c r="K28" s="3">
        <f t="shared" si="0"/>
        <v>1.1305123435419666</v>
      </c>
      <c r="L28" s="13">
        <f t="shared" si="8"/>
        <v>1130.5123435419666</v>
      </c>
      <c r="M28" s="3">
        <f t="shared" si="9"/>
        <v>-2.652926895279054E-4</v>
      </c>
      <c r="N28" s="3">
        <f t="shared" si="16"/>
        <v>3.6644687153305482E-2</v>
      </c>
      <c r="O28" s="3">
        <v>17</v>
      </c>
      <c r="P28" s="3">
        <f t="shared" si="17"/>
        <v>6.7460317460317457E-2</v>
      </c>
      <c r="Q28" s="5">
        <f>Eur_1M!B27/100</f>
        <v>-3.7000000000000002E-3</v>
      </c>
      <c r="R28" s="3">
        <f t="shared" si="18"/>
        <v>12.867154943794219</v>
      </c>
      <c r="S28" s="3">
        <f t="shared" si="19"/>
        <v>12.857637173730259</v>
      </c>
      <c r="T28" s="13">
        <f t="shared" si="20"/>
        <v>1</v>
      </c>
      <c r="U28" s="13">
        <f t="shared" si="20"/>
        <v>1</v>
      </c>
      <c r="V28" s="3">
        <f t="shared" si="21"/>
        <v>130.26270921389903</v>
      </c>
      <c r="W28" s="13">
        <f t="shared" si="22"/>
        <v>1</v>
      </c>
      <c r="X28" s="3">
        <f t="shared" si="23"/>
        <v>4.1438500151426727E-38</v>
      </c>
      <c r="Y28" s="3">
        <f t="shared" si="24"/>
        <v>3.70092364701385</v>
      </c>
      <c r="Z28" s="3">
        <f t="shared" si="25"/>
        <v>1.3092242593498963E-34</v>
      </c>
      <c r="AA28" s="3">
        <f t="shared" si="26"/>
        <v>67.47715787133788</v>
      </c>
      <c r="AD28" s="3">
        <f t="shared" si="14"/>
        <v>-1.8711611280042284E-4</v>
      </c>
      <c r="AE28" s="3">
        <f>Eur_1M!B27/100</f>
        <v>-3.7000000000000002E-3</v>
      </c>
      <c r="AF28" s="3">
        <f t="shared" si="10"/>
        <v>1.5</v>
      </c>
      <c r="AG28" s="3">
        <f t="shared" si="11"/>
        <v>-0.5</v>
      </c>
      <c r="AH28" s="3">
        <f t="shared" si="15"/>
        <v>0.99981288388719958</v>
      </c>
      <c r="AI28" s="3">
        <f t="shared" si="12"/>
        <v>0.99629999999999996</v>
      </c>
      <c r="AL28" s="25"/>
      <c r="AM28" s="25"/>
    </row>
    <row r="29" spans="1:39">
      <c r="A29" s="4">
        <v>43182</v>
      </c>
      <c r="B29" s="3">
        <v>137.88229999999999</v>
      </c>
      <c r="C29" s="3">
        <f t="shared" si="2"/>
        <v>3.9164604485982774E-5</v>
      </c>
      <c r="D29" s="3">
        <f t="shared" si="3"/>
        <v>1.533866244543462E-9</v>
      </c>
      <c r="E29" s="3">
        <f t="shared" si="4"/>
        <v>3.1483331987037304E-5</v>
      </c>
      <c r="F29" s="3">
        <f t="shared" si="5"/>
        <v>9.7974585209928168E-3</v>
      </c>
      <c r="G29" s="3">
        <f t="shared" si="13"/>
        <v>1.8336198110573739E-2</v>
      </c>
      <c r="H29" s="3">
        <f t="shared" si="6"/>
        <v>1.5</v>
      </c>
      <c r="I29" s="13">
        <f>I30*(1+(H30*((B29/B30)-1))+((1-H30)*(Eur_1M!B29/100)*((A29-A30)/360)))</f>
        <v>119.1162136548682</v>
      </c>
      <c r="J29" s="3">
        <f t="shared" si="7"/>
        <v>113.96094619442643</v>
      </c>
      <c r="K29" s="3">
        <f t="shared" si="0"/>
        <v>1.1308122999884962</v>
      </c>
      <c r="L29" s="13">
        <f t="shared" si="8"/>
        <v>1130.8122999884963</v>
      </c>
      <c r="M29" s="3">
        <f t="shared" si="9"/>
        <v>6.3898793350090704E-5</v>
      </c>
      <c r="N29" s="3">
        <f t="shared" si="16"/>
        <v>3.6968663880298715E-2</v>
      </c>
      <c r="O29" s="3">
        <v>18</v>
      </c>
      <c r="P29" s="3">
        <f t="shared" si="17"/>
        <v>7.1428571428571425E-2</v>
      </c>
      <c r="Q29" s="5">
        <f>Eur_1M!B28/100</f>
        <v>-3.7000000000000002E-3</v>
      </c>
      <c r="R29" s="3">
        <f t="shared" si="18"/>
        <v>12.420762518991262</v>
      </c>
      <c r="S29" s="3">
        <f t="shared" si="19"/>
        <v>12.41088222797077</v>
      </c>
      <c r="T29" s="13">
        <f t="shared" si="20"/>
        <v>1</v>
      </c>
      <c r="U29" s="13">
        <f t="shared" si="20"/>
        <v>1</v>
      </c>
      <c r="V29" s="3">
        <f t="shared" si="21"/>
        <v>130.54797934766441</v>
      </c>
      <c r="W29" s="13">
        <f t="shared" si="22"/>
        <v>1</v>
      </c>
      <c r="X29" s="3">
        <f t="shared" si="23"/>
        <v>1.127937511723929E-35</v>
      </c>
      <c r="Y29" s="3">
        <f t="shared" si="24"/>
        <v>3.7009779863710781</v>
      </c>
      <c r="Z29" s="3">
        <f t="shared" si="25"/>
        <v>3.8086565073629774E-32</v>
      </c>
      <c r="AA29" s="3">
        <f t="shared" si="26"/>
        <v>71.447451474345144</v>
      </c>
      <c r="AD29" s="3">
        <f t="shared" si="14"/>
        <v>3.9165371429117357E-5</v>
      </c>
      <c r="AE29" s="3">
        <f>Eur_1M!B28/100</f>
        <v>-3.7000000000000002E-3</v>
      </c>
      <c r="AF29" s="3">
        <f t="shared" si="10"/>
        <v>1.5</v>
      </c>
      <c r="AG29" s="3">
        <f t="shared" si="11"/>
        <v>-0.5</v>
      </c>
      <c r="AH29" s="3">
        <f t="shared" si="15"/>
        <v>1.0000391653714291</v>
      </c>
      <c r="AI29" s="3">
        <f t="shared" si="12"/>
        <v>0.99629999999999996</v>
      </c>
      <c r="AL29" s="25"/>
      <c r="AM29" s="25"/>
    </row>
    <row r="30" spans="1:39">
      <c r="A30" s="4">
        <v>43181</v>
      </c>
      <c r="B30" s="3">
        <v>137.87690000000001</v>
      </c>
      <c r="C30" s="3">
        <f t="shared" si="2"/>
        <v>2.8202534985150097E-3</v>
      </c>
      <c r="D30" s="3">
        <f t="shared" si="3"/>
        <v>7.9538297958861512E-6</v>
      </c>
      <c r="E30" s="3">
        <f t="shared" si="4"/>
        <v>3.5990089773658897E-5</v>
      </c>
      <c r="F30" s="3">
        <f t="shared" si="5"/>
        <v>1.1881567721946476E-2</v>
      </c>
      <c r="G30" s="3">
        <f t="shared" si="13"/>
        <v>1.909285182164901E-2</v>
      </c>
      <c r="H30" s="3">
        <f t="shared" si="6"/>
        <v>1.5</v>
      </c>
      <c r="I30" s="13">
        <f>I31*(1+(H31*((B30/B31)-1))+((1-H31)*(Eur_1M!B30/100)*((A30-A31)/360)))</f>
        <v>119.10860251572112</v>
      </c>
      <c r="J30" s="3">
        <f t="shared" si="7"/>
        <v>113.95366446012507</v>
      </c>
      <c r="K30" s="3">
        <f t="shared" si="0"/>
        <v>1.1307400447555571</v>
      </c>
      <c r="L30" s="13">
        <f t="shared" si="8"/>
        <v>1130.7400447555572</v>
      </c>
      <c r="M30" s="3">
        <f t="shared" si="9"/>
        <v>4.2325203561964925E-3</v>
      </c>
      <c r="N30" s="3">
        <f t="shared" si="16"/>
        <v>3.6695917183761056E-2</v>
      </c>
      <c r="O30" s="3">
        <v>19</v>
      </c>
      <c r="P30" s="3">
        <f t="shared" si="17"/>
        <v>7.5396825396825393E-2</v>
      </c>
      <c r="Q30" s="5">
        <f>Eur_1M!B29/100</f>
        <v>-3.7099999999999998E-3</v>
      </c>
      <c r="R30" s="3">
        <f t="shared" si="18"/>
        <v>12.171659345118943</v>
      </c>
      <c r="S30" s="3">
        <f t="shared" si="19"/>
        <v>12.161583203169167</v>
      </c>
      <c r="T30" s="13">
        <f t="shared" si="20"/>
        <v>1</v>
      </c>
      <c r="U30" s="13">
        <f t="shared" si="20"/>
        <v>1</v>
      </c>
      <c r="V30" s="3">
        <f t="shared" si="21"/>
        <v>130.460283407426</v>
      </c>
      <c r="W30" s="13">
        <f t="shared" si="22"/>
        <v>1</v>
      </c>
      <c r="X30" s="3">
        <f t="shared" si="23"/>
        <v>2.3661549418633412E-34</v>
      </c>
      <c r="Y30" s="3">
        <f t="shared" si="24"/>
        <v>3.7110379146015666</v>
      </c>
      <c r="Z30" s="3">
        <f t="shared" si="25"/>
        <v>8.3702712621847468E-31</v>
      </c>
      <c r="AA30" s="3">
        <f t="shared" si="26"/>
        <v>75.417918514343214</v>
      </c>
      <c r="AD30" s="3">
        <f t="shared" si="14"/>
        <v>2.8242341546864669E-3</v>
      </c>
      <c r="AE30" s="3">
        <f>Eur_1M!B29/100</f>
        <v>-3.7099999999999998E-3</v>
      </c>
      <c r="AF30" s="3">
        <f t="shared" si="10"/>
        <v>1.5</v>
      </c>
      <c r="AG30" s="3">
        <f t="shared" si="11"/>
        <v>-0.5</v>
      </c>
      <c r="AH30" s="3">
        <f t="shared" si="15"/>
        <v>1.0028242341546865</v>
      </c>
      <c r="AI30" s="3">
        <f t="shared" si="12"/>
        <v>0.99629000000000001</v>
      </c>
      <c r="AL30" s="25"/>
      <c r="AM30" s="25"/>
    </row>
    <row r="31" spans="1:39">
      <c r="A31" s="4">
        <v>43180</v>
      </c>
      <c r="B31" s="3">
        <v>137.48859999999999</v>
      </c>
      <c r="C31" s="3">
        <f t="shared" si="2"/>
        <v>-6.2240334035245086E-4</v>
      </c>
      <c r="D31" s="3">
        <f t="shared" si="3"/>
        <v>3.8738591808188881E-7</v>
      </c>
      <c r="E31" s="3">
        <f t="shared" si="4"/>
        <v>2.8080621812324255E-5</v>
      </c>
      <c r="F31" s="3">
        <f t="shared" si="5"/>
        <v>8.8506917304457429E-3</v>
      </c>
      <c r="G31" s="3">
        <f t="shared" si="13"/>
        <v>1.7448923922340764E-2</v>
      </c>
      <c r="H31" s="3">
        <f t="shared" si="6"/>
        <v>1.5</v>
      </c>
      <c r="I31" s="13">
        <f>I32*(1+(H32*((B31/B32)-1))+((1-H32)*(Eur_1M!B31/100)*((A31-A32)/360)))</f>
        <v>118.60553829674922</v>
      </c>
      <c r="J31" s="3">
        <f t="shared" si="7"/>
        <v>113.4723725131135</v>
      </c>
      <c r="K31" s="3">
        <f t="shared" si="0"/>
        <v>1.1259642783922492</v>
      </c>
      <c r="L31" s="13">
        <f t="shared" si="8"/>
        <v>1125.9642783922493</v>
      </c>
      <c r="M31" s="3">
        <f t="shared" si="9"/>
        <v>-9.2860666421069524E-4</v>
      </c>
      <c r="N31" s="3">
        <f t="shared" si="16"/>
        <v>3.6920173649382305E-2</v>
      </c>
      <c r="O31" s="3">
        <v>20</v>
      </c>
      <c r="P31" s="3">
        <f t="shared" si="17"/>
        <v>7.9365079365079361E-2</v>
      </c>
      <c r="Q31" s="5">
        <f>Eur_1M!B30/100</f>
        <v>-3.7000000000000002E-3</v>
      </c>
      <c r="R31" s="3">
        <f t="shared" si="18"/>
        <v>11.383456171630286</v>
      </c>
      <c r="S31" s="3">
        <f t="shared" si="19"/>
        <v>11.373055091015255</v>
      </c>
      <c r="T31" s="13">
        <f t="shared" si="20"/>
        <v>1</v>
      </c>
      <c r="U31" s="13">
        <f t="shared" si="20"/>
        <v>1</v>
      </c>
      <c r="V31" s="3">
        <f t="shared" si="21"/>
        <v>125.67058447898364</v>
      </c>
      <c r="W31" s="13">
        <f t="shared" si="22"/>
        <v>1</v>
      </c>
      <c r="X31" s="3">
        <f t="shared" si="23"/>
        <v>2.4757107833640757E-30</v>
      </c>
      <c r="Y31" s="3">
        <f t="shared" si="24"/>
        <v>3.7010866674790828</v>
      </c>
      <c r="Z31" s="3">
        <f t="shared" si="25"/>
        <v>9.1969181919181719E-27</v>
      </c>
      <c r="AA31" s="3">
        <f t="shared" si="26"/>
        <v>79.388388405814737</v>
      </c>
      <c r="AD31" s="3">
        <f t="shared" si="14"/>
        <v>-6.2220968757220607E-4</v>
      </c>
      <c r="AE31" s="3">
        <f>Eur_1M!B30/100</f>
        <v>-3.7000000000000002E-3</v>
      </c>
      <c r="AF31" s="3">
        <f t="shared" si="10"/>
        <v>1.5</v>
      </c>
      <c r="AG31" s="3">
        <f t="shared" si="11"/>
        <v>-0.5</v>
      </c>
      <c r="AH31" s="3">
        <f t="shared" si="15"/>
        <v>0.99937779031242779</v>
      </c>
      <c r="AI31" s="3">
        <f t="shared" si="12"/>
        <v>0.99629999999999996</v>
      </c>
      <c r="AL31" s="25"/>
      <c r="AM31" s="25"/>
    </row>
    <row r="32" spans="1:39">
      <c r="A32" s="4">
        <v>43179</v>
      </c>
      <c r="B32" s="3">
        <v>137.57419999999999</v>
      </c>
      <c r="C32" s="3">
        <f t="shared" si="2"/>
        <v>3.7659498963043273E-4</v>
      </c>
      <c r="D32" s="3">
        <f t="shared" si="3"/>
        <v>1.4182378621474573E-7</v>
      </c>
      <c r="E32" s="3">
        <f t="shared" si="4"/>
        <v>2.8313670107775643E-5</v>
      </c>
      <c r="F32" s="3">
        <f t="shared" si="5"/>
        <v>1.0260771535809862E-2</v>
      </c>
      <c r="G32" s="3">
        <f t="shared" si="13"/>
        <v>1.7041821524608779E-2</v>
      </c>
      <c r="H32" s="3">
        <f t="shared" si="6"/>
        <v>1.5</v>
      </c>
      <c r="I32" s="13">
        <f>I33*(1+(H33*((B32/B33)-1))+((1-H33)*(Eur_1M!B32/100)*((A32-A33)/360)))</f>
        <v>118.71572734324727</v>
      </c>
      <c r="J32" s="3">
        <f t="shared" si="7"/>
        <v>113.57779265378018</v>
      </c>
      <c r="K32" s="3">
        <f t="shared" si="0"/>
        <v>1.1270103419404494</v>
      </c>
      <c r="L32" s="13">
        <f t="shared" si="8"/>
        <v>1127.0103419404493</v>
      </c>
      <c r="M32" s="3">
        <f t="shared" si="9"/>
        <v>5.6997528774753903E-4</v>
      </c>
      <c r="N32" s="3">
        <f t="shared" si="16"/>
        <v>3.7011157720005385E-2</v>
      </c>
      <c r="O32" s="3">
        <v>21</v>
      </c>
      <c r="P32" s="3">
        <f t="shared" si="17"/>
        <v>8.3333333333333329E-2</v>
      </c>
      <c r="Q32" s="5">
        <f>Eur_1M!B31/100</f>
        <v>-3.7000000000000002E-3</v>
      </c>
      <c r="R32" s="3">
        <f t="shared" si="18"/>
        <v>11.167625449032604</v>
      </c>
      <c r="S32" s="3">
        <f t="shared" si="19"/>
        <v>11.156941248096272</v>
      </c>
      <c r="T32" s="13">
        <f t="shared" si="20"/>
        <v>1</v>
      </c>
      <c r="U32" s="13">
        <f t="shared" si="20"/>
        <v>1</v>
      </c>
      <c r="V32" s="3">
        <f t="shared" si="21"/>
        <v>126.70196106750791</v>
      </c>
      <c r="W32" s="13">
        <f t="shared" si="22"/>
        <v>1</v>
      </c>
      <c r="X32" s="3">
        <f t="shared" si="23"/>
        <v>2.7449574250860595E-29</v>
      </c>
      <c r="Y32" s="3">
        <f t="shared" si="24"/>
        <v>3.7011410092298833</v>
      </c>
      <c r="Z32" s="3">
        <f t="shared" si="25"/>
        <v>1.0753326680216163E-25</v>
      </c>
      <c r="AA32" s="3">
        <f t="shared" si="26"/>
        <v>83.359031739411776</v>
      </c>
      <c r="AD32" s="3">
        <f t="shared" si="14"/>
        <v>3.7666591042606612E-4</v>
      </c>
      <c r="AE32" s="3">
        <f>Eur_1M!B31/100</f>
        <v>-3.7000000000000002E-3</v>
      </c>
      <c r="AF32" s="3">
        <f t="shared" si="10"/>
        <v>1.5</v>
      </c>
      <c r="AG32" s="3">
        <f t="shared" si="11"/>
        <v>-0.5</v>
      </c>
      <c r="AH32" s="3">
        <f t="shared" si="15"/>
        <v>1.0003766659104261</v>
      </c>
      <c r="AI32" s="3">
        <f t="shared" si="12"/>
        <v>0.99629999999999996</v>
      </c>
      <c r="AL32" s="25"/>
      <c r="AM32" s="25"/>
    </row>
    <row r="33" spans="1:39">
      <c r="A33" s="4">
        <v>43178</v>
      </c>
      <c r="B33" s="3">
        <v>137.5224</v>
      </c>
      <c r="C33" s="3">
        <f t="shared" si="2"/>
        <v>1.1489697462725553E-4</v>
      </c>
      <c r="D33" s="3">
        <f t="shared" si="3"/>
        <v>1.3201314778496202E-8</v>
      </c>
      <c r="E33" s="3">
        <f t="shared" si="4"/>
        <v>2.9088020098212896E-5</v>
      </c>
      <c r="F33" s="3">
        <f t="shared" si="5"/>
        <v>8.9270068764489285E-3</v>
      </c>
      <c r="G33" s="3">
        <f t="shared" si="13"/>
        <v>1.7784921664742236E-2</v>
      </c>
      <c r="H33" s="3">
        <f t="shared" si="6"/>
        <v>1.5</v>
      </c>
      <c r="I33" s="13">
        <f>I34*(1+(H34*((B33/B34)-1))+((1-H34)*(Eur_1M!B33/100)*((A33-A34)/360)))</f>
        <v>118.64808159242911</v>
      </c>
      <c r="J33" s="3">
        <f t="shared" si="7"/>
        <v>113.51307456433851</v>
      </c>
      <c r="K33" s="3">
        <f t="shared" si="0"/>
        <v>1.1263681569286863</v>
      </c>
      <c r="L33" s="13">
        <f t="shared" si="8"/>
        <v>1126.3681569286864</v>
      </c>
      <c r="M33" s="3">
        <f t="shared" si="9"/>
        <v>1.8775440301168925E-4</v>
      </c>
      <c r="N33" s="3">
        <f t="shared" si="16"/>
        <v>3.8248227260253613E-2</v>
      </c>
      <c r="O33" s="3">
        <v>22</v>
      </c>
      <c r="P33" s="3">
        <f t="shared" si="17"/>
        <v>8.7301587301587297E-2</v>
      </c>
      <c r="Q33" s="5">
        <f>Eur_1M!B32/100</f>
        <v>-3.7000000000000002E-3</v>
      </c>
      <c r="R33" s="3">
        <f t="shared" si="18"/>
        <v>10.506837700873367</v>
      </c>
      <c r="S33" s="3">
        <f t="shared" si="19"/>
        <v>10.495536557591523</v>
      </c>
      <c r="T33" s="13">
        <f t="shared" si="20"/>
        <v>1</v>
      </c>
      <c r="U33" s="13">
        <f t="shared" si="20"/>
        <v>1</v>
      </c>
      <c r="V33" s="3">
        <f t="shared" si="21"/>
        <v>126.04508888042574</v>
      </c>
      <c r="W33" s="13">
        <f t="shared" si="22"/>
        <v>1</v>
      </c>
      <c r="X33" s="3">
        <f t="shared" si="23"/>
        <v>3.3452864197872728E-26</v>
      </c>
      <c r="Y33" s="3">
        <f t="shared" si="24"/>
        <v>3.7011953517785647</v>
      </c>
      <c r="Z33" s="3">
        <f t="shared" si="25"/>
        <v>1.4171880680250884E-22</v>
      </c>
      <c r="AA33" s="3">
        <f t="shared" si="26"/>
        <v>87.329791655006872</v>
      </c>
      <c r="AD33" s="3">
        <f t="shared" si="14"/>
        <v>1.1490357553745056E-4</v>
      </c>
      <c r="AE33" s="3">
        <f>Eur_1M!B32/100</f>
        <v>-3.7000000000000002E-3</v>
      </c>
      <c r="AF33" s="3">
        <f t="shared" si="10"/>
        <v>1.5</v>
      </c>
      <c r="AG33" s="3">
        <f t="shared" si="11"/>
        <v>-0.5</v>
      </c>
      <c r="AH33" s="3">
        <f t="shared" si="15"/>
        <v>1.0001149035755375</v>
      </c>
      <c r="AI33" s="3">
        <f t="shared" si="12"/>
        <v>0.99629999999999996</v>
      </c>
      <c r="AL33" s="25"/>
      <c r="AM33" s="25"/>
    </row>
    <row r="34" spans="1:39">
      <c r="A34" s="4">
        <v>43175</v>
      </c>
      <c r="B34" s="3">
        <v>137.50659999999999</v>
      </c>
      <c r="C34" s="3">
        <f t="shared" si="2"/>
        <v>6.8092637714106707E-4</v>
      </c>
      <c r="D34" s="3">
        <f t="shared" si="3"/>
        <v>4.6366073108645868E-7</v>
      </c>
      <c r="E34" s="3">
        <f t="shared" si="4"/>
        <v>3.4262576308133267E-5</v>
      </c>
      <c r="F34" s="3">
        <f t="shared" si="5"/>
        <v>6.5344449737212134E-3</v>
      </c>
      <c r="G34" s="3">
        <f t="shared" si="13"/>
        <v>2.0119843679320355E-2</v>
      </c>
      <c r="H34" s="3">
        <f t="shared" si="6"/>
        <v>1.5</v>
      </c>
      <c r="I34" s="13">
        <f>I35*(1+(H35*((B34/B35)-1))+((1-H35)*(Eur_1M!B34/100)*((A34-A35)/360)))</f>
        <v>118.6258069838446</v>
      </c>
      <c r="J34" s="3">
        <f t="shared" si="7"/>
        <v>113.49176398542977</v>
      </c>
      <c r="K34" s="3">
        <f t="shared" si="0"/>
        <v>1.1261566961997735</v>
      </c>
      <c r="L34" s="13">
        <f t="shared" si="8"/>
        <v>1126.1566961997735</v>
      </c>
      <c r="M34" s="3">
        <f t="shared" si="9"/>
        <v>1.0263632769476037E-3</v>
      </c>
      <c r="N34" s="3">
        <f t="shared" si="16"/>
        <v>3.8234101476161721E-2</v>
      </c>
      <c r="O34" s="3">
        <v>23</v>
      </c>
      <c r="P34" s="3">
        <f t="shared" si="17"/>
        <v>9.1269841269841265E-2</v>
      </c>
      <c r="Q34" s="5">
        <f>Eur_1M!B33/100</f>
        <v>-3.7000000000000002E-3</v>
      </c>
      <c r="R34" s="3">
        <f t="shared" si="18"/>
        <v>10.262407797459954</v>
      </c>
      <c r="S34" s="3">
        <f t="shared" si="19"/>
        <v>10.250856931715438</v>
      </c>
      <c r="T34" s="13">
        <f t="shared" si="20"/>
        <v>1</v>
      </c>
      <c r="U34" s="13">
        <f t="shared" si="20"/>
        <v>1</v>
      </c>
      <c r="V34" s="3">
        <f t="shared" si="21"/>
        <v>125.81894076054698</v>
      </c>
      <c r="W34" s="13">
        <f t="shared" si="22"/>
        <v>1</v>
      </c>
      <c r="X34" s="3">
        <f t="shared" si="23"/>
        <v>4.1437899615653434E-25</v>
      </c>
      <c r="Y34" s="3">
        <f t="shared" si="24"/>
        <v>3.7012496951251386</v>
      </c>
      <c r="Z34" s="3">
        <f t="shared" si="25"/>
        <v>1.8338911923571777E-21</v>
      </c>
      <c r="AA34" s="3">
        <f t="shared" si="26"/>
        <v>91.3006681551675</v>
      </c>
      <c r="AD34" s="3">
        <f t="shared" si="14"/>
        <v>6.8115826013537273E-4</v>
      </c>
      <c r="AE34" s="3">
        <f>Eur_1M!B33/100</f>
        <v>-3.7000000000000002E-3</v>
      </c>
      <c r="AF34" s="3">
        <f t="shared" si="10"/>
        <v>1.5</v>
      </c>
      <c r="AG34" s="3">
        <f t="shared" si="11"/>
        <v>-0.5</v>
      </c>
      <c r="AH34" s="3">
        <f t="shared" si="15"/>
        <v>1.0006811582601354</v>
      </c>
      <c r="AI34" s="3">
        <f t="shared" si="12"/>
        <v>0.99629999999999996</v>
      </c>
      <c r="AL34" s="25"/>
      <c r="AM34" s="25"/>
    </row>
    <row r="35" spans="1:39">
      <c r="A35" s="4">
        <v>43174</v>
      </c>
      <c r="B35" s="3">
        <v>137.41300000000001</v>
      </c>
      <c r="C35" s="3">
        <f t="shared" si="2"/>
        <v>7.3600903714144067E-4</v>
      </c>
      <c r="D35" s="3">
        <f t="shared" si="3"/>
        <v>5.4170930275387055E-7</v>
      </c>
      <c r="E35" s="3">
        <f t="shared" si="4"/>
        <v>4.6250135666713648E-5</v>
      </c>
      <c r="F35" s="3">
        <f t="shared" si="5"/>
        <v>9.3821472380876125E-3</v>
      </c>
      <c r="G35" s="3">
        <f t="shared" si="13"/>
        <v>2.2962930055164657E-2</v>
      </c>
      <c r="H35" s="3">
        <f t="shared" si="6"/>
        <v>1.5</v>
      </c>
      <c r="I35" s="13">
        <f>I36*(1+(H36*((B35/B36)-1))+((1-H36)*(Eur_1M!B35/100)*((A35-A36)/360)))</f>
        <v>118.50411627197964</v>
      </c>
      <c r="J35" s="3">
        <f t="shared" si="7"/>
        <v>113.37533996352974</v>
      </c>
      <c r="K35" s="3">
        <f t="shared" si="0"/>
        <v>1.1250014432787063</v>
      </c>
      <c r="L35" s="13">
        <f t="shared" si="8"/>
        <v>1125.0014432787063</v>
      </c>
      <c r="M35" s="3">
        <f t="shared" si="9"/>
        <v>1.1089575943281325E-3</v>
      </c>
      <c r="N35" s="3">
        <f t="shared" si="16"/>
        <v>3.8214068484554879E-2</v>
      </c>
      <c r="O35" s="3">
        <v>24</v>
      </c>
      <c r="P35" s="3">
        <f t="shared" si="17"/>
        <v>9.5238095238095233E-2</v>
      </c>
      <c r="Q35" s="5">
        <f>Eur_1M!B34/100</f>
        <v>-3.7099999999999998E-3</v>
      </c>
      <c r="R35" s="3">
        <f t="shared" si="18"/>
        <v>9.9634828019850215</v>
      </c>
      <c r="S35" s="3">
        <f t="shared" si="19"/>
        <v>9.9516896844193266</v>
      </c>
      <c r="T35" s="13">
        <f t="shared" si="20"/>
        <v>1</v>
      </c>
      <c r="U35" s="13">
        <f t="shared" si="20"/>
        <v>1</v>
      </c>
      <c r="V35" s="3">
        <f t="shared" si="21"/>
        <v>124.64804751579834</v>
      </c>
      <c r="W35" s="13">
        <f t="shared" si="22"/>
        <v>1</v>
      </c>
      <c r="X35" s="3">
        <f t="shared" si="23"/>
        <v>8.3503921613434508E-24</v>
      </c>
      <c r="Y35" s="3">
        <f t="shared" si="24"/>
        <v>3.711311098280389</v>
      </c>
      <c r="Z35" s="3">
        <f t="shared" si="25"/>
        <v>3.8463341386653603E-20</v>
      </c>
      <c r="AA35" s="3">
        <f t="shared" si="26"/>
        <v>95.271751977419797</v>
      </c>
      <c r="AD35" s="3">
        <f t="shared" si="14"/>
        <v>7.3627995825553683E-4</v>
      </c>
      <c r="AE35" s="3">
        <f>Eur_1M!B34/100</f>
        <v>-3.7099999999999998E-3</v>
      </c>
      <c r="AF35" s="3">
        <f t="shared" si="10"/>
        <v>1.5</v>
      </c>
      <c r="AG35" s="3">
        <f t="shared" si="11"/>
        <v>-0.5</v>
      </c>
      <c r="AH35" s="3">
        <f t="shared" si="15"/>
        <v>1.0007362799582555</v>
      </c>
      <c r="AI35" s="3">
        <f t="shared" si="12"/>
        <v>0.99629000000000001</v>
      </c>
      <c r="AL35" s="25"/>
      <c r="AM35" s="25"/>
    </row>
    <row r="36" spans="1:39">
      <c r="A36" s="4">
        <v>43173</v>
      </c>
      <c r="B36" s="3">
        <v>137.31190000000001</v>
      </c>
      <c r="C36" s="3">
        <f t="shared" si="2"/>
        <v>2.9790639040165064E-4</v>
      </c>
      <c r="D36" s="3">
        <f t="shared" si="3"/>
        <v>8.8748217442140691E-8</v>
      </c>
      <c r="E36" s="3">
        <f t="shared" si="4"/>
        <v>4.5793930420738779E-5</v>
      </c>
      <c r="F36" s="3">
        <f t="shared" si="5"/>
        <v>8.9385489681538862E-3</v>
      </c>
      <c r="G36" s="3">
        <f t="shared" si="13"/>
        <v>2.2949248331437248E-2</v>
      </c>
      <c r="H36" s="3">
        <f t="shared" si="6"/>
        <v>1.5</v>
      </c>
      <c r="I36" s="13">
        <f>I37*(1+(H37*((B36/B37)-1))+((1-H37)*(Eur_1M!B36/100)*((A36-A37)/360)))</f>
        <v>118.37277307276015</v>
      </c>
      <c r="J36" s="3">
        <f t="shared" si="7"/>
        <v>113.24968120726147</v>
      </c>
      <c r="K36" s="3">
        <f t="shared" si="0"/>
        <v>1.1237545558849584</v>
      </c>
      <c r="L36" s="13">
        <f t="shared" si="8"/>
        <v>1123.7545558849583</v>
      </c>
      <c r="M36" s="3">
        <f t="shared" si="9"/>
        <v>4.5197677426100648E-4</v>
      </c>
      <c r="N36" s="3">
        <f t="shared" si="16"/>
        <v>3.8211998550517892E-2</v>
      </c>
      <c r="O36" s="3">
        <v>25</v>
      </c>
      <c r="P36" s="3">
        <f t="shared" si="17"/>
        <v>9.9206349206349201E-2</v>
      </c>
      <c r="Q36" s="5">
        <f>Eur_1M!B35/100</f>
        <v>-3.7099999999999998E-3</v>
      </c>
      <c r="R36" s="3">
        <f t="shared" si="18"/>
        <v>9.6695858385961966</v>
      </c>
      <c r="S36" s="3">
        <f t="shared" si="19"/>
        <v>9.6575501903505501</v>
      </c>
      <c r="T36" s="13">
        <f t="shared" si="20"/>
        <v>1</v>
      </c>
      <c r="U36" s="13">
        <f t="shared" si="20"/>
        <v>1</v>
      </c>
      <c r="V36" s="3">
        <f t="shared" si="21"/>
        <v>123.38643258864636</v>
      </c>
      <c r="W36" s="13">
        <f t="shared" si="22"/>
        <v>1</v>
      </c>
      <c r="X36" s="3">
        <f t="shared" si="23"/>
        <v>1.4665901398871254E-22</v>
      </c>
      <c r="Y36" s="3">
        <f t="shared" si="24"/>
        <v>3.7113657374293174</v>
      </c>
      <c r="Z36" s="3">
        <f t="shared" si="25"/>
        <v>7.0208696864868777E-19</v>
      </c>
      <c r="AA36" s="3">
        <f t="shared" si="26"/>
        <v>99.242869374634125</v>
      </c>
      <c r="AD36" s="3">
        <f t="shared" si="14"/>
        <v>2.9795076891714345E-4</v>
      </c>
      <c r="AE36" s="3">
        <f>Eur_1M!B35/100</f>
        <v>-3.7099999999999998E-3</v>
      </c>
      <c r="AF36" s="3">
        <f t="shared" si="10"/>
        <v>1.5</v>
      </c>
      <c r="AG36" s="3">
        <f t="shared" si="11"/>
        <v>-0.5</v>
      </c>
      <c r="AH36" s="3">
        <f t="shared" si="15"/>
        <v>1.0002979507689171</v>
      </c>
      <c r="AI36" s="3">
        <f t="shared" si="12"/>
        <v>0.99629000000000001</v>
      </c>
      <c r="AL36" s="25"/>
      <c r="AM36" s="25"/>
    </row>
    <row r="37" spans="1:39">
      <c r="A37" s="4">
        <v>43172</v>
      </c>
      <c r="B37" s="3">
        <v>137.27099999999999</v>
      </c>
      <c r="C37" s="3">
        <f t="shared" si="2"/>
        <v>1.7776638047428534E-4</v>
      </c>
      <c r="D37" s="3">
        <f t="shared" si="3"/>
        <v>3.1600886026928378E-8</v>
      </c>
      <c r="E37" s="3">
        <f t="shared" si="4"/>
        <v>4.5705201641143578E-5</v>
      </c>
      <c r="F37" s="3">
        <f t="shared" si="5"/>
        <v>8.6362337403846981E-3</v>
      </c>
      <c r="G37" s="3">
        <f t="shared" si="13"/>
        <v>2.2997766951395889E-2</v>
      </c>
      <c r="H37" s="3">
        <f t="shared" si="6"/>
        <v>1.5</v>
      </c>
      <c r="I37" s="13">
        <f>I38*(1+(H38*((B37/B38)-1))+((1-H38)*(Eur_1M!B37/100)*((A37-A38)/360)))</f>
        <v>118.31928341757789</v>
      </c>
      <c r="J37" s="3">
        <f t="shared" si="7"/>
        <v>113.19850654741334</v>
      </c>
      <c r="K37" s="3">
        <f t="shared" si="0"/>
        <v>1.1232467596904159</v>
      </c>
      <c r="L37" s="13">
        <f t="shared" si="8"/>
        <v>1123.246759690416</v>
      </c>
      <c r="M37" s="3">
        <f t="shared" si="9"/>
        <v>2.7177522743639771E-4</v>
      </c>
      <c r="N37" s="3">
        <f t="shared" si="16"/>
        <v>3.8250863690980817E-2</v>
      </c>
      <c r="O37" s="3">
        <v>26</v>
      </c>
      <c r="P37" s="3">
        <f t="shared" si="17"/>
        <v>0.10317460317460317</v>
      </c>
      <c r="Q37" s="5">
        <f>Eur_1M!B36/100</f>
        <v>-3.7099999999999998E-3</v>
      </c>
      <c r="R37" s="3">
        <f t="shared" si="18"/>
        <v>9.4344384672468635</v>
      </c>
      <c r="S37" s="3">
        <f t="shared" si="19"/>
        <v>9.4221519823987219</v>
      </c>
      <c r="T37" s="13">
        <f t="shared" si="20"/>
        <v>1</v>
      </c>
      <c r="U37" s="13">
        <f t="shared" si="20"/>
        <v>1</v>
      </c>
      <c r="V37" s="3">
        <f t="shared" si="21"/>
        <v>122.86390864387636</v>
      </c>
      <c r="W37" s="13">
        <f t="shared" si="22"/>
        <v>1</v>
      </c>
      <c r="X37" s="3">
        <f t="shared" si="23"/>
        <v>1.3584041259170787E-21</v>
      </c>
      <c r="Y37" s="3">
        <f t="shared" si="24"/>
        <v>3.711420377382662</v>
      </c>
      <c r="Z37" s="3">
        <f t="shared" si="25"/>
        <v>6.7638410611023972E-18</v>
      </c>
      <c r="AA37" s="3">
        <f t="shared" si="26"/>
        <v>103.21410367940487</v>
      </c>
      <c r="AD37" s="3">
        <f t="shared" si="14"/>
        <v>1.7778218185360295E-4</v>
      </c>
      <c r="AE37" s="3">
        <f>Eur_1M!B36/100</f>
        <v>-3.7099999999999998E-3</v>
      </c>
      <c r="AF37" s="3">
        <f t="shared" si="10"/>
        <v>1.5</v>
      </c>
      <c r="AG37" s="3">
        <f t="shared" si="11"/>
        <v>-0.5</v>
      </c>
      <c r="AH37" s="3">
        <f t="shared" si="15"/>
        <v>1.0001777821818536</v>
      </c>
      <c r="AI37" s="3">
        <f t="shared" si="12"/>
        <v>0.99629000000000001</v>
      </c>
      <c r="AL37" s="25"/>
      <c r="AM37" s="25"/>
    </row>
    <row r="38" spans="1:39">
      <c r="A38" s="4">
        <v>43171</v>
      </c>
      <c r="B38" s="3">
        <v>137.2466</v>
      </c>
      <c r="C38" s="3">
        <f t="shared" si="2"/>
        <v>1.2474388478904345E-3</v>
      </c>
      <c r="D38" s="3">
        <f t="shared" si="3"/>
        <v>1.5561036792262147E-6</v>
      </c>
      <c r="E38" s="3">
        <f t="shared" si="4"/>
        <v>5.0251765854513654E-5</v>
      </c>
      <c r="F38" s="3">
        <f t="shared" si="5"/>
        <v>6.318802643325825E-3</v>
      </c>
      <c r="G38" s="3">
        <f t="shared" si="13"/>
        <v>2.4658022460333922E-2</v>
      </c>
      <c r="H38" s="3">
        <f t="shared" si="6"/>
        <v>1.5</v>
      </c>
      <c r="I38" s="13">
        <f>I39*(1+(H39*((B38/B39)-1))+((1-H39)*(Eur_1M!B38/100)*((A38-A39)/360)))</f>
        <v>118.28713153665724</v>
      </c>
      <c r="J38" s="3">
        <f t="shared" si="7"/>
        <v>113.16774617769353</v>
      </c>
      <c r="K38" s="3">
        <f t="shared" si="0"/>
        <v>1.1229415305255754</v>
      </c>
      <c r="L38" s="13">
        <f t="shared" si="8"/>
        <v>1122.9415305255754</v>
      </c>
      <c r="M38" s="3">
        <f t="shared" si="9"/>
        <v>1.8860045431794532E-3</v>
      </c>
      <c r="N38" s="3">
        <f t="shared" si="16"/>
        <v>3.9659864606698007E-2</v>
      </c>
      <c r="O38" s="3">
        <v>27</v>
      </c>
      <c r="P38" s="3">
        <f t="shared" si="17"/>
        <v>0.10714285714285714</v>
      </c>
      <c r="Q38" s="5">
        <f>Eur_1M!B37/100</f>
        <v>-3.7000000000000002E-3</v>
      </c>
      <c r="R38" s="3">
        <f t="shared" si="18"/>
        <v>8.9078552817692849</v>
      </c>
      <c r="S38" s="3">
        <f t="shared" si="19"/>
        <v>8.8948735437970061</v>
      </c>
      <c r="T38" s="13">
        <f t="shared" si="20"/>
        <v>1</v>
      </c>
      <c r="U38" s="13">
        <f t="shared" si="20"/>
        <v>1</v>
      </c>
      <c r="V38" s="3">
        <f t="shared" si="21"/>
        <v>122.54502336595624</v>
      </c>
      <c r="W38" s="13">
        <f t="shared" si="22"/>
        <v>1</v>
      </c>
      <c r="X38" s="3">
        <f t="shared" si="23"/>
        <v>1.6092048351066035E-19</v>
      </c>
      <c r="Y38" s="3">
        <f t="shared" si="24"/>
        <v>3.7014670764905913</v>
      </c>
      <c r="Z38" s="3">
        <f t="shared" si="25"/>
        <v>8.6226362848738936E-16</v>
      </c>
      <c r="AA38" s="3">
        <f t="shared" si="26"/>
        <v>107.18534005281634</v>
      </c>
      <c r="AD38" s="3">
        <f t="shared" si="14"/>
        <v>1.2482172233549971E-3</v>
      </c>
      <c r="AE38" s="3">
        <f>Eur_1M!B37/100</f>
        <v>-3.7000000000000002E-3</v>
      </c>
      <c r="AF38" s="3">
        <f t="shared" si="10"/>
        <v>1.5</v>
      </c>
      <c r="AG38" s="3">
        <f t="shared" si="11"/>
        <v>-0.5</v>
      </c>
      <c r="AH38" s="3">
        <f t="shared" si="15"/>
        <v>1.001248217223355</v>
      </c>
      <c r="AI38" s="3">
        <f t="shared" si="12"/>
        <v>0.99629999999999996</v>
      </c>
      <c r="AL38" s="25"/>
      <c r="AM38" s="25"/>
    </row>
    <row r="39" spans="1:39">
      <c r="A39" s="4">
        <v>43168</v>
      </c>
      <c r="B39" s="3">
        <v>137.07550000000001</v>
      </c>
      <c r="C39" s="3">
        <f t="shared" si="2"/>
        <v>-1.6546519895286247E-3</v>
      </c>
      <c r="D39" s="3">
        <f t="shared" si="3"/>
        <v>2.7378732064510358E-6</v>
      </c>
      <c r="E39" s="3">
        <f t="shared" si="4"/>
        <v>4.9245866648653836E-5</v>
      </c>
      <c r="F39" s="3">
        <f t="shared" si="5"/>
        <v>4.3296061036206049E-3</v>
      </c>
      <c r="G39" s="3">
        <f t="shared" si="13"/>
        <v>2.467160841321777E-2</v>
      </c>
      <c r="H39" s="3">
        <f t="shared" si="6"/>
        <v>1.5</v>
      </c>
      <c r="I39" s="13">
        <f>I40*(1+(H40*((B39/B40)-1))+((1-H40)*(Eur_1M!B39/100)*((A39-A40)/360)))</f>
        <v>118.06425171142646</v>
      </c>
      <c r="J39" s="3">
        <f t="shared" si="7"/>
        <v>112.95451243736881</v>
      </c>
      <c r="K39" s="3">
        <f t="shared" si="0"/>
        <v>1.1208256536012089</v>
      </c>
      <c r="L39" s="13">
        <f t="shared" si="8"/>
        <v>1120.8256536012088</v>
      </c>
      <c r="M39" s="3">
        <f t="shared" si="9"/>
        <v>-2.4778402458814062E-3</v>
      </c>
      <c r="N39" s="3">
        <f t="shared" si="16"/>
        <v>3.9639723481376843E-2</v>
      </c>
      <c r="O39" s="3">
        <v>28</v>
      </c>
      <c r="P39" s="3">
        <f t="shared" si="17"/>
        <v>0.1111111111111111</v>
      </c>
      <c r="Q39" s="5">
        <f>Eur_1M!B38/100</f>
        <v>-3.7099999999999998E-3</v>
      </c>
      <c r="R39" s="3">
        <f t="shared" si="18"/>
        <v>8.6080830356668177</v>
      </c>
      <c r="S39" s="3">
        <f t="shared" si="19"/>
        <v>8.5948697945063586</v>
      </c>
      <c r="T39" s="13">
        <f t="shared" si="20"/>
        <v>1</v>
      </c>
      <c r="U39" s="13">
        <f t="shared" si="20"/>
        <v>1</v>
      </c>
      <c r="V39" s="3">
        <f t="shared" si="21"/>
        <v>120.41334640373066</v>
      </c>
      <c r="W39" s="13">
        <f t="shared" si="22"/>
        <v>1</v>
      </c>
      <c r="X39" s="3">
        <f t="shared" si="23"/>
        <v>2.1875043258255228E-18</v>
      </c>
      <c r="Y39" s="3">
        <f t="shared" si="24"/>
        <v>3.7115296597026419</v>
      </c>
      <c r="Z39" s="3">
        <f t="shared" si="25"/>
        <v>1.2103560699311662E-14</v>
      </c>
      <c r="AA39" s="3">
        <f t="shared" si="26"/>
        <v>111.15692302194201</v>
      </c>
      <c r="AD39" s="3">
        <f t="shared" si="14"/>
        <v>-1.6532838076510625E-3</v>
      </c>
      <c r="AE39" s="3">
        <f>Eur_1M!B38/100</f>
        <v>-3.7099999999999998E-3</v>
      </c>
      <c r="AF39" s="3">
        <f t="shared" si="10"/>
        <v>1.5</v>
      </c>
      <c r="AG39" s="3">
        <f t="shared" si="11"/>
        <v>-0.5</v>
      </c>
      <c r="AH39" s="3">
        <f t="shared" si="15"/>
        <v>0.99834671619234894</v>
      </c>
      <c r="AI39" s="3">
        <f t="shared" si="12"/>
        <v>0.99629000000000001</v>
      </c>
      <c r="AL39" s="25"/>
      <c r="AM39" s="25"/>
    </row>
    <row r="40" spans="1:39">
      <c r="A40" s="4">
        <v>43167</v>
      </c>
      <c r="B40" s="3">
        <v>137.30250000000001</v>
      </c>
      <c r="C40" s="3">
        <f t="shared" si="2"/>
        <v>2.6874629875279351E-3</v>
      </c>
      <c r="D40" s="3">
        <f t="shared" si="3"/>
        <v>7.2224573093325747E-6</v>
      </c>
      <c r="E40" s="3">
        <f t="shared" si="4"/>
        <v>4.7073783309466899E-5</v>
      </c>
      <c r="F40" s="3">
        <f t="shared" si="5"/>
        <v>5.2320680458446296E-3</v>
      </c>
      <c r="G40" s="3">
        <f t="shared" si="13"/>
        <v>2.3997577210968263E-2</v>
      </c>
      <c r="H40" s="3">
        <f t="shared" si="6"/>
        <v>1.5</v>
      </c>
      <c r="I40" s="13">
        <f>I41*(1+(H41*((B40/B41)-1))+((1-H41)*(Eur_1M!B40/100)*((A40-A41)/360)))</f>
        <v>118.35715880454545</v>
      </c>
      <c r="J40" s="3">
        <f t="shared" si="7"/>
        <v>113.23474271379125</v>
      </c>
      <c r="K40" s="3">
        <f t="shared" si="0"/>
        <v>1.1236063241202747</v>
      </c>
      <c r="L40" s="13">
        <f t="shared" si="8"/>
        <v>1123.6063241202746</v>
      </c>
      <c r="M40" s="3">
        <f t="shared" si="9"/>
        <v>4.0336229518200357E-3</v>
      </c>
      <c r="N40" s="3">
        <f t="shared" si="16"/>
        <v>4.2005039323757758E-2</v>
      </c>
      <c r="O40" s="3">
        <v>29</v>
      </c>
      <c r="P40" s="3">
        <f t="shared" si="17"/>
        <v>0.11507936507936507</v>
      </c>
      <c r="Q40" s="5">
        <f>Eur_1M!B39/100</f>
        <v>-3.7099999999999998E-3</v>
      </c>
      <c r="R40" s="3">
        <f t="shared" si="18"/>
        <v>8.1559276599505459</v>
      </c>
      <c r="S40" s="3">
        <f t="shared" si="19"/>
        <v>8.141678143594353</v>
      </c>
      <c r="T40" s="13">
        <f t="shared" si="20"/>
        <v>0.99999999999999978</v>
      </c>
      <c r="U40" s="13">
        <f t="shared" si="20"/>
        <v>0.99999999999999978</v>
      </c>
      <c r="V40" s="3">
        <f t="shared" si="21"/>
        <v>123.17928852207876</v>
      </c>
      <c r="W40" s="13">
        <f t="shared" si="22"/>
        <v>0.99999999999999978</v>
      </c>
      <c r="X40" s="3">
        <f t="shared" si="23"/>
        <v>8.9545666252847048E-17</v>
      </c>
      <c r="Y40" s="3">
        <f t="shared" si="24"/>
        <v>3.7115843020692059</v>
      </c>
      <c r="Z40" s="3">
        <f t="shared" si="25"/>
        <v>5.46476857205578E-13</v>
      </c>
      <c r="AA40" s="3">
        <f t="shared" si="26"/>
        <v>115.12850806487172</v>
      </c>
      <c r="AD40" s="3">
        <f t="shared" si="14"/>
        <v>2.6910774533717152E-3</v>
      </c>
      <c r="AE40" s="3">
        <f>Eur_1M!B39/100</f>
        <v>-3.7099999999999998E-3</v>
      </c>
      <c r="AF40" s="3">
        <f t="shared" si="10"/>
        <v>1.5</v>
      </c>
      <c r="AG40" s="3">
        <f t="shared" si="11"/>
        <v>-0.5</v>
      </c>
      <c r="AH40" s="3">
        <f t="shared" si="15"/>
        <v>1.0026910774533717</v>
      </c>
      <c r="AI40" s="3">
        <f t="shared" si="12"/>
        <v>0.99629000000000001</v>
      </c>
      <c r="AL40" s="25"/>
      <c r="AM40" s="25"/>
    </row>
    <row r="41" spans="1:39">
      <c r="A41" s="4">
        <v>43166</v>
      </c>
      <c r="B41" s="3">
        <v>136.934</v>
      </c>
      <c r="C41" s="3">
        <f t="shared" si="2"/>
        <v>1.6722754146338667E-3</v>
      </c>
      <c r="D41" s="3">
        <f t="shared" si="3"/>
        <v>2.7965050623888709E-6</v>
      </c>
      <c r="E41" s="3">
        <f t="shared" si="4"/>
        <v>4.1876250170935349E-5</v>
      </c>
      <c r="F41" s="3">
        <f t="shared" si="5"/>
        <v>1.1216067551550108E-3</v>
      </c>
      <c r="G41" s="3">
        <f t="shared" si="13"/>
        <v>2.2953174313686191E-2</v>
      </c>
      <c r="H41" s="3">
        <f t="shared" si="6"/>
        <v>1.5</v>
      </c>
      <c r="I41" s="13">
        <f>I42*(1+(H42*((B41/B42)-1))+((1-H42)*(Eur_1M!B41/100)*((A41-A42)/360)))</f>
        <v>117.88071220124294</v>
      </c>
      <c r="J41" s="3">
        <f t="shared" si="7"/>
        <v>112.77891639042612</v>
      </c>
      <c r="K41" s="3">
        <f t="shared" si="0"/>
        <v>1.1190832481865209</v>
      </c>
      <c r="L41" s="13">
        <f t="shared" si="8"/>
        <v>1119.0832481865209</v>
      </c>
      <c r="M41" s="3">
        <f t="shared" si="9"/>
        <v>2.5125054611965405E-3</v>
      </c>
      <c r="N41" s="3">
        <f t="shared" si="16"/>
        <v>4.1891632571454063E-2</v>
      </c>
      <c r="O41" s="3">
        <v>30</v>
      </c>
      <c r="P41" s="3">
        <f t="shared" si="17"/>
        <v>0.11904761904761904</v>
      </c>
      <c r="Q41" s="5">
        <f>Eur_1M!B40/100</f>
        <v>-3.7099999999999998E-3</v>
      </c>
      <c r="R41" s="3">
        <f t="shared" si="18"/>
        <v>7.7606696571080844</v>
      </c>
      <c r="S41" s="3">
        <f t="shared" si="19"/>
        <v>7.7462156706769916</v>
      </c>
      <c r="T41" s="13">
        <f t="shared" si="20"/>
        <v>0.99999999999999578</v>
      </c>
      <c r="U41" s="13">
        <f t="shared" si="20"/>
        <v>0.99999999999999523</v>
      </c>
      <c r="V41" s="3">
        <f t="shared" si="21"/>
        <v>118.64148397077122</v>
      </c>
      <c r="W41" s="13">
        <f t="shared" si="22"/>
        <v>0.99999999999999578</v>
      </c>
      <c r="X41" s="3">
        <f t="shared" si="23"/>
        <v>2.059289504346103E-15</v>
      </c>
      <c r="Y41" s="3">
        <f t="shared" si="24"/>
        <v>3.7116389452381506</v>
      </c>
      <c r="Z41" s="3">
        <f t="shared" si="25"/>
        <v>1.2861457741979994E-11</v>
      </c>
      <c r="AA41" s="3">
        <f t="shared" si="26"/>
        <v>119.10021002568391</v>
      </c>
      <c r="AD41" s="3">
        <f t="shared" si="14"/>
        <v>1.6736744469121323E-3</v>
      </c>
      <c r="AE41" s="3">
        <f>Eur_1M!B40/100</f>
        <v>-3.7099999999999998E-3</v>
      </c>
      <c r="AF41" s="3">
        <f t="shared" si="10"/>
        <v>1.5</v>
      </c>
      <c r="AG41" s="3">
        <f t="shared" si="11"/>
        <v>-0.5</v>
      </c>
      <c r="AH41" s="3">
        <f t="shared" si="15"/>
        <v>1.0016736744469121</v>
      </c>
      <c r="AI41" s="3">
        <f t="shared" si="12"/>
        <v>0.99629000000000001</v>
      </c>
      <c r="AL41" s="25"/>
      <c r="AM41" s="25"/>
    </row>
    <row r="42" spans="1:39">
      <c r="A42" s="4">
        <v>43165</v>
      </c>
      <c r="B42" s="3">
        <v>136.70519999999999</v>
      </c>
      <c r="C42" s="3">
        <f t="shared" si="2"/>
        <v>-6.1573429720535369E-4</v>
      </c>
      <c r="D42" s="3">
        <f t="shared" si="3"/>
        <v>3.7912872475497085E-7</v>
      </c>
      <c r="E42" s="3">
        <f t="shared" si="4"/>
        <v>3.9310352807087813E-5</v>
      </c>
      <c r="F42" s="3">
        <f t="shared" si="5"/>
        <v>-1.0308849633892234E-3</v>
      </c>
      <c r="G42" s="3">
        <f t="shared" si="13"/>
        <v>2.2240524485057204E-2</v>
      </c>
      <c r="H42" s="3">
        <f t="shared" si="6"/>
        <v>1.5</v>
      </c>
      <c r="I42" s="13">
        <f>I43*(1+(H43*((B42/B43)-1))+((1-H43)*(Eur_1M!B42/100)*((A42-A43)/360)))</f>
        <v>117.58490802847717</v>
      </c>
      <c r="J42" s="3">
        <f t="shared" si="7"/>
        <v>112.49591441796315</v>
      </c>
      <c r="K42" s="3">
        <f t="shared" si="0"/>
        <v>1.1162750746668297</v>
      </c>
      <c r="L42" s="13">
        <f t="shared" si="8"/>
        <v>1116.2750746668298</v>
      </c>
      <c r="M42" s="3">
        <f t="shared" si="9"/>
        <v>-9.1860005259539928E-4</v>
      </c>
      <c r="N42" s="3">
        <f t="shared" si="16"/>
        <v>4.1880018808365026E-2</v>
      </c>
      <c r="O42" s="3">
        <v>31</v>
      </c>
      <c r="P42" s="3">
        <f t="shared" si="17"/>
        <v>0.12301587301587301</v>
      </c>
      <c r="Q42" s="5">
        <f>Eur_1M!B41/100</f>
        <v>-3.7099999999999998E-3</v>
      </c>
      <c r="R42" s="3">
        <f t="shared" si="18"/>
        <v>7.4647706976023285</v>
      </c>
      <c r="S42" s="3">
        <f t="shared" si="19"/>
        <v>7.4500818594853628</v>
      </c>
      <c r="T42" s="13">
        <f t="shared" si="20"/>
        <v>0.99999999999995826</v>
      </c>
      <c r="U42" s="13">
        <f t="shared" si="20"/>
        <v>0.99999999999995337</v>
      </c>
      <c r="V42" s="3">
        <f t="shared" si="21"/>
        <v>115.81858161668663</v>
      </c>
      <c r="W42" s="13">
        <f t="shared" si="22"/>
        <v>0.99999999999995826</v>
      </c>
      <c r="X42" s="3">
        <f t="shared" si="23"/>
        <v>1.9324077707150489E-14</v>
      </c>
      <c r="Y42" s="3">
        <f t="shared" si="24"/>
        <v>3.7116935891947413</v>
      </c>
      <c r="Z42" s="3">
        <f t="shared" si="25"/>
        <v>1.2405356554937393E-10</v>
      </c>
      <c r="AA42" s="3">
        <f t="shared" si="26"/>
        <v>123.07202890695631</v>
      </c>
      <c r="AD42" s="3">
        <f t="shared" si="14"/>
        <v>-6.1554477174408095E-4</v>
      </c>
      <c r="AE42" s="3">
        <f>Eur_1M!B41/100</f>
        <v>-3.7099999999999998E-3</v>
      </c>
      <c r="AF42" s="3">
        <f t="shared" si="10"/>
        <v>1.5</v>
      </c>
      <c r="AG42" s="3">
        <f t="shared" si="11"/>
        <v>-0.5</v>
      </c>
      <c r="AH42" s="3">
        <f t="shared" si="15"/>
        <v>0.99938445522825592</v>
      </c>
      <c r="AI42" s="3">
        <f t="shared" si="12"/>
        <v>0.99629000000000001</v>
      </c>
      <c r="AL42" s="25"/>
      <c r="AM42" s="25"/>
    </row>
    <row r="43" spans="1:39">
      <c r="A43" s="4">
        <v>43164</v>
      </c>
      <c r="B43" s="3">
        <v>136.7894</v>
      </c>
      <c r="C43" s="3">
        <f t="shared" si="2"/>
        <v>-6.0675375429201139E-5</v>
      </c>
      <c r="D43" s="3">
        <f t="shared" si="3"/>
        <v>3.6815011834745052E-9</v>
      </c>
      <c r="E43" s="3">
        <f t="shared" si="4"/>
        <v>4.3326612250622486E-5</v>
      </c>
      <c r="F43" s="3">
        <f t="shared" si="5"/>
        <v>1.6813674396977958E-3</v>
      </c>
      <c r="G43" s="3">
        <f t="shared" si="13"/>
        <v>2.3326686575325255E-2</v>
      </c>
      <c r="H43" s="3">
        <f t="shared" si="6"/>
        <v>1.5</v>
      </c>
      <c r="I43" s="13">
        <f>I44*(1+(H44*((B43/B44)-1))+((1-H44)*(Eur_1M!B43/100)*((A43-A44)/360)))</f>
        <v>117.69297115697546</v>
      </c>
      <c r="J43" s="3">
        <f t="shared" si="7"/>
        <v>112.59930064889286</v>
      </c>
      <c r="K43" s="3">
        <f t="shared" si="0"/>
        <v>1.1173009561243714</v>
      </c>
      <c r="L43" s="13">
        <f t="shared" si="8"/>
        <v>1117.3009561243714</v>
      </c>
      <c r="M43" s="3">
        <f t="shared" si="9"/>
        <v>-7.5596492750178685E-5</v>
      </c>
      <c r="N43" s="3">
        <f t="shared" si="16"/>
        <v>4.1886510104274348E-2</v>
      </c>
      <c r="O43" s="3">
        <v>32</v>
      </c>
      <c r="P43" s="3">
        <f t="shared" si="17"/>
        <v>0.12698412698412698</v>
      </c>
      <c r="Q43" s="5">
        <f>Eur_1M!B42/100</f>
        <v>-3.7000000000000002E-3</v>
      </c>
      <c r="R43" s="3">
        <f t="shared" si="18"/>
        <v>7.4069463315251332</v>
      </c>
      <c r="S43" s="3">
        <f t="shared" si="19"/>
        <v>7.3920201439120055</v>
      </c>
      <c r="T43" s="13">
        <f t="shared" si="20"/>
        <v>0.99999999999993539</v>
      </c>
      <c r="U43" s="13">
        <f t="shared" si="20"/>
        <v>0.99999999999992772</v>
      </c>
      <c r="V43" s="3">
        <f t="shared" si="21"/>
        <v>116.83100446183232</v>
      </c>
      <c r="W43" s="13">
        <f t="shared" si="22"/>
        <v>0.99999999999993539</v>
      </c>
      <c r="X43" s="3">
        <f t="shared" si="23"/>
        <v>2.9206104281461258E-14</v>
      </c>
      <c r="Y43" s="3">
        <f t="shared" si="24"/>
        <v>3.7017388211191435</v>
      </c>
      <c r="Z43" s="3">
        <f t="shared" si="25"/>
        <v>1.9392669108042623E-10</v>
      </c>
      <c r="AA43" s="3">
        <f t="shared" si="26"/>
        <v>127.04380338571005</v>
      </c>
      <c r="AD43" s="3">
        <f t="shared" si="14"/>
        <v>-6.0673534715838251E-5</v>
      </c>
      <c r="AE43" s="3">
        <f>Eur_1M!B42/100</f>
        <v>-3.7000000000000002E-3</v>
      </c>
      <c r="AF43" s="3">
        <f t="shared" si="10"/>
        <v>1.5</v>
      </c>
      <c r="AG43" s="3">
        <f t="shared" si="11"/>
        <v>-0.5</v>
      </c>
      <c r="AH43" s="3">
        <f t="shared" si="15"/>
        <v>0.99993932646528416</v>
      </c>
      <c r="AI43" s="3">
        <f t="shared" si="12"/>
        <v>0.99629999999999996</v>
      </c>
      <c r="AL43" s="25"/>
      <c r="AM43" s="25"/>
    </row>
    <row r="44" spans="1:39">
      <c r="A44" s="4">
        <v>43161</v>
      </c>
      <c r="B44" s="3">
        <v>136.79769999999999</v>
      </c>
      <c r="C44" s="3">
        <f t="shared" si="2"/>
        <v>-1.0988297547074521E-3</v>
      </c>
      <c r="D44" s="3">
        <f t="shared" si="3"/>
        <v>1.2074268298304392E-6</v>
      </c>
      <c r="E44" s="3">
        <f t="shared" si="4"/>
        <v>4.502989946907878E-5</v>
      </c>
      <c r="F44" s="3">
        <f t="shared" si="5"/>
        <v>3.0485529450685008E-3</v>
      </c>
      <c r="G44" s="3">
        <f t="shared" si="13"/>
        <v>2.3696449481373675E-2</v>
      </c>
      <c r="H44" s="3">
        <f t="shared" si="6"/>
        <v>1.5</v>
      </c>
      <c r="I44" s="13">
        <f>I45*(1+(H45*((B44/B45)-1))+((1-H45)*(Eur_1M!B44/100)*((A44-A45)/360)))</f>
        <v>117.70186866912236</v>
      </c>
      <c r="J44" s="3">
        <f t="shared" si="7"/>
        <v>112.60781308285904</v>
      </c>
      <c r="K44" s="3">
        <f t="shared" si="0"/>
        <v>1.1173854233506735</v>
      </c>
      <c r="L44" s="13">
        <f t="shared" si="8"/>
        <v>1117.3854233506736</v>
      </c>
      <c r="M44" s="3">
        <f t="shared" si="9"/>
        <v>-1.6435364822235436E-3</v>
      </c>
      <c r="N44" s="3">
        <f t="shared" si="16"/>
        <v>4.1847407505541584E-2</v>
      </c>
      <c r="O44" s="3">
        <v>33</v>
      </c>
      <c r="P44" s="3">
        <f t="shared" si="17"/>
        <v>0.13095238095238096</v>
      </c>
      <c r="Q44" s="5">
        <f>Eur_1M!B43/100</f>
        <v>-3.7000000000000002E-3</v>
      </c>
      <c r="R44" s="3">
        <f t="shared" si="18"/>
        <v>7.3049101631062374</v>
      </c>
      <c r="S44" s="3">
        <f t="shared" si="19"/>
        <v>7.289766698122369</v>
      </c>
      <c r="T44" s="13">
        <f t="shared" si="20"/>
        <v>0.99999999999986122</v>
      </c>
      <c r="U44" s="13">
        <f t="shared" si="20"/>
        <v>0.99999999999984479</v>
      </c>
      <c r="V44" s="3">
        <f t="shared" si="21"/>
        <v>116.90078214052869</v>
      </c>
      <c r="W44" s="13">
        <f t="shared" si="22"/>
        <v>0.99999999999986122</v>
      </c>
      <c r="X44" s="3">
        <f t="shared" si="23"/>
        <v>6.0972382678284926E-14</v>
      </c>
      <c r="Y44" s="3">
        <f t="shared" si="24"/>
        <v>3.7017931724103055</v>
      </c>
      <c r="Z44" s="3">
        <f t="shared" si="25"/>
        <v>4.1717773998650834E-10</v>
      </c>
      <c r="AA44" s="3">
        <f t="shared" si="26"/>
        <v>131.01584587273678</v>
      </c>
      <c r="AD44" s="3">
        <f t="shared" si="14"/>
        <v>-1.0982262623578931E-3</v>
      </c>
      <c r="AE44" s="3">
        <f>Eur_1M!B43/100</f>
        <v>-3.7000000000000002E-3</v>
      </c>
      <c r="AF44" s="3">
        <f t="shared" si="10"/>
        <v>1.5</v>
      </c>
      <c r="AG44" s="3">
        <f t="shared" si="11"/>
        <v>-0.5</v>
      </c>
      <c r="AH44" s="3">
        <f t="shared" si="15"/>
        <v>0.99890177373764211</v>
      </c>
      <c r="AI44" s="3">
        <f t="shared" si="12"/>
        <v>0.99629999999999996</v>
      </c>
      <c r="AL44" s="25"/>
      <c r="AM44" s="25"/>
    </row>
    <row r="45" spans="1:39">
      <c r="A45" s="4">
        <v>43160</v>
      </c>
      <c r="B45" s="3">
        <v>136.94810000000001</v>
      </c>
      <c r="C45" s="3">
        <f t="shared" si="2"/>
        <v>6.2744172018459551E-4</v>
      </c>
      <c r="D45" s="3">
        <f t="shared" si="3"/>
        <v>3.9368311222820426E-7</v>
      </c>
      <c r="E45" s="3">
        <f t="shared" si="4"/>
        <v>5.4989054409558827E-5</v>
      </c>
      <c r="F45" s="3">
        <f t="shared" si="5"/>
        <v>8.0573912657570888E-4</v>
      </c>
      <c r="G45" s="3">
        <f t="shared" si="13"/>
        <v>2.6314503221041081E-2</v>
      </c>
      <c r="H45" s="3">
        <f t="shared" si="6"/>
        <v>1.5</v>
      </c>
      <c r="I45" s="13">
        <f>I46*(1+(H46*((B45/B46)-1))+((1-H46)*(Eur_1M!B45/100)*((A45-A46)/360)))</f>
        <v>117.89547504029208</v>
      </c>
      <c r="J45" s="3">
        <f t="shared" si="7"/>
        <v>112.79304030399703</v>
      </c>
      <c r="K45" s="3">
        <f t="shared" si="0"/>
        <v>1.1192233970333259</v>
      </c>
      <c r="L45" s="13">
        <f t="shared" si="8"/>
        <v>1119.2233970333259</v>
      </c>
      <c r="M45" s="3">
        <f t="shared" si="9"/>
        <v>9.4614905304910338E-4</v>
      </c>
      <c r="N45" s="3">
        <f t="shared" si="16"/>
        <v>4.1961906701002395E-2</v>
      </c>
      <c r="O45" s="3">
        <v>34</v>
      </c>
      <c r="P45" s="3">
        <f t="shared" si="17"/>
        <v>0.13492063492063491</v>
      </c>
      <c r="Q45" s="5">
        <f>Eur_1M!B44/100</f>
        <v>-3.7099999999999998E-3</v>
      </c>
      <c r="R45" s="3">
        <f t="shared" si="18"/>
        <v>7.2829047492584724</v>
      </c>
      <c r="S45" s="3">
        <f t="shared" si="19"/>
        <v>7.2674914928949406</v>
      </c>
      <c r="T45" s="13">
        <f t="shared" si="20"/>
        <v>0.99999999999983669</v>
      </c>
      <c r="U45" s="13">
        <f t="shared" si="20"/>
        <v>0.99999999999981692</v>
      </c>
      <c r="V45" s="3">
        <f t="shared" si="21"/>
        <v>118.72271617893318</v>
      </c>
      <c r="W45" s="13">
        <f t="shared" si="22"/>
        <v>0.99999999999983669</v>
      </c>
      <c r="X45" s="3">
        <f t="shared" si="23"/>
        <v>7.0219361444742068E-14</v>
      </c>
      <c r="Y45" s="3">
        <f t="shared" si="24"/>
        <v>3.7118575258916775</v>
      </c>
      <c r="Z45" s="3">
        <f t="shared" si="25"/>
        <v>4.9799390408859046E-10</v>
      </c>
      <c r="AA45" s="3">
        <f t="shared" si="26"/>
        <v>134.98818709937748</v>
      </c>
      <c r="AD45" s="3">
        <f t="shared" si="14"/>
        <v>6.2763860291603635E-4</v>
      </c>
      <c r="AE45" s="3">
        <f>Eur_1M!B44/100</f>
        <v>-3.7099999999999998E-3</v>
      </c>
      <c r="AF45" s="3">
        <f t="shared" si="10"/>
        <v>1.5</v>
      </c>
      <c r="AG45" s="3">
        <f t="shared" si="11"/>
        <v>-0.5</v>
      </c>
      <c r="AH45" s="3">
        <f t="shared" si="15"/>
        <v>1.000627638602916</v>
      </c>
      <c r="AI45" s="3">
        <f t="shared" si="12"/>
        <v>0.99629000000000001</v>
      </c>
      <c r="AL45" s="25"/>
      <c r="AM45" s="25"/>
    </row>
    <row r="46" spans="1:39">
      <c r="A46" s="4">
        <v>43159</v>
      </c>
      <c r="B46" s="3">
        <v>136.8622</v>
      </c>
      <c r="C46" s="3">
        <f t="shared" si="2"/>
        <v>1.7119441323814473E-3</v>
      </c>
      <c r="D46" s="3">
        <f t="shared" si="3"/>
        <v>2.9307527123952666E-6</v>
      </c>
      <c r="E46" s="3">
        <f t="shared" si="4"/>
        <v>5.4640605420577283E-5</v>
      </c>
      <c r="F46" s="3">
        <f t="shared" si="5"/>
        <v>3.9098055863091293E-4</v>
      </c>
      <c r="G46" s="3">
        <f t="shared" si="13"/>
        <v>2.623690764642473E-2</v>
      </c>
      <c r="H46" s="3">
        <f t="shared" si="6"/>
        <v>1.5</v>
      </c>
      <c r="I46" s="13">
        <f>I47*(1+(H47*((B46/B47)-1))+((1-H47)*(Eur_1M!B46/100)*((A46-A47)/360)))</f>
        <v>117.78398110148368</v>
      </c>
      <c r="J46" s="3">
        <f t="shared" si="7"/>
        <v>112.68637174585797</v>
      </c>
      <c r="K46" s="3">
        <f t="shared" si="0"/>
        <v>1.1181649456814049</v>
      </c>
      <c r="L46" s="13">
        <f t="shared" si="8"/>
        <v>1118.1649456814048</v>
      </c>
      <c r="M46" s="3">
        <f t="shared" si="9"/>
        <v>2.5719579744370945E-3</v>
      </c>
      <c r="N46" s="3">
        <f t="shared" si="16"/>
        <v>4.1861319000899455E-2</v>
      </c>
      <c r="O46" s="3">
        <v>35</v>
      </c>
      <c r="P46" s="3">
        <f t="shared" si="17"/>
        <v>0.1388888888888889</v>
      </c>
      <c r="Q46" s="3">
        <f>(Eur_1M!B45+((Eur_3M!B45-Eur_1M!B45)/(0.25-(1/12)))*(P46-(1/12)))/100</f>
        <v>-3.5566666666666667E-3</v>
      </c>
      <c r="R46" s="3">
        <f t="shared" si="18"/>
        <v>7.13531772326614</v>
      </c>
      <c r="S46" s="3">
        <f t="shared" si="19"/>
        <v>7.1197169307805046</v>
      </c>
      <c r="T46" s="13">
        <f t="shared" si="20"/>
        <v>0.99999999999951716</v>
      </c>
      <c r="U46" s="13">
        <f t="shared" si="20"/>
        <v>0.99999999999945921</v>
      </c>
      <c r="V46" s="3">
        <f t="shared" si="21"/>
        <v>117.67084217097999</v>
      </c>
      <c r="W46" s="13">
        <f t="shared" si="22"/>
        <v>0.99999999999951716</v>
      </c>
      <c r="X46" s="3">
        <f t="shared" si="23"/>
        <v>2.0122984096501132E-13</v>
      </c>
      <c r="Y46" s="3">
        <f t="shared" si="24"/>
        <v>3.5584240279297124</v>
      </c>
      <c r="Z46" s="3">
        <f t="shared" si="25"/>
        <v>1.4627986201121279E-9</v>
      </c>
      <c r="AA46" s="3">
        <f t="shared" si="26"/>
        <v>138.9575143763729</v>
      </c>
      <c r="AD46" s="3">
        <f t="shared" si="14"/>
        <v>1.7134103453098071E-3</v>
      </c>
      <c r="AE46" s="3">
        <f>Eur_1M!B45/100</f>
        <v>-3.7000000000000002E-3</v>
      </c>
      <c r="AF46" s="3">
        <f t="shared" si="10"/>
        <v>1.5</v>
      </c>
      <c r="AG46" s="3">
        <f t="shared" si="11"/>
        <v>-0.5</v>
      </c>
      <c r="AH46" s="3">
        <f t="shared" si="15"/>
        <v>1.0017134103453098</v>
      </c>
      <c r="AI46" s="3">
        <f t="shared" si="12"/>
        <v>0.99629999999999996</v>
      </c>
      <c r="AL46" s="25"/>
      <c r="AM46" s="25"/>
    </row>
    <row r="47" spans="1:39">
      <c r="A47" s="4">
        <v>43158</v>
      </c>
      <c r="B47" s="3">
        <v>136.62809999999999</v>
      </c>
      <c r="C47" s="3">
        <f t="shared" si="2"/>
        <v>-7.6894575185758156E-4</v>
      </c>
      <c r="D47" s="3">
        <f t="shared" si="3"/>
        <v>5.912775692998214E-7</v>
      </c>
      <c r="E47" s="3">
        <f t="shared" si="4"/>
        <v>5.1709943001402987E-5</v>
      </c>
      <c r="F47" s="3">
        <f t="shared" si="5"/>
        <v>-1.3304658482663542E-3</v>
      </c>
      <c r="G47" s="3">
        <f t="shared" si="13"/>
        <v>2.5503531010674457E-2</v>
      </c>
      <c r="H47" s="3">
        <f t="shared" si="6"/>
        <v>1.5</v>
      </c>
      <c r="I47" s="13">
        <f>I48*(1+(H48*((B47/B48)-1))+((1-H48)*(Eur_1M!B47/100)*((A47-A48)/360)))</f>
        <v>117.48143488688115</v>
      </c>
      <c r="J47" s="3">
        <f t="shared" si="7"/>
        <v>112.39691952247261</v>
      </c>
      <c r="K47" s="3">
        <f t="shared" si="0"/>
        <v>1.115292767576594</v>
      </c>
      <c r="L47" s="13">
        <f t="shared" si="8"/>
        <v>1115.2927675765941</v>
      </c>
      <c r="M47" s="3">
        <f t="shared" si="9"/>
        <v>-1.1484817582451696E-3</v>
      </c>
      <c r="N47" s="3">
        <f t="shared" si="16"/>
        <v>4.1842991886537326E-2</v>
      </c>
      <c r="O47" s="3">
        <v>36</v>
      </c>
      <c r="P47" s="3">
        <f t="shared" si="17"/>
        <v>0.14285714285714285</v>
      </c>
      <c r="Q47" s="3">
        <f>(Eur_1M!B46+((Eur_3M!B46-Eur_1M!B46)/(0.25-(1/12)))*(P47-(1/12)))/100</f>
        <v>-3.5564285714285715E-3</v>
      </c>
      <c r="R47" s="3">
        <f t="shared" si="18"/>
        <v>6.8752962761417065</v>
      </c>
      <c r="S47" s="3">
        <f t="shared" si="19"/>
        <v>6.8594811117641816</v>
      </c>
      <c r="T47" s="13">
        <f t="shared" si="20"/>
        <v>0.99999999999690692</v>
      </c>
      <c r="U47" s="13">
        <f t="shared" si="20"/>
        <v>0.99999999999654443</v>
      </c>
      <c r="V47" s="3">
        <f t="shared" si="21"/>
        <v>114.78457726714805</v>
      </c>
      <c r="W47" s="13">
        <f t="shared" si="22"/>
        <v>0.99999999999690692</v>
      </c>
      <c r="X47" s="3">
        <f t="shared" si="23"/>
        <v>1.2301633280719604E-12</v>
      </c>
      <c r="Y47" s="3">
        <f t="shared" si="24"/>
        <v>3.5582359126129988</v>
      </c>
      <c r="Z47" s="3">
        <f t="shared" si="25"/>
        <v>9.146716917734739E-9</v>
      </c>
      <c r="AA47" s="3">
        <f t="shared" si="26"/>
        <v>142.9297414722852</v>
      </c>
      <c r="AD47" s="3">
        <f t="shared" si="14"/>
        <v>-7.6865018883509606E-4</v>
      </c>
      <c r="AE47" s="3">
        <f>Eur_1M!B46/100</f>
        <v>-3.7099999999999998E-3</v>
      </c>
      <c r="AF47" s="3">
        <f t="shared" si="10"/>
        <v>1.5</v>
      </c>
      <c r="AG47" s="3">
        <f t="shared" si="11"/>
        <v>-0.5</v>
      </c>
      <c r="AH47" s="3">
        <f t="shared" si="15"/>
        <v>0.9992313498111649</v>
      </c>
      <c r="AI47" s="3">
        <f t="shared" si="12"/>
        <v>0.99629000000000001</v>
      </c>
      <c r="AL47" s="25"/>
      <c r="AM47" s="25"/>
    </row>
    <row r="48" spans="1:39">
      <c r="A48" s="4">
        <v>43157</v>
      </c>
      <c r="B48" s="3">
        <v>136.73320000000001</v>
      </c>
      <c r="C48" s="3">
        <f t="shared" si="2"/>
        <v>1.4286176750380774E-3</v>
      </c>
      <c r="D48" s="3">
        <f t="shared" si="3"/>
        <v>2.0409484614312018E-6</v>
      </c>
      <c r="E48" s="3">
        <f t="shared" si="4"/>
        <v>5.1176833876305021E-5</v>
      </c>
      <c r="F48" s="3">
        <f t="shared" si="5"/>
        <v>-8.0270144768174536E-4</v>
      </c>
      <c r="G48" s="3">
        <f t="shared" si="13"/>
        <v>2.5385471813313888E-2</v>
      </c>
      <c r="H48" s="3">
        <f t="shared" si="6"/>
        <v>1.5</v>
      </c>
      <c r="I48" s="13">
        <f>I49*(1+(H49*((B48/B49)-1))+((1-H49)*(Eur_1M!B48/100)*((A48-A49)/360)))</f>
        <v>117.61643768106525</v>
      </c>
      <c r="J48" s="3">
        <f t="shared" si="7"/>
        <v>112.52607948896289</v>
      </c>
      <c r="K48" s="3">
        <f t="shared" si="0"/>
        <v>1.116574396798276</v>
      </c>
      <c r="L48" s="13">
        <f t="shared" si="8"/>
        <v>1116.574396798276</v>
      </c>
      <c r="M48" s="3">
        <f t="shared" si="9"/>
        <v>2.1575454437931696E-3</v>
      </c>
      <c r="N48" s="3">
        <f t="shared" si="16"/>
        <v>4.2726804473543052E-2</v>
      </c>
      <c r="O48" s="3">
        <v>37</v>
      </c>
      <c r="P48" s="3">
        <f t="shared" si="17"/>
        <v>0.14682539682539683</v>
      </c>
      <c r="Q48" s="3">
        <f>(Eur_1M!B47+((Eur_3M!B47-Eur_1M!B47)/(0.25-(1/12)))*(P48-(1/12)))/100</f>
        <v>-3.5461904761904762E-3</v>
      </c>
      <c r="R48" s="3">
        <f t="shared" si="18"/>
        <v>6.7113949977535876</v>
      </c>
      <c r="S48" s="3">
        <f t="shared" si="19"/>
        <v>6.6950230253133363</v>
      </c>
      <c r="T48" s="13">
        <f t="shared" si="20"/>
        <v>0.99999999999036138</v>
      </c>
      <c r="U48" s="13">
        <f t="shared" si="20"/>
        <v>0.99999999998921807</v>
      </c>
      <c r="V48" s="3">
        <f t="shared" si="21"/>
        <v>116.05359040183419</v>
      </c>
      <c r="W48" s="13">
        <f t="shared" si="22"/>
        <v>0.99999999999036138</v>
      </c>
      <c r="X48" s="3">
        <f t="shared" si="23"/>
        <v>3.6140711361958294E-12</v>
      </c>
      <c r="Y48" s="3">
        <f t="shared" si="24"/>
        <v>3.5480373507224616</v>
      </c>
      <c r="Z48" s="3">
        <f t="shared" si="25"/>
        <v>2.8266603271573358E-8</v>
      </c>
      <c r="AA48" s="3">
        <f t="shared" si="26"/>
        <v>146.90186442964344</v>
      </c>
      <c r="AD48" s="3">
        <f t="shared" si="14"/>
        <v>1.4296386353982449E-3</v>
      </c>
      <c r="AE48" s="3">
        <f>Eur_1M!B47/100</f>
        <v>-3.7099999999999998E-3</v>
      </c>
      <c r="AF48" s="3">
        <f t="shared" si="10"/>
        <v>1.5</v>
      </c>
      <c r="AG48" s="3">
        <f t="shared" si="11"/>
        <v>-0.5</v>
      </c>
      <c r="AH48" s="3">
        <f t="shared" si="15"/>
        <v>1.0014296386353982</v>
      </c>
      <c r="AI48" s="3">
        <f t="shared" si="12"/>
        <v>0.99629000000000001</v>
      </c>
      <c r="AL48" s="25"/>
      <c r="AM48" s="25"/>
    </row>
    <row r="49" spans="1:39">
      <c r="A49" s="4">
        <v>43154</v>
      </c>
      <c r="B49" s="3">
        <v>136.53800000000001</v>
      </c>
      <c r="C49" s="3">
        <f t="shared" si="2"/>
        <v>2.1232738054396405E-3</v>
      </c>
      <c r="D49" s="3">
        <f t="shared" si="3"/>
        <v>4.5082916528661322E-6</v>
      </c>
      <c r="E49" s="3">
        <f t="shared" si="4"/>
        <v>5.5912772116928434E-5</v>
      </c>
      <c r="F49" s="3">
        <f t="shared" si="5"/>
        <v>-4.8345645398971231E-3</v>
      </c>
      <c r="G49" s="3">
        <f t="shared" si="13"/>
        <v>2.6263585620975805E-2</v>
      </c>
      <c r="H49" s="3">
        <f t="shared" si="6"/>
        <v>1.5</v>
      </c>
      <c r="I49" s="13">
        <f>I50*(1+(H50*((B49/B50)-1))+((1-H50)*(Eur_1M!B49/100)*((A49-A50)/360)))</f>
        <v>117.36294842745612</v>
      </c>
      <c r="J49" s="3">
        <f t="shared" si="7"/>
        <v>112.28356107517989</v>
      </c>
      <c r="K49" s="3">
        <f t="shared" si="0"/>
        <v>1.1141679337560015</v>
      </c>
      <c r="L49" s="13">
        <f t="shared" si="8"/>
        <v>1114.1679337560015</v>
      </c>
      <c r="M49" s="3">
        <f t="shared" si="9"/>
        <v>3.1883450319362735E-3</v>
      </c>
      <c r="N49" s="3">
        <f t="shared" si="16"/>
        <v>4.2761971920677787E-2</v>
      </c>
      <c r="O49" s="3">
        <v>38</v>
      </c>
      <c r="P49" s="3">
        <f t="shared" si="17"/>
        <v>0.15079365079365079</v>
      </c>
      <c r="Q49" s="3">
        <f>(Eur_1M!B48+((Eur_3M!B48-Eur_1M!B48)/(0.25-(1/12)))*(P49-(1/12)))/100</f>
        <v>-3.5299999999999997E-3</v>
      </c>
      <c r="R49" s="3">
        <f t="shared" si="18"/>
        <v>6.4866530662626385</v>
      </c>
      <c r="S49" s="3">
        <f t="shared" si="19"/>
        <v>6.4700476696909099</v>
      </c>
      <c r="T49" s="13">
        <f t="shared" si="20"/>
        <v>0.99999999995611799</v>
      </c>
      <c r="U49" s="13">
        <f t="shared" si="20"/>
        <v>0.99999999995101396</v>
      </c>
      <c r="V49" s="3">
        <f t="shared" si="21"/>
        <v>113.63549047118943</v>
      </c>
      <c r="W49" s="13">
        <f t="shared" si="22"/>
        <v>0.99999999995611799</v>
      </c>
      <c r="X49" s="3">
        <f t="shared" si="23"/>
        <v>1.573540023093553E-11</v>
      </c>
      <c r="Y49" s="3">
        <f t="shared" si="24"/>
        <v>3.5318795067634929</v>
      </c>
      <c r="Z49" s="3">
        <f t="shared" si="25"/>
        <v>1.2595629684926084E-7</v>
      </c>
      <c r="AA49" s="3">
        <f t="shared" si="26"/>
        <v>150.87393985303555</v>
      </c>
      <c r="AD49" s="3">
        <f t="shared" si="14"/>
        <v>2.1255295475028912E-3</v>
      </c>
      <c r="AE49" s="3">
        <f>Eur_1M!B48/100</f>
        <v>-3.7000000000000002E-3</v>
      </c>
      <c r="AF49" s="3">
        <f t="shared" si="10"/>
        <v>1.5</v>
      </c>
      <c r="AG49" s="3">
        <f t="shared" si="11"/>
        <v>-0.5</v>
      </c>
      <c r="AH49" s="3">
        <f t="shared" si="15"/>
        <v>1.0021255295475029</v>
      </c>
      <c r="AI49" s="3">
        <f t="shared" si="12"/>
        <v>0.99629999999999996</v>
      </c>
      <c r="AL49" s="25"/>
      <c r="AM49" s="25"/>
    </row>
    <row r="50" spans="1:39">
      <c r="A50" s="4">
        <v>43153</v>
      </c>
      <c r="B50" s="3">
        <v>136.2484</v>
      </c>
      <c r="C50" s="3">
        <f t="shared" si="2"/>
        <v>-2.1062249298572176E-4</v>
      </c>
      <c r="D50" s="3">
        <f t="shared" si="3"/>
        <v>4.4361834551520414E-8</v>
      </c>
      <c r="E50" s="3">
        <f t="shared" si="4"/>
        <v>5.253412714391889E-5</v>
      </c>
      <c r="F50" s="3">
        <f t="shared" si="5"/>
        <v>-8.0206867258015326E-3</v>
      </c>
      <c r="G50" s="3">
        <f t="shared" si="13"/>
        <v>2.492792029461554E-2</v>
      </c>
      <c r="H50" s="3">
        <f t="shared" si="6"/>
        <v>1.5</v>
      </c>
      <c r="I50" s="13">
        <f>I51*(1+(H51*((B50/B51)-1))+((1-H51)*(Eur_1M!B50/100)*((A50-A51)/360)))</f>
        <v>116.98935074953945</v>
      </c>
      <c r="J50" s="3">
        <f t="shared" si="7"/>
        <v>111.92613244674159</v>
      </c>
      <c r="K50" s="3">
        <f t="shared" si="0"/>
        <v>1.1106212390074648</v>
      </c>
      <c r="L50" s="13">
        <f t="shared" si="8"/>
        <v>1110.6212390074647</v>
      </c>
      <c r="M50" s="3">
        <f t="shared" si="9"/>
        <v>-3.1080987793606261E-4</v>
      </c>
      <c r="N50" s="3">
        <f t="shared" si="16"/>
        <v>4.2761412974629917E-2</v>
      </c>
      <c r="O50" s="3">
        <v>39</v>
      </c>
      <c r="P50" s="3">
        <f t="shared" si="17"/>
        <v>0.15476190476190477</v>
      </c>
      <c r="Q50" s="3">
        <f>(Eur_1M!B49+((Eur_3M!B49-Eur_1M!B49)/(0.25-(1/12)))*(P50-(1/12)))/100</f>
        <v>-3.5199999999999997E-3</v>
      </c>
      <c r="R50" s="3">
        <f t="shared" si="18"/>
        <v>6.2129778289060944</v>
      </c>
      <c r="S50" s="3">
        <f t="shared" si="19"/>
        <v>6.196155579001851</v>
      </c>
      <c r="T50" s="13">
        <f t="shared" si="20"/>
        <v>0.99999999974005105</v>
      </c>
      <c r="U50" s="13">
        <f t="shared" si="20"/>
        <v>0.9999999997107053</v>
      </c>
      <c r="V50" s="3">
        <f t="shared" si="21"/>
        <v>110.07632869373595</v>
      </c>
      <c r="W50" s="13">
        <f t="shared" si="22"/>
        <v>0.99999999974005105</v>
      </c>
      <c r="X50" s="3">
        <f t="shared" si="23"/>
        <v>8.8580690059913833E-11</v>
      </c>
      <c r="Y50" s="3">
        <f t="shared" si="24"/>
        <v>3.5219179833927723</v>
      </c>
      <c r="Z50" s="3">
        <f t="shared" si="25"/>
        <v>7.2308128580601717E-7</v>
      </c>
      <c r="AA50" s="3">
        <f t="shared" si="26"/>
        <v>154.84623607530133</v>
      </c>
      <c r="AD50" s="3">
        <f t="shared" si="14"/>
        <v>-2.106003136256307E-4</v>
      </c>
      <c r="AE50" s="3">
        <f>Eur_1M!B49/100</f>
        <v>-3.7000000000000002E-3</v>
      </c>
      <c r="AF50" s="3">
        <f t="shared" si="10"/>
        <v>1.5</v>
      </c>
      <c r="AG50" s="3">
        <f t="shared" si="11"/>
        <v>-0.5</v>
      </c>
      <c r="AH50" s="3">
        <f t="shared" si="15"/>
        <v>0.99978939968637437</v>
      </c>
      <c r="AI50" s="3">
        <f t="shared" si="12"/>
        <v>0.99629999999999996</v>
      </c>
      <c r="AL50" s="25"/>
      <c r="AM50" s="25"/>
    </row>
    <row r="51" spans="1:39">
      <c r="A51" s="4">
        <v>43152</v>
      </c>
      <c r="B51" s="3">
        <v>136.27709999999999</v>
      </c>
      <c r="C51" s="3">
        <f t="shared" si="2"/>
        <v>7.8767646501166748E-4</v>
      </c>
      <c r="D51" s="3">
        <f t="shared" si="3"/>
        <v>6.2043421353327663E-7</v>
      </c>
      <c r="E51" s="3">
        <f t="shared" si="4"/>
        <v>5.4979793151007881E-5</v>
      </c>
      <c r="F51" s="3">
        <f t="shared" si="5"/>
        <v>-9.3880464385584853E-3</v>
      </c>
      <c r="G51" s="3">
        <f t="shared" si="13"/>
        <v>2.5243218528254376E-2</v>
      </c>
      <c r="H51" s="3">
        <f t="shared" si="6"/>
        <v>1.5</v>
      </c>
      <c r="I51" s="13">
        <f>I52*(1+(H52*((B51/B52)-1))+((1-H52)*(Eur_1M!B51/100)*((A51-A52)/360)))</f>
        <v>117.02571784669948</v>
      </c>
      <c r="J51" s="3">
        <f t="shared" si="7"/>
        <v>111.96092560105313</v>
      </c>
      <c r="K51" s="3">
        <f t="shared" si="0"/>
        <v>1.1109664847093017</v>
      </c>
      <c r="L51" s="13">
        <f t="shared" si="8"/>
        <v>1110.9664847093018</v>
      </c>
      <c r="M51" s="3">
        <f t="shared" si="9"/>
        <v>1.1864149656192857E-3</v>
      </c>
      <c r="N51" s="3">
        <f t="shared" si="16"/>
        <v>4.2827606781041611E-2</v>
      </c>
      <c r="O51" s="3">
        <v>40</v>
      </c>
      <c r="P51" s="3">
        <f t="shared" si="17"/>
        <v>0.15873015873015872</v>
      </c>
      <c r="Q51" s="3">
        <f>(Eur_1M!B50+((Eur_3M!B50-Eur_1M!B50)/(0.25-(1/12)))*(P51-(1/12)))/100</f>
        <v>-3.5145238095238094E-3</v>
      </c>
      <c r="R51" s="3">
        <f t="shared" si="18"/>
        <v>6.1430289455799585</v>
      </c>
      <c r="S51" s="3">
        <f t="shared" si="19"/>
        <v>6.1259660186152836</v>
      </c>
      <c r="T51" s="13">
        <f t="shared" si="20"/>
        <v>0.99999999959518737</v>
      </c>
      <c r="U51" s="13">
        <f t="shared" si="20"/>
        <v>0.99999999954932484</v>
      </c>
      <c r="V51" s="3">
        <f t="shared" si="21"/>
        <v>110.40846815500504</v>
      </c>
      <c r="W51" s="13">
        <f t="shared" si="22"/>
        <v>0.99999999959518737</v>
      </c>
      <c r="X51" s="3">
        <f t="shared" si="23"/>
        <v>1.3449699139486894E-10</v>
      </c>
      <c r="Y51" s="3">
        <f t="shared" si="24"/>
        <v>3.5164848181682293</v>
      </c>
      <c r="Z51" s="3">
        <f t="shared" si="25"/>
        <v>1.1284900693284382E-6</v>
      </c>
      <c r="AA51" s="3">
        <f t="shared" si="26"/>
        <v>158.81873271501007</v>
      </c>
      <c r="AD51" s="3">
        <f t="shared" si="14"/>
        <v>7.8798676358471376E-4</v>
      </c>
      <c r="AE51" s="3">
        <f>Eur_1M!B50/100</f>
        <v>-3.7000000000000002E-3</v>
      </c>
      <c r="AF51" s="3">
        <f t="shared" si="10"/>
        <v>1.5</v>
      </c>
      <c r="AG51" s="3">
        <f t="shared" si="11"/>
        <v>-0.5</v>
      </c>
      <c r="AH51" s="3">
        <f t="shared" si="15"/>
        <v>1.0007879867635847</v>
      </c>
      <c r="AI51" s="3">
        <f t="shared" si="12"/>
        <v>0.99629999999999996</v>
      </c>
      <c r="AL51" s="25"/>
      <c r="AM51" s="25"/>
    </row>
    <row r="52" spans="1:39">
      <c r="A52" s="4">
        <v>43151</v>
      </c>
      <c r="B52" s="3">
        <v>136.16980000000001</v>
      </c>
      <c r="C52" s="3">
        <f t="shared" si="2"/>
        <v>-9.5716966973050154E-4</v>
      </c>
      <c r="D52" s="3">
        <f t="shared" si="3"/>
        <v>9.1617377665199743E-7</v>
      </c>
      <c r="E52" s="3">
        <f t="shared" si="4"/>
        <v>5.5831352322236789E-5</v>
      </c>
      <c r="F52" s="3">
        <f t="shared" si="5"/>
        <v>-1.1388980248391184E-2</v>
      </c>
      <c r="G52" s="3">
        <f t="shared" si="13"/>
        <v>2.4935084729518959E-2</v>
      </c>
      <c r="H52" s="3">
        <f t="shared" si="6"/>
        <v>1.5</v>
      </c>
      <c r="I52" s="13">
        <f>I53*(1+(H53*((B52/B53)-1))+((1-H53)*(Eur_1M!B52/100)*((A52-A53)/360)))</f>
        <v>116.88695911267934</v>
      </c>
      <c r="J52" s="3">
        <f t="shared" si="7"/>
        <v>111.8281722492089</v>
      </c>
      <c r="K52" s="3">
        <f t="shared" si="0"/>
        <v>1.1096491990237822</v>
      </c>
      <c r="L52" s="13">
        <f t="shared" si="8"/>
        <v>1109.6491990237823</v>
      </c>
      <c r="M52" s="3">
        <f t="shared" si="9"/>
        <v>-1.4309659370192983E-3</v>
      </c>
      <c r="N52" s="3">
        <f t="shared" si="16"/>
        <v>4.2818395805010394E-2</v>
      </c>
      <c r="O52" s="3">
        <v>41</v>
      </c>
      <c r="P52" s="3">
        <f t="shared" si="17"/>
        <v>0.1626984126984127</v>
      </c>
      <c r="Q52" s="3">
        <f>(Eur_1M!B51+((Eur_3M!B51-Eur_1M!B51)/(0.25-(1/12)))*(P52-(1/12)))/100</f>
        <v>-3.5047619047619051E-3</v>
      </c>
      <c r="R52" s="3">
        <f t="shared" si="18"/>
        <v>5.9997548856764382</v>
      </c>
      <c r="S52" s="3">
        <f t="shared" si="19"/>
        <v>5.9824837040880263</v>
      </c>
      <c r="T52" s="13">
        <f t="shared" si="20"/>
        <v>0.99999999901192194</v>
      </c>
      <c r="U52" s="13">
        <f t="shared" si="20"/>
        <v>0.99999999890119751</v>
      </c>
      <c r="V52" s="3">
        <f t="shared" si="21"/>
        <v>109.07881722212824</v>
      </c>
      <c r="W52" s="13">
        <f t="shared" si="22"/>
        <v>0.99999999901192194</v>
      </c>
      <c r="X52" s="3">
        <f t="shared" si="23"/>
        <v>3.1749751825894725E-10</v>
      </c>
      <c r="Y52" s="3">
        <f t="shared" si="24"/>
        <v>3.5067605949498386</v>
      </c>
      <c r="Z52" s="3">
        <f t="shared" si="25"/>
        <v>2.7234879072946257E-6</v>
      </c>
      <c r="AA52" s="3">
        <f t="shared" si="26"/>
        <v>162.79121273378811</v>
      </c>
      <c r="AD52" s="3">
        <f t="shared" si="14"/>
        <v>-9.5671172896283352E-4</v>
      </c>
      <c r="AE52" s="3">
        <f>Eur_1M!B51/100</f>
        <v>-3.7000000000000002E-3</v>
      </c>
      <c r="AF52" s="3">
        <f t="shared" si="10"/>
        <v>1.5</v>
      </c>
      <c r="AG52" s="3">
        <f t="shared" si="11"/>
        <v>-0.5</v>
      </c>
      <c r="AH52" s="3">
        <f t="shared" si="15"/>
        <v>0.99904328827103717</v>
      </c>
      <c r="AI52" s="3">
        <f t="shared" si="12"/>
        <v>0.99629999999999996</v>
      </c>
      <c r="AL52" s="25"/>
      <c r="AM52" s="25"/>
    </row>
    <row r="53" spans="1:39">
      <c r="A53" s="4">
        <v>43150</v>
      </c>
      <c r="B53" s="3">
        <v>136.30019999999999</v>
      </c>
      <c r="C53" s="3">
        <f t="shared" si="2"/>
        <v>-2.2776649281004593E-3</v>
      </c>
      <c r="D53" s="3">
        <f t="shared" si="3"/>
        <v>5.1877575246988701E-6</v>
      </c>
      <c r="E53" s="3">
        <f t="shared" si="4"/>
        <v>5.5835985102895656E-5</v>
      </c>
      <c r="F53" s="3">
        <f t="shared" si="5"/>
        <v>-9.4722239190457979E-3</v>
      </c>
      <c r="G53" s="3">
        <f t="shared" si="13"/>
        <v>2.5436350090643566E-2</v>
      </c>
      <c r="H53" s="3">
        <f t="shared" si="6"/>
        <v>1.5</v>
      </c>
      <c r="I53" s="13">
        <f>I54*(1+(H54*((B53/B54)-1))+((1-H54)*(Eur_1M!B53/100)*((A53-A54)/360)))</f>
        <v>117.05434009933488</v>
      </c>
      <c r="J53" s="3">
        <f t="shared" si="7"/>
        <v>111.98830910236218</v>
      </c>
      <c r="K53" s="3">
        <f t="shared" si="0"/>
        <v>1.1112382058658126</v>
      </c>
      <c r="L53" s="13">
        <f t="shared" si="8"/>
        <v>1111.2382058658125</v>
      </c>
      <c r="M53" s="3">
        <f t="shared" si="9"/>
        <v>-3.4030182303134726E-3</v>
      </c>
      <c r="N53" s="3">
        <f t="shared" si="16"/>
        <v>4.2893570355964632E-2</v>
      </c>
      <c r="O53" s="3">
        <v>42</v>
      </c>
      <c r="P53" s="3">
        <f t="shared" si="17"/>
        <v>0.16666666666666666</v>
      </c>
      <c r="Q53" s="3">
        <f>(Eur_1M!B52+((Eur_3M!B52-Eur_1M!B52)/(0.25-(1/12)))*(P53-(1/12)))/100</f>
        <v>-3.4900000000000005E-3</v>
      </c>
      <c r="R53" s="3">
        <f t="shared" si="18"/>
        <v>5.9988115419796832</v>
      </c>
      <c r="S53" s="3">
        <f t="shared" si="19"/>
        <v>5.9813003152099693</v>
      </c>
      <c r="T53" s="13">
        <f t="shared" si="20"/>
        <v>0.99999999900616565</v>
      </c>
      <c r="U53" s="13">
        <f t="shared" si="20"/>
        <v>0.99999999889318347</v>
      </c>
      <c r="V53" s="3">
        <f t="shared" si="21"/>
        <v>110.65637000135962</v>
      </c>
      <c r="W53" s="13">
        <f t="shared" si="22"/>
        <v>0.99999999900616565</v>
      </c>
      <c r="X53" s="3">
        <f t="shared" si="23"/>
        <v>3.1447215199328169E-10</v>
      </c>
      <c r="Y53" s="3">
        <f t="shared" si="24"/>
        <v>3.4920302460801662</v>
      </c>
      <c r="Z53" s="3">
        <f t="shared" si="25"/>
        <v>2.7761151030756737E-6</v>
      </c>
      <c r="AA53" s="3">
        <f t="shared" si="26"/>
        <v>166.7636391266777</v>
      </c>
      <c r="AD53" s="3">
        <f t="shared" si="14"/>
        <v>-2.2750730175461475E-3</v>
      </c>
      <c r="AE53" s="3">
        <f>Eur_1M!B52/100</f>
        <v>-3.6900000000000001E-3</v>
      </c>
      <c r="AF53" s="3">
        <f t="shared" si="10"/>
        <v>1.5</v>
      </c>
      <c r="AG53" s="3">
        <f t="shared" si="11"/>
        <v>-0.5</v>
      </c>
      <c r="AH53" s="3">
        <f t="shared" si="15"/>
        <v>0.99772492698245385</v>
      </c>
      <c r="AI53" s="3">
        <f t="shared" si="12"/>
        <v>0.99631000000000003</v>
      </c>
      <c r="AL53" s="25"/>
      <c r="AM53" s="25"/>
    </row>
    <row r="54" spans="1:39">
      <c r="A54" s="4">
        <v>43147</v>
      </c>
      <c r="B54" s="3">
        <v>136.61099999999999</v>
      </c>
      <c r="C54" s="3">
        <f t="shared" si="2"/>
        <v>3.5286286415074676E-3</v>
      </c>
      <c r="D54" s="3">
        <f t="shared" si="3"/>
        <v>1.2451220089666837E-5</v>
      </c>
      <c r="E54" s="3">
        <f t="shared" si="4"/>
        <v>5.241165562888971E-5</v>
      </c>
      <c r="F54" s="3">
        <f t="shared" si="5"/>
        <v>-5.8666177080969849E-3</v>
      </c>
      <c r="G54" s="3">
        <f t="shared" si="13"/>
        <v>2.5272594303400026E-2</v>
      </c>
      <c r="H54" s="3">
        <f t="shared" si="6"/>
        <v>1.5</v>
      </c>
      <c r="I54" s="13">
        <f>I55*(1+(H55*((B54/B55)-1))+((1-H55)*(Eur_1M!B54/100)*((A54-A55)/360)))</f>
        <v>117.4533566979412</v>
      </c>
      <c r="J54" s="3">
        <f t="shared" si="7"/>
        <v>112.37005653815804</v>
      </c>
      <c r="K54" s="3">
        <f t="shared" si="0"/>
        <v>1.1150262114089617</v>
      </c>
      <c r="L54" s="13">
        <f t="shared" si="8"/>
        <v>1115.0262114089617</v>
      </c>
      <c r="M54" s="3">
        <f t="shared" si="9"/>
        <v>5.2933826681652489E-3</v>
      </c>
      <c r="N54" s="3">
        <f t="shared" si="16"/>
        <v>4.2508134354816526E-2</v>
      </c>
      <c r="O54" s="3">
        <v>43</v>
      </c>
      <c r="P54" s="3">
        <f t="shared" si="17"/>
        <v>0.17063492063492064</v>
      </c>
      <c r="Q54" s="3">
        <f>(Eur_1M!B53+((Eur_3M!B53-Eur_1M!B53)/(0.25-(1/12)))*(P54-(1/12)))/100</f>
        <v>-3.475238095238095E-3</v>
      </c>
      <c r="R54" s="3">
        <f t="shared" si="18"/>
        <v>6.1756094003848485</v>
      </c>
      <c r="S54" s="3">
        <f t="shared" si="19"/>
        <v>6.1580501487746178</v>
      </c>
      <c r="T54" s="13">
        <f t="shared" si="20"/>
        <v>0.99999999967045627</v>
      </c>
      <c r="U54" s="13">
        <f t="shared" si="20"/>
        <v>0.99999999963176978</v>
      </c>
      <c r="V54" s="3">
        <f t="shared" si="21"/>
        <v>114.43303857592571</v>
      </c>
      <c r="W54" s="13">
        <f t="shared" si="22"/>
        <v>0.99999999967045627</v>
      </c>
      <c r="X54" s="3">
        <f t="shared" si="23"/>
        <v>1.0654292640174288E-10</v>
      </c>
      <c r="Y54" s="3">
        <f t="shared" si="24"/>
        <v>3.4772993911110492</v>
      </c>
      <c r="Z54" s="3">
        <f t="shared" si="25"/>
        <v>9.6080384860182407E-7</v>
      </c>
      <c r="AA54" s="3">
        <f t="shared" si="26"/>
        <v>170.73613657150872</v>
      </c>
      <c r="AD54" s="3">
        <f t="shared" si="14"/>
        <v>3.5348615806385375E-3</v>
      </c>
      <c r="AE54" s="3">
        <f>Eur_1M!B53/100</f>
        <v>-3.6900000000000001E-3</v>
      </c>
      <c r="AF54" s="3">
        <f t="shared" si="10"/>
        <v>1.5</v>
      </c>
      <c r="AG54" s="3">
        <f t="shared" si="11"/>
        <v>-0.5</v>
      </c>
      <c r="AH54" s="3">
        <f t="shared" si="15"/>
        <v>1.0035348615806385</v>
      </c>
      <c r="AI54" s="3">
        <f t="shared" si="12"/>
        <v>0.99631000000000003</v>
      </c>
      <c r="AL54" s="25"/>
      <c r="AM54" s="25"/>
    </row>
    <row r="55" spans="1:39">
      <c r="A55" s="4">
        <v>43146</v>
      </c>
      <c r="B55" s="3">
        <v>136.12979999999999</v>
      </c>
      <c r="C55" s="3">
        <f t="shared" si="2"/>
        <v>2.9241076720771224E-4</v>
      </c>
      <c r="D55" s="3">
        <f t="shared" si="3"/>
        <v>8.5504056779002875E-8</v>
      </c>
      <c r="E55" s="3">
        <f t="shared" si="4"/>
        <v>4.0807325068671793E-5</v>
      </c>
      <c r="F55" s="3">
        <f t="shared" si="5"/>
        <v>-8.4749803394481918E-3</v>
      </c>
      <c r="G55" s="3">
        <f t="shared" si="13"/>
        <v>2.1654615260036914E-2</v>
      </c>
      <c r="H55" s="3">
        <f t="shared" si="6"/>
        <v>1.5</v>
      </c>
      <c r="I55" s="13">
        <f>I56*(1+(H56*((B55/B56)-1))+((1-H56)*(Eur_1M!B55/100)*((A55-A56)/360)))</f>
        <v>116.83327375132754</v>
      </c>
      <c r="J55" s="3">
        <f t="shared" si="7"/>
        <v>111.7768103532191</v>
      </c>
      <c r="K55" s="3">
        <f t="shared" si="0"/>
        <v>1.1091395449214294</v>
      </c>
      <c r="L55" s="13">
        <f t="shared" si="8"/>
        <v>1109.1395449214294</v>
      </c>
      <c r="M55" s="3">
        <f t="shared" si="9"/>
        <v>4.4370683266731334E-4</v>
      </c>
      <c r="N55" s="3">
        <f t="shared" si="16"/>
        <v>4.257912366100753E-2</v>
      </c>
      <c r="O55" s="3">
        <v>44</v>
      </c>
      <c r="P55" s="3">
        <f t="shared" si="17"/>
        <v>0.17460317460317459</v>
      </c>
      <c r="Q55" s="3">
        <f>(Eur_1M!B54+((Eur_3M!B54-Eur_1M!B54)/(0.25-(1/12)))*(P55-(1/12)))/100</f>
        <v>-3.4654761904761907E-3</v>
      </c>
      <c r="R55" s="3">
        <f t="shared" si="18"/>
        <v>5.7968859032570279</v>
      </c>
      <c r="S55" s="3">
        <f t="shared" si="19"/>
        <v>5.7790939845059945</v>
      </c>
      <c r="T55" s="13">
        <f t="shared" si="20"/>
        <v>0.99999999662211903</v>
      </c>
      <c r="U55" s="13">
        <f t="shared" si="20"/>
        <v>0.99999999624480174</v>
      </c>
      <c r="V55" s="3">
        <f t="shared" si="21"/>
        <v>108.53427868825634</v>
      </c>
      <c r="W55" s="13">
        <f t="shared" si="22"/>
        <v>0.99999999662211903</v>
      </c>
      <c r="X55" s="3">
        <f t="shared" si="23"/>
        <v>1.0202577940598358E-9</v>
      </c>
      <c r="Y55" s="3">
        <f t="shared" si="24"/>
        <v>3.4675725754654869</v>
      </c>
      <c r="Z55" s="3">
        <f t="shared" si="25"/>
        <v>9.3310637212522662E-6</v>
      </c>
      <c r="AA55" s="3">
        <f t="shared" si="26"/>
        <v>174.70885535480869</v>
      </c>
      <c r="AD55" s="3">
        <f t="shared" si="14"/>
        <v>2.9245352340345754E-4</v>
      </c>
      <c r="AE55" s="3">
        <f>Eur_1M!B54/100</f>
        <v>-3.6900000000000001E-3</v>
      </c>
      <c r="AF55" s="3">
        <f t="shared" si="10"/>
        <v>1.5</v>
      </c>
      <c r="AG55" s="3">
        <f t="shared" si="11"/>
        <v>-0.5</v>
      </c>
      <c r="AH55" s="3">
        <f t="shared" si="15"/>
        <v>1.0002924535234035</v>
      </c>
      <c r="AI55" s="3">
        <f t="shared" si="12"/>
        <v>0.99631000000000003</v>
      </c>
      <c r="AL55" s="25"/>
      <c r="AM55" s="25"/>
    </row>
    <row r="56" spans="1:39">
      <c r="A56" s="4">
        <v>43145</v>
      </c>
      <c r="B56" s="3">
        <v>136.09</v>
      </c>
      <c r="C56" s="3">
        <f t="shared" si="2"/>
        <v>-4.408837367536784E-6</v>
      </c>
      <c r="D56" s="3">
        <f t="shared" si="3"/>
        <v>1.9437846933388681E-11</v>
      </c>
      <c r="E56" s="3">
        <f t="shared" si="4"/>
        <v>4.0729207857141542E-5</v>
      </c>
      <c r="F56" s="3">
        <f t="shared" si="5"/>
        <v>-8.8533378648772212E-3</v>
      </c>
      <c r="G56" s="3">
        <f t="shared" si="13"/>
        <v>2.1536193174507241E-2</v>
      </c>
      <c r="H56" s="3">
        <f t="shared" si="6"/>
        <v>1.5</v>
      </c>
      <c r="I56" s="13">
        <f>I57*(1+(H57*((B56/B57)-1))+((1-H57)*(Eur_1M!B56/100)*((A56-A57)/360)))</f>
        <v>116.78144552859975</v>
      </c>
      <c r="J56" s="3">
        <f t="shared" si="7"/>
        <v>111.72722522017628</v>
      </c>
      <c r="K56" s="3">
        <f t="shared" si="0"/>
        <v>1.1086475212921616</v>
      </c>
      <c r="L56" s="13">
        <f t="shared" si="8"/>
        <v>1108.6475212921616</v>
      </c>
      <c r="M56" s="3">
        <f t="shared" si="9"/>
        <v>-1.4882425802681002E-6</v>
      </c>
      <c r="N56" s="3">
        <f t="shared" si="16"/>
        <v>4.2579177980838198E-2</v>
      </c>
      <c r="O56" s="3">
        <v>45</v>
      </c>
      <c r="P56" s="3">
        <f t="shared" si="17"/>
        <v>0.17857142857142858</v>
      </c>
      <c r="Q56" s="3">
        <f>(Eur_1M!B55+((Eur_3M!B55-Eur_1M!B55)/(0.25-(1/12)))*(P56-(1/12)))/100</f>
        <v>-3.4557142857142859E-3</v>
      </c>
      <c r="R56" s="3">
        <f t="shared" si="18"/>
        <v>5.7069794298597989</v>
      </c>
      <c r="S56" s="3">
        <f t="shared" si="19"/>
        <v>5.6889864431431247</v>
      </c>
      <c r="T56" s="13">
        <f t="shared" si="20"/>
        <v>0.99999999425006636</v>
      </c>
      <c r="U56" s="13">
        <f t="shared" si="20"/>
        <v>0.99999999361021941</v>
      </c>
      <c r="V56" s="3">
        <f t="shared" si="21"/>
        <v>108.03023903416363</v>
      </c>
      <c r="W56" s="13">
        <f t="shared" si="22"/>
        <v>0.99999999425006636</v>
      </c>
      <c r="X56" s="3">
        <f t="shared" si="23"/>
        <v>1.6928226098529904E-9</v>
      </c>
      <c r="Y56" s="3">
        <f t="shared" si="24"/>
        <v>3.4578455287101275</v>
      </c>
      <c r="Z56" s="3">
        <f t="shared" si="25"/>
        <v>1.5820043651162415E-5</v>
      </c>
      <c r="AA56" s="3">
        <f t="shared" si="26"/>
        <v>178.68165640774077</v>
      </c>
      <c r="AD56" s="3">
        <f t="shared" si="14"/>
        <v>-4.4088276486276001E-6</v>
      </c>
      <c r="AE56" s="3">
        <f>Eur_1M!B55/100</f>
        <v>-3.6900000000000001E-3</v>
      </c>
      <c r="AF56" s="3">
        <f t="shared" si="10"/>
        <v>1.5</v>
      </c>
      <c r="AG56" s="3">
        <f t="shared" si="11"/>
        <v>-0.5</v>
      </c>
      <c r="AH56" s="3">
        <f t="shared" si="15"/>
        <v>0.99999559117235137</v>
      </c>
      <c r="AI56" s="3">
        <f t="shared" si="12"/>
        <v>0.99631000000000003</v>
      </c>
      <c r="AL56" s="25"/>
      <c r="AM56" s="25"/>
    </row>
    <row r="57" spans="1:39">
      <c r="A57" s="4">
        <v>43144</v>
      </c>
      <c r="B57" s="3">
        <v>136.09059999999999</v>
      </c>
      <c r="C57" s="3">
        <f t="shared" si="2"/>
        <v>-2.1396647165845876E-3</v>
      </c>
      <c r="D57" s="3">
        <f t="shared" si="3"/>
        <v>4.5781650993970037E-6</v>
      </c>
      <c r="E57" s="3">
        <f t="shared" si="4"/>
        <v>4.0786592848181319E-5</v>
      </c>
      <c r="F57" s="3">
        <f t="shared" si="5"/>
        <v>-9.0885212412535835E-3</v>
      </c>
      <c r="G57" s="3">
        <f t="shared" si="13"/>
        <v>2.149121453815192E-2</v>
      </c>
      <c r="H57" s="3">
        <f t="shared" si="6"/>
        <v>1.5</v>
      </c>
      <c r="I57" s="13">
        <f>I58*(1+(H58*((B57/B58)-1))+((1-H58)*(Eur_1M!B57/100)*((A57-A58)/360)))</f>
        <v>116.7816193278489</v>
      </c>
      <c r="J57" s="3">
        <f t="shared" si="7"/>
        <v>111.72739149751396</v>
      </c>
      <c r="K57" s="3">
        <f t="shared" si="0"/>
        <v>1.108649171229837</v>
      </c>
      <c r="L57" s="13">
        <f t="shared" si="8"/>
        <v>1108.6491712298371</v>
      </c>
      <c r="M57" s="3">
        <f t="shared" si="9"/>
        <v>-3.2060748686128545E-3</v>
      </c>
      <c r="N57" s="3">
        <f t="shared" si="16"/>
        <v>4.2460610693070291E-2</v>
      </c>
      <c r="O57" s="3">
        <v>46</v>
      </c>
      <c r="P57" s="3">
        <f t="shared" si="17"/>
        <v>0.18253968253968253</v>
      </c>
      <c r="Q57" s="3">
        <f>(Eur_1M!B56+((Eur_3M!B56-Eur_1M!B56)/(0.25-(1/12)))*(P57-(1/12)))/100</f>
        <v>-3.4519047619047619E-3</v>
      </c>
      <c r="R57" s="3">
        <f t="shared" si="18"/>
        <v>5.659880248512188</v>
      </c>
      <c r="S57" s="3">
        <f t="shared" si="19"/>
        <v>5.6417390957010705</v>
      </c>
      <c r="T57" s="13">
        <f t="shared" si="20"/>
        <v>0.99999999242606707</v>
      </c>
      <c r="U57" s="13">
        <f t="shared" si="20"/>
        <v>0.99999999158294695</v>
      </c>
      <c r="V57" s="3">
        <f t="shared" si="21"/>
        <v>108.0188630952091</v>
      </c>
      <c r="W57" s="13">
        <f t="shared" si="22"/>
        <v>0.99999999242606707</v>
      </c>
      <c r="X57" s="3">
        <f t="shared" si="23"/>
        <v>2.1943366366003593E-9</v>
      </c>
      <c r="Y57" s="3">
        <f t="shared" si="24"/>
        <v>3.4540780652965277</v>
      </c>
      <c r="Z57" s="3">
        <f t="shared" si="25"/>
        <v>2.0904272331365881E-5</v>
      </c>
      <c r="AA57" s="3">
        <f t="shared" si="26"/>
        <v>182.65473725372419</v>
      </c>
      <c r="AD57" s="3">
        <f t="shared" si="14"/>
        <v>-2.137377265785001E-3</v>
      </c>
      <c r="AE57" s="3">
        <f>Eur_1M!B56/100</f>
        <v>-3.6900000000000001E-3</v>
      </c>
      <c r="AF57" s="3">
        <f t="shared" si="10"/>
        <v>1.5</v>
      </c>
      <c r="AG57" s="3">
        <f t="shared" si="11"/>
        <v>-0.5</v>
      </c>
      <c r="AH57" s="3">
        <f t="shared" si="15"/>
        <v>0.997862622734215</v>
      </c>
      <c r="AI57" s="3">
        <f t="shared" si="12"/>
        <v>0.99631000000000003</v>
      </c>
      <c r="AL57" s="25"/>
      <c r="AM57" s="25"/>
    </row>
    <row r="58" spans="1:39">
      <c r="A58" s="4">
        <v>43143</v>
      </c>
      <c r="B58" s="3">
        <v>136.38210000000001</v>
      </c>
      <c r="C58" s="3">
        <f t="shared" si="2"/>
        <v>-7.4175769181478548E-4</v>
      </c>
      <c r="D58" s="3">
        <f t="shared" si="3"/>
        <v>5.5020447336639825E-7</v>
      </c>
      <c r="E58" s="3">
        <f t="shared" si="4"/>
        <v>4.0860817197911972E-5</v>
      </c>
      <c r="F58" s="3">
        <f t="shared" si="5"/>
        <v>-4.7919166902907536E-3</v>
      </c>
      <c r="G58" s="3">
        <f t="shared" si="13"/>
        <v>2.2369173954052884E-2</v>
      </c>
      <c r="H58" s="3">
        <f t="shared" si="6"/>
        <v>1.5</v>
      </c>
      <c r="I58" s="13">
        <f>I59*(1+(H59*((B58/B59)-1))+((1-H59)*(Eur_1M!B58/100)*((A58-A59)/360)))</f>
        <v>117.1566307788602</v>
      </c>
      <c r="J58" s="3">
        <f t="shared" si="7"/>
        <v>112.08617271192378</v>
      </c>
      <c r="K58" s="3">
        <f t="shared" si="0"/>
        <v>1.1122092874258473</v>
      </c>
      <c r="L58" s="13">
        <f t="shared" si="8"/>
        <v>1112.2092874258474</v>
      </c>
      <c r="M58" s="3">
        <f t="shared" si="9"/>
        <v>-1.0974092530361913E-3</v>
      </c>
      <c r="N58" s="3">
        <f t="shared" si="16"/>
        <v>4.2465347286562594E-2</v>
      </c>
      <c r="O58" s="3">
        <v>47</v>
      </c>
      <c r="P58" s="3">
        <f t="shared" si="17"/>
        <v>0.18650793650793651</v>
      </c>
      <c r="Q58" s="3">
        <f>(Eur_1M!B57+((Eur_3M!B57-Eur_1M!B57)/(0.25-(1/12)))*(P58-(1/12)))/100</f>
        <v>-3.4423809523809524E-3</v>
      </c>
      <c r="R58" s="3">
        <f t="shared" si="18"/>
        <v>5.7730871927135841</v>
      </c>
      <c r="S58" s="3">
        <f t="shared" si="19"/>
        <v>5.7547478680596731</v>
      </c>
      <c r="T58" s="13">
        <f t="shared" si="20"/>
        <v>0.99999999610839307</v>
      </c>
      <c r="U58" s="13">
        <f t="shared" si="20"/>
        <v>0.99999999566143982</v>
      </c>
      <c r="V58" s="3">
        <f t="shared" si="21"/>
        <v>111.56704992455582</v>
      </c>
      <c r="W58" s="13">
        <f t="shared" si="22"/>
        <v>0.99999999610839307</v>
      </c>
      <c r="X58" s="3">
        <f t="shared" si="23"/>
        <v>1.1327671081909043E-9</v>
      </c>
      <c r="Y58" s="3">
        <f t="shared" si="24"/>
        <v>3.4445905001873438</v>
      </c>
      <c r="Z58" s="3">
        <f t="shared" si="25"/>
        <v>1.1098024058678628E-5</v>
      </c>
      <c r="AA58" s="3">
        <f t="shared" si="26"/>
        <v>186.62771809179156</v>
      </c>
      <c r="AD58" s="3">
        <f t="shared" si="14"/>
        <v>-7.4148265758522403E-4</v>
      </c>
      <c r="AE58" s="3">
        <f>Eur_1M!B57/100</f>
        <v>-3.6900000000000001E-3</v>
      </c>
      <c r="AF58" s="3">
        <f t="shared" si="10"/>
        <v>1.5</v>
      </c>
      <c r="AG58" s="3">
        <f t="shared" si="11"/>
        <v>-0.5</v>
      </c>
      <c r="AH58" s="3">
        <f t="shared" si="15"/>
        <v>0.99925851734241478</v>
      </c>
      <c r="AI58" s="3">
        <f t="shared" si="12"/>
        <v>0.99631000000000003</v>
      </c>
      <c r="AL58" s="25"/>
      <c r="AM58" s="25"/>
    </row>
    <row r="59" spans="1:39">
      <c r="A59" s="4">
        <v>43140</v>
      </c>
      <c r="B59" s="3">
        <v>136.48330000000001</v>
      </c>
      <c r="C59" s="3">
        <f t="shared" si="2"/>
        <v>-7.5219004730460145E-4</v>
      </c>
      <c r="D59" s="3">
        <f t="shared" si="3"/>
        <v>5.6578986726409855E-7</v>
      </c>
      <c r="E59" s="3">
        <f t="shared" si="4"/>
        <v>4.1262995234726098E-5</v>
      </c>
      <c r="F59" s="3">
        <f t="shared" si="5"/>
        <v>-5.0260598695589485E-3</v>
      </c>
      <c r="G59" s="3">
        <f t="shared" si="13"/>
        <v>2.2449925054123066E-2</v>
      </c>
      <c r="H59" s="3">
        <f t="shared" si="6"/>
        <v>1.5</v>
      </c>
      <c r="I59" s="13">
        <f>I60*(1+(H60*((B59/B60)-1))+((1-H60)*(Eur_1M!B59/100)*((A59-A60)/360)))</f>
        <v>117.28527012162391</v>
      </c>
      <c r="J59" s="3">
        <f t="shared" si="7"/>
        <v>112.20924463277628</v>
      </c>
      <c r="K59" s="3">
        <f t="shared" si="0"/>
        <v>1.1134305061549878</v>
      </c>
      <c r="L59" s="13">
        <f t="shared" si="8"/>
        <v>1113.4305061549878</v>
      </c>
      <c r="M59" s="3">
        <f t="shared" si="9"/>
        <v>-1.1233665749563898E-3</v>
      </c>
      <c r="N59" s="3">
        <f t="shared" si="16"/>
        <v>4.2452160583042929E-2</v>
      </c>
      <c r="O59" s="3">
        <v>48</v>
      </c>
      <c r="P59" s="3">
        <f t="shared" si="17"/>
        <v>0.19047619047619047</v>
      </c>
      <c r="Q59" s="3">
        <f>(Eur_1M!B58+((Eur_3M!B58-Eur_1M!B58)/(0.25-(1/12)))*(P59-(1/12)))/100</f>
        <v>-3.4364285714285712E-3</v>
      </c>
      <c r="R59" s="3">
        <f t="shared" si="18"/>
        <v>5.7731510229114589</v>
      </c>
      <c r="S59" s="3">
        <f t="shared" si="19"/>
        <v>5.7546233810746763</v>
      </c>
      <c r="T59" s="13">
        <f t="shared" si="20"/>
        <v>0.99999999610986756</v>
      </c>
      <c r="U59" s="13">
        <f t="shared" si="20"/>
        <v>0.99999999565824171</v>
      </c>
      <c r="V59" s="3">
        <f t="shared" si="21"/>
        <v>112.77573407534771</v>
      </c>
      <c r="W59" s="13">
        <f t="shared" si="22"/>
        <v>0.99999999610986756</v>
      </c>
      <c r="X59" s="3">
        <f t="shared" si="23"/>
        <v>1.119611075847899E-9</v>
      </c>
      <c r="Y59" s="3">
        <f t="shared" si="24"/>
        <v>3.4386773832978776</v>
      </c>
      <c r="Z59" s="3">
        <f t="shared" si="25"/>
        <v>1.122364478237751E-5</v>
      </c>
      <c r="AA59" s="3">
        <f t="shared" si="26"/>
        <v>190.60090814252339</v>
      </c>
      <c r="AD59" s="3">
        <f t="shared" si="14"/>
        <v>-7.5190722328788429E-4</v>
      </c>
      <c r="AE59" s="3">
        <f>Eur_1M!B58/100</f>
        <v>-3.7000000000000002E-3</v>
      </c>
      <c r="AF59" s="3">
        <f t="shared" si="10"/>
        <v>1.5</v>
      </c>
      <c r="AG59" s="3">
        <f t="shared" si="11"/>
        <v>-0.5</v>
      </c>
      <c r="AH59" s="3">
        <f t="shared" si="15"/>
        <v>0.99924809277671212</v>
      </c>
      <c r="AI59" s="3">
        <f t="shared" si="12"/>
        <v>0.99629999999999996</v>
      </c>
      <c r="AL59" s="25"/>
      <c r="AM59" s="25"/>
    </row>
    <row r="60" spans="1:39">
      <c r="A60" s="4">
        <v>43139</v>
      </c>
      <c r="B60" s="3">
        <v>136.58600000000001</v>
      </c>
      <c r="C60" s="3">
        <f t="shared" si="2"/>
        <v>-1.4229983031616819E-3</v>
      </c>
      <c r="D60" s="3">
        <f t="shared" si="3"/>
        <v>2.024924170801026E-6</v>
      </c>
      <c r="E60" s="3">
        <f t="shared" si="4"/>
        <v>4.3268945820933007E-5</v>
      </c>
      <c r="F60" s="3">
        <f t="shared" si="5"/>
        <v>-2.6702051274159907E-3</v>
      </c>
      <c r="G60" s="3">
        <f t="shared" si="13"/>
        <v>2.3252888427625379E-2</v>
      </c>
      <c r="H60" s="3">
        <f t="shared" si="6"/>
        <v>1.5</v>
      </c>
      <c r="I60" s="13">
        <f>I61*(1+(H61*((B60/B61)-1))+((1-H61)*(Eur_1M!B60/100)*((A60-A61)/360)))</f>
        <v>117.41709850575003</v>
      </c>
      <c r="J60" s="3">
        <f t="shared" si="7"/>
        <v>112.3353675754835</v>
      </c>
      <c r="K60" s="3">
        <f t="shared" si="0"/>
        <v>1.1146819995804702</v>
      </c>
      <c r="L60" s="13">
        <f t="shared" si="8"/>
        <v>1114.6819995804701</v>
      </c>
      <c r="M60" s="3">
        <f t="shared" si="9"/>
        <v>-2.1301215806806563E-3</v>
      </c>
      <c r="N60" s="3">
        <f t="shared" si="16"/>
        <v>4.2380281724754734E-2</v>
      </c>
      <c r="O60" s="3">
        <v>49</v>
      </c>
      <c r="P60" s="3">
        <f t="shared" si="17"/>
        <v>0.19444444444444445</v>
      </c>
      <c r="Q60" s="3">
        <f>(Eur_1M!B59+((Eur_3M!B59-Eur_1M!B59)/(0.25-(1/12)))*(P60-(1/12)))/100</f>
        <v>-3.4233333333333333E-3</v>
      </c>
      <c r="R60" s="3">
        <f t="shared" si="18"/>
        <v>5.7833067385888608</v>
      </c>
      <c r="S60" s="3">
        <f t="shared" si="19"/>
        <v>5.7646187909327677</v>
      </c>
      <c r="T60" s="13">
        <f t="shared" si="20"/>
        <v>0.99999999633768366</v>
      </c>
      <c r="U60" s="13">
        <f t="shared" si="20"/>
        <v>0.99999999590786914</v>
      </c>
      <c r="V60" s="3">
        <f t="shared" si="21"/>
        <v>114.01612985196607</v>
      </c>
      <c r="W60" s="13">
        <f t="shared" si="22"/>
        <v>0.99999999633768366</v>
      </c>
      <c r="X60" s="3">
        <f t="shared" si="23"/>
        <v>1.0455686704674183E-9</v>
      </c>
      <c r="Y60" s="3">
        <f t="shared" si="24"/>
        <v>3.4256116467141866</v>
      </c>
      <c r="Z60" s="3">
        <f t="shared" si="25"/>
        <v>1.070567157526323E-5</v>
      </c>
      <c r="AA60" s="3">
        <f t="shared" si="26"/>
        <v>194.57391832009171</v>
      </c>
      <c r="AD60" s="3">
        <f t="shared" si="14"/>
        <v>-1.4219863211494266E-3</v>
      </c>
      <c r="AE60" s="3">
        <f>Eur_1M!B59/100</f>
        <v>-3.6900000000000001E-3</v>
      </c>
      <c r="AF60" s="3">
        <f t="shared" si="10"/>
        <v>1.5</v>
      </c>
      <c r="AG60" s="3">
        <f t="shared" si="11"/>
        <v>-0.5</v>
      </c>
      <c r="AH60" s="3">
        <f t="shared" si="15"/>
        <v>0.99857801367885057</v>
      </c>
      <c r="AI60" s="3">
        <f t="shared" si="12"/>
        <v>0.99631000000000003</v>
      </c>
      <c r="AL60" s="25"/>
      <c r="AM60" s="25"/>
    </row>
    <row r="61" spans="1:39">
      <c r="A61" s="4">
        <v>43138</v>
      </c>
      <c r="B61" s="3">
        <v>136.78049999999999</v>
      </c>
      <c r="C61" s="3">
        <f t="shared" si="2"/>
        <v>-4.8021630391036741E-4</v>
      </c>
      <c r="D61" s="3">
        <f t="shared" si="3"/>
        <v>2.3060769854133435E-7</v>
      </c>
      <c r="E61" s="3">
        <f t="shared" si="4"/>
        <v>4.5288553793247572E-5</v>
      </c>
      <c r="F61" s="3">
        <f t="shared" si="5"/>
        <v>-3.2583090452056964E-3</v>
      </c>
      <c r="G61" s="3">
        <f t="shared" si="13"/>
        <v>2.3747575323797919E-2</v>
      </c>
      <c r="H61" s="3">
        <f t="shared" si="6"/>
        <v>1.5</v>
      </c>
      <c r="I61" s="13">
        <f>I62*(1+(H62*((B61/B62)-1))+((1-H62)*(Eur_1M!B61/100)*((A61-A62)/360)))</f>
        <v>117.66747777568821</v>
      </c>
      <c r="J61" s="3">
        <f t="shared" si="7"/>
        <v>112.57491060354096</v>
      </c>
      <c r="K61" s="3">
        <f t="shared" si="0"/>
        <v>1.1170589384489991</v>
      </c>
      <c r="L61" s="13">
        <f t="shared" si="8"/>
        <v>1117.058938448999</v>
      </c>
      <c r="M61" s="3">
        <f t="shared" si="9"/>
        <v>-7.1528228116216985E-4</v>
      </c>
      <c r="N61" s="3">
        <f t="shared" si="16"/>
        <v>4.2377764360346903E-2</v>
      </c>
      <c r="O61" s="3">
        <v>50</v>
      </c>
      <c r="P61" s="3">
        <f t="shared" si="17"/>
        <v>0.1984126984126984</v>
      </c>
      <c r="Q61" s="3">
        <f>(Eur_1M!B60+((Eur_3M!B60-Eur_1M!B60)/(0.25-(1/12)))*(P61-(1/12)))/100</f>
        <v>-3.4138095238095238E-3</v>
      </c>
      <c r="R61" s="3">
        <f t="shared" si="18"/>
        <v>5.8379346023022185</v>
      </c>
      <c r="S61" s="3">
        <f t="shared" si="19"/>
        <v>5.8190580457481875</v>
      </c>
      <c r="T61" s="13">
        <f t="shared" si="20"/>
        <v>0.9999999973574053</v>
      </c>
      <c r="U61" s="13">
        <f t="shared" si="20"/>
        <v>0.99999999704099096</v>
      </c>
      <c r="V61" s="3">
        <f t="shared" si="21"/>
        <v>116.38136584991287</v>
      </c>
      <c r="W61" s="13">
        <f t="shared" si="22"/>
        <v>0.9999999973574053</v>
      </c>
      <c r="X61" s="3">
        <f t="shared" si="23"/>
        <v>7.5198947701931801E-10</v>
      </c>
      <c r="Y61" s="3">
        <f t="shared" si="24"/>
        <v>3.4161217749461863</v>
      </c>
      <c r="Z61" s="3">
        <f t="shared" si="25"/>
        <v>7.8898990173918423E-6</v>
      </c>
      <c r="AA61" s="3">
        <f t="shared" si="26"/>
        <v>198.54713683475239</v>
      </c>
      <c r="AD61" s="3">
        <f t="shared" si="14"/>
        <v>-4.8010101851581055E-4</v>
      </c>
      <c r="AE61" s="3">
        <f>Eur_1M!B60/100</f>
        <v>-3.6900000000000001E-3</v>
      </c>
      <c r="AF61" s="3">
        <f t="shared" si="10"/>
        <v>1.5</v>
      </c>
      <c r="AG61" s="3">
        <f t="shared" si="11"/>
        <v>-0.5</v>
      </c>
      <c r="AH61" s="3">
        <f t="shared" si="15"/>
        <v>0.99951989898148419</v>
      </c>
      <c r="AI61" s="3">
        <f t="shared" si="12"/>
        <v>0.99631000000000003</v>
      </c>
      <c r="AL61" s="25"/>
      <c r="AM61" s="25"/>
    </row>
    <row r="62" spans="1:39">
      <c r="A62" s="4">
        <v>43137</v>
      </c>
      <c r="B62" s="3">
        <v>136.84620000000001</v>
      </c>
      <c r="C62" s="3">
        <f t="shared" si="2"/>
        <v>2.0965181058816653E-3</v>
      </c>
      <c r="D62" s="3">
        <f t="shared" si="3"/>
        <v>4.395388168289646E-6</v>
      </c>
      <c r="E62" s="3">
        <f t="shared" si="4"/>
        <v>4.531876299313518E-5</v>
      </c>
      <c r="F62" s="3">
        <f t="shared" si="5"/>
        <v>-3.288795099258304E-3</v>
      </c>
      <c r="G62" s="3">
        <f t="shared" si="13"/>
        <v>2.3752941388266273E-2</v>
      </c>
      <c r="H62" s="3">
        <f t="shared" si="6"/>
        <v>1.5</v>
      </c>
      <c r="I62" s="13">
        <f>I63*(1+(H63*((B62/B63)-1))+((1-H63)*(Eur_1M!B62/100)*((A62-A63)/360)))</f>
        <v>117.75167334582021</v>
      </c>
      <c r="J62" s="3">
        <f t="shared" si="7"/>
        <v>112.65546224754655</v>
      </c>
      <c r="K62" s="3">
        <f t="shared" si="0"/>
        <v>1.1178582367425602</v>
      </c>
      <c r="L62" s="13">
        <f t="shared" si="8"/>
        <v>1117.8582367425602</v>
      </c>
      <c r="M62" s="3">
        <f t="shared" si="9"/>
        <v>3.1482400923878982E-3</v>
      </c>
      <c r="N62" s="3">
        <f t="shared" si="16"/>
        <v>4.2825269792025791E-2</v>
      </c>
      <c r="O62" s="3">
        <v>51</v>
      </c>
      <c r="P62" s="3">
        <f t="shared" si="17"/>
        <v>0.20238095238095238</v>
      </c>
      <c r="Q62" s="3">
        <f>(Eur_1M!B61+((Eur_3M!B61-Eur_1M!B61)/(0.25-(1/12)))*(P62-(1/12)))/100</f>
        <v>-3.4042857142857143E-3</v>
      </c>
      <c r="R62" s="3">
        <f t="shared" si="18"/>
        <v>5.7569230987245525</v>
      </c>
      <c r="S62" s="3">
        <f t="shared" si="19"/>
        <v>5.7376573928691696</v>
      </c>
      <c r="T62" s="13">
        <f t="shared" si="20"/>
        <v>0.99999999571695453</v>
      </c>
      <c r="U62" s="13">
        <f t="shared" si="20"/>
        <v>0.99999999520024718</v>
      </c>
      <c r="V62" s="3">
        <f t="shared" si="21"/>
        <v>117.16903678351309</v>
      </c>
      <c r="W62" s="13">
        <f t="shared" si="22"/>
        <v>0.99999999571695453</v>
      </c>
      <c r="X62" s="3">
        <f t="shared" si="23"/>
        <v>1.177630464717733E-9</v>
      </c>
      <c r="Y62" s="3">
        <f t="shared" si="24"/>
        <v>3.4066305821241056</v>
      </c>
      <c r="Z62" s="3">
        <f t="shared" si="25"/>
        <v>1.2754171058649984E-5</v>
      </c>
      <c r="AA62" s="3">
        <f t="shared" si="26"/>
        <v>202.52043235607809</v>
      </c>
      <c r="AD62" s="3">
        <f t="shared" si="14"/>
        <v>2.0987173366062706E-3</v>
      </c>
      <c r="AE62" s="3">
        <f>Eur_1M!B61/100</f>
        <v>-3.6900000000000001E-3</v>
      </c>
      <c r="AF62" s="3">
        <f t="shared" si="10"/>
        <v>1.5</v>
      </c>
      <c r="AG62" s="3">
        <f t="shared" si="11"/>
        <v>-0.5</v>
      </c>
      <c r="AH62" s="3">
        <f t="shared" si="15"/>
        <v>1.0020987173366063</v>
      </c>
      <c r="AI62" s="3">
        <f t="shared" si="12"/>
        <v>0.99631000000000003</v>
      </c>
      <c r="AL62" s="25"/>
      <c r="AM62" s="25"/>
    </row>
    <row r="63" spans="1:39">
      <c r="A63" s="4">
        <v>43136</v>
      </c>
      <c r="B63" s="3">
        <v>136.55959999999999</v>
      </c>
      <c r="C63" s="3">
        <f t="shared" si="2"/>
        <v>1.3065101299415038E-3</v>
      </c>
      <c r="D63" s="3">
        <f t="shared" si="3"/>
        <v>1.7069687196397653E-6</v>
      </c>
      <c r="E63" s="3">
        <f t="shared" si="4"/>
        <v>4.662394027343438E-5</v>
      </c>
      <c r="F63" s="3">
        <f t="shared" si="5"/>
        <v>-7.7728988996416011E-3</v>
      </c>
      <c r="G63" s="3">
        <f t="shared" si="13"/>
        <v>2.3439247734168476E-2</v>
      </c>
      <c r="H63" s="3">
        <f t="shared" si="6"/>
        <v>1.5</v>
      </c>
      <c r="I63" s="13">
        <f>I64*(1+(H64*((B63/B64)-1))+((1-H64)*(Eur_1M!B63/100)*((A63-A64)/360)))</f>
        <v>117.38154573784183</v>
      </c>
      <c r="J63" s="3">
        <f t="shared" si="7"/>
        <v>112.30135350681617</v>
      </c>
      <c r="K63" s="3">
        <f t="shared" si="0"/>
        <v>1.1143444845939234</v>
      </c>
      <c r="L63" s="13">
        <f t="shared" si="8"/>
        <v>1114.3444845939234</v>
      </c>
      <c r="M63" s="3">
        <f t="shared" si="9"/>
        <v>1.9745535978358784E-3</v>
      </c>
      <c r="N63" s="3">
        <f t="shared" si="16"/>
        <v>4.2758737353451669E-2</v>
      </c>
      <c r="O63" s="3">
        <v>52</v>
      </c>
      <c r="P63" s="3">
        <f t="shared" si="17"/>
        <v>0.20634920634920634</v>
      </c>
      <c r="Q63" s="3">
        <f>(Eur_1M!B62+((Eur_3M!B62-Eur_1M!B62)/(0.25-(1/12)))*(P63-(1/12)))/100</f>
        <v>-3.3947619047619048E-3</v>
      </c>
      <c r="R63" s="3">
        <f t="shared" si="18"/>
        <v>5.5476487918499684</v>
      </c>
      <c r="S63" s="3">
        <f t="shared" si="19"/>
        <v>5.5282253462478028</v>
      </c>
      <c r="T63" s="13">
        <f t="shared" si="20"/>
        <v>0.99999998552316327</v>
      </c>
      <c r="U63" s="13">
        <f t="shared" si="20"/>
        <v>0.99999998382568167</v>
      </c>
      <c r="V63" s="3">
        <f t="shared" si="21"/>
        <v>113.64373281067412</v>
      </c>
      <c r="W63" s="13">
        <f t="shared" si="22"/>
        <v>0.99999998552316327</v>
      </c>
      <c r="X63" s="3">
        <f t="shared" si="23"/>
        <v>3.8243042162343743E-9</v>
      </c>
      <c r="Y63" s="3">
        <f t="shared" si="24"/>
        <v>3.3971363942422328</v>
      </c>
      <c r="Z63" s="3">
        <f t="shared" si="25"/>
        <v>4.1900484338521989E-5</v>
      </c>
      <c r="AA63" s="3">
        <f t="shared" si="26"/>
        <v>206.4938025946644</v>
      </c>
      <c r="AD63" s="3">
        <f t="shared" si="14"/>
        <v>1.3073639861180819E-3</v>
      </c>
      <c r="AE63" s="3">
        <f>Eur_1M!B62/100</f>
        <v>-3.6900000000000001E-3</v>
      </c>
      <c r="AF63" s="3">
        <f t="shared" si="10"/>
        <v>1.5</v>
      </c>
      <c r="AG63" s="3">
        <f t="shared" si="11"/>
        <v>-0.5</v>
      </c>
      <c r="AH63" s="3">
        <f t="shared" si="15"/>
        <v>1.0013073639861181</v>
      </c>
      <c r="AI63" s="3">
        <f t="shared" si="12"/>
        <v>0.99631000000000003</v>
      </c>
      <c r="AL63" s="25"/>
      <c r="AM63" s="25"/>
    </row>
    <row r="64" spans="1:39">
      <c r="A64" s="4">
        <v>43133</v>
      </c>
      <c r="B64" s="3">
        <v>136.38130000000001</v>
      </c>
      <c r="C64" s="3">
        <f t="shared" si="2"/>
        <v>-3.3416435732002443E-3</v>
      </c>
      <c r="D64" s="3">
        <f t="shared" si="3"/>
        <v>1.1166581770310496E-5</v>
      </c>
      <c r="E64" s="3">
        <f t="shared" si="4"/>
        <v>4.602512099925011E-5</v>
      </c>
      <c r="F64" s="3">
        <f t="shared" si="5"/>
        <v>-8.0267222549651775E-3</v>
      </c>
      <c r="G64" s="3">
        <f t="shared" si="13"/>
        <v>2.3223408759068701E-2</v>
      </c>
      <c r="H64" s="3">
        <f t="shared" si="6"/>
        <v>1.5</v>
      </c>
      <c r="I64" s="13">
        <f>I65*(1+(H65*((B64/B65)-1))+((1-H65)*(Eur_1M!B64/100)*((A64-A65)/360)))</f>
        <v>117.14999826106825</v>
      </c>
      <c r="J64" s="3">
        <f t="shared" si="7"/>
        <v>112.07982724492118</v>
      </c>
      <c r="K64" s="3">
        <f t="shared" si="0"/>
        <v>1.1121463225911796</v>
      </c>
      <c r="L64" s="13">
        <f t="shared" si="8"/>
        <v>1112.1463225911796</v>
      </c>
      <c r="M64" s="3">
        <f t="shared" si="9"/>
        <v>-5.0115114164053032E-3</v>
      </c>
      <c r="N64" s="3">
        <f t="shared" si="16"/>
        <v>4.2356325238500352E-2</v>
      </c>
      <c r="O64" s="3">
        <v>53</v>
      </c>
      <c r="P64" s="3">
        <f t="shared" si="17"/>
        <v>0.21031746031746032</v>
      </c>
      <c r="Q64" s="3">
        <f>(Eur_1M!B63+((Eur_3M!B63-Eur_1M!B63)/(0.25-(1/12)))*(P64-(1/12)))/100</f>
        <v>-3.3900000000000002E-3</v>
      </c>
      <c r="R64" s="3">
        <f t="shared" si="18"/>
        <v>5.4449779264871285</v>
      </c>
      <c r="S64" s="3">
        <f t="shared" si="19"/>
        <v>5.4255531540886528</v>
      </c>
      <c r="T64" s="13">
        <f t="shared" si="20"/>
        <v>0.9999999740940948</v>
      </c>
      <c r="U64" s="13">
        <f t="shared" si="20"/>
        <v>0.99999997111233363</v>
      </c>
      <c r="V64" s="3">
        <f t="shared" si="21"/>
        <v>111.43309226987628</v>
      </c>
      <c r="W64" s="13">
        <f t="shared" si="22"/>
        <v>0.9999999740940948</v>
      </c>
      <c r="X64" s="3">
        <f t="shared" si="23"/>
        <v>6.7368606823990578E-9</v>
      </c>
      <c r="Y64" s="3">
        <f t="shared" si="24"/>
        <v>3.3924102785189958</v>
      </c>
      <c r="Z64" s="3">
        <f t="shared" si="25"/>
        <v>7.4229242702161439E-5</v>
      </c>
      <c r="AA64" s="3">
        <f t="shared" si="26"/>
        <v>210.46745904776887</v>
      </c>
      <c r="AD64" s="3">
        <f t="shared" si="14"/>
        <v>-3.3360664962457376E-3</v>
      </c>
      <c r="AE64" s="3">
        <f>Eur_1M!B63/100</f>
        <v>-3.7099999999999998E-3</v>
      </c>
      <c r="AF64" s="3">
        <f t="shared" si="10"/>
        <v>1.5</v>
      </c>
      <c r="AG64" s="3">
        <f t="shared" si="11"/>
        <v>-0.5</v>
      </c>
      <c r="AH64" s="3">
        <f t="shared" si="15"/>
        <v>0.99666393350375426</v>
      </c>
      <c r="AI64" s="3">
        <f t="shared" si="12"/>
        <v>0.99629000000000001</v>
      </c>
      <c r="AL64" s="25"/>
      <c r="AM64" s="25"/>
    </row>
    <row r="65" spans="1:39">
      <c r="A65" s="4">
        <v>43132</v>
      </c>
      <c r="B65" s="3">
        <v>136.83779999999999</v>
      </c>
      <c r="C65" s="3">
        <f t="shared" si="2"/>
        <v>2.1268315223979946E-4</v>
      </c>
      <c r="D65" s="3">
        <f t="shared" si="3"/>
        <v>4.5234123246657711E-8</v>
      </c>
      <c r="E65" s="3">
        <f t="shared" si="4"/>
        <v>3.4901221235483814E-5</v>
      </c>
      <c r="F65" s="3">
        <f t="shared" si="5"/>
        <v>-4.4784824413727168E-3</v>
      </c>
      <c r="G65" s="3">
        <f t="shared" si="13"/>
        <v>2.0666872052421369E-2</v>
      </c>
      <c r="H65" s="3">
        <f t="shared" si="6"/>
        <v>1.5</v>
      </c>
      <c r="I65" s="13">
        <f>I66*(1+(H66*((B65/B66)-1))+((1-H66)*(Eur_1M!B65/100)*((A65-A66)/360)))</f>
        <v>117.7385704009406</v>
      </c>
      <c r="J65" s="3">
        <f t="shared" si="7"/>
        <v>112.6429263890719</v>
      </c>
      <c r="K65" s="3">
        <f t="shared" si="0"/>
        <v>1.1177338458575472</v>
      </c>
      <c r="L65" s="13">
        <f t="shared" si="8"/>
        <v>1117.7338458575473</v>
      </c>
      <c r="M65" s="3">
        <f t="shared" si="9"/>
        <v>3.2413112018963756E-4</v>
      </c>
      <c r="N65" s="3">
        <f t="shared" si="16"/>
        <v>4.235726905462317E-2</v>
      </c>
      <c r="O65" s="3">
        <v>54</v>
      </c>
      <c r="P65" s="3">
        <f t="shared" si="17"/>
        <v>0.21428571428571427</v>
      </c>
      <c r="Q65" s="3">
        <f>(Eur_1M!B64+((Eur_3M!B64-Eur_1M!B64)/(0.25-(1/12)))*(P65-(1/12)))/100</f>
        <v>-3.3678571428571429E-3</v>
      </c>
      <c r="R65" s="3">
        <f t="shared" si="18"/>
        <v>5.6495337434389352</v>
      </c>
      <c r="S65" s="3">
        <f t="shared" si="19"/>
        <v>5.6299261379078134</v>
      </c>
      <c r="T65" s="13">
        <f t="shared" si="20"/>
        <v>0.99999999195581979</v>
      </c>
      <c r="U65" s="13">
        <f t="shared" si="20"/>
        <v>0.9999999909856595</v>
      </c>
      <c r="V65" s="3">
        <f t="shared" si="21"/>
        <v>117.01190173735472</v>
      </c>
      <c r="W65" s="13">
        <f t="shared" si="22"/>
        <v>0.99999999195581979</v>
      </c>
      <c r="X65" s="3">
        <f t="shared" si="23"/>
        <v>2.1350514242500371E-9</v>
      </c>
      <c r="Y65" s="3">
        <f t="shared" si="24"/>
        <v>3.3702861244121971</v>
      </c>
      <c r="Z65" s="3">
        <f t="shared" si="25"/>
        <v>2.4210642465490422E-5</v>
      </c>
      <c r="AA65" s="3">
        <f t="shared" si="26"/>
        <v>214.44041467048714</v>
      </c>
      <c r="AD65" s="3">
        <f t="shared" si="14"/>
        <v>2.127057709049307E-4</v>
      </c>
      <c r="AE65" s="3">
        <f>Eur_1M!B64/100</f>
        <v>-3.6900000000000001E-3</v>
      </c>
      <c r="AF65" s="3">
        <f t="shared" si="10"/>
        <v>1.5</v>
      </c>
      <c r="AG65" s="3">
        <f t="shared" si="11"/>
        <v>-0.5</v>
      </c>
      <c r="AH65" s="3">
        <f t="shared" si="15"/>
        <v>1.0002127057709049</v>
      </c>
      <c r="AI65" s="3">
        <f t="shared" si="12"/>
        <v>0.99631000000000003</v>
      </c>
      <c r="AL65" s="25"/>
      <c r="AM65" s="25"/>
    </row>
    <row r="66" spans="1:39">
      <c r="A66" s="4">
        <v>43131</v>
      </c>
      <c r="B66" s="3">
        <v>136.80869999999999</v>
      </c>
      <c r="C66" s="3">
        <f t="shared" si="2"/>
        <v>-9.5022745158189001E-6</v>
      </c>
      <c r="D66" s="3">
        <f t="shared" si="3"/>
        <v>9.0293220973981316E-11</v>
      </c>
      <c r="E66" s="3">
        <f t="shared" si="4"/>
        <v>3.6805838196454835E-5</v>
      </c>
      <c r="F66" s="3">
        <f t="shared" si="5"/>
        <v>-3.2947949106569905E-3</v>
      </c>
      <c r="G66" s="3">
        <f t="shared" si="13"/>
        <v>2.1375558167408343E-2</v>
      </c>
      <c r="H66" s="3">
        <f t="shared" si="6"/>
        <v>1.5</v>
      </c>
      <c r="I66" s="13">
        <f>I67*(1+(H67*((B66/B67)-1))+((1-H67)*(Eur_1M!B66/100)*((A66-A67)/360)))</f>
        <v>117.70041385042381</v>
      </c>
      <c r="J66" s="3">
        <f t="shared" si="7"/>
        <v>112.60642122770901</v>
      </c>
      <c r="K66" s="3">
        <f t="shared" si="0"/>
        <v>1.1173716122427806</v>
      </c>
      <c r="L66" s="13">
        <f t="shared" si="8"/>
        <v>1117.3716122427807</v>
      </c>
      <c r="M66" s="3">
        <f t="shared" si="9"/>
        <v>-9.1283857174519966E-6</v>
      </c>
      <c r="N66" s="3">
        <f t="shared" si="16"/>
        <v>4.2450932540740081E-2</v>
      </c>
      <c r="O66" s="3">
        <v>55</v>
      </c>
      <c r="P66" s="3">
        <f t="shared" si="17"/>
        <v>0.21825396825396826</v>
      </c>
      <c r="Q66" s="3">
        <f>(Eur_1M!B65+((Eur_3M!B65-Eur_1M!B65)/(0.25-(1/12)))*(P66-(1/12)))/100</f>
        <v>-3.3580952380952381E-3</v>
      </c>
      <c r="R66" s="3">
        <f t="shared" si="18"/>
        <v>5.5689004649021756</v>
      </c>
      <c r="S66" s="3">
        <f t="shared" si="19"/>
        <v>5.5490683829041538</v>
      </c>
      <c r="T66" s="13">
        <f t="shared" si="20"/>
        <v>0.99999998718240668</v>
      </c>
      <c r="U66" s="13">
        <f t="shared" si="20"/>
        <v>0.99999998564020809</v>
      </c>
      <c r="V66" s="3">
        <f t="shared" si="21"/>
        <v>116.63842602985562</v>
      </c>
      <c r="W66" s="13">
        <f t="shared" si="22"/>
        <v>0.99999998718240668</v>
      </c>
      <c r="X66" s="3">
        <f t="shared" si="23"/>
        <v>3.3191908317947356E-9</v>
      </c>
      <c r="Y66" s="3">
        <f t="shared" si="24"/>
        <v>3.3605535651510117</v>
      </c>
      <c r="Z66" s="3">
        <f t="shared" si="25"/>
        <v>3.8395194600097905E-5</v>
      </c>
      <c r="AA66" s="3">
        <f t="shared" si="26"/>
        <v>218.41398592857163</v>
      </c>
      <c r="AD66" s="3">
        <f t="shared" si="14"/>
        <v>-9.5022293693514115E-6</v>
      </c>
      <c r="AE66" s="3">
        <f>Eur_1M!B65/100</f>
        <v>-3.6900000000000001E-3</v>
      </c>
      <c r="AF66" s="3">
        <f t="shared" si="10"/>
        <v>1.5</v>
      </c>
      <c r="AG66" s="3">
        <f t="shared" si="11"/>
        <v>-0.5</v>
      </c>
      <c r="AH66" s="3">
        <f t="shared" si="15"/>
        <v>0.99999049777063065</v>
      </c>
      <c r="AI66" s="3">
        <f t="shared" si="12"/>
        <v>0.99631000000000003</v>
      </c>
      <c r="AL66" s="25"/>
      <c r="AM66" s="25"/>
    </row>
    <row r="67" spans="1:39">
      <c r="A67" s="4">
        <v>43130</v>
      </c>
      <c r="B67" s="3">
        <v>136.81</v>
      </c>
      <c r="C67" s="3">
        <f t="shared" si="2"/>
        <v>-2.4118135127297355E-4</v>
      </c>
      <c r="D67" s="3">
        <f t="shared" si="3"/>
        <v>5.8168444201857458E-8</v>
      </c>
      <c r="E67" s="3">
        <f t="shared" si="4"/>
        <v>4.2617411041112038E-5</v>
      </c>
      <c r="F67" s="3">
        <f t="shared" si="5"/>
        <v>-8.7455350925950623E-4</v>
      </c>
      <c r="G67" s="3">
        <f t="shared" si="13"/>
        <v>2.3162416270727459E-2</v>
      </c>
      <c r="H67" s="3">
        <f t="shared" si="6"/>
        <v>1.5</v>
      </c>
      <c r="I67" s="13">
        <f>I68*(1+(H68*((B67/B68)-1))+((1-H68)*(Eur_1M!B67/100)*((A67-A68)/360)))</f>
        <v>117.70148827010441</v>
      </c>
      <c r="J67" s="3">
        <f t="shared" si="7"/>
        <v>112.60744914724786</v>
      </c>
      <c r="K67" s="3">
        <f t="shared" si="0"/>
        <v>1.1173818120884009</v>
      </c>
      <c r="L67" s="13">
        <f t="shared" si="8"/>
        <v>1117.3818120884009</v>
      </c>
      <c r="M67" s="3">
        <f t="shared" si="9"/>
        <v>-3.5666700219716494E-4</v>
      </c>
      <c r="N67" s="3">
        <f t="shared" si="16"/>
        <v>4.2479659655427653E-2</v>
      </c>
      <c r="O67" s="3">
        <v>56</v>
      </c>
      <c r="P67" s="3">
        <f t="shared" si="17"/>
        <v>0.22222222222222221</v>
      </c>
      <c r="Q67" s="3">
        <f>(Eur_1M!B66+((Eur_3M!B66-Eur_1M!B66)/(0.25-(1/12)))*(P67-(1/12)))/100</f>
        <v>-3.3483333333333334E-3</v>
      </c>
      <c r="R67" s="3">
        <f t="shared" si="18"/>
        <v>5.5153127503936616</v>
      </c>
      <c r="S67" s="3">
        <f t="shared" si="19"/>
        <v>5.4952876467904286</v>
      </c>
      <c r="T67" s="13">
        <f t="shared" si="20"/>
        <v>0.99999998259198708</v>
      </c>
      <c r="U67" s="13">
        <f t="shared" si="20"/>
        <v>0.99999998049629635</v>
      </c>
      <c r="V67" s="3">
        <f t="shared" si="21"/>
        <v>116.63746118936558</v>
      </c>
      <c r="W67" s="13">
        <f t="shared" si="22"/>
        <v>0.99999998259198708</v>
      </c>
      <c r="X67" s="3">
        <f t="shared" si="23"/>
        <v>4.4238704877071404E-9</v>
      </c>
      <c r="Y67" s="3">
        <f t="shared" si="24"/>
        <v>3.3508206195938013</v>
      </c>
      <c r="Z67" s="3">
        <f t="shared" si="25"/>
        <v>5.214037073958544E-5</v>
      </c>
      <c r="AA67" s="3">
        <f t="shared" si="26"/>
        <v>222.38762921058625</v>
      </c>
      <c r="AD67" s="3">
        <f t="shared" si="14"/>
        <v>-2.4115226938892231E-4</v>
      </c>
      <c r="AE67" s="3">
        <f>Eur_1M!B66/100</f>
        <v>-3.6900000000000001E-3</v>
      </c>
      <c r="AF67" s="3">
        <f t="shared" si="10"/>
        <v>1.5</v>
      </c>
      <c r="AG67" s="3">
        <f t="shared" si="11"/>
        <v>-0.5</v>
      </c>
      <c r="AH67" s="3">
        <f t="shared" si="15"/>
        <v>0.99975884773061108</v>
      </c>
      <c r="AI67" s="3">
        <f t="shared" si="12"/>
        <v>0.99631000000000003</v>
      </c>
      <c r="AL67" s="25"/>
      <c r="AM67" s="25"/>
    </row>
    <row r="68" spans="1:39">
      <c r="A68" s="4">
        <v>43129</v>
      </c>
      <c r="B68" s="3">
        <v>136.84299999999999</v>
      </c>
      <c r="C68" s="3">
        <f t="shared" si="2"/>
        <v>-2.6032454171772993E-3</v>
      </c>
      <c r="D68" s="3">
        <f t="shared" si="3"/>
        <v>6.7768867020546113E-6</v>
      </c>
      <c r="E68" s="3">
        <f t="shared" si="4"/>
        <v>5.350627374811343E-5</v>
      </c>
      <c r="F68" s="3">
        <f t="shared" si="5"/>
        <v>-3.9420019576472988E-3</v>
      </c>
      <c r="G68" s="3">
        <f t="shared" si="13"/>
        <v>2.5775749071224863E-2</v>
      </c>
      <c r="H68" s="3">
        <f t="shared" si="6"/>
        <v>1.5</v>
      </c>
      <c r="I68" s="13">
        <f>I69*(1+(H69*((B68/B69)-1))+((1-H69)*(Eur_1M!B68/100)*((A68-A69)/360)))</f>
        <v>117.74347599445262</v>
      </c>
      <c r="J68" s="3">
        <f t="shared" si="7"/>
        <v>112.64761967188473</v>
      </c>
      <c r="K68" s="3">
        <f t="shared" si="0"/>
        <v>1.1177804163899032</v>
      </c>
      <c r="L68" s="13">
        <f t="shared" si="8"/>
        <v>1117.7804163899032</v>
      </c>
      <c r="M68" s="3">
        <f t="shared" si="9"/>
        <v>-3.8919788017707387E-3</v>
      </c>
      <c r="N68" s="3">
        <f t="shared" si="16"/>
        <v>4.2269626449577873E-2</v>
      </c>
      <c r="O68" s="3">
        <v>57</v>
      </c>
      <c r="P68" s="3">
        <f t="shared" si="17"/>
        <v>0.22619047619047619</v>
      </c>
      <c r="Q68" s="3">
        <f>(Eur_1M!B67+((Eur_3M!B67-Eur_1M!B67)/(0.25-(1/12)))*(P68-(1/12)))/100</f>
        <v>-3.3385714285714286E-3</v>
      </c>
      <c r="R68" s="3">
        <f t="shared" si="18"/>
        <v>5.5111509178216016</v>
      </c>
      <c r="S68" s="3">
        <f t="shared" si="19"/>
        <v>5.4910477005111131</v>
      </c>
      <c r="T68" s="13">
        <f t="shared" si="20"/>
        <v>0.99999998217525587</v>
      </c>
      <c r="U68" s="13">
        <f t="shared" si="20"/>
        <v>0.99999998002217927</v>
      </c>
      <c r="V68" s="3">
        <f t="shared" si="21"/>
        <v>117.0249781975831</v>
      </c>
      <c r="W68" s="13">
        <f t="shared" si="22"/>
        <v>0.99999998217525587</v>
      </c>
      <c r="X68" s="3">
        <f t="shared" si="23"/>
        <v>4.5073539267735085E-9</v>
      </c>
      <c r="Y68" s="3">
        <f t="shared" si="24"/>
        <v>3.3410884153352089</v>
      </c>
      <c r="Z68" s="3">
        <f t="shared" si="25"/>
        <v>5.384400783637501E-5</v>
      </c>
      <c r="AA68" s="3">
        <f t="shared" si="26"/>
        <v>226.36134460827657</v>
      </c>
      <c r="AD68" s="3">
        <f t="shared" si="14"/>
        <v>-2.599859912230218E-3</v>
      </c>
      <c r="AE68" s="3">
        <f>Eur_1M!B67/100</f>
        <v>-3.6900000000000001E-3</v>
      </c>
      <c r="AF68" s="3">
        <f t="shared" si="10"/>
        <v>1.5</v>
      </c>
      <c r="AG68" s="3">
        <f t="shared" si="11"/>
        <v>-0.5</v>
      </c>
      <c r="AH68" s="3">
        <f t="shared" si="15"/>
        <v>0.99740014008776978</v>
      </c>
      <c r="AI68" s="3">
        <f t="shared" si="12"/>
        <v>0.99631000000000003</v>
      </c>
      <c r="AL68" s="25"/>
      <c r="AM68" s="25"/>
    </row>
    <row r="69" spans="1:39">
      <c r="A69" s="4">
        <v>43126</v>
      </c>
      <c r="B69" s="3">
        <v>137.19970000000001</v>
      </c>
      <c r="C69" s="3">
        <f t="shared" si="2"/>
        <v>-1.0628483804647696E-3</v>
      </c>
      <c r="D69" s="3">
        <f t="shared" si="3"/>
        <v>1.1296466798565836E-6</v>
      </c>
      <c r="E69" s="3">
        <f t="shared" si="4"/>
        <v>4.9483877325967185E-5</v>
      </c>
      <c r="F69" s="3">
        <f t="shared" si="5"/>
        <v>-2.9984222537714324E-3</v>
      </c>
      <c r="G69" s="3">
        <f t="shared" si="13"/>
        <v>2.485624301095566E-2</v>
      </c>
      <c r="H69" s="3">
        <f t="shared" si="6"/>
        <v>1.5</v>
      </c>
      <c r="I69" s="13">
        <f>I70*(1+(H70*((B69/B70)-1))+((1-H70)*(Eur_1M!B69/100)*((A69-A70)/360)))</f>
        <v>118.20262402469156</v>
      </c>
      <c r="J69" s="3">
        <f t="shared" si="7"/>
        <v>113.08689609248138</v>
      </c>
      <c r="K69" s="3">
        <f t="shared" si="0"/>
        <v>1.122139270857978</v>
      </c>
      <c r="L69" s="13">
        <f t="shared" si="8"/>
        <v>1122.1392708579781</v>
      </c>
      <c r="M69" s="3">
        <f t="shared" si="9"/>
        <v>-1.58956332241767E-3</v>
      </c>
      <c r="N69" s="3">
        <f t="shared" si="16"/>
        <v>4.2736111786056526E-2</v>
      </c>
      <c r="O69" s="3">
        <v>58</v>
      </c>
      <c r="P69" s="3">
        <f t="shared" si="17"/>
        <v>0.23015873015873015</v>
      </c>
      <c r="Q69" s="3">
        <f>(Eur_1M!B68+((Eur_3M!B68-Eur_1M!B68)/(0.25-(1/12)))*(P69-(1/12)))/100</f>
        <v>-3.3288095238095238E-3</v>
      </c>
      <c r="R69" s="3">
        <f t="shared" si="18"/>
        <v>5.5934859278129343</v>
      </c>
      <c r="S69" s="3">
        <f t="shared" si="19"/>
        <v>5.5729833375261144</v>
      </c>
      <c r="T69" s="13">
        <f t="shared" si="20"/>
        <v>0.9999999888722364</v>
      </c>
      <c r="U69" s="13">
        <f t="shared" si="20"/>
        <v>0.9999999874793235</v>
      </c>
      <c r="V69" s="3">
        <f t="shared" si="21"/>
        <v>121.3728227570266</v>
      </c>
      <c r="W69" s="13">
        <f t="shared" si="22"/>
        <v>0.9999999888722364</v>
      </c>
      <c r="X69" s="3">
        <f t="shared" si="23"/>
        <v>2.7870863497956676E-9</v>
      </c>
      <c r="Y69" s="3">
        <f t="shared" si="24"/>
        <v>3.3313576371585834</v>
      </c>
      <c r="Z69" s="3">
        <f t="shared" si="25"/>
        <v>3.4519651813880674E-5</v>
      </c>
      <c r="AA69" s="3">
        <f t="shared" si="26"/>
        <v>230.33513200640854</v>
      </c>
      <c r="AD69" s="3">
        <f t="shared" si="14"/>
        <v>-1.0622837571788724E-3</v>
      </c>
      <c r="AE69" s="3">
        <f>Eur_1M!B68/100</f>
        <v>-3.6900000000000001E-3</v>
      </c>
      <c r="AF69" s="3">
        <f t="shared" si="10"/>
        <v>1.5</v>
      </c>
      <c r="AG69" s="3">
        <f t="shared" si="11"/>
        <v>-0.5</v>
      </c>
      <c r="AH69" s="3">
        <f t="shared" si="15"/>
        <v>0.99893771624282113</v>
      </c>
      <c r="AI69" s="3">
        <f t="shared" si="12"/>
        <v>0.99631000000000003</v>
      </c>
      <c r="AL69" s="25"/>
      <c r="AM69" s="25"/>
    </row>
    <row r="70" spans="1:39">
      <c r="A70" s="4">
        <v>43125</v>
      </c>
      <c r="B70" s="3">
        <v>137.34559999999999</v>
      </c>
      <c r="C70" s="3">
        <f t="shared" si="2"/>
        <v>-1.5779822057426735E-3</v>
      </c>
      <c r="D70" s="3">
        <f t="shared" si="3"/>
        <v>2.4900278416405132E-6</v>
      </c>
      <c r="E70" s="3">
        <f t="shared" si="4"/>
        <v>5.8397563214140531E-5</v>
      </c>
      <c r="F70" s="3">
        <f t="shared" si="5"/>
        <v>-5.1046956077987187E-3</v>
      </c>
      <c r="G70" s="3">
        <f t="shared" si="13"/>
        <v>2.6821499000461449E-2</v>
      </c>
      <c r="H70" s="3">
        <f t="shared" si="6"/>
        <v>1.5</v>
      </c>
      <c r="I70" s="13">
        <f>I71*(1+(H71*((B70/B71)-1))+((1-H71)*(Eur_1M!B70/100)*((A70-A71)/360)))</f>
        <v>118.39066399157842</v>
      </c>
      <c r="J70" s="3">
        <f t="shared" si="7"/>
        <v>113.26679781946949</v>
      </c>
      <c r="K70" s="3">
        <f t="shared" si="0"/>
        <v>1.1239244006981626</v>
      </c>
      <c r="L70" s="13">
        <f t="shared" si="8"/>
        <v>1123.9244006981626</v>
      </c>
      <c r="M70" s="3">
        <f t="shared" si="9"/>
        <v>-2.362770915713346E-3</v>
      </c>
      <c r="N70" s="3">
        <f t="shared" si="16"/>
        <v>4.2642248826973893E-2</v>
      </c>
      <c r="O70" s="3">
        <v>59</v>
      </c>
      <c r="P70" s="3">
        <f t="shared" si="17"/>
        <v>0.23412698412698413</v>
      </c>
      <c r="Q70" s="3">
        <f>(Eur_1M!B69+((Eur_3M!B69-Eur_1M!B69)/(0.25-(1/12)))*(P70-(1/12)))/100</f>
        <v>-3.31E-3</v>
      </c>
      <c r="R70" s="3">
        <f t="shared" si="18"/>
        <v>5.6348309948795494</v>
      </c>
      <c r="S70" s="3">
        <f t="shared" si="19"/>
        <v>5.6141978306256579</v>
      </c>
      <c r="T70" s="13">
        <f t="shared" si="20"/>
        <v>0.99999999123849515</v>
      </c>
      <c r="U70" s="13">
        <f t="shared" si="20"/>
        <v>0.99999999012619079</v>
      </c>
      <c r="V70" s="3">
        <f t="shared" si="21"/>
        <v>123.14914005556648</v>
      </c>
      <c r="W70" s="13">
        <f t="shared" si="22"/>
        <v>0.99999999123849515</v>
      </c>
      <c r="X70" s="3">
        <f t="shared" si="23"/>
        <v>2.1922774758255252E-9</v>
      </c>
      <c r="Y70" s="3">
        <f t="shared" si="24"/>
        <v>3.3125635623400869</v>
      </c>
      <c r="Z70" s="3">
        <f t="shared" si="25"/>
        <v>2.7647845418633294E-5</v>
      </c>
      <c r="AA70" s="3">
        <f t="shared" si="26"/>
        <v>234.30849125763609</v>
      </c>
      <c r="AD70" s="3">
        <f t="shared" si="14"/>
        <v>-1.5767378464335291E-3</v>
      </c>
      <c r="AE70" s="3">
        <f>Eur_1M!B69/100</f>
        <v>-3.6900000000000001E-3</v>
      </c>
      <c r="AF70" s="3">
        <f t="shared" si="10"/>
        <v>1.5</v>
      </c>
      <c r="AG70" s="3">
        <f t="shared" si="11"/>
        <v>-0.5</v>
      </c>
      <c r="AH70" s="3">
        <f t="shared" si="15"/>
        <v>0.99842326215356647</v>
      </c>
      <c r="AI70" s="3">
        <f t="shared" si="12"/>
        <v>0.99631000000000003</v>
      </c>
      <c r="AL70" s="25"/>
      <c r="AM70" s="25"/>
    </row>
    <row r="71" spans="1:39">
      <c r="A71" s="4">
        <v>43124</v>
      </c>
      <c r="B71" s="3">
        <v>137.5625</v>
      </c>
      <c r="C71" s="3">
        <f t="shared" si="2"/>
        <v>-1.2132573448210338E-3</v>
      </c>
      <c r="D71" s="3">
        <f t="shared" si="3"/>
        <v>1.471993384762185E-6</v>
      </c>
      <c r="E71" s="3">
        <f t="shared" si="4"/>
        <v>5.6960730352558857E-5</v>
      </c>
      <c r="F71" s="3">
        <f t="shared" si="5"/>
        <v>-2.5004605189620048E-3</v>
      </c>
      <c r="G71" s="3">
        <f t="shared" si="13"/>
        <v>2.6716404168111815E-2</v>
      </c>
      <c r="H71" s="3">
        <f t="shared" si="6"/>
        <v>1.5</v>
      </c>
      <c r="I71" s="13">
        <f>I72*(1+(H72*((B71/B72)-1))+((1-H72)*(Eur_1M!B71/100)*((A71-A72)/360)))</f>
        <v>118.67072473855259</v>
      </c>
      <c r="J71" s="3">
        <f t="shared" si="7"/>
        <v>113.53473773073605</v>
      </c>
      <c r="K71" s="3">
        <f t="shared" si="0"/>
        <v>1.1265831163146609</v>
      </c>
      <c r="L71" s="13">
        <f t="shared" si="8"/>
        <v>1126.5831163146609</v>
      </c>
      <c r="M71" s="3">
        <f t="shared" si="9"/>
        <v>-1.8153041365366186E-3</v>
      </c>
      <c r="N71" s="3">
        <f t="shared" si="16"/>
        <v>4.2712320869054098E-2</v>
      </c>
      <c r="O71" s="3">
        <v>60</v>
      </c>
      <c r="P71" s="3">
        <f t="shared" si="17"/>
        <v>0.23809523809523808</v>
      </c>
      <c r="Q71" s="3">
        <f>(Eur_1M!B70+((Eur_3M!B70-Eur_1M!B70)/(0.25-(1/12)))*(P71-(1/12)))/100</f>
        <v>-3.3092857142857147E-3</v>
      </c>
      <c r="R71" s="3">
        <f t="shared" si="18"/>
        <v>5.6914637440745315</v>
      </c>
      <c r="S71" s="3">
        <f t="shared" si="19"/>
        <v>5.6706222655485758</v>
      </c>
      <c r="T71" s="13">
        <f t="shared" si="20"/>
        <v>0.99999999370225479</v>
      </c>
      <c r="U71" s="13">
        <f t="shared" si="20"/>
        <v>0.9999999928860106</v>
      </c>
      <c r="V71" s="3">
        <f t="shared" si="21"/>
        <v>125.79488067467616</v>
      </c>
      <c r="W71" s="13">
        <f t="shared" si="22"/>
        <v>0.99999999370225479</v>
      </c>
      <c r="X71" s="3">
        <f t="shared" si="23"/>
        <v>1.5711582823575191E-9</v>
      </c>
      <c r="Y71" s="3">
        <f t="shared" si="24"/>
        <v>3.3118923687910691</v>
      </c>
      <c r="Z71" s="3">
        <f t="shared" si="25"/>
        <v>2.0279175599804825E-5</v>
      </c>
      <c r="AA71" s="3">
        <f t="shared" si="26"/>
        <v>238.28291155834555</v>
      </c>
      <c r="AD71" s="3">
        <f t="shared" si="14"/>
        <v>-1.2125216456895238E-3</v>
      </c>
      <c r="AE71" s="3">
        <f>Eur_1M!B70/100</f>
        <v>-3.6900000000000001E-3</v>
      </c>
      <c r="AF71" s="3">
        <f t="shared" si="10"/>
        <v>1.5</v>
      </c>
      <c r="AG71" s="3">
        <f t="shared" si="11"/>
        <v>-0.5</v>
      </c>
      <c r="AH71" s="3">
        <f t="shared" si="15"/>
        <v>0.99878747835431048</v>
      </c>
      <c r="AI71" s="3">
        <f t="shared" si="12"/>
        <v>0.99631000000000003</v>
      </c>
      <c r="AL71" s="25"/>
      <c r="AM71" s="25"/>
    </row>
    <row r="72" spans="1:39">
      <c r="A72" s="4">
        <v>43123</v>
      </c>
      <c r="B72" s="3">
        <v>137.7295</v>
      </c>
      <c r="C72" s="3">
        <f t="shared" si="2"/>
        <v>9.5958665961488681E-4</v>
      </c>
      <c r="D72" s="3">
        <f t="shared" si="3"/>
        <v>9.2080655731085665E-7</v>
      </c>
      <c r="E72" s="3">
        <f t="shared" si="4"/>
        <v>5.5704681515447931E-5</v>
      </c>
      <c r="F72" s="3">
        <f t="shared" si="5"/>
        <v>-1.7519015146278535E-3</v>
      </c>
      <c r="G72" s="3">
        <f t="shared" si="13"/>
        <v>2.6456481568359804E-2</v>
      </c>
      <c r="H72" s="3">
        <f t="shared" si="6"/>
        <v>1.5</v>
      </c>
      <c r="I72" s="13">
        <f>I73*(1+(H73*((B72/B73)-1))+((1-H73)*(Eur_1M!B72/100)*((A72-A73)/360)))</f>
        <v>118.88634384397194</v>
      </c>
      <c r="J72" s="3">
        <f t="shared" si="7"/>
        <v>113.74102499018825</v>
      </c>
      <c r="K72" s="3">
        <f t="shared" ref="K72:K135" si="27">J72/$Y$2</f>
        <v>1.1286300646606451</v>
      </c>
      <c r="L72" s="13">
        <f t="shared" si="8"/>
        <v>1128.6300646606451</v>
      </c>
      <c r="M72" s="3">
        <f t="shared" si="9"/>
        <v>1.4441525248713018E-3</v>
      </c>
      <c r="N72" s="3">
        <f t="shared" si="16"/>
        <v>4.2814540803394911E-2</v>
      </c>
      <c r="O72" s="3">
        <v>61</v>
      </c>
      <c r="P72" s="3">
        <f t="shared" si="17"/>
        <v>0.24206349206349206</v>
      </c>
      <c r="Q72" s="3">
        <f>(Eur_1M!B71+((Eur_3M!B71-Eur_1M!B71)/(0.25-(1/12)))*(P72-(1/12)))/100</f>
        <v>-3.2995238095238099E-3</v>
      </c>
      <c r="R72" s="3">
        <f t="shared" si="18"/>
        <v>5.7170313134221127</v>
      </c>
      <c r="S72" s="3">
        <f t="shared" si="19"/>
        <v>5.6959665814475331</v>
      </c>
      <c r="T72" s="13">
        <f t="shared" si="20"/>
        <v>0.9999999945799426</v>
      </c>
      <c r="U72" s="13">
        <f t="shared" si="20"/>
        <v>0.99999999386625471</v>
      </c>
      <c r="V72" s="3">
        <f t="shared" si="21"/>
        <v>127.83105138538156</v>
      </c>
      <c r="W72" s="13">
        <f t="shared" si="22"/>
        <v>0.9999999945799426</v>
      </c>
      <c r="X72" s="3">
        <f t="shared" si="23"/>
        <v>1.3411119022728449E-9</v>
      </c>
      <c r="Y72" s="3">
        <f t="shared" si="24"/>
        <v>3.3021585869214158</v>
      </c>
      <c r="Z72" s="3">
        <f t="shared" si="25"/>
        <v>1.7704710565996398E-5</v>
      </c>
      <c r="AA72" s="3">
        <f t="shared" si="26"/>
        <v>242.25690252634703</v>
      </c>
      <c r="AD72" s="3">
        <f t="shared" si="14"/>
        <v>9.6004721019449235E-4</v>
      </c>
      <c r="AE72" s="3">
        <f>Eur_1M!B71/100</f>
        <v>-3.6900000000000001E-3</v>
      </c>
      <c r="AF72" s="3">
        <f t="shared" si="10"/>
        <v>1.5</v>
      </c>
      <c r="AG72" s="3">
        <f t="shared" si="11"/>
        <v>-0.5</v>
      </c>
      <c r="AH72" s="3">
        <f t="shared" si="15"/>
        <v>1.0009600472101945</v>
      </c>
      <c r="AI72" s="3">
        <f t="shared" si="12"/>
        <v>0.99631000000000003</v>
      </c>
      <c r="AL72" s="25"/>
      <c r="AM72" s="25"/>
    </row>
    <row r="73" spans="1:39">
      <c r="A73" s="4">
        <v>43122</v>
      </c>
      <c r="B73" s="3">
        <v>137.59739999999999</v>
      </c>
      <c r="C73" s="3">
        <f t="shared" ref="C73:C136" si="28">+LN(B73/B74)</f>
        <v>1.3279412828483535E-3</v>
      </c>
      <c r="D73" s="3">
        <f t="shared" ref="D73:D136" si="29">+C73^2</f>
        <v>1.7634280506929308E-6</v>
      </c>
      <c r="E73" s="3">
        <f t="shared" ref="E73:E136" si="30">+SUM(D73:D92)</f>
        <v>5.4823018826681093E-5</v>
      </c>
      <c r="F73" s="3">
        <f t="shared" ref="F73:F136" si="31">+SUM(C73:C92)</f>
        <v>-2.9093362688608613E-3</v>
      </c>
      <c r="G73" s="3">
        <f t="shared" ref="G73:G136" si="32">+SQRT($D$3/$D$2)*SQRT(E73-((1/$D$2)*F73^2))</f>
        <v>2.6180862620915245E-2</v>
      </c>
      <c r="H73" s="3">
        <f t="shared" ref="H73:H136" si="33">+MIN($D$5,$D$4/G75)</f>
        <v>1.5</v>
      </c>
      <c r="I73" s="13">
        <f>I74*(1+(H74*((B73/B74)-1))+((1-H74)*(Eur_1M!B73/100)*((A73-A74)/360)))</f>
        <v>118.71477774396308</v>
      </c>
      <c r="J73" s="3">
        <f t="shared" ref="J73:J136" si="34">I73*(1-(1.1/100))^4</f>
        <v>113.57688415249719</v>
      </c>
      <c r="K73" s="3">
        <f t="shared" si="27"/>
        <v>1.1270013270589512</v>
      </c>
      <c r="L73" s="13">
        <f t="shared" ref="L73:L136" si="35">K73*1000</f>
        <v>1127.0013270589511</v>
      </c>
      <c r="M73" s="3">
        <f t="shared" ref="M73:M136" si="36">LN(L73/L74)</f>
        <v>2.0065955209009408E-3</v>
      </c>
      <c r="N73" s="3">
        <f t="shared" si="16"/>
        <v>4.2807057504236787E-2</v>
      </c>
      <c r="O73" s="3">
        <v>62</v>
      </c>
      <c r="P73" s="3">
        <f t="shared" si="17"/>
        <v>0.24603174603174602</v>
      </c>
      <c r="Q73" s="3">
        <f>(Eur_1M!B72+((Eur_3M!B72-Eur_1M!B72)/(0.25-(1/12)))*(P73-(1/12)))/100</f>
        <v>-3.2897619047619047E-3</v>
      </c>
      <c r="R73" s="3">
        <f t="shared" si="18"/>
        <v>5.6033795770096679</v>
      </c>
      <c r="S73" s="3">
        <f t="shared" si="19"/>
        <v>5.5821465970213353</v>
      </c>
      <c r="T73" s="13">
        <f t="shared" si="20"/>
        <v>0.99999998948939095</v>
      </c>
      <c r="U73" s="13">
        <f t="shared" si="20"/>
        <v>0.99999998812160018</v>
      </c>
      <c r="V73" s="3">
        <f t="shared" si="21"/>
        <v>126.19161359491159</v>
      </c>
      <c r="W73" s="13">
        <f t="shared" si="22"/>
        <v>0.99999998948939095</v>
      </c>
      <c r="X73" s="3">
        <f t="shared" si="23"/>
        <v>2.5352187276711501E-9</v>
      </c>
      <c r="Y73" s="3">
        <f t="shared" si="24"/>
        <v>3.2924226800085981</v>
      </c>
      <c r="Z73" s="3">
        <f t="shared" si="25"/>
        <v>3.3913359525597124E-5</v>
      </c>
      <c r="AA73" s="3">
        <f t="shared" si="26"/>
        <v>246.23095833472732</v>
      </c>
      <c r="AD73" s="3">
        <f t="shared" ref="AD73:AD136" si="37">B73/B74-1</f>
        <v>1.3288233872914557E-3</v>
      </c>
      <c r="AE73" s="3">
        <f>Eur_1M!B72/100</f>
        <v>-3.6900000000000001E-3</v>
      </c>
      <c r="AF73" s="3">
        <f t="shared" ref="AF73:AF136" si="38">H73</f>
        <v>1.5</v>
      </c>
      <c r="AG73" s="3">
        <f t="shared" ref="AG73:AG136" si="39">1-AF73</f>
        <v>-0.5</v>
      </c>
      <c r="AH73" s="3">
        <f t="shared" si="15"/>
        <v>1.0013288233872915</v>
      </c>
      <c r="AI73" s="3">
        <f t="shared" ref="AI73:AI136" si="40">AE73+1</f>
        <v>0.99631000000000003</v>
      </c>
      <c r="AL73" s="25"/>
      <c r="AM73" s="25"/>
    </row>
    <row r="74" spans="1:39">
      <c r="A74" s="4">
        <v>43119</v>
      </c>
      <c r="B74" s="3">
        <v>137.41480000000001</v>
      </c>
      <c r="C74" s="3">
        <f t="shared" si="28"/>
        <v>9.202660101562582E-4</v>
      </c>
      <c r="D74" s="3">
        <f t="shared" si="29"/>
        <v>8.4688952944891827E-7</v>
      </c>
      <c r="E74" s="3">
        <f t="shared" si="30"/>
        <v>5.5347677031343427E-5</v>
      </c>
      <c r="F74" s="3">
        <f t="shared" si="31"/>
        <v>-5.7499196955605814E-3</v>
      </c>
      <c r="G74" s="3">
        <f t="shared" si="32"/>
        <v>2.601061201503202E-2</v>
      </c>
      <c r="H74" s="3">
        <f t="shared" si="33"/>
        <v>1.5</v>
      </c>
      <c r="I74" s="13">
        <f>I75*(1+(H75*((B74/B75)-1))+((1-H75)*(Eur_1M!B74/100)*((A74-A75)/360)))</f>
        <v>118.4768040410091</v>
      </c>
      <c r="J74" s="3">
        <f t="shared" si="34"/>
        <v>113.34920978705266</v>
      </c>
      <c r="K74" s="3">
        <f t="shared" si="27"/>
        <v>1.1247421586206907</v>
      </c>
      <c r="L74" s="13">
        <f t="shared" si="35"/>
        <v>1124.7421586206908</v>
      </c>
      <c r="M74" s="3">
        <f t="shared" si="36"/>
        <v>1.3851995452418479E-3</v>
      </c>
      <c r="N74" s="3">
        <f t="shared" si="16"/>
        <v>4.2804385828059947E-2</v>
      </c>
      <c r="O74" s="3">
        <v>63</v>
      </c>
      <c r="P74" s="3">
        <f t="shared" si="17"/>
        <v>0.25</v>
      </c>
      <c r="Q74" s="3">
        <f>(Eur_1M!B73+((Eur_3M!B73-Eur_1M!B73)/(0.25-(1/12)))*(P74-(1/12)))/100</f>
        <v>-3.2799999999999999E-3</v>
      </c>
      <c r="R74" s="3">
        <f t="shared" si="18"/>
        <v>5.4649934448882167</v>
      </c>
      <c r="S74" s="3">
        <f t="shared" si="19"/>
        <v>5.4435912519741869</v>
      </c>
      <c r="T74" s="13">
        <f t="shared" si="20"/>
        <v>0.99999997685380448</v>
      </c>
      <c r="U74" s="13">
        <f t="shared" si="20"/>
        <v>0.99999997389151773</v>
      </c>
      <c r="V74" s="3">
        <f t="shared" si="21"/>
        <v>123.92182242517549</v>
      </c>
      <c r="W74" s="13">
        <f t="shared" si="22"/>
        <v>0.99999997685380448</v>
      </c>
      <c r="X74" s="3">
        <f t="shared" si="23"/>
        <v>5.420583253232801E-9</v>
      </c>
      <c r="Y74" s="3">
        <f t="shared" si="24"/>
        <v>3.2826843353230215</v>
      </c>
      <c r="Z74" s="3">
        <f t="shared" si="25"/>
        <v>7.3380428905130872E-5</v>
      </c>
      <c r="AA74" s="3">
        <f t="shared" si="26"/>
        <v>250.20507754050337</v>
      </c>
      <c r="AD74" s="3">
        <f t="shared" si="37"/>
        <v>9.2068958484481378E-4</v>
      </c>
      <c r="AE74" s="3">
        <f>Eur_1M!B73/100</f>
        <v>-3.6900000000000001E-3</v>
      </c>
      <c r="AF74" s="3">
        <f t="shared" si="38"/>
        <v>1.5</v>
      </c>
      <c r="AG74" s="3">
        <f t="shared" si="39"/>
        <v>-0.5</v>
      </c>
      <c r="AH74" s="3">
        <f t="shared" ref="AH74:AH137" si="41">(1+AD74)</f>
        <v>1.0009206895848448</v>
      </c>
      <c r="AI74" s="3">
        <f t="shared" si="40"/>
        <v>0.99631000000000003</v>
      </c>
      <c r="AL74" s="25"/>
      <c r="AM74" s="25"/>
    </row>
    <row r="75" spans="1:39">
      <c r="A75" s="4">
        <v>43118</v>
      </c>
      <c r="B75" s="3">
        <v>137.2884</v>
      </c>
      <c r="C75" s="3">
        <f t="shared" si="28"/>
        <v>-8.5946758221317512E-5</v>
      </c>
      <c r="D75" s="3">
        <f t="shared" si="29"/>
        <v>7.3868452487536098E-9</v>
      </c>
      <c r="E75" s="3">
        <f t="shared" si="30"/>
        <v>7.9973365308596702E-5</v>
      </c>
      <c r="F75" s="3">
        <f t="shared" si="31"/>
        <v>-1.1717222242804935E-2</v>
      </c>
      <c r="G75" s="3">
        <f t="shared" si="32"/>
        <v>3.0350776361130049E-2</v>
      </c>
      <c r="H75" s="3">
        <f t="shared" si="33"/>
        <v>1.5</v>
      </c>
      <c r="I75" s="13">
        <f>I76*(1+(H76*((B75/B76)-1))+((1-H76)*(Eur_1M!B75/100)*((A75-A76)/360)))</f>
        <v>118.31280363879443</v>
      </c>
      <c r="J75" s="3">
        <f t="shared" si="34"/>
        <v>113.19230720898044</v>
      </c>
      <c r="K75" s="3">
        <f t="shared" si="27"/>
        <v>1.1231852448611186</v>
      </c>
      <c r="L75" s="13">
        <f t="shared" si="35"/>
        <v>1123.1852448611187</v>
      </c>
      <c r="M75" s="3">
        <f t="shared" si="36"/>
        <v>-1.2379725992117113E-4</v>
      </c>
      <c r="N75" s="3">
        <f t="shared" si="16"/>
        <v>4.28440365904314E-2</v>
      </c>
      <c r="O75" s="3">
        <v>64</v>
      </c>
      <c r="P75" s="3">
        <f t="shared" si="17"/>
        <v>0.25396825396825395</v>
      </c>
      <c r="Q75" s="3">
        <f>(Eur_1M!B74+((Eur_3M!B74-Eur_1M!B74)/(0.25-(1/12)))*(P75-(1/12)))/100</f>
        <v>-3.2702380952380956E-3</v>
      </c>
      <c r="R75" s="3">
        <f t="shared" si="18"/>
        <v>5.3526571683310973</v>
      </c>
      <c r="S75" s="3">
        <f t="shared" si="19"/>
        <v>5.331065803382443</v>
      </c>
      <c r="T75" s="13">
        <f t="shared" si="20"/>
        <v>0.99999995666401753</v>
      </c>
      <c r="U75" s="13">
        <f t="shared" si="20"/>
        <v>0.99999995118098561</v>
      </c>
      <c r="V75" s="3">
        <f t="shared" si="21"/>
        <v>122.35436339617797</v>
      </c>
      <c r="W75" s="13">
        <f t="shared" si="22"/>
        <v>0.99999995666401753</v>
      </c>
      <c r="X75" s="3">
        <f t="shared" si="23"/>
        <v>9.8788473653545522E-9</v>
      </c>
      <c r="Y75" s="3">
        <f t="shared" si="24"/>
        <v>3.272943678024451</v>
      </c>
      <c r="Z75" s="3">
        <f t="shared" si="25"/>
        <v>1.3560598861087588E-4</v>
      </c>
      <c r="AA75" s="3">
        <f t="shared" si="26"/>
        <v>254.17925912142337</v>
      </c>
      <c r="AD75" s="3">
        <f t="shared" si="37"/>
        <v>-8.594306490450343E-5</v>
      </c>
      <c r="AE75" s="3">
        <f>Eur_1M!B74/100</f>
        <v>-3.6900000000000001E-3</v>
      </c>
      <c r="AF75" s="3">
        <f t="shared" si="38"/>
        <v>1.5</v>
      </c>
      <c r="AG75" s="3">
        <f t="shared" si="39"/>
        <v>-0.5</v>
      </c>
      <c r="AH75" s="3">
        <f t="shared" si="41"/>
        <v>0.9999140569350955</v>
      </c>
      <c r="AI75" s="3">
        <f t="shared" si="40"/>
        <v>0.99631000000000003</v>
      </c>
      <c r="AL75" s="25"/>
      <c r="AM75" s="25"/>
    </row>
    <row r="76" spans="1:39">
      <c r="A76" s="4">
        <v>43117</v>
      </c>
      <c r="B76" s="3">
        <v>137.30019999999999</v>
      </c>
      <c r="C76" s="3">
        <f t="shared" si="28"/>
        <v>-2.3959221374389951E-4</v>
      </c>
      <c r="D76" s="3">
        <f t="shared" si="29"/>
        <v>5.7404428886702432E-8</v>
      </c>
      <c r="E76" s="3">
        <f t="shared" si="30"/>
        <v>7.9972833132528243E-5</v>
      </c>
      <c r="F76" s="3">
        <f t="shared" si="31"/>
        <v>-1.1548482555052728E-2</v>
      </c>
      <c r="G76" s="3">
        <f t="shared" si="32"/>
        <v>3.0391383719658289E-2</v>
      </c>
      <c r="H76" s="3">
        <f t="shared" si="33"/>
        <v>1.5</v>
      </c>
      <c r="I76" s="13">
        <f>I77*(1+(H77*((B76/B77)-1))+((1-H77)*(Eur_1M!B76/100)*((A76-A77)/360)))</f>
        <v>118.32745134635285</v>
      </c>
      <c r="J76" s="3">
        <f t="shared" si="34"/>
        <v>113.20632097387202</v>
      </c>
      <c r="K76" s="3">
        <f t="shared" si="27"/>
        <v>1.1233243007240061</v>
      </c>
      <c r="L76" s="13">
        <f t="shared" si="35"/>
        <v>1123.3243007240062</v>
      </c>
      <c r="M76" s="3">
        <f t="shared" si="36"/>
        <v>-3.5428302155134154E-4</v>
      </c>
      <c r="N76" s="3">
        <f t="shared" ref="N76:N139" si="42">SQRT(252)*STDEV(M77:M255)</f>
        <v>4.2846948378072132E-2</v>
      </c>
      <c r="O76" s="3">
        <v>65</v>
      </c>
      <c r="P76" s="3">
        <f t="shared" ref="P76:P139" si="43">O76/252</f>
        <v>0.25793650793650796</v>
      </c>
      <c r="Q76" s="3">
        <f>(Eur_1M!B75+((Eur_3M!B75-Eur_1M!B75)/(0.25-(1/12)))*(P76-(1/12)))/100</f>
        <v>-3.2604761904761904E-3</v>
      </c>
      <c r="R76" s="3">
        <f t="shared" si="18"/>
        <v>5.3163395333265111</v>
      </c>
      <c r="S76" s="3">
        <f t="shared" si="19"/>
        <v>5.294578660834615</v>
      </c>
      <c r="T76" s="13">
        <f t="shared" si="20"/>
        <v>0.99999994706224682</v>
      </c>
      <c r="U76" s="13">
        <f t="shared" si="20"/>
        <v>0.99999994035443363</v>
      </c>
      <c r="V76" s="3">
        <f t="shared" si="21"/>
        <v>122.48295137454909</v>
      </c>
      <c r="W76" s="13">
        <f t="shared" si="22"/>
        <v>0.99999994706224682</v>
      </c>
      <c r="X76" s="3">
        <f t="shared" si="23"/>
        <v>1.1895835190324008E-8</v>
      </c>
      <c r="Y76" s="3">
        <f t="shared" si="24"/>
        <v>3.2632054171939142</v>
      </c>
      <c r="Z76" s="3">
        <f t="shared" si="25"/>
        <v>1.658967808574638E-4</v>
      </c>
      <c r="AA76" s="3">
        <f t="shared" si="26"/>
        <v>258.15350731114103</v>
      </c>
      <c r="AD76" s="3">
        <f t="shared" si="37"/>
        <v>-2.3956351382159458E-4</v>
      </c>
      <c r="AE76" s="3">
        <f>Eur_1M!B75/100</f>
        <v>-3.6900000000000001E-3</v>
      </c>
      <c r="AF76" s="3">
        <f t="shared" si="38"/>
        <v>1.5</v>
      </c>
      <c r="AG76" s="3">
        <f t="shared" si="39"/>
        <v>-0.5</v>
      </c>
      <c r="AH76" s="3">
        <f t="shared" si="41"/>
        <v>0.99976043648617841</v>
      </c>
      <c r="AI76" s="3">
        <f t="shared" si="40"/>
        <v>0.99631000000000003</v>
      </c>
      <c r="AL76" s="25"/>
      <c r="AM76" s="25"/>
    </row>
    <row r="77" spans="1:39">
      <c r="A77" s="4">
        <v>43116</v>
      </c>
      <c r="B77" s="3">
        <v>137.3331</v>
      </c>
      <c r="C77" s="3">
        <f t="shared" si="28"/>
        <v>2.1569398343782467E-3</v>
      </c>
      <c r="D77" s="3">
        <f t="shared" si="29"/>
        <v>4.6523894491276579E-6</v>
      </c>
      <c r="E77" s="3">
        <f t="shared" si="30"/>
        <v>8.0042483765621885E-5</v>
      </c>
      <c r="F77" s="3">
        <f t="shared" si="31"/>
        <v>-1.0952442502235085E-2</v>
      </c>
      <c r="G77" s="3">
        <f t="shared" si="32"/>
        <v>3.0544443316011399E-2</v>
      </c>
      <c r="H77" s="3">
        <f t="shared" si="33"/>
        <v>1.5</v>
      </c>
      <c r="I77" s="13">
        <f>I78*(1+(H78*((B77/B78)-1))+((1-H78)*(Eur_1M!B77/100)*((A77-A78)/360)))</f>
        <v>118.36938018024672</v>
      </c>
      <c r="J77" s="3">
        <f t="shared" si="34"/>
        <v>113.24643515679274</v>
      </c>
      <c r="K77" s="3">
        <f t="shared" si="27"/>
        <v>1.1237223459576193</v>
      </c>
      <c r="L77" s="13">
        <f t="shared" si="35"/>
        <v>1123.7223459576194</v>
      </c>
      <c r="M77" s="3">
        <f t="shared" si="36"/>
        <v>3.2387760517121398E-3</v>
      </c>
      <c r="N77" s="3">
        <f t="shared" si="42"/>
        <v>4.2676742216052041E-2</v>
      </c>
      <c r="O77" s="3">
        <v>66</v>
      </c>
      <c r="P77" s="3">
        <f t="shared" si="43"/>
        <v>0.26190476190476192</v>
      </c>
      <c r="Q77" s="3">
        <f>(Eur_1M!B76+((Eur_3M!B76-Eur_1M!B76)/(0.25-(1/12)))*(P77-(1/12)))/100</f>
        <v>-3.2614285714285718E-3</v>
      </c>
      <c r="R77" s="3">
        <f t="shared" si="18"/>
        <v>5.3126492807443242</v>
      </c>
      <c r="S77" s="3">
        <f t="shared" si="19"/>
        <v>5.2908087616135191</v>
      </c>
      <c r="T77" s="13">
        <f t="shared" si="20"/>
        <v>0.999999945978573</v>
      </c>
      <c r="U77" s="13">
        <f t="shared" si="20"/>
        <v>0.99999993911167584</v>
      </c>
      <c r="V77" s="3">
        <f t="shared" si="21"/>
        <v>122.86779760065224</v>
      </c>
      <c r="W77" s="13">
        <f t="shared" si="22"/>
        <v>0.999999945978573</v>
      </c>
      <c r="X77" s="3">
        <f t="shared" si="23"/>
        <v>1.2082915292345402E-8</v>
      </c>
      <c r="Y77" s="3">
        <f t="shared" si="24"/>
        <v>3.2642015273906497</v>
      </c>
      <c r="Z77" s="3">
        <f t="shared" si="25"/>
        <v>1.7053927782868669E-4</v>
      </c>
      <c r="AA77" s="3">
        <f t="shared" si="26"/>
        <v>262.12855628977871</v>
      </c>
      <c r="AD77" s="3">
        <f t="shared" si="37"/>
        <v>2.1592677024924178E-3</v>
      </c>
      <c r="AE77" s="3">
        <f>Eur_1M!B76/100</f>
        <v>-3.6900000000000001E-3</v>
      </c>
      <c r="AF77" s="3">
        <f t="shared" si="38"/>
        <v>1.5</v>
      </c>
      <c r="AG77" s="3">
        <f t="shared" si="39"/>
        <v>-0.5</v>
      </c>
      <c r="AH77" s="3">
        <f t="shared" si="41"/>
        <v>1.0021592677024924</v>
      </c>
      <c r="AI77" s="3">
        <f t="shared" si="40"/>
        <v>0.99631000000000003</v>
      </c>
      <c r="AL77" s="25"/>
      <c r="AM77" s="25"/>
    </row>
    <row r="78" spans="1:39">
      <c r="A78" s="4">
        <v>43115</v>
      </c>
      <c r="B78" s="3">
        <v>137.03720000000001</v>
      </c>
      <c r="C78" s="3">
        <f t="shared" si="28"/>
        <v>-9.7590087108298225E-4</v>
      </c>
      <c r="D78" s="3">
        <f t="shared" si="29"/>
        <v>9.5238251018052353E-7</v>
      </c>
      <c r="E78" s="3">
        <f t="shared" si="30"/>
        <v>7.5736540760021933E-5</v>
      </c>
      <c r="F78" s="3">
        <f t="shared" si="31"/>
        <v>-1.2520785323770328E-2</v>
      </c>
      <c r="G78" s="3">
        <f t="shared" si="32"/>
        <v>2.924919268199026E-2</v>
      </c>
      <c r="H78" s="3">
        <f t="shared" si="33"/>
        <v>1.5</v>
      </c>
      <c r="I78" s="13">
        <f>I79*(1+(H79*((B78/B79)-1))+((1-H79)*(Eur_1M!B78/100)*((A78-A79)/360)))</f>
        <v>117.98662842465107</v>
      </c>
      <c r="J78" s="3">
        <f t="shared" si="34"/>
        <v>112.88024863283522</v>
      </c>
      <c r="K78" s="3">
        <f t="shared" si="27"/>
        <v>1.12008874831554</v>
      </c>
      <c r="L78" s="13">
        <f t="shared" si="35"/>
        <v>1120.08874831554</v>
      </c>
      <c r="M78" s="3">
        <f t="shared" si="36"/>
        <v>-1.4488112724222227E-3</v>
      </c>
      <c r="N78" s="3">
        <f t="shared" si="42"/>
        <v>4.2741258694461513E-2</v>
      </c>
      <c r="O78" s="3">
        <v>67</v>
      </c>
      <c r="P78" s="3">
        <f t="shared" si="43"/>
        <v>0.26587301587301587</v>
      </c>
      <c r="Q78" s="3">
        <f>(Eur_1M!B77+((Eur_3M!B77-Eur_1M!B77)/(0.25-(1/12)))*(P78-(1/12)))/100</f>
        <v>-3.2519047619047618E-3</v>
      </c>
      <c r="R78" s="3">
        <f t="shared" si="18"/>
        <v>5.1176601599092129</v>
      </c>
      <c r="S78" s="3">
        <f t="shared" si="19"/>
        <v>5.0956215377816694</v>
      </c>
      <c r="T78" s="13">
        <f t="shared" si="20"/>
        <v>0.99999984532532737</v>
      </c>
      <c r="U78" s="13">
        <f t="shared" si="20"/>
        <v>0.9999998262005344</v>
      </c>
      <c r="V78" s="3">
        <f t="shared" si="21"/>
        <v>119.22378142070045</v>
      </c>
      <c r="W78" s="13">
        <f t="shared" si="22"/>
        <v>0.99999984532532737</v>
      </c>
      <c r="X78" s="3">
        <f t="shared" si="23"/>
        <v>3.3211631482173245E-8</v>
      </c>
      <c r="Y78" s="3">
        <f t="shared" si="24"/>
        <v>3.254678929274712</v>
      </c>
      <c r="Z78" s="3">
        <f t="shared" si="25"/>
        <v>4.7349636477904308E-4</v>
      </c>
      <c r="AA78" s="3">
        <f t="shared" si="26"/>
        <v>266.1029411676472</v>
      </c>
      <c r="AD78" s="3">
        <f t="shared" si="37"/>
        <v>-9.7542483469525987E-4</v>
      </c>
      <c r="AE78" s="3">
        <f>Eur_1M!B77/100</f>
        <v>-3.6900000000000001E-3</v>
      </c>
      <c r="AF78" s="3">
        <f t="shared" si="38"/>
        <v>1.5</v>
      </c>
      <c r="AG78" s="3">
        <f t="shared" si="39"/>
        <v>-0.5</v>
      </c>
      <c r="AH78" s="3">
        <f t="shared" si="41"/>
        <v>0.99902457516530474</v>
      </c>
      <c r="AI78" s="3">
        <f t="shared" si="40"/>
        <v>0.99631000000000003</v>
      </c>
      <c r="AL78" s="25"/>
      <c r="AM78" s="25"/>
    </row>
    <row r="79" spans="1:39">
      <c r="A79" s="4">
        <v>43112</v>
      </c>
      <c r="B79" s="3">
        <v>137.17099999999999</v>
      </c>
      <c r="C79" s="3">
        <f t="shared" si="28"/>
        <v>1.6036646948383569E-3</v>
      </c>
      <c r="D79" s="3">
        <f t="shared" si="29"/>
        <v>2.5717404534710003E-6</v>
      </c>
      <c r="E79" s="3">
        <f t="shared" si="30"/>
        <v>7.8277532863769734E-5</v>
      </c>
      <c r="F79" s="3">
        <f t="shared" si="31"/>
        <v>-1.3413941598397001E-2</v>
      </c>
      <c r="G79" s="3">
        <f t="shared" si="32"/>
        <v>2.954553437804467E-2</v>
      </c>
      <c r="H79" s="3">
        <f t="shared" si="33"/>
        <v>1.5</v>
      </c>
      <c r="I79" s="13">
        <f>I80*(1+(H80*((B79/B80)-1))+((1-H80)*(Eur_1M!B79/100)*((A79-A80)/360)))</f>
        <v>118.1576926718899</v>
      </c>
      <c r="J79" s="3">
        <f t="shared" si="34"/>
        <v>113.04390933759754</v>
      </c>
      <c r="K79" s="3">
        <f t="shared" si="27"/>
        <v>1.1217127216515832</v>
      </c>
      <c r="L79" s="13">
        <f t="shared" si="35"/>
        <v>1121.7127216515833</v>
      </c>
      <c r="M79" s="3">
        <f t="shared" si="36"/>
        <v>2.4096463480032422E-3</v>
      </c>
      <c r="N79" s="3">
        <f t="shared" si="42"/>
        <v>4.2666324350135391E-2</v>
      </c>
      <c r="O79" s="3">
        <v>68</v>
      </c>
      <c r="P79" s="3">
        <f t="shared" si="43"/>
        <v>0.26984126984126983</v>
      </c>
      <c r="Q79" s="3">
        <f>(Eur_1M!B78+((Eur_3M!B78-Eur_1M!B78)/(0.25-(1/12)))*(P79-(1/12)))/100</f>
        <v>-3.2423809523809527E-3</v>
      </c>
      <c r="R79" s="3">
        <f t="shared" si="18"/>
        <v>5.1538400669885309</v>
      </c>
      <c r="S79" s="3">
        <f t="shared" si="19"/>
        <v>5.1316765122587551</v>
      </c>
      <c r="T79" s="13">
        <f t="shared" si="20"/>
        <v>0.99999987239718924</v>
      </c>
      <c r="U79" s="13">
        <f t="shared" si="20"/>
        <v>0.99999985641362965</v>
      </c>
      <c r="V79" s="3">
        <f t="shared" si="21"/>
        <v>120.83741117511806</v>
      </c>
      <c r="W79" s="13">
        <f t="shared" si="22"/>
        <v>0.99999987239718924</v>
      </c>
      <c r="X79" s="3">
        <f t="shared" si="23"/>
        <v>2.7384785670557081E-8</v>
      </c>
      <c r="Y79" s="3">
        <f t="shared" si="24"/>
        <v>3.2451872156279506</v>
      </c>
      <c r="Z79" s="3">
        <f t="shared" si="25"/>
        <v>3.9670368933239427E-4</v>
      </c>
      <c r="AA79" s="3">
        <f t="shared" si="26"/>
        <v>270.07742610836624</v>
      </c>
      <c r="AD79" s="3">
        <f t="shared" si="37"/>
        <v>1.604951252708986E-3</v>
      </c>
      <c r="AE79" s="3">
        <f>Eur_1M!B78/100</f>
        <v>-3.6900000000000001E-3</v>
      </c>
      <c r="AF79" s="3">
        <f t="shared" si="38"/>
        <v>1.5</v>
      </c>
      <c r="AG79" s="3">
        <f t="shared" si="39"/>
        <v>-0.5</v>
      </c>
      <c r="AH79" s="3">
        <f t="shared" si="41"/>
        <v>1.001604951252709</v>
      </c>
      <c r="AI79" s="3">
        <f t="shared" si="40"/>
        <v>0.99631000000000003</v>
      </c>
      <c r="AL79" s="25"/>
      <c r="AM79" s="25"/>
    </row>
    <row r="80" spans="1:39">
      <c r="A80" s="4">
        <v>43111</v>
      </c>
      <c r="B80" s="3">
        <v>136.9512</v>
      </c>
      <c r="C80" s="3">
        <f t="shared" si="28"/>
        <v>-2.0111022209513872E-3</v>
      </c>
      <c r="D80" s="3">
        <f t="shared" si="29"/>
        <v>4.0445321431156024E-6</v>
      </c>
      <c r="E80" s="3">
        <f t="shared" si="30"/>
        <v>7.9574086411391098E-5</v>
      </c>
      <c r="F80" s="3">
        <f t="shared" si="31"/>
        <v>-1.6984404198738704E-2</v>
      </c>
      <c r="G80" s="3">
        <f t="shared" si="32"/>
        <v>2.865130708383588E-2</v>
      </c>
      <c r="H80" s="3">
        <f t="shared" si="33"/>
        <v>1.5</v>
      </c>
      <c r="I80" s="13">
        <f>I81*(1+(H81*((B80/B81)-1))+((1-H81)*(Eur_1M!B80/100)*((A80-A81)/360)))</f>
        <v>117.87331717903818</v>
      </c>
      <c r="J80" s="3">
        <f t="shared" si="34"/>
        <v>112.77184141967507</v>
      </c>
      <c r="K80" s="3">
        <f t="shared" si="27"/>
        <v>1.1190130446280695</v>
      </c>
      <c r="L80" s="13">
        <f t="shared" si="35"/>
        <v>1119.0130446280696</v>
      </c>
      <c r="M80" s="3">
        <f t="shared" si="36"/>
        <v>-3.0130315890021979E-3</v>
      </c>
      <c r="N80" s="3">
        <f t="shared" si="42"/>
        <v>4.2518981599397022E-2</v>
      </c>
      <c r="O80" s="3">
        <v>69</v>
      </c>
      <c r="P80" s="3">
        <f t="shared" si="43"/>
        <v>0.27380952380952384</v>
      </c>
      <c r="Q80" s="3">
        <f>(Eur_1M!B79+((Eur_3M!B79-Eur_1M!B79)/(0.25-(1/12)))*(P80-(1/12)))/100</f>
        <v>-3.2328571428571428E-3</v>
      </c>
      <c r="R80" s="3">
        <f t="shared" si="18"/>
        <v>5.0254066081881792</v>
      </c>
      <c r="S80" s="3">
        <f t="shared" si="19"/>
        <v>5.0031577806873049</v>
      </c>
      <c r="T80" s="13">
        <f t="shared" si="20"/>
        <v>0.99999974881650089</v>
      </c>
      <c r="U80" s="13">
        <f t="shared" si="20"/>
        <v>0.99999971800628651</v>
      </c>
      <c r="V80" s="3">
        <f t="shared" si="21"/>
        <v>118.12746682536556</v>
      </c>
      <c r="W80" s="13">
        <f t="shared" si="22"/>
        <v>0.99999974881650089</v>
      </c>
      <c r="X80" s="3">
        <f t="shared" si="23"/>
        <v>5.2574705373095204E-8</v>
      </c>
      <c r="Y80" s="3">
        <f t="shared" si="24"/>
        <v>3.2356596716701982</v>
      </c>
      <c r="Z80" s="3">
        <f t="shared" si="25"/>
        <v>7.6644068425649832E-4</v>
      </c>
      <c r="AA80" s="3">
        <f t="shared" si="26"/>
        <v>274.05192648425145</v>
      </c>
      <c r="AD80" s="3">
        <f t="shared" si="37"/>
        <v>-2.0090813098597726E-3</v>
      </c>
      <c r="AE80" s="3">
        <f>Eur_1M!B79/100</f>
        <v>-3.6900000000000001E-3</v>
      </c>
      <c r="AF80" s="3">
        <f t="shared" si="38"/>
        <v>1.5</v>
      </c>
      <c r="AG80" s="3">
        <f t="shared" si="39"/>
        <v>-0.5</v>
      </c>
      <c r="AH80" s="3">
        <f t="shared" si="41"/>
        <v>0.99799091869014023</v>
      </c>
      <c r="AI80" s="3">
        <f t="shared" si="40"/>
        <v>0.99631000000000003</v>
      </c>
      <c r="AL80" s="25"/>
      <c r="AM80" s="25"/>
    </row>
    <row r="81" spans="1:39">
      <c r="A81" s="4">
        <v>43110</v>
      </c>
      <c r="B81" s="3">
        <v>137.2269</v>
      </c>
      <c r="C81" s="3">
        <f t="shared" si="28"/>
        <v>-5.1070235796297472E-4</v>
      </c>
      <c r="D81" s="3">
        <f t="shared" si="29"/>
        <v>2.6081689842894235E-7</v>
      </c>
      <c r="E81" s="3">
        <f t="shared" si="30"/>
        <v>7.5700611102629624E-5</v>
      </c>
      <c r="F81" s="3">
        <f t="shared" si="31"/>
        <v>-1.455971180097684E-2</v>
      </c>
      <c r="G81" s="3">
        <f t="shared" si="32"/>
        <v>2.8640478680092018E-2</v>
      </c>
      <c r="H81" s="3">
        <f t="shared" si="33"/>
        <v>1.5</v>
      </c>
      <c r="I81" s="13">
        <f>I82*(1+(H82*((B81/B82)-1))+((1-H82)*(Eur_1M!B81/100)*((A81-A82)/360)))</f>
        <v>118.22900879314243</v>
      </c>
      <c r="J81" s="3">
        <f t="shared" si="34"/>
        <v>113.11213894637609</v>
      </c>
      <c r="K81" s="3">
        <f t="shared" si="27"/>
        <v>1.1223897507866218</v>
      </c>
      <c r="L81" s="13">
        <f t="shared" si="35"/>
        <v>1122.3897507866218</v>
      </c>
      <c r="M81" s="3">
        <f t="shared" si="36"/>
        <v>-7.6102246171564183E-4</v>
      </c>
      <c r="N81" s="3">
        <f t="shared" si="42"/>
        <v>4.2548093176017827E-2</v>
      </c>
      <c r="O81" s="3">
        <v>70</v>
      </c>
      <c r="P81" s="3">
        <f t="shared" si="43"/>
        <v>0.27777777777777779</v>
      </c>
      <c r="Q81" s="3">
        <f>(Eur_1M!B80+((Eur_3M!B80-Eur_1M!B80)/(0.25-(1/12)))*(P81-(1/12)))/100</f>
        <v>-3.2233333333333337E-3</v>
      </c>
      <c r="R81" s="3">
        <f t="shared" si="18"/>
        <v>5.1200506531112744</v>
      </c>
      <c r="S81" s="3">
        <f t="shared" si="19"/>
        <v>5.0976258390223936</v>
      </c>
      <c r="T81" s="13">
        <f t="shared" si="20"/>
        <v>0.99999984727319924</v>
      </c>
      <c r="U81" s="13">
        <f t="shared" si="20"/>
        <v>0.99999982803011211</v>
      </c>
      <c r="V81" s="3">
        <f t="shared" si="21"/>
        <v>121.49398015747761</v>
      </c>
      <c r="W81" s="13">
        <f t="shared" si="22"/>
        <v>0.99999984727319924</v>
      </c>
      <c r="X81" s="3">
        <f t="shared" si="23"/>
        <v>3.217660780042825E-8</v>
      </c>
      <c r="Y81" s="3">
        <f t="shared" si="24"/>
        <v>3.2261834572642876</v>
      </c>
      <c r="Z81" s="3">
        <f t="shared" si="25"/>
        <v>4.7907691280280388E-4</v>
      </c>
      <c r="AA81" s="3">
        <f t="shared" si="26"/>
        <v>278.02655533615228</v>
      </c>
      <c r="AD81" s="3">
        <f t="shared" si="37"/>
        <v>-5.1057197171089364E-4</v>
      </c>
      <c r="AE81" s="3">
        <f>Eur_1M!B80/100</f>
        <v>-3.6900000000000001E-3</v>
      </c>
      <c r="AF81" s="3">
        <f t="shared" si="38"/>
        <v>1.5</v>
      </c>
      <c r="AG81" s="3">
        <f t="shared" si="39"/>
        <v>-0.5</v>
      </c>
      <c r="AH81" s="3">
        <f t="shared" si="41"/>
        <v>0.99948942802828911</v>
      </c>
      <c r="AI81" s="3">
        <f t="shared" si="40"/>
        <v>0.99631000000000003</v>
      </c>
      <c r="AL81" s="25"/>
      <c r="AM81" s="25"/>
    </row>
    <row r="82" spans="1:39">
      <c r="A82" s="4">
        <v>43109</v>
      </c>
      <c r="B82" s="3">
        <v>137.297</v>
      </c>
      <c r="C82" s="3">
        <f t="shared" si="28"/>
        <v>-2.3875856945016339E-3</v>
      </c>
      <c r="D82" s="3">
        <f t="shared" si="29"/>
        <v>5.7005654485888498E-6</v>
      </c>
      <c r="E82" s="3">
        <f t="shared" si="30"/>
        <v>7.5639898726078582E-5</v>
      </c>
      <c r="F82" s="3">
        <f t="shared" si="31"/>
        <v>-1.4496339882261974E-2</v>
      </c>
      <c r="G82" s="3">
        <f t="shared" si="32"/>
        <v>2.8647374851107965E-2</v>
      </c>
      <c r="H82" s="3">
        <f t="shared" si="33"/>
        <v>1.5</v>
      </c>
      <c r="I82" s="13">
        <f>I83*(1+(H83*((B82/B83)-1))+((1-H83)*(Eur_1M!B82/100)*((A82-A83)/360)))</f>
        <v>118.3190179696188</v>
      </c>
      <c r="J82" s="3">
        <f t="shared" si="34"/>
        <v>113.19825258785859</v>
      </c>
      <c r="K82" s="3">
        <f t="shared" si="27"/>
        <v>1.1232442396991575</v>
      </c>
      <c r="L82" s="13">
        <f t="shared" si="35"/>
        <v>1123.2442396991576</v>
      </c>
      <c r="M82" s="3">
        <f t="shared" si="36"/>
        <v>-3.5783902154584457E-3</v>
      </c>
      <c r="N82" s="3">
        <f t="shared" si="42"/>
        <v>4.2703355582916477E-2</v>
      </c>
      <c r="O82" s="3">
        <v>71</v>
      </c>
      <c r="P82" s="3">
        <f t="shared" si="43"/>
        <v>0.28174603174603174</v>
      </c>
      <c r="Q82" s="3">
        <f>(Eur_1M!B81+((Eur_3M!B81-Eur_1M!B81)/(0.25-(1/12)))*(P82-(1/12)))/100</f>
        <v>-3.2138095238095237E-3</v>
      </c>
      <c r="R82" s="3">
        <f t="shared" si="18"/>
        <v>5.0987510658968604</v>
      </c>
      <c r="S82" s="3">
        <f t="shared" si="19"/>
        <v>5.0760842296719249</v>
      </c>
      <c r="T82" s="13">
        <f t="shared" si="20"/>
        <v>0.99999982904908513</v>
      </c>
      <c r="U82" s="13">
        <f t="shared" si="20"/>
        <v>0.9999998073537264</v>
      </c>
      <c r="V82" s="3">
        <f t="shared" si="21"/>
        <v>122.33835235115873</v>
      </c>
      <c r="W82" s="13">
        <f t="shared" si="22"/>
        <v>0.99999982904908513</v>
      </c>
      <c r="X82" s="3">
        <f t="shared" si="23"/>
        <v>3.5465913426786686E-8</v>
      </c>
      <c r="Y82" s="3">
        <f t="shared" si="24"/>
        <v>3.2166794567018639</v>
      </c>
      <c r="Z82" s="3">
        <f t="shared" si="25"/>
        <v>5.3836815183307986E-4</v>
      </c>
      <c r="AA82" s="3">
        <f t="shared" si="26"/>
        <v>282.00120781077044</v>
      </c>
      <c r="AD82" s="3">
        <f t="shared" si="37"/>
        <v>-2.3847376788553865E-3</v>
      </c>
      <c r="AE82" s="3">
        <f>Eur_1M!B81/100</f>
        <v>-3.6900000000000001E-3</v>
      </c>
      <c r="AF82" s="3">
        <f t="shared" si="38"/>
        <v>1.5</v>
      </c>
      <c r="AG82" s="3">
        <f t="shared" si="39"/>
        <v>-0.5</v>
      </c>
      <c r="AH82" s="3">
        <f t="shared" si="41"/>
        <v>0.99761526232114461</v>
      </c>
      <c r="AI82" s="3">
        <f t="shared" si="40"/>
        <v>0.99631000000000003</v>
      </c>
      <c r="AL82" s="25"/>
      <c r="AM82" s="25"/>
    </row>
    <row r="83" spans="1:39">
      <c r="A83" s="4">
        <v>43108</v>
      </c>
      <c r="B83" s="3">
        <v>137.62520000000001</v>
      </c>
      <c r="C83" s="3">
        <f t="shared" si="28"/>
        <v>1.0526867746179301E-3</v>
      </c>
      <c r="D83" s="3">
        <f t="shared" si="29"/>
        <v>1.1081494454555008E-6</v>
      </c>
      <c r="E83" s="3">
        <f t="shared" si="30"/>
        <v>7.0200710991231153E-5</v>
      </c>
      <c r="F83" s="3">
        <f t="shared" si="31"/>
        <v>-1.1597503061853084E-2</v>
      </c>
      <c r="G83" s="3">
        <f t="shared" si="32"/>
        <v>2.8280605541777332E-2</v>
      </c>
      <c r="H83" s="3">
        <f t="shared" si="33"/>
        <v>1.5</v>
      </c>
      <c r="I83" s="13">
        <f>I84*(1+(H84*((B83/B84)-1))+((1-H84)*(Eur_1M!B83/100)*((A83-A84)/360)))</f>
        <v>118.74316802042078</v>
      </c>
      <c r="J83" s="3">
        <f t="shared" si="34"/>
        <v>113.60404571739728</v>
      </c>
      <c r="K83" s="3">
        <f t="shared" si="27"/>
        <v>1.1272708459836498</v>
      </c>
      <c r="L83" s="13">
        <f t="shared" si="35"/>
        <v>1127.2708459836499</v>
      </c>
      <c r="M83" s="3">
        <f t="shared" si="36"/>
        <v>1.5939655274296812E-3</v>
      </c>
      <c r="N83" s="3">
        <f t="shared" si="42"/>
        <v>4.2667306572282883E-2</v>
      </c>
      <c r="O83" s="3">
        <v>72</v>
      </c>
      <c r="P83" s="3">
        <f t="shared" si="43"/>
        <v>0.2857142857142857</v>
      </c>
      <c r="Q83" s="3">
        <f>(Eur_1M!B82+((Eur_3M!B82-Eur_1M!B82)/(0.25-(1/12)))*(P83-(1/12)))/100</f>
        <v>-3.2064285714285719E-3</v>
      </c>
      <c r="R83" s="3">
        <f t="shared" si="18"/>
        <v>5.2240710391556053</v>
      </c>
      <c r="S83" s="3">
        <f t="shared" si="19"/>
        <v>5.2012644044684722</v>
      </c>
      <c r="T83" s="13">
        <f t="shared" si="20"/>
        <v>0.99999991248421083</v>
      </c>
      <c r="U83" s="13">
        <f t="shared" si="20"/>
        <v>0.99999990103136482</v>
      </c>
      <c r="V83" s="3">
        <f t="shared" si="21"/>
        <v>126.35430417166936</v>
      </c>
      <c r="W83" s="13">
        <f t="shared" si="22"/>
        <v>0.99999991248421083</v>
      </c>
      <c r="X83" s="3">
        <f t="shared" si="23"/>
        <v>1.8393864778552506E-8</v>
      </c>
      <c r="Y83" s="3">
        <f t="shared" si="24"/>
        <v>3.2093458049534744</v>
      </c>
      <c r="Z83" s="3">
        <f t="shared" si="25"/>
        <v>2.8494216770598197E-4</v>
      </c>
      <c r="AA83" s="3">
        <f t="shared" si="26"/>
        <v>285.97612661656655</v>
      </c>
      <c r="AD83" s="3">
        <f t="shared" si="37"/>
        <v>1.0532410438142126E-3</v>
      </c>
      <c r="AE83" s="3">
        <f>Eur_1M!B82/100</f>
        <v>-3.6800000000000001E-3</v>
      </c>
      <c r="AF83" s="3">
        <f t="shared" si="38"/>
        <v>1.5</v>
      </c>
      <c r="AG83" s="3">
        <f t="shared" si="39"/>
        <v>-0.5</v>
      </c>
      <c r="AH83" s="3">
        <f t="shared" si="41"/>
        <v>1.0010532410438142</v>
      </c>
      <c r="AI83" s="3">
        <f t="shared" si="40"/>
        <v>0.99631999999999998</v>
      </c>
      <c r="AL83" s="25"/>
      <c r="AM83" s="25"/>
    </row>
    <row r="84" spans="1:39">
      <c r="A84" s="4">
        <v>43105</v>
      </c>
      <c r="B84" s="3">
        <v>137.4804</v>
      </c>
      <c r="C84" s="3">
        <f t="shared" si="28"/>
        <v>2.0659624039221557E-4</v>
      </c>
      <c r="D84" s="3">
        <f t="shared" si="29"/>
        <v>4.2682006544198128E-8</v>
      </c>
      <c r="E84" s="3">
        <f t="shared" si="30"/>
        <v>6.9492295022470881E-5</v>
      </c>
      <c r="F84" s="3">
        <f t="shared" si="31"/>
        <v>-1.2017945044720847E-2</v>
      </c>
      <c r="G84" s="3">
        <f t="shared" si="32"/>
        <v>2.801091546757151E-2</v>
      </c>
      <c r="H84" s="3">
        <f t="shared" si="33"/>
        <v>1.5</v>
      </c>
      <c r="I84" s="13">
        <f>I85*(1+(H85*((B84/B85)-1))+((1-H85)*(Eur_1M!B84/100)*((A84-A85)/360)))</f>
        <v>118.55404627079537</v>
      </c>
      <c r="J84" s="3">
        <f t="shared" si="34"/>
        <v>113.42310902648042</v>
      </c>
      <c r="K84" s="3">
        <f t="shared" si="27"/>
        <v>1.1254754463977343</v>
      </c>
      <c r="L84" s="13">
        <f t="shared" si="35"/>
        <v>1125.4754463977342</v>
      </c>
      <c r="M84" s="3">
        <f t="shared" si="36"/>
        <v>3.1498787151989691E-4</v>
      </c>
      <c r="N84" s="3">
        <f t="shared" si="42"/>
        <v>4.2944398089691145E-2</v>
      </c>
      <c r="O84" s="3">
        <v>73</v>
      </c>
      <c r="P84" s="3">
        <f t="shared" si="43"/>
        <v>0.28968253968253971</v>
      </c>
      <c r="Q84" s="3">
        <f>(Eur_1M!B83+((Eur_3M!B83-Eur_1M!B83)/(0.25-(1/12)))*(P84-(1/12)))/100</f>
        <v>-3.1947619047619047E-3</v>
      </c>
      <c r="R84" s="3">
        <f t="shared" si="18"/>
        <v>5.085629006166041</v>
      </c>
      <c r="S84" s="3">
        <f t="shared" si="19"/>
        <v>5.0625154015612877</v>
      </c>
      <c r="T84" s="13">
        <f t="shared" si="20"/>
        <v>0.99999981679516414</v>
      </c>
      <c r="U84" s="13">
        <f t="shared" si="20"/>
        <v>0.99999979311968634</v>
      </c>
      <c r="V84" s="3">
        <f t="shared" si="21"/>
        <v>124.54955215831558</v>
      </c>
      <c r="W84" s="13">
        <f t="shared" si="22"/>
        <v>0.99999981679516414</v>
      </c>
      <c r="X84" s="3">
        <f t="shared" si="23"/>
        <v>3.7110099491863722E-8</v>
      </c>
      <c r="Y84" s="3">
        <f t="shared" si="24"/>
        <v>3.1976759118508027</v>
      </c>
      <c r="Z84" s="3">
        <f t="shared" si="25"/>
        <v>5.8478066878725173E-4</v>
      </c>
      <c r="AA84" s="3">
        <f t="shared" si="26"/>
        <v>289.95069534691191</v>
      </c>
      <c r="AD84" s="3">
        <f t="shared" si="37"/>
        <v>2.0661758286522058E-4</v>
      </c>
      <c r="AE84" s="3">
        <f>Eur_1M!B83/100</f>
        <v>-3.6900000000000001E-3</v>
      </c>
      <c r="AF84" s="3">
        <f t="shared" si="38"/>
        <v>1.5</v>
      </c>
      <c r="AG84" s="3">
        <f t="shared" si="39"/>
        <v>-0.5</v>
      </c>
      <c r="AH84" s="3">
        <f t="shared" si="41"/>
        <v>1.0002066175828652</v>
      </c>
      <c r="AI84" s="3">
        <f t="shared" si="40"/>
        <v>0.99631000000000003</v>
      </c>
      <c r="AL84" s="25"/>
      <c r="AM84" s="25"/>
    </row>
    <row r="85" spans="1:39">
      <c r="A85" s="4">
        <v>43104</v>
      </c>
      <c r="B85" s="3">
        <v>137.452</v>
      </c>
      <c r="C85" s="3">
        <f t="shared" si="28"/>
        <v>1.3963706829555251E-3</v>
      </c>
      <c r="D85" s="3">
        <f t="shared" si="29"/>
        <v>1.9498510842176796E-6</v>
      </c>
      <c r="E85" s="3">
        <f t="shared" si="30"/>
        <v>7.1481530488132808E-5</v>
      </c>
      <c r="F85" s="3">
        <f t="shared" si="31"/>
        <v>-1.0799087858232293E-2</v>
      </c>
      <c r="G85" s="3">
        <f t="shared" si="32"/>
        <v>2.8761023904782784E-2</v>
      </c>
      <c r="H85" s="3">
        <f t="shared" si="33"/>
        <v>1.5</v>
      </c>
      <c r="I85" s="13">
        <f>I86*(1+(H86*((B85/B86)-1))+((1-H86)*(Eur_1M!B85/100)*((A85-A86)/360)))</f>
        <v>118.51670906479266</v>
      </c>
      <c r="J85" s="3">
        <f t="shared" si="34"/>
        <v>113.38738774896692</v>
      </c>
      <c r="K85" s="3">
        <f t="shared" si="27"/>
        <v>1.1251209911099145</v>
      </c>
      <c r="L85" s="13">
        <f t="shared" si="35"/>
        <v>1125.1209911099145</v>
      </c>
      <c r="M85" s="3">
        <f t="shared" si="36"/>
        <v>2.0989259178278369E-3</v>
      </c>
      <c r="N85" s="3">
        <f t="shared" si="42"/>
        <v>4.2921016670406688E-2</v>
      </c>
      <c r="O85" s="3">
        <v>74</v>
      </c>
      <c r="P85" s="3">
        <f t="shared" si="43"/>
        <v>0.29365079365079366</v>
      </c>
      <c r="Q85" s="3">
        <f>(Eur_1M!B84+((Eur_3M!B84-Eur_1M!B84)/(0.25-(1/12)))*(P85-(1/12)))/100</f>
        <v>-3.1878571428571429E-3</v>
      </c>
      <c r="R85" s="3">
        <f t="shared" si="18"/>
        <v>5.0400453680129704</v>
      </c>
      <c r="S85" s="3">
        <f t="shared" si="19"/>
        <v>5.0167866598187603</v>
      </c>
      <c r="T85" s="13">
        <f t="shared" si="20"/>
        <v>0.99999976728924944</v>
      </c>
      <c r="U85" s="13">
        <f t="shared" si="20"/>
        <v>0.99999973728571645</v>
      </c>
      <c r="V85" s="3">
        <f t="shared" si="21"/>
        <v>124.18443716838158</v>
      </c>
      <c r="W85" s="13">
        <f t="shared" si="22"/>
        <v>0.99999976728924944</v>
      </c>
      <c r="X85" s="3">
        <f t="shared" si="23"/>
        <v>4.646635314997178E-8</v>
      </c>
      <c r="Y85" s="3">
        <f t="shared" si="24"/>
        <v>3.1907877273558216</v>
      </c>
      <c r="Z85" s="3">
        <f t="shared" si="25"/>
        <v>7.4137548792983646E-4</v>
      </c>
      <c r="AA85" s="3">
        <f t="shared" si="26"/>
        <v>293.92573657309487</v>
      </c>
      <c r="AD85" s="3">
        <f t="shared" si="37"/>
        <v>1.3973460624419065E-3</v>
      </c>
      <c r="AE85" s="3">
        <f>Eur_1M!B84/100</f>
        <v>-3.6800000000000001E-3</v>
      </c>
      <c r="AF85" s="3">
        <f t="shared" si="38"/>
        <v>1.5</v>
      </c>
      <c r="AG85" s="3">
        <f t="shared" si="39"/>
        <v>-0.5</v>
      </c>
      <c r="AH85" s="3">
        <f t="shared" si="41"/>
        <v>1.0013973460624419</v>
      </c>
      <c r="AI85" s="3">
        <f t="shared" si="40"/>
        <v>0.99631999999999998</v>
      </c>
      <c r="AL85" s="25"/>
      <c r="AM85" s="25"/>
    </row>
    <row r="86" spans="1:39">
      <c r="A86" s="4">
        <v>43103</v>
      </c>
      <c r="B86" s="3">
        <v>137.2602</v>
      </c>
      <c r="C86" s="3">
        <f t="shared" si="28"/>
        <v>2.4107391268816665E-3</v>
      </c>
      <c r="D86" s="3">
        <f t="shared" si="29"/>
        <v>5.8116631378781794E-6</v>
      </c>
      <c r="E86" s="3">
        <f t="shared" si="30"/>
        <v>7.1969262388679714E-5</v>
      </c>
      <c r="F86" s="3">
        <f t="shared" si="31"/>
        <v>-1.3756734616955511E-2</v>
      </c>
      <c r="G86" s="3">
        <f t="shared" si="32"/>
        <v>2.8063973797110751E-2</v>
      </c>
      <c r="H86" s="3">
        <f t="shared" si="33"/>
        <v>1.5</v>
      </c>
      <c r="I86" s="13">
        <f>I87*(1+(H87*((B86/B87)-1))+((1-H87)*(Eur_1M!B86/100)*((A86-A87)/360)))</f>
        <v>118.26821215197553</v>
      </c>
      <c r="J86" s="3">
        <f t="shared" si="34"/>
        <v>113.14964561091435</v>
      </c>
      <c r="K86" s="3">
        <f t="shared" si="27"/>
        <v>1.1227619221225726</v>
      </c>
      <c r="L86" s="13">
        <f t="shared" si="35"/>
        <v>1122.7619221225727</v>
      </c>
      <c r="M86" s="3">
        <f t="shared" si="36"/>
        <v>3.6190254737196591E-3</v>
      </c>
      <c r="N86" s="3">
        <f t="shared" si="42"/>
        <v>4.2729435157266418E-2</v>
      </c>
      <c r="O86" s="3">
        <v>75</v>
      </c>
      <c r="P86" s="3">
        <f t="shared" si="43"/>
        <v>0.29761904761904762</v>
      </c>
      <c r="Q86" s="3">
        <f>(Eur_1M!B85+((Eur_3M!B85-Eur_1M!B85)/(0.25-(1/12)))*(P86-(1/12)))/100</f>
        <v>-3.178571428571429E-3</v>
      </c>
      <c r="R86" s="3">
        <f t="shared" si="18"/>
        <v>4.9383657594594608</v>
      </c>
      <c r="S86" s="3">
        <f t="shared" si="19"/>
        <v>4.9150549414819746</v>
      </c>
      <c r="T86" s="13">
        <f t="shared" si="20"/>
        <v>0.99999960610010041</v>
      </c>
      <c r="U86" s="13">
        <f t="shared" si="20"/>
        <v>0.99999955621217584</v>
      </c>
      <c r="V86" s="3">
        <f t="shared" si="21"/>
        <v>121.81547307090045</v>
      </c>
      <c r="W86" s="13">
        <f t="shared" si="22"/>
        <v>0.99999960610010041</v>
      </c>
      <c r="X86" s="3">
        <f t="shared" si="23"/>
        <v>7.7160673863846634E-8</v>
      </c>
      <c r="Y86" s="3">
        <f t="shared" si="24"/>
        <v>3.1814895822802631</v>
      </c>
      <c r="Z86" s="3">
        <f t="shared" si="25"/>
        <v>1.2369701996309867E-3</v>
      </c>
      <c r="AA86" s="3">
        <f t="shared" si="26"/>
        <v>297.90059726067381</v>
      </c>
      <c r="AD86" s="3">
        <f t="shared" si="37"/>
        <v>2.4136472949258803E-3</v>
      </c>
      <c r="AE86" s="3">
        <f>Eur_1M!B85/100</f>
        <v>-3.6800000000000001E-3</v>
      </c>
      <c r="AF86" s="3">
        <f t="shared" si="38"/>
        <v>1.5</v>
      </c>
      <c r="AG86" s="3">
        <f t="shared" si="39"/>
        <v>-0.5</v>
      </c>
      <c r="AH86" s="3">
        <f t="shared" si="41"/>
        <v>1.0024136472949259</v>
      </c>
      <c r="AI86" s="3">
        <f t="shared" si="40"/>
        <v>0.99631999999999998</v>
      </c>
      <c r="AL86" s="25"/>
      <c r="AM86" s="25"/>
    </row>
    <row r="87" spans="1:39">
      <c r="A87" s="4">
        <v>43102</v>
      </c>
      <c r="B87" s="3">
        <v>136.9297</v>
      </c>
      <c r="C87" s="3">
        <f t="shared" si="28"/>
        <v>-3.3086297996607669E-3</v>
      </c>
      <c r="D87" s="3">
        <f t="shared" si="29"/>
        <v>1.0947031151203247E-5</v>
      </c>
      <c r="E87" s="3">
        <f t="shared" si="30"/>
        <v>8.0086348492468165E-5</v>
      </c>
      <c r="F87" s="3">
        <f t="shared" si="31"/>
        <v>-1.2435349785329553E-2</v>
      </c>
      <c r="G87" s="3">
        <f t="shared" si="32"/>
        <v>3.0193808946644949E-2</v>
      </c>
      <c r="H87" s="3">
        <f t="shared" si="33"/>
        <v>1.5</v>
      </c>
      <c r="I87" s="13">
        <f>I88*(1+(H88*((B87/B88)-1))+((1-H88)*(Eur_1M!B87/100)*((A87-A88)/360)))</f>
        <v>117.84097004581044</v>
      </c>
      <c r="J87" s="3">
        <f t="shared" si="34"/>
        <v>112.74089424803316</v>
      </c>
      <c r="K87" s="3">
        <f t="shared" si="27"/>
        <v>1.1187059618640949</v>
      </c>
      <c r="L87" s="13">
        <f t="shared" si="35"/>
        <v>1118.7059618640949</v>
      </c>
      <c r="M87" s="3">
        <f t="shared" si="36"/>
        <v>-4.9465128769874819E-3</v>
      </c>
      <c r="N87" s="3">
        <f t="shared" si="42"/>
        <v>4.2425245941790986E-2</v>
      </c>
      <c r="O87" s="3">
        <v>76</v>
      </c>
      <c r="P87" s="3">
        <f t="shared" si="43"/>
        <v>0.30158730158730157</v>
      </c>
      <c r="Q87" s="3">
        <f>(Eur_1M!B86+((Eur_3M!B86-Eur_1M!B86)/(0.25-(1/12)))*(P87-(1/12)))/100</f>
        <v>-3.1692857142857143E-3</v>
      </c>
      <c r="R87" s="3">
        <f t="shared" si="18"/>
        <v>4.7851780399038137</v>
      </c>
      <c r="S87" s="3">
        <f t="shared" si="19"/>
        <v>4.7618793825505756</v>
      </c>
      <c r="T87" s="13">
        <f t="shared" si="20"/>
        <v>0.99999914582084959</v>
      </c>
      <c r="U87" s="13">
        <f t="shared" si="20"/>
        <v>0.99999904100842885</v>
      </c>
      <c r="V87" s="3">
        <f t="shared" si="21"/>
        <v>117.74969293288893</v>
      </c>
      <c r="W87" s="13">
        <f t="shared" si="22"/>
        <v>0.99999914582084959</v>
      </c>
      <c r="X87" s="3">
        <f t="shared" si="23"/>
        <v>1.6317031069684004E-7</v>
      </c>
      <c r="Y87" s="3">
        <f t="shared" si="24"/>
        <v>3.1721295979908821</v>
      </c>
      <c r="Z87" s="3">
        <f t="shared" si="25"/>
        <v>2.6128258596873257E-3</v>
      </c>
      <c r="AA87" s="3">
        <f t="shared" si="26"/>
        <v>301.87541196447711</v>
      </c>
      <c r="AD87" s="3">
        <f t="shared" si="37"/>
        <v>-3.3031623157074863E-3</v>
      </c>
      <c r="AE87" s="3">
        <f>Eur_1M!B86/100</f>
        <v>-3.6800000000000001E-3</v>
      </c>
      <c r="AF87" s="3">
        <f t="shared" si="38"/>
        <v>1.5</v>
      </c>
      <c r="AG87" s="3">
        <f t="shared" si="39"/>
        <v>-0.5</v>
      </c>
      <c r="AH87" s="3">
        <f t="shared" si="41"/>
        <v>0.99669683768429251</v>
      </c>
      <c r="AI87" s="3">
        <f t="shared" si="40"/>
        <v>0.99631999999999998</v>
      </c>
      <c r="AL87" s="25"/>
      <c r="AM87" s="25"/>
    </row>
    <row r="88" spans="1:39">
      <c r="A88" s="4">
        <v>43098</v>
      </c>
      <c r="B88" s="3">
        <v>137.3835</v>
      </c>
      <c r="C88" s="3">
        <f t="shared" si="28"/>
        <v>-1.6596657133014329E-3</v>
      </c>
      <c r="D88" s="3">
        <f t="shared" si="29"/>
        <v>2.7544902799083544E-6</v>
      </c>
      <c r="E88" s="3">
        <f t="shared" si="30"/>
        <v>7.301287292343472E-5</v>
      </c>
      <c r="F88" s="3">
        <f t="shared" si="31"/>
        <v>-7.1585849338570932E-3</v>
      </c>
      <c r="G88" s="3">
        <f t="shared" si="32"/>
        <v>2.979391944230354E-2</v>
      </c>
      <c r="H88" s="3">
        <f t="shared" si="33"/>
        <v>1.5</v>
      </c>
      <c r="I88" s="13">
        <f>I89*(1+(H89*((B88/B89)-1))+((1-H89)*(Eur_1M!B88/100)*((A88-A89)/360)))</f>
        <v>118.42531596741128</v>
      </c>
      <c r="J88" s="3">
        <f t="shared" si="34"/>
        <v>113.29995008172037</v>
      </c>
      <c r="K88" s="3">
        <f t="shared" si="27"/>
        <v>1.1242533641472883</v>
      </c>
      <c r="L88" s="13">
        <f t="shared" si="35"/>
        <v>1124.2533641472883</v>
      </c>
      <c r="M88" s="3">
        <f t="shared" si="36"/>
        <v>-2.4854227282094738E-3</v>
      </c>
      <c r="N88" s="3">
        <f t="shared" si="42"/>
        <v>4.2495013301514763E-2</v>
      </c>
      <c r="O88" s="3">
        <v>77</v>
      </c>
      <c r="P88" s="3">
        <f t="shared" si="43"/>
        <v>0.30555555555555558</v>
      </c>
      <c r="Q88" s="3">
        <f>(  Eur_3M!B87 + ( (Eur_6M!B87 - Eur_3M!B87)/0.25  )*(P88-0.25) )/100</f>
        <v>-3.1611111111111111E-3</v>
      </c>
      <c r="R88" s="3">
        <f t="shared" si="18"/>
        <v>4.9565398897968107</v>
      </c>
      <c r="S88" s="3">
        <f t="shared" si="19"/>
        <v>4.9330498873664297</v>
      </c>
      <c r="T88" s="13">
        <f t="shared" si="20"/>
        <v>0.99999964120179996</v>
      </c>
      <c r="U88" s="13">
        <f t="shared" si="20"/>
        <v>0.99999959522266224</v>
      </c>
      <c r="V88" s="3">
        <f t="shared" si="21"/>
        <v>123.28700424711485</v>
      </c>
      <c r="W88" s="13">
        <f t="shared" si="22"/>
        <v>0.99999964120179996</v>
      </c>
      <c r="X88" s="3">
        <f t="shared" si="23"/>
        <v>6.9894671990356179E-8</v>
      </c>
      <c r="Y88" s="3">
        <f t="shared" si="24"/>
        <v>3.1640848408909017</v>
      </c>
      <c r="Z88" s="3">
        <f t="shared" si="25"/>
        <v>1.147098248453515E-3</v>
      </c>
      <c r="AA88" s="3">
        <f t="shared" si="26"/>
        <v>305.85070893669416</v>
      </c>
      <c r="AD88" s="3">
        <f t="shared" si="37"/>
        <v>-1.6582892297676288E-3</v>
      </c>
      <c r="AE88" s="3">
        <f>Eur_1M!B87/100</f>
        <v>-3.6800000000000001E-3</v>
      </c>
      <c r="AF88" s="3">
        <f t="shared" si="38"/>
        <v>1.5</v>
      </c>
      <c r="AG88" s="3">
        <f t="shared" si="39"/>
        <v>-0.5</v>
      </c>
      <c r="AH88" s="3">
        <f t="shared" si="41"/>
        <v>0.99834171077023237</v>
      </c>
      <c r="AI88" s="3">
        <f t="shared" si="40"/>
        <v>0.99631999999999998</v>
      </c>
      <c r="AL88" s="25"/>
      <c r="AM88" s="25"/>
    </row>
    <row r="89" spans="1:39">
      <c r="A89" s="4">
        <v>43097</v>
      </c>
      <c r="B89" s="3">
        <v>137.61170000000001</v>
      </c>
      <c r="C89" s="3">
        <f t="shared" si="28"/>
        <v>-3.1691217344920553E-3</v>
      </c>
      <c r="D89" s="3">
        <f t="shared" si="29"/>
        <v>1.0043332568029934E-5</v>
      </c>
      <c r="E89" s="3">
        <f t="shared" si="30"/>
        <v>7.5259929745294404E-5</v>
      </c>
      <c r="F89" s="3">
        <f t="shared" si="31"/>
        <v>-7.7353331137713236E-3</v>
      </c>
      <c r="G89" s="3">
        <f t="shared" si="32"/>
        <v>3.0175798687204207E-2</v>
      </c>
      <c r="H89" s="3">
        <f t="shared" si="33"/>
        <v>1.5</v>
      </c>
      <c r="I89" s="13">
        <f>I90*(1+(H90*((B89/B90)-1))+((1-H90)*(Eur_1M!B89/100)*((A89-A90)/360)))</f>
        <v>118.72001901843625</v>
      </c>
      <c r="J89" s="3">
        <f t="shared" si="34"/>
        <v>113.58189858823098</v>
      </c>
      <c r="K89" s="3">
        <f t="shared" si="27"/>
        <v>1.1270510843292674</v>
      </c>
      <c r="L89" s="13">
        <f t="shared" si="35"/>
        <v>1127.0510843292673</v>
      </c>
      <c r="M89" s="3">
        <f t="shared" si="36"/>
        <v>-4.752321354216011E-3</v>
      </c>
      <c r="N89" s="3">
        <f t="shared" si="42"/>
        <v>4.2251406548147533E-2</v>
      </c>
      <c r="O89" s="3">
        <v>78</v>
      </c>
      <c r="P89" s="3">
        <f t="shared" si="43"/>
        <v>0.30952380952380953</v>
      </c>
      <c r="Q89" s="3">
        <f>(  Eur_3M!B88 + ( (Eur_6M!B88 - Eur_3M!B88)/0.25  )*(P89-0.25) )/100</f>
        <v>-3.151904761904762E-3</v>
      </c>
      <c r="R89" s="3">
        <f t="shared" si="18"/>
        <v>5.0583960433017605</v>
      </c>
      <c r="S89" s="3">
        <f t="shared" si="19"/>
        <v>5.0348895307194494</v>
      </c>
      <c r="T89" s="13">
        <f t="shared" si="20"/>
        <v>0.99999978860118333</v>
      </c>
      <c r="U89" s="13">
        <f t="shared" si="20"/>
        <v>0.99999976093775966</v>
      </c>
      <c r="V89" s="3">
        <f t="shared" si="21"/>
        <v>126.07501975612286</v>
      </c>
      <c r="W89" s="13">
        <f t="shared" si="22"/>
        <v>0.99999978860118333</v>
      </c>
      <c r="X89" s="3">
        <f t="shared" si="23"/>
        <v>4.1836115038500948E-8</v>
      </c>
      <c r="Y89" s="3">
        <f t="shared" si="24"/>
        <v>3.1549330393911519</v>
      </c>
      <c r="Z89" s="3">
        <f t="shared" si="25"/>
        <v>6.9498236394618538E-4</v>
      </c>
      <c r="AA89" s="3">
        <f t="shared" si="26"/>
        <v>309.82585100253391</v>
      </c>
      <c r="AD89" s="3">
        <f t="shared" si="37"/>
        <v>-3.1641053687651022E-3</v>
      </c>
      <c r="AE89" s="3">
        <f>Eur_1M!B88/100</f>
        <v>-3.6700000000000001E-3</v>
      </c>
      <c r="AF89" s="3">
        <f t="shared" si="38"/>
        <v>1.5</v>
      </c>
      <c r="AG89" s="3">
        <f t="shared" si="39"/>
        <v>-0.5</v>
      </c>
      <c r="AH89" s="3">
        <f t="shared" si="41"/>
        <v>0.9968358946312349</v>
      </c>
      <c r="AI89" s="3">
        <f t="shared" si="40"/>
        <v>0.99633000000000005</v>
      </c>
      <c r="AL89" s="25"/>
      <c r="AM89" s="25"/>
    </row>
    <row r="90" spans="1:39">
      <c r="A90" s="4">
        <v>43096</v>
      </c>
      <c r="B90" s="3">
        <v>138.04849999999999</v>
      </c>
      <c r="C90" s="3">
        <f t="shared" si="28"/>
        <v>1.0262528830940396E-3</v>
      </c>
      <c r="D90" s="3">
        <f t="shared" si="29"/>
        <v>1.0531949800588285E-6</v>
      </c>
      <c r="E90" s="3">
        <f t="shared" si="30"/>
        <v>6.5240860239087475E-5</v>
      </c>
      <c r="F90" s="3">
        <f t="shared" si="31"/>
        <v>-4.4104453309150599E-3</v>
      </c>
      <c r="G90" s="3">
        <f t="shared" si="32"/>
        <v>2.8456634751175311E-2</v>
      </c>
      <c r="H90" s="3">
        <f t="shared" si="33"/>
        <v>1.5</v>
      </c>
      <c r="I90" s="13">
        <f>I91*(1+(H91*((B90/B91)-1))+((1-H91)*(Eur_1M!B90/100)*((A90-A91)/360)))</f>
        <v>119.28555744579374</v>
      </c>
      <c r="J90" s="3">
        <f t="shared" si="34"/>
        <v>114.12296090303647</v>
      </c>
      <c r="K90" s="3">
        <f t="shared" si="27"/>
        <v>1.13241994042492</v>
      </c>
      <c r="L90" s="13">
        <f t="shared" si="35"/>
        <v>1132.41994042492</v>
      </c>
      <c r="M90" s="3">
        <f t="shared" si="36"/>
        <v>1.5644312413202884E-3</v>
      </c>
      <c r="N90" s="3">
        <f t="shared" si="42"/>
        <v>4.2212441352657837E-2</v>
      </c>
      <c r="O90" s="3">
        <v>79</v>
      </c>
      <c r="P90" s="3">
        <f t="shared" si="43"/>
        <v>0.31349206349206349</v>
      </c>
      <c r="Q90" s="3">
        <f>(  Eur_3M!B89 + ( (Eur_6M!B89 - Eur_3M!B89)/0.25  )*(P90-0.25) )/100</f>
        <v>-3.142698412698413E-3</v>
      </c>
      <c r="R90" s="3">
        <f t="shared" ref="R90:R153" si="44">(LN(L90/1000)+(Q90+((N90^2)/2))*P90)/(N90*SQRT(P90))</f>
        <v>5.2317117070906862</v>
      </c>
      <c r="S90" s="3">
        <f t="shared" ref="S90:S153" si="45">R90-(N90*SQRT(P90))</f>
        <v>5.208076808375723</v>
      </c>
      <c r="T90" s="13">
        <f t="shared" ref="T90:U153" si="46">_xlfn.NORM.S.DIST(R90,TRUE)</f>
        <v>0.99999991602623017</v>
      </c>
      <c r="U90" s="13">
        <f t="shared" si="46"/>
        <v>0.99999990459602761</v>
      </c>
      <c r="V90" s="3">
        <f t="shared" ref="V90:V153" si="47">(L90*T90) - ( 1000* EXP(-Q90*P90) *U90 )</f>
        <v>131.43424433924258</v>
      </c>
      <c r="W90" s="13">
        <f t="shared" ref="W90:W153" si="48">T90</f>
        <v>0.99999991602623017</v>
      </c>
      <c r="X90" s="3">
        <f t="shared" ref="X90:X153" si="49" xml:space="preserve"> _xlfn.NORM.S.DIST(R90,FALSE) / ( L90 * N90 * SQRT(P90) )</f>
        <v>1.6976709049157753E-8</v>
      </c>
      <c r="Y90" s="3">
        <f t="shared" ref="Y90:Y153" si="50">- ( (L90* _xlfn.NORM.S.DIST(R90,FALSE)  * N90  ) / ( 2* SQRT(P90) ) ) - Q90 * 1000 * ( EXP(-Q90*P90) ) *U90</f>
        <v>3.1457764630462184</v>
      </c>
      <c r="Z90" s="3">
        <f t="shared" ref="Z90:Z153" si="51" xml:space="preserve"> L90 * SQRT(P90) * _xlfn.NORM.S.DIST(R90,FALSE)</f>
        <v>2.8809488170951277E-4</v>
      </c>
      <c r="AA90" s="3">
        <f t="shared" ref="AA90:AA153" si="52">1000 * P90 * EXP(-Q90*P90) * U90</f>
        <v>313.80104158085868</v>
      </c>
      <c r="AD90" s="3">
        <f t="shared" si="37"/>
        <v>1.0267796607710267E-3</v>
      </c>
      <c r="AE90" s="3">
        <f>Eur_1M!B89/100</f>
        <v>-3.6800000000000001E-3</v>
      </c>
      <c r="AF90" s="3">
        <f t="shared" si="38"/>
        <v>1.5</v>
      </c>
      <c r="AG90" s="3">
        <f t="shared" si="39"/>
        <v>-0.5</v>
      </c>
      <c r="AH90" s="3">
        <f t="shared" si="41"/>
        <v>1.001026779660771</v>
      </c>
      <c r="AI90" s="3">
        <f t="shared" si="40"/>
        <v>0.99631999999999998</v>
      </c>
      <c r="AL90" s="25"/>
      <c r="AM90" s="25"/>
    </row>
    <row r="91" spans="1:39">
      <c r="A91" s="4">
        <v>43091</v>
      </c>
      <c r="B91" s="3">
        <v>137.90690000000001</v>
      </c>
      <c r="C91" s="3">
        <f t="shared" si="28"/>
        <v>-4.646983404868819E-4</v>
      </c>
      <c r="D91" s="3">
        <f t="shared" si="29"/>
        <v>2.1594454765126202E-7</v>
      </c>
      <c r="E91" s="3">
        <f t="shared" si="30"/>
        <v>6.6137842602650868E-5</v>
      </c>
      <c r="F91" s="3">
        <f t="shared" si="31"/>
        <v>-4.0402107118730386E-3</v>
      </c>
      <c r="G91" s="3">
        <f t="shared" si="32"/>
        <v>2.8688902665625099E-2</v>
      </c>
      <c r="H91" s="3">
        <f t="shared" si="33"/>
        <v>1.5</v>
      </c>
      <c r="I91" s="13">
        <f>I92*(1+(H92*((B91/B92)-1))+((1-H92)*(Eur_1M!B91/100)*((A91-A92)/360)))</f>
        <v>119.09908928942278</v>
      </c>
      <c r="J91" s="3">
        <f t="shared" si="34"/>
        <v>113.9445629596907</v>
      </c>
      <c r="K91" s="3">
        <f t="shared" si="27"/>
        <v>1.1306497323372837</v>
      </c>
      <c r="L91" s="13">
        <f t="shared" si="35"/>
        <v>1130.6497323372837</v>
      </c>
      <c r="M91" s="3">
        <f t="shared" si="36"/>
        <v>-6.9199995415280039E-4</v>
      </c>
      <c r="N91" s="3">
        <f t="shared" si="42"/>
        <v>4.2205974984965471E-2</v>
      </c>
      <c r="O91" s="3">
        <v>80</v>
      </c>
      <c r="P91" s="3">
        <f t="shared" si="43"/>
        <v>0.31746031746031744</v>
      </c>
      <c r="Q91" s="3">
        <f>(  Eur_3M!B90 + ( (Eur_6M!B90 - Eur_3M!B90)/0.25  )*(P91-0.25) )/100</f>
        <v>-3.1334920634920639E-3</v>
      </c>
      <c r="R91" s="3">
        <f t="shared" si="44"/>
        <v>5.1336640558704625</v>
      </c>
      <c r="S91" s="3">
        <f t="shared" si="45"/>
        <v>5.1098836829814562</v>
      </c>
      <c r="T91" s="13">
        <f t="shared" si="46"/>
        <v>0.99999985792244317</v>
      </c>
      <c r="U91" s="13">
        <f t="shared" si="46"/>
        <v>0.99999983882139387</v>
      </c>
      <c r="V91" s="3">
        <f t="shared" si="47"/>
        <v>129.65447871389824</v>
      </c>
      <c r="W91" s="13">
        <f t="shared" si="48"/>
        <v>0.99999985792244317</v>
      </c>
      <c r="X91" s="3">
        <f t="shared" si="49"/>
        <v>2.8090205607809112E-8</v>
      </c>
      <c r="Y91" s="3">
        <f t="shared" si="50"/>
        <v>3.1365781957387875</v>
      </c>
      <c r="Z91" s="3">
        <f t="shared" si="51"/>
        <v>4.8114333039579667E-4</v>
      </c>
      <c r="AA91" s="3">
        <f t="shared" si="52"/>
        <v>317.77621999474087</v>
      </c>
      <c r="AD91" s="3">
        <f t="shared" si="37"/>
        <v>-4.6459038493595894E-4</v>
      </c>
      <c r="AE91" s="3">
        <f>Eur_1M!B90/100</f>
        <v>-3.6700000000000001E-3</v>
      </c>
      <c r="AF91" s="3">
        <f t="shared" si="38"/>
        <v>1.5</v>
      </c>
      <c r="AG91" s="3">
        <f t="shared" si="39"/>
        <v>-0.5</v>
      </c>
      <c r="AH91" s="3">
        <f t="shared" si="41"/>
        <v>0.99953540961506404</v>
      </c>
      <c r="AI91" s="3">
        <f t="shared" si="40"/>
        <v>0.99633000000000005</v>
      </c>
      <c r="AL91" s="25"/>
      <c r="AM91" s="25"/>
    </row>
    <row r="92" spans="1:39">
      <c r="A92" s="4">
        <v>43090</v>
      </c>
      <c r="B92" s="3">
        <v>137.971</v>
      </c>
      <c r="C92" s="3">
        <f t="shared" si="28"/>
        <v>-1.9784809461812064E-4</v>
      </c>
      <c r="D92" s="3">
        <f t="shared" si="29"/>
        <v>3.9143868544020814E-8</v>
      </c>
      <c r="E92" s="3">
        <f t="shared" si="30"/>
        <v>6.737129691072401E-5</v>
      </c>
      <c r="F92" s="3">
        <f t="shared" si="31"/>
        <v>-4.77942219181475E-3</v>
      </c>
      <c r="G92" s="3">
        <f t="shared" si="32"/>
        <v>2.8887494333845007E-2</v>
      </c>
      <c r="H92" s="3">
        <f t="shared" si="33"/>
        <v>1.5</v>
      </c>
      <c r="I92" s="13">
        <f>I93*(1+(H93*((B92/B93)-1))+((1-H93)*(Eur_1M!B92/100)*((A92-A93)/360)))</f>
        <v>119.18153437645891</v>
      </c>
      <c r="J92" s="3">
        <f t="shared" si="34"/>
        <v>114.02343988029986</v>
      </c>
      <c r="K92" s="3">
        <f t="shared" si="27"/>
        <v>1.1314324126763702</v>
      </c>
      <c r="L92" s="13">
        <f t="shared" si="35"/>
        <v>1131.4324126763702</v>
      </c>
      <c r="M92" s="3">
        <f t="shared" si="36"/>
        <v>-2.9164642175667115E-4</v>
      </c>
      <c r="N92" s="3">
        <f t="shared" si="42"/>
        <v>4.2269679842332569E-2</v>
      </c>
      <c r="O92" s="3">
        <v>81</v>
      </c>
      <c r="P92" s="3">
        <f t="shared" si="43"/>
        <v>0.32142857142857145</v>
      </c>
      <c r="Q92" s="3">
        <f>(  Eur_3M!B91 + ( (Eur_6M!B91 - Eur_3M!B91)/0.25  )*(P92-0.25) )/100</f>
        <v>-3.1242857142857144E-3</v>
      </c>
      <c r="R92" s="3">
        <f t="shared" si="44"/>
        <v>5.1228513356570646</v>
      </c>
      <c r="S92" s="3">
        <f t="shared" si="45"/>
        <v>5.0988866797582508</v>
      </c>
      <c r="T92" s="13">
        <f t="shared" si="46"/>
        <v>0.99999984952518695</v>
      </c>
      <c r="U92" s="13">
        <f t="shared" si="46"/>
        <v>0.99999982917149888</v>
      </c>
      <c r="V92" s="3">
        <f t="shared" si="47"/>
        <v>130.42767431805532</v>
      </c>
      <c r="W92" s="13">
        <f t="shared" si="48"/>
        <v>0.99999984952518695</v>
      </c>
      <c r="X92" s="3">
        <f t="shared" si="49"/>
        <v>2.9443108452018228E-8</v>
      </c>
      <c r="Y92" s="3">
        <f t="shared" si="50"/>
        <v>3.1273906000768679</v>
      </c>
      <c r="Z92" s="3">
        <f t="shared" si="51"/>
        <v>5.1209947102123256E-4</v>
      </c>
      <c r="AA92" s="3">
        <f t="shared" si="52"/>
        <v>321.75146831986098</v>
      </c>
      <c r="AD92" s="3">
        <f t="shared" si="37"/>
        <v>-1.9782852397454143E-4</v>
      </c>
      <c r="AE92" s="3">
        <f>Eur_1M!B91/100</f>
        <v>-3.6900000000000001E-3</v>
      </c>
      <c r="AF92" s="3">
        <f t="shared" si="38"/>
        <v>1.5</v>
      </c>
      <c r="AG92" s="3">
        <f t="shared" si="39"/>
        <v>-0.5</v>
      </c>
      <c r="AH92" s="3">
        <f t="shared" si="41"/>
        <v>0.99980217147602546</v>
      </c>
      <c r="AI92" s="3">
        <f t="shared" si="40"/>
        <v>0.99631000000000003</v>
      </c>
      <c r="AL92" s="25"/>
      <c r="AM92" s="25"/>
    </row>
    <row r="93" spans="1:39">
      <c r="A93" s="4">
        <v>43089</v>
      </c>
      <c r="B93" s="3">
        <v>137.9983</v>
      </c>
      <c r="C93" s="3">
        <f t="shared" si="28"/>
        <v>-1.5126421438513675E-3</v>
      </c>
      <c r="D93" s="3">
        <f t="shared" si="29"/>
        <v>2.2880862553552613E-6</v>
      </c>
      <c r="E93" s="3">
        <f t="shared" si="30"/>
        <v>6.7702572320916092E-5</v>
      </c>
      <c r="F93" s="3">
        <f t="shared" si="31"/>
        <v>-5.1901948976431017E-3</v>
      </c>
      <c r="G93" s="3">
        <f t="shared" si="32"/>
        <v>2.8915072085436082E-2</v>
      </c>
      <c r="H93" s="3">
        <f t="shared" si="33"/>
        <v>1.5</v>
      </c>
      <c r="I93" s="13">
        <f>I94*(1+(H94*((B93/B94)-1))+((1-H94)*(Eur_1M!B93/100)*((A93-A94)/360)))</f>
        <v>119.21629831364179</v>
      </c>
      <c r="J93" s="3">
        <f t="shared" si="34"/>
        <v>114.05669925829086</v>
      </c>
      <c r="K93" s="3">
        <f t="shared" si="27"/>
        <v>1.1317624390141476</v>
      </c>
      <c r="L93" s="13">
        <f t="shared" si="35"/>
        <v>1131.7624390141477</v>
      </c>
      <c r="M93" s="3">
        <f t="shared" si="36"/>
        <v>-2.2646715610510687E-3</v>
      </c>
      <c r="N93" s="3">
        <f t="shared" si="42"/>
        <v>4.2181122066445101E-2</v>
      </c>
      <c r="O93" s="3">
        <v>82</v>
      </c>
      <c r="P93" s="3">
        <f t="shared" si="43"/>
        <v>0.32539682539682541</v>
      </c>
      <c r="Q93" s="3">
        <f>(  Eur_3M!B92 + ( (Eur_6M!B92 - Eur_3M!B92)/0.25  )*(P93-0.25) )/100</f>
        <v>-3.1150793650793649E-3</v>
      </c>
      <c r="R93" s="3">
        <f t="shared" si="44"/>
        <v>5.1140349048600129</v>
      </c>
      <c r="S93" s="3">
        <f t="shared" si="45"/>
        <v>5.0899732892757452</v>
      </c>
      <c r="T93" s="13">
        <f t="shared" si="46"/>
        <v>0.9999998423254769</v>
      </c>
      <c r="U93" s="13">
        <f t="shared" si="46"/>
        <v>0.99999982094302231</v>
      </c>
      <c r="V93" s="3">
        <f t="shared" si="47"/>
        <v>130.74828896281554</v>
      </c>
      <c r="W93" s="13">
        <f t="shared" si="48"/>
        <v>0.9999998423254769</v>
      </c>
      <c r="X93" s="3">
        <f t="shared" si="49"/>
        <v>3.0669137169654825E-8</v>
      </c>
      <c r="Y93" s="3">
        <f t="shared" si="50"/>
        <v>3.1182030194094148</v>
      </c>
      <c r="Z93" s="3">
        <f t="shared" si="51"/>
        <v>5.3919213754323534E-4</v>
      </c>
      <c r="AA93" s="3">
        <f t="shared" si="52"/>
        <v>325.72676853690797</v>
      </c>
      <c r="AD93" s="3">
        <f t="shared" si="37"/>
        <v>-1.5114986773482331E-3</v>
      </c>
      <c r="AE93" s="3">
        <f>Eur_1M!B92/100</f>
        <v>-3.7000000000000002E-3</v>
      </c>
      <c r="AF93" s="3">
        <f t="shared" si="38"/>
        <v>1.5</v>
      </c>
      <c r="AG93" s="3">
        <f t="shared" si="39"/>
        <v>-0.5</v>
      </c>
      <c r="AH93" s="3">
        <f t="shared" si="41"/>
        <v>0.99848850132265177</v>
      </c>
      <c r="AI93" s="3">
        <f t="shared" si="40"/>
        <v>0.99629999999999996</v>
      </c>
      <c r="AL93" s="25"/>
      <c r="AM93" s="25"/>
    </row>
    <row r="94" spans="1:39">
      <c r="A94" s="4">
        <v>43088</v>
      </c>
      <c r="B94" s="3">
        <v>138.2072</v>
      </c>
      <c r="C94" s="3">
        <f t="shared" si="28"/>
        <v>-5.0470365370880958E-3</v>
      </c>
      <c r="D94" s="3">
        <f t="shared" si="29"/>
        <v>2.5472577806702196E-5</v>
      </c>
      <c r="E94" s="3">
        <f t="shared" si="30"/>
        <v>6.5755653897970367E-5</v>
      </c>
      <c r="F94" s="3">
        <f t="shared" si="31"/>
        <v>-3.0934570147133416E-3</v>
      </c>
      <c r="G94" s="3">
        <f t="shared" si="32"/>
        <v>2.8679129502902329E-2</v>
      </c>
      <c r="H94" s="3">
        <f t="shared" si="33"/>
        <v>1.5</v>
      </c>
      <c r="I94" s="13">
        <f>I95*(1+(H95*((B94/B95)-1))+((1-H95)*(Eur_1M!B94/100)*((A94-A95)/360)))</f>
        <v>119.48659001949495</v>
      </c>
      <c r="J94" s="3">
        <f t="shared" si="34"/>
        <v>114.31529292578924</v>
      </c>
      <c r="K94" s="3">
        <f t="shared" si="27"/>
        <v>1.1343284136718816</v>
      </c>
      <c r="L94" s="13">
        <f t="shared" si="35"/>
        <v>1134.3284136718817</v>
      </c>
      <c r="M94" s="3">
        <f t="shared" si="36"/>
        <v>-7.5749612975129074E-3</v>
      </c>
      <c r="N94" s="3">
        <f t="shared" si="42"/>
        <v>4.1254284191904723E-2</v>
      </c>
      <c r="O94" s="3">
        <v>83</v>
      </c>
      <c r="P94" s="3">
        <f t="shared" si="43"/>
        <v>0.32936507936507936</v>
      </c>
      <c r="Q94" s="3">
        <f>(  Eur_3M!B93 + ( (Eur_6M!B93 - Eur_3M!B93)/0.25  )*(P94-0.25) )/100</f>
        <v>-3.1153968253968254E-3</v>
      </c>
      <c r="R94" s="3">
        <f t="shared" si="44"/>
        <v>5.2920715835795615</v>
      </c>
      <c r="S94" s="3">
        <f t="shared" si="45"/>
        <v>5.2683956108093257</v>
      </c>
      <c r="T94" s="13">
        <f t="shared" si="46"/>
        <v>0.99999993953073341</v>
      </c>
      <c r="U94" s="13">
        <f t="shared" si="46"/>
        <v>0.99999993118936681</v>
      </c>
      <c r="V94" s="3">
        <f t="shared" si="47"/>
        <v>133.30178441478836</v>
      </c>
      <c r="W94" s="13">
        <f t="shared" si="48"/>
        <v>0.99999993953073341</v>
      </c>
      <c r="X94" s="3">
        <f t="shared" si="49"/>
        <v>1.2314962473614375E-8</v>
      </c>
      <c r="Y94" s="3">
        <f t="shared" si="50"/>
        <v>3.1185814852312133</v>
      </c>
      <c r="Z94" s="3">
        <f t="shared" si="51"/>
        <v>2.1530658966719719E-4</v>
      </c>
      <c r="AA94" s="3">
        <f t="shared" si="52"/>
        <v>329.70319260000855</v>
      </c>
      <c r="AD94" s="3">
        <f t="shared" si="37"/>
        <v>-5.0343216480149833E-3</v>
      </c>
      <c r="AE94" s="3">
        <f>Eur_1M!B93/100</f>
        <v>-3.7000000000000002E-3</v>
      </c>
      <c r="AF94" s="3">
        <f t="shared" si="38"/>
        <v>1.5</v>
      </c>
      <c r="AG94" s="3">
        <f t="shared" si="39"/>
        <v>-0.5</v>
      </c>
      <c r="AH94" s="3">
        <f t="shared" si="41"/>
        <v>0.99496567835198502</v>
      </c>
      <c r="AI94" s="3">
        <f t="shared" si="40"/>
        <v>0.99629999999999996</v>
      </c>
      <c r="AL94" s="25"/>
      <c r="AM94" s="25"/>
    </row>
    <row r="95" spans="1:39">
      <c r="A95" s="4">
        <v>43087</v>
      </c>
      <c r="B95" s="3">
        <v>138.90649999999999</v>
      </c>
      <c r="C95" s="3">
        <f t="shared" si="28"/>
        <v>8.2792929530890237E-5</v>
      </c>
      <c r="D95" s="3">
        <f t="shared" si="29"/>
        <v>6.8546691803069567E-9</v>
      </c>
      <c r="E95" s="3">
        <f t="shared" si="30"/>
        <v>4.3894252075191162E-5</v>
      </c>
      <c r="F95" s="3">
        <f t="shared" si="31"/>
        <v>3.8538889666292898E-3</v>
      </c>
      <c r="G95" s="3">
        <f t="shared" si="32"/>
        <v>2.3317601211148013E-2</v>
      </c>
      <c r="H95" s="3">
        <f t="shared" si="33"/>
        <v>1.5</v>
      </c>
      <c r="I95" s="13">
        <f>I96*(1+(H96*((B95/B96)-1))+((1-H96)*(Eur_1M!B95/100)*((A95-A96)/360)))</f>
        <v>120.39513305929749</v>
      </c>
      <c r="J95" s="3">
        <f t="shared" si="34"/>
        <v>115.1845148503062</v>
      </c>
      <c r="K95" s="3">
        <f t="shared" si="27"/>
        <v>1.1429535337370178</v>
      </c>
      <c r="L95" s="13">
        <f t="shared" si="35"/>
        <v>1142.9535337370178</v>
      </c>
      <c r="M95" s="3">
        <f t="shared" si="36"/>
        <v>1.3964311821950504E-4</v>
      </c>
      <c r="N95" s="3">
        <f t="shared" si="42"/>
        <v>4.1254265238274163E-2</v>
      </c>
      <c r="O95" s="3">
        <v>84</v>
      </c>
      <c r="P95" s="3">
        <f t="shared" si="43"/>
        <v>0.33333333333333331</v>
      </c>
      <c r="Q95" s="3">
        <f>(  Eur_3M!B94 + ( (Eur_6M!B94 - Eur_3M!B94)/0.25  )*(P95-0.25) )/100</f>
        <v>-3.0966666666666668E-3</v>
      </c>
      <c r="R95" s="3">
        <f t="shared" si="44"/>
        <v>5.5783971097384644</v>
      </c>
      <c r="S95" s="3">
        <f t="shared" si="45"/>
        <v>5.5545789485979267</v>
      </c>
      <c r="T95" s="13">
        <f t="shared" si="46"/>
        <v>0.99999998786275057</v>
      </c>
      <c r="U95" s="13">
        <f t="shared" si="46"/>
        <v>0.99999998608591401</v>
      </c>
      <c r="V95" s="3">
        <f t="shared" si="47"/>
        <v>141.92077864623138</v>
      </c>
      <c r="W95" s="13">
        <f t="shared" si="48"/>
        <v>0.99999998786275057</v>
      </c>
      <c r="X95" s="3">
        <f t="shared" si="49"/>
        <v>2.5625581909438349E-9</v>
      </c>
      <c r="Y95" s="3">
        <f t="shared" si="50"/>
        <v>3.099861873326422</v>
      </c>
      <c r="Z95" s="3">
        <f t="shared" si="51"/>
        <v>4.6033976045053385E-5</v>
      </c>
      <c r="AA95" s="3">
        <f t="shared" si="52"/>
        <v>333.67758040615803</v>
      </c>
      <c r="AD95" s="3">
        <f t="shared" si="37"/>
        <v>8.2796356960068707E-5</v>
      </c>
      <c r="AE95" s="3">
        <f>Eur_1M!B94/100</f>
        <v>-3.7000000000000002E-3</v>
      </c>
      <c r="AF95" s="3">
        <f t="shared" si="38"/>
        <v>1.5</v>
      </c>
      <c r="AG95" s="3">
        <f t="shared" si="39"/>
        <v>-0.5</v>
      </c>
      <c r="AH95" s="3">
        <f t="shared" si="41"/>
        <v>1.0000827963569601</v>
      </c>
      <c r="AI95" s="3">
        <f t="shared" si="40"/>
        <v>0.99629999999999996</v>
      </c>
      <c r="AL95" s="25"/>
      <c r="AM95" s="25"/>
    </row>
    <row r="96" spans="1:39">
      <c r="A96" s="4">
        <v>43084</v>
      </c>
      <c r="B96" s="3">
        <v>138.89500000000001</v>
      </c>
      <c r="C96" s="3">
        <f t="shared" si="28"/>
        <v>3.5644783907374324E-4</v>
      </c>
      <c r="D96" s="3">
        <f t="shared" si="29"/>
        <v>1.2705506198034117E-7</v>
      </c>
      <c r="E96" s="3">
        <f t="shared" si="30"/>
        <v>4.4926798724979043E-5</v>
      </c>
      <c r="F96" s="3">
        <f t="shared" si="31"/>
        <v>4.7906063700368122E-3</v>
      </c>
      <c r="G96" s="3">
        <f t="shared" si="32"/>
        <v>2.3486575336080277E-2</v>
      </c>
      <c r="H96" s="3">
        <f t="shared" si="33"/>
        <v>1.5</v>
      </c>
      <c r="I96" s="13">
        <f>I97*(1+(H97*((B96/B97)-1))+((1-H97)*(Eur_1M!B96/100)*((A96-A97)/360)))</f>
        <v>120.37832188130862</v>
      </c>
      <c r="J96" s="3">
        <f t="shared" si="34"/>
        <v>115.16843124849019</v>
      </c>
      <c r="K96" s="3">
        <f t="shared" si="27"/>
        <v>1.1427939392849795</v>
      </c>
      <c r="L96" s="13">
        <f t="shared" si="35"/>
        <v>1142.7939392849796</v>
      </c>
      <c r="M96" s="3">
        <f t="shared" si="36"/>
        <v>5.3977413473503403E-4</v>
      </c>
      <c r="N96" s="3">
        <f t="shared" si="42"/>
        <v>4.1250840196931593E-2</v>
      </c>
      <c r="O96" s="3">
        <v>85</v>
      </c>
      <c r="P96" s="3">
        <f t="shared" si="43"/>
        <v>0.33730158730158732</v>
      </c>
      <c r="Q96" s="3">
        <f>(  Eur_3M!B95 + ( (Eur_6M!B95 - Eur_3M!B95)/0.25  )*(P96-0.25) )/100</f>
        <v>-3.0909523809523809E-3</v>
      </c>
      <c r="R96" s="3">
        <f t="shared" si="44"/>
        <v>5.5398240765661537</v>
      </c>
      <c r="S96" s="3">
        <f t="shared" si="45"/>
        <v>5.515866549296816</v>
      </c>
      <c r="T96" s="13">
        <f t="shared" si="46"/>
        <v>0.99999998486121744</v>
      </c>
      <c r="U96" s="13">
        <f t="shared" si="46"/>
        <v>0.99999998264672241</v>
      </c>
      <c r="V96" s="3">
        <f t="shared" si="47"/>
        <v>141.75081253274755</v>
      </c>
      <c r="W96" s="13">
        <f t="shared" si="48"/>
        <v>0.99999998486121744</v>
      </c>
      <c r="X96" s="3">
        <f t="shared" si="49"/>
        <v>3.1573821497920443E-9</v>
      </c>
      <c r="Y96" s="3">
        <f t="shared" si="50"/>
        <v>3.0941730742805547</v>
      </c>
      <c r="Z96" s="3">
        <f t="shared" si="51"/>
        <v>5.7373875929711333E-5</v>
      </c>
      <c r="AA96" s="3">
        <f t="shared" si="52"/>
        <v>337.65342977538285</v>
      </c>
      <c r="AD96" s="3">
        <f t="shared" si="37"/>
        <v>3.5651137415348977E-4</v>
      </c>
      <c r="AE96" s="3">
        <f>Eur_1M!B95/100</f>
        <v>-3.7099999999999998E-3</v>
      </c>
      <c r="AF96" s="3">
        <f t="shared" si="38"/>
        <v>1.5</v>
      </c>
      <c r="AG96" s="3">
        <f t="shared" si="39"/>
        <v>-0.5</v>
      </c>
      <c r="AH96" s="3">
        <f t="shared" si="41"/>
        <v>1.0003565113741535</v>
      </c>
      <c r="AI96" s="3">
        <f t="shared" si="40"/>
        <v>0.99629000000000001</v>
      </c>
      <c r="AL96" s="25"/>
      <c r="AM96" s="25"/>
    </row>
    <row r="97" spans="1:39">
      <c r="A97" s="4">
        <v>43083</v>
      </c>
      <c r="B97" s="3">
        <v>138.84549999999999</v>
      </c>
      <c r="C97" s="3">
        <f t="shared" si="28"/>
        <v>5.8859701284300471E-4</v>
      </c>
      <c r="D97" s="3">
        <f t="shared" si="29"/>
        <v>3.4644644352770825E-7</v>
      </c>
      <c r="E97" s="3">
        <f t="shared" si="30"/>
        <v>4.5641962368953251E-5</v>
      </c>
      <c r="F97" s="3">
        <f t="shared" si="31"/>
        <v>5.351883275074582E-3</v>
      </c>
      <c r="G97" s="3">
        <f t="shared" si="32"/>
        <v>2.3601776489431819E-2</v>
      </c>
      <c r="H97" s="3">
        <f t="shared" si="33"/>
        <v>1.5</v>
      </c>
      <c r="I97" s="13">
        <f>I98*(1+(H98*((B97/B98)-1))+((1-H98)*(Eur_1M!B97/100)*((A97-A98)/360)))</f>
        <v>120.31336231009965</v>
      </c>
      <c r="J97" s="3">
        <f t="shared" si="34"/>
        <v>115.1062830826594</v>
      </c>
      <c r="K97" s="3">
        <f t="shared" si="27"/>
        <v>1.1421772551252738</v>
      </c>
      <c r="L97" s="13">
        <f t="shared" si="35"/>
        <v>1142.1772551252739</v>
      </c>
      <c r="M97" s="3">
        <f t="shared" si="36"/>
        <v>8.8791387064437338E-4</v>
      </c>
      <c r="N97" s="3">
        <f t="shared" si="42"/>
        <v>4.1295831517223956E-2</v>
      </c>
      <c r="O97" s="3">
        <v>86</v>
      </c>
      <c r="P97" s="3">
        <f t="shared" si="43"/>
        <v>0.34126984126984128</v>
      </c>
      <c r="Q97" s="3">
        <f>(  Eur_3M!B96 + ( (Eur_6M!B96 - Eur_3M!B96)/0.25  )*(P97-0.25) )/100</f>
        <v>-3.0909523809523809E-3</v>
      </c>
      <c r="R97" s="3">
        <f t="shared" si="44"/>
        <v>5.4788043415983969</v>
      </c>
      <c r="S97" s="3">
        <f t="shared" si="45"/>
        <v>5.4546800166008405</v>
      </c>
      <c r="T97" s="13">
        <f t="shared" si="46"/>
        <v>0.9999999785895225</v>
      </c>
      <c r="U97" s="13">
        <f t="shared" si="46"/>
        <v>0.99999997546944452</v>
      </c>
      <c r="V97" s="3">
        <f t="shared" si="47"/>
        <v>141.12184985003853</v>
      </c>
      <c r="W97" s="13">
        <f t="shared" si="48"/>
        <v>0.9999999785895225</v>
      </c>
      <c r="X97" s="3">
        <f t="shared" si="49"/>
        <v>4.3908455453872428E-9</v>
      </c>
      <c r="Y97" s="3">
        <f t="shared" si="50"/>
        <v>3.0942096285659466</v>
      </c>
      <c r="Z97" s="3">
        <f t="shared" si="51"/>
        <v>8.0727090687084878E-5</v>
      </c>
      <c r="AA97" s="3">
        <f t="shared" si="52"/>
        <v>341.63001091499223</v>
      </c>
      <c r="AD97" s="3">
        <f t="shared" si="37"/>
        <v>5.8877027005599381E-4</v>
      </c>
      <c r="AE97" s="3">
        <f>Eur_1M!B96/100</f>
        <v>-3.7099999999999998E-3</v>
      </c>
      <c r="AF97" s="3">
        <f t="shared" si="38"/>
        <v>1.5</v>
      </c>
      <c r="AG97" s="3">
        <f t="shared" si="39"/>
        <v>-0.5</v>
      </c>
      <c r="AH97" s="3">
        <f t="shared" si="41"/>
        <v>1.000588770270056</v>
      </c>
      <c r="AI97" s="3">
        <f t="shared" si="40"/>
        <v>0.99629000000000001</v>
      </c>
      <c r="AL97" s="25"/>
      <c r="AM97" s="25"/>
    </row>
    <row r="98" spans="1:39">
      <c r="A98" s="4">
        <v>43082</v>
      </c>
      <c r="B98" s="3">
        <v>138.7638</v>
      </c>
      <c r="C98" s="3">
        <f t="shared" si="28"/>
        <v>-1.869057145709655E-3</v>
      </c>
      <c r="D98" s="3">
        <f t="shared" si="29"/>
        <v>3.4933746139283223E-6</v>
      </c>
      <c r="E98" s="3">
        <f t="shared" si="30"/>
        <v>4.5296988644941068E-5</v>
      </c>
      <c r="F98" s="3">
        <f t="shared" si="31"/>
        <v>4.724910234355735E-3</v>
      </c>
      <c r="G98" s="3">
        <f t="shared" si="32"/>
        <v>2.3594012960726801E-2</v>
      </c>
      <c r="H98" s="3">
        <f t="shared" si="33"/>
        <v>1.5</v>
      </c>
      <c r="I98" s="13">
        <f>I99*(1+(H99*((B98/B99)-1))+((1-H99)*(Eur_1M!B98/100)*((A98-A99)/360)))</f>
        <v>120.20658181983526</v>
      </c>
      <c r="J98" s="3">
        <f t="shared" si="34"/>
        <v>115.00412397826668</v>
      </c>
      <c r="K98" s="3">
        <f t="shared" si="27"/>
        <v>1.1411635502056428</v>
      </c>
      <c r="L98" s="13">
        <f t="shared" si="35"/>
        <v>1141.1635502056427</v>
      </c>
      <c r="M98" s="3">
        <f t="shared" si="36"/>
        <v>-2.7997579864027554E-3</v>
      </c>
      <c r="N98" s="3">
        <f t="shared" si="42"/>
        <v>4.1280007594976291E-2</v>
      </c>
      <c r="O98" s="3">
        <v>87</v>
      </c>
      <c r="P98" s="3">
        <f t="shared" si="43"/>
        <v>0.34523809523809523</v>
      </c>
      <c r="Q98" s="3">
        <f>(  Eur_3M!B97 + ( (Eur_6M!B97 - Eur_3M!B97)/0.25  )*(P98-0.25) )/100</f>
        <v>-3.0766666666666668E-3</v>
      </c>
      <c r="R98" s="3">
        <f t="shared" si="44"/>
        <v>5.4125342526275722</v>
      </c>
      <c r="S98" s="3">
        <f t="shared" si="45"/>
        <v>5.3882793729554912</v>
      </c>
      <c r="T98" s="13">
        <f t="shared" si="46"/>
        <v>0.99999996893051823</v>
      </c>
      <c r="U98" s="13">
        <f t="shared" si="46"/>
        <v>0.99999996443229167</v>
      </c>
      <c r="V98" s="3">
        <f t="shared" si="47"/>
        <v>140.1008035004495</v>
      </c>
      <c r="W98" s="13">
        <f t="shared" si="48"/>
        <v>0.99999996893051823</v>
      </c>
      <c r="X98" s="3">
        <f t="shared" si="49"/>
        <v>6.2707600356932355E-9</v>
      </c>
      <c r="Y98" s="3">
        <f t="shared" si="50"/>
        <v>3.0799293172484097</v>
      </c>
      <c r="Z98" s="3">
        <f t="shared" si="51"/>
        <v>1.1637895283093221E-4</v>
      </c>
      <c r="AA98" s="3">
        <f t="shared" si="52"/>
        <v>345.60498364577569</v>
      </c>
      <c r="AD98" s="3">
        <f t="shared" si="37"/>
        <v>-1.867311546113859E-3</v>
      </c>
      <c r="AE98" s="3">
        <f>Eur_1M!B97/100</f>
        <v>-3.7099999999999998E-3</v>
      </c>
      <c r="AF98" s="3">
        <f t="shared" si="38"/>
        <v>1.5</v>
      </c>
      <c r="AG98" s="3">
        <f t="shared" si="39"/>
        <v>-0.5</v>
      </c>
      <c r="AH98" s="3">
        <f t="shared" si="41"/>
        <v>0.99813268845388614</v>
      </c>
      <c r="AI98" s="3">
        <f t="shared" si="40"/>
        <v>0.99629000000000001</v>
      </c>
      <c r="AL98" s="25"/>
      <c r="AM98" s="25"/>
    </row>
    <row r="99" spans="1:39">
      <c r="A99" s="4">
        <v>43081</v>
      </c>
      <c r="B99" s="3">
        <v>139.02340000000001</v>
      </c>
      <c r="C99" s="3">
        <f t="shared" si="28"/>
        <v>-1.9667979055033478E-3</v>
      </c>
      <c r="D99" s="3">
        <f t="shared" si="29"/>
        <v>3.8682940010923558E-6</v>
      </c>
      <c r="E99" s="3">
        <f t="shared" si="30"/>
        <v>4.193108184112182E-5</v>
      </c>
      <c r="F99" s="3">
        <f t="shared" si="31"/>
        <v>6.9509937237839962E-3</v>
      </c>
      <c r="G99" s="3">
        <f t="shared" si="32"/>
        <v>2.2313501597392593E-2</v>
      </c>
      <c r="H99" s="3">
        <f t="shared" si="33"/>
        <v>1.5</v>
      </c>
      <c r="I99" s="13">
        <f>I100*(1+(H100*((B99/B100)-1))+((1-H100)*(Eur_1M!B99/100)*((A99-A100)/360)))</f>
        <v>120.54360272564092</v>
      </c>
      <c r="J99" s="3">
        <f t="shared" si="34"/>
        <v>115.32655885202952</v>
      </c>
      <c r="K99" s="3">
        <f t="shared" si="27"/>
        <v>1.1443630087339547</v>
      </c>
      <c r="L99" s="13">
        <f t="shared" si="35"/>
        <v>1144.3630087339548</v>
      </c>
      <c r="M99" s="3">
        <f t="shared" si="36"/>
        <v>-2.9465092367794909E-3</v>
      </c>
      <c r="N99" s="3">
        <f t="shared" si="42"/>
        <v>4.1127387120515745E-2</v>
      </c>
      <c r="O99" s="3">
        <v>88</v>
      </c>
      <c r="P99" s="3">
        <f t="shared" si="43"/>
        <v>0.34920634920634919</v>
      </c>
      <c r="Q99" s="3">
        <f>(  Eur_3M!B98 + ( (Eur_6M!B98 - Eur_3M!B98)/0.25  )*(P99-0.25) )/100</f>
        <v>-3.0477777777777782E-3</v>
      </c>
      <c r="R99" s="3">
        <f t="shared" si="44"/>
        <v>5.5168247781276252</v>
      </c>
      <c r="S99" s="3">
        <f t="shared" si="45"/>
        <v>5.4925210899334385</v>
      </c>
      <c r="T99" s="13">
        <f t="shared" si="46"/>
        <v>0.99999998274103596</v>
      </c>
      <c r="U99" s="13">
        <f t="shared" si="46"/>
        <v>0.99999998018818925</v>
      </c>
      <c r="V99" s="3">
        <f t="shared" si="47"/>
        <v>143.29813889357729</v>
      </c>
      <c r="W99" s="13">
        <f t="shared" si="48"/>
        <v>0.99999998274103596</v>
      </c>
      <c r="X99" s="3">
        <f t="shared" si="49"/>
        <v>3.5295599853795773E-9</v>
      </c>
      <c r="Y99" s="3">
        <f t="shared" si="50"/>
        <v>3.0510192950854469</v>
      </c>
      <c r="Z99" s="3">
        <f t="shared" si="51"/>
        <v>6.638369764173513E-5</v>
      </c>
      <c r="AA99" s="3">
        <f t="shared" si="52"/>
        <v>349.57820161868028</v>
      </c>
      <c r="AD99" s="3">
        <f t="shared" si="37"/>
        <v>-1.9648650259049827E-3</v>
      </c>
      <c r="AE99" s="3">
        <f>Eur_1M!B98/100</f>
        <v>-3.6900000000000001E-3</v>
      </c>
      <c r="AF99" s="3">
        <f t="shared" si="38"/>
        <v>1.5</v>
      </c>
      <c r="AG99" s="3">
        <f t="shared" si="39"/>
        <v>-0.5</v>
      </c>
      <c r="AH99" s="3">
        <f t="shared" si="41"/>
        <v>0.99803513497409502</v>
      </c>
      <c r="AI99" s="3">
        <f t="shared" si="40"/>
        <v>0.99631000000000003</v>
      </c>
      <c r="AL99" s="25"/>
      <c r="AM99" s="25"/>
    </row>
    <row r="100" spans="1:39">
      <c r="A100" s="4">
        <v>43080</v>
      </c>
      <c r="B100" s="3">
        <v>139.2971</v>
      </c>
      <c r="C100" s="3">
        <f t="shared" si="28"/>
        <v>4.1359017681047813E-4</v>
      </c>
      <c r="D100" s="3">
        <f t="shared" si="29"/>
        <v>1.7105683435412256E-7</v>
      </c>
      <c r="E100" s="3">
        <f t="shared" si="30"/>
        <v>3.8319257518060502E-5</v>
      </c>
      <c r="F100" s="3">
        <f t="shared" si="31"/>
        <v>9.4242199835794759E-3</v>
      </c>
      <c r="G100" s="3">
        <f t="shared" si="32"/>
        <v>2.0660798960332009E-2</v>
      </c>
      <c r="H100" s="3">
        <f t="shared" si="33"/>
        <v>1.5</v>
      </c>
      <c r="I100" s="13">
        <f>I101*(1+(H101*((B100/B101)-1))+((1-H101)*(Eur_1M!B100/100)*((A100-A101)/360)))</f>
        <v>120.89930935358788</v>
      </c>
      <c r="J100" s="3">
        <f t="shared" si="34"/>
        <v>115.66687074278451</v>
      </c>
      <c r="K100" s="3">
        <f t="shared" si="27"/>
        <v>1.1477398574242204</v>
      </c>
      <c r="L100" s="13">
        <f t="shared" si="35"/>
        <v>1147.7398574242204</v>
      </c>
      <c r="M100" s="3">
        <f t="shared" si="36"/>
        <v>6.3568648405697549E-4</v>
      </c>
      <c r="N100" s="3">
        <f t="shared" si="42"/>
        <v>4.1138933354908286E-2</v>
      </c>
      <c r="O100" s="3">
        <v>89</v>
      </c>
      <c r="P100" s="3">
        <f t="shared" si="43"/>
        <v>0.3531746031746032</v>
      </c>
      <c r="Q100" s="3">
        <f>(  Eur_3M!B99 + ( (Eur_6M!B99 - Eur_3M!B99)/0.25  )*(P100-0.25) )/100</f>
        <v>-3.0388888888888887E-3</v>
      </c>
      <c r="R100" s="3">
        <f t="shared" si="44"/>
        <v>5.6045022795678872</v>
      </c>
      <c r="S100" s="3">
        <f t="shared" si="45"/>
        <v>5.5800540305683128</v>
      </c>
      <c r="T100" s="13">
        <f t="shared" si="46"/>
        <v>0.99999998955728786</v>
      </c>
      <c r="U100" s="13">
        <f t="shared" si="46"/>
        <v>0.99999998797780587</v>
      </c>
      <c r="V100" s="3">
        <f t="shared" si="47"/>
        <v>146.66602294850998</v>
      </c>
      <c r="W100" s="13">
        <f t="shared" si="48"/>
        <v>0.99999998955728786</v>
      </c>
      <c r="X100" s="3">
        <f t="shared" si="49"/>
        <v>2.1484596379782935E-9</v>
      </c>
      <c r="Y100" s="3">
        <f t="shared" si="50"/>
        <v>3.0421497212075295</v>
      </c>
      <c r="Z100" s="3">
        <f t="shared" si="51"/>
        <v>4.1120332664274592E-5</v>
      </c>
      <c r="AA100" s="3">
        <f t="shared" si="52"/>
        <v>353.5538500064572</v>
      </c>
      <c r="AD100" s="3">
        <f t="shared" si="37"/>
        <v>4.1367571702011219E-4</v>
      </c>
      <c r="AE100" s="3">
        <f>Eur_1M!B99/100</f>
        <v>-3.6900000000000001E-3</v>
      </c>
      <c r="AF100" s="3">
        <f t="shared" si="38"/>
        <v>1.5</v>
      </c>
      <c r="AG100" s="3">
        <f t="shared" si="39"/>
        <v>-0.5</v>
      </c>
      <c r="AH100" s="3">
        <f t="shared" si="41"/>
        <v>1.0004136757170201</v>
      </c>
      <c r="AI100" s="3">
        <f t="shared" si="40"/>
        <v>0.99631000000000003</v>
      </c>
      <c r="AL100" s="25"/>
      <c r="AM100" s="25"/>
    </row>
    <row r="101" spans="1:39">
      <c r="A101" s="4">
        <v>43077</v>
      </c>
      <c r="B101" s="3">
        <v>139.23949999999999</v>
      </c>
      <c r="C101" s="3">
        <f t="shared" si="28"/>
        <v>-4.4733043924810822E-4</v>
      </c>
      <c r="D101" s="3">
        <f t="shared" si="29"/>
        <v>2.0010452187790543E-7</v>
      </c>
      <c r="E101" s="3">
        <f t="shared" si="30"/>
        <v>3.8156407240736486E-5</v>
      </c>
      <c r="F101" s="3">
        <f t="shared" si="31"/>
        <v>9.101219856057545E-3</v>
      </c>
      <c r="G101" s="3">
        <f t="shared" si="32"/>
        <v>2.0702329420291165E-2</v>
      </c>
      <c r="H101" s="3">
        <f t="shared" si="33"/>
        <v>1.5</v>
      </c>
      <c r="I101" s="13">
        <f>I102*(1+(H102*((B101/B102)-1))+((1-H102)*(Eur_1M!B101/100)*((A101-A102)/360)))</f>
        <v>120.8224797190673</v>
      </c>
      <c r="J101" s="3">
        <f t="shared" si="34"/>
        <v>115.5933662417843</v>
      </c>
      <c r="K101" s="3">
        <f t="shared" si="27"/>
        <v>1.1470104865598039</v>
      </c>
      <c r="L101" s="13">
        <f t="shared" si="35"/>
        <v>1147.0104865598039</v>
      </c>
      <c r="M101" s="3">
        <f t="shared" si="36"/>
        <v>-6.6598398763589818E-4</v>
      </c>
      <c r="N101" s="3">
        <f t="shared" si="42"/>
        <v>4.1233589549104138E-2</v>
      </c>
      <c r="O101" s="3">
        <v>90</v>
      </c>
      <c r="P101" s="3">
        <f t="shared" si="43"/>
        <v>0.35714285714285715</v>
      </c>
      <c r="Q101" s="3">
        <f>(  Eur_3M!B100 + ( (Eur_6M!B100 - Eur_3M!B100)/0.25  )*(P101-0.25) )/100</f>
        <v>-3.0242857142857142E-3</v>
      </c>
      <c r="R101" s="3">
        <f t="shared" si="44"/>
        <v>5.5346030637274399</v>
      </c>
      <c r="S101" s="3">
        <f t="shared" si="45"/>
        <v>5.5099612807801197</v>
      </c>
      <c r="T101" s="13">
        <f t="shared" si="46"/>
        <v>0.99999998440330162</v>
      </c>
      <c r="U101" s="13">
        <f t="shared" si="46"/>
        <v>0.99999998205436802</v>
      </c>
      <c r="V101" s="3">
        <f t="shared" si="47"/>
        <v>145.92980107415895</v>
      </c>
      <c r="W101" s="13">
        <f t="shared" si="48"/>
        <v>0.99999998440330162</v>
      </c>
      <c r="X101" s="3">
        <f t="shared" si="49"/>
        <v>3.1481320930091991E-9</v>
      </c>
      <c r="Y101" s="3">
        <f t="shared" si="50"/>
        <v>3.0275504409071203</v>
      </c>
      <c r="Z101" s="3">
        <f t="shared" si="51"/>
        <v>6.0993118073641037E-5</v>
      </c>
      <c r="AA101" s="3">
        <f t="shared" si="52"/>
        <v>357.5288098557387</v>
      </c>
      <c r="AD101" s="3">
        <f t="shared" si="37"/>
        <v>-4.4723040190430829E-4</v>
      </c>
      <c r="AE101" s="3">
        <f>Eur_1M!B100/100</f>
        <v>-3.6900000000000001E-3</v>
      </c>
      <c r="AF101" s="3">
        <f t="shared" si="38"/>
        <v>1.5</v>
      </c>
      <c r="AG101" s="3">
        <f t="shared" si="39"/>
        <v>-0.5</v>
      </c>
      <c r="AH101" s="3">
        <f t="shared" si="41"/>
        <v>0.99955276959809569</v>
      </c>
      <c r="AI101" s="3">
        <f t="shared" si="40"/>
        <v>0.99631000000000003</v>
      </c>
      <c r="AL101" s="25"/>
      <c r="AM101" s="25"/>
    </row>
    <row r="102" spans="1:39">
      <c r="A102" s="4">
        <v>43076</v>
      </c>
      <c r="B102" s="3">
        <v>139.30179999999999</v>
      </c>
      <c r="C102" s="3">
        <f t="shared" si="28"/>
        <v>5.1125112590725652E-4</v>
      </c>
      <c r="D102" s="3">
        <f t="shared" si="29"/>
        <v>2.6137771374143747E-7</v>
      </c>
      <c r="E102" s="3">
        <f t="shared" si="30"/>
        <v>4.1972748996451026E-5</v>
      </c>
      <c r="F102" s="3">
        <f t="shared" si="31"/>
        <v>7.5444429434922706E-3</v>
      </c>
      <c r="G102" s="3">
        <f t="shared" si="32"/>
        <v>2.2203556183163282E-2</v>
      </c>
      <c r="H102" s="3">
        <f t="shared" si="33"/>
        <v>1.5</v>
      </c>
      <c r="I102" s="13">
        <f>I103*(1+(H103*((B102/B103)-1))+((1-H103)*(Eur_1M!B102/100)*((A102-A103)/360)))</f>
        <v>120.90297235633534</v>
      </c>
      <c r="J102" s="3">
        <f t="shared" si="34"/>
        <v>115.67037521330289</v>
      </c>
      <c r="K102" s="3">
        <f t="shared" si="27"/>
        <v>1.1477746316034412</v>
      </c>
      <c r="L102" s="13">
        <f t="shared" si="35"/>
        <v>1147.7746316034411</v>
      </c>
      <c r="M102" s="3">
        <f t="shared" si="36"/>
        <v>7.7187200792160711E-4</v>
      </c>
      <c r="N102" s="3">
        <f t="shared" si="42"/>
        <v>4.1237104471424764E-2</v>
      </c>
      <c r="O102" s="3">
        <v>91</v>
      </c>
      <c r="P102" s="3">
        <f t="shared" si="43"/>
        <v>0.3611111111111111</v>
      </c>
      <c r="Q102" s="3">
        <f>(  Eur_3M!B101 + ( (Eur_6M!B101 - Eur_3M!B101)/0.25  )*(P102-0.25) )/100</f>
        <v>-3.0100000000000001E-3</v>
      </c>
      <c r="R102" s="3">
        <f t="shared" si="44"/>
        <v>5.5303775375800184</v>
      </c>
      <c r="S102" s="3">
        <f t="shared" si="45"/>
        <v>5.5055971218094539</v>
      </c>
      <c r="T102" s="13">
        <f t="shared" si="46"/>
        <v>0.99999998402288437</v>
      </c>
      <c r="U102" s="13">
        <f t="shared" si="46"/>
        <v>0.99999998160404724</v>
      </c>
      <c r="V102" s="3">
        <f t="shared" si="47"/>
        <v>146.68709629862872</v>
      </c>
      <c r="W102" s="13">
        <f t="shared" si="48"/>
        <v>0.99999998402288437</v>
      </c>
      <c r="X102" s="3">
        <f t="shared" si="49"/>
        <v>3.2024329904503398E-9</v>
      </c>
      <c r="Y102" s="3">
        <f t="shared" si="50"/>
        <v>3.013269839001596</v>
      </c>
      <c r="Z102" s="3">
        <f t="shared" si="51"/>
        <v>6.2823526169235249E-5</v>
      </c>
      <c r="AA102" s="3">
        <f t="shared" si="52"/>
        <v>361.50382557130268</v>
      </c>
      <c r="AD102" s="3">
        <f t="shared" si="37"/>
        <v>5.1138183703858253E-4</v>
      </c>
      <c r="AE102" s="3">
        <f>Eur_1M!B101/100</f>
        <v>-3.6600000000000001E-3</v>
      </c>
      <c r="AF102" s="3">
        <f t="shared" si="38"/>
        <v>1.5</v>
      </c>
      <c r="AG102" s="3">
        <f t="shared" si="39"/>
        <v>-0.5</v>
      </c>
      <c r="AH102" s="3">
        <f t="shared" si="41"/>
        <v>1.0005113818370386</v>
      </c>
      <c r="AI102" s="3">
        <f t="shared" si="40"/>
        <v>0.99634</v>
      </c>
      <c r="AL102" s="25"/>
      <c r="AM102" s="25"/>
    </row>
    <row r="103" spans="1:39">
      <c r="A103" s="4">
        <v>43075</v>
      </c>
      <c r="B103" s="3">
        <v>139.23060000000001</v>
      </c>
      <c r="C103" s="3">
        <f t="shared" si="28"/>
        <v>6.3224479175016674E-4</v>
      </c>
      <c r="D103" s="3">
        <f t="shared" si="29"/>
        <v>3.9973347669521172E-7</v>
      </c>
      <c r="E103" s="3">
        <f t="shared" si="30"/>
        <v>5.3959373402628014E-5</v>
      </c>
      <c r="F103" s="3">
        <f t="shared" si="31"/>
        <v>3.5334772406632872E-3</v>
      </c>
      <c r="G103" s="3">
        <f t="shared" si="32"/>
        <v>2.5923392219858753E-2</v>
      </c>
      <c r="H103" s="3">
        <f t="shared" si="33"/>
        <v>1.5</v>
      </c>
      <c r="I103" s="13">
        <f>I104*(1+(H104*((B103/B104)-1))+((1-H104)*(Eur_1M!B103/100)*((A103-A104)/360)))</f>
        <v>120.80968674320722</v>
      </c>
      <c r="J103" s="3">
        <f t="shared" si="34"/>
        <v>115.58112693708408</v>
      </c>
      <c r="K103" s="3">
        <f t="shared" si="27"/>
        <v>1.1468890383202053</v>
      </c>
      <c r="L103" s="13">
        <f t="shared" si="35"/>
        <v>1146.8890383202054</v>
      </c>
      <c r="M103" s="3">
        <f t="shared" si="36"/>
        <v>9.5330972899895956E-4</v>
      </c>
      <c r="N103" s="3">
        <f t="shared" si="42"/>
        <v>4.1227348845183684E-2</v>
      </c>
      <c r="O103" s="3">
        <v>92</v>
      </c>
      <c r="P103" s="3">
        <f t="shared" si="43"/>
        <v>0.36507936507936506</v>
      </c>
      <c r="Q103" s="3">
        <f>(  Eur_3M!B102 + ( (Eur_6M!B102 - Eur_3M!B102)/0.25  )*(P103-0.25) )/100</f>
        <v>-3.0068253968253971E-3</v>
      </c>
      <c r="R103" s="3">
        <f t="shared" si="44"/>
        <v>5.4702510648016816</v>
      </c>
      <c r="S103" s="3">
        <f t="shared" si="45"/>
        <v>5.4453407594393353</v>
      </c>
      <c r="T103" s="13">
        <f t="shared" si="46"/>
        <v>0.99999997753007452</v>
      </c>
      <c r="U103" s="13">
        <f t="shared" si="46"/>
        <v>0.9999999741468486</v>
      </c>
      <c r="V103" s="3">
        <f t="shared" si="47"/>
        <v>145.79070579846598</v>
      </c>
      <c r="W103" s="13">
        <f t="shared" si="48"/>
        <v>0.99999997753007452</v>
      </c>
      <c r="X103" s="3">
        <f t="shared" si="49"/>
        <v>4.4378466375408854E-9</v>
      </c>
      <c r="Y103" s="3">
        <f t="shared" si="50"/>
        <v>3.0101228526105674</v>
      </c>
      <c r="Z103" s="3">
        <f t="shared" si="51"/>
        <v>8.7859310008609671E-5</v>
      </c>
      <c r="AA103" s="3">
        <f t="shared" si="52"/>
        <v>365.48033421076582</v>
      </c>
      <c r="AD103" s="3">
        <f t="shared" si="37"/>
        <v>6.3244470061674107E-4</v>
      </c>
      <c r="AE103" s="3">
        <f>Eur_1M!B102/100</f>
        <v>-3.6700000000000001E-3</v>
      </c>
      <c r="AF103" s="3">
        <f t="shared" si="38"/>
        <v>1.5</v>
      </c>
      <c r="AG103" s="3">
        <f t="shared" si="39"/>
        <v>-0.5</v>
      </c>
      <c r="AH103" s="3">
        <f t="shared" si="41"/>
        <v>1.0006324447006167</v>
      </c>
      <c r="AI103" s="3">
        <f t="shared" si="40"/>
        <v>0.99633000000000005</v>
      </c>
      <c r="AL103" s="25"/>
      <c r="AM103" s="25"/>
    </row>
    <row r="104" spans="1:39">
      <c r="A104" s="4">
        <v>43074</v>
      </c>
      <c r="B104" s="3">
        <v>139.14259999999999</v>
      </c>
      <c r="C104" s="3">
        <f t="shared" si="28"/>
        <v>1.4254534268807713E-3</v>
      </c>
      <c r="D104" s="3">
        <f t="shared" si="29"/>
        <v>2.0319174722061346E-6</v>
      </c>
      <c r="E104" s="3">
        <f t="shared" si="30"/>
        <v>5.5806069998737771E-5</v>
      </c>
      <c r="F104" s="3">
        <f t="shared" si="31"/>
        <v>1.4024228970337036E-3</v>
      </c>
      <c r="G104" s="3">
        <f t="shared" si="32"/>
        <v>2.6493723866141537E-2</v>
      </c>
      <c r="H104" s="3">
        <f t="shared" si="33"/>
        <v>1.5</v>
      </c>
      <c r="I104" s="13">
        <f>I105*(1+(H105*((B104/B105)-1))+((1-H105)*(Eur_1M!B104/100)*((A104-A105)/360)))</f>
        <v>120.69457257192532</v>
      </c>
      <c r="J104" s="3">
        <f t="shared" si="34"/>
        <v>115.47099482763269</v>
      </c>
      <c r="K104" s="3">
        <f t="shared" si="27"/>
        <v>1.1457962188223849</v>
      </c>
      <c r="L104" s="13">
        <f t="shared" si="35"/>
        <v>1145.7962188223848</v>
      </c>
      <c r="M104" s="3">
        <f t="shared" si="36"/>
        <v>2.1425190798472719E-3</v>
      </c>
      <c r="N104" s="3">
        <f t="shared" si="42"/>
        <v>4.1241286947432752E-2</v>
      </c>
      <c r="O104" s="3">
        <v>93</v>
      </c>
      <c r="P104" s="3">
        <f t="shared" si="43"/>
        <v>0.36904761904761907</v>
      </c>
      <c r="Q104" s="3">
        <f>(  Eur_3M!B103 + ( (Eur_6M!B103 - Eur_3M!B103)/0.25  )*(P104-0.25) )/100</f>
        <v>-2.9980952380952381E-3</v>
      </c>
      <c r="R104" s="3">
        <f t="shared" si="44"/>
        <v>5.40066773924244</v>
      </c>
      <c r="S104" s="3">
        <f t="shared" si="45"/>
        <v>5.3756139503878542</v>
      </c>
      <c r="T104" s="13">
        <f t="shared" si="46"/>
        <v>0.99999996680335146</v>
      </c>
      <c r="U104" s="13">
        <f t="shared" si="46"/>
        <v>0.99999996183891782</v>
      </c>
      <c r="V104" s="3">
        <f t="shared" si="47"/>
        <v>144.68916674937066</v>
      </c>
      <c r="W104" s="13">
        <f t="shared" si="48"/>
        <v>0.99999996680335146</v>
      </c>
      <c r="X104" s="3">
        <f t="shared" si="49"/>
        <v>6.4468809368628398E-9</v>
      </c>
      <c r="Y104" s="3">
        <f t="shared" si="50"/>
        <v>3.001406973821803</v>
      </c>
      <c r="Z104" s="3">
        <f t="shared" si="51"/>
        <v>1.2881873673942771E-4</v>
      </c>
      <c r="AA104" s="3">
        <f t="shared" si="52"/>
        <v>369.45615994201211</v>
      </c>
      <c r="AD104" s="3">
        <f t="shared" si="37"/>
        <v>1.426469868522906E-3</v>
      </c>
      <c r="AE104" s="3">
        <f>Eur_1M!B103/100</f>
        <v>-3.6700000000000001E-3</v>
      </c>
      <c r="AF104" s="3">
        <f t="shared" si="38"/>
        <v>1.5</v>
      </c>
      <c r="AG104" s="3">
        <f t="shared" si="39"/>
        <v>-0.5</v>
      </c>
      <c r="AH104" s="3">
        <f t="shared" si="41"/>
        <v>1.0014264698685229</v>
      </c>
      <c r="AI104" s="3">
        <f t="shared" si="40"/>
        <v>0.99633000000000005</v>
      </c>
      <c r="AL104" s="25"/>
      <c r="AM104" s="25"/>
    </row>
    <row r="105" spans="1:39">
      <c r="A105" s="4">
        <v>43073</v>
      </c>
      <c r="B105" s="3">
        <v>138.9444</v>
      </c>
      <c r="C105" s="3">
        <f t="shared" si="28"/>
        <v>-1.5612760757676952E-3</v>
      </c>
      <c r="D105" s="3">
        <f t="shared" si="29"/>
        <v>2.4375829847645737E-6</v>
      </c>
      <c r="E105" s="3">
        <f t="shared" si="30"/>
        <v>5.6725502124804135E-5</v>
      </c>
      <c r="F105" s="3">
        <f t="shared" si="31"/>
        <v>1.6949187122065215E-3</v>
      </c>
      <c r="G105" s="3">
        <f t="shared" si="32"/>
        <v>2.6700777041590188E-2</v>
      </c>
      <c r="H105" s="3">
        <f t="shared" si="33"/>
        <v>1.5</v>
      </c>
      <c r="I105" s="13">
        <f>I106*(1+(H106*((B105/B106)-1))+((1-H106)*(Eur_1M!B105/100)*((A105-A106)/360)))</f>
        <v>120.43625896708271</v>
      </c>
      <c r="J105" s="3">
        <f t="shared" si="34"/>
        <v>115.22386085720571</v>
      </c>
      <c r="K105" s="3">
        <f t="shared" si="27"/>
        <v>1.1433439565094077</v>
      </c>
      <c r="L105" s="13">
        <f t="shared" si="35"/>
        <v>1143.3439565094077</v>
      </c>
      <c r="M105" s="3">
        <f t="shared" si="36"/>
        <v>-2.3274182152506441E-3</v>
      </c>
      <c r="N105" s="3">
        <f t="shared" si="42"/>
        <v>4.1178502869616863E-2</v>
      </c>
      <c r="O105" s="3">
        <v>94</v>
      </c>
      <c r="P105" s="3">
        <f t="shared" si="43"/>
        <v>0.37301587301587302</v>
      </c>
      <c r="Q105" s="3">
        <f>(  Eur_3M!B104 + ( (Eur_6M!B104 - Eur_3M!B104)/0.25  )*(P105-0.25) )/100</f>
        <v>-2.9942857142857145E-3</v>
      </c>
      <c r="R105" s="3">
        <f t="shared" si="44"/>
        <v>5.2945432412766928</v>
      </c>
      <c r="S105" s="3">
        <f t="shared" si="45"/>
        <v>5.2693934601811447</v>
      </c>
      <c r="T105" s="13">
        <f t="shared" si="46"/>
        <v>0.99999994034287243</v>
      </c>
      <c r="U105" s="13">
        <f t="shared" si="46"/>
        <v>0.99999993156235645</v>
      </c>
      <c r="V105" s="3">
        <f t="shared" si="47"/>
        <v>142.22641673206579</v>
      </c>
      <c r="W105" s="13">
        <f t="shared" si="48"/>
        <v>0.99999994034287243</v>
      </c>
      <c r="X105" s="3">
        <f t="shared" si="49"/>
        <v>1.1352372812407406E-8</v>
      </c>
      <c r="Y105" s="3">
        <f t="shared" si="50"/>
        <v>2.9976191613857428</v>
      </c>
      <c r="Z105" s="3">
        <f t="shared" si="51"/>
        <v>2.2794932560213371E-4</v>
      </c>
      <c r="AA105" s="3">
        <f t="shared" si="52"/>
        <v>373.43270764865161</v>
      </c>
      <c r="AD105" s="3">
        <f t="shared" si="37"/>
        <v>-1.5600579183178143E-3</v>
      </c>
      <c r="AE105" s="3">
        <f>Eur_1M!B104/100</f>
        <v>-3.6800000000000001E-3</v>
      </c>
      <c r="AF105" s="3">
        <f t="shared" si="38"/>
        <v>1.5</v>
      </c>
      <c r="AG105" s="3">
        <f t="shared" si="39"/>
        <v>-0.5</v>
      </c>
      <c r="AH105" s="3">
        <f t="shared" si="41"/>
        <v>0.99843994208168219</v>
      </c>
      <c r="AI105" s="3">
        <f t="shared" si="40"/>
        <v>0.99631999999999998</v>
      </c>
      <c r="AL105" s="25"/>
      <c r="AM105" s="25"/>
    </row>
    <row r="106" spans="1:39">
      <c r="A106" s="4">
        <v>43070</v>
      </c>
      <c r="B106" s="3">
        <v>139.16149999999999</v>
      </c>
      <c r="C106" s="3">
        <f t="shared" si="28"/>
        <v>3.7321239585076252E-3</v>
      </c>
      <c r="D106" s="3">
        <f t="shared" si="29"/>
        <v>1.3928749241666626E-5</v>
      </c>
      <c r="E106" s="3">
        <f t="shared" si="30"/>
        <v>5.560670690263631E-5</v>
      </c>
      <c r="F106" s="3">
        <f t="shared" si="31"/>
        <v>4.4045796374897195E-3</v>
      </c>
      <c r="G106" s="3">
        <f t="shared" si="32"/>
        <v>2.6237802961565481E-2</v>
      </c>
      <c r="H106" s="3">
        <f t="shared" si="33"/>
        <v>1.5</v>
      </c>
      <c r="I106" s="13">
        <f>I107*(1+(H107*((B106/B107)-1))+((1-H107)*(Eur_1M!B106/100)*((A106-A107)/360)))</f>
        <v>120.71689095730322</v>
      </c>
      <c r="J106" s="3">
        <f t="shared" si="34"/>
        <v>115.49234728870543</v>
      </c>
      <c r="K106" s="3">
        <f t="shared" si="27"/>
        <v>1.1460080951398639</v>
      </c>
      <c r="L106" s="13">
        <f t="shared" si="35"/>
        <v>1146.0080951398638</v>
      </c>
      <c r="M106" s="3">
        <f t="shared" si="36"/>
        <v>5.5980996452275836E-3</v>
      </c>
      <c r="N106" s="3">
        <f t="shared" si="42"/>
        <v>4.0915904076026369E-2</v>
      </c>
      <c r="O106" s="3">
        <v>95</v>
      </c>
      <c r="P106" s="3">
        <f t="shared" si="43"/>
        <v>0.37698412698412698</v>
      </c>
      <c r="Q106" s="3">
        <f>(  Eur_3M!B105 + ( (Eur_6M!B105 - Eur_3M!B105)/0.25  )*(P106-0.25) )/100</f>
        <v>-2.980634920634921E-3</v>
      </c>
      <c r="R106" s="3">
        <f t="shared" si="44"/>
        <v>5.3927534107976962</v>
      </c>
      <c r="S106" s="3">
        <f t="shared" si="45"/>
        <v>5.36763144129681</v>
      </c>
      <c r="T106" s="13">
        <f t="shared" si="46"/>
        <v>0.99999996530692825</v>
      </c>
      <c r="U106" s="13">
        <f t="shared" si="46"/>
        <v>0.99999996011131709</v>
      </c>
      <c r="V106" s="3">
        <f t="shared" si="47"/>
        <v>144.88381172795016</v>
      </c>
      <c r="W106" s="13">
        <f t="shared" si="48"/>
        <v>0.99999996530692825</v>
      </c>
      <c r="X106" s="3">
        <f t="shared" si="49"/>
        <v>6.7087000876492218E-9</v>
      </c>
      <c r="Y106" s="3">
        <f t="shared" si="50"/>
        <v>2.9839785054250458</v>
      </c>
      <c r="Z106" s="3">
        <f t="shared" si="51"/>
        <v>1.3590297513954366E-4</v>
      </c>
      <c r="AA106" s="3">
        <f t="shared" si="52"/>
        <v>377.40794899631106</v>
      </c>
      <c r="AD106" s="3">
        <f t="shared" si="37"/>
        <v>3.7390970051880412E-3</v>
      </c>
      <c r="AE106" s="3">
        <f>Eur_1M!B105/100</f>
        <v>-3.6900000000000001E-3</v>
      </c>
      <c r="AF106" s="3">
        <f t="shared" si="38"/>
        <v>1.5</v>
      </c>
      <c r="AG106" s="3">
        <f t="shared" si="39"/>
        <v>-0.5</v>
      </c>
      <c r="AH106" s="3">
        <f t="shared" si="41"/>
        <v>1.003739097005188</v>
      </c>
      <c r="AI106" s="3">
        <f t="shared" si="40"/>
        <v>0.99631000000000003</v>
      </c>
      <c r="AL106" s="25"/>
      <c r="AM106" s="25"/>
    </row>
    <row r="107" spans="1:39">
      <c r="A107" s="4">
        <v>43069</v>
      </c>
      <c r="B107" s="3">
        <v>138.6431</v>
      </c>
      <c r="C107" s="3">
        <f t="shared" si="28"/>
        <v>1.9681350518116945E-3</v>
      </c>
      <c r="D107" s="3">
        <f t="shared" si="29"/>
        <v>3.8735555821698213E-6</v>
      </c>
      <c r="E107" s="3">
        <f t="shared" si="30"/>
        <v>4.1824345656677581E-5</v>
      </c>
      <c r="F107" s="3">
        <f t="shared" si="31"/>
        <v>1.055062521194709E-3</v>
      </c>
      <c r="G107" s="3">
        <f t="shared" si="32"/>
        <v>2.2940912501734773E-2</v>
      </c>
      <c r="H107" s="3">
        <f t="shared" si="33"/>
        <v>1.5</v>
      </c>
      <c r="I107" s="13">
        <f>I108*(1+(H108*((B107/B108)-1))+((1-H108)*(Eur_1M!B107/100)*((A107-A108)/360)))</f>
        <v>120.04299380449011</v>
      </c>
      <c r="J107" s="3">
        <f t="shared" si="34"/>
        <v>114.84761593924507</v>
      </c>
      <c r="K107" s="3">
        <f t="shared" si="27"/>
        <v>1.1396105513803192</v>
      </c>
      <c r="L107" s="13">
        <f t="shared" si="35"/>
        <v>1139.6105513803193</v>
      </c>
      <c r="M107" s="3">
        <f t="shared" si="36"/>
        <v>2.9558894801410417E-3</v>
      </c>
      <c r="N107" s="3">
        <f t="shared" si="42"/>
        <v>4.0798545407436736E-2</v>
      </c>
      <c r="O107" s="3">
        <v>96</v>
      </c>
      <c r="P107" s="3">
        <f t="shared" si="43"/>
        <v>0.38095238095238093</v>
      </c>
      <c r="Q107" s="3">
        <f>(  Eur_3M!B106 + ( (Eur_6M!B106 - Eur_3M!B106)/0.25  )*(P107-0.25) )/100</f>
        <v>-2.9914285714285715E-3</v>
      </c>
      <c r="R107" s="3">
        <f t="shared" si="44"/>
        <v>5.1571396461073391</v>
      </c>
      <c r="S107" s="3">
        <f t="shared" si="45"/>
        <v>5.131958237187547</v>
      </c>
      <c r="T107" s="13">
        <f t="shared" si="46"/>
        <v>0.99999987462460194</v>
      </c>
      <c r="U107" s="13">
        <f t="shared" si="46"/>
        <v>0.99999985662843416</v>
      </c>
      <c r="V107" s="3">
        <f t="shared" si="47"/>
        <v>138.47031061799566</v>
      </c>
      <c r="W107" s="13">
        <f t="shared" si="48"/>
        <v>0.99999987462460194</v>
      </c>
      <c r="X107" s="3">
        <f t="shared" si="49"/>
        <v>2.3324167985586555E-8</v>
      </c>
      <c r="Y107" s="3">
        <f t="shared" si="50"/>
        <v>2.9948138824854382</v>
      </c>
      <c r="Z107" s="3">
        <f t="shared" si="51"/>
        <v>4.7079783340786709E-4</v>
      </c>
      <c r="AA107" s="3">
        <f t="shared" si="52"/>
        <v>381.38670395550361</v>
      </c>
      <c r="AD107" s="3">
        <f t="shared" si="37"/>
        <v>1.9700731008416295E-3</v>
      </c>
      <c r="AE107" s="3">
        <f>Eur_1M!B106/100</f>
        <v>-3.7099999999999998E-3</v>
      </c>
      <c r="AF107" s="3">
        <f t="shared" si="38"/>
        <v>1.5</v>
      </c>
      <c r="AG107" s="3">
        <f t="shared" si="39"/>
        <v>-0.5</v>
      </c>
      <c r="AH107" s="3">
        <f t="shared" si="41"/>
        <v>1.0019700731008416</v>
      </c>
      <c r="AI107" s="3">
        <f t="shared" si="40"/>
        <v>0.99629000000000001</v>
      </c>
      <c r="AL107" s="25"/>
      <c r="AM107" s="25"/>
    </row>
    <row r="108" spans="1:39">
      <c r="A108" s="4">
        <v>43068</v>
      </c>
      <c r="B108" s="3">
        <v>138.37049999999999</v>
      </c>
      <c r="C108" s="3">
        <f t="shared" si="28"/>
        <v>-2.2364138932156634E-3</v>
      </c>
      <c r="D108" s="3">
        <f t="shared" si="29"/>
        <v>5.0015471017680403E-6</v>
      </c>
      <c r="E108" s="3">
        <f t="shared" si="30"/>
        <v>3.8049925667979437E-5</v>
      </c>
      <c r="F108" s="3">
        <f t="shared" si="31"/>
        <v>-5.9821447772381376E-4</v>
      </c>
      <c r="G108" s="3">
        <f t="shared" si="32"/>
        <v>2.1890719752052125E-2</v>
      </c>
      <c r="H108" s="3">
        <f t="shared" si="33"/>
        <v>1.5</v>
      </c>
      <c r="I108" s="13">
        <f>I109*(1+(H109*((B108/B109)-1))+((1-H109)*(Eur_1M!B108/100)*((A108-A109)/360)))</f>
        <v>119.68868389038813</v>
      </c>
      <c r="J108" s="3">
        <f t="shared" si="34"/>
        <v>114.50864031352448</v>
      </c>
      <c r="K108" s="3">
        <f t="shared" si="27"/>
        <v>1.1362469621880429</v>
      </c>
      <c r="L108" s="13">
        <f t="shared" si="35"/>
        <v>1136.246962188043</v>
      </c>
      <c r="M108" s="3">
        <f t="shared" si="36"/>
        <v>-3.3513291319097718E-3</v>
      </c>
      <c r="N108" s="3">
        <f t="shared" si="42"/>
        <v>4.0588775681102099E-2</v>
      </c>
      <c r="O108" s="3">
        <v>97</v>
      </c>
      <c r="P108" s="3">
        <f t="shared" si="43"/>
        <v>0.38492063492063494</v>
      </c>
      <c r="Q108" s="3">
        <f>(  Eur_3M!B107 + ( (Eur_6M!B107 - Eur_3M!B107)/0.25  )*(P108-0.25) )/100</f>
        <v>-2.9931746031746031E-3</v>
      </c>
      <c r="R108" s="3">
        <f t="shared" si="44"/>
        <v>5.0391247157952357</v>
      </c>
      <c r="S108" s="3">
        <f t="shared" si="45"/>
        <v>5.0139426387572064</v>
      </c>
      <c r="T108" s="13">
        <f t="shared" si="46"/>
        <v>0.99999976616716146</v>
      </c>
      <c r="U108" s="13">
        <f t="shared" si="46"/>
        <v>0.99999973337055015</v>
      </c>
      <c r="V108" s="3">
        <f t="shared" si="47"/>
        <v>135.09416480221398</v>
      </c>
      <c r="W108" s="13">
        <f t="shared" si="48"/>
        <v>0.99999976616716146</v>
      </c>
      <c r="X108" s="3">
        <f t="shared" si="49"/>
        <v>4.2694715222063224E-8</v>
      </c>
      <c r="Y108" s="3">
        <f t="shared" si="50"/>
        <v>2.9965789269984278</v>
      </c>
      <c r="Z108" s="3">
        <f t="shared" si="51"/>
        <v>8.6118555438887323E-4</v>
      </c>
      <c r="AA108" s="3">
        <f t="shared" si="52"/>
        <v>385.36426815204652</v>
      </c>
      <c r="AD108" s="3">
        <f t="shared" si="37"/>
        <v>-2.2339149828778382E-3</v>
      </c>
      <c r="AE108" s="3">
        <f>Eur_1M!B107/100</f>
        <v>-3.7099999999999998E-3</v>
      </c>
      <c r="AF108" s="3">
        <f t="shared" si="38"/>
        <v>1.5</v>
      </c>
      <c r="AG108" s="3">
        <f t="shared" si="39"/>
        <v>-0.5</v>
      </c>
      <c r="AH108" s="3">
        <f t="shared" si="41"/>
        <v>0.99776608501712216</v>
      </c>
      <c r="AI108" s="3">
        <f t="shared" si="40"/>
        <v>0.99629000000000001</v>
      </c>
      <c r="AL108" s="25"/>
      <c r="AM108" s="25"/>
    </row>
    <row r="109" spans="1:39">
      <c r="A109" s="4">
        <v>43067</v>
      </c>
      <c r="B109" s="3">
        <v>138.68029999999999</v>
      </c>
      <c r="C109" s="3">
        <f t="shared" si="28"/>
        <v>1.5576604836420511E-4</v>
      </c>
      <c r="D109" s="3">
        <f t="shared" si="29"/>
        <v>2.4263061822999886E-8</v>
      </c>
      <c r="E109" s="3">
        <f t="shared" si="30"/>
        <v>3.3048378566211398E-5</v>
      </c>
      <c r="F109" s="3">
        <f t="shared" si="31"/>
        <v>1.6381994154918498E-3</v>
      </c>
      <c r="G109" s="3">
        <f t="shared" si="32"/>
        <v>2.0364646832674645E-2</v>
      </c>
      <c r="H109" s="3">
        <f t="shared" si="33"/>
        <v>1.5</v>
      </c>
      <c r="I109" s="13">
        <f>I110*(1+(H110*((B109/B110)-1))+((1-H110)*(Eur_1M!B109/100)*((A109-A110)/360)))</f>
        <v>120.09047295110733</v>
      </c>
      <c r="J109" s="3">
        <f t="shared" si="34"/>
        <v>114.89304022118775</v>
      </c>
      <c r="K109" s="3">
        <f t="shared" si="27"/>
        <v>1.1400612876935408</v>
      </c>
      <c r="L109" s="13">
        <f t="shared" si="35"/>
        <v>1140.0612876935409</v>
      </c>
      <c r="M109" s="3">
        <f t="shared" si="36"/>
        <v>2.3880542116989307E-4</v>
      </c>
      <c r="N109" s="3">
        <f t="shared" si="42"/>
        <v>4.0588928329403029E-2</v>
      </c>
      <c r="O109" s="3">
        <v>98</v>
      </c>
      <c r="P109" s="3">
        <f t="shared" si="43"/>
        <v>0.3888888888888889</v>
      </c>
      <c r="Q109" s="3">
        <f>(  Eur_3M!B108 + ( (Eur_6M!B108 - Eur_3M!B108)/0.25  )*(P109-0.25) )/100</f>
        <v>-2.9844444444444445E-3</v>
      </c>
      <c r="R109" s="3">
        <f t="shared" si="44"/>
        <v>5.1455268925050088</v>
      </c>
      <c r="S109" s="3">
        <f t="shared" si="45"/>
        <v>5.1202152485875176</v>
      </c>
      <c r="T109" s="13">
        <f t="shared" si="46"/>
        <v>0.99999986661451012</v>
      </c>
      <c r="U109" s="13">
        <f t="shared" si="46"/>
        <v>0.99999984740644321</v>
      </c>
      <c r="V109" s="3">
        <f t="shared" si="47"/>
        <v>138.89999733583886</v>
      </c>
      <c r="W109" s="13">
        <f t="shared" si="48"/>
        <v>0.99999986661451012</v>
      </c>
      <c r="X109" s="3">
        <f t="shared" si="49"/>
        <v>2.4624878601269529E-8</v>
      </c>
      <c r="Y109" s="3">
        <f t="shared" si="50"/>
        <v>2.9878834328983812</v>
      </c>
      <c r="Z109" s="3">
        <f t="shared" si="51"/>
        <v>5.052003183745441E-4</v>
      </c>
      <c r="AA109" s="3">
        <f t="shared" si="52"/>
        <v>389.34044266836003</v>
      </c>
      <c r="AD109" s="3">
        <f t="shared" si="37"/>
        <v>1.5577818052503467E-4</v>
      </c>
      <c r="AE109" s="3">
        <f>Eur_1M!B108/100</f>
        <v>-3.7099999999999998E-3</v>
      </c>
      <c r="AF109" s="3">
        <f t="shared" si="38"/>
        <v>1.5</v>
      </c>
      <c r="AG109" s="3">
        <f t="shared" si="39"/>
        <v>-0.5</v>
      </c>
      <c r="AH109" s="3">
        <f t="shared" si="41"/>
        <v>1.000155778180525</v>
      </c>
      <c r="AI109" s="3">
        <f t="shared" si="40"/>
        <v>0.99629000000000001</v>
      </c>
      <c r="AL109" s="25"/>
      <c r="AM109" s="25"/>
    </row>
    <row r="110" spans="1:39">
      <c r="A110" s="4">
        <v>43066</v>
      </c>
      <c r="B110" s="3">
        <v>138.65870000000001</v>
      </c>
      <c r="C110" s="3">
        <f t="shared" si="28"/>
        <v>1.3964875021360622E-3</v>
      </c>
      <c r="D110" s="3">
        <f t="shared" si="29"/>
        <v>1.9501773436222182E-6</v>
      </c>
      <c r="E110" s="3">
        <f t="shared" si="30"/>
        <v>3.435444744437365E-5</v>
      </c>
      <c r="F110" s="3">
        <f t="shared" si="31"/>
        <v>2.635833531851599E-3</v>
      </c>
      <c r="G110" s="3">
        <f t="shared" si="32"/>
        <v>2.0699976768158438E-2</v>
      </c>
      <c r="H110" s="3">
        <f t="shared" si="33"/>
        <v>1.5</v>
      </c>
      <c r="I110" s="13">
        <f>I111*(1+(H111*((B110/B111)-1))+((1-H111)*(Eur_1M!B110/100)*((A110-A111)/360)))</f>
        <v>120.06179811912469</v>
      </c>
      <c r="J110" s="3">
        <f t="shared" si="34"/>
        <v>114.8656064161293</v>
      </c>
      <c r="K110" s="3">
        <f t="shared" si="27"/>
        <v>1.1397890673827102</v>
      </c>
      <c r="L110" s="13">
        <f t="shared" si="35"/>
        <v>1139.7890673827103</v>
      </c>
      <c r="M110" s="3">
        <f t="shared" si="36"/>
        <v>2.1094680742239054E-3</v>
      </c>
      <c r="N110" s="3">
        <f t="shared" si="42"/>
        <v>4.081801185871016E-2</v>
      </c>
      <c r="O110" s="3">
        <v>99</v>
      </c>
      <c r="P110" s="3">
        <f t="shared" si="43"/>
        <v>0.39285714285714285</v>
      </c>
      <c r="Q110" s="3">
        <f>(  Eur_3M!B109 + ( (Eur_6M!B109 - Eur_3M!B109)/0.25  )*(P110-0.25) )/100</f>
        <v>-2.9642857142857144E-3</v>
      </c>
      <c r="R110" s="3">
        <f t="shared" si="44"/>
        <v>5.0815247635278906</v>
      </c>
      <c r="S110" s="3">
        <f t="shared" si="45"/>
        <v>5.0559407206404385</v>
      </c>
      <c r="T110" s="13">
        <f t="shared" si="46"/>
        <v>0.99999981279140493</v>
      </c>
      <c r="U110" s="13">
        <f t="shared" si="46"/>
        <v>0.99999978586282012</v>
      </c>
      <c r="V110" s="3">
        <f t="shared" si="47"/>
        <v>138.62384923382092</v>
      </c>
      <c r="W110" s="13">
        <f t="shared" si="48"/>
        <v>0.99999981279140493</v>
      </c>
      <c r="X110" s="3">
        <f t="shared" si="49"/>
        <v>3.3803633390240779E-8</v>
      </c>
      <c r="Y110" s="3">
        <f t="shared" si="50"/>
        <v>2.9677025377165225</v>
      </c>
      <c r="Z110" s="3">
        <f t="shared" si="51"/>
        <v>7.0420460114066507E-4</v>
      </c>
      <c r="AA110" s="3">
        <f t="shared" si="52"/>
        <v>393.31482330272758</v>
      </c>
      <c r="AD110" s="3">
        <f t="shared" si="37"/>
        <v>1.3974630448660985E-3</v>
      </c>
      <c r="AE110" s="3">
        <f>Eur_1M!B109/100</f>
        <v>-3.7199999999999998E-3</v>
      </c>
      <c r="AF110" s="3">
        <f t="shared" si="38"/>
        <v>1.5</v>
      </c>
      <c r="AG110" s="3">
        <f t="shared" si="39"/>
        <v>-0.5</v>
      </c>
      <c r="AH110" s="3">
        <f t="shared" si="41"/>
        <v>1.0013974630448661</v>
      </c>
      <c r="AI110" s="3">
        <f t="shared" si="40"/>
        <v>0.99628000000000005</v>
      </c>
      <c r="AL110" s="25"/>
      <c r="AM110" s="25"/>
    </row>
    <row r="111" spans="1:39">
      <c r="A111" s="4">
        <v>43063</v>
      </c>
      <c r="B111" s="3">
        <v>138.46520000000001</v>
      </c>
      <c r="C111" s="3">
        <f t="shared" si="28"/>
        <v>-1.2039098204285929E-3</v>
      </c>
      <c r="D111" s="3">
        <f t="shared" si="29"/>
        <v>1.4493988557244067E-6</v>
      </c>
      <c r="E111" s="3">
        <f t="shared" si="30"/>
        <v>3.7601002734822366E-5</v>
      </c>
      <c r="F111" s="3">
        <f t="shared" si="31"/>
        <v>3.518980349967565E-3</v>
      </c>
      <c r="G111" s="3">
        <f t="shared" si="32"/>
        <v>2.1586366163752143E-2</v>
      </c>
      <c r="H111" s="3">
        <f t="shared" si="33"/>
        <v>1.5</v>
      </c>
      <c r="I111" s="13">
        <f>I112*(1+(H112*((B111/B112)-1))+((1-H112)*(Eur_1M!B111/100)*((A111-A112)/360)))</f>
        <v>119.80879853015395</v>
      </c>
      <c r="J111" s="3">
        <f t="shared" si="34"/>
        <v>114.62355647463733</v>
      </c>
      <c r="K111" s="3">
        <f t="shared" si="27"/>
        <v>1.1373872528998468</v>
      </c>
      <c r="L111" s="13">
        <f t="shared" si="35"/>
        <v>1137.3872528998468</v>
      </c>
      <c r="M111" s="3">
        <f t="shared" si="36"/>
        <v>-1.8012326969940068E-3</v>
      </c>
      <c r="N111" s="3">
        <f t="shared" si="42"/>
        <v>4.0885025191558767E-2</v>
      </c>
      <c r="O111" s="3">
        <v>100</v>
      </c>
      <c r="P111" s="3">
        <f t="shared" si="43"/>
        <v>0.3968253968253968</v>
      </c>
      <c r="Q111" s="3">
        <f>(  Eur_3M!B110 + ( (Eur_6M!B110 - Eur_3M!B110)/0.25  )*(P111-0.25) )/100</f>
        <v>-2.9552380952380954E-3</v>
      </c>
      <c r="R111" s="3">
        <f t="shared" si="44"/>
        <v>4.9657145713471431</v>
      </c>
      <c r="S111" s="3">
        <f t="shared" si="45"/>
        <v>4.9399594263463156</v>
      </c>
      <c r="T111" s="13">
        <f t="shared" si="46"/>
        <v>0.99999965775717503</v>
      </c>
      <c r="U111" s="13">
        <f t="shared" si="46"/>
        <v>0.99999960930585829</v>
      </c>
      <c r="V111" s="3">
        <f t="shared" si="47"/>
        <v>136.21385336255935</v>
      </c>
      <c r="W111" s="13">
        <f t="shared" si="48"/>
        <v>0.99999965775717503</v>
      </c>
      <c r="X111" s="3">
        <f t="shared" si="49"/>
        <v>6.0207596983252821E-8</v>
      </c>
      <c r="Y111" s="3">
        <f t="shared" si="50"/>
        <v>2.9586395220520223</v>
      </c>
      <c r="Z111" s="3">
        <f t="shared" si="51"/>
        <v>1.2636643575552526E-3</v>
      </c>
      <c r="AA111" s="3">
        <f t="shared" si="52"/>
        <v>397.29087709311938</v>
      </c>
      <c r="AD111" s="3">
        <f t="shared" si="37"/>
        <v>-1.203185411737473E-3</v>
      </c>
      <c r="AE111" s="3">
        <f>Eur_1M!B110/100</f>
        <v>-3.7199999999999998E-3</v>
      </c>
      <c r="AF111" s="3">
        <f t="shared" si="38"/>
        <v>1.5</v>
      </c>
      <c r="AG111" s="3">
        <f t="shared" si="39"/>
        <v>-0.5</v>
      </c>
      <c r="AH111" s="3">
        <f t="shared" si="41"/>
        <v>0.99879681458826253</v>
      </c>
      <c r="AI111" s="3">
        <f t="shared" si="40"/>
        <v>0.99628000000000005</v>
      </c>
      <c r="AL111" s="25"/>
      <c r="AM111" s="25"/>
    </row>
    <row r="112" spans="1:39">
      <c r="A112" s="4">
        <v>43062</v>
      </c>
      <c r="B112" s="3">
        <v>138.63200000000001</v>
      </c>
      <c r="C112" s="3">
        <f t="shared" si="28"/>
        <v>-6.0862080044647466E-4</v>
      </c>
      <c r="D112" s="3">
        <f t="shared" si="29"/>
        <v>3.704192787361075E-7</v>
      </c>
      <c r="E112" s="3">
        <f t="shared" si="30"/>
        <v>3.6743356380247162E-5</v>
      </c>
      <c r="F112" s="3">
        <f t="shared" si="31"/>
        <v>5.4921446803921758E-3</v>
      </c>
      <c r="G112" s="3">
        <f t="shared" si="32"/>
        <v>2.1070433998406093E-2</v>
      </c>
      <c r="H112" s="3">
        <f t="shared" si="33"/>
        <v>1.5</v>
      </c>
      <c r="I112" s="13">
        <f>I113*(1+(H113*((B112/B113)-1))+((1-H113)*(Eur_1M!B112/100)*((A112-A113)/360)))</f>
        <v>120.02479652838313</v>
      </c>
      <c r="J112" s="3">
        <f t="shared" si="34"/>
        <v>114.83020622868023</v>
      </c>
      <c r="K112" s="3">
        <f t="shared" si="27"/>
        <v>1.1394377982091373</v>
      </c>
      <c r="L112" s="13">
        <f t="shared" si="35"/>
        <v>1139.4377982091373</v>
      </c>
      <c r="M112" s="3">
        <f t="shared" si="36"/>
        <v>-9.0791269280980104E-4</v>
      </c>
      <c r="N112" s="3">
        <f t="shared" si="42"/>
        <v>4.0875657701618814E-2</v>
      </c>
      <c r="O112" s="3">
        <v>101</v>
      </c>
      <c r="P112" s="3">
        <f t="shared" si="43"/>
        <v>0.40079365079365081</v>
      </c>
      <c r="Q112" s="3">
        <f>(  Eur_3M!B111 + ( (Eur_6M!B111 - Eur_3M!B111)/0.25  )*(P112-0.25) )/100</f>
        <v>-2.9401587301587299E-3</v>
      </c>
      <c r="R112" s="3">
        <f t="shared" si="44"/>
        <v>5.0117113053226081</v>
      </c>
      <c r="S112" s="3">
        <f t="shared" si="45"/>
        <v>4.9858336353318053</v>
      </c>
      <c r="T112" s="13">
        <f t="shared" si="46"/>
        <v>0.99999973025950328</v>
      </c>
      <c r="U112" s="13">
        <f t="shared" si="46"/>
        <v>0.99999969152392354</v>
      </c>
      <c r="V112" s="3">
        <f t="shared" si="47"/>
        <v>138.25870816255247</v>
      </c>
      <c r="W112" s="13">
        <f t="shared" si="48"/>
        <v>0.99999973025950328</v>
      </c>
      <c r="X112" s="3">
        <f t="shared" si="49"/>
        <v>4.7550237521932046E-8</v>
      </c>
      <c r="Y112" s="3">
        <f t="shared" si="50"/>
        <v>2.9435729640752668</v>
      </c>
      <c r="Z112" s="3">
        <f t="shared" si="51"/>
        <v>1.0113920171617135E-3</v>
      </c>
      <c r="AA112" s="3">
        <f t="shared" si="52"/>
        <v>401.2660994130984</v>
      </c>
      <c r="AD112" s="3">
        <f t="shared" si="37"/>
        <v>-6.0843562837553655E-4</v>
      </c>
      <c r="AE112" s="3">
        <f>Eur_1M!B111/100</f>
        <v>-3.7199999999999998E-3</v>
      </c>
      <c r="AF112" s="3">
        <f t="shared" si="38"/>
        <v>1.5</v>
      </c>
      <c r="AG112" s="3">
        <f t="shared" si="39"/>
        <v>-0.5</v>
      </c>
      <c r="AH112" s="3">
        <f t="shared" si="41"/>
        <v>0.99939156437162446</v>
      </c>
      <c r="AI112" s="3">
        <f t="shared" si="40"/>
        <v>0.99628000000000005</v>
      </c>
      <c r="AL112" s="25"/>
      <c r="AM112" s="25"/>
    </row>
    <row r="113" spans="1:39">
      <c r="A113" s="4">
        <v>43061</v>
      </c>
      <c r="B113" s="3">
        <v>138.71639999999999</v>
      </c>
      <c r="C113" s="3">
        <f t="shared" si="28"/>
        <v>5.8409573907839188E-4</v>
      </c>
      <c r="D113" s="3">
        <f t="shared" si="29"/>
        <v>3.4116783240953286E-7</v>
      </c>
      <c r="E113" s="3">
        <f t="shared" si="30"/>
        <v>4.8683593030160956E-5</v>
      </c>
      <c r="F113" s="3">
        <f t="shared" si="31"/>
        <v>9.6094199136162496E-3</v>
      </c>
      <c r="G113" s="3">
        <f t="shared" si="32"/>
        <v>2.3563498742801742E-2</v>
      </c>
      <c r="H113" s="3">
        <f t="shared" si="33"/>
        <v>1.5</v>
      </c>
      <c r="I113" s="13">
        <f>I114*(1+(H114*((B113/B114)-1))+((1-H114)*(Eur_1M!B113/100)*((A113-A114)/360)))</f>
        <v>120.13381804812504</v>
      </c>
      <c r="J113" s="3">
        <f t="shared" si="34"/>
        <v>114.93450937234242</v>
      </c>
      <c r="K113" s="3">
        <f t="shared" si="27"/>
        <v>1.1404727780133541</v>
      </c>
      <c r="L113" s="13">
        <f t="shared" si="35"/>
        <v>1140.4727780133542</v>
      </c>
      <c r="M113" s="3">
        <f t="shared" si="36"/>
        <v>8.8117784972278608E-4</v>
      </c>
      <c r="N113" s="3">
        <f t="shared" si="42"/>
        <v>4.0874603379447434E-2</v>
      </c>
      <c r="O113" s="3">
        <v>102</v>
      </c>
      <c r="P113" s="3">
        <f t="shared" si="43"/>
        <v>0.40476190476190477</v>
      </c>
      <c r="Q113" s="3">
        <f>(  Eur_3M!B112 + ( (Eur_6M!B112 - Eur_3M!B112)/0.25  )*(P113-0.25) )/100</f>
        <v>-2.9371428571428569E-3</v>
      </c>
      <c r="R113" s="3">
        <f t="shared" si="44"/>
        <v>5.0218505975349901</v>
      </c>
      <c r="S113" s="3">
        <f t="shared" si="45"/>
        <v>4.9958458065733495</v>
      </c>
      <c r="T113" s="13">
        <f t="shared" si="46"/>
        <v>0.9999997441200742</v>
      </c>
      <c r="U113" s="13">
        <f t="shared" si="46"/>
        <v>0.99999970710773733</v>
      </c>
      <c r="V113" s="3">
        <f t="shared" si="47"/>
        <v>139.28322893791892</v>
      </c>
      <c r="W113" s="13">
        <f t="shared" si="48"/>
        <v>0.9999997441200742</v>
      </c>
      <c r="X113" s="3">
        <f t="shared" si="49"/>
        <v>4.4930277932732172E-8</v>
      </c>
      <c r="Y113" s="3">
        <f t="shared" si="50"/>
        <v>2.9405870569008887</v>
      </c>
      <c r="Z113" s="3">
        <f t="shared" si="51"/>
        <v>9.6685675264002961E-4</v>
      </c>
      <c r="AA113" s="3">
        <f t="shared" si="52"/>
        <v>405.24327079221126</v>
      </c>
      <c r="AD113" s="3">
        <f t="shared" si="37"/>
        <v>5.8426635621189327E-4</v>
      </c>
      <c r="AE113" s="3">
        <f>Eur_1M!B112/100</f>
        <v>-3.7099999999999998E-3</v>
      </c>
      <c r="AF113" s="3">
        <f t="shared" si="38"/>
        <v>1.5</v>
      </c>
      <c r="AG113" s="3">
        <f t="shared" si="39"/>
        <v>-0.5</v>
      </c>
      <c r="AH113" s="3">
        <f t="shared" si="41"/>
        <v>1.0005842663562119</v>
      </c>
      <c r="AI113" s="3">
        <f t="shared" si="40"/>
        <v>0.99629000000000001</v>
      </c>
      <c r="AL113" s="25"/>
      <c r="AM113" s="25"/>
    </row>
    <row r="114" spans="1:39">
      <c r="A114" s="4">
        <v>43060</v>
      </c>
      <c r="B114" s="3">
        <v>138.6354</v>
      </c>
      <c r="C114" s="3">
        <f t="shared" si="28"/>
        <v>1.9003094442545366E-3</v>
      </c>
      <c r="D114" s="3">
        <f t="shared" si="29"/>
        <v>3.6111759839229856E-6</v>
      </c>
      <c r="E114" s="3">
        <f t="shared" si="30"/>
        <v>4.8347829029759429E-5</v>
      </c>
      <c r="F114" s="3">
        <f t="shared" si="31"/>
        <v>8.9518134133663441E-3</v>
      </c>
      <c r="G114" s="3">
        <f t="shared" si="32"/>
        <v>2.3636785289897221E-2</v>
      </c>
      <c r="H114" s="3">
        <f t="shared" si="33"/>
        <v>1.5</v>
      </c>
      <c r="I114" s="13">
        <f>I115*(1+(H115*((B114/B115)-1))+((1-H115)*(Eur_1M!B114/100)*((A114-A115)/360)))</f>
        <v>120.02800541537923</v>
      </c>
      <c r="J114" s="3">
        <f t="shared" si="34"/>
        <v>114.83327623726331</v>
      </c>
      <c r="K114" s="3">
        <f t="shared" si="27"/>
        <v>1.139468261307091</v>
      </c>
      <c r="L114" s="13">
        <f t="shared" si="35"/>
        <v>1139.4682613070911</v>
      </c>
      <c r="M114" s="3">
        <f t="shared" si="36"/>
        <v>2.8542636426726708E-3</v>
      </c>
      <c r="N114" s="3">
        <f t="shared" si="42"/>
        <v>4.0986560851055585E-2</v>
      </c>
      <c r="O114" s="3">
        <v>103</v>
      </c>
      <c r="P114" s="3">
        <f t="shared" si="43"/>
        <v>0.40873015873015872</v>
      </c>
      <c r="Q114" s="3">
        <f>(  Eur_3M!B113 + ( (Eur_6M!B113 - Eur_3M!B113)/0.25  )*(P114-0.25) )/100</f>
        <v>-2.9344444444444444E-3</v>
      </c>
      <c r="R114" s="3">
        <f t="shared" si="44"/>
        <v>4.9499295294559955</v>
      </c>
      <c r="S114" s="3">
        <f t="shared" si="45"/>
        <v>4.923725998284854</v>
      </c>
      <c r="T114" s="13">
        <f t="shared" si="46"/>
        <v>0.99999962879820936</v>
      </c>
      <c r="U114" s="13">
        <f t="shared" si="46"/>
        <v>0.99999957544145512</v>
      </c>
      <c r="V114" s="3">
        <f t="shared" si="47"/>
        <v>138.26814789596745</v>
      </c>
      <c r="W114" s="13">
        <f t="shared" si="48"/>
        <v>0.99999962879820936</v>
      </c>
      <c r="X114" s="3">
        <f t="shared" si="49"/>
        <v>6.3877694724451384E-8</v>
      </c>
      <c r="Y114" s="3">
        <f t="shared" si="50"/>
        <v>2.9378952056666647</v>
      </c>
      <c r="Z114" s="3">
        <f t="shared" si="51"/>
        <v>1.3894146147482719E-3</v>
      </c>
      <c r="AA114" s="3">
        <f t="shared" si="52"/>
        <v>409.22050839349947</v>
      </c>
      <c r="AD114" s="3">
        <f t="shared" si="37"/>
        <v>1.9021161765153671E-3</v>
      </c>
      <c r="AE114" s="3">
        <f>Eur_1M!B113/100</f>
        <v>-3.7199999999999998E-3</v>
      </c>
      <c r="AF114" s="3">
        <f t="shared" si="38"/>
        <v>1.5</v>
      </c>
      <c r="AG114" s="3">
        <f t="shared" si="39"/>
        <v>-0.5</v>
      </c>
      <c r="AH114" s="3">
        <f t="shared" si="41"/>
        <v>1.0019021161765154</v>
      </c>
      <c r="AI114" s="3">
        <f t="shared" si="40"/>
        <v>0.99628000000000005</v>
      </c>
      <c r="AL114" s="25"/>
      <c r="AM114" s="25"/>
    </row>
    <row r="115" spans="1:39">
      <c r="A115" s="4">
        <v>43059</v>
      </c>
      <c r="B115" s="3">
        <v>138.37219999999999</v>
      </c>
      <c r="C115" s="3">
        <f t="shared" si="28"/>
        <v>1.019510332938412E-3</v>
      </c>
      <c r="D115" s="3">
        <f t="shared" si="29"/>
        <v>1.0394013189681918E-6</v>
      </c>
      <c r="E115" s="3">
        <f t="shared" si="30"/>
        <v>5.0712768850723272E-5</v>
      </c>
      <c r="F115" s="3">
        <f t="shared" si="31"/>
        <v>4.6068944287379603E-3</v>
      </c>
      <c r="G115" s="3">
        <f t="shared" si="32"/>
        <v>2.5012198972986462E-2</v>
      </c>
      <c r="H115" s="3">
        <f t="shared" si="33"/>
        <v>1.5</v>
      </c>
      <c r="I115" s="13">
        <f>I116*(1+(H116*((B115/B116)-1))+((1-H116)*(Eur_1M!B115/100)*((A115-A116)/360)))</f>
        <v>119.68590230191336</v>
      </c>
      <c r="J115" s="3">
        <f t="shared" si="34"/>
        <v>114.50597911027781</v>
      </c>
      <c r="K115" s="3">
        <f t="shared" si="27"/>
        <v>1.1362205555859166</v>
      </c>
      <c r="L115" s="13">
        <f t="shared" si="35"/>
        <v>1136.2205555859166</v>
      </c>
      <c r="M115" s="3">
        <f t="shared" si="36"/>
        <v>1.5443937917864455E-3</v>
      </c>
      <c r="N115" s="3">
        <f t="shared" si="42"/>
        <v>4.1159912794163818E-2</v>
      </c>
      <c r="O115" s="3">
        <v>104</v>
      </c>
      <c r="P115" s="3">
        <f t="shared" si="43"/>
        <v>0.41269841269841268</v>
      </c>
      <c r="Q115" s="3">
        <f>(  Eur_3M!B114 + ( (Eur_6M!B114 - Eur_3M!B114)/0.25  )*(P115-0.25) )/100</f>
        <v>-2.9320634920634923E-3</v>
      </c>
      <c r="R115" s="3">
        <f t="shared" si="44"/>
        <v>4.7972160954026615</v>
      </c>
      <c r="S115" s="3">
        <f t="shared" si="45"/>
        <v>4.770774305801158</v>
      </c>
      <c r="T115" s="13">
        <f t="shared" si="46"/>
        <v>0.99999919556997297</v>
      </c>
      <c r="U115" s="13">
        <f t="shared" si="46"/>
        <v>0.99999908240460533</v>
      </c>
      <c r="V115" s="3">
        <f t="shared" si="47"/>
        <v>135.00976991777691</v>
      </c>
      <c r="W115" s="13">
        <f t="shared" si="48"/>
        <v>0.99999919556997297</v>
      </c>
      <c r="X115" s="3">
        <f t="shared" si="49"/>
        <v>1.3362441884318841E-7</v>
      </c>
      <c r="Y115" s="3">
        <f t="shared" si="50"/>
        <v>2.9354647857369822</v>
      </c>
      <c r="Z115" s="3">
        <f t="shared" si="51"/>
        <v>2.9303423232478649E-3</v>
      </c>
      <c r="AA115" s="3">
        <f t="shared" si="52"/>
        <v>413.19772481132361</v>
      </c>
      <c r="AD115" s="3">
        <f t="shared" si="37"/>
        <v>1.0200302102563175E-3</v>
      </c>
      <c r="AE115" s="3">
        <f>Eur_1M!B114/100</f>
        <v>-3.7199999999999998E-3</v>
      </c>
      <c r="AF115" s="3">
        <f t="shared" si="38"/>
        <v>1.5</v>
      </c>
      <c r="AG115" s="3">
        <f t="shared" si="39"/>
        <v>-0.5</v>
      </c>
      <c r="AH115" s="3">
        <f t="shared" si="41"/>
        <v>1.0010200302102563</v>
      </c>
      <c r="AI115" s="3">
        <f t="shared" si="40"/>
        <v>0.99628000000000005</v>
      </c>
      <c r="AL115" s="25"/>
      <c r="AM115" s="25"/>
    </row>
    <row r="116" spans="1:39">
      <c r="A116" s="4">
        <v>43056</v>
      </c>
      <c r="B116" s="3">
        <v>138.2312</v>
      </c>
      <c r="C116" s="3">
        <f t="shared" si="28"/>
        <v>9.1772474411151478E-4</v>
      </c>
      <c r="D116" s="3">
        <f t="shared" si="29"/>
        <v>8.422187059545453E-7</v>
      </c>
      <c r="E116" s="3">
        <f t="shared" si="30"/>
        <v>5.3598151442555115E-5</v>
      </c>
      <c r="F116" s="3">
        <f t="shared" si="31"/>
        <v>5.5684908346705364E-3</v>
      </c>
      <c r="G116" s="3">
        <f t="shared" si="32"/>
        <v>2.5608623769453803E-2</v>
      </c>
      <c r="H116" s="3">
        <f t="shared" si="33"/>
        <v>1.5</v>
      </c>
      <c r="I116" s="13">
        <f>I117*(1+(H117*((B116/B117)-1))+((1-H117)*(Eur_1M!B116/100)*((A116-A117)/360)))</f>
        <v>119.50120279852848</v>
      </c>
      <c r="J116" s="3">
        <f t="shared" si="34"/>
        <v>114.32927327383838</v>
      </c>
      <c r="K116" s="3">
        <f t="shared" si="27"/>
        <v>1.1344671379459423</v>
      </c>
      <c r="L116" s="13">
        <f t="shared" si="35"/>
        <v>1134.4671379459423</v>
      </c>
      <c r="M116" s="3">
        <f t="shared" si="36"/>
        <v>1.3814310247732278E-3</v>
      </c>
      <c r="N116" s="3">
        <f t="shared" si="42"/>
        <v>4.1452876930436325E-2</v>
      </c>
      <c r="O116" s="3">
        <v>105</v>
      </c>
      <c r="P116" s="3">
        <f t="shared" si="43"/>
        <v>0.41666666666666669</v>
      </c>
      <c r="Q116" s="3">
        <f>(  Eur_3M!B115 + ( (Eur_6M!B115 - Eur_3M!B115)/0.25  )*(P116-0.25) )/100</f>
        <v>-2.9233333333333333E-3</v>
      </c>
      <c r="R116" s="3">
        <f t="shared" si="44"/>
        <v>4.6828730140591661</v>
      </c>
      <c r="S116" s="3">
        <f t="shared" si="45"/>
        <v>4.6561152970585056</v>
      </c>
      <c r="T116" s="13">
        <f t="shared" si="46"/>
        <v>0.99999858559113963</v>
      </c>
      <c r="U116" s="13">
        <f t="shared" si="46"/>
        <v>0.9999983888423678</v>
      </c>
      <c r="V116" s="3">
        <f t="shared" si="47"/>
        <v>133.24834878036609</v>
      </c>
      <c r="W116" s="13">
        <f t="shared" si="48"/>
        <v>0.99999858559113963</v>
      </c>
      <c r="X116" s="3">
        <f t="shared" si="49"/>
        <v>2.2739565967429695E-7</v>
      </c>
      <c r="Y116" s="3">
        <f t="shared" si="50"/>
        <v>2.9266401231759023</v>
      </c>
      <c r="Z116" s="3">
        <f t="shared" si="51"/>
        <v>5.0548636655296545E-3</v>
      </c>
      <c r="AA116" s="3">
        <f t="shared" si="52"/>
        <v>417.17382690216863</v>
      </c>
      <c r="AD116" s="3">
        <f t="shared" si="37"/>
        <v>9.1814598231487743E-4</v>
      </c>
      <c r="AE116" s="3">
        <f>Eur_1M!B115/100</f>
        <v>-3.7299999999999998E-3</v>
      </c>
      <c r="AF116" s="3">
        <f t="shared" si="38"/>
        <v>1.5</v>
      </c>
      <c r="AG116" s="3">
        <f t="shared" si="39"/>
        <v>-0.5</v>
      </c>
      <c r="AH116" s="3">
        <f t="shared" si="41"/>
        <v>1.0009181459823149</v>
      </c>
      <c r="AI116" s="3">
        <f t="shared" si="40"/>
        <v>0.99626999999999999</v>
      </c>
      <c r="AL116" s="25"/>
      <c r="AM116" s="25"/>
    </row>
    <row r="117" spans="1:39">
      <c r="A117" s="4">
        <v>43055</v>
      </c>
      <c r="B117" s="3">
        <v>138.1044</v>
      </c>
      <c r="C117" s="3">
        <f t="shared" si="28"/>
        <v>-3.8376027875843676E-5</v>
      </c>
      <c r="D117" s="3">
        <f t="shared" si="29"/>
        <v>1.4727195155275308E-9</v>
      </c>
      <c r="E117" s="3">
        <f t="shared" si="30"/>
        <v>5.979915001149059E-5</v>
      </c>
      <c r="F117" s="3">
        <f t="shared" si="31"/>
        <v>1.9968600494773055E-3</v>
      </c>
      <c r="G117" s="3">
        <f t="shared" si="32"/>
        <v>2.7403598241996369E-2</v>
      </c>
      <c r="H117" s="3">
        <f t="shared" si="33"/>
        <v>1.5</v>
      </c>
      <c r="I117" s="13">
        <f>I118*(1+(H118*((B117/B118)-1))+((1-H118)*(Eur_1M!B117/100)*((A117-A118)/360)))</f>
        <v>119.33623410215738</v>
      </c>
      <c r="J117" s="3">
        <f t="shared" si="34"/>
        <v>114.17144430871207</v>
      </c>
      <c r="K117" s="3">
        <f t="shared" si="27"/>
        <v>1.1329010318278447</v>
      </c>
      <c r="L117" s="13">
        <f t="shared" si="35"/>
        <v>1132.9010318278447</v>
      </c>
      <c r="M117" s="3">
        <f t="shared" si="36"/>
        <v>-5.2397643354351306E-5</v>
      </c>
      <c r="N117" s="3">
        <f t="shared" si="42"/>
        <v>4.1452867284447352E-2</v>
      </c>
      <c r="O117" s="3">
        <v>106</v>
      </c>
      <c r="P117" s="3">
        <f t="shared" si="43"/>
        <v>0.42063492063492064</v>
      </c>
      <c r="Q117" s="3">
        <f>(  Eur_3M!B116 + ( (Eur_6M!B116 - Eur_3M!B116)/0.25  )*(P117-0.25) )/100</f>
        <v>-2.9214285714285713E-3</v>
      </c>
      <c r="R117" s="3">
        <f t="shared" si="44"/>
        <v>4.6090745547524161</v>
      </c>
      <c r="S117" s="3">
        <f t="shared" si="45"/>
        <v>4.5821897282471635</v>
      </c>
      <c r="T117" s="13">
        <f t="shared" si="46"/>
        <v>0.99999797767356813</v>
      </c>
      <c r="U117" s="13">
        <f t="shared" si="46"/>
        <v>0.99999769933937288</v>
      </c>
      <c r="V117" s="3">
        <f t="shared" si="47"/>
        <v>131.67143399487645</v>
      </c>
      <c r="W117" s="13">
        <f t="shared" si="48"/>
        <v>0.99999797767356813</v>
      </c>
      <c r="X117" s="3">
        <f t="shared" si="49"/>
        <v>3.1932183884977773E-7</v>
      </c>
      <c r="Y117" s="3">
        <f t="shared" si="50"/>
        <v>2.9246619395621769</v>
      </c>
      <c r="Z117" s="3">
        <f t="shared" si="51"/>
        <v>7.1461555737370444E-3</v>
      </c>
      <c r="AA117" s="3">
        <f t="shared" si="52"/>
        <v>421.15116870694561</v>
      </c>
      <c r="AD117" s="3">
        <f t="shared" si="37"/>
        <v>-3.837529152550534E-5</v>
      </c>
      <c r="AE117" s="3">
        <f>Eur_1M!B116/100</f>
        <v>-3.7199999999999998E-3</v>
      </c>
      <c r="AF117" s="3">
        <f t="shared" si="38"/>
        <v>1.5</v>
      </c>
      <c r="AG117" s="3">
        <f t="shared" si="39"/>
        <v>-0.5</v>
      </c>
      <c r="AH117" s="3">
        <f t="shared" si="41"/>
        <v>0.99996162470847449</v>
      </c>
      <c r="AI117" s="3">
        <f t="shared" si="40"/>
        <v>0.99628000000000005</v>
      </c>
      <c r="AL117" s="25"/>
      <c r="AM117" s="25"/>
    </row>
    <row r="118" spans="1:39">
      <c r="A118" s="4">
        <v>43054</v>
      </c>
      <c r="B118" s="3">
        <v>138.1097</v>
      </c>
      <c r="C118" s="3">
        <f t="shared" si="28"/>
        <v>3.5702634371860694E-4</v>
      </c>
      <c r="D118" s="3">
        <f t="shared" si="29"/>
        <v>1.2746781010907687E-7</v>
      </c>
      <c r="E118" s="3">
        <f t="shared" si="30"/>
        <v>5.9804638407890536E-5</v>
      </c>
      <c r="F118" s="3">
        <f t="shared" si="31"/>
        <v>1.9518027751562843E-3</v>
      </c>
      <c r="G118" s="3">
        <f t="shared" si="32"/>
        <v>2.7406904923273676E-2</v>
      </c>
      <c r="H118" s="3">
        <f t="shared" si="33"/>
        <v>1.5</v>
      </c>
      <c r="I118" s="13">
        <f>I119*(1+(H119*((B118/B119)-1))+((1-H119)*(Eur_1M!B118/100)*((A118-A119)/360)))</f>
        <v>119.34248720341355</v>
      </c>
      <c r="J118" s="3">
        <f t="shared" si="34"/>
        <v>114.17742678006454</v>
      </c>
      <c r="K118" s="3">
        <f t="shared" si="27"/>
        <v>1.1329603947272906</v>
      </c>
      <c r="L118" s="13">
        <f t="shared" si="35"/>
        <v>1132.9603947272906</v>
      </c>
      <c r="M118" s="3">
        <f t="shared" si="36"/>
        <v>5.4065561389089105E-4</v>
      </c>
      <c r="N118" s="3">
        <f t="shared" si="42"/>
        <v>4.1468410278819423E-2</v>
      </c>
      <c r="O118" s="3">
        <v>107</v>
      </c>
      <c r="P118" s="3">
        <f t="shared" si="43"/>
        <v>0.42460317460317459</v>
      </c>
      <c r="Q118" s="3">
        <f>(  Eur_3M!B117 + ( (Eur_6M!B117 - Eur_3M!B117)/0.25  )*(P118-0.25) )/100</f>
        <v>-2.9128571428571432E-3</v>
      </c>
      <c r="R118" s="3">
        <f t="shared" si="44"/>
        <v>4.5875478757428096</v>
      </c>
      <c r="S118" s="3">
        <f t="shared" si="45"/>
        <v>4.5605264036471462</v>
      </c>
      <c r="T118" s="13">
        <f t="shared" si="46"/>
        <v>0.99999775758699716</v>
      </c>
      <c r="U118" s="13">
        <f t="shared" si="46"/>
        <v>0.99999744872271878</v>
      </c>
      <c r="V118" s="3">
        <f t="shared" si="47"/>
        <v>131.72283504390407</v>
      </c>
      <c r="W118" s="13">
        <f t="shared" si="48"/>
        <v>0.99999775758699716</v>
      </c>
      <c r="X118" s="3">
        <f t="shared" si="49"/>
        <v>3.5074648920837954E-7</v>
      </c>
      <c r="Y118" s="3">
        <f t="shared" si="50"/>
        <v>2.9160674731992469</v>
      </c>
      <c r="Z118" s="3">
        <f t="shared" si="51"/>
        <v>7.9272656666674376E-3</v>
      </c>
      <c r="AA118" s="3">
        <f t="shared" si="52"/>
        <v>425.12756764148583</v>
      </c>
      <c r="AD118" s="3">
        <f t="shared" si="37"/>
        <v>3.5709008520923291E-4</v>
      </c>
      <c r="AE118" s="3">
        <f>Eur_1M!B117/100</f>
        <v>-3.7199999999999998E-3</v>
      </c>
      <c r="AF118" s="3">
        <f t="shared" si="38"/>
        <v>1.5</v>
      </c>
      <c r="AG118" s="3">
        <f t="shared" si="39"/>
        <v>-0.5</v>
      </c>
      <c r="AH118" s="3">
        <f t="shared" si="41"/>
        <v>1.0003570900852092</v>
      </c>
      <c r="AI118" s="3">
        <f t="shared" si="40"/>
        <v>0.99628000000000005</v>
      </c>
      <c r="AL118" s="25"/>
      <c r="AM118" s="25"/>
    </row>
    <row r="119" spans="1:39">
      <c r="A119" s="4">
        <v>43053</v>
      </c>
      <c r="B119" s="3">
        <v>138.06039999999999</v>
      </c>
      <c r="C119" s="3">
        <f t="shared" si="28"/>
        <v>5.0642835429212988E-4</v>
      </c>
      <c r="D119" s="3">
        <f t="shared" si="29"/>
        <v>2.5646967803103504E-7</v>
      </c>
      <c r="E119" s="3">
        <f t="shared" si="30"/>
        <v>6.2908412874685912E-5</v>
      </c>
      <c r="F119" s="3">
        <f t="shared" si="31"/>
        <v>-2.0278922157876975E-4</v>
      </c>
      <c r="G119" s="3">
        <f t="shared" si="32"/>
        <v>2.8153509451504584E-2</v>
      </c>
      <c r="H119" s="3">
        <f t="shared" si="33"/>
        <v>1.5</v>
      </c>
      <c r="I119" s="13">
        <f>I120*(1+(H120*((B119/B120)-1))+((1-H120)*(Eur_1M!B119/100)*((A119-A120)/360)))</f>
        <v>119.27798145699958</v>
      </c>
      <c r="J119" s="3">
        <f t="shared" si="34"/>
        <v>114.11571279780505</v>
      </c>
      <c r="K119" s="3">
        <f t="shared" si="27"/>
        <v>1.1323480188867001</v>
      </c>
      <c r="L119" s="13">
        <f t="shared" si="35"/>
        <v>1132.3480188867002</v>
      </c>
      <c r="M119" s="3">
        <f t="shared" si="36"/>
        <v>7.6469524000316569E-4</v>
      </c>
      <c r="N119" s="3">
        <f t="shared" si="42"/>
        <v>4.1465250705019073E-2</v>
      </c>
      <c r="O119" s="3">
        <v>108</v>
      </c>
      <c r="P119" s="3">
        <f t="shared" si="43"/>
        <v>0.42857142857142855</v>
      </c>
      <c r="Q119" s="3">
        <f>(  Eur_3M!B118 + ( (Eur_6M!B118 - Eur_3M!B118)/0.25  )*(P119-0.25) )/100</f>
        <v>-2.9042857142857147E-3</v>
      </c>
      <c r="R119" s="3">
        <f t="shared" si="44"/>
        <v>4.5465238679527902</v>
      </c>
      <c r="S119" s="3">
        <f t="shared" si="45"/>
        <v>4.5193784893719231</v>
      </c>
      <c r="T119" s="13">
        <f t="shared" si="46"/>
        <v>0.99999727304062169</v>
      </c>
      <c r="U119" s="13">
        <f t="shared" si="46"/>
        <v>0.99999689892843358</v>
      </c>
      <c r="V119" s="3">
        <f t="shared" si="47"/>
        <v>131.10256712303658</v>
      </c>
      <c r="W119" s="13">
        <f t="shared" si="48"/>
        <v>0.99999727304062169</v>
      </c>
      <c r="X119" s="3">
        <f t="shared" si="49"/>
        <v>4.2131782568052381E-7</v>
      </c>
      <c r="Y119" s="3">
        <f t="shared" si="50"/>
        <v>2.9074294768206768</v>
      </c>
      <c r="Z119" s="3">
        <f t="shared" si="51"/>
        <v>9.6001317596651915E-3</v>
      </c>
      <c r="AA119" s="3">
        <f t="shared" si="52"/>
        <v>429.10387024140596</v>
      </c>
      <c r="AD119" s="3">
        <f t="shared" si="37"/>
        <v>5.0655661078113923E-4</v>
      </c>
      <c r="AE119" s="3">
        <f>Eur_1M!B118/100</f>
        <v>-3.7199999999999998E-3</v>
      </c>
      <c r="AF119" s="3">
        <f t="shared" si="38"/>
        <v>1.5</v>
      </c>
      <c r="AG119" s="3">
        <f t="shared" si="39"/>
        <v>-0.5</v>
      </c>
      <c r="AH119" s="3">
        <f t="shared" si="41"/>
        <v>1.0005065566107811</v>
      </c>
      <c r="AI119" s="3">
        <f t="shared" si="40"/>
        <v>0.99628000000000005</v>
      </c>
      <c r="AL119" s="25"/>
      <c r="AM119" s="25"/>
    </row>
    <row r="120" spans="1:39">
      <c r="A120" s="4">
        <v>43052</v>
      </c>
      <c r="B120" s="3">
        <v>137.9905</v>
      </c>
      <c r="C120" s="3">
        <f t="shared" si="28"/>
        <v>9.0590049288547119E-5</v>
      </c>
      <c r="D120" s="3">
        <f t="shared" si="29"/>
        <v>8.2065570301013967E-9</v>
      </c>
      <c r="E120" s="3">
        <f t="shared" si="30"/>
        <v>6.3170469850214298E-5</v>
      </c>
      <c r="F120" s="3">
        <f t="shared" si="31"/>
        <v>1.0870372618326774E-5</v>
      </c>
      <c r="G120" s="3">
        <f t="shared" si="32"/>
        <v>2.8212547663561859E-2</v>
      </c>
      <c r="H120" s="3">
        <f t="shared" si="33"/>
        <v>1.5</v>
      </c>
      <c r="I120" s="13">
        <f>I121*(1+(H121*((B120/B121)-1))+((1-H121)*(Eur_1M!B120/100)*((A120-A121)/360)))</f>
        <v>119.18680501787975</v>
      </c>
      <c r="J120" s="3">
        <f t="shared" si="34"/>
        <v>114.02848241200013</v>
      </c>
      <c r="K120" s="3">
        <f t="shared" si="27"/>
        <v>1.1314824487374961</v>
      </c>
      <c r="L120" s="13">
        <f t="shared" si="35"/>
        <v>1131.482448737496</v>
      </c>
      <c r="M120" s="3">
        <f t="shared" si="36"/>
        <v>1.5133811018044446E-4</v>
      </c>
      <c r="N120" s="3">
        <f t="shared" si="42"/>
        <v>4.1546615900604697E-2</v>
      </c>
      <c r="O120" s="3">
        <v>109</v>
      </c>
      <c r="P120" s="3">
        <f t="shared" si="43"/>
        <v>0.43253968253968256</v>
      </c>
      <c r="Q120" s="3">
        <f>(  Eur_3M!B119 + ( (Eur_6M!B119 - Eur_3M!B119)/0.25  )*(P120-0.25) )/100</f>
        <v>-2.8957142857142858E-3</v>
      </c>
      <c r="R120" s="3">
        <f t="shared" si="44"/>
        <v>4.4886634714187723</v>
      </c>
      <c r="S120" s="3">
        <f t="shared" si="45"/>
        <v>4.4613391973019834</v>
      </c>
      <c r="T120" s="13">
        <f t="shared" si="46"/>
        <v>0.99999641642925663</v>
      </c>
      <c r="U120" s="13">
        <f t="shared" si="46"/>
        <v>0.99999592754742939</v>
      </c>
      <c r="V120" s="3">
        <f t="shared" si="47"/>
        <v>130.22917548887176</v>
      </c>
      <c r="W120" s="13">
        <f t="shared" si="48"/>
        <v>0.99999641642925663</v>
      </c>
      <c r="X120" s="3">
        <f t="shared" si="49"/>
        <v>5.4401307448033247E-7</v>
      </c>
      <c r="Y120" s="3">
        <f t="shared" si="50"/>
        <v>2.8987305661735618</v>
      </c>
      <c r="Z120" s="3">
        <f t="shared" si="51"/>
        <v>1.2516029925267855E-2</v>
      </c>
      <c r="AA120" s="3">
        <f t="shared" si="52"/>
        <v>433.08001911362476</v>
      </c>
      <c r="AD120" s="3">
        <f t="shared" si="37"/>
        <v>9.0594152690970375E-5</v>
      </c>
      <c r="AE120" s="3">
        <f>Eur_1M!B119/100</f>
        <v>-3.7099999999999998E-3</v>
      </c>
      <c r="AF120" s="3">
        <f t="shared" si="38"/>
        <v>1.5</v>
      </c>
      <c r="AG120" s="3">
        <f t="shared" si="39"/>
        <v>-0.5</v>
      </c>
      <c r="AH120" s="3">
        <f t="shared" si="41"/>
        <v>1.000090594152691</v>
      </c>
      <c r="AI120" s="3">
        <f t="shared" si="40"/>
        <v>0.99629000000000001</v>
      </c>
      <c r="AL120" s="25"/>
      <c r="AM120" s="25"/>
    </row>
    <row r="121" spans="1:39">
      <c r="A121" s="4">
        <v>43049</v>
      </c>
      <c r="B121" s="3">
        <v>137.97800000000001</v>
      </c>
      <c r="C121" s="3">
        <f t="shared" si="28"/>
        <v>-2.0041073518133816E-3</v>
      </c>
      <c r="D121" s="3">
        <f t="shared" si="29"/>
        <v>4.0164462775924456E-6</v>
      </c>
      <c r="E121" s="3">
        <f t="shared" si="30"/>
        <v>6.7761132960352015E-5</v>
      </c>
      <c r="F121" s="3">
        <f t="shared" si="31"/>
        <v>2.0647778558925516E-3</v>
      </c>
      <c r="G121" s="3">
        <f t="shared" si="32"/>
        <v>2.9173693484303619E-2</v>
      </c>
      <c r="H121" s="3">
        <f t="shared" si="33"/>
        <v>1.5</v>
      </c>
      <c r="I121" s="13">
        <f>I122*(1+(H122*((B121/B122)-1))+((1-H122)*(Eur_1M!B121/100)*((A121-A122)/360)))</f>
        <v>119.16876887686207</v>
      </c>
      <c r="J121" s="3">
        <f t="shared" si="34"/>
        <v>114.01122686270919</v>
      </c>
      <c r="K121" s="3">
        <f t="shared" si="27"/>
        <v>1.1313112252786459</v>
      </c>
      <c r="L121" s="13">
        <f t="shared" si="35"/>
        <v>1131.3112252786459</v>
      </c>
      <c r="M121" s="3">
        <f t="shared" si="36"/>
        <v>-3.0025009245954145E-3</v>
      </c>
      <c r="N121" s="3">
        <f t="shared" si="42"/>
        <v>4.1390685982395176E-2</v>
      </c>
      <c r="O121" s="3">
        <v>110</v>
      </c>
      <c r="P121" s="3">
        <f t="shared" si="43"/>
        <v>0.43650793650793651</v>
      </c>
      <c r="Q121" s="3">
        <f>(  Eur_3M!B120 + ( (Eur_6M!B120 - Eur_3M!B120)/0.25  )*(P121-0.25) )/100</f>
        <v>-2.8871428571428577E-3</v>
      </c>
      <c r="R121" s="3">
        <f t="shared" si="44"/>
        <v>4.479251354496629</v>
      </c>
      <c r="S121" s="3">
        <f t="shared" si="45"/>
        <v>4.4519050467839429</v>
      </c>
      <c r="T121" s="13">
        <f t="shared" si="46"/>
        <v>0.99999625473562226</v>
      </c>
      <c r="U121" s="13">
        <f t="shared" si="46"/>
        <v>0.99999574440983707</v>
      </c>
      <c r="V121" s="3">
        <f t="shared" si="47"/>
        <v>130.05019394242231</v>
      </c>
      <c r="W121" s="13">
        <f t="shared" si="48"/>
        <v>0.99999625473562226</v>
      </c>
      <c r="X121" s="3">
        <f t="shared" si="49"/>
        <v>5.6709231334669768E-7</v>
      </c>
      <c r="Y121" s="3">
        <f t="shared" si="50"/>
        <v>2.8901496840980379</v>
      </c>
      <c r="Z121" s="3">
        <f t="shared" si="51"/>
        <v>1.3113321893110232E-2</v>
      </c>
      <c r="AA121" s="3">
        <f t="shared" si="52"/>
        <v>437.05653718422639</v>
      </c>
      <c r="AD121" s="3">
        <f t="shared" si="37"/>
        <v>-2.0021004695676137E-3</v>
      </c>
      <c r="AE121" s="3">
        <f>Eur_1M!B120/100</f>
        <v>-3.7099999999999998E-3</v>
      </c>
      <c r="AF121" s="3">
        <f t="shared" si="38"/>
        <v>1.5</v>
      </c>
      <c r="AG121" s="3">
        <f t="shared" si="39"/>
        <v>-0.5</v>
      </c>
      <c r="AH121" s="3">
        <f t="shared" si="41"/>
        <v>0.99799789953043239</v>
      </c>
      <c r="AI121" s="3">
        <f t="shared" si="40"/>
        <v>0.99629000000000001</v>
      </c>
      <c r="AL121" s="25"/>
      <c r="AM121" s="25"/>
    </row>
    <row r="122" spans="1:39">
      <c r="A122" s="4">
        <v>43048</v>
      </c>
      <c r="B122" s="3">
        <v>138.25479999999999</v>
      </c>
      <c r="C122" s="3">
        <f t="shared" si="28"/>
        <v>-3.4997145769217275E-3</v>
      </c>
      <c r="D122" s="3">
        <f t="shared" si="29"/>
        <v>1.2248002119918426E-5</v>
      </c>
      <c r="E122" s="3">
        <f t="shared" si="30"/>
        <v>6.7814511513104888E-5</v>
      </c>
      <c r="F122" s="3">
        <f t="shared" si="31"/>
        <v>6.0862658932348945E-3</v>
      </c>
      <c r="G122" s="3">
        <f t="shared" si="32"/>
        <v>2.8829255740922873E-2</v>
      </c>
      <c r="H122" s="3">
        <f t="shared" si="33"/>
        <v>1.5</v>
      </c>
      <c r="I122" s="13">
        <f>I123*(1+(H123*((B122/B123)-1))+((1-H123)*(Eur_1M!B122/100)*((A122-A123)/360)))</f>
        <v>119.52711090753219</v>
      </c>
      <c r="J122" s="3">
        <f t="shared" si="34"/>
        <v>114.35406009777761</v>
      </c>
      <c r="K122" s="3">
        <f t="shared" si="27"/>
        <v>1.1347130927780504</v>
      </c>
      <c r="L122" s="13">
        <f t="shared" si="35"/>
        <v>1134.7130927780504</v>
      </c>
      <c r="M122" s="3">
        <f t="shared" si="36"/>
        <v>-5.2489817369608593E-3</v>
      </c>
      <c r="N122" s="3">
        <f t="shared" si="42"/>
        <v>4.0911762010266875E-2</v>
      </c>
      <c r="O122" s="3">
        <v>111</v>
      </c>
      <c r="P122" s="3">
        <f t="shared" si="43"/>
        <v>0.44047619047619047</v>
      </c>
      <c r="Q122" s="3">
        <f>(  Eur_3M!B121 + ( (Eur_6M!B121 - Eur_3M!B121)/0.25  )*(P122-0.25) )/100</f>
        <v>-2.8861904761904767E-3</v>
      </c>
      <c r="R122" s="3">
        <f t="shared" si="44"/>
        <v>4.621205729978425</v>
      </c>
      <c r="S122" s="3">
        <f t="shared" si="45"/>
        <v>4.5940532561765792</v>
      </c>
      <c r="T122" s="13">
        <f t="shared" si="46"/>
        <v>0.99999809241897641</v>
      </c>
      <c r="U122" s="13">
        <f t="shared" si="46"/>
        <v>0.99999782640821522</v>
      </c>
      <c r="V122" s="3">
        <f t="shared" si="47"/>
        <v>133.44099794967872</v>
      </c>
      <c r="W122" s="13">
        <f t="shared" si="48"/>
        <v>0.99999809241897641</v>
      </c>
      <c r="X122" s="3">
        <f t="shared" si="49"/>
        <v>2.9848154608012911E-7</v>
      </c>
      <c r="Y122" s="3">
        <f t="shared" si="50"/>
        <v>2.8895341072595437</v>
      </c>
      <c r="Z122" s="3">
        <f t="shared" si="51"/>
        <v>6.9256452148500807E-3</v>
      </c>
      <c r="AA122" s="3">
        <f t="shared" si="52"/>
        <v>441.03556452422282</v>
      </c>
      <c r="AD122" s="3">
        <f t="shared" si="37"/>
        <v>-3.4935977137008356E-3</v>
      </c>
      <c r="AE122" s="3">
        <f>Eur_1M!B121/100</f>
        <v>-3.7099999999999998E-3</v>
      </c>
      <c r="AF122" s="3">
        <f t="shared" si="38"/>
        <v>1.5</v>
      </c>
      <c r="AG122" s="3">
        <f t="shared" si="39"/>
        <v>-0.5</v>
      </c>
      <c r="AH122" s="3">
        <f t="shared" si="41"/>
        <v>0.99650640228629916</v>
      </c>
      <c r="AI122" s="3">
        <f t="shared" si="40"/>
        <v>0.99629000000000001</v>
      </c>
      <c r="AL122" s="25"/>
      <c r="AM122" s="25"/>
    </row>
    <row r="123" spans="1:39">
      <c r="A123" s="4">
        <v>43047</v>
      </c>
      <c r="B123" s="3">
        <v>138.73949999999999</v>
      </c>
      <c r="C123" s="3">
        <f t="shared" si="28"/>
        <v>-1.4988095518794142E-3</v>
      </c>
      <c r="D123" s="3">
        <f t="shared" si="29"/>
        <v>2.2464300728049702E-6</v>
      </c>
      <c r="E123" s="3">
        <f t="shared" si="30"/>
        <v>5.8018297219065731E-5</v>
      </c>
      <c r="F123" s="3">
        <f t="shared" si="31"/>
        <v>1.1151799050286281E-2</v>
      </c>
      <c r="G123" s="3">
        <f t="shared" si="32"/>
        <v>2.5547643591214232E-2</v>
      </c>
      <c r="H123" s="3">
        <f t="shared" si="33"/>
        <v>1.5</v>
      </c>
      <c r="I123" s="13">
        <f>I124*(1+(H124*((B123/B124)-1))+((1-H124)*(Eur_1M!B123/100)*((A123-A124)/360)))</f>
        <v>120.15615600860426</v>
      </c>
      <c r="J123" s="3">
        <f t="shared" si="34"/>
        <v>114.95588056131962</v>
      </c>
      <c r="K123" s="3">
        <f t="shared" si="27"/>
        <v>1.1406848401641858</v>
      </c>
      <c r="L123" s="13">
        <f t="shared" si="35"/>
        <v>1140.6848401641857</v>
      </c>
      <c r="M123" s="3">
        <f t="shared" si="36"/>
        <v>-2.2438792952404209E-3</v>
      </c>
      <c r="N123" s="3">
        <f t="shared" si="42"/>
        <v>4.0833071719695586E-2</v>
      </c>
      <c r="O123" s="3">
        <v>112</v>
      </c>
      <c r="P123" s="3">
        <f t="shared" si="43"/>
        <v>0.44444444444444442</v>
      </c>
      <c r="Q123" s="3">
        <f>(  Eur_3M!B122 + ( (Eur_6M!B122 - Eur_3M!B122)/0.25  )*(P123-0.25) )/100</f>
        <v>-2.8777777777777781E-3</v>
      </c>
      <c r="R123" s="3">
        <f t="shared" si="44"/>
        <v>4.8020019477425517</v>
      </c>
      <c r="S123" s="3">
        <f t="shared" si="45"/>
        <v>4.7747798999294213</v>
      </c>
      <c r="T123" s="13">
        <f t="shared" si="46"/>
        <v>0.99999921456417573</v>
      </c>
      <c r="U123" s="13">
        <f t="shared" si="46"/>
        <v>0.99999910048047469</v>
      </c>
      <c r="V123" s="3">
        <f t="shared" si="47"/>
        <v>139.40501426940853</v>
      </c>
      <c r="W123" s="13">
        <f t="shared" si="48"/>
        <v>0.99999921456417573</v>
      </c>
      <c r="X123" s="3">
        <f t="shared" si="49"/>
        <v>1.263505144350997E-7</v>
      </c>
      <c r="Y123" s="3">
        <f t="shared" si="50"/>
        <v>2.8813211966048149</v>
      </c>
      <c r="Z123" s="3">
        <f t="shared" si="51"/>
        <v>2.9835813749746272E-3</v>
      </c>
      <c r="AA123" s="3">
        <f t="shared" si="52"/>
        <v>445.01285776001754</v>
      </c>
      <c r="AD123" s="3">
        <f t="shared" si="37"/>
        <v>-1.4976868977946145E-3</v>
      </c>
      <c r="AE123" s="3">
        <f>Eur_1M!B122/100</f>
        <v>-3.7199999999999998E-3</v>
      </c>
      <c r="AF123" s="3">
        <f t="shared" si="38"/>
        <v>1.5</v>
      </c>
      <c r="AG123" s="3">
        <f t="shared" si="39"/>
        <v>-0.5</v>
      </c>
      <c r="AH123" s="3">
        <f t="shared" si="41"/>
        <v>0.99850231310220539</v>
      </c>
      <c r="AI123" s="3">
        <f t="shared" si="40"/>
        <v>0.99628000000000005</v>
      </c>
      <c r="AL123" s="25"/>
      <c r="AM123" s="25"/>
    </row>
    <row r="124" spans="1:39">
      <c r="A124" s="4">
        <v>43046</v>
      </c>
      <c r="B124" s="3">
        <v>138.94759999999999</v>
      </c>
      <c r="C124" s="3">
        <f t="shared" si="28"/>
        <v>1.7179492420535867E-3</v>
      </c>
      <c r="D124" s="3">
        <f t="shared" si="29"/>
        <v>2.9513495982724928E-6</v>
      </c>
      <c r="E124" s="3">
        <f t="shared" si="30"/>
        <v>5.5796419602627213E-5</v>
      </c>
      <c r="F124" s="3">
        <f t="shared" si="31"/>
        <v>1.2493916367621498E-2</v>
      </c>
      <c r="G124" s="3">
        <f t="shared" si="32"/>
        <v>2.4590509976135044E-2</v>
      </c>
      <c r="H124" s="3">
        <f t="shared" si="33"/>
        <v>1.5</v>
      </c>
      <c r="I124" s="13">
        <f>I125*(1+(H125*((B124/B125)-1))+((1-H125)*(Eur_1M!B124/100)*((A124-A125)/360)))</f>
        <v>120.42607463842684</v>
      </c>
      <c r="J124" s="3">
        <f t="shared" si="34"/>
        <v>115.21411729926035</v>
      </c>
      <c r="K124" s="3">
        <f t="shared" si="27"/>
        <v>1.1432472730793539</v>
      </c>
      <c r="L124" s="13">
        <f t="shared" si="35"/>
        <v>1143.2472730793538</v>
      </c>
      <c r="M124" s="3">
        <f t="shared" si="36"/>
        <v>2.5809578820832923E-3</v>
      </c>
      <c r="N124" s="3">
        <f t="shared" si="42"/>
        <v>4.1041679526080579E-2</v>
      </c>
      <c r="O124" s="3">
        <v>113</v>
      </c>
      <c r="P124" s="3">
        <f t="shared" si="43"/>
        <v>0.44841269841269843</v>
      </c>
      <c r="Q124" s="3">
        <f>(  Eur_3M!B123 + ( (Eur_6M!B123 - Eur_3M!B123)/0.25  )*(P124-0.25) )/100</f>
        <v>-2.8614285714285716E-3</v>
      </c>
      <c r="R124" s="3">
        <f t="shared" si="44"/>
        <v>4.8381644588511339</v>
      </c>
      <c r="S124" s="3">
        <f t="shared" si="45"/>
        <v>4.8106814627523677</v>
      </c>
      <c r="T124" s="13">
        <f t="shared" si="46"/>
        <v>0.99999934478153407</v>
      </c>
      <c r="U124" s="13">
        <f t="shared" si="46"/>
        <v>0.99999924791714345</v>
      </c>
      <c r="V124" s="3">
        <f t="shared" si="47"/>
        <v>141.96335261792046</v>
      </c>
      <c r="W124" s="13">
        <f t="shared" si="48"/>
        <v>0.99999934478153407</v>
      </c>
      <c r="X124" s="3">
        <f t="shared" si="49"/>
        <v>1.0489600703928913E-7</v>
      </c>
      <c r="Y124" s="3">
        <f t="shared" si="50"/>
        <v>2.8649848072450252</v>
      </c>
      <c r="Z124" s="3">
        <f t="shared" si="51"/>
        <v>2.5231457164738205E-3</v>
      </c>
      <c r="AA124" s="3">
        <f t="shared" si="52"/>
        <v>448.98808875584172</v>
      </c>
      <c r="AD124" s="3">
        <f t="shared" si="37"/>
        <v>1.7194257622605846E-3</v>
      </c>
      <c r="AE124" s="3">
        <f>Eur_1M!B123/100</f>
        <v>-3.7199999999999998E-3</v>
      </c>
      <c r="AF124" s="3">
        <f t="shared" si="38"/>
        <v>1.5</v>
      </c>
      <c r="AG124" s="3">
        <f t="shared" si="39"/>
        <v>-0.5</v>
      </c>
      <c r="AH124" s="3">
        <f t="shared" si="41"/>
        <v>1.0017194257622606</v>
      </c>
      <c r="AI124" s="3">
        <f t="shared" si="40"/>
        <v>0.99628000000000005</v>
      </c>
      <c r="AL124" s="25"/>
      <c r="AM124" s="25"/>
    </row>
    <row r="125" spans="1:39">
      <c r="A125" s="4">
        <v>43045</v>
      </c>
      <c r="B125" s="3">
        <v>138.70910000000001</v>
      </c>
      <c r="C125" s="3">
        <f t="shared" si="28"/>
        <v>1.1483848495155052E-3</v>
      </c>
      <c r="D125" s="3">
        <f t="shared" si="29"/>
        <v>1.3187877625967494E-6</v>
      </c>
      <c r="E125" s="3">
        <f t="shared" si="30"/>
        <v>5.2865054447108893E-5</v>
      </c>
      <c r="F125" s="3">
        <f t="shared" si="31"/>
        <v>1.0634600783201076E-2</v>
      </c>
      <c r="G125" s="3">
        <f t="shared" si="32"/>
        <v>2.4389547017691693E-2</v>
      </c>
      <c r="H125" s="3">
        <f t="shared" si="33"/>
        <v>1.5</v>
      </c>
      <c r="I125" s="13">
        <f>I126*(1+(H126*((B125/B126)-1))+((1-H126)*(Eur_1M!B125/100)*((A125-A126)/360)))</f>
        <v>120.11566076675929</v>
      </c>
      <c r="J125" s="3">
        <f t="shared" si="34"/>
        <v>114.91713792557402</v>
      </c>
      <c r="K125" s="3">
        <f t="shared" si="27"/>
        <v>1.1403004045263809</v>
      </c>
      <c r="L125" s="13">
        <f t="shared" si="35"/>
        <v>1140.3004045263808</v>
      </c>
      <c r="M125" s="3">
        <f t="shared" si="36"/>
        <v>1.7375563181536002E-3</v>
      </c>
      <c r="N125" s="3">
        <f t="shared" si="42"/>
        <v>4.1153883887565954E-2</v>
      </c>
      <c r="O125" s="3">
        <v>114</v>
      </c>
      <c r="P125" s="3">
        <f t="shared" si="43"/>
        <v>0.45238095238095238</v>
      </c>
      <c r="Q125" s="3">
        <f>(  Eur_3M!B124 + ( (Eur_6M!B124 - Eur_3M!B124)/0.25  )*(P125-0.25) )/100</f>
        <v>-2.8609523809523811E-3</v>
      </c>
      <c r="R125" s="3">
        <f t="shared" si="44"/>
        <v>4.7103149291433271</v>
      </c>
      <c r="S125" s="3">
        <f t="shared" si="45"/>
        <v>4.6826351268879804</v>
      </c>
      <c r="T125" s="13">
        <f t="shared" si="46"/>
        <v>0.99999876332846915</v>
      </c>
      <c r="U125" s="13">
        <f t="shared" si="46"/>
        <v>0.99999858394814523</v>
      </c>
      <c r="V125" s="3">
        <f t="shared" si="47"/>
        <v>139.00533398177834</v>
      </c>
      <c r="W125" s="13">
        <f t="shared" si="48"/>
        <v>0.99999876332846915</v>
      </c>
      <c r="X125" s="3">
        <f t="shared" si="49"/>
        <v>1.9225050029197282E-7</v>
      </c>
      <c r="Y125" s="3">
        <f t="shared" si="50"/>
        <v>2.864441792951478</v>
      </c>
      <c r="Z125" s="3">
        <f t="shared" si="51"/>
        <v>4.6539442216846439E-3</v>
      </c>
      <c r="AA125" s="3">
        <f t="shared" si="52"/>
        <v>452.96617969008469</v>
      </c>
      <c r="AD125" s="3">
        <f t="shared" si="37"/>
        <v>1.1490444958819346E-3</v>
      </c>
      <c r="AE125" s="3">
        <f>Eur_1M!B124/100</f>
        <v>-3.7099999999999998E-3</v>
      </c>
      <c r="AF125" s="3">
        <f t="shared" si="38"/>
        <v>1.5</v>
      </c>
      <c r="AG125" s="3">
        <f t="shared" si="39"/>
        <v>-0.5</v>
      </c>
      <c r="AH125" s="3">
        <f t="shared" si="41"/>
        <v>1.0011490444958819</v>
      </c>
      <c r="AI125" s="3">
        <f t="shared" si="40"/>
        <v>0.99629000000000001</v>
      </c>
      <c r="AL125" s="25"/>
      <c r="AM125" s="25"/>
    </row>
    <row r="126" spans="1:39">
      <c r="A126" s="4">
        <v>43042</v>
      </c>
      <c r="B126" s="3">
        <v>138.54990000000001</v>
      </c>
      <c r="C126" s="3">
        <f t="shared" si="28"/>
        <v>3.8260684221261368E-4</v>
      </c>
      <c r="D126" s="3">
        <f t="shared" si="29"/>
        <v>1.4638799570790787E-7</v>
      </c>
      <c r="E126" s="3">
        <f t="shared" si="30"/>
        <v>5.3528720826663847E-5</v>
      </c>
      <c r="F126" s="3">
        <f t="shared" si="31"/>
        <v>1.0894212433024863E-2</v>
      </c>
      <c r="G126" s="3">
        <f t="shared" si="32"/>
        <v>2.4488590154567173E-2</v>
      </c>
      <c r="H126" s="3">
        <f t="shared" si="33"/>
        <v>1.5</v>
      </c>
      <c r="I126" s="13">
        <f>I127*(1+(H127*((B126/B127)-1))+((1-H127)*(Eur_1M!B126/100)*((A126-A127)/360)))</f>
        <v>119.90713425722545</v>
      </c>
      <c r="J126" s="3">
        <f t="shared" si="34"/>
        <v>114.71763629935585</v>
      </c>
      <c r="K126" s="3">
        <f t="shared" si="27"/>
        <v>1.1383207886989524</v>
      </c>
      <c r="L126" s="13">
        <f t="shared" si="35"/>
        <v>1138.3207886989524</v>
      </c>
      <c r="M126" s="3">
        <f t="shared" si="36"/>
        <v>5.790190710850485E-4</v>
      </c>
      <c r="N126" s="3">
        <f t="shared" si="42"/>
        <v>4.1171289093759209E-2</v>
      </c>
      <c r="O126" s="3">
        <v>115</v>
      </c>
      <c r="P126" s="3">
        <f t="shared" si="43"/>
        <v>0.45634920634920634</v>
      </c>
      <c r="Q126" s="3">
        <f>(  Eur_3M!B125 + ( (Eur_6M!B125 - Eur_3M!B125)/0.25  )*(P126-0.25) )/100</f>
        <v>-2.8525396825396826E-3</v>
      </c>
      <c r="R126" s="3">
        <f t="shared" si="44"/>
        <v>4.6251968971560729</v>
      </c>
      <c r="S126" s="3">
        <f t="shared" si="45"/>
        <v>4.5973841994843072</v>
      </c>
      <c r="T126" s="13">
        <f t="shared" si="46"/>
        <v>0.99999812878642358</v>
      </c>
      <c r="U126" s="13">
        <f t="shared" si="46"/>
        <v>0.99999786085864772</v>
      </c>
      <c r="V126" s="3">
        <f t="shared" si="47"/>
        <v>137.01819871543785</v>
      </c>
      <c r="W126" s="13">
        <f t="shared" si="48"/>
        <v>0.99999812878642358</v>
      </c>
      <c r="X126" s="3">
        <f t="shared" si="49"/>
        <v>2.851619554752337E-7</v>
      </c>
      <c r="Y126" s="3">
        <f t="shared" si="50"/>
        <v>2.8559361263458718</v>
      </c>
      <c r="Z126" s="3">
        <f t="shared" si="51"/>
        <v>6.9424487671280385E-3</v>
      </c>
      <c r="AA126" s="3">
        <f t="shared" si="52"/>
        <v>456.94267021171845</v>
      </c>
      <c r="AD126" s="3">
        <f t="shared" si="37"/>
        <v>3.8268004554620205E-4</v>
      </c>
      <c r="AE126" s="3">
        <f>Eur_1M!B125/100</f>
        <v>-3.7199999999999998E-3</v>
      </c>
      <c r="AF126" s="3">
        <f t="shared" si="38"/>
        <v>1.5</v>
      </c>
      <c r="AG126" s="3">
        <f t="shared" si="39"/>
        <v>-0.5</v>
      </c>
      <c r="AH126" s="3">
        <f t="shared" si="41"/>
        <v>1.0003826800455462</v>
      </c>
      <c r="AI126" s="3">
        <f t="shared" si="40"/>
        <v>0.99628000000000005</v>
      </c>
      <c r="AL126" s="25"/>
      <c r="AM126" s="25"/>
    </row>
    <row r="127" spans="1:39">
      <c r="A127" s="4">
        <v>43041</v>
      </c>
      <c r="B127" s="3">
        <v>138.49690000000001</v>
      </c>
      <c r="C127" s="3">
        <f t="shared" si="28"/>
        <v>3.1485805289317221E-4</v>
      </c>
      <c r="D127" s="3">
        <f t="shared" si="29"/>
        <v>9.9135593471679628E-8</v>
      </c>
      <c r="E127" s="3">
        <f t="shared" si="30"/>
        <v>5.3422296418145635E-5</v>
      </c>
      <c r="F127" s="3">
        <f t="shared" si="31"/>
        <v>1.0311696643564527E-2</v>
      </c>
      <c r="G127" s="3">
        <f t="shared" si="32"/>
        <v>2.4619755271676202E-2</v>
      </c>
      <c r="H127" s="3">
        <f t="shared" si="33"/>
        <v>1.5</v>
      </c>
      <c r="I127" s="13">
        <f>I128*(1+(H128*((B127/B128)-1))+((1-H128)*(Eur_1M!B127/100)*((A127-A128)/360)))</f>
        <v>119.83772583607031</v>
      </c>
      <c r="J127" s="3">
        <f t="shared" si="34"/>
        <v>114.651231826732</v>
      </c>
      <c r="K127" s="3">
        <f t="shared" si="27"/>
        <v>1.1376618700349288</v>
      </c>
      <c r="L127" s="13">
        <f t="shared" si="35"/>
        <v>1137.6618700349288</v>
      </c>
      <c r="M127" s="3">
        <f t="shared" si="36"/>
        <v>4.774002429843888E-4</v>
      </c>
      <c r="N127" s="3">
        <f t="shared" si="42"/>
        <v>4.1276827169853932E-2</v>
      </c>
      <c r="O127" s="3">
        <v>116</v>
      </c>
      <c r="P127" s="3">
        <f t="shared" si="43"/>
        <v>0.46031746031746029</v>
      </c>
      <c r="Q127" s="3">
        <f>(  Eur_3M!B126 + ( (Eur_6M!B126 - Eur_3M!B126)/0.25  )*(P127-0.25) )/100</f>
        <v>-2.8441269841269845E-3</v>
      </c>
      <c r="R127" s="3">
        <f t="shared" si="44"/>
        <v>4.5726928659721473</v>
      </c>
      <c r="S127" s="3">
        <f t="shared" si="45"/>
        <v>4.5446879011699401</v>
      </c>
      <c r="T127" s="13">
        <f t="shared" si="46"/>
        <v>0.99999759252162956</v>
      </c>
      <c r="U127" s="13">
        <f t="shared" si="46"/>
        <v>0.99999724916448351</v>
      </c>
      <c r="V127" s="3">
        <f t="shared" si="47"/>
        <v>136.35182688954808</v>
      </c>
      <c r="W127" s="13">
        <f t="shared" si="48"/>
        <v>0.99999759252162956</v>
      </c>
      <c r="X127" s="3">
        <f t="shared" si="49"/>
        <v>3.6075905817242825E-7</v>
      </c>
      <c r="Y127" s="3">
        <f t="shared" si="50"/>
        <v>2.8474473586915634</v>
      </c>
      <c r="Z127" s="3">
        <f t="shared" si="51"/>
        <v>8.8717113834428356E-3</v>
      </c>
      <c r="AA127" s="3">
        <f t="shared" si="52"/>
        <v>460.91923528923871</v>
      </c>
      <c r="AD127" s="3">
        <f t="shared" si="37"/>
        <v>3.1490762589259091E-4</v>
      </c>
      <c r="AE127" s="3">
        <f>Eur_1M!B126/100</f>
        <v>-3.7199999999999998E-3</v>
      </c>
      <c r="AF127" s="3">
        <f t="shared" si="38"/>
        <v>1.5</v>
      </c>
      <c r="AG127" s="3">
        <f t="shared" si="39"/>
        <v>-0.5</v>
      </c>
      <c r="AH127" s="3">
        <f t="shared" si="41"/>
        <v>1.0003149076258926</v>
      </c>
      <c r="AI127" s="3">
        <f t="shared" si="40"/>
        <v>0.99628000000000005</v>
      </c>
      <c r="AL127" s="25"/>
      <c r="AM127" s="25"/>
    </row>
    <row r="128" spans="1:39">
      <c r="A128" s="4">
        <v>43040</v>
      </c>
      <c r="B128" s="11">
        <f>B129</f>
        <v>138.45330000000001</v>
      </c>
      <c r="C128" s="3">
        <f t="shared" si="28"/>
        <v>0</v>
      </c>
      <c r="D128" s="3">
        <f t="shared" si="29"/>
        <v>0</v>
      </c>
      <c r="E128" s="3">
        <f t="shared" si="30"/>
        <v>5.472498119899218E-5</v>
      </c>
      <c r="F128" s="3">
        <f t="shared" si="31"/>
        <v>1.1180823545946636E-2</v>
      </c>
      <c r="G128" s="3">
        <f t="shared" si="32"/>
        <v>2.4713922180685462E-2</v>
      </c>
      <c r="H128" s="3">
        <f t="shared" si="33"/>
        <v>1.5</v>
      </c>
      <c r="I128" s="13">
        <f>I129*(1+(H129*((B128/B129)-1))+((1-H129)*(Eur_1M!B128/100)*((A128-A129)/360)))</f>
        <v>119.78052893063206</v>
      </c>
      <c r="J128" s="3">
        <f t="shared" si="34"/>
        <v>114.5965103638586</v>
      </c>
      <c r="K128" s="3">
        <f t="shared" si="27"/>
        <v>1.1371188796039349</v>
      </c>
      <c r="L128" s="13">
        <f t="shared" si="35"/>
        <v>1137.1188796039348</v>
      </c>
      <c r="M128" s="3">
        <f t="shared" si="36"/>
        <v>5.1666533195464699E-6</v>
      </c>
      <c r="N128" s="3">
        <f t="shared" si="42"/>
        <v>4.1290829879804557E-2</v>
      </c>
      <c r="O128" s="3">
        <v>117</v>
      </c>
      <c r="P128" s="3">
        <f t="shared" si="43"/>
        <v>0.4642857142857143</v>
      </c>
      <c r="Q128" s="3">
        <f>(  Eur_3M!B127 + ( (Eur_6M!B127 - Eur_3M!B127)/0.25  )*(P128-0.25) )/100</f>
        <v>-2.835714285714286E-3</v>
      </c>
      <c r="R128" s="3">
        <f t="shared" si="44"/>
        <v>4.5344645916818314</v>
      </c>
      <c r="S128" s="3">
        <f t="shared" si="45"/>
        <v>4.5063296336237002</v>
      </c>
      <c r="T128" s="13">
        <f t="shared" si="46"/>
        <v>0.99999711251057433</v>
      </c>
      <c r="U128" s="13">
        <f t="shared" si="46"/>
        <v>0.99999670207017455</v>
      </c>
      <c r="V128" s="3">
        <f t="shared" si="47"/>
        <v>135.80144975313942</v>
      </c>
      <c r="W128" s="13">
        <f t="shared" si="48"/>
        <v>0.99999711251057433</v>
      </c>
      <c r="X128" s="3">
        <f t="shared" si="49"/>
        <v>4.2757602558129208E-7</v>
      </c>
      <c r="Y128" s="3">
        <f t="shared" si="50"/>
        <v>2.8389695242356003</v>
      </c>
      <c r="Z128" s="3">
        <f t="shared" si="51"/>
        <v>1.0598978691290985E-2</v>
      </c>
      <c r="AA128" s="3">
        <f t="shared" si="52"/>
        <v>464.89585370059683</v>
      </c>
      <c r="AD128" s="3">
        <f t="shared" si="37"/>
        <v>0</v>
      </c>
      <c r="AE128" s="3">
        <f>Eur_1M!B127/100</f>
        <v>-3.7099999999999998E-3</v>
      </c>
      <c r="AF128" s="3">
        <f t="shared" si="38"/>
        <v>1.5</v>
      </c>
      <c r="AG128" s="3">
        <f t="shared" si="39"/>
        <v>-0.5</v>
      </c>
      <c r="AH128" s="3">
        <f t="shared" si="41"/>
        <v>1</v>
      </c>
      <c r="AI128" s="3">
        <f t="shared" si="40"/>
        <v>0.99629000000000001</v>
      </c>
      <c r="AL128" s="25"/>
      <c r="AM128" s="25"/>
    </row>
    <row r="129" spans="1:39">
      <c r="A129" s="4">
        <v>43039</v>
      </c>
      <c r="B129" s="3">
        <v>138.45330000000001</v>
      </c>
      <c r="C129" s="3">
        <f t="shared" si="28"/>
        <v>1.153400164723954E-3</v>
      </c>
      <c r="D129" s="3">
        <f t="shared" si="29"/>
        <v>1.3303319399852443E-6</v>
      </c>
      <c r="E129" s="3">
        <f t="shared" si="30"/>
        <v>5.5317158715513001E-5</v>
      </c>
      <c r="F129" s="3">
        <f t="shared" si="31"/>
        <v>1.0411292834070354E-2</v>
      </c>
      <c r="G129" s="3">
        <f t="shared" si="32"/>
        <v>2.5074037133559126E-2</v>
      </c>
      <c r="H129" s="3">
        <f t="shared" si="33"/>
        <v>1.5</v>
      </c>
      <c r="I129" s="13">
        <f>I130*(1+(H130*((B129/B130)-1))+((1-H130)*(Eur_1M!B129/100)*((A129-A130)/360)))</f>
        <v>119.77991006776337</v>
      </c>
      <c r="J129" s="3">
        <f t="shared" si="34"/>
        <v>114.59591828494744</v>
      </c>
      <c r="K129" s="3">
        <f t="shared" si="27"/>
        <v>1.1371130045200779</v>
      </c>
      <c r="L129" s="13">
        <f t="shared" si="35"/>
        <v>1137.113004520078</v>
      </c>
      <c r="M129" s="3">
        <f t="shared" si="36"/>
        <v>1.7347594807194345E-3</v>
      </c>
      <c r="N129" s="3">
        <f t="shared" si="42"/>
        <v>4.1244560535666247E-2</v>
      </c>
      <c r="O129" s="3">
        <v>118</v>
      </c>
      <c r="P129" s="3">
        <f t="shared" si="43"/>
        <v>0.46825396825396826</v>
      </c>
      <c r="Q129" s="3">
        <f>(  Eur_3M!B128 + ( (Eur_6M!B128 - Eur_3M!B128)/0.25  )*(P129-0.25) )/100</f>
        <v>-2.82984126984127E-3</v>
      </c>
      <c r="R129" s="3">
        <f t="shared" si="44"/>
        <v>4.5198790189198466</v>
      </c>
      <c r="S129" s="3">
        <f t="shared" si="45"/>
        <v>4.4916557435070938</v>
      </c>
      <c r="T129" s="13">
        <f t="shared" si="46"/>
        <v>0.9999969062510049</v>
      </c>
      <c r="U129" s="13">
        <f t="shared" si="46"/>
        <v>0.99999646642038298</v>
      </c>
      <c r="V129" s="3">
        <f t="shared" si="47"/>
        <v>135.78706212650059</v>
      </c>
      <c r="W129" s="13">
        <f t="shared" si="48"/>
        <v>0.9999969062510049</v>
      </c>
      <c r="X129" s="3">
        <f t="shared" si="49"/>
        <v>4.5533550734234838E-7</v>
      </c>
      <c r="Y129" s="3">
        <f t="shared" si="50"/>
        <v>2.833082746710426</v>
      </c>
      <c r="Z129" s="3">
        <f t="shared" si="51"/>
        <v>1.1370692576755201E-2</v>
      </c>
      <c r="AA129" s="3">
        <f t="shared" si="52"/>
        <v>468.87319875103475</v>
      </c>
      <c r="AD129" s="3">
        <f t="shared" si="37"/>
        <v>1.1540655865018845E-3</v>
      </c>
      <c r="AE129" s="3">
        <f>Eur_1M!B128/100</f>
        <v>-3.7199999999999998E-3</v>
      </c>
      <c r="AF129" s="3">
        <f t="shared" si="38"/>
        <v>1.5</v>
      </c>
      <c r="AG129" s="3">
        <f t="shared" si="39"/>
        <v>-0.5</v>
      </c>
      <c r="AH129" s="3">
        <f t="shared" si="41"/>
        <v>1.0011540655865019</v>
      </c>
      <c r="AI129" s="3">
        <f t="shared" si="40"/>
        <v>0.99628000000000005</v>
      </c>
      <c r="AL129" s="25"/>
      <c r="AM129" s="25"/>
    </row>
    <row r="130" spans="1:39">
      <c r="A130" s="4">
        <v>43038</v>
      </c>
      <c r="B130" s="3">
        <v>138.2937</v>
      </c>
      <c r="C130" s="3">
        <f t="shared" si="28"/>
        <v>2.2796343202520289E-3</v>
      </c>
      <c r="D130" s="3">
        <f t="shared" si="29"/>
        <v>5.1967326340709299E-6</v>
      </c>
      <c r="E130" s="3">
        <f t="shared" si="30"/>
        <v>5.4493848871829479E-5</v>
      </c>
      <c r="F130" s="3">
        <f t="shared" si="31"/>
        <v>8.5458378285498994E-3</v>
      </c>
      <c r="G130" s="3">
        <f t="shared" si="32"/>
        <v>2.5310328898380016E-2</v>
      </c>
      <c r="H130" s="3">
        <f t="shared" si="33"/>
        <v>1.5</v>
      </c>
      <c r="I130" s="13">
        <f>I131*(1+(H131*((B130/B131)-1))+((1-H131)*(Eur_1M!B130/100)*((A130-A131)/360)))</f>
        <v>119.57230086125801</v>
      </c>
      <c r="J130" s="3">
        <f t="shared" si="34"/>
        <v>114.39729426151621</v>
      </c>
      <c r="K130" s="3">
        <f t="shared" si="27"/>
        <v>1.135142096974382</v>
      </c>
      <c r="L130" s="13">
        <f t="shared" si="35"/>
        <v>1135.142096974382</v>
      </c>
      <c r="M130" s="3">
        <f t="shared" si="36"/>
        <v>3.432952662437142E-3</v>
      </c>
      <c r="N130" s="3">
        <f t="shared" si="42"/>
        <v>4.1103649476340771E-2</v>
      </c>
      <c r="O130" s="3">
        <v>119</v>
      </c>
      <c r="P130" s="3">
        <f t="shared" si="43"/>
        <v>0.47222222222222221</v>
      </c>
      <c r="Q130" s="3">
        <f>(  Eur_3M!B129 + ( (Eur_6M!B129 - Eur_3M!B129)/0.25  )*(P130-0.25) )/100</f>
        <v>-2.8211111111111115E-3</v>
      </c>
      <c r="R130" s="3">
        <f t="shared" si="44"/>
        <v>4.4546319190341768</v>
      </c>
      <c r="S130" s="3">
        <f t="shared" si="45"/>
        <v>4.4263861376359577</v>
      </c>
      <c r="T130" s="13">
        <f t="shared" si="46"/>
        <v>0.99999579813776962</v>
      </c>
      <c r="U130" s="13">
        <f t="shared" si="46"/>
        <v>0.99999520875368797</v>
      </c>
      <c r="V130" s="3">
        <f t="shared" si="47"/>
        <v>133.80904577799038</v>
      </c>
      <c r="W130" s="13">
        <f t="shared" si="48"/>
        <v>0.99999579813776962</v>
      </c>
      <c r="X130" s="3">
        <f t="shared" si="49"/>
        <v>6.1078962215884577E-7</v>
      </c>
      <c r="Y130" s="3">
        <f t="shared" si="50"/>
        <v>2.824193491982864</v>
      </c>
      <c r="Z130" s="3">
        <f t="shared" si="51"/>
        <v>1.5276325837905015E-2</v>
      </c>
      <c r="AA130" s="3">
        <f t="shared" si="52"/>
        <v>472.84946625713053</v>
      </c>
      <c r="AD130" s="3">
        <f t="shared" si="37"/>
        <v>2.2822346621365064E-3</v>
      </c>
      <c r="AE130" s="3">
        <f>Eur_1M!B129/100</f>
        <v>-3.7199999999999998E-3</v>
      </c>
      <c r="AF130" s="3">
        <f t="shared" si="38"/>
        <v>1.5</v>
      </c>
      <c r="AG130" s="3">
        <f t="shared" si="39"/>
        <v>-0.5</v>
      </c>
      <c r="AH130" s="3">
        <f t="shared" si="41"/>
        <v>1.0022822346621365</v>
      </c>
      <c r="AI130" s="3">
        <f t="shared" si="40"/>
        <v>0.99628000000000005</v>
      </c>
      <c r="AL130" s="25"/>
      <c r="AM130" s="25"/>
    </row>
    <row r="131" spans="1:39">
      <c r="A131" s="4">
        <v>43035</v>
      </c>
      <c r="B131" s="3">
        <v>137.97880000000001</v>
      </c>
      <c r="C131" s="3">
        <f t="shared" si="28"/>
        <v>7.6925450999601745E-4</v>
      </c>
      <c r="D131" s="3">
        <f t="shared" si="29"/>
        <v>5.9175250114921296E-7</v>
      </c>
      <c r="E131" s="3">
        <f t="shared" si="30"/>
        <v>4.9477202129757668E-5</v>
      </c>
      <c r="F131" s="3">
        <f t="shared" si="31"/>
        <v>5.8418382269668995E-3</v>
      </c>
      <c r="G131" s="3">
        <f t="shared" si="32"/>
        <v>2.4533908989331766E-2</v>
      </c>
      <c r="H131" s="3">
        <f t="shared" si="33"/>
        <v>1.5</v>
      </c>
      <c r="I131" s="13">
        <f>I132*(1+(H132*((B131/B132)-1))+((1-H132)*(Eur_1M!B131/100)*((A131-A132)/360)))</f>
        <v>119.16251859666657</v>
      </c>
      <c r="J131" s="3">
        <f t="shared" si="34"/>
        <v>114.00524709032386</v>
      </c>
      <c r="K131" s="3">
        <f t="shared" si="27"/>
        <v>1.1312518891605259</v>
      </c>
      <c r="L131" s="13">
        <f t="shared" si="35"/>
        <v>1131.2518891605259</v>
      </c>
      <c r="M131" s="3">
        <f t="shared" si="36"/>
        <v>1.1588067949553256E-3</v>
      </c>
      <c r="N131" s="3">
        <f t="shared" si="42"/>
        <v>4.1089503485855647E-2</v>
      </c>
      <c r="O131" s="3">
        <v>120</v>
      </c>
      <c r="P131" s="3">
        <f t="shared" si="43"/>
        <v>0.47619047619047616</v>
      </c>
      <c r="Q131" s="3">
        <f>(  Eur_3M!B130 + ( (Eur_6M!B130 - Eur_3M!B130)/0.25  )*(P131-0.25) )/100</f>
        <v>-2.8033333333333339E-3</v>
      </c>
      <c r="R131" s="3">
        <f t="shared" si="44"/>
        <v>4.3164987371454195</v>
      </c>
      <c r="S131" s="3">
        <f t="shared" si="45"/>
        <v>4.288144285939353</v>
      </c>
      <c r="T131" s="13">
        <f t="shared" si="46"/>
        <v>0.99999207382061939</v>
      </c>
      <c r="U131" s="13">
        <f t="shared" si="46"/>
        <v>0.99999099139761483</v>
      </c>
      <c r="V131" s="3">
        <f t="shared" si="47"/>
        <v>129.91613125323431</v>
      </c>
      <c r="W131" s="13">
        <f t="shared" si="48"/>
        <v>0.99999207382061939</v>
      </c>
      <c r="X131" s="3">
        <f t="shared" si="49"/>
        <v>1.1189407042533408E-6</v>
      </c>
      <c r="Y131" s="3">
        <f t="shared" si="50"/>
        <v>2.8058439634144992</v>
      </c>
      <c r="Z131" s="3">
        <f t="shared" si="51"/>
        <v>2.8018011311954576E-2</v>
      </c>
      <c r="AA131" s="3">
        <f t="shared" si="52"/>
        <v>476.82228161994925</v>
      </c>
      <c r="AD131" s="3">
        <f t="shared" si="37"/>
        <v>7.6955046212923151E-4</v>
      </c>
      <c r="AE131" s="3">
        <f>Eur_1M!B130/100</f>
        <v>-3.7199999999999998E-3</v>
      </c>
      <c r="AF131" s="3">
        <f t="shared" si="38"/>
        <v>1.5</v>
      </c>
      <c r="AG131" s="3">
        <f t="shared" si="39"/>
        <v>-0.5</v>
      </c>
      <c r="AH131" s="3">
        <f t="shared" si="41"/>
        <v>1.0007695504621292</v>
      </c>
      <c r="AI131" s="3">
        <f t="shared" si="40"/>
        <v>0.99628000000000005</v>
      </c>
      <c r="AL131" s="25"/>
      <c r="AM131" s="25"/>
    </row>
    <row r="132" spans="1:39">
      <c r="A132" s="4">
        <v>43034</v>
      </c>
      <c r="B132" s="3">
        <v>137.87270000000001</v>
      </c>
      <c r="C132" s="3">
        <f t="shared" si="28"/>
        <v>3.5086544327775997E-3</v>
      </c>
      <c r="D132" s="3">
        <f t="shared" si="29"/>
        <v>1.23106559286499E-5</v>
      </c>
      <c r="E132" s="3">
        <f t="shared" si="30"/>
        <v>5.0318252320141887E-5</v>
      </c>
      <c r="F132" s="3">
        <f t="shared" si="31"/>
        <v>6.2695810818524551E-3</v>
      </c>
      <c r="G132" s="3">
        <f t="shared" si="32"/>
        <v>2.4682912341544645E-2</v>
      </c>
      <c r="H132" s="3">
        <f t="shared" si="33"/>
        <v>1.5</v>
      </c>
      <c r="I132" s="13">
        <f>I133*(1+(H133*((B132/B133)-1))+((1-H133)*(Eur_1M!B132/100)*((A132-A133)/360)))</f>
        <v>119.02451223720962</v>
      </c>
      <c r="J132" s="3">
        <f t="shared" si="34"/>
        <v>113.87321355079135</v>
      </c>
      <c r="K132" s="3">
        <f t="shared" si="27"/>
        <v>1.1299417460325487</v>
      </c>
      <c r="L132" s="13">
        <f t="shared" si="35"/>
        <v>1129.9417460325487</v>
      </c>
      <c r="M132" s="3">
        <f t="shared" si="36"/>
        <v>5.2635292981363128E-3</v>
      </c>
      <c r="N132" s="3">
        <f t="shared" si="42"/>
        <v>4.0663607588075475E-2</v>
      </c>
      <c r="O132" s="3">
        <v>121</v>
      </c>
      <c r="P132" s="3">
        <f t="shared" si="43"/>
        <v>0.48015873015873017</v>
      </c>
      <c r="Q132" s="3">
        <f>(  Eur_3M!B131 + ( (Eur_6M!B131 - Eur_3M!B131)/0.25  )*(P132-0.25) )/100</f>
        <v>-2.7852380952380958E-3</v>
      </c>
      <c r="R132" s="3">
        <f t="shared" si="44"/>
        <v>4.3022573354284974</v>
      </c>
      <c r="S132" s="3">
        <f t="shared" si="45"/>
        <v>4.2740801039052494</v>
      </c>
      <c r="T132" s="13">
        <f t="shared" si="46"/>
        <v>0.99999154666051226</v>
      </c>
      <c r="U132" s="13">
        <f t="shared" si="46"/>
        <v>0.99999040359846803</v>
      </c>
      <c r="V132" s="3">
        <f t="shared" si="47"/>
        <v>128.60355244846039</v>
      </c>
      <c r="W132" s="13">
        <f t="shared" si="48"/>
        <v>0.99999154666051226</v>
      </c>
      <c r="X132" s="3">
        <f t="shared" si="49"/>
        <v>1.1986340255574696E-6</v>
      </c>
      <c r="Y132" s="3">
        <f t="shared" si="50"/>
        <v>2.7876734168254758</v>
      </c>
      <c r="Z132" s="3">
        <f t="shared" si="51"/>
        <v>2.9880609039050585E-2</v>
      </c>
      <c r="AA132" s="3">
        <f t="shared" si="52"/>
        <v>480.79668911965013</v>
      </c>
      <c r="AD132" s="3">
        <f t="shared" si="37"/>
        <v>3.5148169660339512E-3</v>
      </c>
      <c r="AE132" s="3">
        <f>Eur_1M!B131/100</f>
        <v>-3.7099999999999998E-3</v>
      </c>
      <c r="AF132" s="3">
        <f t="shared" si="38"/>
        <v>1.5</v>
      </c>
      <c r="AG132" s="3">
        <f t="shared" si="39"/>
        <v>-0.5</v>
      </c>
      <c r="AH132" s="3">
        <f t="shared" si="41"/>
        <v>1.003514816966034</v>
      </c>
      <c r="AI132" s="3">
        <f t="shared" si="40"/>
        <v>0.99629000000000001</v>
      </c>
      <c r="AL132" s="25"/>
      <c r="AM132" s="25"/>
    </row>
    <row r="133" spans="1:39">
      <c r="A133" s="4">
        <v>43033</v>
      </c>
      <c r="B133" s="3">
        <v>137.38980000000001</v>
      </c>
      <c r="C133" s="3">
        <f t="shared" si="28"/>
        <v>-7.3510761171512707E-5</v>
      </c>
      <c r="D133" s="3">
        <f t="shared" si="29"/>
        <v>5.4038320080151801E-9</v>
      </c>
      <c r="E133" s="3">
        <f t="shared" si="30"/>
        <v>3.801135540881147E-5</v>
      </c>
      <c r="F133" s="3">
        <f t="shared" si="31"/>
        <v>2.8222374745421989E-3</v>
      </c>
      <c r="G133" s="3">
        <f t="shared" si="32"/>
        <v>2.176982114769244E-2</v>
      </c>
      <c r="H133" s="3">
        <f t="shared" si="33"/>
        <v>1.5</v>
      </c>
      <c r="I133" s="13">
        <f>I134*(1+(H134*((B133/B134)-1))+((1-H134)*(Eur_1M!B133/100)*((A133-A134)/360)))</f>
        <v>118.39966911249192</v>
      </c>
      <c r="J133" s="3">
        <f t="shared" si="34"/>
        <v>113.27541320496915</v>
      </c>
      <c r="K133" s="3">
        <f t="shared" si="27"/>
        <v>1.1240098894925039</v>
      </c>
      <c r="L133" s="13">
        <f t="shared" si="35"/>
        <v>1124.0098894925038</v>
      </c>
      <c r="M133" s="3">
        <f t="shared" si="36"/>
        <v>-1.0510094522692488E-4</v>
      </c>
      <c r="N133" s="3">
        <f t="shared" si="42"/>
        <v>4.0663361575636235E-2</v>
      </c>
      <c r="O133" s="3">
        <v>122</v>
      </c>
      <c r="P133" s="3">
        <f t="shared" si="43"/>
        <v>0.48412698412698413</v>
      </c>
      <c r="Q133" s="3">
        <f>(  Eur_3M!B132 + ( (Eur_6M!B132 - Eur_3M!B132)/0.25  )*(P133-0.25) )/100</f>
        <v>-2.7761904761904764E-3</v>
      </c>
      <c r="R133" s="3">
        <f t="shared" si="44"/>
        <v>4.0984599629899252</v>
      </c>
      <c r="S133" s="3">
        <f t="shared" si="45"/>
        <v>4.0701667073781191</v>
      </c>
      <c r="T133" s="13">
        <f t="shared" si="46"/>
        <v>0.9999792045919802</v>
      </c>
      <c r="U133" s="13">
        <f t="shared" si="46"/>
        <v>0.99997651024606771</v>
      </c>
      <c r="V133" s="3">
        <f t="shared" si="47"/>
        <v>122.66510426031039</v>
      </c>
      <c r="W133" s="13">
        <f t="shared" si="48"/>
        <v>0.9999792045919802</v>
      </c>
      <c r="X133" s="3">
        <f t="shared" si="49"/>
        <v>2.8245780259245329E-6</v>
      </c>
      <c r="Y133" s="3">
        <f t="shared" si="50"/>
        <v>2.776908636106322</v>
      </c>
      <c r="Z133" s="3">
        <f t="shared" si="51"/>
        <v>7.025163058848731E-2</v>
      </c>
      <c r="AA133" s="3">
        <f t="shared" si="52"/>
        <v>484.76671484335964</v>
      </c>
      <c r="AD133" s="3">
        <f t="shared" si="37"/>
        <v>-7.3508059321714114E-5</v>
      </c>
      <c r="AE133" s="3">
        <f>Eur_1M!B132/100</f>
        <v>-3.7299999999999998E-3</v>
      </c>
      <c r="AF133" s="3">
        <f t="shared" si="38"/>
        <v>1.5</v>
      </c>
      <c r="AG133" s="3">
        <f t="shared" si="39"/>
        <v>-0.5</v>
      </c>
      <c r="AH133" s="3">
        <f t="shared" si="41"/>
        <v>0.99992649194067829</v>
      </c>
      <c r="AI133" s="3">
        <f t="shared" si="40"/>
        <v>0.99626999999999999</v>
      </c>
      <c r="AL133" s="25"/>
      <c r="AM133" s="25"/>
    </row>
    <row r="134" spans="1:39">
      <c r="A134" s="4">
        <v>43032</v>
      </c>
      <c r="B134" s="3">
        <v>137.3999</v>
      </c>
      <c r="C134" s="3">
        <f t="shared" si="28"/>
        <v>-2.4446095403738472E-3</v>
      </c>
      <c r="D134" s="3">
        <f t="shared" si="29"/>
        <v>5.9761158048868321E-6</v>
      </c>
      <c r="E134" s="3">
        <f t="shared" si="30"/>
        <v>4.3934899263052434E-5</v>
      </c>
      <c r="F134" s="3">
        <f t="shared" si="31"/>
        <v>4.6080517965491063E-4</v>
      </c>
      <c r="G134" s="3">
        <f t="shared" si="32"/>
        <v>2.3525432102809392E-2</v>
      </c>
      <c r="H134" s="3">
        <f t="shared" si="33"/>
        <v>1.5</v>
      </c>
      <c r="I134" s="13">
        <f>I135*(1+(H135*((B134/B135)-1))+((1-H135)*(Eur_1M!B134/100)*((A134-A135)/360)))</f>
        <v>118.41211368358682</v>
      </c>
      <c r="J134" s="3">
        <f t="shared" si="34"/>
        <v>113.2873191836218</v>
      </c>
      <c r="K134" s="3">
        <f t="shared" si="27"/>
        <v>1.1241280302025753</v>
      </c>
      <c r="L134" s="13">
        <f t="shared" si="35"/>
        <v>1124.1280302025752</v>
      </c>
      <c r="M134" s="3">
        <f t="shared" si="36"/>
        <v>-3.6639594272196837E-3</v>
      </c>
      <c r="N134" s="3">
        <f t="shared" si="42"/>
        <v>4.0636657663334956E-2</v>
      </c>
      <c r="O134" s="3">
        <v>123</v>
      </c>
      <c r="P134" s="3">
        <f t="shared" si="43"/>
        <v>0.48809523809523808</v>
      </c>
      <c r="Q134" s="3">
        <f>(  Eur_3M!B133 + ( (Eur_6M!B133 - Eur_3M!B133)/0.25  )*(P134-0.25) )/100</f>
        <v>-2.7666666666666668E-3</v>
      </c>
      <c r="R134" s="3">
        <f t="shared" si="44"/>
        <v>4.0880224320568068</v>
      </c>
      <c r="S134" s="3">
        <f t="shared" si="45"/>
        <v>4.0596321134965727</v>
      </c>
      <c r="T134" s="13">
        <f t="shared" si="46"/>
        <v>0.99997824669537838</v>
      </c>
      <c r="U134" s="13">
        <f t="shared" si="46"/>
        <v>0.99997542495369984</v>
      </c>
      <c r="V134" s="3">
        <f t="shared" si="47"/>
        <v>122.77687593612973</v>
      </c>
      <c r="W134" s="13">
        <f t="shared" si="48"/>
        <v>0.99997824669537838</v>
      </c>
      <c r="X134" s="3">
        <f t="shared" si="49"/>
        <v>2.9374812019637453E-6</v>
      </c>
      <c r="Y134" s="3">
        <f t="shared" si="50"/>
        <v>2.7672723315234689</v>
      </c>
      <c r="Z134" s="3">
        <f t="shared" si="51"/>
        <v>7.3625660056783643E-2</v>
      </c>
      <c r="AA134" s="3">
        <f t="shared" si="52"/>
        <v>488.74279442197383</v>
      </c>
      <c r="AD134" s="3">
        <f t="shared" si="37"/>
        <v>-2.4416239158623343E-3</v>
      </c>
      <c r="AE134" s="3">
        <f>Eur_1M!B133/100</f>
        <v>-3.7199999999999998E-3</v>
      </c>
      <c r="AF134" s="3">
        <f t="shared" si="38"/>
        <v>1.5</v>
      </c>
      <c r="AG134" s="3">
        <f t="shared" si="39"/>
        <v>-0.5</v>
      </c>
      <c r="AH134" s="3">
        <f t="shared" si="41"/>
        <v>0.99755837608413767</v>
      </c>
      <c r="AI134" s="3">
        <f t="shared" si="40"/>
        <v>0.99628000000000005</v>
      </c>
      <c r="AL134" s="25"/>
      <c r="AM134" s="25"/>
    </row>
    <row r="135" spans="1:39">
      <c r="A135" s="4">
        <v>43031</v>
      </c>
      <c r="B135" s="3">
        <v>137.7362</v>
      </c>
      <c r="C135" s="3">
        <f t="shared" si="28"/>
        <v>1.9811067388709868E-3</v>
      </c>
      <c r="D135" s="3">
        <f t="shared" si="29"/>
        <v>3.9247839108000366E-6</v>
      </c>
      <c r="E135" s="3">
        <f t="shared" si="30"/>
        <v>3.808551669394807E-5</v>
      </c>
      <c r="F135" s="3">
        <f t="shared" si="31"/>
        <v>2.5494186023778966E-3</v>
      </c>
      <c r="G135" s="3">
        <f t="shared" si="32"/>
        <v>2.181244606093849E-2</v>
      </c>
      <c r="H135" s="3">
        <f t="shared" si="33"/>
        <v>1.5</v>
      </c>
      <c r="I135" s="13">
        <f>I136*(1+(H136*((B135/B136)-1))+((1-H136)*(Eur_1M!B135/100)*((A135-A136)/360)))</f>
        <v>118.84676665298385</v>
      </c>
      <c r="J135" s="3">
        <f t="shared" si="34"/>
        <v>113.70316067269248</v>
      </c>
      <c r="K135" s="3">
        <f t="shared" si="27"/>
        <v>1.1282543444039719</v>
      </c>
      <c r="L135" s="13">
        <f t="shared" si="35"/>
        <v>1128.2543444039718</v>
      </c>
      <c r="M135" s="3">
        <f t="shared" si="36"/>
        <v>2.9856857089415388E-3</v>
      </c>
      <c r="N135" s="3">
        <f t="shared" si="42"/>
        <v>4.0494912401101792E-2</v>
      </c>
      <c r="O135" s="3">
        <v>124</v>
      </c>
      <c r="P135" s="3">
        <f t="shared" si="43"/>
        <v>0.49206349206349204</v>
      </c>
      <c r="Q135" s="3">
        <f>(  Eur_3M!B134 + ( (Eur_6M!B134 - Eur_3M!B134)/0.25  )*(P135-0.25) )/100</f>
        <v>-2.7574603174603178E-3</v>
      </c>
      <c r="R135" s="3">
        <f t="shared" si="44"/>
        <v>4.2145305263354134</v>
      </c>
      <c r="S135" s="3">
        <f t="shared" si="45"/>
        <v>4.1861244639817983</v>
      </c>
      <c r="T135" s="13">
        <f t="shared" si="46"/>
        <v>0.99998748508509383</v>
      </c>
      <c r="U135" s="13">
        <f t="shared" si="46"/>
        <v>0.99998581211046234</v>
      </c>
      <c r="V135" s="3">
        <f t="shared" si="47"/>
        <v>126.89666506580079</v>
      </c>
      <c r="W135" s="13">
        <f t="shared" si="48"/>
        <v>0.99998748508509383</v>
      </c>
      <c r="X135" s="3">
        <f t="shared" si="49"/>
        <v>1.730073771739245E-6</v>
      </c>
      <c r="Y135" s="3">
        <f t="shared" si="50"/>
        <v>2.759359412430674</v>
      </c>
      <c r="Z135" s="3">
        <f t="shared" si="51"/>
        <v>4.3883399075521426E-2</v>
      </c>
      <c r="AA135" s="3">
        <f t="shared" si="52"/>
        <v>492.72460855972707</v>
      </c>
      <c r="AD135" s="3">
        <f t="shared" si="37"/>
        <v>1.9830704273711142E-3</v>
      </c>
      <c r="AE135" s="3">
        <f>Eur_1M!B134/100</f>
        <v>-3.7299999999999998E-3</v>
      </c>
      <c r="AF135" s="3">
        <f t="shared" si="38"/>
        <v>1.5</v>
      </c>
      <c r="AG135" s="3">
        <f t="shared" si="39"/>
        <v>-0.5</v>
      </c>
      <c r="AH135" s="3">
        <f t="shared" si="41"/>
        <v>1.0019830704273711</v>
      </c>
      <c r="AI135" s="3">
        <f t="shared" si="40"/>
        <v>0.99626999999999999</v>
      </c>
      <c r="AL135" s="25"/>
      <c r="AM135" s="25"/>
    </row>
    <row r="136" spans="1:39">
      <c r="A136" s="4">
        <v>43028</v>
      </c>
      <c r="B136" s="3">
        <v>137.46360000000001</v>
      </c>
      <c r="C136" s="3">
        <f t="shared" si="28"/>
        <v>-2.6539060410817154E-3</v>
      </c>
      <c r="D136" s="3">
        <f t="shared" si="29"/>
        <v>7.0432172748900236E-6</v>
      </c>
      <c r="E136" s="3">
        <f t="shared" si="30"/>
        <v>3.6543328693991423E-5</v>
      </c>
      <c r="F136" s="3">
        <f t="shared" si="31"/>
        <v>2.1118778358072167E-3</v>
      </c>
      <c r="G136" s="3">
        <f t="shared" si="32"/>
        <v>2.1392431463217697E-2</v>
      </c>
      <c r="H136" s="3">
        <f t="shared" si="33"/>
        <v>1.5</v>
      </c>
      <c r="I136" s="13">
        <f>I137*(1+(H137*((B136/B137)-1))+((1-H137)*(Eur_1M!B136/100)*((A136-A137)/360)))</f>
        <v>118.49245675244001</v>
      </c>
      <c r="J136" s="3">
        <f t="shared" si="34"/>
        <v>113.36418505994324</v>
      </c>
      <c r="K136" s="3">
        <f t="shared" ref="K136:K199" si="53">J136/$Y$2</f>
        <v>1.1248907553404079</v>
      </c>
      <c r="L136" s="13">
        <f t="shared" si="35"/>
        <v>1124.8907553404078</v>
      </c>
      <c r="M136" s="3">
        <f t="shared" si="36"/>
        <v>-3.9783037296966597E-3</v>
      </c>
      <c r="N136" s="3">
        <f t="shared" si="42"/>
        <v>4.0744900400313241E-2</v>
      </c>
      <c r="O136" s="3">
        <v>125</v>
      </c>
      <c r="P136" s="3">
        <f t="shared" si="43"/>
        <v>0.49603174603174605</v>
      </c>
      <c r="Q136" s="3">
        <f>(  Eur_3M!B135 + ( (Eur_6M!B135 - Eur_3M!B135)/0.25  )*(P136-0.25) )/100</f>
        <v>-2.7487301587301588E-3</v>
      </c>
      <c r="R136" s="3">
        <f t="shared" si="44"/>
        <v>4.0678989084716513</v>
      </c>
      <c r="S136" s="3">
        <f t="shared" si="45"/>
        <v>4.0392024701951392</v>
      </c>
      <c r="T136" s="13">
        <f t="shared" si="46"/>
        <v>0.99997628052379284</v>
      </c>
      <c r="U136" s="13">
        <f t="shared" si="46"/>
        <v>0.99997318337308849</v>
      </c>
      <c r="V136" s="3">
        <f t="shared" si="47"/>
        <v>123.52653938541368</v>
      </c>
      <c r="W136" s="13">
        <f t="shared" si="48"/>
        <v>0.99997628052379284</v>
      </c>
      <c r="X136" s="3">
        <f t="shared" si="49"/>
        <v>3.1525521218244925E-6</v>
      </c>
      <c r="Y136" s="3">
        <f t="shared" si="50"/>
        <v>2.7490953717727487</v>
      </c>
      <c r="Z136" s="3">
        <f t="shared" si="51"/>
        <v>8.0624252959933904E-2</v>
      </c>
      <c r="AA136" s="3">
        <f t="shared" si="52"/>
        <v>496.6952054243489</v>
      </c>
      <c r="AD136" s="3">
        <f t="shared" si="37"/>
        <v>-2.6503875457178916E-3</v>
      </c>
      <c r="AE136" s="3">
        <f>Eur_1M!B135/100</f>
        <v>-3.7299999999999998E-3</v>
      </c>
      <c r="AF136" s="3">
        <f t="shared" si="38"/>
        <v>1.5</v>
      </c>
      <c r="AG136" s="3">
        <f t="shared" si="39"/>
        <v>-0.5</v>
      </c>
      <c r="AH136" s="3">
        <f t="shared" si="41"/>
        <v>0.99734961245428211</v>
      </c>
      <c r="AI136" s="3">
        <f t="shared" si="40"/>
        <v>0.99626999999999999</v>
      </c>
      <c r="AL136" s="25"/>
      <c r="AM136" s="25"/>
    </row>
    <row r="137" spans="1:39">
      <c r="A137" s="4">
        <v>43027</v>
      </c>
      <c r="B137" s="3">
        <v>137.8289</v>
      </c>
      <c r="C137" s="3">
        <f t="shared" ref="C137:C200" si="54">+LN(B137/B138)</f>
        <v>-8.3433302196864848E-5</v>
      </c>
      <c r="D137" s="3">
        <f t="shared" ref="D137:D200" si="55">+C137^2</f>
        <v>6.9611159154733729E-9</v>
      </c>
      <c r="E137" s="3">
        <f t="shared" ref="E137:E200" si="56">+SUM(D137:D156)</f>
        <v>2.9571320763456475E-5</v>
      </c>
      <c r="F137" s="3">
        <f t="shared" ref="F137:F200" si="57">+SUM(C137:C156)</f>
        <v>5.0326346673225993E-3</v>
      </c>
      <c r="G137" s="3">
        <f t="shared" ref="G137:G200" si="58">+SQRT($D$3/$D$2)*SQRT(E137-((1/$D$2)*F137^2))</f>
        <v>1.8884977422593523E-2</v>
      </c>
      <c r="H137" s="3">
        <f t="shared" ref="H137:H200" si="59">+MIN($D$5,$D$4/G139)</f>
        <v>1.5</v>
      </c>
      <c r="I137" s="13">
        <f>I138*(1+(H138*((B137/B138)-1))+((1-H138)*(Eur_1M!B137/100)*((A137-A138)/360)))</f>
        <v>118.96479466394642</v>
      </c>
      <c r="J137" s="3">
        <f t="shared" ref="J137:J200" si="60">I137*(1-(1.1/100))^4</f>
        <v>113.81608051285558</v>
      </c>
      <c r="K137" s="3">
        <f t="shared" si="53"/>
        <v>1.1293748260113403</v>
      </c>
      <c r="L137" s="13">
        <f t="shared" ref="L137:L200" si="61">K137*1000</f>
        <v>1129.3748260113402</v>
      </c>
      <c r="M137" s="3">
        <f t="shared" ref="M137:M200" si="62">LN(L137/L138)</f>
        <v>-1.1997137332549433E-4</v>
      </c>
      <c r="N137" s="3">
        <f t="shared" si="42"/>
        <v>4.075155487662372E-2</v>
      </c>
      <c r="O137" s="3">
        <v>126</v>
      </c>
      <c r="P137" s="3">
        <f t="shared" si="43"/>
        <v>0.5</v>
      </c>
      <c r="Q137" s="3">
        <f>(  Eur_3M!B136 + ( (Eur_6M!B136 - Eur_3M!B136)/0.25  )*(P137-0.25) )/100</f>
        <v>-2.7400000000000002E-3</v>
      </c>
      <c r="R137" s="3">
        <f t="shared" si="44"/>
        <v>4.1890149215110437</v>
      </c>
      <c r="S137" s="3">
        <f t="shared" si="45"/>
        <v>4.1601992207138876</v>
      </c>
      <c r="T137" s="13">
        <f t="shared" si="46"/>
        <v>0.99998599160102297</v>
      </c>
      <c r="U137" s="13">
        <f t="shared" si="46"/>
        <v>0.99998410149426886</v>
      </c>
      <c r="V137" s="3">
        <f t="shared" si="47"/>
        <v>128.00398670108791</v>
      </c>
      <c r="W137" s="13">
        <f t="shared" si="48"/>
        <v>0.99998599160102297</v>
      </c>
      <c r="X137" s="3">
        <f t="shared" si="49"/>
        <v>1.8966029881025408E-6</v>
      </c>
      <c r="Y137" s="3">
        <f t="shared" si="50"/>
        <v>2.7417040697301727</v>
      </c>
      <c r="Z137" s="3">
        <f t="shared" si="51"/>
        <v>4.929090870640139E-2</v>
      </c>
      <c r="AA137" s="3">
        <f t="shared" si="52"/>
        <v>500.67750928854747</v>
      </c>
      <c r="AD137" s="3">
        <f t="shared" ref="AD137:AD200" si="63">B137/B138-1</f>
        <v>-8.3429821735703236E-5</v>
      </c>
      <c r="AE137" s="3">
        <f>Eur_1M!B136/100</f>
        <v>-3.7299999999999998E-3</v>
      </c>
      <c r="AF137" s="3">
        <f t="shared" ref="AF137:AF200" si="64">H137</f>
        <v>1.5</v>
      </c>
      <c r="AG137" s="3">
        <f t="shared" ref="AG137:AG200" si="65">1-AF137</f>
        <v>-0.5</v>
      </c>
      <c r="AH137" s="3">
        <f t="shared" si="41"/>
        <v>0.9999165701782643</v>
      </c>
      <c r="AI137" s="3">
        <f t="shared" ref="AI137:AI200" si="66">AE137+1</f>
        <v>0.99626999999999999</v>
      </c>
      <c r="AL137" s="25"/>
      <c r="AM137" s="25"/>
    </row>
    <row r="138" spans="1:39">
      <c r="A138" s="4">
        <v>43026</v>
      </c>
      <c r="B138" s="3">
        <v>137.84039999999999</v>
      </c>
      <c r="C138" s="3">
        <f t="shared" si="54"/>
        <v>-1.7975656530164485E-3</v>
      </c>
      <c r="D138" s="3">
        <f t="shared" si="55"/>
        <v>3.2312422769044509E-6</v>
      </c>
      <c r="E138" s="3">
        <f t="shared" si="56"/>
        <v>3.0807697818836689E-5</v>
      </c>
      <c r="F138" s="3">
        <f t="shared" si="57"/>
        <v>4.0010172212144009E-3</v>
      </c>
      <c r="G138" s="3">
        <f t="shared" si="58"/>
        <v>1.9444584466388998E-2</v>
      </c>
      <c r="H138" s="3">
        <f t="shared" si="59"/>
        <v>1.5</v>
      </c>
      <c r="I138" s="13">
        <f>I139*(1+(H139*((B138/B139)-1))+((1-H139)*(Eur_1M!B138/100)*((A138-A139)/360)))</f>
        <v>118.97906788991178</v>
      </c>
      <c r="J138" s="3">
        <f t="shared" si="60"/>
        <v>113.82973600345883</v>
      </c>
      <c r="K138" s="3">
        <f t="shared" si="53"/>
        <v>1.1295103267881608</v>
      </c>
      <c r="L138" s="13">
        <f t="shared" si="61"/>
        <v>1129.5103267881607</v>
      </c>
      <c r="M138" s="3">
        <f t="shared" si="62"/>
        <v>-2.6923671134699754E-3</v>
      </c>
      <c r="N138" s="3">
        <f t="shared" si="42"/>
        <v>4.066614219312744E-2</v>
      </c>
      <c r="O138" s="3">
        <v>127</v>
      </c>
      <c r="P138" s="3">
        <f t="shared" si="43"/>
        <v>0.50396825396825395</v>
      </c>
      <c r="Q138" s="3">
        <f>(  Eur_3M!B137 + ( (Eur_6M!B137 - Eur_3M!B137)/0.25  )*(P138-0.25) )/100</f>
        <v>-2.7312698412698417E-3</v>
      </c>
      <c r="R138" s="3">
        <f t="shared" si="44"/>
        <v>4.1852386852993266</v>
      </c>
      <c r="S138" s="3">
        <f t="shared" si="45"/>
        <v>4.1563694975485141</v>
      </c>
      <c r="T138" s="13">
        <f t="shared" si="46"/>
        <v>0.9999857566694681</v>
      </c>
      <c r="U138" s="13">
        <f t="shared" si="46"/>
        <v>0.99998383276347957</v>
      </c>
      <c r="V138" s="3">
        <f t="shared" si="47"/>
        <v>128.13300723765349</v>
      </c>
      <c r="W138" s="13">
        <f t="shared" si="48"/>
        <v>0.9999857566694681</v>
      </c>
      <c r="X138" s="3">
        <f t="shared" si="49"/>
        <v>1.923028986452216E-6</v>
      </c>
      <c r="Y138" s="3">
        <f t="shared" si="50"/>
        <v>2.732959105004289</v>
      </c>
      <c r="Z138" s="3">
        <f t="shared" si="51"/>
        <v>5.0280825289032792E-2</v>
      </c>
      <c r="AA138" s="3">
        <f t="shared" si="52"/>
        <v>504.65427146159175</v>
      </c>
      <c r="AD138" s="3">
        <f t="shared" si="63"/>
        <v>-1.7959509995048029E-3</v>
      </c>
      <c r="AE138" s="3">
        <f>Eur_1M!B137/100</f>
        <v>-3.7299999999999998E-3</v>
      </c>
      <c r="AF138" s="3">
        <f t="shared" si="64"/>
        <v>1.5</v>
      </c>
      <c r="AG138" s="3">
        <f t="shared" si="65"/>
        <v>-0.5</v>
      </c>
      <c r="AH138" s="3">
        <f t="shared" ref="AH138:AH201" si="67">(1+AD138)</f>
        <v>0.9982040490004952</v>
      </c>
      <c r="AI138" s="3">
        <f t="shared" si="66"/>
        <v>0.99626999999999999</v>
      </c>
      <c r="AL138" s="25"/>
      <c r="AM138" s="25"/>
    </row>
    <row r="139" spans="1:39">
      <c r="A139" s="4">
        <v>43025</v>
      </c>
      <c r="B139" s="3">
        <v>138.08840000000001</v>
      </c>
      <c r="C139" s="3">
        <f t="shared" si="54"/>
        <v>7.2008794848922532E-4</v>
      </c>
      <c r="D139" s="3">
        <f t="shared" si="55"/>
        <v>5.1852665355942122E-7</v>
      </c>
      <c r="E139" s="3">
        <f t="shared" si="56"/>
        <v>2.7579360962714161E-5</v>
      </c>
      <c r="F139" s="3">
        <f t="shared" si="57"/>
        <v>5.8524848295008411E-3</v>
      </c>
      <c r="G139" s="3">
        <f t="shared" si="58"/>
        <v>1.8053294811808999E-2</v>
      </c>
      <c r="H139" s="3">
        <f t="shared" si="59"/>
        <v>1.5</v>
      </c>
      <c r="I139" s="13">
        <f>I140*(1+(H140*((B139/B140)-1))+((1-H140)*(Eur_1M!B139/100)*((A139-A140)/360)))</f>
        <v>119.2998348369138</v>
      </c>
      <c r="J139" s="3">
        <f t="shared" si="60"/>
        <v>114.13662037852941</v>
      </c>
      <c r="K139" s="3">
        <f t="shared" si="53"/>
        <v>1.1325554807430256</v>
      </c>
      <c r="L139" s="13">
        <f t="shared" si="61"/>
        <v>1132.5554807430256</v>
      </c>
      <c r="M139" s="3">
        <f t="shared" si="62"/>
        <v>1.085084771395165E-3</v>
      </c>
      <c r="N139" s="3">
        <f t="shared" si="42"/>
        <v>4.0658303893849328E-2</v>
      </c>
      <c r="O139" s="3">
        <v>128</v>
      </c>
      <c r="P139" s="3">
        <f t="shared" si="43"/>
        <v>0.50793650793650791</v>
      </c>
      <c r="Q139" s="3">
        <f>(  Eur_3M!B138 + ( (Eur_6M!B138 - Eur_3M!B138)/0.25  )*(P139-0.25) )/100</f>
        <v>-2.7225396825396831E-3</v>
      </c>
      <c r="R139" s="3">
        <f t="shared" si="44"/>
        <v>4.2624621958448481</v>
      </c>
      <c r="S139" s="3">
        <f t="shared" si="45"/>
        <v>4.2334851590642533</v>
      </c>
      <c r="T139" s="13">
        <f t="shared" si="46"/>
        <v>0.99998989066442878</v>
      </c>
      <c r="U139" s="13">
        <f t="shared" si="46"/>
        <v>0.99998849513132237</v>
      </c>
      <c r="V139" s="3">
        <f t="shared" si="47"/>
        <v>131.17171823433307</v>
      </c>
      <c r="W139" s="13">
        <f t="shared" si="48"/>
        <v>0.99998989066442878</v>
      </c>
      <c r="X139" s="3">
        <f t="shared" si="49"/>
        <v>1.3789189068199258E-6</v>
      </c>
      <c r="Y139" s="3">
        <f t="shared" si="50"/>
        <v>2.7248139306925148</v>
      </c>
      <c r="Z139" s="3">
        <f t="shared" si="51"/>
        <v>3.6527200208714923E-2</v>
      </c>
      <c r="AA139" s="3">
        <f t="shared" si="52"/>
        <v>508.63355587316045</v>
      </c>
      <c r="AD139" s="3">
        <f t="shared" si="63"/>
        <v>7.2034727405800858E-4</v>
      </c>
      <c r="AE139" s="3">
        <f>Eur_1M!B138/100</f>
        <v>-3.7299999999999998E-3</v>
      </c>
      <c r="AF139" s="3">
        <f t="shared" si="64"/>
        <v>1.5</v>
      </c>
      <c r="AG139" s="3">
        <f t="shared" si="65"/>
        <v>-0.5</v>
      </c>
      <c r="AH139" s="3">
        <f t="shared" si="67"/>
        <v>1.000720347274058</v>
      </c>
      <c r="AI139" s="3">
        <f t="shared" si="66"/>
        <v>0.99626999999999999</v>
      </c>
      <c r="AL139" s="25"/>
      <c r="AM139" s="25"/>
    </row>
    <row r="140" spans="1:39">
      <c r="A140" s="4">
        <v>43024</v>
      </c>
      <c r="B140" s="3">
        <v>137.989</v>
      </c>
      <c r="C140" s="3">
        <f t="shared" si="54"/>
        <v>2.1444975325627716E-3</v>
      </c>
      <c r="D140" s="3">
        <f t="shared" si="55"/>
        <v>4.5988696671678162E-6</v>
      </c>
      <c r="E140" s="3">
        <f t="shared" si="56"/>
        <v>2.7599285835361098E-5</v>
      </c>
      <c r="F140" s="3">
        <f t="shared" si="57"/>
        <v>5.8661894444833086E-3</v>
      </c>
      <c r="G140" s="3">
        <f t="shared" si="58"/>
        <v>1.8057445251431676E-2</v>
      </c>
      <c r="H140" s="3">
        <f t="shared" si="59"/>
        <v>1.5</v>
      </c>
      <c r="I140" s="13">
        <f>I141*(1+(H141*((B140/B141)-1))+((1-H141)*(Eur_1M!B140/100)*((A140-A141)/360)))</f>
        <v>119.17045460985382</v>
      </c>
      <c r="J140" s="3">
        <f t="shared" si="60"/>
        <v>114.01283963834129</v>
      </c>
      <c r="K140" s="3">
        <f t="shared" si="53"/>
        <v>1.131327228537506</v>
      </c>
      <c r="L140" s="13">
        <f t="shared" si="61"/>
        <v>1131.327228537506</v>
      </c>
      <c r="M140" s="3">
        <f t="shared" si="62"/>
        <v>3.2304327801666098E-3</v>
      </c>
      <c r="N140" s="3">
        <f t="shared" ref="N140:N203" si="68">SQRT(252)*STDEV(M141:M319)</f>
        <v>4.0625700803772688E-2</v>
      </c>
      <c r="O140" s="3">
        <v>129</v>
      </c>
      <c r="P140" s="3">
        <f t="shared" ref="P140:P203" si="69">O140/252</f>
        <v>0.51190476190476186</v>
      </c>
      <c r="Q140" s="3">
        <f>(  Eur_3M!B139 + ( (Eur_6M!B139 - Eur_3M!B139)/0.25  )*(P140-0.25) )/100</f>
        <v>-2.7138095238095237E-3</v>
      </c>
      <c r="R140" s="3">
        <f t="shared" si="44"/>
        <v>4.2118570145744574</v>
      </c>
      <c r="S140" s="3">
        <f t="shared" si="45"/>
        <v>4.1827903331641902</v>
      </c>
      <c r="T140" s="13">
        <f t="shared" si="46"/>
        <v>0.99998733600718992</v>
      </c>
      <c r="U140" s="13">
        <f t="shared" si="46"/>
        <v>0.99998560235343825</v>
      </c>
      <c r="V140" s="3">
        <f t="shared" si="47"/>
        <v>129.93714165930885</v>
      </c>
      <c r="W140" s="13">
        <f t="shared" si="48"/>
        <v>0.99998733600718992</v>
      </c>
      <c r="X140" s="3">
        <f t="shared" si="49"/>
        <v>1.7052611013738721E-6</v>
      </c>
      <c r="Y140" s="3">
        <f t="shared" si="50"/>
        <v>2.7157419684580413</v>
      </c>
      <c r="Z140" s="3">
        <f t="shared" si="51"/>
        <v>4.5389709193038322E-2</v>
      </c>
      <c r="AA140" s="3">
        <f t="shared" si="52"/>
        <v>512.60901987627722</v>
      </c>
      <c r="AD140" s="3">
        <f t="shared" si="63"/>
        <v>2.1467986119887428E-3</v>
      </c>
      <c r="AE140" s="3">
        <f>Eur_1M!B139/100</f>
        <v>-3.7099999999999998E-3</v>
      </c>
      <c r="AF140" s="3">
        <f t="shared" si="64"/>
        <v>1.5</v>
      </c>
      <c r="AG140" s="3">
        <f t="shared" si="65"/>
        <v>-0.5</v>
      </c>
      <c r="AH140" s="3">
        <f t="shared" si="67"/>
        <v>1.0021467986119887</v>
      </c>
      <c r="AI140" s="3">
        <f t="shared" si="66"/>
        <v>0.99629000000000001</v>
      </c>
      <c r="AL140" s="25"/>
      <c r="AM140" s="25"/>
    </row>
    <row r="141" spans="1:39">
      <c r="A141" s="4">
        <v>43021</v>
      </c>
      <c r="B141" s="3">
        <v>137.6934</v>
      </c>
      <c r="C141" s="3">
        <f t="shared" si="54"/>
        <v>2.0173806855289644E-3</v>
      </c>
      <c r="D141" s="3">
        <f t="shared" si="55"/>
        <v>4.0698248303453142E-6</v>
      </c>
      <c r="E141" s="3">
        <f t="shared" si="56"/>
        <v>2.3104665576280889E-5</v>
      </c>
      <c r="F141" s="3">
        <f t="shared" si="57"/>
        <v>3.3988151427227446E-3</v>
      </c>
      <c r="G141" s="3">
        <f t="shared" si="58"/>
        <v>1.6847583248207034E-2</v>
      </c>
      <c r="H141" s="3">
        <f t="shared" si="59"/>
        <v>1.5</v>
      </c>
      <c r="I141" s="13">
        <f>I142*(1+(H142*((B141/B142)-1))+((1-H142)*(Eur_1M!B141/100)*((A141-A142)/360)))</f>
        <v>118.78610361113492</v>
      </c>
      <c r="J141" s="3">
        <f t="shared" si="60"/>
        <v>113.6451230853984</v>
      </c>
      <c r="K141" s="3">
        <f t="shared" si="53"/>
        <v>1.127678448715445</v>
      </c>
      <c r="L141" s="13">
        <f t="shared" si="61"/>
        <v>1127.678448715445</v>
      </c>
      <c r="M141" s="3">
        <f t="shared" si="62"/>
        <v>3.0296979439183198E-3</v>
      </c>
      <c r="N141" s="3">
        <f t="shared" si="68"/>
        <v>4.0577050164362E-2</v>
      </c>
      <c r="O141" s="3">
        <v>130</v>
      </c>
      <c r="P141" s="3">
        <f t="shared" si="69"/>
        <v>0.51587301587301593</v>
      </c>
      <c r="Q141" s="3">
        <f>(  Eur_3M!B140 + ( (Eur_6M!B140 - Eur_3M!B140)/0.25  )*(P141-0.25) )/100</f>
        <v>-2.7050793650793652E-3</v>
      </c>
      <c r="R141" s="3">
        <f t="shared" si="44"/>
        <v>4.0896759933962077</v>
      </c>
      <c r="S141" s="3">
        <f t="shared" si="45"/>
        <v>4.0605318109057498</v>
      </c>
      <c r="T141" s="13">
        <f t="shared" si="46"/>
        <v>0.99997840119029946</v>
      </c>
      <c r="U141" s="13">
        <f t="shared" si="46"/>
        <v>0.99997551946722929</v>
      </c>
      <c r="V141" s="3">
        <f t="shared" si="47"/>
        <v>126.28215533990715</v>
      </c>
      <c r="W141" s="13">
        <f t="shared" si="48"/>
        <v>0.99997840119029946</v>
      </c>
      <c r="X141" s="3">
        <f t="shared" si="49"/>
        <v>2.8332679233020844E-6</v>
      </c>
      <c r="Y141" s="3">
        <f t="shared" si="50"/>
        <v>2.7058244401946778</v>
      </c>
      <c r="Z141" s="3">
        <f t="shared" si="51"/>
        <v>7.5419124994525119E-2</v>
      </c>
      <c r="AA141" s="3">
        <f t="shared" si="52"/>
        <v>516.58076108028445</v>
      </c>
      <c r="AD141" s="3">
        <f t="shared" si="63"/>
        <v>2.0194169670322282E-3</v>
      </c>
      <c r="AE141" s="3">
        <f>Eur_1M!B140/100</f>
        <v>-3.7099999999999998E-3</v>
      </c>
      <c r="AF141" s="3">
        <f t="shared" si="64"/>
        <v>1.5</v>
      </c>
      <c r="AG141" s="3">
        <f t="shared" si="65"/>
        <v>-0.5</v>
      </c>
      <c r="AH141" s="3">
        <f t="shared" si="67"/>
        <v>1.0020194169670322</v>
      </c>
      <c r="AI141" s="3">
        <f t="shared" si="66"/>
        <v>0.99629000000000001</v>
      </c>
      <c r="AL141" s="25"/>
      <c r="AM141" s="25"/>
    </row>
    <row r="142" spans="1:39">
      <c r="A142" s="4">
        <v>43020</v>
      </c>
      <c r="B142" s="3">
        <v>137.41589999999999</v>
      </c>
      <c r="C142" s="3">
        <f t="shared" si="54"/>
        <v>1.5658185801296584E-3</v>
      </c>
      <c r="D142" s="3">
        <f t="shared" si="55"/>
        <v>2.4517878258792593E-6</v>
      </c>
      <c r="E142" s="3">
        <f t="shared" si="56"/>
        <v>1.9625445671395268E-5</v>
      </c>
      <c r="F142" s="3">
        <f t="shared" si="57"/>
        <v>6.1292621035468795E-4</v>
      </c>
      <c r="G142" s="3">
        <f t="shared" si="58"/>
        <v>1.5717631436695426E-2</v>
      </c>
      <c r="H142" s="3">
        <f t="shared" si="59"/>
        <v>1.5</v>
      </c>
      <c r="I142" s="13">
        <f>I143*(1+(H143*((B142/B143)-1))+((1-H143)*(Eur_1M!B142/100)*((A142-A143)/360)))</f>
        <v>118.42676222006328</v>
      </c>
      <c r="J142" s="3">
        <f t="shared" si="60"/>
        <v>113.30133374155643</v>
      </c>
      <c r="K142" s="3">
        <f t="shared" si="53"/>
        <v>1.1242670939346748</v>
      </c>
      <c r="L142" s="13">
        <f t="shared" si="61"/>
        <v>1124.2670939346749</v>
      </c>
      <c r="M142" s="3">
        <f t="shared" si="62"/>
        <v>2.3529639457537028E-3</v>
      </c>
      <c r="N142" s="3">
        <f t="shared" si="68"/>
        <v>4.0554518128871342E-2</v>
      </c>
      <c r="O142" s="3">
        <v>131</v>
      </c>
      <c r="P142" s="3">
        <f t="shared" si="69"/>
        <v>0.51984126984126988</v>
      </c>
      <c r="Q142" s="3">
        <f>(  Eur_3M!B141 + ( (Eur_6M!B141 - Eur_3M!B141)/0.25  )*(P142-0.25) )/100</f>
        <v>-2.6963492063492066E-3</v>
      </c>
      <c r="R142" s="3">
        <f t="shared" si="44"/>
        <v>3.9725682417276347</v>
      </c>
      <c r="S142" s="3">
        <f t="shared" si="45"/>
        <v>3.9433284265677577</v>
      </c>
      <c r="T142" s="13">
        <f t="shared" si="46"/>
        <v>0.99996444907140081</v>
      </c>
      <c r="U142" s="13">
        <f t="shared" si="46"/>
        <v>0.99995982075623591</v>
      </c>
      <c r="V142" s="3">
        <f t="shared" si="47"/>
        <v>122.86470439799484</v>
      </c>
      <c r="W142" s="13">
        <f t="shared" si="48"/>
        <v>0.99996444907140081</v>
      </c>
      <c r="X142" s="3">
        <f t="shared" si="49"/>
        <v>4.5415126641258825E-6</v>
      </c>
      <c r="Y142" s="3">
        <f t="shared" si="50"/>
        <v>2.6953022683472248</v>
      </c>
      <c r="Z142" s="3">
        <f t="shared" si="51"/>
        <v>0.12101787673688316</v>
      </c>
      <c r="AA142" s="3">
        <f t="shared" si="52"/>
        <v>520.54951239869877</v>
      </c>
      <c r="AD142" s="3">
        <f t="shared" si="63"/>
        <v>1.5670451141356345E-3</v>
      </c>
      <c r="AE142" s="3">
        <f>Eur_1M!B141/100</f>
        <v>-3.7199999999999998E-3</v>
      </c>
      <c r="AF142" s="3">
        <f t="shared" si="64"/>
        <v>1.5</v>
      </c>
      <c r="AG142" s="3">
        <f t="shared" si="65"/>
        <v>-0.5</v>
      </c>
      <c r="AH142" s="3">
        <f t="shared" si="67"/>
        <v>1.0015670451141356</v>
      </c>
      <c r="AI142" s="3">
        <f t="shared" si="66"/>
        <v>0.99628000000000005</v>
      </c>
      <c r="AL142" s="25"/>
      <c r="AM142" s="25"/>
    </row>
    <row r="143" spans="1:39">
      <c r="A143" s="4">
        <v>43019</v>
      </c>
      <c r="B143" s="3">
        <v>137.20089999999999</v>
      </c>
      <c r="C143" s="3">
        <f t="shared" si="54"/>
        <v>-1.5669223454419615E-4</v>
      </c>
      <c r="D143" s="3">
        <f t="shared" si="55"/>
        <v>2.455245636645338E-8</v>
      </c>
      <c r="E143" s="3">
        <f t="shared" si="56"/>
        <v>1.8124797784265412E-5</v>
      </c>
      <c r="F143" s="3">
        <f t="shared" si="57"/>
        <v>-1.9281564051773824E-3</v>
      </c>
      <c r="G143" s="3">
        <f t="shared" si="58"/>
        <v>1.5034302318177702E-2</v>
      </c>
      <c r="H143" s="3">
        <f t="shared" si="59"/>
        <v>1.5</v>
      </c>
      <c r="I143" s="13">
        <f>I144*(1+(H144*((B143/B144)-1))+((1-H144)*(Eur_1M!B143/100)*((A143-A144)/360)))</f>
        <v>118.14843589266528</v>
      </c>
      <c r="J143" s="3">
        <f t="shared" si="60"/>
        <v>113.03505318538464</v>
      </c>
      <c r="K143" s="3">
        <f t="shared" si="53"/>
        <v>1.1216248437759835</v>
      </c>
      <c r="L143" s="13">
        <f t="shared" si="61"/>
        <v>1121.6248437759834</v>
      </c>
      <c r="M143" s="3">
        <f t="shared" si="62"/>
        <v>-2.298935841632088E-4</v>
      </c>
      <c r="N143" s="3">
        <f t="shared" si="68"/>
        <v>4.0667348680280629E-2</v>
      </c>
      <c r="O143" s="3">
        <v>132</v>
      </c>
      <c r="P143" s="3">
        <f t="shared" si="69"/>
        <v>0.52380952380952384</v>
      </c>
      <c r="Q143" s="3">
        <f>(  Eur_3M!B142 + ( (Eur_6M!B142 - Eur_3M!B142)/0.25  )*(P143-0.25) )/100</f>
        <v>-2.6876190476190476E-3</v>
      </c>
      <c r="R143" s="3">
        <f t="shared" si="44"/>
        <v>3.8665528984584285</v>
      </c>
      <c r="S143" s="3">
        <f t="shared" si="45"/>
        <v>3.8371200323653469</v>
      </c>
      <c r="T143" s="13">
        <f t="shared" si="46"/>
        <v>0.99994480773531647</v>
      </c>
      <c r="U143" s="13">
        <f t="shared" si="46"/>
        <v>0.99993775718282629</v>
      </c>
      <c r="V143" s="3">
        <f t="shared" si="47"/>
        <v>120.21647739532114</v>
      </c>
      <c r="W143" s="13">
        <f t="shared" si="48"/>
        <v>0.99994480773531647</v>
      </c>
      <c r="X143" s="3">
        <f t="shared" si="49"/>
        <v>6.8521744155499889E-6</v>
      </c>
      <c r="Y143" s="3">
        <f t="shared" si="50"/>
        <v>2.6841095326211053</v>
      </c>
      <c r="Z143" s="3">
        <f t="shared" si="51"/>
        <v>0.18362968926704559</v>
      </c>
      <c r="AA143" s="3">
        <f t="shared" si="52"/>
        <v>524.51481309616656</v>
      </c>
      <c r="AD143" s="3">
        <f t="shared" si="63"/>
        <v>-1.5667995895718434E-4</v>
      </c>
      <c r="AE143" s="3">
        <f>Eur_1M!B142/100</f>
        <v>-3.7199999999999998E-3</v>
      </c>
      <c r="AF143" s="3">
        <f t="shared" si="64"/>
        <v>1.5</v>
      </c>
      <c r="AG143" s="3">
        <f t="shared" si="65"/>
        <v>-0.5</v>
      </c>
      <c r="AH143" s="3">
        <f t="shared" si="67"/>
        <v>0.99984332004104282</v>
      </c>
      <c r="AI143" s="3">
        <f t="shared" si="66"/>
        <v>0.99628000000000005</v>
      </c>
      <c r="AL143" s="25"/>
      <c r="AM143" s="25"/>
    </row>
    <row r="144" spans="1:39">
      <c r="A144" s="4">
        <v>43018</v>
      </c>
      <c r="B144" s="3">
        <v>137.22239999999999</v>
      </c>
      <c r="C144" s="3">
        <f t="shared" si="54"/>
        <v>-1.4136634236683427E-4</v>
      </c>
      <c r="D144" s="3">
        <f t="shared" si="55"/>
        <v>1.9984442754177001E-8</v>
      </c>
      <c r="E144" s="3">
        <f t="shared" si="56"/>
        <v>1.8220188523022851E-5</v>
      </c>
      <c r="F144" s="3">
        <f t="shared" si="57"/>
        <v>-1.4251360096010661E-3</v>
      </c>
      <c r="G144" s="3">
        <f t="shared" si="58"/>
        <v>1.5109428758996651E-2</v>
      </c>
      <c r="H144" s="3">
        <f t="shared" si="59"/>
        <v>1.5</v>
      </c>
      <c r="I144" s="13">
        <f>I145*(1+(H145*((B144/B145)-1))+((1-H145)*(Eur_1M!B144/100)*((A144-A145)/360)))</f>
        <v>118.17560058243021</v>
      </c>
      <c r="J144" s="3">
        <f t="shared" si="60"/>
        <v>113.0610422061376</v>
      </c>
      <c r="K144" s="3">
        <f t="shared" si="53"/>
        <v>1.121882727773208</v>
      </c>
      <c r="L144" s="13">
        <f t="shared" si="61"/>
        <v>1121.882727773208</v>
      </c>
      <c r="M144" s="3">
        <f t="shared" si="62"/>
        <v>-2.0687536760199577E-4</v>
      </c>
      <c r="N144" s="3">
        <f t="shared" si="68"/>
        <v>4.0666963722290353E-2</v>
      </c>
      <c r="O144" s="3">
        <v>133</v>
      </c>
      <c r="P144" s="3">
        <f t="shared" si="69"/>
        <v>0.52777777777777779</v>
      </c>
      <c r="Q144" s="3">
        <f>(  Eur_3M!B143 + ( (Eur_6M!B143 - Eur_3M!B143)/0.25  )*(P144-0.25) )/100</f>
        <v>-2.6788888888888891E-3</v>
      </c>
      <c r="R144" s="3">
        <f t="shared" si="44"/>
        <v>3.8597132078594001</v>
      </c>
      <c r="S144" s="3">
        <f t="shared" si="45"/>
        <v>3.8301693436583837</v>
      </c>
      <c r="T144" s="13">
        <f t="shared" si="46"/>
        <v>0.9999432399125413</v>
      </c>
      <c r="U144" s="13">
        <f t="shared" si="46"/>
        <v>0.99993597244903154</v>
      </c>
      <c r="V144" s="3">
        <f t="shared" si="47"/>
        <v>120.46830975915805</v>
      </c>
      <c r="W144" s="13">
        <f t="shared" si="48"/>
        <v>0.9999432399125413</v>
      </c>
      <c r="X144" s="3">
        <f t="shared" si="49"/>
        <v>7.0075955497634303E-6</v>
      </c>
      <c r="Y144" s="3">
        <f t="shared" si="50"/>
        <v>2.6752141821328705</v>
      </c>
      <c r="Z144" s="3">
        <f t="shared" si="51"/>
        <v>0.18930269647919051</v>
      </c>
      <c r="AA144" s="3">
        <f t="shared" si="52"/>
        <v>528.49066825538227</v>
      </c>
      <c r="AD144" s="3">
        <f t="shared" si="63"/>
        <v>-1.4135635061629515E-4</v>
      </c>
      <c r="AE144" s="3">
        <f>Eur_1M!B143/100</f>
        <v>-3.7099999999999998E-3</v>
      </c>
      <c r="AF144" s="3">
        <f t="shared" si="64"/>
        <v>1.5</v>
      </c>
      <c r="AG144" s="3">
        <f t="shared" si="65"/>
        <v>-0.5</v>
      </c>
      <c r="AH144" s="3">
        <f t="shared" si="67"/>
        <v>0.9998586436493837</v>
      </c>
      <c r="AI144" s="3">
        <f t="shared" si="66"/>
        <v>0.99629000000000001</v>
      </c>
      <c r="AL144" s="25"/>
      <c r="AM144" s="25"/>
    </row>
    <row r="145" spans="1:39">
      <c r="A145" s="4">
        <v>43017</v>
      </c>
      <c r="B145" s="3">
        <v>137.24180000000001</v>
      </c>
      <c r="C145" s="3">
        <f t="shared" si="54"/>
        <v>1.407996499339292E-3</v>
      </c>
      <c r="D145" s="3">
        <f t="shared" si="55"/>
        <v>1.982454142151701E-6</v>
      </c>
      <c r="E145" s="3">
        <f t="shared" si="56"/>
        <v>2.8817685401492319E-5</v>
      </c>
      <c r="F145" s="3">
        <f t="shared" si="57"/>
        <v>-4.5422173530539145E-3</v>
      </c>
      <c r="G145" s="3">
        <f t="shared" si="58"/>
        <v>1.8711088712709937E-2</v>
      </c>
      <c r="H145" s="3">
        <f t="shared" si="59"/>
        <v>1.5</v>
      </c>
      <c r="I145" s="13">
        <f>I146*(1+(H146*((B145/B146)-1))+((1-H146)*(Eur_1M!B145/100)*((A145-A146)/360)))</f>
        <v>118.20005073222197</v>
      </c>
      <c r="J145" s="3">
        <f t="shared" si="60"/>
        <v>113.08443417033264</v>
      </c>
      <c r="K145" s="3">
        <f t="shared" si="53"/>
        <v>1.1221148416834199</v>
      </c>
      <c r="L145" s="13">
        <f t="shared" si="61"/>
        <v>1122.1148416834199</v>
      </c>
      <c r="M145" s="3">
        <f t="shared" si="62"/>
        <v>2.1267607944961088E-3</v>
      </c>
      <c r="N145" s="3">
        <f t="shared" si="68"/>
        <v>4.0807959420721907E-2</v>
      </c>
      <c r="O145" s="3">
        <v>134</v>
      </c>
      <c r="P145" s="3">
        <f t="shared" si="69"/>
        <v>0.53174603174603174</v>
      </c>
      <c r="Q145" s="3">
        <f>(  Eur_3M!B144 + ( (Eur_6M!B144 - Eur_3M!B144)/0.25  )*(P145-0.25) )/100</f>
        <v>-2.6701587301587305E-3</v>
      </c>
      <c r="R145" s="3">
        <f t="shared" si="44"/>
        <v>3.8389621736782633</v>
      </c>
      <c r="S145" s="3">
        <f t="shared" si="45"/>
        <v>3.8092046349522799</v>
      </c>
      <c r="T145" s="13">
        <f t="shared" si="46"/>
        <v>0.99993822226907247</v>
      </c>
      <c r="U145" s="13">
        <f t="shared" si="46"/>
        <v>0.99993029273012268</v>
      </c>
      <c r="V145" s="3">
        <f t="shared" si="47"/>
        <v>120.69447152055102</v>
      </c>
      <c r="W145" s="13">
        <f t="shared" si="48"/>
        <v>0.99993822226907247</v>
      </c>
      <c r="X145" s="3">
        <f t="shared" si="49"/>
        <v>7.5342484096778707E-6</v>
      </c>
      <c r="Y145" s="3">
        <f t="shared" si="50"/>
        <v>2.6658672040389551</v>
      </c>
      <c r="Z145" s="3">
        <f t="shared" si="51"/>
        <v>0.20585607340593332</v>
      </c>
      <c r="AA145" s="3">
        <f t="shared" si="52"/>
        <v>532.46444640020104</v>
      </c>
      <c r="AD145" s="3">
        <f t="shared" si="63"/>
        <v>1.408988191788918E-3</v>
      </c>
      <c r="AE145" s="3">
        <f>Eur_1M!B144/100</f>
        <v>-3.7299999999999998E-3</v>
      </c>
      <c r="AF145" s="3">
        <f t="shared" si="64"/>
        <v>1.5</v>
      </c>
      <c r="AG145" s="3">
        <f t="shared" si="65"/>
        <v>-0.5</v>
      </c>
      <c r="AH145" s="3">
        <f t="shared" si="67"/>
        <v>1.0014089881917889</v>
      </c>
      <c r="AI145" s="3">
        <f t="shared" si="66"/>
        <v>0.99626999999999999</v>
      </c>
      <c r="AL145" s="25"/>
      <c r="AM145" s="25"/>
    </row>
    <row r="146" spans="1:39">
      <c r="A146" s="4">
        <v>43014</v>
      </c>
      <c r="B146" s="3">
        <v>137.0487</v>
      </c>
      <c r="C146" s="3">
        <f t="shared" si="54"/>
        <v>-1.9990894724772573E-4</v>
      </c>
      <c r="D146" s="3">
        <f t="shared" si="55"/>
        <v>3.9963587189693992E-8</v>
      </c>
      <c r="E146" s="3">
        <f t="shared" si="56"/>
        <v>2.7643460898463695E-5</v>
      </c>
      <c r="F146" s="3">
        <f t="shared" si="57"/>
        <v>-6.8492297805741714E-3</v>
      </c>
      <c r="G146" s="3">
        <f t="shared" si="58"/>
        <v>1.7853657320301825E-2</v>
      </c>
      <c r="H146" s="3">
        <f t="shared" si="59"/>
        <v>1.5</v>
      </c>
      <c r="I146" s="13">
        <f>I147*(1+(H147*((B146/B147)-1))+((1-H147)*(Eur_1M!B146/100)*((A146-A147)/360)))</f>
        <v>117.94893462501524</v>
      </c>
      <c r="J146" s="3">
        <f t="shared" si="60"/>
        <v>112.84418619481475</v>
      </c>
      <c r="K146" s="3">
        <f t="shared" si="53"/>
        <v>1.1197309077583761</v>
      </c>
      <c r="L146" s="13">
        <f t="shared" si="61"/>
        <v>1119.7309077583761</v>
      </c>
      <c r="M146" s="3">
        <f t="shared" si="62"/>
        <v>-2.9471020629889626E-4</v>
      </c>
      <c r="N146" s="3">
        <f t="shared" si="68"/>
        <v>4.1394770052746228E-2</v>
      </c>
      <c r="O146" s="3">
        <v>135</v>
      </c>
      <c r="P146" s="3">
        <f t="shared" si="69"/>
        <v>0.5357142857142857</v>
      </c>
      <c r="Q146" s="3">
        <f>(  Eur_3M!B145 + ( (Eur_6M!B145 - Eur_3M!B145)/0.25  )*(P146-0.25) )/100</f>
        <v>-2.65E-3</v>
      </c>
      <c r="R146" s="3">
        <f t="shared" si="44"/>
        <v>3.700845490275622</v>
      </c>
      <c r="S146" s="3">
        <f t="shared" si="45"/>
        <v>3.6705476209399999</v>
      </c>
      <c r="T146" s="13">
        <f t="shared" si="46"/>
        <v>0.99989255885289008</v>
      </c>
      <c r="U146" s="13">
        <f t="shared" si="46"/>
        <v>0.99987898431466338</v>
      </c>
      <c r="V146" s="3">
        <f t="shared" si="47"/>
        <v>118.31113916449863</v>
      </c>
      <c r="W146" s="13">
        <f t="shared" si="48"/>
        <v>0.99989255885289008</v>
      </c>
      <c r="X146" s="3">
        <f t="shared" si="49"/>
        <v>1.2481874683906404E-5</v>
      </c>
      <c r="Y146" s="3">
        <f t="shared" si="50"/>
        <v>2.6400354514162907</v>
      </c>
      <c r="Z146" s="3">
        <f t="shared" si="51"/>
        <v>0.34704504849962414</v>
      </c>
      <c r="AA146" s="3">
        <f t="shared" si="52"/>
        <v>536.4104268325143</v>
      </c>
      <c r="AD146" s="3">
        <f t="shared" si="63"/>
        <v>-1.9988896678557744E-4</v>
      </c>
      <c r="AE146" s="3">
        <f>Eur_1M!B145/100</f>
        <v>-3.7299999999999998E-3</v>
      </c>
      <c r="AF146" s="3">
        <f t="shared" si="64"/>
        <v>1.5</v>
      </c>
      <c r="AG146" s="3">
        <f t="shared" si="65"/>
        <v>-0.5</v>
      </c>
      <c r="AH146" s="3">
        <f t="shared" si="67"/>
        <v>0.99980011103321442</v>
      </c>
      <c r="AI146" s="3">
        <f t="shared" si="66"/>
        <v>0.99626999999999999</v>
      </c>
      <c r="AL146" s="25"/>
      <c r="AM146" s="25"/>
    </row>
    <row r="147" spans="1:39">
      <c r="A147" s="4">
        <v>43013</v>
      </c>
      <c r="B147" s="3">
        <v>137.0761</v>
      </c>
      <c r="C147" s="3">
        <f t="shared" si="54"/>
        <v>1.1839849552752833E-3</v>
      </c>
      <c r="D147" s="3">
        <f t="shared" si="55"/>
        <v>1.4018203743182145E-6</v>
      </c>
      <c r="E147" s="3">
        <f t="shared" si="56"/>
        <v>2.9211632256145227E-5</v>
      </c>
      <c r="F147" s="3">
        <f t="shared" si="57"/>
        <v>-7.9174434397297974E-3</v>
      </c>
      <c r="G147" s="3">
        <f t="shared" si="58"/>
        <v>1.8126622485614852E-2</v>
      </c>
      <c r="H147" s="3">
        <f t="shared" si="59"/>
        <v>1.5</v>
      </c>
      <c r="I147" s="13">
        <f>I148*(1+(H148*((B147/B148)-1))+((1-H148)*(Eur_1M!B147/100)*((A147-A148)/360)))</f>
        <v>117.98370050254914</v>
      </c>
      <c r="J147" s="3">
        <f t="shared" si="60"/>
        <v>112.87744742917972</v>
      </c>
      <c r="K147" s="3">
        <f t="shared" si="53"/>
        <v>1.1200609525165914</v>
      </c>
      <c r="L147" s="13">
        <f t="shared" si="61"/>
        <v>1120.0609525165914</v>
      </c>
      <c r="M147" s="3">
        <f t="shared" si="62"/>
        <v>1.7806235173846935E-3</v>
      </c>
      <c r="N147" s="3">
        <f t="shared" si="68"/>
        <v>4.1549022444957062E-2</v>
      </c>
      <c r="O147" s="3">
        <v>136</v>
      </c>
      <c r="P147" s="3">
        <f t="shared" si="69"/>
        <v>0.53968253968253965</v>
      </c>
      <c r="Q147" s="3">
        <f>(  Eur_3M!B146 + ( (Eur_6M!B146 - Eur_3M!B146)/0.25  )*(P147-0.25) )/100</f>
        <v>-2.6295238095238099E-3</v>
      </c>
      <c r="R147" s="3">
        <f t="shared" si="44"/>
        <v>3.6834227090070639</v>
      </c>
      <c r="S147" s="3">
        <f t="shared" si="45"/>
        <v>3.6528995138071205</v>
      </c>
      <c r="T147" s="13">
        <f t="shared" si="46"/>
        <v>0.99988493845930571</v>
      </c>
      <c r="U147" s="13">
        <f t="shared" si="46"/>
        <v>0.99987035213920272</v>
      </c>
      <c r="V147" s="3">
        <f t="shared" si="47"/>
        <v>118.64179305541018</v>
      </c>
      <c r="W147" s="13">
        <f t="shared" si="48"/>
        <v>0.99988493845930571</v>
      </c>
      <c r="X147" s="3">
        <f t="shared" si="49"/>
        <v>1.3209028849116076E-5</v>
      </c>
      <c r="Y147" s="3">
        <f t="shared" si="50"/>
        <v>2.6186130252444948</v>
      </c>
      <c r="Z147" s="3">
        <f t="shared" si="51"/>
        <v>0.37158089877708994</v>
      </c>
      <c r="AA147" s="3">
        <f t="shared" si="52"/>
        <v>540.37888317077216</v>
      </c>
      <c r="AD147" s="3">
        <f t="shared" si="63"/>
        <v>1.1846861421667132E-3</v>
      </c>
      <c r="AE147" s="3">
        <f>Eur_1M!B146/100</f>
        <v>-3.7199999999999998E-3</v>
      </c>
      <c r="AF147" s="3">
        <f t="shared" si="64"/>
        <v>1.5</v>
      </c>
      <c r="AG147" s="3">
        <f t="shared" si="65"/>
        <v>-0.5</v>
      </c>
      <c r="AH147" s="3">
        <f t="shared" si="67"/>
        <v>1.0011846861421667</v>
      </c>
      <c r="AI147" s="3">
        <f t="shared" si="66"/>
        <v>0.99628000000000005</v>
      </c>
      <c r="AL147" s="25"/>
      <c r="AM147" s="25"/>
    </row>
    <row r="148" spans="1:39">
      <c r="A148" s="4">
        <v>43012</v>
      </c>
      <c r="B148" s="3">
        <v>136.91390000000001</v>
      </c>
      <c r="C148" s="3">
        <f t="shared" si="54"/>
        <v>-7.6953071187628366E-4</v>
      </c>
      <c r="D148" s="3">
        <f t="shared" si="55"/>
        <v>5.921775165208199E-7</v>
      </c>
      <c r="E148" s="3">
        <f t="shared" si="56"/>
        <v>3.8623487998359373E-5</v>
      </c>
      <c r="F148" s="3">
        <f t="shared" si="57"/>
        <v>-5.8130129534082666E-3</v>
      </c>
      <c r="G148" s="3">
        <f t="shared" si="58"/>
        <v>2.1572379178791061E-2</v>
      </c>
      <c r="H148" s="3">
        <f t="shared" si="59"/>
        <v>1.5</v>
      </c>
      <c r="I148" s="13">
        <f>I149*(1+(H149*((B148/B149)-1))+((1-H149)*(Eur_1M!B148/100)*((A148-A149)/360)))</f>
        <v>117.77380288054601</v>
      </c>
      <c r="J148" s="3">
        <f t="shared" si="60"/>
        <v>112.67663403129299</v>
      </c>
      <c r="K148" s="3">
        <f t="shared" si="53"/>
        <v>1.1180683202340778</v>
      </c>
      <c r="L148" s="13">
        <f t="shared" si="61"/>
        <v>1118.0683202340779</v>
      </c>
      <c r="M148" s="3">
        <f t="shared" si="62"/>
        <v>-1.1493317217627125E-3</v>
      </c>
      <c r="N148" s="3">
        <f t="shared" si="68"/>
        <v>4.194188876286499E-2</v>
      </c>
      <c r="O148" s="3">
        <v>137</v>
      </c>
      <c r="P148" s="3">
        <f t="shared" si="69"/>
        <v>0.54365079365079361</v>
      </c>
      <c r="Q148" s="3">
        <f>(  Eur_3M!B147 + ( (Eur_6M!B147 - Eur_3M!B147)/0.25  )*(P148-0.25) )/100</f>
        <v>-2.6322222222222224E-3</v>
      </c>
      <c r="R148" s="3">
        <f t="shared" si="44"/>
        <v>3.5780139847793979</v>
      </c>
      <c r="S148" s="3">
        <f t="shared" si="45"/>
        <v>3.5470891066168706</v>
      </c>
      <c r="T148" s="13">
        <f t="shared" si="46"/>
        <v>0.99982689253431256</v>
      </c>
      <c r="U148" s="13">
        <f t="shared" si="46"/>
        <v>0.99980524358783629</v>
      </c>
      <c r="V148" s="3">
        <f t="shared" si="47"/>
        <v>116.63777548754751</v>
      </c>
      <c r="W148" s="13">
        <f t="shared" si="48"/>
        <v>0.99982689253431256</v>
      </c>
      <c r="X148" s="3">
        <f t="shared" si="49"/>
        <v>1.9150264478604701E-5</v>
      </c>
      <c r="Y148" s="3">
        <f t="shared" si="50"/>
        <v>2.6144222021891843</v>
      </c>
      <c r="Z148" s="3">
        <f t="shared" si="51"/>
        <v>0.54585773788897363</v>
      </c>
      <c r="AA148" s="3">
        <f t="shared" si="52"/>
        <v>544.32328901556127</v>
      </c>
      <c r="AD148" s="3">
        <f t="shared" si="63"/>
        <v>-7.6923469905321173E-4</v>
      </c>
      <c r="AE148" s="3">
        <f>Eur_1M!B147/100</f>
        <v>-3.7299999999999998E-3</v>
      </c>
      <c r="AF148" s="3">
        <f t="shared" si="64"/>
        <v>1.5</v>
      </c>
      <c r="AG148" s="3">
        <f t="shared" si="65"/>
        <v>-0.5</v>
      </c>
      <c r="AH148" s="3">
        <f t="shared" si="67"/>
        <v>0.99923076530094679</v>
      </c>
      <c r="AI148" s="3">
        <f t="shared" si="66"/>
        <v>0.99626999999999999</v>
      </c>
      <c r="AL148" s="25"/>
      <c r="AM148" s="25"/>
    </row>
    <row r="149" spans="1:39">
      <c r="A149" s="4">
        <v>43011</v>
      </c>
      <c r="B149" s="3">
        <v>137.01929999999999</v>
      </c>
      <c r="C149" s="3">
        <f t="shared" si="54"/>
        <v>-7.1205484079649921E-4</v>
      </c>
      <c r="D149" s="3">
        <f t="shared" si="55"/>
        <v>5.0702209630172783E-7</v>
      </c>
      <c r="E149" s="3">
        <f t="shared" si="56"/>
        <v>3.9823842892475002E-5</v>
      </c>
      <c r="F149" s="3">
        <f t="shared" si="57"/>
        <v>-6.3823371293508444E-3</v>
      </c>
      <c r="G149" s="3">
        <f t="shared" si="58"/>
        <v>2.1820125052084145E-2</v>
      </c>
      <c r="H149" s="3">
        <f t="shared" si="59"/>
        <v>1.5</v>
      </c>
      <c r="I149" s="13">
        <f>I150*(1+(H150*((B149/B150)-1))+((1-H150)*(Eur_1M!B149/100)*((A149-A150)/360)))</f>
        <v>117.90924186544096</v>
      </c>
      <c r="J149" s="3">
        <f t="shared" si="60"/>
        <v>112.80621131046139</v>
      </c>
      <c r="K149" s="3">
        <f t="shared" si="53"/>
        <v>1.1193540903682839</v>
      </c>
      <c r="L149" s="13">
        <f t="shared" si="61"/>
        <v>1119.354090368284</v>
      </c>
      <c r="M149" s="3">
        <f t="shared" si="62"/>
        <v>-1.0630864054719301E-3</v>
      </c>
      <c r="N149" s="3">
        <f t="shared" si="68"/>
        <v>4.2217495457435035E-2</v>
      </c>
      <c r="O149" s="3">
        <v>138</v>
      </c>
      <c r="P149" s="3">
        <f t="shared" si="69"/>
        <v>0.54761904761904767</v>
      </c>
      <c r="Q149" s="3">
        <f>(  Eur_3M!B148 + ( (Eur_6M!B148 - Eur_3M!B148)/0.25  )*(P149-0.25) )/100</f>
        <v>-2.6214285714285714E-3</v>
      </c>
      <c r="R149" s="3">
        <f t="shared" si="44"/>
        <v>3.5787116794190839</v>
      </c>
      <c r="S149" s="3">
        <f t="shared" si="45"/>
        <v>3.5474701894455967</v>
      </c>
      <c r="T149" s="13">
        <f t="shared" si="46"/>
        <v>0.99982735393103128</v>
      </c>
      <c r="U149" s="13">
        <f t="shared" si="46"/>
        <v>0.9998055251173017</v>
      </c>
      <c r="V149" s="3">
        <f t="shared" si="47"/>
        <v>117.91901744074801</v>
      </c>
      <c r="W149" s="13">
        <f t="shared" si="48"/>
        <v>0.99982735393103128</v>
      </c>
      <c r="X149" s="3">
        <f t="shared" si="49"/>
        <v>1.8887202010242942E-5</v>
      </c>
      <c r="Y149" s="3">
        <f t="shared" si="50"/>
        <v>2.6035948405708957</v>
      </c>
      <c r="Z149" s="3">
        <f t="shared" si="51"/>
        <v>0.54710869580114085</v>
      </c>
      <c r="AA149" s="3">
        <f t="shared" si="52"/>
        <v>548.29909236697983</v>
      </c>
      <c r="AD149" s="3">
        <f t="shared" si="63"/>
        <v>-7.1180138990889485E-4</v>
      </c>
      <c r="AE149" s="3">
        <f>Eur_1M!B148/100</f>
        <v>-3.7299999999999998E-3</v>
      </c>
      <c r="AF149" s="3">
        <f t="shared" si="64"/>
        <v>1.5</v>
      </c>
      <c r="AG149" s="3">
        <f t="shared" si="65"/>
        <v>-0.5</v>
      </c>
      <c r="AH149" s="3">
        <f t="shared" si="67"/>
        <v>0.99928819861009111</v>
      </c>
      <c r="AI149" s="3">
        <f t="shared" si="66"/>
        <v>0.99626999999999999</v>
      </c>
      <c r="AL149" s="25"/>
      <c r="AM149" s="25"/>
    </row>
    <row r="150" spans="1:39">
      <c r="A150" s="4">
        <v>43010</v>
      </c>
      <c r="B150" s="3">
        <v>137.11689999999999</v>
      </c>
      <c r="C150" s="3">
        <f t="shared" si="54"/>
        <v>-4.2436528133097117E-4</v>
      </c>
      <c r="D150" s="3">
        <f t="shared" si="55"/>
        <v>1.8008589199911432E-7</v>
      </c>
      <c r="E150" s="3">
        <f t="shared" si="56"/>
        <v>4.3333766654774726E-5</v>
      </c>
      <c r="F150" s="3">
        <f t="shared" si="57"/>
        <v>-3.6660503013329418E-3</v>
      </c>
      <c r="G150" s="3">
        <f t="shared" si="58"/>
        <v>2.3184872378744344E-2</v>
      </c>
      <c r="H150" s="3">
        <f t="shared" si="59"/>
        <v>1.5</v>
      </c>
      <c r="I150" s="13">
        <f>I151*(1+(H151*((B150/B151)-1))+((1-H151)*(Eur_1M!B150/100)*((A150-A151)/360)))</f>
        <v>118.03465622888859</v>
      </c>
      <c r="J150" s="3">
        <f t="shared" si="60"/>
        <v>112.92619782687531</v>
      </c>
      <c r="K150" s="3">
        <f t="shared" si="53"/>
        <v>1.1205446932293917</v>
      </c>
      <c r="L150" s="13">
        <f t="shared" si="61"/>
        <v>1120.5446932293917</v>
      </c>
      <c r="M150" s="3">
        <f t="shared" si="62"/>
        <v>-6.2110572291268614E-4</v>
      </c>
      <c r="N150" s="3">
        <f t="shared" si="68"/>
        <v>4.235377384158831E-2</v>
      </c>
      <c r="O150" s="3">
        <v>139</v>
      </c>
      <c r="P150" s="3">
        <f t="shared" si="69"/>
        <v>0.55158730158730163</v>
      </c>
      <c r="Q150" s="3">
        <f>(  Eur_3M!B149 + ( (Eur_6M!B149 - Eur_3M!B149)/0.25  )*(P150-0.25) )/100</f>
        <v>-2.6023809523809528E-3</v>
      </c>
      <c r="R150" s="3">
        <f t="shared" si="44"/>
        <v>3.5883550269141162</v>
      </c>
      <c r="S150" s="3">
        <f t="shared" si="45"/>
        <v>3.5568993349689504</v>
      </c>
      <c r="T150" s="13">
        <f t="shared" si="46"/>
        <v>0.99983361452636055</v>
      </c>
      <c r="U150" s="13">
        <f t="shared" si="46"/>
        <v>0.99981237106549103</v>
      </c>
      <c r="V150" s="3">
        <f t="shared" si="47"/>
        <v>119.10967830314803</v>
      </c>
      <c r="W150" s="13">
        <f t="shared" si="48"/>
        <v>0.99983361452636055</v>
      </c>
      <c r="X150" s="3">
        <f t="shared" si="49"/>
        <v>1.810216010782941E-5</v>
      </c>
      <c r="Y150" s="3">
        <f t="shared" si="50"/>
        <v>2.5852436984754181</v>
      </c>
      <c r="Z150" s="3">
        <f t="shared" si="51"/>
        <v>0.53100075777112277</v>
      </c>
      <c r="AA150" s="3">
        <f t="shared" si="52"/>
        <v>552.2759983602183</v>
      </c>
      <c r="AD150" s="3">
        <f t="shared" si="63"/>
        <v>-4.2427525112065378E-4</v>
      </c>
      <c r="AE150" s="3">
        <f>Eur_1M!B149/100</f>
        <v>-3.7299999999999998E-3</v>
      </c>
      <c r="AF150" s="3">
        <f t="shared" si="64"/>
        <v>1.5</v>
      </c>
      <c r="AG150" s="3">
        <f t="shared" si="65"/>
        <v>-0.5</v>
      </c>
      <c r="AH150" s="3">
        <f t="shared" si="67"/>
        <v>0.99957572474887935</v>
      </c>
      <c r="AI150" s="3">
        <f t="shared" si="66"/>
        <v>0.99626999999999999</v>
      </c>
      <c r="AL150" s="25"/>
      <c r="AM150" s="25"/>
    </row>
    <row r="151" spans="1:39">
      <c r="A151" s="4">
        <v>43007</v>
      </c>
      <c r="B151" s="3">
        <v>137.17509999999999</v>
      </c>
      <c r="C151" s="3">
        <f t="shared" si="54"/>
        <v>1.1969973648815733E-3</v>
      </c>
      <c r="D151" s="3">
        <f t="shared" si="55"/>
        <v>1.4328026915334304E-6</v>
      </c>
      <c r="E151" s="3">
        <f t="shared" si="56"/>
        <v>4.4236023449192757E-5</v>
      </c>
      <c r="F151" s="3">
        <f t="shared" si="57"/>
        <v>-2.2013280204978879E-3</v>
      </c>
      <c r="G151" s="3">
        <f t="shared" si="58"/>
        <v>2.3544022873670432E-2</v>
      </c>
      <c r="H151" s="3">
        <f t="shared" si="59"/>
        <v>1.5</v>
      </c>
      <c r="I151" s="13">
        <f>I152*(1+(H152*((B151/B152)-1))+((1-H152)*(Eur_1M!B151/100)*((A151-A152)/360)))</f>
        <v>118.10799100134025</v>
      </c>
      <c r="J151" s="3">
        <f t="shared" si="60"/>
        <v>112.99635872102327</v>
      </c>
      <c r="K151" s="3">
        <f t="shared" si="53"/>
        <v>1.1212408861334533</v>
      </c>
      <c r="L151" s="13">
        <f t="shared" si="61"/>
        <v>1121.2408861334534</v>
      </c>
      <c r="M151" s="3">
        <f t="shared" si="62"/>
        <v>1.8001165624558265E-3</v>
      </c>
      <c r="N151" s="3">
        <f t="shared" si="68"/>
        <v>4.2466397742666681E-2</v>
      </c>
      <c r="O151" s="3">
        <v>140</v>
      </c>
      <c r="P151" s="3">
        <f t="shared" si="69"/>
        <v>0.55555555555555558</v>
      </c>
      <c r="Q151" s="3">
        <f>(  Eur_6M!B150 + ( (Eur_12M!B150 - Eur_6M!B150)/0.5  )*(P151-0.5) )/100</f>
        <v>-2.6177777777777779E-3</v>
      </c>
      <c r="R151" s="3">
        <f t="shared" si="44"/>
        <v>3.5852563558540806</v>
      </c>
      <c r="S151" s="3">
        <f t="shared" si="45"/>
        <v>3.5536037718166984</v>
      </c>
      <c r="T151" s="13">
        <f t="shared" si="46"/>
        <v>0.99983162637093292</v>
      </c>
      <c r="U151" s="13">
        <f t="shared" si="46"/>
        <v>0.99981000437568224</v>
      </c>
      <c r="V151" s="3">
        <f t="shared" si="47"/>
        <v>119.78699185109235</v>
      </c>
      <c r="W151" s="13">
        <f t="shared" si="48"/>
        <v>0.99983162637093292</v>
      </c>
      <c r="X151" s="3">
        <f t="shared" si="49"/>
        <v>1.8179319570909889E-5</v>
      </c>
      <c r="Y151" s="3">
        <f t="shared" si="50"/>
        <v>2.6004815236543566</v>
      </c>
      <c r="Z151" s="3">
        <f t="shared" si="51"/>
        <v>0.53919815063515064</v>
      </c>
      <c r="AA151" s="3">
        <f t="shared" si="52"/>
        <v>556.25839271405778</v>
      </c>
      <c r="AD151" s="3">
        <f t="shared" si="63"/>
        <v>1.1977140521564067E-3</v>
      </c>
      <c r="AE151" s="3">
        <f>Eur_1M!B150/100</f>
        <v>-3.7199999999999998E-3</v>
      </c>
      <c r="AF151" s="3">
        <f t="shared" si="64"/>
        <v>1.5</v>
      </c>
      <c r="AG151" s="3">
        <f t="shared" si="65"/>
        <v>-0.5</v>
      </c>
      <c r="AH151" s="3">
        <f t="shared" si="67"/>
        <v>1.0011977140521564</v>
      </c>
      <c r="AI151" s="3">
        <f t="shared" si="66"/>
        <v>0.99628000000000005</v>
      </c>
      <c r="AL151" s="25"/>
      <c r="AM151" s="25"/>
    </row>
    <row r="152" spans="1:39">
      <c r="A152" s="4">
        <v>43006</v>
      </c>
      <c r="B152" s="3">
        <v>137.011</v>
      </c>
      <c r="C152" s="3">
        <f t="shared" si="54"/>
        <v>6.1310825467344023E-5</v>
      </c>
      <c r="D152" s="3">
        <f t="shared" si="55"/>
        <v>3.7590173194871201E-9</v>
      </c>
      <c r="E152" s="3">
        <f t="shared" si="56"/>
        <v>4.5710272853715649E-5</v>
      </c>
      <c r="F152" s="3">
        <f t="shared" si="57"/>
        <v>-5.1033333314185192E-3</v>
      </c>
      <c r="G152" s="3">
        <f t="shared" si="58"/>
        <v>2.3654634027376747E-2</v>
      </c>
      <c r="H152" s="3">
        <f t="shared" si="59"/>
        <v>1.5</v>
      </c>
      <c r="I152" s="13">
        <f>I153*(1+(H153*((B152/B153)-1))+((1-H153)*(Eur_1M!B152/100)*((A152-A153)/360)))</f>
        <v>117.89557409553551</v>
      </c>
      <c r="J152" s="3">
        <f t="shared" si="60"/>
        <v>112.79313507219793</v>
      </c>
      <c r="K152" s="3">
        <f t="shared" si="53"/>
        <v>1.1192243373997479</v>
      </c>
      <c r="L152" s="13">
        <f t="shared" si="61"/>
        <v>1119.2243373997478</v>
      </c>
      <c r="M152" s="3">
        <f t="shared" si="62"/>
        <v>9.7131006819148452E-5</v>
      </c>
      <c r="N152" s="3">
        <f t="shared" si="68"/>
        <v>4.2475009158257894E-2</v>
      </c>
      <c r="O152" s="3">
        <v>141</v>
      </c>
      <c r="P152" s="3">
        <f t="shared" si="69"/>
        <v>0.55952380952380953</v>
      </c>
      <c r="Q152" s="3">
        <f>(  Eur_6M!B151 + ( (Eur_12M!B151 - Eur_6M!B151)/0.5  )*(P152-0.5) )/100</f>
        <v>-2.6097619047619047E-3</v>
      </c>
      <c r="R152" s="3">
        <f t="shared" si="44"/>
        <v>3.5150714740891327</v>
      </c>
      <c r="S152" s="3">
        <f t="shared" si="45"/>
        <v>3.4832996048040914</v>
      </c>
      <c r="T152" s="13">
        <f t="shared" si="46"/>
        <v>0.99978018217580411</v>
      </c>
      <c r="U152" s="13">
        <f t="shared" si="46"/>
        <v>0.99975236312180138</v>
      </c>
      <c r="V152" s="3">
        <f t="shared" si="47"/>
        <v>117.76502011977425</v>
      </c>
      <c r="W152" s="13">
        <f t="shared" si="48"/>
        <v>0.99978018217580411</v>
      </c>
      <c r="X152" s="3">
        <f t="shared" si="49"/>
        <v>2.3277590500967775E-5</v>
      </c>
      <c r="Y152" s="3">
        <f t="shared" si="50"/>
        <v>2.5866250655124614</v>
      </c>
      <c r="Z152" s="3">
        <f t="shared" si="51"/>
        <v>0.69298585082512532</v>
      </c>
      <c r="AA152" s="3">
        <f t="shared" si="52"/>
        <v>560.2026751857494</v>
      </c>
      <c r="AD152" s="3">
        <f t="shared" si="63"/>
        <v>6.1312705014415769E-5</v>
      </c>
      <c r="AE152" s="3">
        <f>Eur_1M!B151/100</f>
        <v>-3.7199999999999998E-3</v>
      </c>
      <c r="AF152" s="3">
        <f t="shared" si="64"/>
        <v>1.5</v>
      </c>
      <c r="AG152" s="3">
        <f t="shared" si="65"/>
        <v>-0.5</v>
      </c>
      <c r="AH152" s="3">
        <f t="shared" si="67"/>
        <v>1.0000613127050144</v>
      </c>
      <c r="AI152" s="3">
        <f t="shared" si="66"/>
        <v>0.99628000000000005</v>
      </c>
      <c r="AL152" s="25"/>
      <c r="AM152" s="25"/>
    </row>
    <row r="153" spans="1:39">
      <c r="A153" s="4">
        <v>43005</v>
      </c>
      <c r="B153" s="3">
        <v>137.0026</v>
      </c>
      <c r="C153" s="3">
        <f t="shared" si="54"/>
        <v>-2.434943056058801E-3</v>
      </c>
      <c r="D153" s="3">
        <f t="shared" si="55"/>
        <v>5.9289476862489731E-6</v>
      </c>
      <c r="E153" s="3">
        <f t="shared" si="56"/>
        <v>4.6098565115713527E-5</v>
      </c>
      <c r="F153" s="3">
        <f t="shared" si="57"/>
        <v>-4.5385041730824274E-3</v>
      </c>
      <c r="G153" s="3">
        <f t="shared" si="58"/>
        <v>2.3829921690527351E-2</v>
      </c>
      <c r="H153" s="3">
        <f t="shared" si="59"/>
        <v>1.5</v>
      </c>
      <c r="I153" s="13">
        <f>I154*(1+(H154*((B153/B154)-1))+((1-H154)*(Eur_1M!B153/100)*((A153-A154)/360)))</f>
        <v>117.88412333584498</v>
      </c>
      <c r="J153" s="3">
        <f t="shared" si="60"/>
        <v>112.78217989347844</v>
      </c>
      <c r="K153" s="3">
        <f t="shared" si="53"/>
        <v>1.119115631292452</v>
      </c>
      <c r="L153" s="13">
        <f t="shared" si="61"/>
        <v>1119.115631292452</v>
      </c>
      <c r="M153" s="3">
        <f t="shared" si="62"/>
        <v>-3.6494699242715424E-3</v>
      </c>
      <c r="N153" s="3">
        <f t="shared" si="68"/>
        <v>4.2274119455397531E-2</v>
      </c>
      <c r="O153" s="3">
        <v>142</v>
      </c>
      <c r="P153" s="3">
        <f t="shared" si="69"/>
        <v>0.56349206349206349</v>
      </c>
      <c r="Q153" s="3">
        <f>(  Eur_6M!B152 + ( (Eur_12M!B152 - Eur_6M!B152)/0.5  )*(P153-0.5) )/100</f>
        <v>-2.6004761904761908E-3</v>
      </c>
      <c r="R153" s="3">
        <f t="shared" si="44"/>
        <v>3.5160569003134037</v>
      </c>
      <c r="S153" s="3">
        <f t="shared" si="45"/>
        <v>3.4843233639649167</v>
      </c>
      <c r="T153" s="13">
        <f t="shared" si="46"/>
        <v>0.99978099644880425</v>
      </c>
      <c r="U153" s="13">
        <f t="shared" si="46"/>
        <v>0.99975330849766353</v>
      </c>
      <c r="V153" s="3">
        <f t="shared" si="47"/>
        <v>117.6511724099754</v>
      </c>
      <c r="W153" s="13">
        <f t="shared" si="48"/>
        <v>0.99978099644880425</v>
      </c>
      <c r="X153" s="3">
        <f t="shared" si="49"/>
        <v>2.3227366000496074E-5</v>
      </c>
      <c r="Y153" s="3">
        <f t="shared" si="50"/>
        <v>2.5776533738181322</v>
      </c>
      <c r="Z153" s="3">
        <f t="shared" si="51"/>
        <v>0.69296653304766775</v>
      </c>
      <c r="AA153" s="3">
        <f t="shared" si="52"/>
        <v>564.17916801219656</v>
      </c>
      <c r="AD153" s="3">
        <f t="shared" si="63"/>
        <v>-2.4319809868600384E-3</v>
      </c>
      <c r="AE153" s="3">
        <f>Eur_1M!B152/100</f>
        <v>-3.7199999999999998E-3</v>
      </c>
      <c r="AF153" s="3">
        <f t="shared" si="64"/>
        <v>1.5</v>
      </c>
      <c r="AG153" s="3">
        <f t="shared" si="65"/>
        <v>-0.5</v>
      </c>
      <c r="AH153" s="3">
        <f t="shared" si="67"/>
        <v>0.99756801901313996</v>
      </c>
      <c r="AI153" s="3">
        <f t="shared" si="66"/>
        <v>0.99628000000000005</v>
      </c>
      <c r="AL153" s="25"/>
      <c r="AM153" s="25"/>
    </row>
    <row r="154" spans="1:39">
      <c r="A154" s="4">
        <v>43004</v>
      </c>
      <c r="B154" s="3">
        <v>137.3366</v>
      </c>
      <c r="C154" s="3">
        <f t="shared" si="54"/>
        <v>-3.5599611765086179E-4</v>
      </c>
      <c r="D154" s="3">
        <f t="shared" si="55"/>
        <v>1.2673323578248624E-7</v>
      </c>
      <c r="E154" s="3">
        <f t="shared" si="56"/>
        <v>4.1059656016276323E-5</v>
      </c>
      <c r="F154" s="3">
        <f t="shared" si="57"/>
        <v>-3.0469796809769571E-3</v>
      </c>
      <c r="G154" s="3">
        <f t="shared" si="58"/>
        <v>2.2616425273327818E-2</v>
      </c>
      <c r="H154" s="3">
        <f t="shared" si="59"/>
        <v>1.5</v>
      </c>
      <c r="I154" s="13">
        <f>I155*(1+(H155*((B154/B155)-1))+((1-H155)*(Eur_1M!B154/100)*((A154-A155)/360)))</f>
        <v>118.31512388191206</v>
      </c>
      <c r="J154" s="3">
        <f t="shared" si="60"/>
        <v>113.19452703357838</v>
      </c>
      <c r="K154" s="3">
        <f t="shared" si="53"/>
        <v>1.123207271748776</v>
      </c>
      <c r="L154" s="13">
        <f t="shared" si="61"/>
        <v>1123.2072717487761</v>
      </c>
      <c r="M154" s="3">
        <f t="shared" si="62"/>
        <v>-5.2888619570049173E-4</v>
      </c>
      <c r="N154" s="3">
        <f t="shared" si="68"/>
        <v>4.2352981297601226E-2</v>
      </c>
      <c r="O154" s="3">
        <v>143</v>
      </c>
      <c r="P154" s="3">
        <f t="shared" si="69"/>
        <v>0.56746031746031744</v>
      </c>
      <c r="Q154" s="3">
        <f>(  Eur_6M!B153 + ( (Eur_12M!B153 - Eur_6M!B153)/0.5  )*(P154-0.5) )/100</f>
        <v>-2.5923809523809528E-3</v>
      </c>
      <c r="R154" s="3">
        <f t="shared" ref="R154:R217" si="70">(LN(L154/1000)+(Q154+((N154^2)/2))*P154)/(N154*SQRT(P154))</f>
        <v>3.6115958048563499</v>
      </c>
      <c r="S154" s="3">
        <f t="shared" ref="S154:S217" si="71">R154-(N154*SQRT(P154))</f>
        <v>3.5796913201398946</v>
      </c>
      <c r="T154" s="13">
        <f t="shared" ref="T154:U217" si="72">_xlfn.NORM.S.DIST(R154,TRUE)</f>
        <v>0.9998478406902207</v>
      </c>
      <c r="U154" s="13">
        <f t="shared" si="72"/>
        <v>0.99982799984183723</v>
      </c>
      <c r="V154" s="3">
        <f t="shared" ref="V154:V217" si="73">(L154*T154) - ( 1000* EXP(-Q154*P154) *U154 )</f>
        <v>121.73646279742809</v>
      </c>
      <c r="W154" s="13">
        <f t="shared" ref="W154:W217" si="74">T154</f>
        <v>0.9998478406902207</v>
      </c>
      <c r="X154" s="3">
        <f t="shared" ref="X154:X217" si="75" xml:space="preserve"> _xlfn.NORM.S.DIST(R154,FALSE) / ( L154 * N154 * SQRT(P154) )</f>
        <v>1.6376134816576089E-5</v>
      </c>
      <c r="Y154" s="3">
        <f t="shared" ref="Y154:Y217" si="76">- ( (L154* _xlfn.NORM.S.DIST(R154,FALSE)  * N154  ) / ( 2* SQRT(P154) ) ) - Q154 * 1000 * ( EXP(-Q154*P154) ) *U154</f>
        <v>2.5772210604460275</v>
      </c>
      <c r="Z154" s="3">
        <f t="shared" ref="Z154:Z217" si="77" xml:space="preserve"> L154 * SQRT(P154) * _xlfn.NORM.S.DIST(R154,FALSE)</f>
        <v>0.49653595397114325</v>
      </c>
      <c r="AA154" s="3">
        <f t="shared" ref="AA154:AA217" si="78">1000 * P154 * EXP(-Q154*P154) * U154</f>
        <v>568.19796055025381</v>
      </c>
      <c r="AD154" s="3">
        <f t="shared" si="63"/>
        <v>-3.5593275855172468E-4</v>
      </c>
      <c r="AE154" s="3">
        <f>Eur_1M!B153/100</f>
        <v>-3.7099999999999998E-3</v>
      </c>
      <c r="AF154" s="3">
        <f t="shared" si="64"/>
        <v>1.5</v>
      </c>
      <c r="AG154" s="3">
        <f t="shared" si="65"/>
        <v>-0.5</v>
      </c>
      <c r="AH154" s="3">
        <f t="shared" si="67"/>
        <v>0.99964406724144828</v>
      </c>
      <c r="AI154" s="3">
        <f t="shared" si="66"/>
        <v>0.99629000000000001</v>
      </c>
      <c r="AL154" s="25"/>
      <c r="AM154" s="25"/>
    </row>
    <row r="155" spans="1:39">
      <c r="A155" s="4">
        <v>43003</v>
      </c>
      <c r="B155" s="3">
        <v>137.38550000000001</v>
      </c>
      <c r="C155" s="3">
        <f t="shared" si="54"/>
        <v>1.5435659723003056E-3</v>
      </c>
      <c r="D155" s="3">
        <f t="shared" si="55"/>
        <v>2.3825959108433878E-6</v>
      </c>
      <c r="E155" s="3">
        <f t="shared" si="56"/>
        <v>4.4934782979742722E-5</v>
      </c>
      <c r="F155" s="3">
        <f t="shared" si="57"/>
        <v>-6.905185675691386E-4</v>
      </c>
      <c r="G155" s="3">
        <f t="shared" si="58"/>
        <v>2.3788187647080201E-2</v>
      </c>
      <c r="H155" s="3">
        <f t="shared" si="59"/>
        <v>1.5</v>
      </c>
      <c r="I155" s="13">
        <f>I156*(1+(H156*((B155/B156)-1))+((1-H156)*(Eur_1M!B155/100)*((A155-A156)/360)))</f>
        <v>118.37771566818263</v>
      </c>
      <c r="J155" s="3">
        <f t="shared" si="60"/>
        <v>113.25440989056762</v>
      </c>
      <c r="K155" s="3">
        <f t="shared" si="53"/>
        <v>1.1238014776895231</v>
      </c>
      <c r="L155" s="13">
        <f t="shared" si="61"/>
        <v>1123.8014776895232</v>
      </c>
      <c r="M155" s="3">
        <f t="shared" si="62"/>
        <v>2.3299204512719561E-3</v>
      </c>
      <c r="N155" s="3">
        <f t="shared" si="68"/>
        <v>4.2261467356099452E-2</v>
      </c>
      <c r="O155" s="3">
        <v>144</v>
      </c>
      <c r="P155" s="3">
        <f t="shared" si="69"/>
        <v>0.5714285714285714</v>
      </c>
      <c r="Q155" s="3">
        <f>(  Eur_6M!B154 + ( (Eur_12M!B154 - Eur_6M!B154)/0.5  )*(P155-0.5) )/100</f>
        <v>-2.5757142857142862E-3</v>
      </c>
      <c r="R155" s="3">
        <f t="shared" si="70"/>
        <v>3.6234006669304999</v>
      </c>
      <c r="S155" s="3">
        <f t="shared" si="71"/>
        <v>3.5914540004548101</v>
      </c>
      <c r="T155" s="13">
        <f t="shared" si="72"/>
        <v>0.99985462255202173</v>
      </c>
      <c r="U155" s="13">
        <f t="shared" si="72"/>
        <v>0.9998355808885564</v>
      </c>
      <c r="V155" s="3">
        <f t="shared" si="73"/>
        <v>122.32984316838861</v>
      </c>
      <c r="W155" s="13">
        <f t="shared" si="74"/>
        <v>0.99985462255202173</v>
      </c>
      <c r="X155" s="3">
        <f t="shared" si="75"/>
        <v>1.566252433423005E-5</v>
      </c>
      <c r="Y155" s="3">
        <f t="shared" si="76"/>
        <v>2.5614195380531424</v>
      </c>
      <c r="Z155" s="3">
        <f t="shared" si="77"/>
        <v>0.47769146283171027</v>
      </c>
      <c r="AA155" s="3">
        <f t="shared" si="78"/>
        <v>572.17614807444227</v>
      </c>
      <c r="AD155" s="3">
        <f t="shared" si="63"/>
        <v>1.5447578834413278E-3</v>
      </c>
      <c r="AE155" s="3">
        <f>Eur_1M!B154/100</f>
        <v>-3.7099999999999998E-3</v>
      </c>
      <c r="AF155" s="3">
        <f t="shared" si="64"/>
        <v>1.5</v>
      </c>
      <c r="AG155" s="3">
        <f t="shared" si="65"/>
        <v>-0.5</v>
      </c>
      <c r="AH155" s="3">
        <f t="shared" si="67"/>
        <v>1.0015447578834413</v>
      </c>
      <c r="AI155" s="3">
        <f t="shared" si="66"/>
        <v>0.99629000000000001</v>
      </c>
      <c r="AL155" s="25"/>
      <c r="AM155" s="25"/>
    </row>
    <row r="156" spans="1:39">
      <c r="A156" s="4">
        <v>43000</v>
      </c>
      <c r="B156" s="3">
        <v>137.17359999999999</v>
      </c>
      <c r="C156" s="3">
        <f t="shared" si="54"/>
        <v>2.668507904336691E-4</v>
      </c>
      <c r="D156" s="3">
        <f t="shared" si="55"/>
        <v>7.1209344355073991E-8</v>
      </c>
      <c r="E156" s="3">
        <f t="shared" si="56"/>
        <v>4.2794797611123217E-5</v>
      </c>
      <c r="F156" s="3">
        <f t="shared" si="57"/>
        <v>-1.741529423944461E-3</v>
      </c>
      <c r="G156" s="3">
        <f t="shared" si="58"/>
        <v>2.3179812495303754E-2</v>
      </c>
      <c r="H156" s="3">
        <f t="shared" si="59"/>
        <v>1.5</v>
      </c>
      <c r="I156" s="13">
        <f>I157*(1+(H157*((B156/B157)-1))+((1-H157)*(Eur_1M!B156/100)*((A156-A157)/360)))</f>
        <v>118.10222606652626</v>
      </c>
      <c r="J156" s="3">
        <f t="shared" si="60"/>
        <v>112.99084328860653</v>
      </c>
      <c r="K156" s="3">
        <f t="shared" si="53"/>
        <v>1.1211861575705124</v>
      </c>
      <c r="L156" s="13">
        <f t="shared" si="61"/>
        <v>1121.1861575705125</v>
      </c>
      <c r="M156" s="3">
        <f t="shared" si="62"/>
        <v>4.054279559437374E-4</v>
      </c>
      <c r="N156" s="3">
        <f t="shared" si="68"/>
        <v>4.2421049015623963E-2</v>
      </c>
      <c r="O156" s="3">
        <v>145</v>
      </c>
      <c r="P156" s="3">
        <f t="shared" si="69"/>
        <v>0.57539682539682535</v>
      </c>
      <c r="Q156" s="3">
        <f>(  Eur_6M!B155 + ( (Eur_12M!B155 - Eur_6M!B155)/0.5  )*(P156-0.5) )/100</f>
        <v>-2.5592063492063492E-3</v>
      </c>
      <c r="R156" s="3">
        <f t="shared" si="70"/>
        <v>3.525103219606986</v>
      </c>
      <c r="S156" s="3">
        <f t="shared" si="71"/>
        <v>3.4929247685864779</v>
      </c>
      <c r="T156" s="13">
        <f t="shared" si="72"/>
        <v>0.99978834109461279</v>
      </c>
      <c r="U156" s="13">
        <f t="shared" si="72"/>
        <v>0.99976111945676438</v>
      </c>
      <c r="V156" s="3">
        <f t="shared" si="73"/>
        <v>119.71443714720328</v>
      </c>
      <c r="W156" s="13">
        <f t="shared" si="74"/>
        <v>0.99978834109461279</v>
      </c>
      <c r="X156" s="3">
        <f t="shared" si="75"/>
        <v>2.2147208702724278E-5</v>
      </c>
      <c r="Y156" s="3">
        <f t="shared" si="76"/>
        <v>2.537315489521843</v>
      </c>
      <c r="Z156" s="3">
        <f t="shared" si="77"/>
        <v>0.67955297474970988</v>
      </c>
      <c r="AA156" s="3">
        <f t="shared" si="78"/>
        <v>576.10710179098032</v>
      </c>
      <c r="AD156" s="3">
        <f t="shared" si="63"/>
        <v>2.668863982731029E-4</v>
      </c>
      <c r="AE156" s="3">
        <f>Eur_1M!B155/100</f>
        <v>-3.7199999999999998E-3</v>
      </c>
      <c r="AF156" s="3">
        <f t="shared" si="64"/>
        <v>1.5</v>
      </c>
      <c r="AG156" s="3">
        <f t="shared" si="65"/>
        <v>-0.5</v>
      </c>
      <c r="AH156" s="3">
        <f t="shared" si="67"/>
        <v>1.0002668863982731</v>
      </c>
      <c r="AI156" s="3">
        <f t="shared" si="66"/>
        <v>0.99628000000000005</v>
      </c>
      <c r="AL156" s="25"/>
      <c r="AM156" s="25"/>
    </row>
    <row r="157" spans="1:39">
      <c r="A157" s="4">
        <v>42999</v>
      </c>
      <c r="B157" s="3">
        <v>137.137</v>
      </c>
      <c r="C157" s="3">
        <f t="shared" si="54"/>
        <v>-1.115050748305064E-3</v>
      </c>
      <c r="D157" s="3">
        <f t="shared" si="55"/>
        <v>1.2433381712956832E-6</v>
      </c>
      <c r="E157" s="3">
        <f t="shared" si="56"/>
        <v>4.2784794639343451E-5</v>
      </c>
      <c r="F157" s="3">
        <f t="shared" si="57"/>
        <v>-2.2557794313843964E-3</v>
      </c>
      <c r="G157" s="3">
        <f t="shared" si="58"/>
        <v>2.3149138898123221E-2</v>
      </c>
      <c r="H157" s="3">
        <f t="shared" si="59"/>
        <v>1.5</v>
      </c>
      <c r="I157" s="13">
        <f>I158*(1+(H158*((B157/B158)-1))+((1-H158)*(Eur_1M!B157/100)*((A157-A158)/360)))</f>
        <v>118.05435382744746</v>
      </c>
      <c r="J157" s="3">
        <f t="shared" si="60"/>
        <v>112.94504292697252</v>
      </c>
      <c r="K157" s="3">
        <f t="shared" si="53"/>
        <v>1.1207316894916735</v>
      </c>
      <c r="L157" s="13">
        <f t="shared" si="61"/>
        <v>1120.7316894916735</v>
      </c>
      <c r="M157" s="3">
        <f t="shared" si="62"/>
        <v>-1.6678535044973228E-3</v>
      </c>
      <c r="N157" s="3">
        <f t="shared" si="68"/>
        <v>4.2382858883908553E-2</v>
      </c>
      <c r="O157" s="3">
        <v>146</v>
      </c>
      <c r="P157" s="3">
        <f t="shared" si="69"/>
        <v>0.57936507936507942</v>
      </c>
      <c r="Q157" s="3">
        <f>(  Eur_6M!B156 + ( (Eur_12M!B156 - Eur_6M!B156)/0.5  )*(P157-0.5) )/100</f>
        <v>-2.5596825396825397E-3</v>
      </c>
      <c r="R157" s="3">
        <f t="shared" si="70"/>
        <v>3.5033664801100208</v>
      </c>
      <c r="S157" s="3">
        <f t="shared" si="71"/>
        <v>3.471106328381413</v>
      </c>
      <c r="T157" s="13">
        <f t="shared" si="72"/>
        <v>0.99977029154419228</v>
      </c>
      <c r="U157" s="13">
        <f t="shared" si="72"/>
        <v>0.99974084064188862</v>
      </c>
      <c r="V157" s="3">
        <f t="shared" si="73"/>
        <v>119.24970106783951</v>
      </c>
      <c r="W157" s="13">
        <f t="shared" si="74"/>
        <v>0.99977029154419228</v>
      </c>
      <c r="X157" s="3">
        <f t="shared" si="75"/>
        <v>2.3854410708373282E-5</v>
      </c>
      <c r="Y157" s="3">
        <f t="shared" si="76"/>
        <v>2.5359064457032514</v>
      </c>
      <c r="Z157" s="3">
        <f t="shared" si="77"/>
        <v>0.73572338395815118</v>
      </c>
      <c r="AA157" s="3">
        <f t="shared" si="78"/>
        <v>580.07453906427634</v>
      </c>
      <c r="AD157" s="3">
        <f t="shared" si="63"/>
        <v>-1.1144293102192115E-3</v>
      </c>
      <c r="AE157" s="3">
        <f>Eur_1M!B156/100</f>
        <v>-3.7299999999999998E-3</v>
      </c>
      <c r="AF157" s="3">
        <f t="shared" si="64"/>
        <v>1.5</v>
      </c>
      <c r="AG157" s="3">
        <f t="shared" si="65"/>
        <v>-0.5</v>
      </c>
      <c r="AH157" s="3">
        <f t="shared" si="67"/>
        <v>0.99888557068978079</v>
      </c>
      <c r="AI157" s="3">
        <f t="shared" si="66"/>
        <v>0.99626999999999999</v>
      </c>
      <c r="AL157" s="25"/>
      <c r="AM157" s="25"/>
    </row>
    <row r="158" spans="1:39">
      <c r="A158" s="4">
        <v>42998</v>
      </c>
      <c r="B158" s="3">
        <v>137.29</v>
      </c>
      <c r="C158" s="3">
        <f t="shared" si="54"/>
        <v>5.3901955269991119E-5</v>
      </c>
      <c r="D158" s="3">
        <f t="shared" si="55"/>
        <v>2.9054207819281235E-9</v>
      </c>
      <c r="E158" s="3">
        <f t="shared" si="56"/>
        <v>4.1545555382978555E-5</v>
      </c>
      <c r="F158" s="3">
        <f t="shared" si="57"/>
        <v>-1.2047514519259611E-3</v>
      </c>
      <c r="G158" s="3">
        <f t="shared" si="58"/>
        <v>2.285956253752796E-2</v>
      </c>
      <c r="H158" s="3">
        <f t="shared" si="59"/>
        <v>1.5</v>
      </c>
      <c r="I158" s="13">
        <f>I159*(1+(H159*((B158/B159)-1))+((1-H159)*(Eur_1M!B158/100)*((A158-A159)/360)))</f>
        <v>118.25141548450628</v>
      </c>
      <c r="J158" s="3">
        <f t="shared" si="60"/>
        <v>113.13357589161269</v>
      </c>
      <c r="K158" s="3">
        <f t="shared" si="53"/>
        <v>1.1226024654240239</v>
      </c>
      <c r="L158" s="13">
        <f t="shared" si="61"/>
        <v>1122.6024654240239</v>
      </c>
      <c r="M158" s="3">
        <f t="shared" si="62"/>
        <v>8.6031966709598334E-5</v>
      </c>
      <c r="N158" s="3">
        <f t="shared" si="68"/>
        <v>4.260622629272063E-2</v>
      </c>
      <c r="O158" s="3">
        <v>147</v>
      </c>
      <c r="P158" s="3">
        <f t="shared" si="69"/>
        <v>0.58333333333333337</v>
      </c>
      <c r="Q158" s="3">
        <f>(  Eur_6M!B157 + ( (Eur_12M!B157 - Eur_6M!B157)/0.5  )*(P158-0.5) )/100</f>
        <v>-2.5433333333333336E-3</v>
      </c>
      <c r="R158" s="3">
        <f t="shared" si="70"/>
        <v>3.5246402173050768</v>
      </c>
      <c r="S158" s="3">
        <f t="shared" si="71"/>
        <v>3.4920991744612753</v>
      </c>
      <c r="T158" s="13">
        <f t="shared" si="72"/>
        <v>0.99978797084087156</v>
      </c>
      <c r="U158" s="13">
        <f t="shared" si="72"/>
        <v>0.99976037986348909</v>
      </c>
      <c r="V158" s="3">
        <f t="shared" si="73"/>
        <v>121.11970466415642</v>
      </c>
      <c r="W158" s="13">
        <f t="shared" si="74"/>
        <v>0.99978797084087156</v>
      </c>
      <c r="X158" s="3">
        <f t="shared" si="75"/>
        <v>2.1908527070844541E-5</v>
      </c>
      <c r="Y158" s="3">
        <f t="shared" si="76"/>
        <v>2.5214390987610957</v>
      </c>
      <c r="Z158" s="3">
        <f t="shared" si="77"/>
        <v>0.68620681601965405</v>
      </c>
      <c r="AA158" s="3">
        <f t="shared" si="78"/>
        <v>584.05942951013481</v>
      </c>
      <c r="AD158" s="3">
        <f t="shared" si="63"/>
        <v>5.3903408006483744E-5</v>
      </c>
      <c r="AE158" s="3">
        <f>Eur_1M!B157/100</f>
        <v>-3.7299999999999998E-3</v>
      </c>
      <c r="AF158" s="3">
        <f t="shared" si="64"/>
        <v>1.5</v>
      </c>
      <c r="AG158" s="3">
        <f t="shared" si="65"/>
        <v>-0.5</v>
      </c>
      <c r="AH158" s="3">
        <f t="shared" si="67"/>
        <v>1.0000539034080065</v>
      </c>
      <c r="AI158" s="3">
        <f t="shared" si="66"/>
        <v>0.99626999999999999</v>
      </c>
      <c r="AL158" s="25"/>
      <c r="AM158" s="25"/>
    </row>
    <row r="159" spans="1:39">
      <c r="A159" s="4">
        <v>42997</v>
      </c>
      <c r="B159" s="3">
        <v>137.2826</v>
      </c>
      <c r="C159" s="3">
        <f t="shared" si="54"/>
        <v>7.337925634716935E-4</v>
      </c>
      <c r="D159" s="3">
        <f t="shared" si="55"/>
        <v>5.3845152620635929E-7</v>
      </c>
      <c r="E159" s="3">
        <f t="shared" si="56"/>
        <v>4.1816404140475081E-5</v>
      </c>
      <c r="F159" s="3">
        <f t="shared" si="57"/>
        <v>-7.3543817588244114E-4</v>
      </c>
      <c r="G159" s="3">
        <f t="shared" si="58"/>
        <v>2.2946588951396295E-2</v>
      </c>
      <c r="H159" s="3">
        <f t="shared" si="59"/>
        <v>1.5</v>
      </c>
      <c r="I159" s="13">
        <f>I160*(1+(H160*((B159/B160)-1))+((1-H160)*(Eur_1M!B159/100)*((A159-A160)/360)))</f>
        <v>118.24124252027229</v>
      </c>
      <c r="J159" s="3">
        <f t="shared" si="60"/>
        <v>113.1238432062449</v>
      </c>
      <c r="K159" s="3">
        <f t="shared" si="53"/>
        <v>1.1225058898804421</v>
      </c>
      <c r="L159" s="13">
        <f t="shared" si="61"/>
        <v>1122.5058898804421</v>
      </c>
      <c r="M159" s="3">
        <f t="shared" si="62"/>
        <v>1.1056618687813747E-3</v>
      </c>
      <c r="N159" s="3">
        <f t="shared" si="68"/>
        <v>4.2914187017287345E-2</v>
      </c>
      <c r="O159" s="3">
        <v>148</v>
      </c>
      <c r="P159" s="3">
        <f t="shared" si="69"/>
        <v>0.58730158730158732</v>
      </c>
      <c r="Q159" s="3">
        <f>(  Eur_6M!B158 + ( (Eur_12M!B158 - Eur_6M!B158)/0.5  )*(P159-0.5) )/100</f>
        <v>-2.5436507936507937E-3</v>
      </c>
      <c r="R159" s="3">
        <f t="shared" si="70"/>
        <v>3.4849207284366273</v>
      </c>
      <c r="S159" s="3">
        <f t="shared" si="71"/>
        <v>3.452033181811049</v>
      </c>
      <c r="T159" s="13">
        <f t="shared" si="72"/>
        <v>0.99975385856953303</v>
      </c>
      <c r="U159" s="13">
        <f t="shared" si="72"/>
        <v>0.99972181034983099</v>
      </c>
      <c r="V159" s="3">
        <f t="shared" si="73"/>
        <v>121.01319366211771</v>
      </c>
      <c r="W159" s="13">
        <f t="shared" si="74"/>
        <v>0.99975385856953303</v>
      </c>
      <c r="X159" s="3">
        <f t="shared" si="75"/>
        <v>2.4917693443565247E-5</v>
      </c>
      <c r="Y159" s="3">
        <f t="shared" si="76"/>
        <v>2.5178343081101433</v>
      </c>
      <c r="Z159" s="3">
        <f t="shared" si="77"/>
        <v>0.79131092101017975</v>
      </c>
      <c r="AA159" s="3">
        <f t="shared" si="78"/>
        <v>588.01598154724797</v>
      </c>
      <c r="AD159" s="3">
        <f t="shared" si="63"/>
        <v>7.3406185509883315E-4</v>
      </c>
      <c r="AE159" s="3">
        <f>Eur_1M!B158/100</f>
        <v>-3.7299999999999998E-3</v>
      </c>
      <c r="AF159" s="3">
        <f t="shared" si="64"/>
        <v>1.5</v>
      </c>
      <c r="AG159" s="3">
        <f t="shared" si="65"/>
        <v>-0.5</v>
      </c>
      <c r="AH159" s="3">
        <f t="shared" si="67"/>
        <v>1.0007340618550988</v>
      </c>
      <c r="AI159" s="3">
        <f t="shared" si="66"/>
        <v>0.99626999999999999</v>
      </c>
      <c r="AL159" s="25"/>
      <c r="AM159" s="25"/>
    </row>
    <row r="160" spans="1:39">
      <c r="A160" s="4">
        <v>42996</v>
      </c>
      <c r="B160" s="3">
        <v>137.18190000000001</v>
      </c>
      <c r="C160" s="3">
        <f t="shared" si="54"/>
        <v>-3.2287676919779296E-4</v>
      </c>
      <c r="D160" s="3">
        <f t="shared" si="55"/>
        <v>1.0424940808760487E-7</v>
      </c>
      <c r="E160" s="3">
        <f t="shared" si="56"/>
        <v>4.3295936474007503E-5</v>
      </c>
      <c r="F160" s="3">
        <f t="shared" si="57"/>
        <v>-2.8897883269720318E-3</v>
      </c>
      <c r="G160" s="3">
        <f t="shared" si="58"/>
        <v>2.32436603685915E-2</v>
      </c>
      <c r="H160" s="3">
        <f t="shared" si="59"/>
        <v>1.5</v>
      </c>
      <c r="I160" s="13">
        <f>I161*(1+(H161*((B160/B161)-1))+((1-H161)*(Eur_1M!B160/100)*((A160-A161)/360)))</f>
        <v>118.11057993473069</v>
      </c>
      <c r="J160" s="3">
        <f t="shared" si="60"/>
        <v>112.99883560716459</v>
      </c>
      <c r="K160" s="3">
        <f t="shared" si="53"/>
        <v>1.121265463792799</v>
      </c>
      <c r="L160" s="13">
        <f t="shared" si="61"/>
        <v>1121.265463792799</v>
      </c>
      <c r="M160" s="3">
        <f t="shared" si="62"/>
        <v>-4.6888855287964846E-4</v>
      </c>
      <c r="N160" s="3">
        <f t="shared" si="68"/>
        <v>4.2921880105614658E-2</v>
      </c>
      <c r="O160" s="3">
        <v>149</v>
      </c>
      <c r="P160" s="3">
        <f t="shared" si="69"/>
        <v>0.59126984126984128</v>
      </c>
      <c r="Q160" s="3">
        <f>(  Eur_6M!B159 + ( (Eur_12M!B159 - Eur_6M!B159)/0.5  )*(P160-0.5) )/100</f>
        <v>-2.5274603174603176E-3</v>
      </c>
      <c r="R160" s="3">
        <f t="shared" si="70"/>
        <v>3.4391845451991845</v>
      </c>
      <c r="S160" s="3">
        <f t="shared" si="71"/>
        <v>3.4061801635168774</v>
      </c>
      <c r="T160" s="13">
        <f t="shared" si="72"/>
        <v>0.99970826532897239</v>
      </c>
      <c r="U160" s="13">
        <f t="shared" si="72"/>
        <v>0.99967060655139117</v>
      </c>
      <c r="V160" s="3">
        <f t="shared" si="73"/>
        <v>119.77270959802752</v>
      </c>
      <c r="W160" s="13">
        <f t="shared" si="74"/>
        <v>0.99970826532897239</v>
      </c>
      <c r="X160" s="3">
        <f t="shared" si="75"/>
        <v>2.9121554370912983E-5</v>
      </c>
      <c r="Y160" s="3">
        <f t="shared" si="76"/>
        <v>2.4966808910899525</v>
      </c>
      <c r="Z160" s="3">
        <f t="shared" si="77"/>
        <v>0.92917155852754074</v>
      </c>
      <c r="AA160" s="3">
        <f t="shared" si="78"/>
        <v>591.95905033869064</v>
      </c>
      <c r="AD160" s="3">
        <f t="shared" si="63"/>
        <v>-3.2282465010324835E-4</v>
      </c>
      <c r="AE160" s="3">
        <f>Eur_1M!B159/100</f>
        <v>-3.7299999999999998E-3</v>
      </c>
      <c r="AF160" s="3">
        <f t="shared" si="64"/>
        <v>1.5</v>
      </c>
      <c r="AG160" s="3">
        <f t="shared" si="65"/>
        <v>-0.5</v>
      </c>
      <c r="AH160" s="3">
        <f t="shared" si="67"/>
        <v>0.99967717534989675</v>
      </c>
      <c r="AI160" s="3">
        <f t="shared" si="66"/>
        <v>0.99626999999999999</v>
      </c>
      <c r="AL160" s="25"/>
      <c r="AM160" s="25"/>
    </row>
    <row r="161" spans="1:39">
      <c r="A161" s="4">
        <v>42993</v>
      </c>
      <c r="B161" s="3">
        <v>137.22620000000001</v>
      </c>
      <c r="C161" s="3">
        <f t="shared" si="54"/>
        <v>-7.685082468390918E-4</v>
      </c>
      <c r="D161" s="3">
        <f t="shared" si="55"/>
        <v>5.906049254596945E-7</v>
      </c>
      <c r="E161" s="3">
        <f t="shared" si="56"/>
        <v>4.3640129196747365E-5</v>
      </c>
      <c r="F161" s="3">
        <f t="shared" si="57"/>
        <v>-1.8972533383611822E-3</v>
      </c>
      <c r="G161" s="3">
        <f t="shared" si="58"/>
        <v>2.3400809785863515E-2</v>
      </c>
      <c r="H161" s="3">
        <f t="shared" si="59"/>
        <v>1.5</v>
      </c>
      <c r="I161" s="13">
        <f>I162*(1+(H162*((B161/B162)-1))+((1-H162)*(Eur_1M!B161/100)*((A161-A162)/360)))</f>
        <v>118.16597361935349</v>
      </c>
      <c r="J161" s="3">
        <f t="shared" si="60"/>
        <v>113.05183189137406</v>
      </c>
      <c r="K161" s="3">
        <f t="shared" si="53"/>
        <v>1.1217913356115141</v>
      </c>
      <c r="L161" s="13">
        <f t="shared" si="61"/>
        <v>1121.7913356115141</v>
      </c>
      <c r="M161" s="3">
        <f t="shared" si="62"/>
        <v>-1.1478252516688007E-3</v>
      </c>
      <c r="N161" s="3">
        <f t="shared" si="68"/>
        <v>4.294905331270462E-2</v>
      </c>
      <c r="O161" s="3">
        <v>150</v>
      </c>
      <c r="P161" s="3">
        <f t="shared" si="69"/>
        <v>0.59523809523809523</v>
      </c>
      <c r="Q161" s="3">
        <f>(  Eur_6M!B160 + ( (Eur_12M!B160 - Eur_6M!B160)/0.5  )*(P161-0.5) )/100</f>
        <v>-2.51952380952381E-3</v>
      </c>
      <c r="R161" s="3">
        <f t="shared" si="70"/>
        <v>3.4396543941283864</v>
      </c>
      <c r="S161" s="3">
        <f t="shared" si="71"/>
        <v>3.4065184801091322</v>
      </c>
      <c r="T161" s="13">
        <f t="shared" si="72"/>
        <v>0.99970877127242896</v>
      </c>
      <c r="U161" s="13">
        <f t="shared" si="72"/>
        <v>0.99967101452034002</v>
      </c>
      <c r="V161" s="3">
        <f t="shared" si="73"/>
        <v>120.29327529247701</v>
      </c>
      <c r="W161" s="13">
        <f t="shared" si="74"/>
        <v>0.99970877127242896</v>
      </c>
      <c r="X161" s="3">
        <f t="shared" si="75"/>
        <v>2.8945545543851316E-5</v>
      </c>
      <c r="Y161" s="3">
        <f t="shared" si="76"/>
        <v>2.4888794313214451</v>
      </c>
      <c r="Z161" s="3">
        <f t="shared" si="77"/>
        <v>0.93121554182567701</v>
      </c>
      <c r="AA161" s="3">
        <f t="shared" si="78"/>
        <v>595.93533479509927</v>
      </c>
      <c r="AD161" s="3">
        <f t="shared" si="63"/>
        <v>-7.6821302000928959E-4</v>
      </c>
      <c r="AE161" s="3">
        <f>Eur_1M!B160/100</f>
        <v>-3.7099999999999998E-3</v>
      </c>
      <c r="AF161" s="3">
        <f t="shared" si="64"/>
        <v>1.5</v>
      </c>
      <c r="AG161" s="3">
        <f t="shared" si="65"/>
        <v>-0.5</v>
      </c>
      <c r="AH161" s="3">
        <f t="shared" si="67"/>
        <v>0.99923178697999071</v>
      </c>
      <c r="AI161" s="3">
        <f t="shared" si="66"/>
        <v>0.99629000000000001</v>
      </c>
      <c r="AL161" s="25"/>
      <c r="AM161" s="25"/>
    </row>
    <row r="162" spans="1:39">
      <c r="A162" s="4">
        <v>42992</v>
      </c>
      <c r="B162" s="3">
        <v>137.33170000000001</v>
      </c>
      <c r="C162" s="3">
        <f t="shared" si="54"/>
        <v>-9.7526403540241244E-4</v>
      </c>
      <c r="D162" s="3">
        <f t="shared" si="55"/>
        <v>9.5113993874939802E-7</v>
      </c>
      <c r="E162" s="3">
        <f t="shared" si="56"/>
        <v>4.3112507536621274E-5</v>
      </c>
      <c r="F162" s="3">
        <f t="shared" si="57"/>
        <v>-8.7778042202934234E-4</v>
      </c>
      <c r="G162" s="3">
        <f t="shared" si="58"/>
        <v>2.3296613078423449E-2</v>
      </c>
      <c r="H162" s="3">
        <f t="shared" si="59"/>
        <v>1.5</v>
      </c>
      <c r="I162" s="13">
        <f>I163*(1+(H163*((B162/B163)-1))+((1-H163)*(Eur_1M!B162/100)*((A162-A163)/360)))</f>
        <v>118.30168537955441</v>
      </c>
      <c r="J162" s="3">
        <f t="shared" si="60"/>
        <v>113.1816701403216</v>
      </c>
      <c r="K162" s="3">
        <f t="shared" si="53"/>
        <v>1.1230796952980715</v>
      </c>
      <c r="L162" s="13">
        <f t="shared" si="61"/>
        <v>1123.0796952980716</v>
      </c>
      <c r="M162" s="3">
        <f t="shared" si="62"/>
        <v>-1.458064834530231E-3</v>
      </c>
      <c r="N162" s="3">
        <f t="shared" si="68"/>
        <v>4.4158101695809138E-2</v>
      </c>
      <c r="O162" s="3">
        <v>151</v>
      </c>
      <c r="P162" s="3">
        <f t="shared" si="69"/>
        <v>0.59920634920634919</v>
      </c>
      <c r="Q162" s="3">
        <f>(  Eur_6M!B161 + ( (Eur_12M!B161 - Eur_6M!B161)/0.5  )*(P162-0.5) )/100</f>
        <v>-2.5196031746031748E-3</v>
      </c>
      <c r="R162" s="3">
        <f t="shared" si="70"/>
        <v>3.3686965587630002</v>
      </c>
      <c r="S162" s="3">
        <f t="shared" si="71"/>
        <v>3.3345144699235432</v>
      </c>
      <c r="T162" s="13">
        <f t="shared" si="72"/>
        <v>0.99962237737541304</v>
      </c>
      <c r="U162" s="13">
        <f t="shared" si="72"/>
        <v>0.99957275772722354</v>
      </c>
      <c r="V162" s="3">
        <f t="shared" si="73"/>
        <v>121.57258030564731</v>
      </c>
      <c r="W162" s="13">
        <f t="shared" si="74"/>
        <v>0.99962237737541304</v>
      </c>
      <c r="X162" s="3">
        <f t="shared" si="75"/>
        <v>3.5685246635023136E-5</v>
      </c>
      <c r="Y162" s="3">
        <f t="shared" si="76"/>
        <v>2.4784485034414678</v>
      </c>
      <c r="Z162" s="3">
        <f t="shared" si="77"/>
        <v>1.1909585744187658</v>
      </c>
      <c r="AA162" s="3">
        <f t="shared" si="78"/>
        <v>599.85529848503995</v>
      </c>
      <c r="AD162" s="3">
        <f t="shared" si="63"/>
        <v>-9.7478861999744648E-4</v>
      </c>
      <c r="AE162" s="3">
        <f>Eur_1M!B161/100</f>
        <v>-3.7099999999999998E-3</v>
      </c>
      <c r="AF162" s="3">
        <f t="shared" si="64"/>
        <v>1.5</v>
      </c>
      <c r="AG162" s="3">
        <f t="shared" si="65"/>
        <v>-0.5</v>
      </c>
      <c r="AH162" s="3">
        <f t="shared" si="67"/>
        <v>0.99902521138000255</v>
      </c>
      <c r="AI162" s="3">
        <f t="shared" si="66"/>
        <v>0.99629000000000001</v>
      </c>
      <c r="AL162" s="25"/>
      <c r="AM162" s="25"/>
    </row>
    <row r="163" spans="1:39">
      <c r="A163" s="4">
        <v>42991</v>
      </c>
      <c r="B163" s="3">
        <v>137.4657</v>
      </c>
      <c r="C163" s="3">
        <f t="shared" si="54"/>
        <v>3.4632816103212039E-4</v>
      </c>
      <c r="D163" s="3">
        <f t="shared" si="55"/>
        <v>1.1994319512389032E-7</v>
      </c>
      <c r="E163" s="3">
        <f t="shared" si="56"/>
        <v>4.3355168310883393E-5</v>
      </c>
      <c r="F163" s="3">
        <f t="shared" si="57"/>
        <v>1.1900954900298845E-3</v>
      </c>
      <c r="G163" s="3">
        <f t="shared" si="58"/>
        <v>2.3353433035287027E-2</v>
      </c>
      <c r="H163" s="3">
        <f t="shared" si="59"/>
        <v>1.5</v>
      </c>
      <c r="I163" s="13">
        <f>I164*(1+(H164*((B163/B164)-1))+((1-H164)*(Eur_1M!B163/100)*((A163-A164)/360)))</f>
        <v>118.47430271992754</v>
      </c>
      <c r="J163" s="3">
        <f t="shared" si="60"/>
        <v>113.34681672141998</v>
      </c>
      <c r="K163" s="3">
        <f t="shared" si="53"/>
        <v>1.1247184126959466</v>
      </c>
      <c r="L163" s="13">
        <f t="shared" si="61"/>
        <v>1124.7184126959467</v>
      </c>
      <c r="M163" s="3">
        <f t="shared" si="62"/>
        <v>5.2461124345199687E-4</v>
      </c>
      <c r="N163" s="3">
        <f t="shared" si="68"/>
        <v>4.4255002027567387E-2</v>
      </c>
      <c r="O163" s="3">
        <v>152</v>
      </c>
      <c r="P163" s="3">
        <f t="shared" si="69"/>
        <v>0.60317460317460314</v>
      </c>
      <c r="Q163" s="3">
        <f>(  Eur_6M!B162 + ( (Eur_12M!B162 - Eur_6M!B162)/0.5  )*(P163-0.5) )/100</f>
        <v>-2.5074603174603176E-3</v>
      </c>
      <c r="R163" s="3">
        <f t="shared" si="70"/>
        <v>3.3927773841973643</v>
      </c>
      <c r="S163" s="3">
        <f t="shared" si="71"/>
        <v>3.3584070394287191</v>
      </c>
      <c r="T163" s="13">
        <f t="shared" si="72"/>
        <v>0.999654060791206</v>
      </c>
      <c r="U163" s="13">
        <f t="shared" si="72"/>
        <v>0.99960803458039915</v>
      </c>
      <c r="V163" s="3">
        <f t="shared" si="73"/>
        <v>123.20830649834363</v>
      </c>
      <c r="W163" s="13">
        <f t="shared" si="74"/>
        <v>0.999654060791206</v>
      </c>
      <c r="X163" s="3">
        <f t="shared" si="75"/>
        <v>3.2667346760832306E-5</v>
      </c>
      <c r="Y163" s="3">
        <f t="shared" si="76"/>
        <v>2.4698046831307079</v>
      </c>
      <c r="Z163" s="3">
        <f t="shared" si="77"/>
        <v>1.1030796806344925</v>
      </c>
      <c r="AA163" s="3">
        <f t="shared" si="78"/>
        <v>603.8507751744819</v>
      </c>
      <c r="AD163" s="3">
        <f t="shared" si="63"/>
        <v>3.4638813955356618E-4</v>
      </c>
      <c r="AE163" s="3">
        <f>Eur_1M!B162/100</f>
        <v>-3.7299999999999998E-3</v>
      </c>
      <c r="AF163" s="3">
        <f t="shared" si="64"/>
        <v>1.5</v>
      </c>
      <c r="AG163" s="3">
        <f t="shared" si="65"/>
        <v>-0.5</v>
      </c>
      <c r="AH163" s="3">
        <f t="shared" si="67"/>
        <v>1.0003463881395536</v>
      </c>
      <c r="AI163" s="3">
        <f t="shared" si="66"/>
        <v>0.99626999999999999</v>
      </c>
      <c r="AL163" s="25"/>
      <c r="AM163" s="25"/>
    </row>
    <row r="164" spans="1:39">
      <c r="A164" s="4">
        <v>42990</v>
      </c>
      <c r="B164" s="3">
        <v>137.41810000000001</v>
      </c>
      <c r="C164" s="3">
        <f t="shared" si="54"/>
        <v>-3.2584476858196825E-3</v>
      </c>
      <c r="D164" s="3">
        <f t="shared" si="55"/>
        <v>1.0617481321223645E-5</v>
      </c>
      <c r="E164" s="3">
        <f t="shared" si="56"/>
        <v>4.8654407510218175E-5</v>
      </c>
      <c r="F164" s="3">
        <f t="shared" si="57"/>
        <v>-1.484146413918555E-3</v>
      </c>
      <c r="G164" s="3">
        <f t="shared" si="58"/>
        <v>2.473171727892429E-2</v>
      </c>
      <c r="H164" s="3">
        <f t="shared" si="59"/>
        <v>1.5</v>
      </c>
      <c r="I164" s="13">
        <f>I165*(1+(H165*((B164/B165)-1))+((1-H165)*(Eur_1M!B164/100)*((A164-A165)/360)))</f>
        <v>118.41216606887852</v>
      </c>
      <c r="J164" s="3">
        <f t="shared" si="60"/>
        <v>113.28736930171425</v>
      </c>
      <c r="K164" s="3">
        <f t="shared" si="53"/>
        <v>1.1241285275146571</v>
      </c>
      <c r="L164" s="13">
        <f t="shared" si="61"/>
        <v>1124.128527514657</v>
      </c>
      <c r="M164" s="3">
        <f t="shared" si="62"/>
        <v>-4.8864558071612862E-3</v>
      </c>
      <c r="N164" s="3">
        <f t="shared" si="68"/>
        <v>4.4043898995323807E-2</v>
      </c>
      <c r="O164" s="3">
        <v>153</v>
      </c>
      <c r="P164" s="3">
        <f t="shared" si="69"/>
        <v>0.6071428571428571</v>
      </c>
      <c r="Q164" s="3">
        <f>(  Eur_6M!B163 + ( (Eur_12M!B163 - Eur_6M!B163)/0.5  )*(P164-0.5) )/100</f>
        <v>-2.4992857142857143E-3</v>
      </c>
      <c r="R164" s="3">
        <f t="shared" si="70"/>
        <v>3.3823966885194126</v>
      </c>
      <c r="S164" s="3">
        <f t="shared" si="71"/>
        <v>3.3480779589089784</v>
      </c>
      <c r="T164" s="13">
        <f t="shared" si="72"/>
        <v>0.99964071850090208</v>
      </c>
      <c r="U164" s="13">
        <f t="shared" si="72"/>
        <v>0.99959312941350376</v>
      </c>
      <c r="V164" s="3">
        <f t="shared" si="73"/>
        <v>122.61356204331628</v>
      </c>
      <c r="W164" s="13">
        <f t="shared" si="74"/>
        <v>0.99964071850090208</v>
      </c>
      <c r="X164" s="3">
        <f t="shared" si="75"/>
        <v>3.3905220321905747E-5</v>
      </c>
      <c r="Y164" s="3">
        <f t="shared" si="76"/>
        <v>2.4605060358043125</v>
      </c>
      <c r="Z164" s="3">
        <f t="shared" si="77"/>
        <v>1.1457111967560945</v>
      </c>
      <c r="AA164" s="3">
        <f t="shared" si="78"/>
        <v>607.81744561105495</v>
      </c>
      <c r="AD164" s="3">
        <f t="shared" si="63"/>
        <v>-3.2531447065495822E-3</v>
      </c>
      <c r="AE164" s="3">
        <f>Eur_1M!B163/100</f>
        <v>-3.7199999999999998E-3</v>
      </c>
      <c r="AF164" s="3">
        <f t="shared" si="64"/>
        <v>1.5</v>
      </c>
      <c r="AG164" s="3">
        <f t="shared" si="65"/>
        <v>-0.5</v>
      </c>
      <c r="AH164" s="3">
        <f t="shared" si="67"/>
        <v>0.99674685529345042</v>
      </c>
      <c r="AI164" s="3">
        <f t="shared" si="66"/>
        <v>0.99628000000000005</v>
      </c>
      <c r="AL164" s="25"/>
      <c r="AM164" s="25"/>
    </row>
    <row r="165" spans="1:39">
      <c r="A165" s="4">
        <v>42989</v>
      </c>
      <c r="B165" s="3">
        <v>137.86660000000001</v>
      </c>
      <c r="C165" s="3">
        <f t="shared" si="54"/>
        <v>-8.9901592818096587E-4</v>
      </c>
      <c r="D165" s="3">
        <f t="shared" si="55"/>
        <v>8.0822963912308362E-7</v>
      </c>
      <c r="E165" s="3">
        <f t="shared" si="56"/>
        <v>3.8036926188994538E-5</v>
      </c>
      <c r="F165" s="3">
        <f t="shared" si="57"/>
        <v>1.7743012719011273E-3</v>
      </c>
      <c r="G165" s="3">
        <f t="shared" si="58"/>
        <v>2.1846783255874195E-2</v>
      </c>
      <c r="H165" s="3">
        <f t="shared" si="59"/>
        <v>1.5</v>
      </c>
      <c r="I165" s="13">
        <f>I166*(1+(H166*((B165/B166)-1))+((1-H166)*(Eur_1M!B165/100)*((A165-A166)/360)))</f>
        <v>118.99219788117348</v>
      </c>
      <c r="J165" s="3">
        <f t="shared" si="60"/>
        <v>113.84229773776684</v>
      </c>
      <c r="K165" s="3">
        <f t="shared" si="53"/>
        <v>1.1296349744340346</v>
      </c>
      <c r="L165" s="13">
        <f t="shared" si="61"/>
        <v>1129.6349744340346</v>
      </c>
      <c r="M165" s="3">
        <f t="shared" si="62"/>
        <v>-1.3333063596725422E-3</v>
      </c>
      <c r="N165" s="3">
        <f t="shared" si="68"/>
        <v>4.4041889592122636E-2</v>
      </c>
      <c r="O165" s="3">
        <v>154</v>
      </c>
      <c r="P165" s="3">
        <f t="shared" si="69"/>
        <v>0.61111111111111116</v>
      </c>
      <c r="Q165" s="3">
        <f>(  Eur_6M!B164 + ( (Eur_12M!B164 - Eur_6M!B164)/0.5  )*(P165-0.5) )/100</f>
        <v>-2.5044444444444446E-3</v>
      </c>
      <c r="R165" s="3">
        <f t="shared" si="70"/>
        <v>3.5132093599596836</v>
      </c>
      <c r="S165" s="3">
        <f t="shared" si="71"/>
        <v>3.4787802311204676</v>
      </c>
      <c r="T165" s="13">
        <f t="shared" si="72"/>
        <v>0.99977863576069226</v>
      </c>
      <c r="U165" s="13">
        <f t="shared" si="72"/>
        <v>0.99974814925725708</v>
      </c>
      <c r="V165" s="3">
        <f t="shared" si="73"/>
        <v>128.10548451051886</v>
      </c>
      <c r="W165" s="13">
        <f t="shared" si="74"/>
        <v>0.99977863576069226</v>
      </c>
      <c r="X165" s="3">
        <f t="shared" si="75"/>
        <v>2.1422772625011972E-5</v>
      </c>
      <c r="Y165" s="3">
        <f t="shared" si="76"/>
        <v>2.4811360114033274</v>
      </c>
      <c r="Z165" s="3">
        <f t="shared" si="77"/>
        <v>0.73576319999358031</v>
      </c>
      <c r="AA165" s="3">
        <f t="shared" si="78"/>
        <v>611.89298447243084</v>
      </c>
      <c r="AD165" s="3">
        <f t="shared" si="63"/>
        <v>-8.9861193443607768E-4</v>
      </c>
      <c r="AE165" s="3">
        <f>Eur_1M!B164/100</f>
        <v>-3.7299999999999998E-3</v>
      </c>
      <c r="AF165" s="3">
        <f t="shared" si="64"/>
        <v>1.5</v>
      </c>
      <c r="AG165" s="3">
        <f t="shared" si="65"/>
        <v>-0.5</v>
      </c>
      <c r="AH165" s="3">
        <f t="shared" si="67"/>
        <v>0.99910138806556392</v>
      </c>
      <c r="AI165" s="3">
        <f t="shared" si="66"/>
        <v>0.99626999999999999</v>
      </c>
      <c r="AL165" s="25"/>
      <c r="AM165" s="25"/>
    </row>
    <row r="166" spans="1:39">
      <c r="A166" s="4">
        <v>42986</v>
      </c>
      <c r="B166" s="3">
        <v>137.9906</v>
      </c>
      <c r="C166" s="3">
        <f t="shared" si="54"/>
        <v>-1.2681226064033503E-3</v>
      </c>
      <c r="D166" s="3">
        <f t="shared" si="55"/>
        <v>1.6081349448712264E-6</v>
      </c>
      <c r="E166" s="3">
        <f t="shared" si="56"/>
        <v>3.7723085027111536E-5</v>
      </c>
      <c r="F166" s="3">
        <f t="shared" si="57"/>
        <v>1.9701895607163213E-3</v>
      </c>
      <c r="G166" s="3">
        <f t="shared" si="58"/>
        <v>2.1745469270433262E-2</v>
      </c>
      <c r="H166" s="3">
        <f t="shared" si="59"/>
        <v>1.5</v>
      </c>
      <c r="I166" s="13">
        <f>I167*(1+(H167*((B166/B167)-1))+((1-H167)*(Eur_1M!B166/100)*((A166-A167)/360)))</f>
        <v>119.15095674894499</v>
      </c>
      <c r="J166" s="3">
        <f t="shared" si="60"/>
        <v>113.99418563138659</v>
      </c>
      <c r="K166" s="3">
        <f t="shared" si="53"/>
        <v>1.1311421284553036</v>
      </c>
      <c r="L166" s="13">
        <f t="shared" si="61"/>
        <v>1131.1421284553037</v>
      </c>
      <c r="M166" s="3">
        <f t="shared" si="62"/>
        <v>-1.8976109767858561E-3</v>
      </c>
      <c r="N166" s="3">
        <f t="shared" si="68"/>
        <v>4.4003988639671927E-2</v>
      </c>
      <c r="O166" s="3">
        <v>155</v>
      </c>
      <c r="P166" s="3">
        <f t="shared" si="69"/>
        <v>0.61507936507936511</v>
      </c>
      <c r="Q166" s="3">
        <f>(  Eur_6M!B165 + ( (Eur_12M!B165 - Eur_6M!B165)/0.5  )*(P166-0.5) )/100</f>
        <v>-2.4991269841269843E-3</v>
      </c>
      <c r="R166" s="3">
        <f t="shared" si="70"/>
        <v>3.543397077818855</v>
      </c>
      <c r="S166" s="3">
        <f t="shared" si="71"/>
        <v>3.5088860715510668</v>
      </c>
      <c r="T166" s="13">
        <f t="shared" si="72"/>
        <v>0.99980249626989515</v>
      </c>
      <c r="U166" s="13">
        <f t="shared" si="72"/>
        <v>0.99977500619188753</v>
      </c>
      <c r="V166" s="3">
        <f t="shared" si="73"/>
        <v>129.60572011464717</v>
      </c>
      <c r="W166" s="13">
        <f t="shared" si="74"/>
        <v>0.99980249626989515</v>
      </c>
      <c r="X166" s="3">
        <f t="shared" si="75"/>
        <v>1.9187028435098763E-5</v>
      </c>
      <c r="Y166" s="3">
        <f t="shared" si="76"/>
        <v>2.4786401536647222</v>
      </c>
      <c r="Z166" s="3">
        <f t="shared" si="77"/>
        <v>0.66445454389812841</v>
      </c>
      <c r="AA166" s="3">
        <f t="shared" si="78"/>
        <v>615.88696646986591</v>
      </c>
      <c r="AD166" s="3">
        <f t="shared" si="63"/>
        <v>-1.2673188787085676E-3</v>
      </c>
      <c r="AE166" s="3">
        <f>Eur_1M!B165/100</f>
        <v>-3.7199999999999998E-3</v>
      </c>
      <c r="AF166" s="3">
        <f t="shared" si="64"/>
        <v>1.5</v>
      </c>
      <c r="AG166" s="3">
        <f t="shared" si="65"/>
        <v>-0.5</v>
      </c>
      <c r="AH166" s="3">
        <f t="shared" si="67"/>
        <v>0.99873268112129143</v>
      </c>
      <c r="AI166" s="3">
        <f t="shared" si="66"/>
        <v>0.99628000000000005</v>
      </c>
      <c r="AL166" s="25"/>
      <c r="AM166" s="25"/>
    </row>
    <row r="167" spans="1:39">
      <c r="A167" s="4">
        <v>42985</v>
      </c>
      <c r="B167" s="3">
        <v>138.16569999999999</v>
      </c>
      <c r="C167" s="3">
        <f t="shared" si="54"/>
        <v>3.2884154415968123E-3</v>
      </c>
      <c r="D167" s="3">
        <f t="shared" si="55"/>
        <v>1.0813676116532359E-5</v>
      </c>
      <c r="E167" s="3">
        <f t="shared" si="56"/>
        <v>3.771141773084955E-5</v>
      </c>
      <c r="F167" s="3">
        <f t="shared" si="57"/>
        <v>4.5018261751976346E-3</v>
      </c>
      <c r="G167" s="3">
        <f t="shared" si="58"/>
        <v>2.1503395241085459E-2</v>
      </c>
      <c r="H167" s="3">
        <f t="shared" si="59"/>
        <v>1.5</v>
      </c>
      <c r="I167" s="13">
        <f>I168*(1+(H168*((B167/B168)-1))+((1-H168)*(Eur_1M!B167/100)*((A167-A168)/360)))</f>
        <v>119.37727357510057</v>
      </c>
      <c r="J167" s="3">
        <f t="shared" si="60"/>
        <v>114.21070762160983</v>
      </c>
      <c r="K167" s="3">
        <f t="shared" si="53"/>
        <v>1.1332906340437419</v>
      </c>
      <c r="L167" s="13">
        <f t="shared" si="61"/>
        <v>1133.2906340437419</v>
      </c>
      <c r="M167" s="3">
        <f t="shared" si="62"/>
        <v>4.9337043350171439E-3</v>
      </c>
      <c r="N167" s="3">
        <f t="shared" si="68"/>
        <v>4.3607228883984613E-2</v>
      </c>
      <c r="O167" s="3">
        <v>156</v>
      </c>
      <c r="P167" s="3">
        <f t="shared" si="69"/>
        <v>0.61904761904761907</v>
      </c>
      <c r="Q167" s="3">
        <f>(  Eur_6M!B166 + ( (Eur_12M!B166 - Eur_6M!B166)/0.5  )*(P167-0.5) )/100</f>
        <v>-2.4657142857142859E-3</v>
      </c>
      <c r="R167" s="3">
        <f t="shared" si="70"/>
        <v>3.6195778640103597</v>
      </c>
      <c r="S167" s="3">
        <f t="shared" si="71"/>
        <v>3.5852678798031885</v>
      </c>
      <c r="T167" s="13">
        <f t="shared" si="72"/>
        <v>0.99985245799490574</v>
      </c>
      <c r="U167" s="13">
        <f t="shared" si="72"/>
        <v>0.99983163380588336</v>
      </c>
      <c r="V167" s="3">
        <f t="shared" si="73"/>
        <v>131.76448936389409</v>
      </c>
      <c r="W167" s="13">
        <f t="shared" si="74"/>
        <v>0.99985245799490574</v>
      </c>
      <c r="X167" s="3">
        <f t="shared" si="75"/>
        <v>1.4663159695238157E-5</v>
      </c>
      <c r="Y167" s="3">
        <f t="shared" si="76"/>
        <v>2.4511590944670028</v>
      </c>
      <c r="Z167" s="3">
        <f t="shared" si="77"/>
        <v>0.50838497949150518</v>
      </c>
      <c r="AA167" s="3">
        <f t="shared" si="78"/>
        <v>619.8888655807383</v>
      </c>
      <c r="AD167" s="3">
        <f t="shared" si="63"/>
        <v>3.2938282111738548E-3</v>
      </c>
      <c r="AE167" s="3">
        <f>Eur_1M!B166/100</f>
        <v>-3.7199999999999998E-3</v>
      </c>
      <c r="AF167" s="3">
        <f t="shared" si="64"/>
        <v>1.5</v>
      </c>
      <c r="AG167" s="3">
        <f t="shared" si="65"/>
        <v>-0.5</v>
      </c>
      <c r="AH167" s="3">
        <f t="shared" si="67"/>
        <v>1.0032938282111739</v>
      </c>
      <c r="AI167" s="3">
        <f t="shared" si="66"/>
        <v>0.99628000000000005</v>
      </c>
      <c r="AL167" s="25"/>
      <c r="AM167" s="25"/>
    </row>
    <row r="168" spans="1:39">
      <c r="A168" s="4">
        <v>42984</v>
      </c>
      <c r="B168" s="3">
        <v>137.71209999999999</v>
      </c>
      <c r="C168" s="3">
        <f t="shared" si="54"/>
        <v>-1.3388548878188603E-3</v>
      </c>
      <c r="D168" s="3">
        <f t="shared" si="55"/>
        <v>1.792532410636453E-6</v>
      </c>
      <c r="E168" s="3">
        <f t="shared" si="56"/>
        <v>2.690885381245029E-5</v>
      </c>
      <c r="F168" s="3">
        <f t="shared" si="57"/>
        <v>1.1079963221899533E-3</v>
      </c>
      <c r="G168" s="3">
        <f t="shared" si="58"/>
        <v>1.8392339026110361E-2</v>
      </c>
      <c r="H168" s="3">
        <f t="shared" si="59"/>
        <v>1.5</v>
      </c>
      <c r="I168" s="13">
        <f>I169*(1+(H169*((B168/B169)-1))+((1-H169)*(Eur_1M!B168/100)*((A168-A169)/360)))</f>
        <v>118.78975192377929</v>
      </c>
      <c r="J168" s="3">
        <f t="shared" si="60"/>
        <v>113.64861350159119</v>
      </c>
      <c r="K168" s="3">
        <f t="shared" si="53"/>
        <v>1.1277130834363269</v>
      </c>
      <c r="L168" s="13">
        <f t="shared" si="61"/>
        <v>1127.713083436327</v>
      </c>
      <c r="M168" s="3">
        <f t="shared" si="62"/>
        <v>-2.0037780886201662E-3</v>
      </c>
      <c r="N168" s="3">
        <f t="shared" si="68"/>
        <v>4.3571415843277811E-2</v>
      </c>
      <c r="O168" s="3">
        <v>157</v>
      </c>
      <c r="P168" s="3">
        <f t="shared" si="69"/>
        <v>0.62301587301587302</v>
      </c>
      <c r="Q168" s="3">
        <f>(  Eur_6M!B167 + ( (Eur_12M!B167 - Eur_6M!B167)/0.5  )*(P168-0.5) )/100</f>
        <v>-2.4669047619047622E-3</v>
      </c>
      <c r="R168" s="3">
        <f t="shared" si="70"/>
        <v>3.4673160212737546</v>
      </c>
      <c r="S168" s="3">
        <f t="shared" si="71"/>
        <v>3.4329245125546342</v>
      </c>
      <c r="T168" s="13">
        <f t="shared" si="72"/>
        <v>0.99973715826914877</v>
      </c>
      <c r="U168" s="13">
        <f t="shared" si="72"/>
        <v>0.99970144584075216</v>
      </c>
      <c r="V168" s="3">
        <f t="shared" si="73"/>
        <v>126.17758425172337</v>
      </c>
      <c r="W168" s="13">
        <f t="shared" si="74"/>
        <v>0.99973715826914877</v>
      </c>
      <c r="X168" s="3">
        <f t="shared" si="75"/>
        <v>2.5214781062272472E-5</v>
      </c>
      <c r="Y168" s="3">
        <f t="shared" si="76"/>
        <v>2.4395227985946719</v>
      </c>
      <c r="Z168" s="3">
        <f t="shared" si="77"/>
        <v>0.87046882868820563</v>
      </c>
      <c r="AA168" s="3">
        <f t="shared" si="78"/>
        <v>623.78784520935869</v>
      </c>
      <c r="AD168" s="3">
        <f t="shared" si="63"/>
        <v>-1.3379590214698256E-3</v>
      </c>
      <c r="AE168" s="3">
        <f>Eur_1M!B167/100</f>
        <v>-3.7099999999999998E-3</v>
      </c>
      <c r="AF168" s="3">
        <f t="shared" si="64"/>
        <v>1.5</v>
      </c>
      <c r="AG168" s="3">
        <f t="shared" si="65"/>
        <v>-0.5</v>
      </c>
      <c r="AH168" s="3">
        <f t="shared" si="67"/>
        <v>0.99866204097853017</v>
      </c>
      <c r="AI168" s="3">
        <f t="shared" si="66"/>
        <v>0.99629000000000001</v>
      </c>
      <c r="AL168" s="25"/>
      <c r="AM168" s="25"/>
    </row>
    <row r="169" spans="1:39">
      <c r="A169" s="4">
        <v>42983</v>
      </c>
      <c r="B169" s="3">
        <v>137.89660000000001</v>
      </c>
      <c r="C169" s="3">
        <f t="shared" si="54"/>
        <v>2.0042319872214031E-3</v>
      </c>
      <c r="D169" s="3">
        <f t="shared" si="55"/>
        <v>4.016945858601455E-6</v>
      </c>
      <c r="E169" s="3">
        <f t="shared" si="56"/>
        <v>2.9112119153864826E-5</v>
      </c>
      <c r="F169" s="3">
        <f t="shared" si="57"/>
        <v>4.4458003719564073E-3</v>
      </c>
      <c r="G169" s="3">
        <f t="shared" si="58"/>
        <v>1.8824469781162645E-2</v>
      </c>
      <c r="H169" s="3">
        <f t="shared" si="59"/>
        <v>1.5</v>
      </c>
      <c r="I169" s="13">
        <f>I170*(1+(H170*((B169/B170)-1))+((1-H170)*(Eur_1M!B169/100)*((A169-A170)/360)))</f>
        <v>119.02801886315029</v>
      </c>
      <c r="J169" s="3">
        <f t="shared" si="60"/>
        <v>113.87656841238314</v>
      </c>
      <c r="K169" s="3">
        <f t="shared" si="53"/>
        <v>1.1299750356714948</v>
      </c>
      <c r="L169" s="13">
        <f t="shared" si="61"/>
        <v>1129.9750356714949</v>
      </c>
      <c r="M169" s="3">
        <f t="shared" si="62"/>
        <v>3.0099947877645175E-3</v>
      </c>
      <c r="N169" s="3">
        <f t="shared" si="68"/>
        <v>4.3419474829355029E-2</v>
      </c>
      <c r="O169" s="3">
        <v>158</v>
      </c>
      <c r="P169" s="3">
        <f t="shared" si="69"/>
        <v>0.62698412698412698</v>
      </c>
      <c r="Q169" s="3">
        <f>(  Eur_6M!B168 + ( (Eur_12M!B168 - Eur_6M!B168)/0.5  )*(P169-0.5) )/100</f>
        <v>-2.4530158730158734E-3</v>
      </c>
      <c r="R169" s="3">
        <f t="shared" si="70"/>
        <v>3.5266609726822535</v>
      </c>
      <c r="S169" s="3">
        <f t="shared" si="71"/>
        <v>3.4922804211522278</v>
      </c>
      <c r="T169" s="13">
        <f t="shared" si="72"/>
        <v>0.99978958237084559</v>
      </c>
      <c r="U169" s="13">
        <f t="shared" si="72"/>
        <v>0.99976054241273482</v>
      </c>
      <c r="V169" s="3">
        <f t="shared" si="73"/>
        <v>128.43790981306108</v>
      </c>
      <c r="W169" s="13">
        <f t="shared" si="74"/>
        <v>0.99978958237084559</v>
      </c>
      <c r="X169" s="3">
        <f t="shared" si="75"/>
        <v>2.0454780787018103E-5</v>
      </c>
      <c r="Y169" s="3">
        <f t="shared" si="76"/>
        <v>2.4315841505563909</v>
      </c>
      <c r="Z169" s="3">
        <f t="shared" si="77"/>
        <v>0.71100661215168892</v>
      </c>
      <c r="AA169" s="3">
        <f t="shared" si="78"/>
        <v>627.79880457177376</v>
      </c>
      <c r="AD169" s="3">
        <f t="shared" si="63"/>
        <v>2.0062418026385309E-3</v>
      </c>
      <c r="AE169" s="3">
        <f>Eur_1M!B168/100</f>
        <v>-3.7199999999999998E-3</v>
      </c>
      <c r="AF169" s="3">
        <f t="shared" si="64"/>
        <v>1.5</v>
      </c>
      <c r="AG169" s="3">
        <f t="shared" si="65"/>
        <v>-0.5</v>
      </c>
      <c r="AH169" s="3">
        <f t="shared" si="67"/>
        <v>1.0020062418026385</v>
      </c>
      <c r="AI169" s="3">
        <f t="shared" si="66"/>
        <v>0.99628000000000005</v>
      </c>
      <c r="AL169" s="25"/>
      <c r="AM169" s="25"/>
    </row>
    <row r="170" spans="1:39">
      <c r="A170" s="4">
        <v>42982</v>
      </c>
      <c r="B170" s="3">
        <v>137.62049999999999</v>
      </c>
      <c r="C170" s="3">
        <f t="shared" si="54"/>
        <v>1.0403569995040829E-3</v>
      </c>
      <c r="D170" s="3">
        <f t="shared" si="55"/>
        <v>1.0823426864171384E-6</v>
      </c>
      <c r="E170" s="3">
        <f t="shared" si="56"/>
        <v>2.668482730372966E-5</v>
      </c>
      <c r="F170" s="3">
        <f t="shared" si="57"/>
        <v>1.1807535654747387E-3</v>
      </c>
      <c r="G170" s="3">
        <f t="shared" si="58"/>
        <v>1.8312577406473768E-2</v>
      </c>
      <c r="H170" s="3">
        <f t="shared" si="59"/>
        <v>1.5</v>
      </c>
      <c r="I170" s="13">
        <f>I171*(1+(H171*((B170/B171)-1))+((1-H171)*(Eur_1M!B170/100)*((A170-A171)/360)))</f>
        <v>118.67028380719316</v>
      </c>
      <c r="J170" s="3">
        <f t="shared" si="60"/>
        <v>113.53431588258132</v>
      </c>
      <c r="K170" s="3">
        <f t="shared" si="53"/>
        <v>1.1265789303974847</v>
      </c>
      <c r="L170" s="13">
        <f t="shared" si="61"/>
        <v>1126.5789303974848</v>
      </c>
      <c r="M170" s="3">
        <f t="shared" si="62"/>
        <v>1.5756472202111593E-3</v>
      </c>
      <c r="N170" s="3">
        <f t="shared" si="68"/>
        <v>4.3372465649207464E-2</v>
      </c>
      <c r="O170" s="3">
        <v>159</v>
      </c>
      <c r="P170" s="3">
        <f t="shared" si="69"/>
        <v>0.63095238095238093</v>
      </c>
      <c r="Q170" s="3">
        <f>(  Eur_6M!B169 + ( (Eur_12M!B169 - Eur_6M!B169)/0.5  )*(P170-0.5) )/100</f>
        <v>-2.4440476190476191E-3</v>
      </c>
      <c r="R170" s="3">
        <f t="shared" si="70"/>
        <v>3.4319484016566966</v>
      </c>
      <c r="S170" s="3">
        <f t="shared" si="71"/>
        <v>3.3974965630931964</v>
      </c>
      <c r="T170" s="13">
        <f t="shared" si="72"/>
        <v>0.99970036921905137</v>
      </c>
      <c r="U170" s="13">
        <f t="shared" si="72"/>
        <v>0.9996599727889437</v>
      </c>
      <c r="V170" s="3">
        <f t="shared" si="73"/>
        <v>125.03865735912029</v>
      </c>
      <c r="W170" s="13">
        <f t="shared" si="74"/>
        <v>0.99970036921905137</v>
      </c>
      <c r="X170" s="3">
        <f t="shared" si="75"/>
        <v>2.8465396693724384E-5</v>
      </c>
      <c r="Y170" s="3">
        <f t="shared" si="76"/>
        <v>2.4130059120493814</v>
      </c>
      <c r="Z170" s="3">
        <f t="shared" si="77"/>
        <v>0.98866961055813096</v>
      </c>
      <c r="AA170" s="3">
        <f t="shared" si="78"/>
        <v>631.71123704313584</v>
      </c>
      <c r="AD170" s="3">
        <f t="shared" si="63"/>
        <v>1.0408983585665776E-3</v>
      </c>
      <c r="AE170" s="3">
        <f>Eur_1M!B169/100</f>
        <v>-3.7199999999999998E-3</v>
      </c>
      <c r="AF170" s="3">
        <f t="shared" si="64"/>
        <v>1.5</v>
      </c>
      <c r="AG170" s="3">
        <f t="shared" si="65"/>
        <v>-0.5</v>
      </c>
      <c r="AH170" s="3">
        <f t="shared" si="67"/>
        <v>1.0010408983585666</v>
      </c>
      <c r="AI170" s="3">
        <f t="shared" si="66"/>
        <v>0.99628000000000005</v>
      </c>
      <c r="AL170" s="25"/>
      <c r="AM170" s="25"/>
    </row>
    <row r="171" spans="1:39">
      <c r="A171" s="4">
        <v>42979</v>
      </c>
      <c r="B171" s="3">
        <v>137.47739999999999</v>
      </c>
      <c r="C171" s="3">
        <f t="shared" si="54"/>
        <v>-1.7050079460390589E-3</v>
      </c>
      <c r="D171" s="3">
        <f t="shared" si="55"/>
        <v>2.9070520960563302E-6</v>
      </c>
      <c r="E171" s="3">
        <f t="shared" si="56"/>
        <v>2.6467701471775962E-5</v>
      </c>
      <c r="F171" s="3">
        <f t="shared" si="57"/>
        <v>1.07056690223356E-3</v>
      </c>
      <c r="G171" s="3">
        <f t="shared" si="58"/>
        <v>1.8242011595334479E-2</v>
      </c>
      <c r="H171" s="3">
        <f t="shared" si="59"/>
        <v>1.5</v>
      </c>
      <c r="I171" s="13">
        <f>I172*(1+(H172*((B171/B172)-1))+((1-H172)*(Eur_1M!B171/100)*((A171-A172)/360)))</f>
        <v>118.48344853628241</v>
      </c>
      <c r="J171" s="3">
        <f t="shared" si="60"/>
        <v>113.35556671315949</v>
      </c>
      <c r="K171" s="3">
        <f t="shared" si="53"/>
        <v>1.1248052371618207</v>
      </c>
      <c r="L171" s="13">
        <f t="shared" si="61"/>
        <v>1124.8052371618207</v>
      </c>
      <c r="M171" s="3">
        <f t="shared" si="62"/>
        <v>-2.5534094901597717E-3</v>
      </c>
      <c r="N171" s="3">
        <f t="shared" si="68"/>
        <v>4.3275912583753476E-2</v>
      </c>
      <c r="O171" s="3">
        <v>160</v>
      </c>
      <c r="P171" s="3">
        <f t="shared" si="69"/>
        <v>0.63492063492063489</v>
      </c>
      <c r="Q171" s="3">
        <f>(  Eur_6M!B170 + ( (Eur_12M!B170 - Eur_6M!B170)/0.5  )*(P171-0.5) )/100</f>
        <v>-2.4277777777777783E-3</v>
      </c>
      <c r="R171" s="3">
        <f t="shared" si="70"/>
        <v>3.3831959996334646</v>
      </c>
      <c r="S171" s="3">
        <f t="shared" si="71"/>
        <v>3.3487129270900269</v>
      </c>
      <c r="T171" s="13">
        <f t="shared" si="72"/>
        <v>0.99964176260212467</v>
      </c>
      <c r="U171" s="13">
        <f t="shared" si="72"/>
        <v>0.99959406065234313</v>
      </c>
      <c r="V171" s="3">
        <f t="shared" si="73"/>
        <v>123.26622057740201</v>
      </c>
      <c r="W171" s="13">
        <f t="shared" si="74"/>
        <v>0.99964176260212467</v>
      </c>
      <c r="X171" s="3">
        <f t="shared" si="75"/>
        <v>3.3632268829623966E-5</v>
      </c>
      <c r="Y171" s="3">
        <f t="shared" si="76"/>
        <v>2.3906909503260829</v>
      </c>
      <c r="Z171" s="3">
        <f t="shared" si="77"/>
        <v>1.1691668741826398</v>
      </c>
      <c r="AA171" s="3">
        <f t="shared" si="78"/>
        <v>635.64194875120074</v>
      </c>
      <c r="AD171" s="3">
        <f t="shared" si="63"/>
        <v>-1.7035552457301817E-3</v>
      </c>
      <c r="AE171" s="3">
        <f>Eur_1M!B170/100</f>
        <v>-3.7299999999999998E-3</v>
      </c>
      <c r="AF171" s="3">
        <f t="shared" si="64"/>
        <v>1.5</v>
      </c>
      <c r="AG171" s="3">
        <f t="shared" si="65"/>
        <v>-0.5</v>
      </c>
      <c r="AH171" s="3">
        <f t="shared" si="67"/>
        <v>0.99829644475426982</v>
      </c>
      <c r="AI171" s="3">
        <f t="shared" si="66"/>
        <v>0.99626999999999999</v>
      </c>
      <c r="AL171" s="25"/>
      <c r="AM171" s="25"/>
    </row>
    <row r="172" spans="1:39">
      <c r="A172" s="4">
        <v>42978</v>
      </c>
      <c r="B172" s="3">
        <v>137.71199999999999</v>
      </c>
      <c r="C172" s="3">
        <f t="shared" si="54"/>
        <v>6.2613998380343613E-4</v>
      </c>
      <c r="D172" s="3">
        <f t="shared" si="55"/>
        <v>3.9205127931736726E-7</v>
      </c>
      <c r="E172" s="3">
        <f t="shared" si="56"/>
        <v>2.5349513481074382E-5</v>
      </c>
      <c r="F172" s="3">
        <f t="shared" si="57"/>
        <v>1.438090603372983E-3</v>
      </c>
      <c r="G172" s="3">
        <f t="shared" si="58"/>
        <v>1.7835385164720333E-2</v>
      </c>
      <c r="H172" s="3">
        <f t="shared" si="59"/>
        <v>1.5</v>
      </c>
      <c r="I172" s="13">
        <f>I173*(1+(H173*((B172/B173)-1))+((1-H173)*(Eur_1M!B172/100)*((A172-A173)/360)))</f>
        <v>118.78637187728286</v>
      </c>
      <c r="J172" s="3">
        <f t="shared" si="60"/>
        <v>113.64537974117273</v>
      </c>
      <c r="K172" s="3">
        <f t="shared" si="53"/>
        <v>1.1276809954607658</v>
      </c>
      <c r="L172" s="13">
        <f t="shared" si="61"/>
        <v>1127.6809954607659</v>
      </c>
      <c r="M172" s="3">
        <f t="shared" si="62"/>
        <v>9.4422482161534208E-4</v>
      </c>
      <c r="N172" s="3">
        <f t="shared" si="68"/>
        <v>4.3297143385011977E-2</v>
      </c>
      <c r="O172" s="3">
        <v>161</v>
      </c>
      <c r="P172" s="3">
        <f t="shared" si="69"/>
        <v>0.63888888888888884</v>
      </c>
      <c r="Q172" s="3">
        <f>(  Eur_6M!B171 + ( (Eur_12M!B171 - Eur_6M!B171)/0.5  )*(P172-0.5) )/100</f>
        <v>-2.4188888888888893E-3</v>
      </c>
      <c r="R172" s="3">
        <f t="shared" si="70"/>
        <v>3.44481075861452</v>
      </c>
      <c r="S172" s="3">
        <f t="shared" si="71"/>
        <v>3.4102031244286479</v>
      </c>
      <c r="T172" s="13">
        <f t="shared" si="72"/>
        <v>0.99971427033691285</v>
      </c>
      <c r="U172" s="13">
        <f t="shared" si="72"/>
        <v>0.99967542743359006</v>
      </c>
      <c r="V172" s="3">
        <f t="shared" si="73"/>
        <v>126.13726211646883</v>
      </c>
      <c r="W172" s="13">
        <f t="shared" si="74"/>
        <v>0.99971427033691285</v>
      </c>
      <c r="X172" s="3">
        <f t="shared" si="75"/>
        <v>2.7084831199875693E-5</v>
      </c>
      <c r="Y172" s="3">
        <f t="shared" si="76"/>
        <v>2.3895596276674991</v>
      </c>
      <c r="Z172" s="3">
        <f t="shared" si="77"/>
        <v>0.95275938467684396</v>
      </c>
      <c r="AA172" s="3">
        <f t="shared" si="78"/>
        <v>639.66930536022403</v>
      </c>
      <c r="AD172" s="3">
        <f t="shared" si="63"/>
        <v>6.263360503626636E-4</v>
      </c>
      <c r="AE172" s="3">
        <f>Eur_1M!B171/100</f>
        <v>-3.7299999999999998E-3</v>
      </c>
      <c r="AF172" s="3">
        <f t="shared" si="64"/>
        <v>1.5</v>
      </c>
      <c r="AG172" s="3">
        <f t="shared" si="65"/>
        <v>-0.5</v>
      </c>
      <c r="AH172" s="3">
        <f t="shared" si="67"/>
        <v>1.0006263360503627</v>
      </c>
      <c r="AI172" s="3">
        <f t="shared" si="66"/>
        <v>0.99626999999999999</v>
      </c>
      <c r="AL172" s="25"/>
      <c r="AM172" s="25"/>
    </row>
    <row r="173" spans="1:39">
      <c r="A173" s="4">
        <v>42977</v>
      </c>
      <c r="B173" s="3">
        <v>137.6258</v>
      </c>
      <c r="C173" s="3">
        <f t="shared" si="54"/>
        <v>-9.4341856395333066E-4</v>
      </c>
      <c r="D173" s="3">
        <f t="shared" si="55"/>
        <v>8.9003858681176467E-7</v>
      </c>
      <c r="E173" s="3">
        <f t="shared" si="56"/>
        <v>2.7833229605441067E-5</v>
      </c>
      <c r="F173" s="3">
        <f t="shared" si="57"/>
        <v>2.507759395252716E-3</v>
      </c>
      <c r="G173" s="3">
        <f t="shared" si="58"/>
        <v>1.8620867675872038E-2</v>
      </c>
      <c r="H173" s="3">
        <f t="shared" si="59"/>
        <v>1.5</v>
      </c>
      <c r="I173" s="13">
        <f>I174*(1+(H174*((B173/B174)-1))+((1-H174)*(Eur_1M!B173/100)*((A173-A174)/360)))</f>
        <v>118.67426377244364</v>
      </c>
      <c r="J173" s="3">
        <f t="shared" si="60"/>
        <v>113.53812359768449</v>
      </c>
      <c r="K173" s="3">
        <f t="shared" si="53"/>
        <v>1.1266167136137293</v>
      </c>
      <c r="L173" s="13">
        <f t="shared" si="61"/>
        <v>1126.6167136137292</v>
      </c>
      <c r="M173" s="3">
        <f t="shared" si="62"/>
        <v>-1.4102878487771257E-3</v>
      </c>
      <c r="N173" s="3">
        <f t="shared" si="68"/>
        <v>4.3269748715903084E-2</v>
      </c>
      <c r="O173" s="3">
        <v>162</v>
      </c>
      <c r="P173" s="3">
        <f t="shared" si="69"/>
        <v>0.6428571428571429</v>
      </c>
      <c r="Q173" s="3">
        <f>(  Eur_6M!B172 + ( (Eur_12M!B172 - Eur_6M!B172)/0.5  )*(P173-0.5) )/100</f>
        <v>-2.4099999999999998E-3</v>
      </c>
      <c r="R173" s="3">
        <f t="shared" si="70"/>
        <v>3.4090930612860508</v>
      </c>
      <c r="S173" s="3">
        <f t="shared" si="71"/>
        <v>3.3744000809488983</v>
      </c>
      <c r="T173" s="13">
        <f t="shared" si="72"/>
        <v>0.99967410379542399</v>
      </c>
      <c r="U173" s="13">
        <f t="shared" si="72"/>
        <v>0.99963011616795139</v>
      </c>
      <c r="V173" s="3">
        <f t="shared" si="73"/>
        <v>125.0695243572527</v>
      </c>
      <c r="W173" s="13">
        <f t="shared" si="74"/>
        <v>0.99967410379542399</v>
      </c>
      <c r="X173" s="3">
        <f t="shared" si="75"/>
        <v>3.0565068999982427E-5</v>
      </c>
      <c r="Y173" s="3">
        <f t="shared" si="76"/>
        <v>2.3765263229544731</v>
      </c>
      <c r="Z173" s="3">
        <f t="shared" si="77"/>
        <v>1.0791370588842721</v>
      </c>
      <c r="AA173" s="3">
        <f t="shared" si="78"/>
        <v>643.61573302210581</v>
      </c>
      <c r="AD173" s="3">
        <f t="shared" si="63"/>
        <v>-9.4297368457341157E-4</v>
      </c>
      <c r="AE173" s="3">
        <f>Eur_1M!B172/100</f>
        <v>-3.7199999999999998E-3</v>
      </c>
      <c r="AF173" s="3">
        <f t="shared" si="64"/>
        <v>1.5</v>
      </c>
      <c r="AG173" s="3">
        <f t="shared" si="65"/>
        <v>-0.5</v>
      </c>
      <c r="AH173" s="3">
        <f t="shared" si="67"/>
        <v>0.99905702631542659</v>
      </c>
      <c r="AI173" s="3">
        <f t="shared" si="66"/>
        <v>0.99628000000000005</v>
      </c>
      <c r="AL173" s="25"/>
      <c r="AM173" s="25"/>
    </row>
    <row r="174" spans="1:39">
      <c r="A174" s="4">
        <v>42976</v>
      </c>
      <c r="B174" s="3">
        <v>137.75569999999999</v>
      </c>
      <c r="C174" s="3">
        <f t="shared" si="54"/>
        <v>2.0004649957569573E-3</v>
      </c>
      <c r="D174" s="3">
        <f t="shared" si="55"/>
        <v>4.0018601992488836E-6</v>
      </c>
      <c r="E174" s="3">
        <f t="shared" si="56"/>
        <v>2.696038515853675E-5</v>
      </c>
      <c r="F174" s="3">
        <f t="shared" si="57"/>
        <v>3.5823043863954449E-3</v>
      </c>
      <c r="G174" s="3">
        <f t="shared" si="58"/>
        <v>1.8210330118534002E-2</v>
      </c>
      <c r="H174" s="3">
        <f t="shared" si="59"/>
        <v>1.5</v>
      </c>
      <c r="I174" s="13">
        <f>I175*(1+(H175*((B174/B175)-1))+((1-H175)*(Eur_1M!B174/100)*((A174-A175)/360)))</f>
        <v>118.84174671642577</v>
      </c>
      <c r="J174" s="3">
        <f t="shared" si="60"/>
        <v>113.69835799552168</v>
      </c>
      <c r="K174" s="3">
        <f t="shared" si="53"/>
        <v>1.1282066883726825</v>
      </c>
      <c r="L174" s="13">
        <f t="shared" si="61"/>
        <v>1128.2066883726825</v>
      </c>
      <c r="M174" s="3">
        <f t="shared" si="62"/>
        <v>3.0043499754608782E-3</v>
      </c>
      <c r="N174" s="3">
        <f t="shared" si="68"/>
        <v>4.3124227067660816E-2</v>
      </c>
      <c r="O174" s="3">
        <v>163</v>
      </c>
      <c r="P174" s="3">
        <f t="shared" si="69"/>
        <v>0.64682539682539686</v>
      </c>
      <c r="Q174" s="3">
        <f>(  Eur_6M!B173 + ( (Eur_12M!B173 - Eur_6M!B173)/0.5  )*(P174-0.5) )/100</f>
        <v>-2.398174603174603E-3</v>
      </c>
      <c r="R174" s="3">
        <f t="shared" si="70"/>
        <v>3.4506852552316594</v>
      </c>
      <c r="S174" s="3">
        <f t="shared" si="71"/>
        <v>3.4160023989782271</v>
      </c>
      <c r="T174" s="13">
        <f t="shared" si="72"/>
        <v>0.99972041737045547</v>
      </c>
      <c r="U174" s="13">
        <f t="shared" si="72"/>
        <v>0.99968226156423079</v>
      </c>
      <c r="V174" s="3">
        <f t="shared" si="73"/>
        <v>126.65708910148044</v>
      </c>
      <c r="W174" s="13">
        <f t="shared" si="74"/>
        <v>0.99972041737045547</v>
      </c>
      <c r="X174" s="3">
        <f t="shared" si="75"/>
        <v>2.64718731827574E-5</v>
      </c>
      <c r="Y174" s="3">
        <f t="shared" si="76"/>
        <v>2.3698033342353151</v>
      </c>
      <c r="Z174" s="3">
        <f t="shared" si="77"/>
        <v>0.93987565700662834</v>
      </c>
      <c r="AA174" s="3">
        <f t="shared" si="78"/>
        <v>647.62369079925134</v>
      </c>
      <c r="AD174" s="3">
        <f t="shared" si="63"/>
        <v>2.002467260787677E-3</v>
      </c>
      <c r="AE174" s="3">
        <f>Eur_1M!B173/100</f>
        <v>-3.7199999999999998E-3</v>
      </c>
      <c r="AF174" s="3">
        <f t="shared" si="64"/>
        <v>1.5</v>
      </c>
      <c r="AG174" s="3">
        <f t="shared" si="65"/>
        <v>-0.5</v>
      </c>
      <c r="AH174" s="3">
        <f t="shared" si="67"/>
        <v>1.0020024672607877</v>
      </c>
      <c r="AI174" s="3">
        <f t="shared" si="66"/>
        <v>0.99628000000000005</v>
      </c>
      <c r="AL174" s="25"/>
      <c r="AM174" s="25"/>
    </row>
    <row r="175" spans="1:39">
      <c r="A175" s="4">
        <v>42975</v>
      </c>
      <c r="B175" s="3">
        <v>137.4804</v>
      </c>
      <c r="C175" s="3">
        <f t="shared" si="54"/>
        <v>4.9255511592498325E-4</v>
      </c>
      <c r="D175" s="3">
        <f t="shared" si="55"/>
        <v>2.426105422238737E-7</v>
      </c>
      <c r="E175" s="3">
        <f t="shared" si="56"/>
        <v>4.2187971992870964E-5</v>
      </c>
      <c r="F175" s="3">
        <f t="shared" si="57"/>
        <v>5.9669787309084288E-3</v>
      </c>
      <c r="G175" s="3">
        <f t="shared" si="58"/>
        <v>2.2564073234898275E-2</v>
      </c>
      <c r="H175" s="3">
        <f t="shared" si="59"/>
        <v>1.5</v>
      </c>
      <c r="I175" s="13">
        <f>I176*(1+(H176*((B175/B176)-1))+((1-H176)*(Eur_1M!B175/100)*((A175-A176)/360)))</f>
        <v>118.48524032074083</v>
      </c>
      <c r="J175" s="3">
        <f t="shared" si="60"/>
        <v>113.35728095042404</v>
      </c>
      <c r="K175" s="3">
        <f t="shared" si="53"/>
        <v>1.124822247204722</v>
      </c>
      <c r="L175" s="13">
        <f t="shared" si="61"/>
        <v>1124.8222472047221</v>
      </c>
      <c r="M175" s="3">
        <f t="shared" si="62"/>
        <v>7.5418852333123635E-4</v>
      </c>
      <c r="N175" s="3">
        <f t="shared" si="68"/>
        <v>4.312797635168971E-2</v>
      </c>
      <c r="O175" s="3">
        <v>164</v>
      </c>
      <c r="P175" s="3">
        <f t="shared" si="69"/>
        <v>0.65079365079365081</v>
      </c>
      <c r="Q175" s="3">
        <f>(  Eur_6M!B174 + ( (Eur_12M!B174 - Eur_6M!B174)/0.5  )*(P175-0.5) )/100</f>
        <v>-2.3861904761904762E-3</v>
      </c>
      <c r="R175" s="3">
        <f t="shared" si="70"/>
        <v>3.3535579596034939</v>
      </c>
      <c r="S175" s="3">
        <f t="shared" si="71"/>
        <v>3.3187658522810795</v>
      </c>
      <c r="T175" s="13">
        <f t="shared" si="72"/>
        <v>0.99960110148422343</v>
      </c>
      <c r="U175" s="13">
        <f t="shared" si="72"/>
        <v>0.99954791895116046</v>
      </c>
      <c r="V175" s="3">
        <f t="shared" si="73"/>
        <v>123.27221690621013</v>
      </c>
      <c r="W175" s="13">
        <f t="shared" si="74"/>
        <v>0.99960110148422343</v>
      </c>
      <c r="X175" s="3">
        <f t="shared" si="75"/>
        <v>3.6832512607219417E-5</v>
      </c>
      <c r="Y175" s="3">
        <f t="shared" si="76"/>
        <v>2.3454786437976782</v>
      </c>
      <c r="Z175" s="3">
        <f t="shared" si="77"/>
        <v>1.3079812818388603</v>
      </c>
      <c r="AA175" s="3">
        <f t="shared" si="78"/>
        <v>651.51039611614556</v>
      </c>
      <c r="AD175" s="3">
        <f t="shared" si="63"/>
        <v>4.9267644111505859E-4</v>
      </c>
      <c r="AE175" s="3">
        <f>Eur_1M!B174/100</f>
        <v>-3.7199999999999998E-3</v>
      </c>
      <c r="AF175" s="3">
        <f t="shared" si="64"/>
        <v>1.5</v>
      </c>
      <c r="AG175" s="3">
        <f t="shared" si="65"/>
        <v>-0.5</v>
      </c>
      <c r="AH175" s="3">
        <f t="shared" si="67"/>
        <v>1.0004926764411151</v>
      </c>
      <c r="AI175" s="3">
        <f t="shared" si="66"/>
        <v>0.99628000000000005</v>
      </c>
      <c r="AL175" s="25"/>
      <c r="AM175" s="25"/>
    </row>
    <row r="176" spans="1:39">
      <c r="A176" s="4">
        <v>42972</v>
      </c>
      <c r="B176" s="3">
        <v>137.4127</v>
      </c>
      <c r="C176" s="3">
        <f t="shared" si="54"/>
        <v>-2.4739921700626629E-4</v>
      </c>
      <c r="D176" s="3">
        <f t="shared" si="55"/>
        <v>6.1206372575313644E-8</v>
      </c>
      <c r="E176" s="3">
        <f t="shared" si="56"/>
        <v>4.2853887048499207E-5</v>
      </c>
      <c r="F176" s="3">
        <f t="shared" si="57"/>
        <v>6.4275897064135327E-3</v>
      </c>
      <c r="G176" s="3">
        <f t="shared" si="58"/>
        <v>2.2670051033636302E-2</v>
      </c>
      <c r="H176" s="3">
        <f t="shared" si="59"/>
        <v>1.5</v>
      </c>
      <c r="I176" s="13">
        <f>I177*(1+(H177*((B176/B177)-1))+((1-H177)*(Eur_1M!B176/100)*((A176-A177)/360)))</f>
        <v>118.39591380105888</v>
      </c>
      <c r="J176" s="3">
        <f t="shared" si="60"/>
        <v>113.27182042082137</v>
      </c>
      <c r="K176" s="3">
        <f t="shared" si="53"/>
        <v>1.1239742389943184</v>
      </c>
      <c r="L176" s="13">
        <f t="shared" si="61"/>
        <v>1123.9742389943183</v>
      </c>
      <c r="M176" s="3">
        <f t="shared" si="62"/>
        <v>-3.6596710453008562E-4</v>
      </c>
      <c r="N176" s="3">
        <f t="shared" si="68"/>
        <v>4.3127044155283401E-2</v>
      </c>
      <c r="O176" s="3">
        <v>165</v>
      </c>
      <c r="P176" s="3">
        <f t="shared" si="69"/>
        <v>0.65476190476190477</v>
      </c>
      <c r="Q176" s="3">
        <f>(  Eur_6M!B175 + ( (Eur_12M!B175 - Eur_6M!B175)/0.5  )*(P176-0.5) )/100</f>
        <v>-2.3702380952380954E-3</v>
      </c>
      <c r="R176" s="3">
        <f t="shared" si="70"/>
        <v>3.3219737736826067</v>
      </c>
      <c r="S176" s="3">
        <f t="shared" si="71"/>
        <v>3.2870765083772704</v>
      </c>
      <c r="T176" s="13">
        <f t="shared" si="72"/>
        <v>0.9995530845259698</v>
      </c>
      <c r="U176" s="13">
        <f t="shared" si="72"/>
        <v>0.99949383337018871</v>
      </c>
      <c r="V176" s="3">
        <f t="shared" si="73"/>
        <v>122.42572380065781</v>
      </c>
      <c r="W176" s="13">
        <f t="shared" si="74"/>
        <v>0.9995530845259698</v>
      </c>
      <c r="X176" s="3">
        <f t="shared" si="75"/>
        <v>4.0834930218852632E-5</v>
      </c>
      <c r="Y176" s="3">
        <f t="shared" si="76"/>
        <v>2.3247429404585986</v>
      </c>
      <c r="Z176" s="3">
        <f t="shared" si="77"/>
        <v>1.4567251882307291</v>
      </c>
      <c r="AA176" s="3">
        <f t="shared" si="78"/>
        <v>655.4469125507303</v>
      </c>
      <c r="AD176" s="3">
        <f t="shared" si="63"/>
        <v>-2.4736861634355733E-4</v>
      </c>
      <c r="AE176" s="3">
        <f>Eur_1M!B175/100</f>
        <v>-3.7099999999999998E-3</v>
      </c>
      <c r="AF176" s="3">
        <f t="shared" si="64"/>
        <v>1.5</v>
      </c>
      <c r="AG176" s="3">
        <f t="shared" si="65"/>
        <v>-0.5</v>
      </c>
      <c r="AH176" s="3">
        <f t="shared" si="67"/>
        <v>0.99975263138365644</v>
      </c>
      <c r="AI176" s="3">
        <f t="shared" si="66"/>
        <v>0.99629000000000001</v>
      </c>
      <c r="AL176" s="25"/>
      <c r="AM176" s="25"/>
    </row>
    <row r="177" spans="1:39">
      <c r="A177" s="4">
        <v>42971</v>
      </c>
      <c r="B177" s="3">
        <v>137.44669999999999</v>
      </c>
      <c r="C177" s="3">
        <f t="shared" si="54"/>
        <v>-6.4022768846628891E-5</v>
      </c>
      <c r="D177" s="3">
        <f t="shared" si="55"/>
        <v>4.0989149307888752E-9</v>
      </c>
      <c r="E177" s="3">
        <f t="shared" si="56"/>
        <v>4.3160239242839048E-5</v>
      </c>
      <c r="F177" s="3">
        <f t="shared" si="57"/>
        <v>6.0687228375176164E-3</v>
      </c>
      <c r="G177" s="3">
        <f t="shared" si="58"/>
        <v>2.281702203238295E-2</v>
      </c>
      <c r="H177" s="3">
        <f t="shared" si="59"/>
        <v>1.5</v>
      </c>
      <c r="I177" s="13">
        <f>I178*(1+(H178*((B177/B178)-1))+((1-H178)*(Eur_1M!B177/100)*((A177-A178)/360)))</f>
        <v>118.43925074028424</v>
      </c>
      <c r="J177" s="3">
        <f t="shared" si="60"/>
        <v>113.31328176724732</v>
      </c>
      <c r="K177" s="3">
        <f t="shared" si="53"/>
        <v>1.1243856518693269</v>
      </c>
      <c r="L177" s="13">
        <f t="shared" si="61"/>
        <v>1124.3856518693269</v>
      </c>
      <c r="M177" s="3">
        <f t="shared" si="62"/>
        <v>-9.0882431054586314E-5</v>
      </c>
      <c r="N177" s="3">
        <f t="shared" si="68"/>
        <v>4.3134944387421374E-2</v>
      </c>
      <c r="O177" s="3">
        <v>166</v>
      </c>
      <c r="P177" s="3">
        <f t="shared" si="69"/>
        <v>0.65873015873015872</v>
      </c>
      <c r="Q177" s="3">
        <f>(  Eur_6M!B176 + ( (Eur_12M!B176 - Eur_6M!B176)/0.5  )*(P177-0.5) )/100</f>
        <v>-2.3612698412698412E-3</v>
      </c>
      <c r="R177" s="3">
        <f t="shared" si="70"/>
        <v>3.3218114644307617</v>
      </c>
      <c r="S177" s="3">
        <f t="shared" si="71"/>
        <v>3.2868021975774515</v>
      </c>
      <c r="T177" s="13">
        <f t="shared" si="72"/>
        <v>0.99955282448610439</v>
      </c>
      <c r="U177" s="13">
        <f t="shared" si="72"/>
        <v>0.99949334008208568</v>
      </c>
      <c r="V177" s="3">
        <f t="shared" si="73"/>
        <v>122.83365276664597</v>
      </c>
      <c r="W177" s="13">
        <f t="shared" si="74"/>
        <v>0.99955282448610439</v>
      </c>
      <c r="X177" s="3">
        <f t="shared" si="75"/>
        <v>4.0711342095726743E-5</v>
      </c>
      <c r="Y177" s="3">
        <f t="shared" si="76"/>
        <v>2.315865044443794</v>
      </c>
      <c r="Z177" s="3">
        <f t="shared" si="77"/>
        <v>1.4624559687855954</v>
      </c>
      <c r="AA177" s="3">
        <f t="shared" si="78"/>
        <v>659.42129931581042</v>
      </c>
      <c r="AD177" s="3">
        <f t="shared" si="63"/>
        <v>-6.4020719432900108E-5</v>
      </c>
      <c r="AE177" s="3">
        <f>Eur_1M!B176/100</f>
        <v>-3.7099999999999998E-3</v>
      </c>
      <c r="AF177" s="3">
        <f t="shared" si="64"/>
        <v>1.5</v>
      </c>
      <c r="AG177" s="3">
        <f t="shared" si="65"/>
        <v>-0.5</v>
      </c>
      <c r="AH177" s="3">
        <f t="shared" si="67"/>
        <v>0.9999359792805671</v>
      </c>
      <c r="AI177" s="3">
        <f t="shared" si="66"/>
        <v>0.99629000000000001</v>
      </c>
      <c r="AL177" s="25"/>
      <c r="AM177" s="25"/>
    </row>
    <row r="178" spans="1:39">
      <c r="A178" s="4">
        <v>42970</v>
      </c>
      <c r="B178" s="3">
        <v>137.4555</v>
      </c>
      <c r="C178" s="3">
        <f t="shared" si="54"/>
        <v>5.2321523131351093E-4</v>
      </c>
      <c r="D178" s="3">
        <f t="shared" si="55"/>
        <v>2.7375417827845074E-7</v>
      </c>
      <c r="E178" s="3">
        <f t="shared" si="56"/>
        <v>4.5513641325079105E-5</v>
      </c>
      <c r="F178" s="3">
        <f t="shared" si="57"/>
        <v>7.6681611843661263E-3</v>
      </c>
      <c r="G178" s="3">
        <f t="shared" si="58"/>
        <v>2.3160903312432844E-2</v>
      </c>
      <c r="H178" s="3">
        <f t="shared" si="59"/>
        <v>1.5</v>
      </c>
      <c r="I178" s="13">
        <f>I179*(1+(H179*((B178/B179)-1))+((1-H179)*(Eur_1M!B178/100)*((A178-A179)/360)))</f>
        <v>118.45001527647</v>
      </c>
      <c r="J178" s="3">
        <f t="shared" si="60"/>
        <v>113.32358042174138</v>
      </c>
      <c r="K178" s="3">
        <f t="shared" si="53"/>
        <v>1.1244878434144494</v>
      </c>
      <c r="L178" s="13">
        <f t="shared" si="61"/>
        <v>1124.4878434144493</v>
      </c>
      <c r="M178" s="3">
        <f t="shared" si="62"/>
        <v>7.8986894756865515E-4</v>
      </c>
      <c r="N178" s="3">
        <f t="shared" si="68"/>
        <v>4.3121141668413673E-2</v>
      </c>
      <c r="O178" s="3">
        <v>167</v>
      </c>
      <c r="P178" s="3">
        <f t="shared" si="69"/>
        <v>0.66269841269841268</v>
      </c>
      <c r="Q178" s="3">
        <f>(  Eur_6M!B177 + ( (Eur_12M!B177 - Eur_6M!B177)/0.5  )*(P178-0.5) )/100</f>
        <v>-2.3590476190476191E-3</v>
      </c>
      <c r="R178" s="3">
        <f t="shared" si="70"/>
        <v>3.3153690333889703</v>
      </c>
      <c r="S178" s="3">
        <f t="shared" si="71"/>
        <v>3.2802657115513196</v>
      </c>
      <c r="T178" s="13">
        <f t="shared" si="72"/>
        <v>0.99954238892404779</v>
      </c>
      <c r="U178" s="13">
        <f t="shared" si="72"/>
        <v>0.99948145319032788</v>
      </c>
      <c r="V178" s="3">
        <f t="shared" si="73"/>
        <v>122.92806366853313</v>
      </c>
      <c r="W178" s="13">
        <f t="shared" si="74"/>
        <v>0.99954238892404779</v>
      </c>
      <c r="X178" s="3">
        <f t="shared" si="75"/>
        <v>4.1475905324624585E-5</v>
      </c>
      <c r="Y178" s="3">
        <f t="shared" si="76"/>
        <v>2.3127541738351969</v>
      </c>
      <c r="Z178" s="3">
        <f t="shared" si="77"/>
        <v>1.4986892251115487</v>
      </c>
      <c r="AA178" s="3">
        <f t="shared" si="78"/>
        <v>663.39106617546565</v>
      </c>
      <c r="AD178" s="3">
        <f t="shared" si="63"/>
        <v>5.2335213227783228E-4</v>
      </c>
      <c r="AE178" s="3">
        <f>Eur_1M!B177/100</f>
        <v>-3.7099999999999998E-3</v>
      </c>
      <c r="AF178" s="3">
        <f t="shared" si="64"/>
        <v>1.5</v>
      </c>
      <c r="AG178" s="3">
        <f t="shared" si="65"/>
        <v>-0.5</v>
      </c>
      <c r="AH178" s="3">
        <f t="shared" si="67"/>
        <v>1.0005233521322778</v>
      </c>
      <c r="AI178" s="3">
        <f t="shared" si="66"/>
        <v>0.99629000000000001</v>
      </c>
      <c r="AL178" s="25"/>
      <c r="AM178" s="25"/>
    </row>
    <row r="179" spans="1:39">
      <c r="A179" s="4">
        <v>42969</v>
      </c>
      <c r="B179" s="3">
        <v>137.3836</v>
      </c>
      <c r="C179" s="3">
        <f t="shared" si="54"/>
        <v>-1.4205575876178966E-3</v>
      </c>
      <c r="D179" s="3">
        <f t="shared" si="55"/>
        <v>2.0179838597387779E-6</v>
      </c>
      <c r="E179" s="3">
        <f t="shared" si="56"/>
        <v>4.5490726196005835E-5</v>
      </c>
      <c r="F179" s="3">
        <f t="shared" si="57"/>
        <v>7.6457842994331424E-3</v>
      </c>
      <c r="G179" s="3">
        <f t="shared" si="58"/>
        <v>2.3159330711637473E-2</v>
      </c>
      <c r="H179" s="3">
        <f t="shared" si="59"/>
        <v>1.5</v>
      </c>
      <c r="I179" s="13">
        <f>I180*(1+(H180*((B179/B180)-1))+((1-H180)*(Eur_1M!B179/100)*((A179-A180)/360)))</f>
        <v>118.35649222790239</v>
      </c>
      <c r="J179" s="3">
        <f t="shared" si="60"/>
        <v>113.23410498612493</v>
      </c>
      <c r="K179" s="3">
        <f t="shared" si="53"/>
        <v>1.1235999960727006</v>
      </c>
      <c r="L179" s="13">
        <f t="shared" si="61"/>
        <v>1123.5999960727006</v>
      </c>
      <c r="M179" s="3">
        <f t="shared" si="62"/>
        <v>-2.1264300829508167E-3</v>
      </c>
      <c r="N179" s="3">
        <f t="shared" si="68"/>
        <v>4.3093511332089593E-2</v>
      </c>
      <c r="O179" s="3">
        <v>168</v>
      </c>
      <c r="P179" s="3">
        <f t="shared" si="69"/>
        <v>0.66666666666666663</v>
      </c>
      <c r="Q179" s="3">
        <f>(  Eur_6M!B178 + ( (Eur_12M!B178 - Eur_6M!B178)/0.5  )*(P179-0.5) )/100</f>
        <v>-2.346666666666667E-3</v>
      </c>
      <c r="R179" s="3">
        <f t="shared" si="70"/>
        <v>3.2852087608372891</v>
      </c>
      <c r="S179" s="3">
        <f t="shared" si="71"/>
        <v>3.2500230561744679</v>
      </c>
      <c r="T179" s="13">
        <f t="shared" si="72"/>
        <v>0.99949046582299617</v>
      </c>
      <c r="U179" s="13">
        <f t="shared" si="72"/>
        <v>0.99942302173794251</v>
      </c>
      <c r="V179" s="3">
        <f t="shared" si="73"/>
        <v>122.03969626629259</v>
      </c>
      <c r="W179" s="13">
        <f t="shared" si="74"/>
        <v>0.99949046582299617</v>
      </c>
      <c r="X179" s="3">
        <f t="shared" si="75"/>
        <v>4.5745619032476507E-5</v>
      </c>
      <c r="Y179" s="3">
        <f t="shared" si="76"/>
        <v>2.2953597442135312</v>
      </c>
      <c r="Z179" s="3">
        <f t="shared" si="77"/>
        <v>1.6591803300382548</v>
      </c>
      <c r="AA179" s="3">
        <f t="shared" si="78"/>
        <v>667.32519147141852</v>
      </c>
      <c r="AD179" s="3">
        <f t="shared" si="63"/>
        <v>-1.4195490732954452E-3</v>
      </c>
      <c r="AE179" s="3">
        <f>Eur_1M!B178/100</f>
        <v>-3.7099999999999998E-3</v>
      </c>
      <c r="AF179" s="3">
        <f t="shared" si="64"/>
        <v>1.5</v>
      </c>
      <c r="AG179" s="3">
        <f t="shared" si="65"/>
        <v>-0.5</v>
      </c>
      <c r="AH179" s="3">
        <f t="shared" si="67"/>
        <v>0.99858045092670455</v>
      </c>
      <c r="AI179" s="3">
        <f t="shared" si="66"/>
        <v>0.99629000000000001</v>
      </c>
      <c r="AL179" s="25"/>
      <c r="AM179" s="25"/>
    </row>
    <row r="180" spans="1:39">
      <c r="A180" s="4">
        <v>42968</v>
      </c>
      <c r="B180" s="3">
        <v>137.5789</v>
      </c>
      <c r="C180" s="3">
        <f t="shared" si="54"/>
        <v>6.6965821941305636E-4</v>
      </c>
      <c r="D180" s="3">
        <f t="shared" si="55"/>
        <v>4.4844213082746512E-7</v>
      </c>
      <c r="E180" s="3">
        <f t="shared" si="56"/>
        <v>5.7704307441652372E-5</v>
      </c>
      <c r="F180" s="3">
        <f t="shared" si="57"/>
        <v>5.2938672210810587E-3</v>
      </c>
      <c r="G180" s="3">
        <f t="shared" si="58"/>
        <v>2.6634911390269817E-2</v>
      </c>
      <c r="H180" s="3">
        <f t="shared" si="59"/>
        <v>1.5</v>
      </c>
      <c r="I180" s="13">
        <f>I181*(1+(H181*((B180/B181)-1))+((1-H181)*(Eur_1M!B180/100)*((A180-A181)/360)))</f>
        <v>118.60843680982254</v>
      </c>
      <c r="J180" s="3">
        <f t="shared" si="60"/>
        <v>113.47514558054283</v>
      </c>
      <c r="K180" s="3">
        <f t="shared" si="53"/>
        <v>1.1259917950008989</v>
      </c>
      <c r="L180" s="13">
        <f t="shared" si="61"/>
        <v>1125.9917950008989</v>
      </c>
      <c r="M180" s="3">
        <f t="shared" si="62"/>
        <v>1.0197619351479555E-3</v>
      </c>
      <c r="N180" s="3">
        <f t="shared" si="68"/>
        <v>4.3082922102406621E-2</v>
      </c>
      <c r="O180" s="3">
        <v>169</v>
      </c>
      <c r="P180" s="3">
        <f t="shared" si="69"/>
        <v>0.67063492063492058</v>
      </c>
      <c r="Q180" s="3">
        <f>(  Eur_6M!B179 + ( (Eur_12M!B179 - Eur_6M!B179)/0.5  )*(P180-0.5) )/100</f>
        <v>-2.3243650793650797E-3</v>
      </c>
      <c r="R180" s="3">
        <f t="shared" si="70"/>
        <v>3.3368058242812446</v>
      </c>
      <c r="S180" s="3">
        <f t="shared" si="71"/>
        <v>3.3015242273936214</v>
      </c>
      <c r="T180" s="13">
        <f t="shared" si="72"/>
        <v>0.99957626433006708</v>
      </c>
      <c r="U180" s="13">
        <f t="shared" si="72"/>
        <v>0.9995191948511396</v>
      </c>
      <c r="V180" s="3">
        <f t="shared" si="73"/>
        <v>124.43621137448861</v>
      </c>
      <c r="W180" s="13">
        <f t="shared" si="74"/>
        <v>0.99957626433006708</v>
      </c>
      <c r="X180" s="3">
        <f t="shared" si="75"/>
        <v>3.8375135393729625E-5</v>
      </c>
      <c r="Y180" s="3">
        <f t="shared" si="76"/>
        <v>2.2817173530142596</v>
      </c>
      <c r="Z180" s="3">
        <f t="shared" si="77"/>
        <v>1.4057616391663359</v>
      </c>
      <c r="AA180" s="3">
        <f t="shared" si="78"/>
        <v>671.35817406690489</v>
      </c>
      <c r="AD180" s="3">
        <f t="shared" si="63"/>
        <v>6.698824905373435E-4</v>
      </c>
      <c r="AE180" s="3">
        <f>Eur_1M!B179/100</f>
        <v>-3.7099999999999998E-3</v>
      </c>
      <c r="AF180" s="3">
        <f t="shared" si="64"/>
        <v>1.5</v>
      </c>
      <c r="AG180" s="3">
        <f t="shared" si="65"/>
        <v>-0.5</v>
      </c>
      <c r="AH180" s="3">
        <f t="shared" si="67"/>
        <v>1.0006698824905373</v>
      </c>
      <c r="AI180" s="3">
        <f t="shared" si="66"/>
        <v>0.99629000000000001</v>
      </c>
      <c r="AL180" s="25"/>
      <c r="AM180" s="25"/>
    </row>
    <row r="181" spans="1:39">
      <c r="A181" s="4">
        <v>42965</v>
      </c>
      <c r="B181" s="3">
        <v>137.48679999999999</v>
      </c>
      <c r="C181" s="3">
        <f t="shared" si="54"/>
        <v>2.509646694927477E-4</v>
      </c>
      <c r="D181" s="3">
        <f t="shared" si="55"/>
        <v>6.2983265333604096E-8</v>
      </c>
      <c r="E181" s="3">
        <f t="shared" si="56"/>
        <v>5.7277013044740669E-5</v>
      </c>
      <c r="F181" s="3">
        <f t="shared" si="57"/>
        <v>4.7696316062236935E-3</v>
      </c>
      <c r="G181" s="3">
        <f t="shared" si="58"/>
        <v>2.6596207462691125E-2</v>
      </c>
      <c r="H181" s="3">
        <f t="shared" si="59"/>
        <v>1.5</v>
      </c>
      <c r="I181" s="13">
        <f>I182*(1+(H182*((B181/B182)-1))+((1-H182)*(Eur_1M!B181/100)*((A181-A182)/360)))</f>
        <v>118.48754609112943</v>
      </c>
      <c r="J181" s="3">
        <f t="shared" si="60"/>
        <v>113.35948692866268</v>
      </c>
      <c r="K181" s="3">
        <f t="shared" si="53"/>
        <v>1.1248441366976496</v>
      </c>
      <c r="L181" s="13">
        <f t="shared" si="61"/>
        <v>1124.8441366976497</v>
      </c>
      <c r="M181" s="3">
        <f t="shared" si="62"/>
        <v>3.8157421471690433E-4</v>
      </c>
      <c r="N181" s="3">
        <f t="shared" si="68"/>
        <v>4.308305166236874E-2</v>
      </c>
      <c r="O181" s="3">
        <v>170</v>
      </c>
      <c r="P181" s="3">
        <f t="shared" si="69"/>
        <v>0.67460317460317465</v>
      </c>
      <c r="Q181" s="3">
        <f>(  Eur_6M!B180 + ( (Eur_12M!B180 - Eur_6M!B180)/0.5  )*(P181-0.5) )/100</f>
        <v>-2.3153968253968255E-3</v>
      </c>
      <c r="R181" s="3">
        <f t="shared" si="70"/>
        <v>3.2981634183459301</v>
      </c>
      <c r="S181" s="3">
        <f t="shared" si="71"/>
        <v>3.262777485580671</v>
      </c>
      <c r="T181" s="13">
        <f t="shared" si="72"/>
        <v>0.99951340261453137</v>
      </c>
      <c r="U181" s="13">
        <f t="shared" si="72"/>
        <v>0.99944836946582749</v>
      </c>
      <c r="V181" s="3">
        <f t="shared" si="73"/>
        <v>123.28608875596603</v>
      </c>
      <c r="W181" s="13">
        <f t="shared" si="74"/>
        <v>0.99951340261453137</v>
      </c>
      <c r="X181" s="3">
        <f t="shared" si="75"/>
        <v>4.3539658619174218E-5</v>
      </c>
      <c r="Y181" s="3">
        <f t="shared" si="76"/>
        <v>2.2666097270364887</v>
      </c>
      <c r="Z181" s="3">
        <f t="shared" si="77"/>
        <v>1.6011224817854632</v>
      </c>
      <c r="AA181" s="3">
        <f t="shared" si="78"/>
        <v>675.28499719591343</v>
      </c>
      <c r="AD181" s="3">
        <f t="shared" si="63"/>
        <v>2.5099616376000888E-4</v>
      </c>
      <c r="AE181" s="3">
        <f>Eur_1M!B180/100</f>
        <v>-3.7099999999999998E-3</v>
      </c>
      <c r="AF181" s="3">
        <f t="shared" si="64"/>
        <v>1.5</v>
      </c>
      <c r="AG181" s="3">
        <f t="shared" si="65"/>
        <v>-0.5</v>
      </c>
      <c r="AH181" s="3">
        <f t="shared" si="67"/>
        <v>1.00025099616376</v>
      </c>
      <c r="AI181" s="3">
        <f t="shared" si="66"/>
        <v>0.99629000000000001</v>
      </c>
      <c r="AL181" s="25"/>
      <c r="AM181" s="25"/>
    </row>
    <row r="182" spans="1:39">
      <c r="A182" s="4">
        <v>42964</v>
      </c>
      <c r="B182" s="3">
        <v>137.45230000000001</v>
      </c>
      <c r="C182" s="3">
        <f t="shared" si="54"/>
        <v>1.0926118766568149E-3</v>
      </c>
      <c r="D182" s="3">
        <f t="shared" si="55"/>
        <v>1.1938007130115269E-6</v>
      </c>
      <c r="E182" s="3">
        <f t="shared" si="56"/>
        <v>5.898748008345162E-5</v>
      </c>
      <c r="F182" s="3">
        <f t="shared" si="57"/>
        <v>5.8503764786523634E-3</v>
      </c>
      <c r="G182" s="3">
        <f t="shared" si="58"/>
        <v>2.6864089393427243E-2</v>
      </c>
      <c r="H182" s="3">
        <f t="shared" si="59"/>
        <v>1.5</v>
      </c>
      <c r="I182" s="13">
        <f>I183*(1+(H183*((B182/B183)-1))+((1-H183)*(Eur_1M!B182/100)*((A182-A183)/360)))</f>
        <v>118.44234292350603</v>
      </c>
      <c r="J182" s="3">
        <f t="shared" si="60"/>
        <v>113.31624012291486</v>
      </c>
      <c r="K182" s="3">
        <f t="shared" si="53"/>
        <v>1.1244150070571199</v>
      </c>
      <c r="L182" s="13">
        <f t="shared" si="61"/>
        <v>1124.41500705712</v>
      </c>
      <c r="M182" s="3">
        <f t="shared" si="62"/>
        <v>1.6436147943475661E-3</v>
      </c>
      <c r="N182" s="3">
        <f t="shared" si="68"/>
        <v>4.3075186451915069E-2</v>
      </c>
      <c r="O182" s="3">
        <v>171</v>
      </c>
      <c r="P182" s="3">
        <f t="shared" si="69"/>
        <v>0.6785714285714286</v>
      </c>
      <c r="Q182" s="3">
        <f>(  Eur_6M!B181 + ( (Eur_12M!B181 - Eur_6M!B181)/0.5  )*(P182-0.5) )/100</f>
        <v>-2.3064285714285717E-3</v>
      </c>
      <c r="R182" s="3">
        <f t="shared" si="70"/>
        <v>3.278362253377527</v>
      </c>
      <c r="S182" s="3">
        <f t="shared" si="71"/>
        <v>3.2428788759465395</v>
      </c>
      <c r="T182" s="13">
        <f t="shared" si="72"/>
        <v>0.99947794345565177</v>
      </c>
      <c r="U182" s="13">
        <f t="shared" si="72"/>
        <v>0.99940835747903767</v>
      </c>
      <c r="V182" s="3">
        <f t="shared" si="73"/>
        <v>122.85426615382187</v>
      </c>
      <c r="W182" s="13">
        <f t="shared" si="74"/>
        <v>0.99947794345565177</v>
      </c>
      <c r="X182" s="3">
        <f t="shared" si="75"/>
        <v>4.6358990381777808E-5</v>
      </c>
      <c r="Y182" s="3">
        <f t="shared" si="76"/>
        <v>2.2542978760370564</v>
      </c>
      <c r="Z182" s="3">
        <f t="shared" si="77"/>
        <v>1.713207517562884</v>
      </c>
      <c r="AA182" s="3">
        <f t="shared" si="78"/>
        <v>679.23217575413253</v>
      </c>
      <c r="AD182" s="3">
        <f t="shared" si="63"/>
        <v>1.0932089944661882E-3</v>
      </c>
      <c r="AE182" s="3">
        <f>Eur_1M!B181/100</f>
        <v>-3.7099999999999998E-3</v>
      </c>
      <c r="AF182" s="3">
        <f t="shared" si="64"/>
        <v>1.5</v>
      </c>
      <c r="AG182" s="3">
        <f t="shared" si="65"/>
        <v>-0.5</v>
      </c>
      <c r="AH182" s="3">
        <f t="shared" si="67"/>
        <v>1.0010932089944662</v>
      </c>
      <c r="AI182" s="3">
        <f t="shared" si="66"/>
        <v>0.99629000000000001</v>
      </c>
      <c r="AL182" s="25"/>
      <c r="AM182" s="25"/>
    </row>
    <row r="183" spans="1:39">
      <c r="A183" s="4">
        <v>42963</v>
      </c>
      <c r="B183" s="3">
        <v>137.3022</v>
      </c>
      <c r="C183" s="3">
        <f t="shared" si="54"/>
        <v>-2.3279137429163196E-3</v>
      </c>
      <c r="D183" s="3">
        <f t="shared" si="55"/>
        <v>5.4191823944586684E-6</v>
      </c>
      <c r="E183" s="3">
        <f t="shared" si="56"/>
        <v>6.0653638095526826E-5</v>
      </c>
      <c r="F183" s="3">
        <f t="shared" si="57"/>
        <v>6.4489058512963663E-3</v>
      </c>
      <c r="G183" s="3">
        <f t="shared" si="58"/>
        <v>2.7166802469115514E-2</v>
      </c>
      <c r="H183" s="3">
        <f t="shared" si="59"/>
        <v>1.5</v>
      </c>
      <c r="I183" s="13">
        <f>I184*(1+(H184*((B183/B184)-1))+((1-H184)*(Eur_1M!B183/100)*((A183-A184)/360)))</f>
        <v>118.2478292329789</v>
      </c>
      <c r="J183" s="3">
        <f t="shared" si="60"/>
        <v>113.13014485057461</v>
      </c>
      <c r="K183" s="3">
        <f t="shared" si="53"/>
        <v>1.1225684198712516</v>
      </c>
      <c r="L183" s="13">
        <f t="shared" si="61"/>
        <v>1122.5684198712515</v>
      </c>
      <c r="M183" s="3">
        <f t="shared" si="62"/>
        <v>-3.4887351674580277E-3</v>
      </c>
      <c r="N183" s="3">
        <f t="shared" si="68"/>
        <v>4.2988773987925701E-2</v>
      </c>
      <c r="O183" s="3">
        <v>172</v>
      </c>
      <c r="P183" s="3">
        <f t="shared" si="69"/>
        <v>0.68253968253968256</v>
      </c>
      <c r="Q183" s="3">
        <f>(  Eur_6M!B182 + ( (Eur_12M!B182 - Eur_6M!B182)/0.5  )*(P183-0.5) )/100</f>
        <v>-2.2938095238095239E-3</v>
      </c>
      <c r="R183" s="3">
        <f t="shared" si="70"/>
        <v>3.229127264074048</v>
      </c>
      <c r="S183" s="3">
        <f t="shared" si="71"/>
        <v>3.193611675807174</v>
      </c>
      <c r="T183" s="13">
        <f t="shared" si="72"/>
        <v>0.99937915687236212</v>
      </c>
      <c r="U183" s="13">
        <f t="shared" si="72"/>
        <v>0.9992974750986634</v>
      </c>
      <c r="V183" s="3">
        <f t="shared" si="73"/>
        <v>121.00826438869876</v>
      </c>
      <c r="W183" s="13">
        <f t="shared" si="74"/>
        <v>0.99937915687236212</v>
      </c>
      <c r="X183" s="3">
        <f t="shared" si="75"/>
        <v>5.4453633759472638E-5</v>
      </c>
      <c r="Y183" s="3">
        <f t="shared" si="76"/>
        <v>2.2323832462564615</v>
      </c>
      <c r="Z183" s="3">
        <f t="shared" si="77"/>
        <v>2.0134250734562387</v>
      </c>
      <c r="AA183" s="3">
        <f t="shared" si="78"/>
        <v>683.12886211955902</v>
      </c>
      <c r="AD183" s="3">
        <f t="shared" si="63"/>
        <v>-2.3252062530608741E-3</v>
      </c>
      <c r="AE183" s="3">
        <f>Eur_1M!B182/100</f>
        <v>-3.7099999999999998E-3</v>
      </c>
      <c r="AF183" s="3">
        <f t="shared" si="64"/>
        <v>1.5</v>
      </c>
      <c r="AG183" s="3">
        <f t="shared" si="65"/>
        <v>-0.5</v>
      </c>
      <c r="AH183" s="3">
        <f t="shared" si="67"/>
        <v>0.99767479374693913</v>
      </c>
      <c r="AI183" s="3">
        <f t="shared" si="66"/>
        <v>0.99629000000000001</v>
      </c>
      <c r="AL183" s="25"/>
      <c r="AM183" s="25"/>
    </row>
    <row r="184" spans="1:39">
      <c r="A184" s="4">
        <v>42962</v>
      </c>
      <c r="B184" s="11">
        <f>B185</f>
        <v>137.62219999999999</v>
      </c>
      <c r="C184" s="3">
        <f t="shared" si="54"/>
        <v>0</v>
      </c>
      <c r="D184" s="3">
        <f t="shared" si="55"/>
        <v>0</v>
      </c>
      <c r="E184" s="3">
        <f t="shared" si="56"/>
        <v>5.5790631678646693E-5</v>
      </c>
      <c r="F184" s="3">
        <f t="shared" si="57"/>
        <v>9.5225916623263521E-3</v>
      </c>
      <c r="G184" s="3">
        <f t="shared" si="58"/>
        <v>2.5413258653928694E-2</v>
      </c>
      <c r="H184" s="3">
        <f t="shared" si="59"/>
        <v>1.5</v>
      </c>
      <c r="I184" s="13">
        <f>I185*(1+(H185*((B184/B185)-1))+((1-H185)*(Eur_1M!B184/100)*((A184-A185)/360)))</f>
        <v>118.66108504418639</v>
      </c>
      <c r="J184" s="3">
        <f t="shared" si="60"/>
        <v>113.52551523568445</v>
      </c>
      <c r="K184" s="3">
        <f t="shared" si="53"/>
        <v>1.1264916032903383</v>
      </c>
      <c r="L184" s="13">
        <f t="shared" si="61"/>
        <v>1126.4916032903382</v>
      </c>
      <c r="M184" s="3">
        <f t="shared" si="62"/>
        <v>5.1666533195464699E-6</v>
      </c>
      <c r="N184" s="3">
        <f t="shared" si="68"/>
        <v>4.3220666751147933E-2</v>
      </c>
      <c r="O184" s="3">
        <v>173</v>
      </c>
      <c r="P184" s="3">
        <f t="shared" si="69"/>
        <v>0.68650793650793651</v>
      </c>
      <c r="Q184" s="3">
        <f>(  Eur_6M!B183 + ( (Eur_12M!B183 - Eur_6M!B183)/0.5  )*(P184-0.5) )/100</f>
        <v>-2.2847619047619049E-3</v>
      </c>
      <c r="R184" s="3">
        <f t="shared" si="70"/>
        <v>3.3001403837242127</v>
      </c>
      <c r="S184" s="3">
        <f t="shared" si="71"/>
        <v>3.2643295655510891</v>
      </c>
      <c r="T184" s="13">
        <f t="shared" si="72"/>
        <v>0.99951681762225331</v>
      </c>
      <c r="U184" s="13">
        <f t="shared" si="72"/>
        <v>0.99945138272674938</v>
      </c>
      <c r="V184" s="3">
        <f t="shared" si="73"/>
        <v>124.9270429261087</v>
      </c>
      <c r="W184" s="13">
        <f t="shared" si="74"/>
        <v>0.99951681762225331</v>
      </c>
      <c r="X184" s="3">
        <f t="shared" si="75"/>
        <v>4.2680864865966995E-5</v>
      </c>
      <c r="Y184" s="3">
        <f t="shared" si="76"/>
        <v>2.2365055897912085</v>
      </c>
      <c r="Z184" s="3">
        <f t="shared" si="77"/>
        <v>1.6070380275826397</v>
      </c>
      <c r="AA184" s="3">
        <f t="shared" si="78"/>
        <v>687.20835273333864</v>
      </c>
      <c r="AD184" s="3">
        <f t="shared" si="63"/>
        <v>0</v>
      </c>
      <c r="AE184" s="3">
        <f>Eur_1M!B183/100</f>
        <v>-3.7099999999999998E-3</v>
      </c>
      <c r="AF184" s="3">
        <f t="shared" si="64"/>
        <v>1.5</v>
      </c>
      <c r="AG184" s="3">
        <f t="shared" si="65"/>
        <v>-0.5</v>
      </c>
      <c r="AH184" s="3">
        <f t="shared" si="67"/>
        <v>1</v>
      </c>
      <c r="AI184" s="3">
        <f t="shared" si="66"/>
        <v>0.99629000000000001</v>
      </c>
      <c r="AL184" s="25"/>
      <c r="AM184" s="25"/>
    </row>
    <row r="185" spans="1:39">
      <c r="A185" s="4">
        <v>42961</v>
      </c>
      <c r="B185" s="3">
        <v>137.62219999999999</v>
      </c>
      <c r="C185" s="3">
        <f t="shared" si="54"/>
        <v>-7.0312763936577365E-4</v>
      </c>
      <c r="D185" s="3">
        <f t="shared" si="55"/>
        <v>4.9438847724008546E-7</v>
      </c>
      <c r="E185" s="3">
        <f t="shared" si="56"/>
        <v>5.9827074478823968E-5</v>
      </c>
      <c r="F185" s="3">
        <f t="shared" si="57"/>
        <v>1.1531681705151032E-2</v>
      </c>
      <c r="G185" s="3">
        <f t="shared" si="58"/>
        <v>2.5885206937078284E-2</v>
      </c>
      <c r="H185" s="3">
        <f t="shared" si="59"/>
        <v>1.5</v>
      </c>
      <c r="I185" s="13">
        <f>I186*(1+(H186*((B185/B186)-1))+((1-H186)*(Eur_1M!B185/100)*((A185-A186)/360)))</f>
        <v>118.66047196508123</v>
      </c>
      <c r="J185" s="3">
        <f t="shared" si="60"/>
        <v>113.52492869021954</v>
      </c>
      <c r="K185" s="3">
        <f t="shared" si="53"/>
        <v>1.126485783113792</v>
      </c>
      <c r="L185" s="13">
        <f t="shared" si="61"/>
        <v>1126.485783113792</v>
      </c>
      <c r="M185" s="3">
        <f t="shared" si="62"/>
        <v>-1.0393607028321571E-3</v>
      </c>
      <c r="N185" s="3">
        <f t="shared" si="68"/>
        <v>4.3322076510402978E-2</v>
      </c>
      <c r="O185" s="3">
        <v>174</v>
      </c>
      <c r="P185" s="3">
        <f t="shared" si="69"/>
        <v>0.69047619047619047</v>
      </c>
      <c r="Q185" s="3">
        <f>(  Eur_6M!B184 + ( (Eur_12M!B184 - Eur_6M!B184)/0.5  )*(P185-0.5) )/100</f>
        <v>-2.2795238095238094E-3</v>
      </c>
      <c r="R185" s="3">
        <f t="shared" si="70"/>
        <v>3.2828329244172854</v>
      </c>
      <c r="S185" s="3">
        <f t="shared" si="71"/>
        <v>3.2468344895696877</v>
      </c>
      <c r="T185" s="13">
        <f t="shared" si="72"/>
        <v>0.99948615222588755</v>
      </c>
      <c r="U185" s="13">
        <f t="shared" si="72"/>
        <v>0.99941651884255633</v>
      </c>
      <c r="V185" s="3">
        <f t="shared" si="73"/>
        <v>124.91614491992289</v>
      </c>
      <c r="W185" s="13">
        <f t="shared" si="74"/>
        <v>0.99948615222588755</v>
      </c>
      <c r="X185" s="3">
        <f t="shared" si="75"/>
        <v>4.4947614906691437E-5</v>
      </c>
      <c r="Y185" s="3">
        <f t="shared" si="76"/>
        <v>2.2282585924101945</v>
      </c>
      <c r="Z185" s="3">
        <f t="shared" si="77"/>
        <v>1.7061454565976724</v>
      </c>
      <c r="AA185" s="3">
        <f t="shared" si="78"/>
        <v>691.16031151113702</v>
      </c>
      <c r="AD185" s="3">
        <f t="shared" si="63"/>
        <v>-7.0288050305333805E-4</v>
      </c>
      <c r="AE185" s="3">
        <f>Eur_1M!B184/100</f>
        <v>-3.7199999999999998E-3</v>
      </c>
      <c r="AF185" s="3">
        <f t="shared" si="64"/>
        <v>1.5</v>
      </c>
      <c r="AG185" s="3">
        <f t="shared" si="65"/>
        <v>-0.5</v>
      </c>
      <c r="AH185" s="3">
        <f t="shared" si="67"/>
        <v>0.99929711949694666</v>
      </c>
      <c r="AI185" s="3">
        <f t="shared" si="66"/>
        <v>0.99628000000000005</v>
      </c>
      <c r="AL185" s="25"/>
      <c r="AM185" s="25"/>
    </row>
    <row r="186" spans="1:39">
      <c r="A186" s="4">
        <v>42958</v>
      </c>
      <c r="B186" s="3">
        <v>137.71899999999999</v>
      </c>
      <c r="C186" s="3">
        <f t="shared" si="54"/>
        <v>1.2635140080779644E-3</v>
      </c>
      <c r="D186" s="3">
        <f t="shared" si="55"/>
        <v>1.5964676486092423E-6</v>
      </c>
      <c r="E186" s="3">
        <f t="shared" si="56"/>
        <v>6.2136252680190671E-5</v>
      </c>
      <c r="F186" s="3">
        <f t="shared" si="57"/>
        <v>1.3909194807487259E-2</v>
      </c>
      <c r="G186" s="3">
        <f t="shared" si="58"/>
        <v>2.5710569667921505E-2</v>
      </c>
      <c r="H186" s="3">
        <f t="shared" si="59"/>
        <v>1.5</v>
      </c>
      <c r="I186" s="13">
        <f>I187*(1+(H187*((B186/B187)-1))+((1-H187)*(Eur_1M!B186/100)*((A186-A187)/360)))</f>
        <v>118.78386711154599</v>
      </c>
      <c r="J186" s="3">
        <f t="shared" si="60"/>
        <v>113.64298337996705</v>
      </c>
      <c r="K186" s="3">
        <f t="shared" si="53"/>
        <v>1.1276572168346919</v>
      </c>
      <c r="L186" s="13">
        <f t="shared" si="61"/>
        <v>1127.6572168346918</v>
      </c>
      <c r="M186" s="3">
        <f t="shared" si="62"/>
        <v>1.899843576622892E-3</v>
      </c>
      <c r="N186" s="3">
        <f t="shared" si="68"/>
        <v>4.3274377576336447E-2</v>
      </c>
      <c r="O186" s="3">
        <v>175</v>
      </c>
      <c r="P186" s="3">
        <f t="shared" si="69"/>
        <v>0.69444444444444442</v>
      </c>
      <c r="Q186" s="3">
        <f>(  Eur_6M!B185 + ( (Eur_12M!B185 - Eur_6M!B185)/0.5  )*(P186-0.5) )/100</f>
        <v>-2.2627777777777781E-3</v>
      </c>
      <c r="R186" s="3">
        <f t="shared" si="70"/>
        <v>3.3060047328767439</v>
      </c>
      <c r="S186" s="3">
        <f t="shared" si="71"/>
        <v>3.2699427515631303</v>
      </c>
      <c r="T186" s="13">
        <f t="shared" si="72"/>
        <v>0.99952681755420747</v>
      </c>
      <c r="U186" s="13">
        <f t="shared" si="72"/>
        <v>0.99946215374015412</v>
      </c>
      <c r="V186" s="3">
        <f t="shared" si="73"/>
        <v>126.08971260538283</v>
      </c>
      <c r="W186" s="13">
        <f t="shared" si="74"/>
        <v>0.99952681755420747</v>
      </c>
      <c r="X186" s="3">
        <f t="shared" si="75"/>
        <v>4.1527547224528682E-5</v>
      </c>
      <c r="Y186" s="3">
        <f t="shared" si="76"/>
        <v>2.2156723273851848</v>
      </c>
      <c r="Z186" s="3">
        <f t="shared" si="77"/>
        <v>1.5869338578304011</v>
      </c>
      <c r="AA186" s="3">
        <f t="shared" si="78"/>
        <v>695.16244210377192</v>
      </c>
      <c r="AD186" s="3">
        <f t="shared" si="63"/>
        <v>1.2643125782016984E-3</v>
      </c>
      <c r="AE186" s="3">
        <f>Eur_1M!B185/100</f>
        <v>-3.7199999999999998E-3</v>
      </c>
      <c r="AF186" s="3">
        <f t="shared" si="64"/>
        <v>1.5</v>
      </c>
      <c r="AG186" s="3">
        <f t="shared" si="65"/>
        <v>-0.5</v>
      </c>
      <c r="AH186" s="3">
        <f t="shared" si="67"/>
        <v>1.0012643125782017</v>
      </c>
      <c r="AI186" s="3">
        <f t="shared" si="66"/>
        <v>0.99628000000000005</v>
      </c>
      <c r="AL186" s="25"/>
      <c r="AM186" s="25"/>
    </row>
    <row r="187" spans="1:39">
      <c r="A187" s="4">
        <v>42957</v>
      </c>
      <c r="B187" s="3">
        <v>137.54509999999999</v>
      </c>
      <c r="C187" s="3">
        <f t="shared" si="54"/>
        <v>-1.0541441141086834E-4</v>
      </c>
      <c r="D187" s="3">
        <f t="shared" si="55"/>
        <v>1.1112198133099808E-8</v>
      </c>
      <c r="E187" s="3">
        <f t="shared" si="56"/>
        <v>6.1980098356518364E-5</v>
      </c>
      <c r="F187" s="3">
        <f t="shared" si="57"/>
        <v>1.3845811344365529E-2</v>
      </c>
      <c r="G187" s="3">
        <f t="shared" si="58"/>
        <v>2.5693854313208087E-2</v>
      </c>
      <c r="H187" s="3">
        <f t="shared" si="59"/>
        <v>1.5</v>
      </c>
      <c r="I187" s="13">
        <f>I188*(1+(H188*((B187/B188)-1))+((1-H188)*(Eur_1M!B187/100)*((A187-A188)/360)))</f>
        <v>118.55841057849439</v>
      </c>
      <c r="J187" s="3">
        <f t="shared" si="60"/>
        <v>113.4272844499564</v>
      </c>
      <c r="K187" s="3">
        <f t="shared" si="53"/>
        <v>1.1255168783126315</v>
      </c>
      <c r="L187" s="13">
        <f t="shared" si="61"/>
        <v>1125.5168783126314</v>
      </c>
      <c r="M187" s="3">
        <f t="shared" si="62"/>
        <v>-1.5293053209369226E-4</v>
      </c>
      <c r="N187" s="3">
        <f t="shared" si="68"/>
        <v>4.3274639499160016E-2</v>
      </c>
      <c r="O187" s="3">
        <v>176</v>
      </c>
      <c r="P187" s="3">
        <f t="shared" si="69"/>
        <v>0.69841269841269837</v>
      </c>
      <c r="Q187" s="3">
        <f>(  Eur_6M!B186 + ( (Eur_12M!B186 - Eur_6M!B186)/0.5  )*(P187-0.5) )/100</f>
        <v>-2.2457142857142858E-3</v>
      </c>
      <c r="R187" s="3">
        <f t="shared" si="70"/>
        <v>3.2442310116146706</v>
      </c>
      <c r="S187" s="3">
        <f t="shared" si="71"/>
        <v>3.2080659239496838</v>
      </c>
      <c r="T187" s="13">
        <f t="shared" si="72"/>
        <v>0.99941115904477618</v>
      </c>
      <c r="U187" s="13">
        <f t="shared" si="72"/>
        <v>0.99933184568243449</v>
      </c>
      <c r="V187" s="3">
        <f t="shared" si="73"/>
        <v>123.95366496335498</v>
      </c>
      <c r="W187" s="13">
        <f t="shared" si="74"/>
        <v>0.99941115904477618</v>
      </c>
      <c r="X187" s="3">
        <f t="shared" si="75"/>
        <v>5.0790940117725787E-5</v>
      </c>
      <c r="Y187" s="3">
        <f t="shared" si="76"/>
        <v>2.1874906096613582</v>
      </c>
      <c r="Z187" s="3">
        <f t="shared" si="77"/>
        <v>1.9446249849996686</v>
      </c>
      <c r="AA187" s="3">
        <f t="shared" si="78"/>
        <v>699.04159314735455</v>
      </c>
      <c r="AD187" s="3">
        <f t="shared" si="63"/>
        <v>-1.0540885550702761E-4</v>
      </c>
      <c r="AE187" s="3">
        <f>Eur_1M!B186/100</f>
        <v>-3.7299999999999998E-3</v>
      </c>
      <c r="AF187" s="3">
        <f t="shared" si="64"/>
        <v>1.5</v>
      </c>
      <c r="AG187" s="3">
        <f t="shared" si="65"/>
        <v>-0.5</v>
      </c>
      <c r="AH187" s="3">
        <f t="shared" si="67"/>
        <v>0.99989459114449297</v>
      </c>
      <c r="AI187" s="3">
        <f t="shared" si="66"/>
        <v>0.99626999999999999</v>
      </c>
      <c r="AL187" s="25"/>
      <c r="AM187" s="25"/>
    </row>
    <row r="188" spans="1:39">
      <c r="A188" s="4">
        <v>42956</v>
      </c>
      <c r="B188" s="3">
        <v>137.55959999999999</v>
      </c>
      <c r="C188" s="3">
        <f t="shared" si="54"/>
        <v>1.9989491619475937E-3</v>
      </c>
      <c r="D188" s="3">
        <f t="shared" si="55"/>
        <v>3.9957977520509874E-6</v>
      </c>
      <c r="E188" s="3">
        <f t="shared" si="56"/>
        <v>6.5203776762017994E-5</v>
      </c>
      <c r="F188" s="3">
        <f t="shared" si="57"/>
        <v>1.2152673392448399E-2</v>
      </c>
      <c r="G188" s="3">
        <f t="shared" si="58"/>
        <v>2.6991192651192854E-2</v>
      </c>
      <c r="H188" s="3">
        <f t="shared" si="59"/>
        <v>1.5</v>
      </c>
      <c r="I188" s="13">
        <f>I189*(1+(H189*((B188/B189)-1))+((1-H189)*(Eur_1M!B188/100)*((A188-A189)/360)))</f>
        <v>118.57654316578612</v>
      </c>
      <c r="J188" s="3">
        <f t="shared" si="60"/>
        <v>113.44463227139326</v>
      </c>
      <c r="K188" s="3">
        <f t="shared" si="53"/>
        <v>1.1256890173700356</v>
      </c>
      <c r="L188" s="13">
        <f t="shared" si="61"/>
        <v>1125.6890173700356</v>
      </c>
      <c r="M188" s="3">
        <f t="shared" si="62"/>
        <v>3.0021061998385949E-3</v>
      </c>
      <c r="N188" s="3">
        <f t="shared" si="68"/>
        <v>4.3119998659290129E-2</v>
      </c>
      <c r="O188" s="3">
        <v>177</v>
      </c>
      <c r="P188" s="3">
        <f t="shared" si="69"/>
        <v>0.70238095238095233</v>
      </c>
      <c r="Q188" s="3">
        <f>(  Eur_6M!B187 + ( (Eur_12M!B187 - Eur_6M!B187)/0.5  )*(P188-0.5) )/100</f>
        <v>-2.2323809523809527E-3</v>
      </c>
      <c r="R188" s="3">
        <f t="shared" si="70"/>
        <v>3.2508727505442638</v>
      </c>
      <c r="S188" s="3">
        <f t="shared" si="71"/>
        <v>3.214734668339263</v>
      </c>
      <c r="T188" s="13">
        <f t="shared" si="72"/>
        <v>0.99942474330109587</v>
      </c>
      <c r="U188" s="13">
        <f t="shared" si="72"/>
        <v>0.99934717427173692</v>
      </c>
      <c r="V188" s="3">
        <f t="shared" si="73"/>
        <v>124.12609558628424</v>
      </c>
      <c r="W188" s="13">
        <f t="shared" si="74"/>
        <v>0.99942474330109587</v>
      </c>
      <c r="X188" s="3">
        <f t="shared" si="75"/>
        <v>4.9736679476670282E-5</v>
      </c>
      <c r="Y188" s="3">
        <f t="shared" si="76"/>
        <v>2.1758320098929755</v>
      </c>
      <c r="Z188" s="3">
        <f t="shared" si="77"/>
        <v>1.9088205844105053</v>
      </c>
      <c r="AA188" s="3">
        <f t="shared" si="78"/>
        <v>703.02388495835646</v>
      </c>
      <c r="AD188" s="3">
        <f t="shared" si="63"/>
        <v>2.0009483927219129E-3</v>
      </c>
      <c r="AE188" s="3">
        <f>Eur_1M!B187/100</f>
        <v>-3.7399999999999998E-3</v>
      </c>
      <c r="AF188" s="3">
        <f t="shared" si="64"/>
        <v>1.5</v>
      </c>
      <c r="AG188" s="3">
        <f t="shared" si="65"/>
        <v>-0.5</v>
      </c>
      <c r="AH188" s="3">
        <f t="shared" si="67"/>
        <v>1.0020009483927219</v>
      </c>
      <c r="AI188" s="3">
        <f t="shared" si="66"/>
        <v>0.99626000000000003</v>
      </c>
      <c r="AL188" s="25"/>
      <c r="AM188" s="25"/>
    </row>
    <row r="189" spans="1:39">
      <c r="A189" s="4">
        <v>42955</v>
      </c>
      <c r="B189" s="3">
        <v>137.28489999999999</v>
      </c>
      <c r="C189" s="3">
        <f t="shared" si="54"/>
        <v>-1.2608148192602654E-3</v>
      </c>
      <c r="D189" s="3">
        <f t="shared" si="55"/>
        <v>1.5896540084662957E-6</v>
      </c>
      <c r="E189" s="3">
        <f t="shared" si="56"/>
        <v>7.1335913782935164E-5</v>
      </c>
      <c r="F189" s="3">
        <f t="shared" si="57"/>
        <v>1.3336165867509749E-2</v>
      </c>
      <c r="G189" s="3">
        <f t="shared" si="58"/>
        <v>2.8049686665561381E-2</v>
      </c>
      <c r="H189" s="3">
        <f t="shared" si="59"/>
        <v>1.5</v>
      </c>
      <c r="I189" s="13">
        <f>I190*(1+(H190*((B189/B190)-1))+((1-H190)*(Eur_1M!B189/100)*((A189-A190)/360)))</f>
        <v>118.22109760001962</v>
      </c>
      <c r="J189" s="3">
        <f t="shared" si="60"/>
        <v>113.10457014422785</v>
      </c>
      <c r="K189" s="3">
        <f t="shared" si="53"/>
        <v>1.1223146470352823</v>
      </c>
      <c r="L189" s="13">
        <f t="shared" si="61"/>
        <v>1122.3146470352822</v>
      </c>
      <c r="M189" s="3">
        <f t="shared" si="62"/>
        <v>-1.8866145834917569E-3</v>
      </c>
      <c r="N189" s="3">
        <f t="shared" si="68"/>
        <v>4.3117840949247123E-2</v>
      </c>
      <c r="O189" s="3">
        <v>178</v>
      </c>
      <c r="P189" s="3">
        <f t="shared" si="69"/>
        <v>0.70634920634920639</v>
      </c>
      <c r="Q189" s="3">
        <f>(  Eur_6M!B188 + ( (Eur_12M!B188 - Eur_6M!B188)/0.5  )*(P189-0.5) )/100</f>
        <v>-2.2071428571428572E-3</v>
      </c>
      <c r="R189" s="3">
        <f t="shared" si="70"/>
        <v>3.1593942500840697</v>
      </c>
      <c r="S189" s="3">
        <f t="shared" si="71"/>
        <v>3.123156040121458</v>
      </c>
      <c r="T189" s="13">
        <f t="shared" si="72"/>
        <v>0.99920951268184066</v>
      </c>
      <c r="U189" s="13">
        <f t="shared" si="72"/>
        <v>0.99910538569398422</v>
      </c>
      <c r="V189" s="3">
        <f t="shared" si="73"/>
        <v>120.76325215052657</v>
      </c>
      <c r="W189" s="13">
        <f t="shared" si="74"/>
        <v>0.99920951268184066</v>
      </c>
      <c r="X189" s="3">
        <f t="shared" si="75"/>
        <v>6.6698250498931796E-5</v>
      </c>
      <c r="Y189" s="3">
        <f t="shared" si="76"/>
        <v>2.1305130765416074</v>
      </c>
      <c r="Z189" s="3">
        <f t="shared" si="77"/>
        <v>2.5587047292204845</v>
      </c>
      <c r="AA189" s="3">
        <f t="shared" si="78"/>
        <v>706.81837718767292</v>
      </c>
      <c r="AD189" s="3">
        <f t="shared" si="63"/>
        <v>-1.2600203261939891E-3</v>
      </c>
      <c r="AE189" s="3">
        <f>Eur_1M!B188/100</f>
        <v>-3.7399999999999998E-3</v>
      </c>
      <c r="AF189" s="3">
        <f t="shared" si="64"/>
        <v>1.5</v>
      </c>
      <c r="AG189" s="3">
        <f t="shared" si="65"/>
        <v>-0.5</v>
      </c>
      <c r="AH189" s="3">
        <f t="shared" si="67"/>
        <v>0.99873997967380601</v>
      </c>
      <c r="AI189" s="3">
        <f t="shared" si="66"/>
        <v>0.99626000000000003</v>
      </c>
      <c r="AL189" s="25"/>
      <c r="AM189" s="25"/>
    </row>
    <row r="190" spans="1:39">
      <c r="A190" s="4">
        <v>42954</v>
      </c>
      <c r="B190" s="3">
        <v>137.4581</v>
      </c>
      <c r="C190" s="3">
        <f t="shared" si="54"/>
        <v>9.3017033626290372E-4</v>
      </c>
      <c r="D190" s="3">
        <f t="shared" si="55"/>
        <v>8.6521685446344342E-7</v>
      </c>
      <c r="E190" s="3">
        <f t="shared" si="56"/>
        <v>7.1028776346036596E-5</v>
      </c>
      <c r="F190" s="3">
        <f t="shared" si="57"/>
        <v>1.346449820497715E-2</v>
      </c>
      <c r="G190" s="3">
        <f t="shared" si="58"/>
        <v>2.7941871330596425E-2</v>
      </c>
      <c r="H190" s="3">
        <f t="shared" si="59"/>
        <v>1.5</v>
      </c>
      <c r="I190" s="13">
        <f>I191*(1+(H191*((B190/B191)-1))+((1-H191)*(Eur_1M!B190/100)*((A190-A191)/360)))</f>
        <v>118.4443457722394</v>
      </c>
      <c r="J190" s="3">
        <f t="shared" si="60"/>
        <v>113.3181562897383</v>
      </c>
      <c r="K190" s="3">
        <f t="shared" si="53"/>
        <v>1.1244340208077523</v>
      </c>
      <c r="L190" s="13">
        <f t="shared" si="61"/>
        <v>1124.4340208077524</v>
      </c>
      <c r="M190" s="3">
        <f t="shared" si="62"/>
        <v>1.4104095229946888E-3</v>
      </c>
      <c r="N190" s="3">
        <f t="shared" si="68"/>
        <v>4.307692727453924E-2</v>
      </c>
      <c r="O190" s="3">
        <v>179</v>
      </c>
      <c r="P190" s="3">
        <f t="shared" si="69"/>
        <v>0.71031746031746035</v>
      </c>
      <c r="Q190" s="3">
        <f>(  Eur_6M!B189 + ( (Eur_12M!B189 - Eur_6M!B189)/0.5  )*(P190-0.5) )/100</f>
        <v>-2.2036507936507937E-3</v>
      </c>
      <c r="R190" s="3">
        <f t="shared" si="70"/>
        <v>3.2054084450694518</v>
      </c>
      <c r="S190" s="3">
        <f t="shared" si="71"/>
        <v>3.1691030671308091</v>
      </c>
      <c r="T190" s="13">
        <f t="shared" si="72"/>
        <v>0.99932564527083956</v>
      </c>
      <c r="U190" s="13">
        <f t="shared" si="72"/>
        <v>0.99923544919633922</v>
      </c>
      <c r="V190" s="3">
        <f t="shared" si="73"/>
        <v>122.87498455037564</v>
      </c>
      <c r="W190" s="13">
        <f t="shared" si="74"/>
        <v>0.99932564527083956</v>
      </c>
      <c r="X190" s="3">
        <f t="shared" si="75"/>
        <v>5.7397725412122169E-5</v>
      </c>
      <c r="Y190" s="3">
        <f t="shared" si="76"/>
        <v>2.1380833217353481</v>
      </c>
      <c r="Z190" s="3">
        <f t="shared" si="77"/>
        <v>2.2205463551496338</v>
      </c>
      <c r="AA190" s="3">
        <f t="shared" si="78"/>
        <v>710.88626041884572</v>
      </c>
      <c r="AD190" s="3">
        <f t="shared" si="63"/>
        <v>9.3060307885450833E-4</v>
      </c>
      <c r="AE190" s="3">
        <f>Eur_1M!B189/100</f>
        <v>-3.7399999999999998E-3</v>
      </c>
      <c r="AF190" s="3">
        <f t="shared" si="64"/>
        <v>1.5</v>
      </c>
      <c r="AG190" s="3">
        <f t="shared" si="65"/>
        <v>-0.5</v>
      </c>
      <c r="AH190" s="3">
        <f t="shared" si="67"/>
        <v>1.0009306030788545</v>
      </c>
      <c r="AI190" s="3">
        <f t="shared" si="66"/>
        <v>0.99626000000000003</v>
      </c>
      <c r="AL190" s="25"/>
      <c r="AM190" s="25"/>
    </row>
    <row r="191" spans="1:39">
      <c r="A191" s="4">
        <v>42951</v>
      </c>
      <c r="B191" s="3">
        <v>137.33029999999999</v>
      </c>
      <c r="C191" s="3">
        <f t="shared" si="54"/>
        <v>-1.3374842448996352E-3</v>
      </c>
      <c r="D191" s="3">
        <f t="shared" si="55"/>
        <v>1.7888641053547474E-6</v>
      </c>
      <c r="E191" s="3">
        <f t="shared" si="56"/>
        <v>7.7197175155557308E-5</v>
      </c>
      <c r="F191" s="3">
        <f t="shared" si="57"/>
        <v>1.5186424334528445E-2</v>
      </c>
      <c r="G191" s="3">
        <f t="shared" si="58"/>
        <v>2.8764371920780001E-2</v>
      </c>
      <c r="H191" s="3">
        <f t="shared" si="59"/>
        <v>1.5</v>
      </c>
      <c r="I191" s="13">
        <f>I192*(1+(H192*((B191/B192)-1))+((1-H192)*(Eur_1M!B191/100)*((A191-A192)/360)))</f>
        <v>118.2774084916559</v>
      </c>
      <c r="J191" s="3">
        <f t="shared" si="60"/>
        <v>113.15844393936473</v>
      </c>
      <c r="K191" s="3">
        <f t="shared" si="53"/>
        <v>1.1228492262242258</v>
      </c>
      <c r="L191" s="13">
        <f t="shared" si="61"/>
        <v>1122.8492262242257</v>
      </c>
      <c r="M191" s="3">
        <f t="shared" si="62"/>
        <v>-2.0017207574344127E-3</v>
      </c>
      <c r="N191" s="3">
        <f t="shared" si="68"/>
        <v>4.3145294794698384E-2</v>
      </c>
      <c r="O191" s="3">
        <v>180</v>
      </c>
      <c r="P191" s="3">
        <f t="shared" si="69"/>
        <v>0.7142857142857143</v>
      </c>
      <c r="Q191" s="3">
        <f>(  Eur_6M!B190 + ( (Eur_12M!B190 - Eur_6M!B190)/0.5  )*(P191-0.5) )/100</f>
        <v>-2.1957142857142856E-3</v>
      </c>
      <c r="R191" s="3">
        <f t="shared" si="70"/>
        <v>3.1528223138385441</v>
      </c>
      <c r="S191" s="3">
        <f t="shared" si="71"/>
        <v>3.1163578843712885</v>
      </c>
      <c r="T191" s="13">
        <f t="shared" si="72"/>
        <v>0.99919149899899184</v>
      </c>
      <c r="U191" s="13">
        <f t="shared" si="72"/>
        <v>0.99908450044389729</v>
      </c>
      <c r="V191" s="3">
        <f t="shared" si="73"/>
        <v>121.28874014487508</v>
      </c>
      <c r="W191" s="13">
        <f t="shared" si="74"/>
        <v>0.99919149899899184</v>
      </c>
      <c r="X191" s="3">
        <f t="shared" si="75"/>
        <v>6.7641459159951974E-5</v>
      </c>
      <c r="Y191" s="3">
        <f t="shared" si="76"/>
        <v>2.1177706980761943</v>
      </c>
      <c r="Z191" s="3">
        <f t="shared" si="77"/>
        <v>2.6282172458972162</v>
      </c>
      <c r="AA191" s="3">
        <f t="shared" si="78"/>
        <v>714.75190096854806</v>
      </c>
      <c r="AD191" s="3">
        <f t="shared" si="63"/>
        <v>-1.3365902114765849E-3</v>
      </c>
      <c r="AE191" s="3">
        <f>Eur_1M!B190/100</f>
        <v>-3.7199999999999998E-3</v>
      </c>
      <c r="AF191" s="3">
        <f t="shared" si="64"/>
        <v>1.5</v>
      </c>
      <c r="AG191" s="3">
        <f t="shared" si="65"/>
        <v>-0.5</v>
      </c>
      <c r="AH191" s="3">
        <f t="shared" si="67"/>
        <v>0.99866340978852342</v>
      </c>
      <c r="AI191" s="3">
        <f t="shared" si="66"/>
        <v>0.99628000000000005</v>
      </c>
      <c r="AL191" s="25"/>
      <c r="AM191" s="25"/>
    </row>
    <row r="192" spans="1:39">
      <c r="A192" s="4">
        <v>42950</v>
      </c>
      <c r="B192" s="3">
        <v>137.51410000000001</v>
      </c>
      <c r="C192" s="3">
        <f t="shared" si="54"/>
        <v>1.6958087756831686E-3</v>
      </c>
      <c r="D192" s="3">
        <f t="shared" si="55"/>
        <v>2.875767403684047E-6</v>
      </c>
      <c r="E192" s="3">
        <f t="shared" si="56"/>
        <v>7.7690693673797924E-5</v>
      </c>
      <c r="F192" s="3">
        <f t="shared" si="57"/>
        <v>1.5013152932873891E-2</v>
      </c>
      <c r="G192" s="3">
        <f t="shared" si="58"/>
        <v>2.8929293819047196E-2</v>
      </c>
      <c r="H192" s="3">
        <f t="shared" si="59"/>
        <v>1.5</v>
      </c>
      <c r="I192" s="13">
        <f>I193*(1+(H193*((B192/B193)-1))+((1-H193)*(Eur_1M!B192/100)*((A192-A193)/360)))</f>
        <v>118.51440395560454</v>
      </c>
      <c r="J192" s="3">
        <f t="shared" si="60"/>
        <v>113.38518240331244</v>
      </c>
      <c r="K192" s="3">
        <f t="shared" si="53"/>
        <v>1.1250991078939965</v>
      </c>
      <c r="L192" s="13">
        <f t="shared" si="61"/>
        <v>1125.0991078939965</v>
      </c>
      <c r="M192" s="3">
        <f t="shared" si="62"/>
        <v>2.5478033551863573E-3</v>
      </c>
      <c r="N192" s="3">
        <f t="shared" si="68"/>
        <v>4.304156451146926E-2</v>
      </c>
      <c r="O192" s="3">
        <v>181</v>
      </c>
      <c r="P192" s="3">
        <f t="shared" si="69"/>
        <v>0.71825396825396826</v>
      </c>
      <c r="Q192" s="3">
        <f>(  Eur_6M!B191 + ( (Eur_12M!B191 - Eur_6M!B191)/0.5  )*(P192-0.5) )/100</f>
        <v>-2.1961904761904761E-3</v>
      </c>
      <c r="R192" s="3">
        <f t="shared" si="70"/>
        <v>3.2063183245240867</v>
      </c>
      <c r="S192" s="3">
        <f t="shared" si="71"/>
        <v>3.1698406565416177</v>
      </c>
      <c r="T192" s="13">
        <f t="shared" si="72"/>
        <v>0.99932777414630358</v>
      </c>
      <c r="U192" s="13">
        <f t="shared" si="72"/>
        <v>0.99923738722837996</v>
      </c>
      <c r="V192" s="3">
        <f t="shared" si="73"/>
        <v>123.52793655926462</v>
      </c>
      <c r="W192" s="13">
        <f t="shared" si="74"/>
        <v>0.99932777414630358</v>
      </c>
      <c r="X192" s="3">
        <f t="shared" si="75"/>
        <v>5.6926562544086722E-5</v>
      </c>
      <c r="Y192" s="3">
        <f t="shared" si="76"/>
        <v>2.1312313723537812</v>
      </c>
      <c r="Z192" s="3">
        <f t="shared" si="77"/>
        <v>2.2277302594075716</v>
      </c>
      <c r="AA192" s="3">
        <f t="shared" si="78"/>
        <v>718.83923794993927</v>
      </c>
      <c r="AD192" s="3">
        <f t="shared" si="63"/>
        <v>1.6972474725216458E-3</v>
      </c>
      <c r="AE192" s="3">
        <f>Eur_1M!B191/100</f>
        <v>-3.7199999999999998E-3</v>
      </c>
      <c r="AF192" s="3">
        <f t="shared" si="64"/>
        <v>1.5</v>
      </c>
      <c r="AG192" s="3">
        <f t="shared" si="65"/>
        <v>-0.5</v>
      </c>
      <c r="AH192" s="3">
        <f t="shared" si="67"/>
        <v>1.0016972474725216</v>
      </c>
      <c r="AI192" s="3">
        <f t="shared" si="66"/>
        <v>0.99628000000000005</v>
      </c>
      <c r="AL192" s="25"/>
      <c r="AM192" s="25"/>
    </row>
    <row r="193" spans="1:39">
      <c r="A193" s="4">
        <v>42949</v>
      </c>
      <c r="B193" s="3">
        <v>137.28110000000001</v>
      </c>
      <c r="C193" s="3">
        <f t="shared" si="54"/>
        <v>1.3112642718939797E-4</v>
      </c>
      <c r="D193" s="3">
        <f t="shared" si="55"/>
        <v>1.7194139907456486E-8</v>
      </c>
      <c r="E193" s="3">
        <f t="shared" si="56"/>
        <v>1.088579658027929E-4</v>
      </c>
      <c r="F193" s="3">
        <f t="shared" si="57"/>
        <v>7.482702820083619E-3</v>
      </c>
      <c r="G193" s="3">
        <f t="shared" si="58"/>
        <v>3.6555931652389434E-2</v>
      </c>
      <c r="H193" s="3">
        <f t="shared" si="59"/>
        <v>1.5</v>
      </c>
      <c r="I193" s="13">
        <f>I194*(1+(H194*((B193/B194)-1))+((1-H194)*(Eur_1M!B193/100)*((A193-A194)/360)))</f>
        <v>118.21283688949019</v>
      </c>
      <c r="J193" s="3">
        <f t="shared" si="60"/>
        <v>113.09666695154495</v>
      </c>
      <c r="K193" s="3">
        <f t="shared" si="53"/>
        <v>1.1222362251917171</v>
      </c>
      <c r="L193" s="13">
        <f t="shared" si="61"/>
        <v>1122.236225191717</v>
      </c>
      <c r="M193" s="3">
        <f t="shared" si="62"/>
        <v>2.0183494468760483E-4</v>
      </c>
      <c r="N193" s="3">
        <f t="shared" si="68"/>
        <v>4.3039873699444363E-2</v>
      </c>
      <c r="O193" s="3">
        <v>182</v>
      </c>
      <c r="P193" s="3">
        <f t="shared" si="69"/>
        <v>0.72222222222222221</v>
      </c>
      <c r="Q193" s="3">
        <f>(  Eur_6M!B192 + ( (Eur_12M!B192 - Eur_6M!B192)/0.5  )*(P193-0.5) )/100</f>
        <v>-2.1966666666666666E-3</v>
      </c>
      <c r="R193" s="3">
        <f t="shared" si="70"/>
        <v>3.1278184711318264</v>
      </c>
      <c r="S193" s="3">
        <f t="shared" si="71"/>
        <v>3.091241611822487</v>
      </c>
      <c r="T193" s="13">
        <f t="shared" si="72"/>
        <v>0.99911945543386838</v>
      </c>
      <c r="U193" s="13">
        <f t="shared" si="72"/>
        <v>0.99900339312816266</v>
      </c>
      <c r="V193" s="3">
        <f t="shared" si="73"/>
        <v>120.65849479774738</v>
      </c>
      <c r="W193" s="13">
        <f t="shared" si="74"/>
        <v>0.99911945543386838</v>
      </c>
      <c r="X193" s="3">
        <f t="shared" si="75"/>
        <v>7.2981700023829781E-5</v>
      </c>
      <c r="Y193" s="3">
        <f t="shared" si="76"/>
        <v>2.1128293839003005</v>
      </c>
      <c r="Z193" s="3">
        <f t="shared" si="77"/>
        <v>2.8570930038963969</v>
      </c>
      <c r="AA193" s="3">
        <f t="shared" si="78"/>
        <v>722.64800933286062</v>
      </c>
      <c r="AD193" s="3">
        <f t="shared" si="63"/>
        <v>1.3113502463513171E-4</v>
      </c>
      <c r="AE193" s="3">
        <f>Eur_1M!B192/100</f>
        <v>-3.7299999999999998E-3</v>
      </c>
      <c r="AF193" s="3">
        <f t="shared" si="64"/>
        <v>1.5</v>
      </c>
      <c r="AG193" s="3">
        <f t="shared" si="65"/>
        <v>-0.5</v>
      </c>
      <c r="AH193" s="3">
        <f t="shared" si="67"/>
        <v>1.0001311350246351</v>
      </c>
      <c r="AI193" s="3">
        <f t="shared" si="66"/>
        <v>0.99626999999999999</v>
      </c>
      <c r="AL193" s="25"/>
      <c r="AM193" s="25"/>
    </row>
    <row r="194" spans="1:39">
      <c r="A194" s="4">
        <v>42948</v>
      </c>
      <c r="B194" s="3">
        <v>137.26310000000001</v>
      </c>
      <c r="C194" s="3">
        <f t="shared" si="54"/>
        <v>4.3851393402699413E-3</v>
      </c>
      <c r="D194" s="3">
        <f t="shared" si="55"/>
        <v>1.9229447033583096E-5</v>
      </c>
      <c r="E194" s="3">
        <f t="shared" si="56"/>
        <v>1.0888988455741063E-4</v>
      </c>
      <c r="F194" s="3">
        <f t="shared" si="57"/>
        <v>7.1299621006538777E-3</v>
      </c>
      <c r="G194" s="3">
        <f t="shared" si="58"/>
        <v>3.6605814277278617E-2</v>
      </c>
      <c r="H194" s="3">
        <f t="shared" si="59"/>
        <v>1.5</v>
      </c>
      <c r="I194" s="13">
        <f>I195*(1+(H195*((B194/B195)-1))+((1-H195)*(Eur_1M!B194/100)*((A194-A195)/360)))</f>
        <v>118.1889798157718</v>
      </c>
      <c r="J194" s="3">
        <f t="shared" si="60"/>
        <v>113.07384239550042</v>
      </c>
      <c r="K194" s="3">
        <f t="shared" si="53"/>
        <v>1.1220097415622032</v>
      </c>
      <c r="L194" s="13">
        <f t="shared" si="61"/>
        <v>1122.0097415622033</v>
      </c>
      <c r="M194" s="3">
        <f t="shared" si="62"/>
        <v>6.5756242067409832E-3</v>
      </c>
      <c r="N194" s="3">
        <f t="shared" si="68"/>
        <v>4.2278138396071481E-2</v>
      </c>
      <c r="O194" s="3">
        <v>183</v>
      </c>
      <c r="P194" s="3">
        <f t="shared" si="69"/>
        <v>0.72619047619047616</v>
      </c>
      <c r="Q194" s="3">
        <f>(  Eur_6M!B193 + ( (Eur_12M!B193 - Eur_6M!B193)/0.5  )*(P194-0.5) )/100</f>
        <v>-2.1726190476190478E-3</v>
      </c>
      <c r="R194" s="3">
        <f t="shared" si="70"/>
        <v>3.1695489252813016</v>
      </c>
      <c r="S194" s="3">
        <f t="shared" si="71"/>
        <v>3.1335208442755347</v>
      </c>
      <c r="T194" s="13">
        <f t="shared" si="72"/>
        <v>0.99923662123978452</v>
      </c>
      <c r="U194" s="13">
        <f t="shared" si="72"/>
        <v>0.99913638674853977</v>
      </c>
      <c r="V194" s="3">
        <f t="shared" si="73"/>
        <v>120.43921949684977</v>
      </c>
      <c r="W194" s="13">
        <f t="shared" si="74"/>
        <v>0.99923662123978452</v>
      </c>
      <c r="X194" s="3">
        <f t="shared" si="75"/>
        <v>6.4983388660863365E-5</v>
      </c>
      <c r="Y194" s="3">
        <f t="shared" si="76"/>
        <v>2.1010568473551872</v>
      </c>
      <c r="Z194" s="3">
        <f t="shared" si="77"/>
        <v>2.5116667408569184</v>
      </c>
      <c r="AA194" s="3">
        <f t="shared" si="78"/>
        <v>726.70897884825342</v>
      </c>
      <c r="AD194" s="3">
        <f t="shared" si="63"/>
        <v>4.3947681331748534E-3</v>
      </c>
      <c r="AE194" s="3">
        <f>Eur_1M!B193/100</f>
        <v>-3.7099999999999998E-3</v>
      </c>
      <c r="AF194" s="3">
        <f t="shared" si="64"/>
        <v>1.5</v>
      </c>
      <c r="AG194" s="3">
        <f t="shared" si="65"/>
        <v>-0.5</v>
      </c>
      <c r="AH194" s="3">
        <f t="shared" si="67"/>
        <v>1.0043947681331749</v>
      </c>
      <c r="AI194" s="3">
        <f t="shared" si="66"/>
        <v>0.99629000000000001</v>
      </c>
      <c r="AL194" s="25"/>
      <c r="AM194" s="25"/>
    </row>
    <row r="195" spans="1:39">
      <c r="A195" s="4">
        <v>42947</v>
      </c>
      <c r="B195" s="3">
        <v>136.66249999999999</v>
      </c>
      <c r="C195" s="3">
        <f t="shared" si="54"/>
        <v>9.5316609143008711E-4</v>
      </c>
      <c r="D195" s="3">
        <f t="shared" si="55"/>
        <v>9.0852559785210918E-7</v>
      </c>
      <c r="E195" s="3">
        <f t="shared" si="56"/>
        <v>8.9662574435519981E-5</v>
      </c>
      <c r="F195" s="3">
        <f t="shared" si="57"/>
        <v>2.7910495025626277E-3</v>
      </c>
      <c r="G195" s="3">
        <f t="shared" si="58"/>
        <v>3.3538645839871442E-2</v>
      </c>
      <c r="H195" s="3">
        <f t="shared" si="59"/>
        <v>1.5</v>
      </c>
      <c r="I195" s="13">
        <f>I196*(1+(H196*((B195/B196)-1))+((1-H196)*(Eur_1M!B195/100)*((A195-A196)/360)))</f>
        <v>117.41436308451468</v>
      </c>
      <c r="J195" s="3">
        <f t="shared" si="60"/>
        <v>112.33275054139003</v>
      </c>
      <c r="K195" s="3">
        <f t="shared" si="53"/>
        <v>1.1146560312602587</v>
      </c>
      <c r="L195" s="13">
        <f t="shared" si="61"/>
        <v>1114.6560312602587</v>
      </c>
      <c r="M195" s="3">
        <f t="shared" si="62"/>
        <v>1.4448447901029644E-3</v>
      </c>
      <c r="N195" s="3">
        <f t="shared" si="68"/>
        <v>4.2247258458667732E-2</v>
      </c>
      <c r="O195" s="3">
        <v>184</v>
      </c>
      <c r="P195" s="3">
        <f t="shared" si="69"/>
        <v>0.73015873015873012</v>
      </c>
      <c r="Q195" s="3">
        <f>(  Eur_6M!B194 + ( (Eur_12M!B194 - Eur_6M!B194)/0.5  )*(P195-0.5) )/100</f>
        <v>-2.1576190476190475E-3</v>
      </c>
      <c r="R195" s="3">
        <f t="shared" si="70"/>
        <v>2.9812208567887559</v>
      </c>
      <c r="S195" s="3">
        <f t="shared" si="71"/>
        <v>2.945120859212671</v>
      </c>
      <c r="T195" s="13">
        <f t="shared" si="72"/>
        <v>0.99856449172431416</v>
      </c>
      <c r="U195" s="13">
        <f t="shared" si="72"/>
        <v>0.99838585733664664</v>
      </c>
      <c r="V195" s="3">
        <f t="shared" si="73"/>
        <v>113.09597491236025</v>
      </c>
      <c r="W195" s="13">
        <f t="shared" si="74"/>
        <v>0.99856449172431416</v>
      </c>
      <c r="X195" s="3">
        <f t="shared" si="75"/>
        <v>1.1650037162487588E-4</v>
      </c>
      <c r="Y195" s="3">
        <f t="shared" si="76"/>
        <v>2.0283583524518436</v>
      </c>
      <c r="Z195" s="3">
        <f t="shared" si="77"/>
        <v>4.4650349753614469</v>
      </c>
      <c r="AA195" s="3">
        <f t="shared" si="78"/>
        <v>730.12949342797049</v>
      </c>
      <c r="AD195" s="3">
        <f t="shared" si="63"/>
        <v>9.5362049859271103E-4</v>
      </c>
      <c r="AE195" s="3">
        <f>Eur_1M!B194/100</f>
        <v>-3.7000000000000002E-3</v>
      </c>
      <c r="AF195" s="3">
        <f t="shared" si="64"/>
        <v>1.5</v>
      </c>
      <c r="AG195" s="3">
        <f t="shared" si="65"/>
        <v>-0.5</v>
      </c>
      <c r="AH195" s="3">
        <f t="shared" si="67"/>
        <v>1.0009536204985927</v>
      </c>
      <c r="AI195" s="3">
        <f t="shared" si="66"/>
        <v>0.99629999999999996</v>
      </c>
      <c r="AL195" s="25"/>
      <c r="AM195" s="25"/>
    </row>
    <row r="196" spans="1:39" ht="2.5" customHeight="1">
      <c r="A196" s="4">
        <v>42944</v>
      </c>
      <c r="B196" s="3">
        <v>136.53229999999999</v>
      </c>
      <c r="C196" s="3">
        <f t="shared" si="54"/>
        <v>-6.0626608590218223E-4</v>
      </c>
      <c r="D196" s="3">
        <f t="shared" si="55"/>
        <v>3.6755856691515221E-7</v>
      </c>
      <c r="E196" s="3">
        <f t="shared" si="56"/>
        <v>8.8763715853919115E-5</v>
      </c>
      <c r="F196" s="3">
        <f t="shared" si="57"/>
        <v>1.7395624253194598E-3</v>
      </c>
      <c r="G196" s="3">
        <f t="shared" si="58"/>
        <v>3.3414314162907542E-2</v>
      </c>
      <c r="H196" s="3">
        <f t="shared" si="59"/>
        <v>1.5</v>
      </c>
      <c r="I196" s="13">
        <f>I197*(1+(H197*((B196/B197)-1))+((1-H197)*(Eur_1M!B196/100)*((A196-A197)/360)))</f>
        <v>117.24484005045606</v>
      </c>
      <c r="J196" s="3">
        <f t="shared" si="60"/>
        <v>112.17056434716591</v>
      </c>
      <c r="K196" s="3">
        <f t="shared" si="53"/>
        <v>1.1130466892054458</v>
      </c>
      <c r="L196" s="13">
        <f t="shared" si="61"/>
        <v>1113.0466892054458</v>
      </c>
      <c r="M196" s="3">
        <f t="shared" si="62"/>
        <v>-9.0437956579643691E-4</v>
      </c>
      <c r="N196" s="3">
        <f t="shared" si="68"/>
        <v>4.2257252476050278E-2</v>
      </c>
      <c r="O196" s="3">
        <v>185</v>
      </c>
      <c r="P196" s="3">
        <f t="shared" si="69"/>
        <v>0.73412698412698407</v>
      </c>
      <c r="Q196" s="3">
        <f>(  Eur_6M!B195 + ( (Eur_12M!B195 - Eur_6M!B195)/0.5  )*(P196-0.5) )/100</f>
        <v>-2.1580952380952385E-3</v>
      </c>
      <c r="R196" s="3">
        <f t="shared" si="70"/>
        <v>2.932404015898002</v>
      </c>
      <c r="S196" s="3">
        <f t="shared" si="71"/>
        <v>2.8961974904314598</v>
      </c>
      <c r="T196" s="13">
        <f t="shared" si="72"/>
        <v>0.99831825563005716</v>
      </c>
      <c r="U196" s="13">
        <f t="shared" si="72"/>
        <v>0.99811142693433563</v>
      </c>
      <c r="V196" s="3">
        <f t="shared" si="73"/>
        <v>111.48082509578467</v>
      </c>
      <c r="W196" s="13">
        <f t="shared" si="74"/>
        <v>0.99831825563005716</v>
      </c>
      <c r="X196" s="3">
        <f t="shared" si="75"/>
        <v>1.3438851681224755E-4</v>
      </c>
      <c r="Y196" s="3">
        <f t="shared" si="76"/>
        <v>2.0087860580501529</v>
      </c>
      <c r="Z196" s="3">
        <f t="shared" si="77"/>
        <v>5.1648934788985823</v>
      </c>
      <c r="AA196" s="3">
        <f t="shared" si="78"/>
        <v>733.90234428461179</v>
      </c>
      <c r="AD196" s="3">
        <f t="shared" si="63"/>
        <v>-6.0608234375281178E-4</v>
      </c>
      <c r="AE196" s="3">
        <f>Eur_1M!B195/100</f>
        <v>-3.7099999999999998E-3</v>
      </c>
      <c r="AF196" s="3">
        <f t="shared" si="64"/>
        <v>1.5</v>
      </c>
      <c r="AG196" s="3">
        <f t="shared" si="65"/>
        <v>-0.5</v>
      </c>
      <c r="AH196" s="3">
        <f t="shared" si="67"/>
        <v>0.99939391765624719</v>
      </c>
      <c r="AI196" s="3">
        <f t="shared" si="66"/>
        <v>0.99629000000000001</v>
      </c>
      <c r="AL196" s="25"/>
      <c r="AM196" s="25"/>
    </row>
    <row r="197" spans="1:39">
      <c r="A197" s="4">
        <v>42943</v>
      </c>
      <c r="B197" s="3">
        <v>136.61510000000001</v>
      </c>
      <c r="C197" s="3">
        <f t="shared" si="54"/>
        <v>1.535415578001881E-3</v>
      </c>
      <c r="D197" s="3">
        <f t="shared" si="55"/>
        <v>2.3575009971708504E-6</v>
      </c>
      <c r="E197" s="3">
        <f t="shared" si="56"/>
        <v>8.9281445753085526E-5</v>
      </c>
      <c r="F197" s="3">
        <f t="shared" si="57"/>
        <v>1.4049308196092372E-3</v>
      </c>
      <c r="G197" s="3">
        <f t="shared" si="58"/>
        <v>3.3521675125296295E-2</v>
      </c>
      <c r="H197" s="3">
        <f t="shared" si="59"/>
        <v>1.5</v>
      </c>
      <c r="I197" s="13">
        <f>I198*(1+(H198*((B197/B198)-1))+((1-H198)*(Eur_1M!B197/100)*((A197-A198)/360)))</f>
        <v>117.35092184986823</v>
      </c>
      <c r="J197" s="3">
        <f t="shared" si="60"/>
        <v>112.27205499956396</v>
      </c>
      <c r="K197" s="3">
        <f t="shared" si="53"/>
        <v>1.1140537612059693</v>
      </c>
      <c r="L197" s="13">
        <f t="shared" si="61"/>
        <v>1114.0537612059693</v>
      </c>
      <c r="M197" s="3">
        <f t="shared" si="62"/>
        <v>1.9707436965176132E-3</v>
      </c>
      <c r="N197" s="3">
        <f t="shared" si="68"/>
        <v>4.2198123519082503E-2</v>
      </c>
      <c r="O197" s="3">
        <v>186</v>
      </c>
      <c r="P197" s="3">
        <f t="shared" si="69"/>
        <v>0.73809523809523814</v>
      </c>
      <c r="Q197" s="3">
        <f>(  Eur_6M!B196 + ( (Eur_12M!B196 - Eur_6M!B196)/0.5  )*(P197-0.5) )/100</f>
        <v>-2.1533333333333331E-3</v>
      </c>
      <c r="R197" s="3">
        <f t="shared" si="70"/>
        <v>2.9534621241389156</v>
      </c>
      <c r="S197" s="3">
        <f t="shared" si="71"/>
        <v>2.9172086742260737</v>
      </c>
      <c r="T197" s="13">
        <f t="shared" si="72"/>
        <v>0.99842884416650857</v>
      </c>
      <c r="U197" s="13">
        <f t="shared" si="72"/>
        <v>0.99823410299300142</v>
      </c>
      <c r="V197" s="3">
        <f t="shared" si="73"/>
        <v>112.48148624439136</v>
      </c>
      <c r="W197" s="13">
        <f t="shared" si="74"/>
        <v>0.99842884416650857</v>
      </c>
      <c r="X197" s="3">
        <f t="shared" si="75"/>
        <v>1.2603539984781958E-4</v>
      </c>
      <c r="Y197" s="3">
        <f t="shared" si="76"/>
        <v>2.0136787359443789</v>
      </c>
      <c r="Z197" s="3">
        <f t="shared" si="77"/>
        <v>4.8720348303457941</v>
      </c>
      <c r="AA197" s="3">
        <f t="shared" si="78"/>
        <v>737.96380023264101</v>
      </c>
      <c r="AD197" s="3">
        <f t="shared" si="63"/>
        <v>1.536594932022739E-3</v>
      </c>
      <c r="AE197" s="3">
        <f>Eur_1M!B196/100</f>
        <v>-3.7099999999999998E-3</v>
      </c>
      <c r="AF197" s="3">
        <f t="shared" si="64"/>
        <v>1.5</v>
      </c>
      <c r="AG197" s="3">
        <f t="shared" si="65"/>
        <v>-0.5</v>
      </c>
      <c r="AH197" s="3">
        <f t="shared" si="67"/>
        <v>1.0015365949320227</v>
      </c>
      <c r="AI197" s="3">
        <f t="shared" si="66"/>
        <v>0.99629000000000001</v>
      </c>
      <c r="AL197" s="25"/>
      <c r="AM197" s="25"/>
    </row>
    <row r="198" spans="1:39">
      <c r="A198" s="4">
        <v>42942</v>
      </c>
      <c r="B198" s="3">
        <v>136.40549999999999</v>
      </c>
      <c r="C198" s="3">
        <f t="shared" si="54"/>
        <v>5.0083834638052678E-4</v>
      </c>
      <c r="D198" s="3">
        <f t="shared" si="55"/>
        <v>2.5083904920518053E-7</v>
      </c>
      <c r="E198" s="3">
        <f t="shared" si="56"/>
        <v>1.2267951012690295E-4</v>
      </c>
      <c r="F198" s="3">
        <f t="shared" si="57"/>
        <v>-6.11008051153418E-3</v>
      </c>
      <c r="G198" s="3">
        <f t="shared" si="58"/>
        <v>3.9015919632488433E-2</v>
      </c>
      <c r="H198" s="3">
        <f t="shared" si="59"/>
        <v>1.281908324982614</v>
      </c>
      <c r="I198" s="13">
        <f>I199*(1+(H199*((B198/B199)-1))+((1-H199)*(Eur_1M!B198/100)*((A198-A199)/360)))</f>
        <v>117.11988099628195</v>
      </c>
      <c r="J198" s="3">
        <f t="shared" si="60"/>
        <v>112.0510134345546</v>
      </c>
      <c r="K198" s="3">
        <f t="shared" si="53"/>
        <v>1.1118604087561323</v>
      </c>
      <c r="L198" s="13">
        <f t="shared" si="61"/>
        <v>1111.8604087561323</v>
      </c>
      <c r="M198" s="3">
        <f t="shared" si="62"/>
        <v>6.4532864557516518E-4</v>
      </c>
      <c r="N198" s="3">
        <f t="shared" si="68"/>
        <v>4.2206895182482114E-2</v>
      </c>
      <c r="O198" s="3">
        <v>187</v>
      </c>
      <c r="P198" s="3">
        <f t="shared" si="69"/>
        <v>0.74206349206349209</v>
      </c>
      <c r="Q198" s="3">
        <f>(  Eur_6M!B197 + ( (Eur_12M!B197 - Eur_6M!B197)/0.5  )*(P198-0.5) )/100</f>
        <v>-2.1438888888888892E-3</v>
      </c>
      <c r="R198" s="3">
        <f t="shared" si="70"/>
        <v>2.8908015272680716</v>
      </c>
      <c r="S198" s="3">
        <f t="shared" si="71"/>
        <v>2.8544431962989525</v>
      </c>
      <c r="T198" s="13">
        <f t="shared" si="72"/>
        <v>0.99807869644308567</v>
      </c>
      <c r="U198" s="13">
        <f t="shared" si="72"/>
        <v>0.99784438296361755</v>
      </c>
      <c r="V198" s="3">
        <f t="shared" si="73"/>
        <v>110.29106870757107</v>
      </c>
      <c r="W198" s="13">
        <f t="shared" si="74"/>
        <v>0.99807869644308567</v>
      </c>
      <c r="X198" s="3">
        <f t="shared" si="75"/>
        <v>1.5122174479112574E-4</v>
      </c>
      <c r="Y198" s="3">
        <f t="shared" si="76"/>
        <v>1.9761592365680798</v>
      </c>
      <c r="Z198" s="3">
        <f t="shared" si="77"/>
        <v>5.8551664871031557</v>
      </c>
      <c r="AA198" s="3">
        <f t="shared" si="78"/>
        <v>741.64283013932391</v>
      </c>
      <c r="AD198" s="3">
        <f t="shared" si="63"/>
        <v>5.0096378684605369E-4</v>
      </c>
      <c r="AE198" s="3">
        <f>Eur_1M!B197/100</f>
        <v>-3.7199999999999998E-3</v>
      </c>
      <c r="AF198" s="3">
        <f t="shared" si="64"/>
        <v>1.281908324982614</v>
      </c>
      <c r="AG198" s="3">
        <f t="shared" si="65"/>
        <v>-0.28190832498261398</v>
      </c>
      <c r="AH198" s="3">
        <f t="shared" si="67"/>
        <v>1.0005009637868461</v>
      </c>
      <c r="AI198" s="3">
        <f t="shared" si="66"/>
        <v>0.99628000000000005</v>
      </c>
      <c r="AL198" s="25"/>
      <c r="AM198" s="25"/>
    </row>
    <row r="199" spans="1:39">
      <c r="A199" s="4">
        <v>42941</v>
      </c>
      <c r="B199" s="3">
        <v>136.3372</v>
      </c>
      <c r="C199" s="3">
        <f t="shared" si="54"/>
        <v>-3.7724746659699797E-3</v>
      </c>
      <c r="D199" s="3">
        <f t="shared" si="55"/>
        <v>1.423156510538531E-5</v>
      </c>
      <c r="E199" s="3">
        <f t="shared" si="56"/>
        <v>1.2467193489256836E-4</v>
      </c>
      <c r="F199" s="3">
        <f t="shared" si="57"/>
        <v>-5.1131659360779385E-3</v>
      </c>
      <c r="G199" s="3">
        <f t="shared" si="58"/>
        <v>3.9425821058485834E-2</v>
      </c>
      <c r="H199" s="3">
        <f t="shared" si="59"/>
        <v>1.2827729262591419</v>
      </c>
      <c r="I199" s="13">
        <f>I200*(1+(H200*((B199/B200)-1))+((1-H200)*(Eur_1M!B199/100)*((A199-A200)/360)))</f>
        <v>117.04432456409586</v>
      </c>
      <c r="J199" s="3">
        <f t="shared" si="60"/>
        <v>111.97872703257116</v>
      </c>
      <c r="K199" s="3">
        <f t="shared" si="53"/>
        <v>1.1111431248512993</v>
      </c>
      <c r="L199" s="13">
        <f t="shared" si="61"/>
        <v>1111.1431248512993</v>
      </c>
      <c r="M199" s="3">
        <f t="shared" si="62"/>
        <v>-4.8836491661392988E-3</v>
      </c>
      <c r="N199" s="3">
        <f t="shared" si="68"/>
        <v>4.1867102261186867E-2</v>
      </c>
      <c r="O199" s="3">
        <v>188</v>
      </c>
      <c r="P199" s="3">
        <f t="shared" si="69"/>
        <v>0.74603174603174605</v>
      </c>
      <c r="Q199" s="3">
        <f>(  Eur_6M!B198 + ( (Eur_12M!B198 - Eur_6M!B198)/0.5  )*(P199-0.5) )/100</f>
        <v>-2.1344444444444445E-3</v>
      </c>
      <c r="R199" s="3">
        <f t="shared" si="70"/>
        <v>2.8884193202588966</v>
      </c>
      <c r="S199" s="3">
        <f t="shared" si="71"/>
        <v>2.8522573939002078</v>
      </c>
      <c r="T199" s="13">
        <f t="shared" si="72"/>
        <v>0.99806408329531238</v>
      </c>
      <c r="U199" s="13">
        <f t="shared" si="72"/>
        <v>0.99782950327346831</v>
      </c>
      <c r="V199" s="3">
        <f t="shared" si="73"/>
        <v>109.57236821436891</v>
      </c>
      <c r="W199" s="13">
        <f t="shared" si="74"/>
        <v>0.99806408329531238</v>
      </c>
      <c r="X199" s="3">
        <f t="shared" si="75"/>
        <v>1.5319211771393253E-4</v>
      </c>
      <c r="Y199" s="3">
        <f t="shared" si="76"/>
        <v>1.9674410045277793</v>
      </c>
      <c r="Z199" s="3">
        <f t="shared" si="77"/>
        <v>5.9075395576048706</v>
      </c>
      <c r="AA199" s="3">
        <f t="shared" si="78"/>
        <v>745.59880597953804</v>
      </c>
      <c r="AD199" s="3">
        <f t="shared" si="63"/>
        <v>-3.7653678230210597E-3</v>
      </c>
      <c r="AE199" s="3">
        <f>Eur_1M!B198/100</f>
        <v>-3.7099999999999998E-3</v>
      </c>
      <c r="AF199" s="3">
        <f t="shared" si="64"/>
        <v>1.2827729262591419</v>
      </c>
      <c r="AG199" s="3">
        <f t="shared" si="65"/>
        <v>-0.28277292625914185</v>
      </c>
      <c r="AH199" s="3">
        <f t="shared" si="67"/>
        <v>0.99623463217697894</v>
      </c>
      <c r="AI199" s="3">
        <f t="shared" si="66"/>
        <v>0.99629000000000001</v>
      </c>
      <c r="AL199" s="25"/>
      <c r="AM199" s="25"/>
    </row>
    <row r="200" spans="1:39">
      <c r="A200" s="4">
        <v>42940</v>
      </c>
      <c r="B200" s="3">
        <v>136.85249999999999</v>
      </c>
      <c r="C200" s="3">
        <f t="shared" si="54"/>
        <v>1.4542260455569184E-4</v>
      </c>
      <c r="D200" s="3">
        <f t="shared" si="55"/>
        <v>2.1147733915761124E-8</v>
      </c>
      <c r="E200" s="3">
        <f t="shared" si="56"/>
        <v>1.7846416194794234E-4</v>
      </c>
      <c r="F200" s="3">
        <f t="shared" si="57"/>
        <v>-9.5883450068235867E-3</v>
      </c>
      <c r="G200" s="3">
        <f t="shared" si="58"/>
        <v>4.6805219086796829E-2</v>
      </c>
      <c r="H200" s="3">
        <f t="shared" si="59"/>
        <v>1.2946423233760185</v>
      </c>
      <c r="I200" s="13">
        <f>I201*(1+(H201*((B200/B201)-1))+((1-H201)*(Eur_1M!B200/100)*((A200-A201)/360)))</f>
        <v>117.61732601233578</v>
      </c>
      <c r="J200" s="3">
        <f t="shared" si="60"/>
        <v>112.52692937386955</v>
      </c>
      <c r="K200" s="3">
        <f t="shared" ref="K200:K263" si="79">J200/$Y$2</f>
        <v>1.1165828300408744</v>
      </c>
      <c r="L200" s="13">
        <f t="shared" si="61"/>
        <v>1116.5828300408743</v>
      </c>
      <c r="M200" s="3">
        <f t="shared" si="62"/>
        <v>2.0039350118335016E-4</v>
      </c>
      <c r="N200" s="3">
        <f t="shared" si="68"/>
        <v>4.2094442454499385E-2</v>
      </c>
      <c r="O200" s="3">
        <v>189</v>
      </c>
      <c r="P200" s="3">
        <f t="shared" si="69"/>
        <v>0.75</v>
      </c>
      <c r="Q200" s="3">
        <f>(  Eur_6M!B199 + ( (Eur_12M!B199 - Eur_6M!B199)/0.5  )*(P200-0.5) )/100</f>
        <v>-2.1200000000000004E-3</v>
      </c>
      <c r="R200" s="3">
        <f t="shared" si="70"/>
        <v>2.9995305285578402</v>
      </c>
      <c r="S200" s="3">
        <f t="shared" si="71"/>
        <v>2.9630756720341016</v>
      </c>
      <c r="T200" s="13">
        <f t="shared" si="72"/>
        <v>0.99864801987630103</v>
      </c>
      <c r="U200" s="13">
        <f t="shared" si="72"/>
        <v>0.99847709159354658</v>
      </c>
      <c r="V200" s="3">
        <f t="shared" si="73"/>
        <v>115.00729928485532</v>
      </c>
      <c r="W200" s="13">
        <f t="shared" si="74"/>
        <v>0.99864801987630103</v>
      </c>
      <c r="X200" s="3">
        <f t="shared" si="75"/>
        <v>1.0903104569528942E-4</v>
      </c>
      <c r="Y200" s="3">
        <f t="shared" si="76"/>
        <v>1.9997050888683787</v>
      </c>
      <c r="Z200" s="3">
        <f t="shared" si="77"/>
        <v>4.2915886988199237</v>
      </c>
      <c r="AA200" s="3">
        <f t="shared" si="78"/>
        <v>750.04944972250519</v>
      </c>
      <c r="AD200" s="3">
        <f t="shared" si="63"/>
        <v>1.4543317893522811E-4</v>
      </c>
      <c r="AE200" s="3">
        <f>Eur_1M!B199/100</f>
        <v>-3.7399999999999998E-3</v>
      </c>
      <c r="AF200" s="3">
        <f t="shared" si="64"/>
        <v>1.2946423233760185</v>
      </c>
      <c r="AG200" s="3">
        <f t="shared" si="65"/>
        <v>-0.29464232337601848</v>
      </c>
      <c r="AH200" s="3">
        <f t="shared" si="67"/>
        <v>1.0001454331789352</v>
      </c>
      <c r="AI200" s="3">
        <f t="shared" si="66"/>
        <v>0.99626000000000003</v>
      </c>
      <c r="AL200" s="25"/>
      <c r="AM200" s="25"/>
    </row>
    <row r="201" spans="1:39">
      <c r="A201" s="4">
        <v>42937</v>
      </c>
      <c r="B201" s="3">
        <v>136.83260000000001</v>
      </c>
      <c r="C201" s="3">
        <f t="shared" ref="C201:C264" si="80">+LN(B201/B202)</f>
        <v>1.331709541921417E-3</v>
      </c>
      <c r="D201" s="3">
        <f t="shared" ref="D201:D264" si="81">+C201^2</f>
        <v>1.7734503040445501E-6</v>
      </c>
      <c r="E201" s="3">
        <f t="shared" ref="E201:E264" si="82">+SUM(D201:D220)</f>
        <v>1.7844958423932008E-4</v>
      </c>
      <c r="F201" s="3">
        <f t="shared" ref="F201:F264" si="83">+SUM(C201:C220)</f>
        <v>-9.8148233039215254E-3</v>
      </c>
      <c r="G201" s="3">
        <f t="shared" ref="G201:G264" si="84">+SQRT($D$3/$D$2)*SQRT(E201-((1/$D$2)*F201^2))</f>
        <v>4.6773671919451615E-2</v>
      </c>
      <c r="H201" s="3">
        <f t="shared" ref="H201:H264" si="85">+MIN($D$5,$D$4/G203)</f>
        <v>1.3113275789112526</v>
      </c>
      <c r="I201" s="13">
        <f>I202*(1+(H202*((B201/B202)-1))+((1-H202)*(Eur_1M!B201/100)*((A201-A202)/360)))</f>
        <v>117.59375862603072</v>
      </c>
      <c r="J201" s="3">
        <f t="shared" ref="J201:J264" si="86">I201*(1-(1.1/100))^4</f>
        <v>112.50438196776717</v>
      </c>
      <c r="K201" s="3">
        <f t="shared" si="79"/>
        <v>1.1163590965163221</v>
      </c>
      <c r="L201" s="13">
        <f t="shared" ref="L201:L264" si="87">K201*1000</f>
        <v>1116.3590965163221</v>
      </c>
      <c r="M201" s="3">
        <f t="shared" ref="M201:M264" si="88">LN(L201/L202)</f>
        <v>1.7555451231189047E-3</v>
      </c>
      <c r="N201" s="3">
        <f t="shared" si="68"/>
        <v>4.2091183815685523E-2</v>
      </c>
      <c r="O201" s="3">
        <v>190</v>
      </c>
      <c r="P201" s="3">
        <f t="shared" si="69"/>
        <v>0.75396825396825395</v>
      </c>
      <c r="Q201" s="3">
        <f>(  Eur_6M!B200 + ( (Eur_12M!B200 - Eur_6M!B200)/0.5  )*(P201-0.5) )/100</f>
        <v>-2.1104761904761908E-3</v>
      </c>
      <c r="R201" s="3">
        <f t="shared" si="70"/>
        <v>2.9864349048127257</v>
      </c>
      <c r="S201" s="3">
        <f t="shared" si="71"/>
        <v>2.9498865636211806</v>
      </c>
      <c r="T201" s="13">
        <f t="shared" si="72"/>
        <v>0.99858874539108888</v>
      </c>
      <c r="U201" s="13">
        <f t="shared" si="72"/>
        <v>0.99841054689245412</v>
      </c>
      <c r="V201" s="3">
        <f t="shared" si="73"/>
        <v>114.78311517590134</v>
      </c>
      <c r="W201" s="13">
        <f t="shared" si="74"/>
        <v>0.99858874539108888</v>
      </c>
      <c r="X201" s="3">
        <f t="shared" si="75"/>
        <v>1.1312200433062286E-4</v>
      </c>
      <c r="Y201" s="3">
        <f t="shared" si="76"/>
        <v>1.9855931590583176</v>
      </c>
      <c r="Z201" s="3">
        <f t="shared" si="77"/>
        <v>4.4740323827772741</v>
      </c>
      <c r="AA201" s="3">
        <f t="shared" si="78"/>
        <v>753.9686418248009</v>
      </c>
      <c r="AD201" s="3">
        <f t="shared" ref="AD201:AD264" si="89">B201/B202-1</f>
        <v>1.3325966608246365E-3</v>
      </c>
      <c r="AE201" s="3">
        <f>Eur_1M!B200/100</f>
        <v>-3.7399999999999998E-3</v>
      </c>
      <c r="AF201" s="3">
        <f t="shared" ref="AF201:AF264" si="90">H201</f>
        <v>1.3113275789112526</v>
      </c>
      <c r="AG201" s="3">
        <f t="shared" ref="AG201:AG264" si="91">1-AF201</f>
        <v>-0.31132757891125262</v>
      </c>
      <c r="AH201" s="3">
        <f t="shared" si="67"/>
        <v>1.0013325966608246</v>
      </c>
      <c r="AI201" s="3">
        <f t="shared" ref="AI201:AI264" si="92">AE201+1</f>
        <v>0.99626000000000003</v>
      </c>
      <c r="AL201" s="25"/>
      <c r="AM201" s="25"/>
    </row>
    <row r="202" spans="1:39">
      <c r="A202" s="4">
        <v>42936</v>
      </c>
      <c r="B202" s="3">
        <v>136.65049999999999</v>
      </c>
      <c r="C202" s="3">
        <f t="shared" si="80"/>
        <v>1.6911412493008184E-3</v>
      </c>
      <c r="D202" s="3">
        <f t="shared" si="81"/>
        <v>2.859958725086733E-6</v>
      </c>
      <c r="E202" s="3">
        <f t="shared" si="82"/>
        <v>1.7667613393527554E-4</v>
      </c>
      <c r="F202" s="3">
        <f t="shared" si="83"/>
        <v>-1.114653284584294E-2</v>
      </c>
      <c r="G202" s="3">
        <f t="shared" si="84"/>
        <v>4.6344846693671296E-2</v>
      </c>
      <c r="H202" s="3">
        <f t="shared" si="85"/>
        <v>1.3160795988219922</v>
      </c>
      <c r="I202" s="13">
        <f>I203*(1+(H203*((B202/B203)-1))+((1-H203)*(Eur_1M!B202/100)*((A202-A203)/360)))</f>
        <v>117.38749857894882</v>
      </c>
      <c r="J202" s="3">
        <f t="shared" si="86"/>
        <v>112.30704871307132</v>
      </c>
      <c r="K202" s="3">
        <f t="shared" si="79"/>
        <v>1.1144009970176911</v>
      </c>
      <c r="L202" s="13">
        <f t="shared" si="87"/>
        <v>1114.4009970176912</v>
      </c>
      <c r="M202" s="3">
        <f t="shared" si="88"/>
        <v>2.2350710798117812E-3</v>
      </c>
      <c r="N202" s="3">
        <f t="shared" si="68"/>
        <v>4.1983216226087985E-2</v>
      </c>
      <c r="O202" s="3">
        <v>191</v>
      </c>
      <c r="P202" s="3">
        <f t="shared" si="69"/>
        <v>0.75793650793650791</v>
      </c>
      <c r="Q202" s="3">
        <f>(  Eur_6M!B201 + ( (Eur_12M!B201 - Eur_6M!B201)/0.5  )*(P202-0.5) )/100</f>
        <v>-2.1054761904761906E-3</v>
      </c>
      <c r="R202" s="3">
        <f t="shared" si="70"/>
        <v>2.9381125915012287</v>
      </c>
      <c r="S202" s="3">
        <f t="shared" si="71"/>
        <v>2.9015621927815443</v>
      </c>
      <c r="T202" s="13">
        <f t="shared" si="72"/>
        <v>0.99834891462118969</v>
      </c>
      <c r="U202" s="13">
        <f t="shared" si="72"/>
        <v>0.99814346466688597</v>
      </c>
      <c r="V202" s="3">
        <f t="shared" si="73"/>
        <v>112.82343494953022</v>
      </c>
      <c r="W202" s="13">
        <f t="shared" si="74"/>
        <v>0.99834891462118969</v>
      </c>
      <c r="X202" s="3">
        <f t="shared" si="75"/>
        <v>1.3075300577768017E-4</v>
      </c>
      <c r="Y202" s="3">
        <f t="shared" si="76"/>
        <v>1.9618182748530697</v>
      </c>
      <c r="Z202" s="3">
        <f t="shared" si="77"/>
        <v>5.1670563450045037</v>
      </c>
      <c r="AA202" s="3">
        <f t="shared" si="78"/>
        <v>757.73761848130164</v>
      </c>
      <c r="AD202" s="3">
        <f t="shared" si="89"/>
        <v>1.6925720351033124E-3</v>
      </c>
      <c r="AE202" s="3">
        <f>Eur_1M!B201/100</f>
        <v>-3.7399999999999998E-3</v>
      </c>
      <c r="AF202" s="3">
        <f t="shared" si="90"/>
        <v>1.3160795988219922</v>
      </c>
      <c r="AG202" s="3">
        <f t="shared" si="91"/>
        <v>-0.31607959882199221</v>
      </c>
      <c r="AH202" s="3">
        <f t="shared" ref="AH202:AH265" si="93">(1+AD202)</f>
        <v>1.0016925720351033</v>
      </c>
      <c r="AI202" s="3">
        <f t="shared" si="92"/>
        <v>0.99626000000000003</v>
      </c>
      <c r="AL202" s="25"/>
      <c r="AM202" s="25"/>
    </row>
    <row r="203" spans="1:39">
      <c r="A203" s="4">
        <v>42935</v>
      </c>
      <c r="B203" s="3">
        <v>136.4196</v>
      </c>
      <c r="C203" s="3">
        <f t="shared" si="80"/>
        <v>7.4577206811366663E-4</v>
      </c>
      <c r="D203" s="3">
        <f t="shared" si="81"/>
        <v>5.5617597757853543E-7</v>
      </c>
      <c r="E203" s="3">
        <f t="shared" si="82"/>
        <v>1.7394299313844825E-4</v>
      </c>
      <c r="F203" s="3">
        <f t="shared" si="83"/>
        <v>-1.2481559045953935E-2</v>
      </c>
      <c r="G203" s="3">
        <f t="shared" si="84"/>
        <v>4.5755157570784723E-2</v>
      </c>
      <c r="H203" s="3">
        <f t="shared" si="85"/>
        <v>1.3200352751515705</v>
      </c>
      <c r="I203" s="13">
        <f>I204*(1+(H204*((B203/B204)-1))+((1-H204)*(Eur_1M!B203/100)*((A203-A204)/360)))</f>
        <v>117.12542216455198</v>
      </c>
      <c r="J203" s="3">
        <f t="shared" si="86"/>
        <v>112.05631478488887</v>
      </c>
      <c r="K203" s="3">
        <f t="shared" si="79"/>
        <v>1.1119130130242147</v>
      </c>
      <c r="L203" s="13">
        <f t="shared" si="87"/>
        <v>1111.9130130242147</v>
      </c>
      <c r="M203" s="3">
        <f t="shared" si="88"/>
        <v>9.9971450402583329E-4</v>
      </c>
      <c r="N203" s="3">
        <f t="shared" si="68"/>
        <v>4.1954600286186521E-2</v>
      </c>
      <c r="O203" s="3">
        <v>192</v>
      </c>
      <c r="P203" s="3">
        <f t="shared" si="69"/>
        <v>0.76190476190476186</v>
      </c>
      <c r="Q203" s="3">
        <f>(  Eur_6M!B202 + ( (Eur_12M!B202 - Eur_6M!B202)/0.5  )*(P203-0.5) )/100</f>
        <v>-2.0957142857142858E-3</v>
      </c>
      <c r="R203" s="3">
        <f t="shared" si="70"/>
        <v>2.8714629625066102</v>
      </c>
      <c r="S203" s="3">
        <f t="shared" si="71"/>
        <v>2.834841985066026</v>
      </c>
      <c r="T203" s="13">
        <f t="shared" si="72"/>
        <v>0.99795711671112364</v>
      </c>
      <c r="U203" s="13">
        <f t="shared" si="72"/>
        <v>0.99770758215698574</v>
      </c>
      <c r="V203" s="3">
        <f t="shared" si="73"/>
        <v>110.3395755077413</v>
      </c>
      <c r="W203" s="13">
        <f t="shared" si="74"/>
        <v>0.99795711671112364</v>
      </c>
      <c r="X203" s="3">
        <f t="shared" si="75"/>
        <v>1.5873228719662428E-4</v>
      </c>
      <c r="Y203" s="3">
        <f t="shared" si="76"/>
        <v>1.9215339330606098</v>
      </c>
      <c r="Z203" s="3">
        <f t="shared" si="77"/>
        <v>6.2731717161173091</v>
      </c>
      <c r="AA203" s="3">
        <f t="shared" si="78"/>
        <v>761.37289828836708</v>
      </c>
      <c r="AD203" s="3">
        <f t="shared" si="89"/>
        <v>7.4605022524543152E-4</v>
      </c>
      <c r="AE203" s="3">
        <f>Eur_1M!B202/100</f>
        <v>-3.7299999999999998E-3</v>
      </c>
      <c r="AF203" s="3">
        <f t="shared" si="90"/>
        <v>1.3200352751515705</v>
      </c>
      <c r="AG203" s="3">
        <f t="shared" si="91"/>
        <v>-0.32003527515157049</v>
      </c>
      <c r="AH203" s="3">
        <f t="shared" si="93"/>
        <v>1.0007460502252454</v>
      </c>
      <c r="AI203" s="3">
        <f t="shared" si="92"/>
        <v>0.99626999999999999</v>
      </c>
      <c r="AL203" s="25"/>
      <c r="AM203" s="25"/>
    </row>
    <row r="204" spans="1:39">
      <c r="A204" s="4">
        <v>42934</v>
      </c>
      <c r="B204" s="3">
        <v>136.31790000000001</v>
      </c>
      <c r="C204" s="3">
        <f t="shared" si="80"/>
        <v>2.0090900428246798E-3</v>
      </c>
      <c r="D204" s="3">
        <f t="shared" si="81"/>
        <v>4.0364428001772741E-6</v>
      </c>
      <c r="E204" s="3">
        <f t="shared" si="82"/>
        <v>1.7343029627064967E-4</v>
      </c>
      <c r="F204" s="3">
        <f t="shared" si="83"/>
        <v>-1.3018814664404953E-2</v>
      </c>
      <c r="G204" s="3">
        <f t="shared" si="84"/>
        <v>4.5589947639721268E-2</v>
      </c>
      <c r="H204" s="3">
        <f t="shared" si="85"/>
        <v>1.3360008163795603</v>
      </c>
      <c r="I204" s="13">
        <f>I205*(1+(H205*((B204/B205)-1))+((1-H205)*(Eur_1M!B204/100)*((A204-A205)/360)))</f>
        <v>117.00838869100163</v>
      </c>
      <c r="J204" s="3">
        <f t="shared" si="86"/>
        <v>111.94434643924566</v>
      </c>
      <c r="K204" s="3">
        <f t="shared" si="79"/>
        <v>1.1108019729118705</v>
      </c>
      <c r="L204" s="13">
        <f t="shared" si="87"/>
        <v>1110.8019729118705</v>
      </c>
      <c r="M204" s="3">
        <f t="shared" si="88"/>
        <v>2.7170891196692253E-3</v>
      </c>
      <c r="N204" s="3">
        <f t="shared" ref="N204:N267" si="94">SQRT(252)*STDEV(M205:M383)</f>
        <v>4.1818314328183372E-2</v>
      </c>
      <c r="O204" s="3">
        <v>193</v>
      </c>
      <c r="P204" s="3">
        <f t="shared" ref="P204:P267" si="95">O204/252</f>
        <v>0.76587301587301593</v>
      </c>
      <c r="Q204" s="3">
        <f>(  Eur_6M!B203 + ( (Eur_12M!B203 - Eur_6M!B203)/0.5  )*(P204-0.5) )/100</f>
        <v>-2.085952380952381E-3</v>
      </c>
      <c r="R204" s="3">
        <f t="shared" si="70"/>
        <v>2.8459842407607878</v>
      </c>
      <c r="S204" s="3">
        <f t="shared" si="71"/>
        <v>2.8093872895716672</v>
      </c>
      <c r="T204" s="13">
        <f t="shared" si="72"/>
        <v>0.99778628070307673</v>
      </c>
      <c r="U204" s="13">
        <f t="shared" si="72"/>
        <v>0.99751820520876622</v>
      </c>
      <c r="V204" s="3">
        <f t="shared" si="73"/>
        <v>109.22988051861978</v>
      </c>
      <c r="W204" s="13">
        <f t="shared" si="74"/>
        <v>0.99778628070307673</v>
      </c>
      <c r="X204" s="3">
        <f t="shared" si="75"/>
        <v>1.7100823047367617E-4</v>
      </c>
      <c r="Y204" s="3">
        <f t="shared" si="76"/>
        <v>1.8996036102455169</v>
      </c>
      <c r="Z204" s="3">
        <f t="shared" si="77"/>
        <v>6.7579284427528101</v>
      </c>
      <c r="AA204" s="3">
        <f t="shared" si="78"/>
        <v>765.19375438784027</v>
      </c>
      <c r="AD204" s="3">
        <f t="shared" si="89"/>
        <v>2.0111096165000841E-3</v>
      </c>
      <c r="AE204" s="3">
        <f>Eur_1M!B203/100</f>
        <v>-3.7399999999999998E-3</v>
      </c>
      <c r="AF204" s="3">
        <f t="shared" si="90"/>
        <v>1.3360008163795603</v>
      </c>
      <c r="AG204" s="3">
        <f t="shared" si="91"/>
        <v>-0.33600081637956025</v>
      </c>
      <c r="AH204" s="3">
        <f t="shared" si="93"/>
        <v>1.0020111096165001</v>
      </c>
      <c r="AI204" s="3">
        <f t="shared" si="92"/>
        <v>0.99626000000000003</v>
      </c>
      <c r="AL204" s="25"/>
      <c r="AM204" s="25"/>
    </row>
    <row r="205" spans="1:39">
      <c r="A205" s="4">
        <v>42933</v>
      </c>
      <c r="B205" s="3">
        <v>136.04429999999999</v>
      </c>
      <c r="C205" s="3">
        <f t="shared" si="80"/>
        <v>1.6743854629704539E-3</v>
      </c>
      <c r="D205" s="3">
        <f t="shared" si="81"/>
        <v>2.8035666786067811E-6</v>
      </c>
      <c r="E205" s="3">
        <f t="shared" si="82"/>
        <v>1.7269514490416142E-4</v>
      </c>
      <c r="F205" s="3">
        <f t="shared" si="83"/>
        <v>-1.3210959074116454E-2</v>
      </c>
      <c r="G205" s="3">
        <f t="shared" si="84"/>
        <v>4.5453330777929866E-2</v>
      </c>
      <c r="H205" s="3">
        <f t="shared" si="85"/>
        <v>1.3510682225446609</v>
      </c>
      <c r="I205" s="13">
        <f>I206*(1+(H206*((B205/B206)-1))+((1-H206)*(Eur_1M!B205/100)*((A205-A206)/360)))</f>
        <v>116.69089799176636</v>
      </c>
      <c r="J205" s="3">
        <f t="shared" si="86"/>
        <v>111.64059651820121</v>
      </c>
      <c r="K205" s="3">
        <f t="shared" si="79"/>
        <v>1.1077879215345541</v>
      </c>
      <c r="L205" s="13">
        <f t="shared" si="87"/>
        <v>1107.787921534554</v>
      </c>
      <c r="M205" s="3">
        <f t="shared" si="88"/>
        <v>2.1551277969169037E-3</v>
      </c>
      <c r="N205" s="3">
        <f t="shared" si="94"/>
        <v>4.1716034390967924E-2</v>
      </c>
      <c r="O205" s="3">
        <v>194</v>
      </c>
      <c r="P205" s="3">
        <f t="shared" si="95"/>
        <v>0.76984126984126988</v>
      </c>
      <c r="Q205" s="3">
        <f>(  Eur_6M!B204 + ( (Eur_12M!B204 - Eur_6M!B204)/0.5  )*(P205-0.5) )/100</f>
        <v>-2.0761904761904763E-3</v>
      </c>
      <c r="R205" s="3">
        <f t="shared" si="70"/>
        <v>2.7713501266130538</v>
      </c>
      <c r="S205" s="3">
        <f t="shared" si="71"/>
        <v>2.7347482281937618</v>
      </c>
      <c r="T205" s="13">
        <f t="shared" si="72"/>
        <v>0.99720878177616479</v>
      </c>
      <c r="U205" s="13">
        <f t="shared" si="72"/>
        <v>0.99687859972426152</v>
      </c>
      <c r="V205" s="3">
        <f t="shared" si="73"/>
        <v>106.22262188048376</v>
      </c>
      <c r="W205" s="13">
        <f t="shared" si="74"/>
        <v>0.99720878177616479</v>
      </c>
      <c r="X205" s="3">
        <f t="shared" si="75"/>
        <v>2.114346549564435E-4</v>
      </c>
      <c r="Y205" s="3">
        <f t="shared" si="76"/>
        <v>1.8472509954118845</v>
      </c>
      <c r="Z205" s="3">
        <f t="shared" si="77"/>
        <v>8.3328512361246716</v>
      </c>
      <c r="AA205" s="3">
        <f t="shared" si="78"/>
        <v>768.66589298790348</v>
      </c>
      <c r="AD205" s="3">
        <f t="shared" si="89"/>
        <v>1.6757880290125815E-3</v>
      </c>
      <c r="AE205" s="3">
        <f>Eur_1M!B204/100</f>
        <v>-3.7299999999999998E-3</v>
      </c>
      <c r="AF205" s="3">
        <f t="shared" si="90"/>
        <v>1.3510682225446609</v>
      </c>
      <c r="AG205" s="3">
        <f t="shared" si="91"/>
        <v>-0.35106822254466086</v>
      </c>
      <c r="AH205" s="3">
        <f t="shared" si="93"/>
        <v>1.0016757880290126</v>
      </c>
      <c r="AI205" s="3">
        <f t="shared" si="92"/>
        <v>0.99626999999999999</v>
      </c>
      <c r="AL205" s="25"/>
      <c r="AM205" s="25"/>
    </row>
    <row r="206" spans="1:39">
      <c r="A206" s="4">
        <v>42930</v>
      </c>
      <c r="B206" s="3">
        <v>135.8167</v>
      </c>
      <c r="C206" s="3">
        <f t="shared" si="80"/>
        <v>1.2001305449562331E-3</v>
      </c>
      <c r="D206" s="3">
        <f t="shared" si="81"/>
        <v>1.4403133249369451E-6</v>
      </c>
      <c r="E206" s="3">
        <f t="shared" si="82"/>
        <v>1.702631029146577E-4</v>
      </c>
      <c r="F206" s="3">
        <f t="shared" si="83"/>
        <v>-1.4275816285811337E-2</v>
      </c>
      <c r="G206" s="3">
        <f t="shared" si="84"/>
        <v>4.4910152197806655E-2</v>
      </c>
      <c r="H206" s="3">
        <f t="shared" si="85"/>
        <v>1.282190993191058</v>
      </c>
      <c r="I206" s="13">
        <f>I207*(1+(H207*((B206/B207)-1))+((1-H207)*(Eur_1M!B206/100)*((A206-A207)/360)))</f>
        <v>116.43968498915103</v>
      </c>
      <c r="J206" s="3">
        <f t="shared" si="86"/>
        <v>111.40025584084107</v>
      </c>
      <c r="K206" s="3">
        <f t="shared" si="79"/>
        <v>1.1054030677471633</v>
      </c>
      <c r="L206" s="13">
        <f t="shared" si="87"/>
        <v>1105.4030677471633</v>
      </c>
      <c r="M206" s="3">
        <f t="shared" si="88"/>
        <v>1.5706871589726351E-3</v>
      </c>
      <c r="N206" s="3">
        <f t="shared" si="94"/>
        <v>4.1655375241599853E-2</v>
      </c>
      <c r="O206" s="3">
        <v>195</v>
      </c>
      <c r="P206" s="3">
        <f t="shared" si="95"/>
        <v>0.77380952380952384</v>
      </c>
      <c r="Q206" s="3">
        <f>(  Eur_6M!B205 + ( (Eur_12M!B205 - Eur_6M!B205)/0.5  )*(P206-0.5) )/100</f>
        <v>-2.0619047619047622E-3</v>
      </c>
      <c r="R206" s="3">
        <f t="shared" si="70"/>
        <v>2.7095633824736787</v>
      </c>
      <c r="S206" s="3">
        <f t="shared" si="71"/>
        <v>2.6729206302143393</v>
      </c>
      <c r="T206" s="13">
        <f t="shared" si="72"/>
        <v>0.99663140843645326</v>
      </c>
      <c r="U206" s="13">
        <f t="shared" si="72"/>
        <v>0.99624029805079362</v>
      </c>
      <c r="V206" s="3">
        <f t="shared" si="73"/>
        <v>103.84832665788531</v>
      </c>
      <c r="W206" s="13">
        <f t="shared" si="74"/>
        <v>0.99663140843645326</v>
      </c>
      <c r="X206" s="3">
        <f t="shared" si="75"/>
        <v>2.5070563301418853E-4</v>
      </c>
      <c r="Y206" s="3">
        <f t="shared" si="76"/>
        <v>1.7916555929379283</v>
      </c>
      <c r="Z206" s="3">
        <f t="shared" si="77"/>
        <v>9.87439610637953</v>
      </c>
      <c r="AA206" s="3">
        <f t="shared" si="78"/>
        <v>772.13120031739891</v>
      </c>
      <c r="AD206" s="3">
        <f t="shared" si="89"/>
        <v>1.2008509897991626E-3</v>
      </c>
      <c r="AE206" s="3">
        <f>Eur_1M!B205/100</f>
        <v>-3.7299999999999998E-3</v>
      </c>
      <c r="AF206" s="3">
        <f t="shared" si="90"/>
        <v>1.282190993191058</v>
      </c>
      <c r="AG206" s="3">
        <f t="shared" si="91"/>
        <v>-0.282190993191058</v>
      </c>
      <c r="AH206" s="3">
        <f t="shared" si="93"/>
        <v>1.0012008509897992</v>
      </c>
      <c r="AI206" s="3">
        <f t="shared" si="92"/>
        <v>0.99626999999999999</v>
      </c>
      <c r="AL206" s="25"/>
      <c r="AM206" s="25"/>
    </row>
    <row r="207" spans="1:39">
      <c r="A207" s="4">
        <v>42929</v>
      </c>
      <c r="B207" s="3">
        <v>135.65379999999999</v>
      </c>
      <c r="C207" s="3">
        <f t="shared" si="80"/>
        <v>-1.7985523633279972E-3</v>
      </c>
      <c r="D207" s="3">
        <f t="shared" si="81"/>
        <v>3.2347906036327241E-6</v>
      </c>
      <c r="E207" s="3">
        <f t="shared" si="82"/>
        <v>1.6888403804079909E-4</v>
      </c>
      <c r="F207" s="3">
        <f t="shared" si="83"/>
        <v>-1.5723431074868677E-2</v>
      </c>
      <c r="G207" s="3">
        <f t="shared" si="84"/>
        <v>4.4409304429493118E-2</v>
      </c>
      <c r="H207" s="3">
        <f t="shared" si="85"/>
        <v>1.3063628113138126</v>
      </c>
      <c r="I207" s="13">
        <f>I208*(1+(H208*((B207/B208)-1))+((1-H208)*(Eur_1M!B207/100)*((A207-A208)/360)))</f>
        <v>116.25693822771009</v>
      </c>
      <c r="J207" s="3">
        <f t="shared" si="86"/>
        <v>111.22541823302288</v>
      </c>
      <c r="K207" s="3">
        <f t="shared" si="79"/>
        <v>1.1036681881763666</v>
      </c>
      <c r="L207" s="13">
        <f t="shared" si="87"/>
        <v>1103.6681881763666</v>
      </c>
      <c r="M207" s="3">
        <f t="shared" si="88"/>
        <v>-2.3422220321218665E-3</v>
      </c>
      <c r="N207" s="3">
        <f t="shared" si="94"/>
        <v>4.1616291197387814E-2</v>
      </c>
      <c r="O207" s="3">
        <v>196</v>
      </c>
      <c r="P207" s="3">
        <f t="shared" si="95"/>
        <v>0.77777777777777779</v>
      </c>
      <c r="Q207" s="3">
        <f>(  Eur_6M!B206 + ( (Eur_12M!B206 - Eur_6M!B206)/0.5  )*(P207-0.5) )/100</f>
        <v>-2.0522222222222222E-3</v>
      </c>
      <c r="R207" s="3">
        <f t="shared" si="70"/>
        <v>2.6624266142212294</v>
      </c>
      <c r="S207" s="3">
        <f t="shared" si="71"/>
        <v>2.6257244952221845</v>
      </c>
      <c r="T207" s="13">
        <f t="shared" si="72"/>
        <v>0.99612102579747741</v>
      </c>
      <c r="U207" s="13">
        <f t="shared" si="72"/>
        <v>0.99567676148453477</v>
      </c>
      <c r="V207" s="3">
        <f t="shared" si="73"/>
        <v>102.11978500646012</v>
      </c>
      <c r="W207" s="13">
        <f t="shared" si="74"/>
        <v>0.99612102579747741</v>
      </c>
      <c r="X207" s="3">
        <f t="shared" si="75"/>
        <v>2.845304980025897E-4</v>
      </c>
      <c r="Y207" s="3">
        <f t="shared" si="76"/>
        <v>1.7464888076942957</v>
      </c>
      <c r="Z207" s="3">
        <f t="shared" si="77"/>
        <v>11.218241312830481</v>
      </c>
      <c r="AA207" s="3">
        <f t="shared" si="78"/>
        <v>775.65234657541987</v>
      </c>
      <c r="AD207" s="3">
        <f t="shared" si="89"/>
        <v>-1.7969359372470572E-3</v>
      </c>
      <c r="AE207" s="3">
        <f>Eur_1M!B206/100</f>
        <v>-3.7299999999999998E-3</v>
      </c>
      <c r="AF207" s="3">
        <f t="shared" si="90"/>
        <v>1.3063628113138126</v>
      </c>
      <c r="AG207" s="3">
        <f t="shared" si="91"/>
        <v>-0.3063628113138126</v>
      </c>
      <c r="AH207" s="3">
        <f t="shared" si="93"/>
        <v>0.99820306406275294</v>
      </c>
      <c r="AI207" s="3">
        <f t="shared" si="92"/>
        <v>0.99626999999999999</v>
      </c>
      <c r="AL207" s="25"/>
      <c r="AM207" s="25"/>
    </row>
    <row r="208" spans="1:39">
      <c r="A208" s="4">
        <v>42928</v>
      </c>
      <c r="B208" s="3">
        <v>135.898</v>
      </c>
      <c r="C208" s="3">
        <f t="shared" si="80"/>
        <v>3.1824416370089424E-3</v>
      </c>
      <c r="D208" s="3">
        <f t="shared" si="81"/>
        <v>1.0127934772968157E-5</v>
      </c>
      <c r="E208" s="3">
        <f t="shared" si="82"/>
        <v>1.9194031311401956E-4</v>
      </c>
      <c r="F208" s="3">
        <f t="shared" si="83"/>
        <v>-1.9052360128069972E-2</v>
      </c>
      <c r="G208" s="3">
        <f t="shared" si="84"/>
        <v>4.6794900540265652E-2</v>
      </c>
      <c r="H208" s="3">
        <f t="shared" si="85"/>
        <v>1.3036837085646589</v>
      </c>
      <c r="I208" s="13">
        <f>I209*(1+(H209*((B208/B209)-1))+((1-H209)*(Eur_1M!B208/100)*((A208-A209)/360)))</f>
        <v>116.52955693194951</v>
      </c>
      <c r="J208" s="3">
        <f t="shared" si="86"/>
        <v>111.48623818802447</v>
      </c>
      <c r="K208" s="3">
        <f t="shared" si="79"/>
        <v>1.1062562538519101</v>
      </c>
      <c r="L208" s="13">
        <f t="shared" si="87"/>
        <v>1106.2562538519101</v>
      </c>
      <c r="M208" s="3">
        <f t="shared" si="88"/>
        <v>4.2392738871288521E-3</v>
      </c>
      <c r="N208" s="3">
        <f t="shared" si="94"/>
        <v>4.1262396869933729E-2</v>
      </c>
      <c r="O208" s="3">
        <v>197</v>
      </c>
      <c r="P208" s="3">
        <f t="shared" si="95"/>
        <v>0.78174603174603174</v>
      </c>
      <c r="Q208" s="3">
        <f>(  Eur_6M!B207 + ( (Eur_12M!B207 - Eur_6M!B207)/0.5  )*(P208-0.5) )/100</f>
        <v>-2.0594444444444445E-3</v>
      </c>
      <c r="R208" s="3">
        <f t="shared" si="70"/>
        <v>2.7420401555347702</v>
      </c>
      <c r="S208" s="3">
        <f t="shared" si="71"/>
        <v>2.7055574284354527</v>
      </c>
      <c r="T208" s="13">
        <f t="shared" si="72"/>
        <v>0.99694705616637058</v>
      </c>
      <c r="U208" s="13">
        <f t="shared" si="72"/>
        <v>0.99659050716831943</v>
      </c>
      <c r="V208" s="3">
        <f t="shared" si="73"/>
        <v>104.68264284421195</v>
      </c>
      <c r="W208" s="13">
        <f t="shared" si="74"/>
        <v>0.99694705616637058</v>
      </c>
      <c r="X208" s="3">
        <f t="shared" si="75"/>
        <v>2.3029461604110357E-4</v>
      </c>
      <c r="Y208" s="3">
        <f t="shared" si="76"/>
        <v>1.8158055047734059</v>
      </c>
      <c r="Z208" s="3">
        <f t="shared" si="77"/>
        <v>9.0910783328657203</v>
      </c>
      <c r="AA208" s="3">
        <f t="shared" si="78"/>
        <v>780.33597516436544</v>
      </c>
      <c r="AD208" s="3">
        <f t="shared" si="89"/>
        <v>3.1875109805989954E-3</v>
      </c>
      <c r="AE208" s="3">
        <f>Eur_1M!B207/100</f>
        <v>-3.7399999999999998E-3</v>
      </c>
      <c r="AF208" s="3">
        <f t="shared" si="90"/>
        <v>1.3036837085646589</v>
      </c>
      <c r="AG208" s="3">
        <f t="shared" si="91"/>
        <v>-0.30368370856465887</v>
      </c>
      <c r="AH208" s="3">
        <f t="shared" si="93"/>
        <v>1.003187510980599</v>
      </c>
      <c r="AI208" s="3">
        <f t="shared" si="92"/>
        <v>0.99626000000000003</v>
      </c>
      <c r="AL208" s="25"/>
      <c r="AM208" s="25"/>
    </row>
    <row r="209" spans="1:39">
      <c r="A209" s="4">
        <v>42927</v>
      </c>
      <c r="B209" s="3">
        <v>135.46619999999999</v>
      </c>
      <c r="C209" s="3">
        <f t="shared" si="80"/>
        <v>-1.1324824817928651E-3</v>
      </c>
      <c r="D209" s="3">
        <f t="shared" si="81"/>
        <v>1.2825165715677271E-6</v>
      </c>
      <c r="E209" s="3">
        <f t="shared" si="82"/>
        <v>1.8723260628334792E-4</v>
      </c>
      <c r="F209" s="3">
        <f t="shared" si="83"/>
        <v>-1.9906663465429065E-2</v>
      </c>
      <c r="G209" s="3">
        <f t="shared" si="84"/>
        <v>4.5929047796192113E-2</v>
      </c>
      <c r="H209" s="3">
        <f t="shared" si="85"/>
        <v>1.331705613834046</v>
      </c>
      <c r="I209" s="13">
        <f>I210*(1+(H210*((B209/B210)-1))+((1-H210)*(Eur_1M!B209/100)*((A209-A210)/360)))</f>
        <v>116.03660184823546</v>
      </c>
      <c r="J209" s="3">
        <f t="shared" si="86"/>
        <v>111.01461785987858</v>
      </c>
      <c r="K209" s="3">
        <f t="shared" si="79"/>
        <v>1.1015764570811628</v>
      </c>
      <c r="L209" s="13">
        <f t="shared" si="87"/>
        <v>1101.5764570811627</v>
      </c>
      <c r="M209" s="3">
        <f t="shared" si="88"/>
        <v>-1.4945277307058574E-3</v>
      </c>
      <c r="N209" s="3">
        <f t="shared" si="94"/>
        <v>4.1318149208114781E-2</v>
      </c>
      <c r="O209" s="3">
        <v>198</v>
      </c>
      <c r="P209" s="3">
        <f t="shared" si="95"/>
        <v>0.7857142857142857</v>
      </c>
      <c r="Q209" s="3">
        <f>(  Eur_6M!B208 + ( (Eur_12M!B208 - Eur_6M!B208)/0.5  )*(P209-0.5) )/100</f>
        <v>-2.0557142857142857E-3</v>
      </c>
      <c r="R209" s="3">
        <f t="shared" si="70"/>
        <v>2.6156656791695956</v>
      </c>
      <c r="S209" s="3">
        <f t="shared" si="71"/>
        <v>2.5790410543603772</v>
      </c>
      <c r="T209" s="13">
        <f t="shared" si="72"/>
        <v>0.99554731473665747</v>
      </c>
      <c r="U209" s="13">
        <f t="shared" si="72"/>
        <v>0.99504624943894548</v>
      </c>
      <c r="V209" s="3">
        <f t="shared" si="73"/>
        <v>100.01673294247132</v>
      </c>
      <c r="W209" s="13">
        <f t="shared" si="74"/>
        <v>0.99554731473665747</v>
      </c>
      <c r="X209" s="3">
        <f t="shared" si="75"/>
        <v>3.2319486300809636E-4</v>
      </c>
      <c r="Y209" s="3">
        <f t="shared" si="76"/>
        <v>1.7140682327186929</v>
      </c>
      <c r="Z209" s="3">
        <f t="shared" si="77"/>
        <v>12.732076799562227</v>
      </c>
      <c r="AA209" s="3">
        <f t="shared" si="78"/>
        <v>783.08587569284362</v>
      </c>
      <c r="AD209" s="3">
        <f t="shared" si="89"/>
        <v>-1.1318414655098197E-3</v>
      </c>
      <c r="AE209" s="3">
        <f>Eur_1M!B208/100</f>
        <v>-3.7399999999999998E-3</v>
      </c>
      <c r="AF209" s="3">
        <f t="shared" si="90"/>
        <v>1.331705613834046</v>
      </c>
      <c r="AG209" s="3">
        <f t="shared" si="91"/>
        <v>-0.33170561383404595</v>
      </c>
      <c r="AH209" s="3">
        <f t="shared" si="93"/>
        <v>0.99886815853449018</v>
      </c>
      <c r="AI209" s="3">
        <f t="shared" si="92"/>
        <v>0.99626000000000003</v>
      </c>
      <c r="AL209" s="25"/>
      <c r="AM209" s="25"/>
    </row>
    <row r="210" spans="1:39">
      <c r="A210" s="4">
        <v>42926</v>
      </c>
      <c r="B210" s="3">
        <v>135.61969999999999</v>
      </c>
      <c r="C210" s="3">
        <f t="shared" si="80"/>
        <v>2.6520964658141989E-3</v>
      </c>
      <c r="D210" s="3">
        <f t="shared" si="81"/>
        <v>7.0336156639841647E-6</v>
      </c>
      <c r="E210" s="3">
        <f t="shared" si="82"/>
        <v>1.8596557966964582E-4</v>
      </c>
      <c r="F210" s="3">
        <f t="shared" si="83"/>
        <v>-1.8898639642899499E-2</v>
      </c>
      <c r="G210" s="3">
        <f t="shared" si="84"/>
        <v>4.6023433142429404E-2</v>
      </c>
      <c r="H210" s="3">
        <f t="shared" si="85"/>
        <v>1.3224122199397892</v>
      </c>
      <c r="I210" s="13">
        <f>I211*(1+(H211*((B210/B211)-1))+((1-H211)*(Eur_1M!B210/100)*((A210-A211)/360)))</f>
        <v>116.21015142249668</v>
      </c>
      <c r="J210" s="3">
        <f t="shared" si="86"/>
        <v>111.18065632842622</v>
      </c>
      <c r="K210" s="3">
        <f t="shared" si="79"/>
        <v>1.1032240245046956</v>
      </c>
      <c r="L210" s="13">
        <f t="shared" si="87"/>
        <v>1103.2240245046955</v>
      </c>
      <c r="M210" s="3">
        <f t="shared" si="88"/>
        <v>3.7011515895093577E-3</v>
      </c>
      <c r="N210" s="3">
        <f t="shared" si="94"/>
        <v>4.1079427929191364E-2</v>
      </c>
      <c r="O210" s="3">
        <v>199</v>
      </c>
      <c r="P210" s="3">
        <f t="shared" si="95"/>
        <v>0.78968253968253965</v>
      </c>
      <c r="Q210" s="3">
        <f>(  Eur_6M!B209 + ( (Eur_12M!B209 - Eur_6M!B209)/0.5  )*(P210-0.5) )/100</f>
        <v>-2.0521428571428574E-3</v>
      </c>
      <c r="R210" s="3">
        <f t="shared" si="70"/>
        <v>2.6649216719326718</v>
      </c>
      <c r="S210" s="3">
        <f t="shared" si="71"/>
        <v>2.6284168146564451</v>
      </c>
      <c r="T210" s="13">
        <f t="shared" si="72"/>
        <v>0.9961496871672838</v>
      </c>
      <c r="U210" s="13">
        <f t="shared" si="72"/>
        <v>0.99571083333284127</v>
      </c>
      <c r="V210" s="3">
        <f t="shared" si="73"/>
        <v>101.65053479008373</v>
      </c>
      <c r="W210" s="13">
        <f t="shared" si="74"/>
        <v>0.9961496871672838</v>
      </c>
      <c r="X210" s="3">
        <f t="shared" si="75"/>
        <v>2.8428751813133746E-4</v>
      </c>
      <c r="Y210" s="3">
        <f t="shared" si="76"/>
        <v>1.7547078941652523</v>
      </c>
      <c r="Z210" s="3">
        <f t="shared" si="77"/>
        <v>11.224374182775604</v>
      </c>
      <c r="AA210" s="3">
        <f t="shared" si="78"/>
        <v>787.57071701208088</v>
      </c>
      <c r="AD210" s="3">
        <f t="shared" si="89"/>
        <v>2.6556163846798153E-3</v>
      </c>
      <c r="AE210" s="3">
        <f>Eur_1M!B209/100</f>
        <v>-3.7399999999999998E-3</v>
      </c>
      <c r="AF210" s="3">
        <f t="shared" si="90"/>
        <v>1.3224122199397892</v>
      </c>
      <c r="AG210" s="3">
        <f t="shared" si="91"/>
        <v>-0.32241221993978919</v>
      </c>
      <c r="AH210" s="3">
        <f t="shared" si="93"/>
        <v>1.0026556163846798</v>
      </c>
      <c r="AI210" s="3">
        <f t="shared" si="92"/>
        <v>0.99626000000000003</v>
      </c>
      <c r="AL210" s="25"/>
      <c r="AM210" s="25"/>
    </row>
    <row r="211" spans="1:39">
      <c r="A211" s="4">
        <v>42923</v>
      </c>
      <c r="B211" s="3">
        <v>135.26050000000001</v>
      </c>
      <c r="C211" s="3">
        <f t="shared" si="80"/>
        <v>-1.5107556465541868E-3</v>
      </c>
      <c r="D211" s="3">
        <f t="shared" si="81"/>
        <v>2.2823826235953593E-6</v>
      </c>
      <c r="E211" s="3">
        <f t="shared" si="82"/>
        <v>1.8119818351328604E-4</v>
      </c>
      <c r="F211" s="3">
        <f t="shared" si="83"/>
        <v>-2.0045339314634342E-2</v>
      </c>
      <c r="G211" s="3">
        <f t="shared" si="84"/>
        <v>4.5055002679801767E-2</v>
      </c>
      <c r="H211" s="3">
        <f t="shared" si="85"/>
        <v>1.3917168562848536</v>
      </c>
      <c r="I211" s="13">
        <f>I212*(1+(H212*((B211/B212)-1))+((1-H212)*(Eur_1M!B211/100)*((A211-A212)/360)))</f>
        <v>115.78083500848952</v>
      </c>
      <c r="J211" s="3">
        <f t="shared" si="86"/>
        <v>110.76992043231377</v>
      </c>
      <c r="K211" s="3">
        <f t="shared" si="79"/>
        <v>1.0991483721090201</v>
      </c>
      <c r="L211" s="13">
        <f t="shared" si="87"/>
        <v>1099.1483721090201</v>
      </c>
      <c r="M211" s="3">
        <f t="shared" si="88"/>
        <v>-2.0908184897320639E-3</v>
      </c>
      <c r="N211" s="3">
        <f t="shared" si="94"/>
        <v>4.1031363039616429E-2</v>
      </c>
      <c r="O211" s="3">
        <v>200</v>
      </c>
      <c r="P211" s="3">
        <f t="shared" si="95"/>
        <v>0.79365079365079361</v>
      </c>
      <c r="Q211" s="3">
        <f>(  Eur_6M!B210 + ( (Eur_12M!B210 - Eur_6M!B210)/0.5  )*(P211-0.5) )/100</f>
        <v>-2.0680952380952382E-3</v>
      </c>
      <c r="R211" s="3">
        <f t="shared" si="70"/>
        <v>2.5595919551269142</v>
      </c>
      <c r="S211" s="3">
        <f t="shared" si="71"/>
        <v>2.5230383116491559</v>
      </c>
      <c r="T211" s="13">
        <f t="shared" si="72"/>
        <v>0.99476024362674664</v>
      </c>
      <c r="U211" s="13">
        <f t="shared" si="72"/>
        <v>0.99418271376463574</v>
      </c>
      <c r="V211" s="3">
        <f t="shared" si="73"/>
        <v>97.573251501116147</v>
      </c>
      <c r="W211" s="13">
        <f t="shared" si="74"/>
        <v>0.99476024362674664</v>
      </c>
      <c r="X211" s="3">
        <f t="shared" si="75"/>
        <v>3.7521530115303651E-4</v>
      </c>
      <c r="Y211" s="3">
        <f t="shared" si="76"/>
        <v>1.6778536972370575</v>
      </c>
      <c r="Z211" s="3">
        <f t="shared" si="77"/>
        <v>14.761775004481171</v>
      </c>
      <c r="AA211" s="3">
        <f t="shared" si="78"/>
        <v>790.3300404126943</v>
      </c>
      <c r="AD211" s="3">
        <f t="shared" si="89"/>
        <v>-1.5096150297124744E-3</v>
      </c>
      <c r="AE211" s="3">
        <f>Eur_1M!B210/100</f>
        <v>-3.7199999999999998E-3</v>
      </c>
      <c r="AF211" s="3">
        <f t="shared" si="90"/>
        <v>1.3917168562848536</v>
      </c>
      <c r="AG211" s="3">
        <f t="shared" si="91"/>
        <v>-0.39171685628485364</v>
      </c>
      <c r="AH211" s="3">
        <f t="shared" si="93"/>
        <v>0.99849038497028753</v>
      </c>
      <c r="AI211" s="3">
        <f t="shared" si="92"/>
        <v>0.99628000000000005</v>
      </c>
      <c r="AL211" s="25"/>
      <c r="AM211" s="25"/>
    </row>
    <row r="212" spans="1:39">
      <c r="A212" s="4">
        <v>42922</v>
      </c>
      <c r="B212" s="3">
        <v>135.465</v>
      </c>
      <c r="C212" s="3">
        <f t="shared" si="80"/>
        <v>-5.8346413371071085E-3</v>
      </c>
      <c r="D212" s="3">
        <f t="shared" si="81"/>
        <v>3.404303953267903E-5</v>
      </c>
      <c r="E212" s="3">
        <f t="shared" si="82"/>
        <v>1.7935284334954523E-4</v>
      </c>
      <c r="F212" s="3">
        <f t="shared" si="83"/>
        <v>-1.7873491798628925E-2</v>
      </c>
      <c r="G212" s="3">
        <f t="shared" si="84"/>
        <v>4.5371631549753724E-2</v>
      </c>
      <c r="H212" s="3">
        <f t="shared" si="85"/>
        <v>1.3862049079240499</v>
      </c>
      <c r="I212" s="13">
        <f>I213*(1+(H213*((B212/B213)-1))+((1-H213)*(Eur_1M!B212/100)*((A212-A213)/360)))</f>
        <v>116.02316496477927</v>
      </c>
      <c r="J212" s="3">
        <f t="shared" si="86"/>
        <v>111.00176251545831</v>
      </c>
      <c r="K212" s="3">
        <f t="shared" si="79"/>
        <v>1.1014488959992617</v>
      </c>
      <c r="L212" s="13">
        <f t="shared" si="87"/>
        <v>1101.4488959992616</v>
      </c>
      <c r="M212" s="3">
        <f t="shared" si="88"/>
        <v>-8.0077320066213736E-3</v>
      </c>
      <c r="N212" s="3">
        <f t="shared" si="94"/>
        <v>4.0014316915703001E-2</v>
      </c>
      <c r="O212" s="3">
        <v>201</v>
      </c>
      <c r="P212" s="3">
        <f t="shared" si="95"/>
        <v>0.79761904761904767</v>
      </c>
      <c r="Q212" s="3">
        <f>(  Eur_6M!B211 + ( (Eur_12M!B211 - Eur_6M!B211)/0.5  )*(P212-0.5) )/100</f>
        <v>-2.0633333333333333E-3</v>
      </c>
      <c r="R212" s="3">
        <f t="shared" si="70"/>
        <v>2.6756687481039196</v>
      </c>
      <c r="S212" s="3">
        <f t="shared" si="71"/>
        <v>2.6399321534808289</v>
      </c>
      <c r="T212" s="13">
        <f t="shared" si="72"/>
        <v>0.99627098412408477</v>
      </c>
      <c r="U212" s="13">
        <f t="shared" si="72"/>
        <v>0.9958538686981524</v>
      </c>
      <c r="V212" s="3">
        <f t="shared" si="73"/>
        <v>99.847427046909843</v>
      </c>
      <c r="W212" s="13">
        <f t="shared" si="74"/>
        <v>0.99627098412408477</v>
      </c>
      <c r="X212" s="3">
        <f t="shared" si="75"/>
        <v>2.8263849704041635E-4</v>
      </c>
      <c r="Y212" s="3">
        <f t="shared" si="76"/>
        <v>1.7836512398146738</v>
      </c>
      <c r="Z212" s="3">
        <f t="shared" si="77"/>
        <v>10.943870441846828</v>
      </c>
      <c r="AA212" s="3">
        <f t="shared" si="78"/>
        <v>795.62033275819419</v>
      </c>
      <c r="AD212" s="3">
        <f t="shared" si="89"/>
        <v>-5.8176528739293243E-3</v>
      </c>
      <c r="AE212" s="3">
        <f>Eur_1M!B211/100</f>
        <v>-3.7299999999999998E-3</v>
      </c>
      <c r="AF212" s="3">
        <f t="shared" si="90"/>
        <v>1.3862049079240499</v>
      </c>
      <c r="AG212" s="3">
        <f t="shared" si="91"/>
        <v>-0.38620490792404993</v>
      </c>
      <c r="AH212" s="3">
        <f t="shared" si="93"/>
        <v>0.99418234712607068</v>
      </c>
      <c r="AI212" s="3">
        <f t="shared" si="92"/>
        <v>0.99626999999999999</v>
      </c>
      <c r="AL212" s="25"/>
      <c r="AM212" s="25"/>
    </row>
    <row r="213" spans="1:39">
      <c r="A213" s="4">
        <v>42921</v>
      </c>
      <c r="B213" s="3">
        <v>136.2577</v>
      </c>
      <c r="C213" s="3">
        <f t="shared" si="80"/>
        <v>-2.2161429224034073E-4</v>
      </c>
      <c r="D213" s="3">
        <f t="shared" si="81"/>
        <v>4.9112894525187146E-8</v>
      </c>
      <c r="E213" s="3">
        <f t="shared" si="82"/>
        <v>1.5198331887769859E-4</v>
      </c>
      <c r="F213" s="3">
        <f t="shared" si="83"/>
        <v>-9.4555357186318963E-3</v>
      </c>
      <c r="G213" s="3">
        <f t="shared" si="84"/>
        <v>4.3112217638987427E-2</v>
      </c>
      <c r="H213" s="3">
        <f t="shared" si="85"/>
        <v>1.3716194647749662</v>
      </c>
      <c r="I213" s="13">
        <f>I214*(1+(H214*((B213/B214)-1))+((1-H214)*(Eur_1M!B213/100)*((A213-A214)/360)))</f>
        <v>116.95597724714726</v>
      </c>
      <c r="J213" s="3">
        <f t="shared" si="86"/>
        <v>111.89420332648382</v>
      </c>
      <c r="K213" s="3">
        <f t="shared" si="79"/>
        <v>1.1103044125583958</v>
      </c>
      <c r="L213" s="13">
        <f t="shared" si="87"/>
        <v>1110.3044125583958</v>
      </c>
      <c r="M213" s="3">
        <f t="shared" si="88"/>
        <v>-3.0005154846839144E-4</v>
      </c>
      <c r="N213" s="3">
        <f t="shared" si="94"/>
        <v>4.001446635733609E-2</v>
      </c>
      <c r="O213" s="3">
        <v>202</v>
      </c>
      <c r="P213" s="3">
        <f t="shared" si="95"/>
        <v>0.80158730158730163</v>
      </c>
      <c r="Q213" s="3">
        <f>(  Eur_6M!B212 + ( (Eur_12M!B212 - Eur_6M!B212)/0.5  )*(P213-0.5) )/100</f>
        <v>-2.0523809523809522E-3</v>
      </c>
      <c r="R213" s="3">
        <f t="shared" si="70"/>
        <v>2.892653299258193</v>
      </c>
      <c r="S213" s="3">
        <f t="shared" si="71"/>
        <v>2.8568277841305703</v>
      </c>
      <c r="T213" s="13">
        <f t="shared" si="72"/>
        <v>0.99808998643988323</v>
      </c>
      <c r="U213" s="13">
        <f t="shared" si="72"/>
        <v>0.99786051033165435</v>
      </c>
      <c r="V213" s="3">
        <f t="shared" si="73"/>
        <v>108.68021191628918</v>
      </c>
      <c r="W213" s="13">
        <f t="shared" si="74"/>
        <v>0.99808998643988323</v>
      </c>
      <c r="X213" s="3">
        <f t="shared" si="75"/>
        <v>1.5286510930965304E-4</v>
      </c>
      <c r="Y213" s="3">
        <f t="shared" si="76"/>
        <v>1.9004941508001463</v>
      </c>
      <c r="Z213" s="3">
        <f t="shared" si="77"/>
        <v>6.0444997067311519</v>
      </c>
      <c r="AA213" s="3">
        <f t="shared" si="78"/>
        <v>801.18931682527409</v>
      </c>
      <c r="AD213" s="3">
        <f t="shared" si="89"/>
        <v>-2.2158973760699752E-4</v>
      </c>
      <c r="AE213" s="3">
        <f>Eur_1M!B212/100</f>
        <v>-3.7299999999999998E-3</v>
      </c>
      <c r="AF213" s="3">
        <f t="shared" si="90"/>
        <v>1.3716194647749662</v>
      </c>
      <c r="AG213" s="3">
        <f t="shared" si="91"/>
        <v>-0.37161946477496621</v>
      </c>
      <c r="AH213" s="3">
        <f t="shared" si="93"/>
        <v>0.999778410262393</v>
      </c>
      <c r="AI213" s="3">
        <f t="shared" si="92"/>
        <v>0.99626999999999999</v>
      </c>
      <c r="AL213" s="25"/>
      <c r="AM213" s="25"/>
    </row>
    <row r="214" spans="1:39">
      <c r="A214" s="4">
        <v>42920</v>
      </c>
      <c r="B214" s="3">
        <v>136.28790000000001</v>
      </c>
      <c r="C214" s="3">
        <f t="shared" si="80"/>
        <v>4.6226742178690407E-5</v>
      </c>
      <c r="D214" s="3">
        <f t="shared" si="81"/>
        <v>2.1369116924551148E-9</v>
      </c>
      <c r="E214" s="3">
        <f t="shared" si="82"/>
        <v>1.5458890789300507E-4</v>
      </c>
      <c r="F214" s="3">
        <f t="shared" si="83"/>
        <v>-1.0863247026089679E-2</v>
      </c>
      <c r="G214" s="3">
        <f t="shared" si="84"/>
        <v>4.3283644183495701E-2</v>
      </c>
      <c r="H214" s="3">
        <f t="shared" si="85"/>
        <v>1.3712413473409186</v>
      </c>
      <c r="I214" s="13">
        <f>I215*(1+(H215*((B214/B215)-1))+((1-H215)*(Eur_1M!B214/100)*((A214-A215)/360)))</f>
        <v>116.9910753345773</v>
      </c>
      <c r="J214" s="3">
        <f t="shared" si="86"/>
        <v>111.92778239293007</v>
      </c>
      <c r="K214" s="3">
        <f t="shared" si="79"/>
        <v>1.1106376111025249</v>
      </c>
      <c r="L214" s="13">
        <f t="shared" si="87"/>
        <v>1110.6376111025249</v>
      </c>
      <c r="M214" s="3">
        <f t="shared" si="88"/>
        <v>6.6762072039919788E-5</v>
      </c>
      <c r="N214" s="3">
        <f t="shared" si="94"/>
        <v>4.0028563613341749E-2</v>
      </c>
      <c r="O214" s="3">
        <v>203</v>
      </c>
      <c r="P214" s="3">
        <f t="shared" si="95"/>
        <v>0.80555555555555558</v>
      </c>
      <c r="Q214" s="3">
        <f>(  Eur_6M!B213 + ( (Eur_12M!B213 - Eur_6M!B213)/0.5  )*(P214-0.5) )/100</f>
        <v>-2.0294444444444444E-3</v>
      </c>
      <c r="R214" s="3">
        <f t="shared" si="70"/>
        <v>2.8932439516910224</v>
      </c>
      <c r="S214" s="3">
        <f t="shared" si="71"/>
        <v>2.8573172163492369</v>
      </c>
      <c r="T214" s="13">
        <f t="shared" si="72"/>
        <v>0.99809357486508343</v>
      </c>
      <c r="U214" s="13">
        <f t="shared" si="72"/>
        <v>0.99786380687973331</v>
      </c>
      <c r="V214" s="3">
        <f t="shared" si="73"/>
        <v>109.02378462414777</v>
      </c>
      <c r="W214" s="13">
        <f t="shared" si="74"/>
        <v>0.99809357486508343</v>
      </c>
      <c r="X214" s="3">
        <f t="shared" si="75"/>
        <v>1.5212852649000856E-4</v>
      </c>
      <c r="Y214" s="3">
        <f t="shared" si="76"/>
        <v>1.8780857327753036</v>
      </c>
      <c r="Z214" s="3">
        <f t="shared" si="77"/>
        <v>6.0509130884562179</v>
      </c>
      <c r="AA214" s="3">
        <f t="shared" si="78"/>
        <v>805.14994143341221</v>
      </c>
      <c r="AD214" s="3">
        <f t="shared" si="89"/>
        <v>4.6227810651000567E-5</v>
      </c>
      <c r="AE214" s="3">
        <f>Eur_1M!B213/100</f>
        <v>-3.7299999999999998E-3</v>
      </c>
      <c r="AF214" s="3">
        <f t="shared" si="90"/>
        <v>1.3712413473409186</v>
      </c>
      <c r="AG214" s="3">
        <f t="shared" si="91"/>
        <v>-0.37124134734091863</v>
      </c>
      <c r="AH214" s="3">
        <f t="shared" si="93"/>
        <v>1.000046227810651</v>
      </c>
      <c r="AI214" s="3">
        <f t="shared" si="92"/>
        <v>0.99626999999999999</v>
      </c>
      <c r="AL214" s="25"/>
      <c r="AM214" s="25"/>
    </row>
    <row r="215" spans="1:39">
      <c r="A215" s="4">
        <v>42919</v>
      </c>
      <c r="B215" s="3">
        <v>136.2816</v>
      </c>
      <c r="C215" s="3">
        <f t="shared" si="80"/>
        <v>-9.8320985813080209E-5</v>
      </c>
      <c r="D215" s="3">
        <f t="shared" si="81"/>
        <v>9.6670162512559191E-9</v>
      </c>
      <c r="E215" s="3">
        <f t="shared" si="82"/>
        <v>1.5642948432201346E-4</v>
      </c>
      <c r="F215" s="3">
        <f t="shared" si="83"/>
        <v>-9.5520079894360448E-3</v>
      </c>
      <c r="G215" s="3">
        <f t="shared" si="84"/>
        <v>4.3743911150928336E-2</v>
      </c>
      <c r="H215" s="3">
        <f t="shared" si="85"/>
        <v>1.36290654400763</v>
      </c>
      <c r="I215" s="13">
        <f>I216*(1+(H216*((B215/B216)-1))+((1-H216)*(Eur_1M!B215/100)*((A215-A216)/360)))</f>
        <v>116.98326502869679</v>
      </c>
      <c r="J215" s="3">
        <f t="shared" si="86"/>
        <v>111.92031011169395</v>
      </c>
      <c r="K215" s="3">
        <f t="shared" si="79"/>
        <v>1.1105634651094198</v>
      </c>
      <c r="L215" s="13">
        <f t="shared" si="87"/>
        <v>1110.5634651094199</v>
      </c>
      <c r="M215" s="3">
        <f t="shared" si="88"/>
        <v>-1.3194126589449959E-4</v>
      </c>
      <c r="N215" s="3">
        <f t="shared" si="94"/>
        <v>4.0030902785896494E-2</v>
      </c>
      <c r="O215" s="3">
        <v>204</v>
      </c>
      <c r="P215" s="3">
        <f t="shared" si="95"/>
        <v>0.80952380952380953</v>
      </c>
      <c r="Q215" s="3">
        <f>(  Eur_6M!B214 + ( (Eur_12M!B214 - Eur_6M!B214)/0.5  )*(P215-0.5) )/100</f>
        <v>-2.0042857142857141E-3</v>
      </c>
      <c r="R215" s="3">
        <f t="shared" si="70"/>
        <v>2.8845539337628461</v>
      </c>
      <c r="S215" s="3">
        <f t="shared" si="71"/>
        <v>2.8485367129983836</v>
      </c>
      <c r="T215" s="13">
        <f t="shared" si="72"/>
        <v>0.9980401569429157</v>
      </c>
      <c r="U215" s="13">
        <f t="shared" si="72"/>
        <v>0.99780396071900057</v>
      </c>
      <c r="V215" s="3">
        <f t="shared" si="73"/>
        <v>108.96270629741616</v>
      </c>
      <c r="W215" s="13">
        <f t="shared" si="74"/>
        <v>0.9980401569429157</v>
      </c>
      <c r="X215" s="3">
        <f t="shared" si="75"/>
        <v>1.5561447508662091E-4</v>
      </c>
      <c r="Y215" s="3">
        <f t="shared" si="76"/>
        <v>1.8493525280322911</v>
      </c>
      <c r="Z215" s="3">
        <f t="shared" si="77"/>
        <v>6.2195901562426466</v>
      </c>
      <c r="AA215" s="3">
        <f t="shared" si="78"/>
        <v>809.05770896013223</v>
      </c>
      <c r="AD215" s="3">
        <f t="shared" si="89"/>
        <v>-9.831615246336245E-5</v>
      </c>
      <c r="AE215" s="3">
        <f>Eur_1M!B214/100</f>
        <v>-3.7299999999999998E-3</v>
      </c>
      <c r="AF215" s="3">
        <f t="shared" si="90"/>
        <v>1.36290654400763</v>
      </c>
      <c r="AG215" s="3">
        <f t="shared" si="91"/>
        <v>-0.36290654400763001</v>
      </c>
      <c r="AH215" s="3">
        <f t="shared" si="93"/>
        <v>0.99990168384753664</v>
      </c>
      <c r="AI215" s="3">
        <f t="shared" si="92"/>
        <v>0.99626999999999999</v>
      </c>
      <c r="AL215" s="25"/>
      <c r="AM215" s="25"/>
    </row>
    <row r="216" spans="1:39">
      <c r="A216" s="4">
        <v>42916</v>
      </c>
      <c r="B216" s="3">
        <v>136.29499999999999</v>
      </c>
      <c r="C216" s="3">
        <f t="shared" si="80"/>
        <v>-9.4089769161240504E-4</v>
      </c>
      <c r="D216" s="3">
        <f t="shared" si="81"/>
        <v>8.8528846608155244E-7</v>
      </c>
      <c r="E216" s="3">
        <f t="shared" si="82"/>
        <v>1.5641981730576219E-4</v>
      </c>
      <c r="F216" s="3">
        <f t="shared" si="83"/>
        <v>-9.4536870036229653E-3</v>
      </c>
      <c r="G216" s="3">
        <f t="shared" si="84"/>
        <v>4.3755973458903273E-2</v>
      </c>
      <c r="H216" s="3">
        <f t="shared" si="85"/>
        <v>1.5</v>
      </c>
      <c r="I216" s="13">
        <f>I217*(1+(H217*((B216/B217)-1))+((1-H217)*(Eur_1M!B216/100)*((A216-A217)/360)))</f>
        <v>116.99870096706938</v>
      </c>
      <c r="J216" s="3">
        <f t="shared" si="86"/>
        <v>111.93507799331447</v>
      </c>
      <c r="K216" s="3">
        <f t="shared" si="79"/>
        <v>1.1107100039259086</v>
      </c>
      <c r="L216" s="13">
        <f t="shared" si="87"/>
        <v>1110.7100039259085</v>
      </c>
      <c r="M216" s="3">
        <f t="shared" si="88"/>
        <v>-1.4064908684265172E-3</v>
      </c>
      <c r="N216" s="3">
        <f t="shared" si="94"/>
        <v>4.0055167244942236E-2</v>
      </c>
      <c r="O216" s="3">
        <v>205</v>
      </c>
      <c r="P216" s="3">
        <f t="shared" si="95"/>
        <v>0.81349206349206349</v>
      </c>
      <c r="Q216" s="3">
        <f>(  Eur_6M!B215 + ( (Eur_12M!B215 - Eur_6M!B215)/0.5  )*(P216-0.5) )/100</f>
        <v>-1.9889682539682542E-3</v>
      </c>
      <c r="R216" s="3">
        <f t="shared" si="70"/>
        <v>2.8796534760775083</v>
      </c>
      <c r="S216" s="3">
        <f t="shared" si="71"/>
        <v>2.8435262006936197</v>
      </c>
      <c r="T216" s="13">
        <f t="shared" si="72"/>
        <v>0.99800943762269945</v>
      </c>
      <c r="U216" s="13">
        <f t="shared" si="72"/>
        <v>0.99776913295752712</v>
      </c>
      <c r="V216" s="3">
        <f t="shared" si="73"/>
        <v>109.11422633573579</v>
      </c>
      <c r="W216" s="13">
        <f t="shared" si="74"/>
        <v>0.99800943762269945</v>
      </c>
      <c r="X216" s="3">
        <f t="shared" si="75"/>
        <v>1.5732635918900965E-4</v>
      </c>
      <c r="Y216" s="3">
        <f t="shared" si="76"/>
        <v>1.8320442363543425</v>
      </c>
      <c r="Z216" s="3">
        <f t="shared" si="77"/>
        <v>6.3243329997289672</v>
      </c>
      <c r="AA216" s="3">
        <f t="shared" si="78"/>
        <v>812.99163575029604</v>
      </c>
      <c r="AD216" s="3">
        <f t="shared" si="89"/>
        <v>-9.4045518617436041E-4</v>
      </c>
      <c r="AE216" s="3">
        <f>Eur_1M!B215/100</f>
        <v>-3.7299999999999998E-3</v>
      </c>
      <c r="AF216" s="3">
        <f t="shared" si="90"/>
        <v>1.5</v>
      </c>
      <c r="AG216" s="3">
        <f t="shared" si="91"/>
        <v>-0.5</v>
      </c>
      <c r="AH216" s="3">
        <f t="shared" si="93"/>
        <v>0.99905954481382564</v>
      </c>
      <c r="AI216" s="3">
        <f t="shared" si="92"/>
        <v>0.99626999999999999</v>
      </c>
      <c r="AL216" s="25"/>
      <c r="AM216" s="25"/>
    </row>
    <row r="217" spans="1:39">
      <c r="A217" s="4">
        <v>42915</v>
      </c>
      <c r="B217" s="3">
        <v>136.42330000000001</v>
      </c>
      <c r="C217" s="3">
        <f t="shared" si="80"/>
        <v>-5.9795957531415351E-3</v>
      </c>
      <c r="D217" s="3">
        <f t="shared" si="81"/>
        <v>3.5755565370988286E-5</v>
      </c>
      <c r="E217" s="3">
        <f t="shared" si="82"/>
        <v>1.5660980034938008E-4</v>
      </c>
      <c r="F217" s="3">
        <f t="shared" si="83"/>
        <v>-7.4758363190068232E-3</v>
      </c>
      <c r="G217" s="3">
        <f t="shared" si="84"/>
        <v>4.402356145680382E-2</v>
      </c>
      <c r="H217" s="3">
        <f t="shared" si="85"/>
        <v>1.5</v>
      </c>
      <c r="I217" s="13">
        <f>I218*(1+(H218*((B217/B218)-1))+((1-H218)*(Eur_1M!B217/100)*((A217-A218)/360)))</f>
        <v>117.16337435025555</v>
      </c>
      <c r="J217" s="3">
        <f t="shared" si="86"/>
        <v>112.09262442620653</v>
      </c>
      <c r="K217" s="3">
        <f t="shared" si="79"/>
        <v>1.1122733065316075</v>
      </c>
      <c r="L217" s="13">
        <f t="shared" si="87"/>
        <v>1112.2733065316074</v>
      </c>
      <c r="M217" s="3">
        <f t="shared" si="88"/>
        <v>-8.9776423648010115E-3</v>
      </c>
      <c r="N217" s="3">
        <f t="shared" si="94"/>
        <v>3.8713435655429299E-2</v>
      </c>
      <c r="O217" s="3">
        <v>206</v>
      </c>
      <c r="P217" s="3">
        <f t="shared" si="95"/>
        <v>0.81746031746031744</v>
      </c>
      <c r="Q217" s="3">
        <f>(  Eur_6M!B216 + ( (Eur_12M!B216 - Eur_6M!B216)/0.5  )*(P217-0.5) )/100</f>
        <v>-1.9761904761904764E-3</v>
      </c>
      <c r="R217" s="3">
        <f t="shared" si="70"/>
        <v>3.0113288171862918</v>
      </c>
      <c r="S217" s="3">
        <f t="shared" si="71"/>
        <v>2.9763266403463393</v>
      </c>
      <c r="T217" s="13">
        <f t="shared" si="72"/>
        <v>0.99869946491685724</v>
      </c>
      <c r="U217" s="13">
        <f t="shared" si="72"/>
        <v>0.99854138017943295</v>
      </c>
      <c r="V217" s="3">
        <f t="shared" si="73"/>
        <v>110.67097128923149</v>
      </c>
      <c r="W217" s="13">
        <f t="shared" si="74"/>
        <v>0.99869946491685724</v>
      </c>
      <c r="X217" s="3">
        <f t="shared" si="75"/>
        <v>1.1002473479462069E-4</v>
      </c>
      <c r="Y217" s="3">
        <f t="shared" si="76"/>
        <v>1.8744967813002131</v>
      </c>
      <c r="Z217" s="3">
        <f t="shared" si="77"/>
        <v>4.3076633403651323</v>
      </c>
      <c r="AA217" s="3">
        <f t="shared" si="78"/>
        <v>817.58766534027302</v>
      </c>
      <c r="AD217" s="3">
        <f t="shared" si="89"/>
        <v>-5.961753551221638E-3</v>
      </c>
      <c r="AE217" s="3">
        <f>Eur_1M!B216/100</f>
        <v>-3.7299999999999998E-3</v>
      </c>
      <c r="AF217" s="3">
        <f t="shared" si="90"/>
        <v>1.5</v>
      </c>
      <c r="AG217" s="3">
        <f t="shared" si="91"/>
        <v>-0.5</v>
      </c>
      <c r="AH217" s="3">
        <f t="shared" si="93"/>
        <v>0.99403824644877836</v>
      </c>
      <c r="AI217" s="3">
        <f t="shared" si="92"/>
        <v>0.99626999999999999</v>
      </c>
      <c r="AL217" s="25"/>
      <c r="AM217" s="25"/>
    </row>
    <row r="218" spans="1:39">
      <c r="A218" s="4">
        <v>42914</v>
      </c>
      <c r="B218" s="3">
        <v>137.2415</v>
      </c>
      <c r="C218" s="3">
        <f t="shared" si="80"/>
        <v>1.4977529218367686E-3</v>
      </c>
      <c r="D218" s="3">
        <f t="shared" si="81"/>
        <v>2.2432638148705775E-6</v>
      </c>
      <c r="E218" s="3">
        <f t="shared" si="82"/>
        <v>1.2152839150431041E-4</v>
      </c>
      <c r="F218" s="3">
        <f t="shared" si="83"/>
        <v>-2.3173109196831711E-3</v>
      </c>
      <c r="G218" s="3">
        <f t="shared" si="84"/>
        <v>3.9088037519403138E-2</v>
      </c>
      <c r="H218" s="3">
        <f t="shared" si="85"/>
        <v>1.5</v>
      </c>
      <c r="I218" s="13">
        <f>I219*(1+(H219*((B218/B219)-1))+((1-H219)*(Eur_1M!B218/100)*((A218-A219)/360)))</f>
        <v>118.21996095519887</v>
      </c>
      <c r="J218" s="3">
        <f t="shared" si="86"/>
        <v>113.10348269260993</v>
      </c>
      <c r="K218" s="3">
        <f t="shared" si="79"/>
        <v>1.1223038564644221</v>
      </c>
      <c r="L218" s="13">
        <f t="shared" si="87"/>
        <v>1122.3038564644221</v>
      </c>
      <c r="M218" s="3">
        <f t="shared" si="88"/>
        <v>2.2509579187410009E-3</v>
      </c>
      <c r="N218" s="3">
        <f t="shared" si="94"/>
        <v>3.8605503234593261E-2</v>
      </c>
      <c r="O218" s="3">
        <v>207</v>
      </c>
      <c r="P218" s="3">
        <f t="shared" si="95"/>
        <v>0.8214285714285714</v>
      </c>
      <c r="Q218" s="3">
        <f>(  Eur_6M!B217 + ( (Eur_12M!B217 - Eur_6M!B217)/0.5  )*(P218-0.5) )/100</f>
        <v>-1.9835714285714287E-3</v>
      </c>
      <c r="R218" s="3">
        <f t="shared" ref="R218:R281" si="96">(LN(L218/1000)+(Q218+((N218^2)/2))*P218)/(N218*SQRT(P218))</f>
        <v>3.2686177177635556</v>
      </c>
      <c r="S218" s="3">
        <f t="shared" ref="S218:S281" si="97">R218-(N218*SQRT(P218))</f>
        <v>3.2336285091006833</v>
      </c>
      <c r="T218" s="13">
        <f t="shared" ref="T218:U281" si="98">_xlfn.NORM.S.DIST(R218,TRUE)</f>
        <v>0.99945962894786822</v>
      </c>
      <c r="U218" s="13">
        <f t="shared" si="98"/>
        <v>0.99938885834046454</v>
      </c>
      <c r="V218" s="3">
        <f t="shared" ref="V218:V281" si="99">(L218*T218) - ( 1000* EXP(-Q218*P218) *U218 )</f>
        <v>120.6788438142529</v>
      </c>
      <c r="W218" s="13">
        <f t="shared" ref="W218:W281" si="100">T218</f>
        <v>0.99945962894786822</v>
      </c>
      <c r="X218" s="3">
        <f t="shared" ref="X218:X281" si="101" xml:space="preserve"> _xlfn.NORM.S.DIST(R218,FALSE) / ( L218 * N218 * SQRT(P218) )</f>
        <v>4.8628892737930871E-5</v>
      </c>
      <c r="Y218" s="3">
        <f t="shared" ref="Y218:Y281" si="102">- ( (L218* _xlfn.NORM.S.DIST(R218,FALSE)  * N218  ) / ( 2* SQRT(P218) ) ) - Q218 * 1000 * ( EXP(-Q218*P218) ) *U218</f>
        <v>1.9399477957989026</v>
      </c>
      <c r="Z218" s="3">
        <f t="shared" ref="Z218:Z281" si="103" xml:space="preserve"> L218 * SQRT(P218) * _xlfn.NORM.S.DIST(R218,FALSE)</f>
        <v>1.9423805208984315</v>
      </c>
      <c r="AA218" s="3">
        <f t="shared" ref="AA218:AA281" si="104">1000 * P218 * EXP(-Q218*P218) * U218</f>
        <v>822.26523925329013</v>
      </c>
      <c r="AD218" s="3">
        <f t="shared" si="89"/>
        <v>1.4988751139297651E-3</v>
      </c>
      <c r="AE218" s="3">
        <f>Eur_1M!B217/100</f>
        <v>-3.7199999999999998E-3</v>
      </c>
      <c r="AF218" s="3">
        <f t="shared" si="90"/>
        <v>1.5</v>
      </c>
      <c r="AG218" s="3">
        <f t="shared" si="91"/>
        <v>-0.5</v>
      </c>
      <c r="AH218" s="3">
        <f t="shared" si="93"/>
        <v>1.0014988751139298</v>
      </c>
      <c r="AI218" s="3">
        <f t="shared" si="92"/>
        <v>0.99628000000000005</v>
      </c>
      <c r="AL218" s="25"/>
      <c r="AM218" s="25"/>
    </row>
    <row r="219" spans="1:39">
      <c r="A219" s="4">
        <v>42913</v>
      </c>
      <c r="B219" s="3">
        <v>137.0361</v>
      </c>
      <c r="C219" s="3">
        <f t="shared" si="80"/>
        <v>-8.2476537367156301E-3</v>
      </c>
      <c r="D219" s="3">
        <f t="shared" si="81"/>
        <v>6.8023792160759293E-5</v>
      </c>
      <c r="E219" s="3">
        <f t="shared" si="82"/>
        <v>1.1947088182848917E-4</v>
      </c>
      <c r="F219" s="3">
        <f t="shared" si="83"/>
        <v>-4.246055882106933E-3</v>
      </c>
      <c r="G219" s="3">
        <f t="shared" si="84"/>
        <v>3.8651970803439753E-2</v>
      </c>
      <c r="H219" s="3">
        <f t="shared" si="85"/>
        <v>1.5</v>
      </c>
      <c r="I219" s="13">
        <f>I220*(1+(H220*((B219/B220)-1))+((1-H220)*(Eur_1M!B219/100)*((A219-A220)/360)))</f>
        <v>117.95415207247186</v>
      </c>
      <c r="J219" s="3">
        <f t="shared" si="86"/>
        <v>112.84917783474883</v>
      </c>
      <c r="K219" s="3">
        <f t="shared" si="79"/>
        <v>1.1197804388304062</v>
      </c>
      <c r="L219" s="13">
        <f t="shared" si="87"/>
        <v>1119.7804388304062</v>
      </c>
      <c r="M219" s="3">
        <f t="shared" si="88"/>
        <v>-1.2391871358772087E-2</v>
      </c>
      <c r="N219" s="3">
        <f t="shared" si="94"/>
        <v>3.5817052151573159E-2</v>
      </c>
      <c r="O219" s="3">
        <v>208</v>
      </c>
      <c r="P219" s="3">
        <f t="shared" si="95"/>
        <v>0.82539682539682535</v>
      </c>
      <c r="Q219" s="3">
        <f>(  Eur_6M!B218 + ( (Eur_12M!B218 - Eur_6M!B218)/0.5  )*(P219-0.5) )/100</f>
        <v>-2.0011111111111115E-3</v>
      </c>
      <c r="R219" s="3">
        <f t="shared" si="96"/>
        <v>3.4422065840165206</v>
      </c>
      <c r="S219" s="3">
        <f t="shared" si="97"/>
        <v>3.4096663077054914</v>
      </c>
      <c r="T219" s="13">
        <f t="shared" si="98"/>
        <v>0.99971150528447073</v>
      </c>
      <c r="U219" s="13">
        <f t="shared" si="98"/>
        <v>0.99967478795942077</v>
      </c>
      <c r="V219" s="3">
        <f t="shared" si="99"/>
        <v>118.13006214799259</v>
      </c>
      <c r="W219" s="13">
        <f t="shared" si="100"/>
        <v>0.99971150528447073</v>
      </c>
      <c r="X219" s="3">
        <f t="shared" si="101"/>
        <v>2.9270135169759469E-5</v>
      </c>
      <c r="Y219" s="3">
        <f t="shared" si="102"/>
        <v>1.98022541078959</v>
      </c>
      <c r="Z219" s="3">
        <f t="shared" si="103"/>
        <v>1.0850334192604594</v>
      </c>
      <c r="AA219" s="3">
        <f t="shared" si="104"/>
        <v>826.49239601665727</v>
      </c>
      <c r="AD219" s="3">
        <f t="shared" si="89"/>
        <v>-8.213735154265267E-3</v>
      </c>
      <c r="AE219" s="3">
        <f>Eur_1M!B218/100</f>
        <v>-3.7299999999999998E-3</v>
      </c>
      <c r="AF219" s="3">
        <f t="shared" si="90"/>
        <v>1.5</v>
      </c>
      <c r="AG219" s="3">
        <f t="shared" si="91"/>
        <v>-0.5</v>
      </c>
      <c r="AH219" s="3">
        <f t="shared" si="93"/>
        <v>0.99178626484573473</v>
      </c>
      <c r="AI219" s="3">
        <f t="shared" si="92"/>
        <v>0.99626999999999999</v>
      </c>
      <c r="AL219" s="25"/>
      <c r="AM219" s="25"/>
    </row>
    <row r="220" spans="1:39">
      <c r="A220" s="4">
        <v>42912</v>
      </c>
      <c r="B220" s="3">
        <v>138.17099999999999</v>
      </c>
      <c r="C220" s="3">
        <f t="shared" si="80"/>
        <v>-8.1055692542246087E-5</v>
      </c>
      <c r="D220" s="3">
        <f t="shared" si="81"/>
        <v>6.5700252935031275E-9</v>
      </c>
      <c r="E220" s="3">
        <f t="shared" si="82"/>
        <v>5.1447736463224108E-5</v>
      </c>
      <c r="F220" s="3">
        <f t="shared" si="83"/>
        <v>3.9761656802181199E-3</v>
      </c>
      <c r="G220" s="3">
        <f t="shared" si="84"/>
        <v>2.5264228595411355E-2</v>
      </c>
      <c r="H220" s="3">
        <f t="shared" si="85"/>
        <v>1.5</v>
      </c>
      <c r="I220" s="13">
        <f>I221*(1+(H221*((B220/B221)-1))+((1-H221)*(Eur_1M!B220/100)*((A220-A221)/360)))</f>
        <v>119.42491870597213</v>
      </c>
      <c r="J220" s="3">
        <f t="shared" si="86"/>
        <v>114.25629070412295</v>
      </c>
      <c r="K220" s="3">
        <f t="shared" si="79"/>
        <v>1.1337429461041322</v>
      </c>
      <c r="L220" s="13">
        <f t="shared" si="87"/>
        <v>1133.7429461041322</v>
      </c>
      <c r="M220" s="3">
        <f t="shared" si="88"/>
        <v>-1.0600089599054612E-4</v>
      </c>
      <c r="N220" s="3">
        <f t="shared" si="94"/>
        <v>3.602049264031644E-2</v>
      </c>
      <c r="O220" s="3">
        <v>209</v>
      </c>
      <c r="P220" s="3">
        <f t="shared" si="95"/>
        <v>0.82936507936507942</v>
      </c>
      <c r="Q220" s="3">
        <f>(  Eur_6M!B219 + ( (Eur_12M!B219 - Eur_6M!B219)/0.5  )*(P220-0.5) )/100</f>
        <v>-1.9922222222222221E-3</v>
      </c>
      <c r="R220" s="3">
        <f t="shared" si="96"/>
        <v>3.7925706770837597</v>
      </c>
      <c r="S220" s="3">
        <f t="shared" si="97"/>
        <v>3.7597670005439801</v>
      </c>
      <c r="T220" s="13">
        <f t="shared" si="98"/>
        <v>0.99992545210177664</v>
      </c>
      <c r="U220" s="13">
        <f t="shared" si="98"/>
        <v>0.99991496415993419</v>
      </c>
      <c r="V220" s="3">
        <f t="shared" si="99"/>
        <v>132.08995910216504</v>
      </c>
      <c r="W220" s="13">
        <f t="shared" si="100"/>
        <v>0.99992545210177664</v>
      </c>
      <c r="X220" s="3">
        <f t="shared" si="101"/>
        <v>8.0744984441197588E-6</v>
      </c>
      <c r="Y220" s="3">
        <f t="shared" si="102"/>
        <v>1.9886138764168573</v>
      </c>
      <c r="Z220" s="3">
        <f t="shared" si="103"/>
        <v>0.31005600341430378</v>
      </c>
      <c r="AA220" s="3">
        <f t="shared" si="104"/>
        <v>830.66591265585635</v>
      </c>
      <c r="AD220" s="3">
        <f t="shared" si="89"/>
        <v>-8.1052407618353861E-5</v>
      </c>
      <c r="AE220" s="3">
        <f>Eur_1M!B219/100</f>
        <v>-3.7399999999999998E-3</v>
      </c>
      <c r="AF220" s="3">
        <f t="shared" si="90"/>
        <v>1.5</v>
      </c>
      <c r="AG220" s="3">
        <f t="shared" si="91"/>
        <v>-0.5</v>
      </c>
      <c r="AH220" s="3">
        <f t="shared" si="93"/>
        <v>0.99991894759238165</v>
      </c>
      <c r="AI220" s="3">
        <f t="shared" si="92"/>
        <v>0.99626000000000003</v>
      </c>
      <c r="AL220" s="25"/>
      <c r="AM220" s="25"/>
    </row>
    <row r="221" spans="1:39">
      <c r="A221" s="4">
        <v>42909</v>
      </c>
      <c r="B221" s="11">
        <f>B222</f>
        <v>138.18219999999999</v>
      </c>
      <c r="C221" s="3">
        <f t="shared" si="80"/>
        <v>0</v>
      </c>
      <c r="D221" s="3">
        <f t="shared" si="81"/>
        <v>0</v>
      </c>
      <c r="E221" s="3">
        <f t="shared" si="82"/>
        <v>5.1545754067770962E-5</v>
      </c>
      <c r="F221" s="3">
        <f t="shared" si="83"/>
        <v>4.3806214807386385E-3</v>
      </c>
      <c r="G221" s="3">
        <f t="shared" si="84"/>
        <v>2.5246522516629566E-2</v>
      </c>
      <c r="H221" s="3">
        <f t="shared" si="85"/>
        <v>1.5</v>
      </c>
      <c r="I221" s="13">
        <f>I222*(1+(H222*((B221/B222)-1))+((1-H222)*(Eur_1M!B221/100)*((A221-A222)/360)))</f>
        <v>119.43757852532282</v>
      </c>
      <c r="J221" s="3">
        <f t="shared" si="86"/>
        <v>114.26840261523553</v>
      </c>
      <c r="K221" s="3">
        <f t="shared" si="79"/>
        <v>1.1338631302419429</v>
      </c>
      <c r="L221" s="13">
        <f t="shared" si="87"/>
        <v>1133.8631302419428</v>
      </c>
      <c r="M221" s="3">
        <f t="shared" si="88"/>
        <v>5.1666533195464699E-6</v>
      </c>
      <c r="N221" s="3">
        <f t="shared" si="94"/>
        <v>3.6134819147317629E-2</v>
      </c>
      <c r="O221" s="3">
        <v>210</v>
      </c>
      <c r="P221" s="3">
        <f t="shared" si="95"/>
        <v>0.83333333333333337</v>
      </c>
      <c r="Q221" s="3">
        <f>(  Eur_6M!B220 + ( (Eur_12M!B220 - Eur_6M!B220)/0.5  )*(P221-0.5) )/100</f>
        <v>-1.9966666666666666E-3</v>
      </c>
      <c r="R221" s="3">
        <f t="shared" si="96"/>
        <v>3.7746030778362365</v>
      </c>
      <c r="S221" s="3">
        <f t="shared" si="97"/>
        <v>3.7416166519056442</v>
      </c>
      <c r="T221" s="13">
        <f t="shared" si="98"/>
        <v>0.99991986868388716</v>
      </c>
      <c r="U221" s="13">
        <f t="shared" si="98"/>
        <v>0.99990857986351245</v>
      </c>
      <c r="V221" s="3">
        <f t="shared" si="99"/>
        <v>132.19857075300229</v>
      </c>
      <c r="W221" s="13">
        <f t="shared" si="100"/>
        <v>0.99991986868388716</v>
      </c>
      <c r="X221" s="3">
        <f t="shared" si="101"/>
        <v>8.593715533061154E-6</v>
      </c>
      <c r="Y221" s="3">
        <f t="shared" si="102"/>
        <v>1.9925956898197446</v>
      </c>
      <c r="Z221" s="3">
        <f t="shared" si="103"/>
        <v>0.33269546443770825</v>
      </c>
      <c r="AA221" s="3">
        <f t="shared" si="104"/>
        <v>834.64475128668539</v>
      </c>
      <c r="AD221" s="3">
        <f t="shared" si="89"/>
        <v>0</v>
      </c>
      <c r="AE221" s="3">
        <f>Eur_1M!B220/100</f>
        <v>-3.7399999999999998E-3</v>
      </c>
      <c r="AF221" s="3">
        <f t="shared" si="90"/>
        <v>1.5</v>
      </c>
      <c r="AG221" s="3">
        <f t="shared" si="91"/>
        <v>-0.5</v>
      </c>
      <c r="AH221" s="3">
        <f t="shared" si="93"/>
        <v>1</v>
      </c>
      <c r="AI221" s="3">
        <f t="shared" si="92"/>
        <v>0.99626000000000003</v>
      </c>
      <c r="AL221" s="25"/>
      <c r="AM221" s="25"/>
    </row>
    <row r="222" spans="1:39">
      <c r="A222" s="4">
        <v>42908</v>
      </c>
      <c r="B222" s="3">
        <v>138.18219999999999</v>
      </c>
      <c r="C222" s="3">
        <f t="shared" si="80"/>
        <v>3.5611504918982713E-4</v>
      </c>
      <c r="D222" s="3">
        <f t="shared" si="81"/>
        <v>1.26817928259473E-7</v>
      </c>
      <c r="E222" s="3">
        <f t="shared" si="82"/>
        <v>6.7838196266116894E-5</v>
      </c>
      <c r="F222" s="3">
        <f t="shared" si="83"/>
        <v>8.417011228811281E-3</v>
      </c>
      <c r="G222" s="3">
        <f t="shared" si="84"/>
        <v>2.8462751866197577E-2</v>
      </c>
      <c r="H222" s="3">
        <f t="shared" si="85"/>
        <v>1.5</v>
      </c>
      <c r="I222" s="13">
        <f>I223*(1+(H223*((B222/B223)-1))+((1-H223)*(Eur_1M!B222/100)*((A222-A223)/360)))</f>
        <v>119.4369614343554</v>
      </c>
      <c r="J222" s="3">
        <f t="shared" si="86"/>
        <v>114.26781223153898</v>
      </c>
      <c r="K222" s="3">
        <f t="shared" si="79"/>
        <v>1.1338572719793707</v>
      </c>
      <c r="L222" s="13">
        <f t="shared" si="87"/>
        <v>1133.8572719793708</v>
      </c>
      <c r="M222" s="3">
        <f t="shared" si="88"/>
        <v>5.3930280417484485E-4</v>
      </c>
      <c r="N222" s="3">
        <f t="shared" si="94"/>
        <v>3.6223432518781011E-2</v>
      </c>
      <c r="O222" s="3">
        <v>211</v>
      </c>
      <c r="P222" s="3">
        <f t="shared" si="95"/>
        <v>0.83730158730158732</v>
      </c>
      <c r="Q222" s="3">
        <f>(  Eur_6M!B221 + ( (Eur_12M!B221 - Eur_6M!B221)/0.5  )*(P222-0.5) )/100</f>
        <v>-1.9711904761904762E-3</v>
      </c>
      <c r="R222" s="3">
        <f t="shared" si="96"/>
        <v>3.7568437786799245</v>
      </c>
      <c r="S222" s="3">
        <f t="shared" si="97"/>
        <v>3.7236978219735959</v>
      </c>
      <c r="T222" s="13">
        <f t="shared" si="98"/>
        <v>0.99991396508140518</v>
      </c>
      <c r="U222" s="13">
        <f t="shared" si="98"/>
        <v>0.99990183705288593</v>
      </c>
      <c r="V222" s="3">
        <f t="shared" si="99"/>
        <v>132.20620205037426</v>
      </c>
      <c r="W222" s="13">
        <f t="shared" si="100"/>
        <v>0.99991396508140518</v>
      </c>
      <c r="X222" s="3">
        <f t="shared" si="101"/>
        <v>9.1439125388091504E-6</v>
      </c>
      <c r="Y222" s="3">
        <f t="shared" si="102"/>
        <v>1.9665402062563457</v>
      </c>
      <c r="Z222" s="3">
        <f t="shared" si="103"/>
        <v>0.35654993278917163</v>
      </c>
      <c r="AA222" s="3">
        <f t="shared" si="104"/>
        <v>838.60235090039953</v>
      </c>
      <c r="AD222" s="3">
        <f t="shared" si="89"/>
        <v>3.5617846568158917E-4</v>
      </c>
      <c r="AE222" s="3">
        <f>Eur_1M!B221/100</f>
        <v>-3.7199999999999998E-3</v>
      </c>
      <c r="AF222" s="3">
        <f t="shared" si="90"/>
        <v>1.5</v>
      </c>
      <c r="AG222" s="3">
        <f t="shared" si="91"/>
        <v>-0.5</v>
      </c>
      <c r="AH222" s="3">
        <f t="shared" si="93"/>
        <v>1.0003561784656816</v>
      </c>
      <c r="AI222" s="3">
        <f t="shared" si="92"/>
        <v>0.99628000000000005</v>
      </c>
      <c r="AL222" s="25"/>
      <c r="AM222" s="25"/>
    </row>
    <row r="223" spans="1:39">
      <c r="A223" s="4">
        <v>42907</v>
      </c>
      <c r="B223" s="3">
        <v>138.13300000000001</v>
      </c>
      <c r="C223" s="3">
        <f t="shared" si="80"/>
        <v>2.0851644966264843E-4</v>
      </c>
      <c r="D223" s="3">
        <f t="shared" si="81"/>
        <v>4.3479109779915797E-8</v>
      </c>
      <c r="E223" s="3">
        <f t="shared" si="82"/>
        <v>6.7711378337857424E-5</v>
      </c>
      <c r="F223" s="3">
        <f t="shared" si="83"/>
        <v>8.0608961796214545E-3</v>
      </c>
      <c r="G223" s="3">
        <f t="shared" si="84"/>
        <v>2.8499599949986368E-2</v>
      </c>
      <c r="H223" s="3">
        <f t="shared" si="85"/>
        <v>1.5</v>
      </c>
      <c r="I223" s="13">
        <f>I224*(1+(H224*((B223/B224)-1))+((1-H224)*(Eur_1M!B223/100)*((A223-A224)/360)))</f>
        <v>119.37256611198146</v>
      </c>
      <c r="J223" s="3">
        <f t="shared" si="86"/>
        <v>114.20620389424334</v>
      </c>
      <c r="K223" s="3">
        <f t="shared" si="79"/>
        <v>1.1332459444332053</v>
      </c>
      <c r="L223" s="13">
        <f t="shared" si="87"/>
        <v>1133.2459444332053</v>
      </c>
      <c r="M223" s="3">
        <f t="shared" si="88"/>
        <v>3.1792340975653622E-4</v>
      </c>
      <c r="N223" s="3">
        <f t="shared" si="94"/>
        <v>3.6325721912247755E-2</v>
      </c>
      <c r="O223" s="3">
        <v>212</v>
      </c>
      <c r="P223" s="3">
        <f t="shared" si="95"/>
        <v>0.84126984126984128</v>
      </c>
      <c r="Q223" s="3">
        <f>(  Eur_6M!B222 + ( (Eur_12M!B222 - Eur_6M!B222)/0.5  )*(P223-0.5) )/100</f>
        <v>-1.9592063492063494E-3</v>
      </c>
      <c r="R223" s="3">
        <f t="shared" si="96"/>
        <v>3.7214721599136165</v>
      </c>
      <c r="S223" s="3">
        <f t="shared" si="97"/>
        <v>3.6881539305165889</v>
      </c>
      <c r="T223" s="13">
        <f t="shared" si="98"/>
        <v>0.99990096764742697</v>
      </c>
      <c r="U223" s="13">
        <f t="shared" si="98"/>
        <v>0.99988705650565624</v>
      </c>
      <c r="V223" s="3">
        <f t="shared" si="99"/>
        <v>131.59726594741483</v>
      </c>
      <c r="W223" s="13">
        <f t="shared" si="100"/>
        <v>0.99990096764742697</v>
      </c>
      <c r="X223" s="3">
        <f t="shared" si="101"/>
        <v>1.0388545423618867E-5</v>
      </c>
      <c r="Y223" s="3">
        <f t="shared" si="102"/>
        <v>1.9534141625487191</v>
      </c>
      <c r="Z223" s="3">
        <f t="shared" si="103"/>
        <v>0.40771122092951051</v>
      </c>
      <c r="AA223" s="3">
        <f t="shared" si="104"/>
        <v>842.56241071611237</v>
      </c>
      <c r="AD223" s="3">
        <f t="shared" si="89"/>
        <v>2.0853819072863544E-4</v>
      </c>
      <c r="AE223" s="3">
        <f>Eur_1M!B222/100</f>
        <v>-3.7299999999999998E-3</v>
      </c>
      <c r="AF223" s="3">
        <f t="shared" si="90"/>
        <v>1.5</v>
      </c>
      <c r="AG223" s="3">
        <f t="shared" si="91"/>
        <v>-0.5</v>
      </c>
      <c r="AH223" s="3">
        <f t="shared" si="93"/>
        <v>1.0002085381907286</v>
      </c>
      <c r="AI223" s="3">
        <f t="shared" si="92"/>
        <v>0.99626999999999999</v>
      </c>
      <c r="AL223" s="25"/>
      <c r="AM223" s="25"/>
    </row>
    <row r="224" spans="1:39">
      <c r="A224" s="4">
        <v>42906</v>
      </c>
      <c r="B224" s="3">
        <v>138.10419999999999</v>
      </c>
      <c r="C224" s="3">
        <f t="shared" si="80"/>
        <v>1.8169456331131803E-3</v>
      </c>
      <c r="D224" s="3">
        <f t="shared" si="81"/>
        <v>3.3012914336890556E-6</v>
      </c>
      <c r="E224" s="3">
        <f t="shared" si="82"/>
        <v>6.7967654623761727E-5</v>
      </c>
      <c r="F224" s="3">
        <f t="shared" si="83"/>
        <v>8.3998789497611859E-3</v>
      </c>
      <c r="G224" s="3">
        <f t="shared" si="84"/>
        <v>2.8494577193667818E-2</v>
      </c>
      <c r="H224" s="3">
        <f t="shared" si="85"/>
        <v>1.5</v>
      </c>
      <c r="I224" s="13">
        <f>I225*(1+(H225*((B224/B225)-1))+((1-H225)*(Eur_1M!B224/100)*((A224-A225)/360)))</f>
        <v>119.33462081090114</v>
      </c>
      <c r="J224" s="3">
        <f t="shared" si="86"/>
        <v>114.1699008395872</v>
      </c>
      <c r="K224" s="3">
        <f t="shared" si="79"/>
        <v>1.1328857162839734</v>
      </c>
      <c r="L224" s="13">
        <f t="shared" si="87"/>
        <v>1132.8857162839734</v>
      </c>
      <c r="M224" s="3">
        <f t="shared" si="88"/>
        <v>2.7293622627499467E-3</v>
      </c>
      <c r="N224" s="3">
        <f t="shared" si="94"/>
        <v>3.6284425540443262E-2</v>
      </c>
      <c r="O224" s="3">
        <v>213</v>
      </c>
      <c r="P224" s="3">
        <f t="shared" si="95"/>
        <v>0.84523809523809523</v>
      </c>
      <c r="Q224" s="3">
        <f>(  Eur_6M!B223 + ( (Eur_12M!B223 - Eur_6M!B223)/0.5  )*(P224-0.5) )/100</f>
        <v>-1.9366666666666668E-3</v>
      </c>
      <c r="R224" s="3">
        <f t="shared" si="96"/>
        <v>3.7077997023760063</v>
      </c>
      <c r="S224" s="3">
        <f t="shared" si="97"/>
        <v>3.6744409512729996</v>
      </c>
      <c r="T224" s="13">
        <f t="shared" si="98"/>
        <v>0.99989546604285184</v>
      </c>
      <c r="U224" s="13">
        <f t="shared" si="98"/>
        <v>0.99988081461927936</v>
      </c>
      <c r="V224" s="3">
        <f t="shared" si="99"/>
        <v>131.24838692803542</v>
      </c>
      <c r="W224" s="13">
        <f t="shared" si="100"/>
        <v>0.99989546604285184</v>
      </c>
      <c r="X224" s="3">
        <f t="shared" si="101"/>
        <v>1.0919983504536434E-5</v>
      </c>
      <c r="Y224" s="3">
        <f t="shared" si="102"/>
        <v>1.9303824641005238</v>
      </c>
      <c r="Z224" s="3">
        <f t="shared" si="103"/>
        <v>0.42982680827806136</v>
      </c>
      <c r="AA224" s="3">
        <f t="shared" si="104"/>
        <v>846.52193104000332</v>
      </c>
      <c r="AD224" s="3">
        <f t="shared" si="89"/>
        <v>1.8185972789954707E-3</v>
      </c>
      <c r="AE224" s="3">
        <f>Eur_1M!B223/100</f>
        <v>-3.7199999999999998E-3</v>
      </c>
      <c r="AF224" s="3">
        <f t="shared" si="90"/>
        <v>1.5</v>
      </c>
      <c r="AG224" s="3">
        <f t="shared" si="91"/>
        <v>-0.5</v>
      </c>
      <c r="AH224" s="3">
        <f t="shared" si="93"/>
        <v>1.0018185972789955</v>
      </c>
      <c r="AI224" s="3">
        <f t="shared" si="92"/>
        <v>0.99628000000000005</v>
      </c>
      <c r="AL224" s="25"/>
      <c r="AM224" s="25"/>
    </row>
    <row r="225" spans="1:39">
      <c r="A225" s="4">
        <v>42905</v>
      </c>
      <c r="B225" s="3">
        <v>137.8535</v>
      </c>
      <c r="C225" s="3">
        <f t="shared" si="80"/>
        <v>6.095282512755683E-4</v>
      </c>
      <c r="D225" s="3">
        <f t="shared" si="81"/>
        <v>3.7152468910305235E-7</v>
      </c>
      <c r="E225" s="3">
        <f t="shared" si="82"/>
        <v>6.4744146759513236E-5</v>
      </c>
      <c r="F225" s="3">
        <f t="shared" si="83"/>
        <v>6.3040362577883469E-3</v>
      </c>
      <c r="G225" s="3">
        <f t="shared" si="84"/>
        <v>2.8120090666496358E-2</v>
      </c>
      <c r="H225" s="3">
        <f t="shared" si="85"/>
        <v>1.5</v>
      </c>
      <c r="I225" s="13">
        <f>I226*(1+(H226*((B225/B226)-1))+((1-H226)*(Eur_1M!B225/100)*((A225-A226)/360)))</f>
        <v>119.00935748286533</v>
      </c>
      <c r="J225" s="3">
        <f t="shared" si="86"/>
        <v>113.85871468374859</v>
      </c>
      <c r="K225" s="3">
        <f t="shared" si="79"/>
        <v>1.1297978765953831</v>
      </c>
      <c r="L225" s="13">
        <f t="shared" si="87"/>
        <v>1129.7978765953831</v>
      </c>
      <c r="M225" s="3">
        <f t="shared" si="88"/>
        <v>9.2968045689089155E-4</v>
      </c>
      <c r="N225" s="3">
        <f t="shared" si="94"/>
        <v>3.6291607363892225E-2</v>
      </c>
      <c r="O225" s="3">
        <v>214</v>
      </c>
      <c r="P225" s="3">
        <f t="shared" si="95"/>
        <v>0.84920634920634919</v>
      </c>
      <c r="Q225" s="3">
        <f>(  Eur_6M!B224 + ( (Eur_12M!B224 - Eur_6M!B224)/0.5  )*(P225-0.5) )/100</f>
        <v>-1.9068253968253968E-3</v>
      </c>
      <c r="R225" s="3">
        <f t="shared" si="96"/>
        <v>3.6173961760932047</v>
      </c>
      <c r="S225" s="3">
        <f t="shared" si="97"/>
        <v>3.5839525915349939</v>
      </c>
      <c r="T225" s="13">
        <f t="shared" si="98"/>
        <v>0.99985120918148362</v>
      </c>
      <c r="U225" s="13">
        <f t="shared" si="98"/>
        <v>0.9998307832301403</v>
      </c>
      <c r="V225" s="3">
        <f t="shared" si="99"/>
        <v>128.1786640581762</v>
      </c>
      <c r="W225" s="13">
        <f t="shared" si="100"/>
        <v>0.99985120918148362</v>
      </c>
      <c r="X225" s="3">
        <f t="shared" si="101"/>
        <v>1.5209127707603583E-5</v>
      </c>
      <c r="Y225" s="3">
        <f t="shared" si="102"/>
        <v>1.8968077764430735</v>
      </c>
      <c r="Z225" s="3">
        <f t="shared" si="103"/>
        <v>0.59830860790420171</v>
      </c>
      <c r="AA225" s="3">
        <f t="shared" si="104"/>
        <v>850.4386401709819</v>
      </c>
      <c r="AD225" s="3">
        <f t="shared" si="89"/>
        <v>6.0971405136833745E-4</v>
      </c>
      <c r="AE225" s="3">
        <f>Eur_1M!B224/100</f>
        <v>-3.7399999999999998E-3</v>
      </c>
      <c r="AF225" s="3">
        <f t="shared" si="90"/>
        <v>1.5</v>
      </c>
      <c r="AG225" s="3">
        <f t="shared" si="91"/>
        <v>-0.5</v>
      </c>
      <c r="AH225" s="3">
        <f t="shared" si="93"/>
        <v>1.0006097140513683</v>
      </c>
      <c r="AI225" s="3">
        <f t="shared" si="92"/>
        <v>0.99626000000000003</v>
      </c>
      <c r="AL225" s="25"/>
      <c r="AM225" s="25"/>
    </row>
    <row r="226" spans="1:39">
      <c r="A226" s="4">
        <v>42902</v>
      </c>
      <c r="B226" s="3">
        <v>137.76949999999999</v>
      </c>
      <c r="C226" s="3">
        <f t="shared" si="80"/>
        <v>-2.4748424410110751E-4</v>
      </c>
      <c r="D226" s="3">
        <f t="shared" si="81"/>
        <v>6.1248451078296564E-8</v>
      </c>
      <c r="E226" s="3">
        <f t="shared" si="82"/>
        <v>6.6929009355115216E-5</v>
      </c>
      <c r="F226" s="3">
        <f t="shared" si="83"/>
        <v>4.0956373786303867E-3</v>
      </c>
      <c r="G226" s="3">
        <f t="shared" si="84"/>
        <v>2.8857195691646721E-2</v>
      </c>
      <c r="H226" s="3">
        <f t="shared" si="85"/>
        <v>1.5</v>
      </c>
      <c r="I226" s="13">
        <f>I227*(1+(H227*((B226/B227)-1))+((1-H227)*(Eur_1M!B226/100)*((A226-A227)/360)))</f>
        <v>118.89876822332828</v>
      </c>
      <c r="J226" s="3">
        <f t="shared" si="86"/>
        <v>113.75291165098682</v>
      </c>
      <c r="K226" s="3">
        <f t="shared" si="79"/>
        <v>1.1287480136834083</v>
      </c>
      <c r="L226" s="13">
        <f t="shared" si="87"/>
        <v>1128.7480136834083</v>
      </c>
      <c r="M226" s="3">
        <f t="shared" si="88"/>
        <v>-3.6608076632388176E-4</v>
      </c>
      <c r="N226" s="3">
        <f t="shared" si="94"/>
        <v>3.6787951316843703E-2</v>
      </c>
      <c r="O226" s="3">
        <v>215</v>
      </c>
      <c r="P226" s="3">
        <f t="shared" si="95"/>
        <v>0.85317460317460314</v>
      </c>
      <c r="Q226" s="3">
        <f>(  Eur_6M!B225 + ( (Eur_12M!B225 - Eur_6M!B225)/0.5  )*(P226-0.5) )/100</f>
        <v>-1.8835714285714289E-3</v>
      </c>
      <c r="R226" s="3">
        <f t="shared" si="96"/>
        <v>3.5338153485383952</v>
      </c>
      <c r="S226" s="3">
        <f t="shared" si="97"/>
        <v>3.4998352555771253</v>
      </c>
      <c r="T226" s="13">
        <f t="shared" si="98"/>
        <v>0.99979519643347614</v>
      </c>
      <c r="U226" s="13">
        <f t="shared" si="98"/>
        <v>0.99976722710990107</v>
      </c>
      <c r="V226" s="3">
        <f t="shared" si="99"/>
        <v>127.14168207774117</v>
      </c>
      <c r="W226" s="13">
        <f t="shared" si="100"/>
        <v>0.99979519643347614</v>
      </c>
      <c r="X226" s="3">
        <f t="shared" si="101"/>
        <v>2.0201616944760841E-5</v>
      </c>
      <c r="Y226" s="3">
        <f t="shared" si="102"/>
        <v>1.868745122326259</v>
      </c>
      <c r="Z226" s="3">
        <f t="shared" si="103"/>
        <v>0.80783683583662214</v>
      </c>
      <c r="AA226" s="3">
        <f t="shared" si="104"/>
        <v>854.3478547506071</v>
      </c>
      <c r="AD226" s="3">
        <f t="shared" si="89"/>
        <v>-2.4745362240174984E-4</v>
      </c>
      <c r="AE226" s="3">
        <f>Eur_1M!B225/100</f>
        <v>-3.7299999999999998E-3</v>
      </c>
      <c r="AF226" s="3">
        <f t="shared" si="90"/>
        <v>1.5</v>
      </c>
      <c r="AG226" s="3">
        <f t="shared" si="91"/>
        <v>-0.5</v>
      </c>
      <c r="AH226" s="3">
        <f t="shared" si="93"/>
        <v>0.99975254637759825</v>
      </c>
      <c r="AI226" s="3">
        <f t="shared" si="92"/>
        <v>0.99626999999999999</v>
      </c>
      <c r="AL226" s="25"/>
      <c r="AM226" s="25"/>
    </row>
    <row r="227" spans="1:39">
      <c r="A227" s="4">
        <v>42901</v>
      </c>
      <c r="B227" s="3">
        <v>137.80359999999999</v>
      </c>
      <c r="C227" s="3">
        <f t="shared" si="80"/>
        <v>-5.1274814165292925E-3</v>
      </c>
      <c r="D227" s="3">
        <f t="shared" si="81"/>
        <v>2.6291065676853241E-5</v>
      </c>
      <c r="E227" s="3">
        <f t="shared" si="82"/>
        <v>6.7718346656412591E-5</v>
      </c>
      <c r="F227" s="3">
        <f t="shared" si="83"/>
        <v>3.4208495628838169E-3</v>
      </c>
      <c r="G227" s="3">
        <f t="shared" si="84"/>
        <v>2.9083995160220213E-2</v>
      </c>
      <c r="H227" s="3">
        <f t="shared" si="85"/>
        <v>1.5</v>
      </c>
      <c r="I227" s="13">
        <f>I228*(1+(H228*((B227/B228)-1))+((1-H228)*(Eur_1M!B227/100)*((A227-A228)/360)))</f>
        <v>118.94230274360351</v>
      </c>
      <c r="J227" s="3">
        <f t="shared" si="86"/>
        <v>113.79456202729126</v>
      </c>
      <c r="K227" s="3">
        <f t="shared" si="79"/>
        <v>1.1291613022651288</v>
      </c>
      <c r="L227" s="13">
        <f t="shared" si="87"/>
        <v>1129.1613022651288</v>
      </c>
      <c r="M227" s="3">
        <f t="shared" si="88"/>
        <v>-7.6958945034085484E-3</v>
      </c>
      <c r="N227" s="3">
        <f t="shared" si="94"/>
        <v>3.601194495673609E-2</v>
      </c>
      <c r="O227" s="3">
        <v>216</v>
      </c>
      <c r="P227" s="3">
        <f t="shared" si="95"/>
        <v>0.8571428571428571</v>
      </c>
      <c r="Q227" s="3">
        <f>(  Eur_6M!B226 + ( (Eur_12M!B226 - Eur_6M!B226)/0.5  )*(P227-0.5) )/100</f>
        <v>-1.8599999999999999E-3</v>
      </c>
      <c r="R227" s="3">
        <f t="shared" si="96"/>
        <v>3.612314163033044</v>
      </c>
      <c r="S227" s="3">
        <f t="shared" si="97"/>
        <v>3.578973580560195</v>
      </c>
      <c r="T227" s="13">
        <f t="shared" si="98"/>
        <v>0.99984826170835195</v>
      </c>
      <c r="U227" s="13">
        <f t="shared" si="98"/>
        <v>0.99982752683331533</v>
      </c>
      <c r="V227" s="3">
        <f t="shared" si="99"/>
        <v>127.56715635222383</v>
      </c>
      <c r="W227" s="13">
        <f t="shared" si="100"/>
        <v>0.99984826170835195</v>
      </c>
      <c r="X227" s="3">
        <f t="shared" si="101"/>
        <v>1.5547731191688901E-5</v>
      </c>
      <c r="Y227" s="3">
        <f t="shared" si="102"/>
        <v>1.8497923103374367</v>
      </c>
      <c r="Z227" s="3">
        <f t="shared" si="103"/>
        <v>0.61189764719874462</v>
      </c>
      <c r="AA227" s="3">
        <f t="shared" si="104"/>
        <v>858.36240763363219</v>
      </c>
      <c r="AD227" s="3">
        <f t="shared" si="89"/>
        <v>-5.1143583227446499E-3</v>
      </c>
      <c r="AE227" s="3">
        <f>Eur_1M!B226/100</f>
        <v>-3.7199999999999998E-3</v>
      </c>
      <c r="AF227" s="3">
        <f t="shared" si="90"/>
        <v>1.5</v>
      </c>
      <c r="AG227" s="3">
        <f t="shared" si="91"/>
        <v>-0.5</v>
      </c>
      <c r="AH227" s="3">
        <f t="shared" si="93"/>
        <v>0.99488564167725535</v>
      </c>
      <c r="AI227" s="3">
        <f t="shared" si="92"/>
        <v>0.99628000000000005</v>
      </c>
      <c r="AL227" s="25"/>
      <c r="AM227" s="25"/>
    </row>
    <row r="228" spans="1:39">
      <c r="A228" s="4">
        <v>42900</v>
      </c>
      <c r="B228" s="3">
        <v>138.512</v>
      </c>
      <c r="C228" s="3">
        <f t="shared" si="80"/>
        <v>2.3281382996498518E-3</v>
      </c>
      <c r="D228" s="3">
        <f t="shared" si="81"/>
        <v>5.4202279422965032E-6</v>
      </c>
      <c r="E228" s="3">
        <f t="shared" si="82"/>
        <v>4.2506576519552939E-5</v>
      </c>
      <c r="F228" s="3">
        <f t="shared" si="83"/>
        <v>9.5872224751880914E-3</v>
      </c>
      <c r="G228" s="3">
        <f t="shared" si="84"/>
        <v>2.1855812001146366E-2</v>
      </c>
      <c r="H228" s="3">
        <f t="shared" si="85"/>
        <v>1.5</v>
      </c>
      <c r="I228" s="13">
        <f>I229*(1+(H229*((B228/B229)-1))+((1-H229)*(Eur_1M!B228/100)*((A228-A229)/360)))</f>
        <v>119.86120149615928</v>
      </c>
      <c r="J228" s="3">
        <f t="shared" si="86"/>
        <v>114.67369147646558</v>
      </c>
      <c r="K228" s="3">
        <f t="shared" si="79"/>
        <v>1.1378847327701052</v>
      </c>
      <c r="L228" s="13">
        <f t="shared" si="87"/>
        <v>1137.8847327701051</v>
      </c>
      <c r="M228" s="3">
        <f t="shared" si="88"/>
        <v>3.4953405064008822E-3</v>
      </c>
      <c r="N228" s="3">
        <f t="shared" si="94"/>
        <v>3.5741552186613013E-2</v>
      </c>
      <c r="O228" s="3">
        <v>217</v>
      </c>
      <c r="P228" s="3">
        <f t="shared" si="95"/>
        <v>0.86111111111111116</v>
      </c>
      <c r="Q228" s="3">
        <f>(  Eur_6M!B227 + ( (Eur_12M!B227 - Eur_6M!B227)/0.5  )*(P228-0.5) )/100</f>
        <v>-1.8505555555555554E-3</v>
      </c>
      <c r="R228" s="3">
        <f t="shared" si="96"/>
        <v>3.8631309397123617</v>
      </c>
      <c r="S228" s="3">
        <f t="shared" si="97"/>
        <v>3.8299641829562194</v>
      </c>
      <c r="T228" s="13">
        <f t="shared" si="98"/>
        <v>0.99994402851765762</v>
      </c>
      <c r="U228" s="13">
        <f t="shared" si="98"/>
        <v>0.9999359190440168</v>
      </c>
      <c r="V228" s="3">
        <f t="shared" si="99"/>
        <v>136.2904225269092</v>
      </c>
      <c r="W228" s="13">
        <f t="shared" si="100"/>
        <v>0.99994402851765762</v>
      </c>
      <c r="X228" s="3">
        <f t="shared" si="101"/>
        <v>6.0736672536977846E-6</v>
      </c>
      <c r="Y228" s="3">
        <f t="shared" si="102"/>
        <v>1.8483650413679993</v>
      </c>
      <c r="Z228" s="3">
        <f t="shared" si="103"/>
        <v>0.24203609558909744</v>
      </c>
      <c r="AA228" s="3">
        <f t="shared" si="104"/>
        <v>862.42914598852803</v>
      </c>
      <c r="AD228" s="3">
        <f t="shared" si="89"/>
        <v>2.3308505180190675E-3</v>
      </c>
      <c r="AE228" s="3">
        <f>Eur_1M!B227/100</f>
        <v>-3.7299999999999998E-3</v>
      </c>
      <c r="AF228" s="3">
        <f t="shared" si="90"/>
        <v>1.5</v>
      </c>
      <c r="AG228" s="3">
        <f t="shared" si="91"/>
        <v>-0.5</v>
      </c>
      <c r="AH228" s="3">
        <f t="shared" si="93"/>
        <v>1.0023308505180191</v>
      </c>
      <c r="AI228" s="3">
        <f t="shared" si="92"/>
        <v>0.99626999999999999</v>
      </c>
      <c r="AL228" s="25"/>
      <c r="AM228" s="25"/>
    </row>
    <row r="229" spans="1:39">
      <c r="A229" s="4">
        <v>42899</v>
      </c>
      <c r="B229" s="3">
        <v>138.18989999999999</v>
      </c>
      <c r="C229" s="3">
        <f t="shared" si="80"/>
        <v>-1.2445865926330007E-4</v>
      </c>
      <c r="D229" s="3">
        <f t="shared" si="81"/>
        <v>1.5489957865618228E-8</v>
      </c>
      <c r="E229" s="3">
        <f t="shared" si="82"/>
        <v>5.0805243604529532E-5</v>
      </c>
      <c r="F229" s="3">
        <f t="shared" si="83"/>
        <v>1.0962986850727356E-2</v>
      </c>
      <c r="G229" s="3">
        <f t="shared" si="84"/>
        <v>2.3757697880536804E-2</v>
      </c>
      <c r="H229" s="3">
        <f t="shared" si="85"/>
        <v>1.5</v>
      </c>
      <c r="I229" s="13">
        <f>I230*(1+(H230*((B229/B230)-1))+((1-H230)*(Eur_1M!B229/100)*((A229-A230)/360)))</f>
        <v>119.44297712751344</v>
      </c>
      <c r="J229" s="3">
        <f t="shared" si="86"/>
        <v>114.27356756965183</v>
      </c>
      <c r="K229" s="3">
        <f t="shared" si="79"/>
        <v>1.1339143810798646</v>
      </c>
      <c r="L229" s="13">
        <f t="shared" si="87"/>
        <v>1133.9143810798646</v>
      </c>
      <c r="M229" s="3">
        <f t="shared" si="88"/>
        <v>-1.8149839730193553E-4</v>
      </c>
      <c r="N229" s="3">
        <f t="shared" si="94"/>
        <v>3.5833307680204401E-2</v>
      </c>
      <c r="O229" s="3">
        <v>218</v>
      </c>
      <c r="P229" s="3">
        <f t="shared" si="95"/>
        <v>0.86507936507936511</v>
      </c>
      <c r="Q229" s="3">
        <f>(  Eur_6M!B228 + ( (Eur_12M!B228 - Eur_6M!B228)/0.5  )*(P229-0.5) )/100</f>
        <v>-1.8165079365079365E-3</v>
      </c>
      <c r="R229" s="3">
        <f t="shared" si="96"/>
        <v>3.7403401210191478</v>
      </c>
      <c r="S229" s="3">
        <f t="shared" si="97"/>
        <v>3.7070116895481244</v>
      </c>
      <c r="T229" s="13">
        <f t="shared" si="98"/>
        <v>0.99990811429492987</v>
      </c>
      <c r="U229" s="13">
        <f t="shared" si="98"/>
        <v>0.99989514036687632</v>
      </c>
      <c r="V229" s="3">
        <f t="shared" si="99"/>
        <v>132.34255623369791</v>
      </c>
      <c r="W229" s="13">
        <f t="shared" si="100"/>
        <v>0.99990811429492987</v>
      </c>
      <c r="X229" s="3">
        <f t="shared" si="101"/>
        <v>9.6737243772252075E-6</v>
      </c>
      <c r="Y229" s="3">
        <f t="shared" si="102"/>
        <v>1.8111884808583343</v>
      </c>
      <c r="Z229" s="3">
        <f t="shared" si="103"/>
        <v>0.38556454184328626</v>
      </c>
      <c r="AA229" s="3">
        <f t="shared" si="104"/>
        <v>866.34898524834239</v>
      </c>
      <c r="AD229" s="3">
        <f t="shared" si="89"/>
        <v>-1.2445091460566715E-4</v>
      </c>
      <c r="AE229" s="3">
        <f>Eur_1M!B228/100</f>
        <v>-3.7299999999999998E-3</v>
      </c>
      <c r="AF229" s="3">
        <f t="shared" si="90"/>
        <v>1.5</v>
      </c>
      <c r="AG229" s="3">
        <f t="shared" si="91"/>
        <v>-0.5</v>
      </c>
      <c r="AH229" s="3">
        <f t="shared" si="93"/>
        <v>0.99987554908539433</v>
      </c>
      <c r="AI229" s="3">
        <f t="shared" si="92"/>
        <v>0.99626999999999999</v>
      </c>
      <c r="AL229" s="25"/>
      <c r="AM229" s="25"/>
    </row>
    <row r="230" spans="1:39">
      <c r="A230" s="4">
        <v>42898</v>
      </c>
      <c r="B230" s="3">
        <v>138.2071</v>
      </c>
      <c r="C230" s="3">
        <f t="shared" si="80"/>
        <v>1.5053967940793585E-3</v>
      </c>
      <c r="D230" s="3">
        <f t="shared" si="81"/>
        <v>2.2662195076244104E-6</v>
      </c>
      <c r="E230" s="3">
        <f t="shared" si="82"/>
        <v>5.0844210148754067E-5</v>
      </c>
      <c r="F230" s="3">
        <f t="shared" si="83"/>
        <v>1.085408634027548E-2</v>
      </c>
      <c r="G230" s="3">
        <f t="shared" si="84"/>
        <v>2.3799495750888165E-2</v>
      </c>
      <c r="H230" s="3">
        <f t="shared" si="85"/>
        <v>1.5</v>
      </c>
      <c r="I230" s="13">
        <f>I231*(1+(H231*((B230/B231)-1))+((1-H231)*(Eur_1M!B230/100)*((A230-A231)/360)))</f>
        <v>119.46465780387553</v>
      </c>
      <c r="J230" s="3">
        <f t="shared" si="86"/>
        <v>114.29430992131454</v>
      </c>
      <c r="K230" s="3">
        <f t="shared" si="79"/>
        <v>1.1341202034003539</v>
      </c>
      <c r="L230" s="13">
        <f t="shared" si="87"/>
        <v>1134.1202034003538</v>
      </c>
      <c r="M230" s="3">
        <f t="shared" si="88"/>
        <v>2.2727942875229714E-3</v>
      </c>
      <c r="N230" s="3">
        <f t="shared" si="94"/>
        <v>3.5724410222535405E-2</v>
      </c>
      <c r="O230" s="3">
        <v>219</v>
      </c>
      <c r="P230" s="3">
        <f t="shared" si="95"/>
        <v>0.86904761904761907</v>
      </c>
      <c r="Q230" s="3">
        <f>(  Eur_6M!B229 + ( (Eur_12M!B229 - Eur_6M!B229)/0.5  )*(P230-0.5) )/100</f>
        <v>-1.7816666666666664E-3</v>
      </c>
      <c r="R230" s="3">
        <f t="shared" si="96"/>
        <v>3.7492836771500651</v>
      </c>
      <c r="S230" s="3">
        <f t="shared" si="97"/>
        <v>3.7159804089600188</v>
      </c>
      <c r="T230" s="13">
        <f t="shared" si="98"/>
        <v>0.99991132980294151</v>
      </c>
      <c r="U230" s="13">
        <f t="shared" si="98"/>
        <v>0.99989879136651227</v>
      </c>
      <c r="V230" s="3">
        <f t="shared" si="99"/>
        <v>132.57145370771923</v>
      </c>
      <c r="W230" s="13">
        <f t="shared" si="100"/>
        <v>0.99991132980294151</v>
      </c>
      <c r="X230" s="3">
        <f t="shared" si="101"/>
        <v>9.3604675738463947E-6</v>
      </c>
      <c r="Y230" s="3">
        <f t="shared" si="102"/>
        <v>1.7765641181598519</v>
      </c>
      <c r="Z230" s="3">
        <f t="shared" si="103"/>
        <v>0.37378714306283006</v>
      </c>
      <c r="AA230" s="3">
        <f t="shared" si="104"/>
        <v>870.30616253859409</v>
      </c>
      <c r="AD230" s="3">
        <f t="shared" si="89"/>
        <v>1.5065304726404882E-3</v>
      </c>
      <c r="AE230" s="3">
        <f>Eur_1M!B229/100</f>
        <v>-3.7399999999999998E-3</v>
      </c>
      <c r="AF230" s="3">
        <f t="shared" si="90"/>
        <v>1.5</v>
      </c>
      <c r="AG230" s="3">
        <f t="shared" si="91"/>
        <v>-0.5</v>
      </c>
      <c r="AH230" s="3">
        <f t="shared" si="93"/>
        <v>1.0015065304726405</v>
      </c>
      <c r="AI230" s="3">
        <f t="shared" si="92"/>
        <v>0.99626000000000003</v>
      </c>
      <c r="AL230" s="25"/>
      <c r="AM230" s="25"/>
    </row>
    <row r="231" spans="1:39">
      <c r="A231" s="4">
        <v>42895</v>
      </c>
      <c r="B231" s="3">
        <v>137.9992</v>
      </c>
      <c r="C231" s="3">
        <f t="shared" si="80"/>
        <v>6.6109186945123132E-4</v>
      </c>
      <c r="D231" s="3">
        <f t="shared" si="81"/>
        <v>4.3704245985452387E-7</v>
      </c>
      <c r="E231" s="3">
        <f t="shared" si="82"/>
        <v>5.191307101947264E-5</v>
      </c>
      <c r="F231" s="3">
        <f t="shared" si="83"/>
        <v>7.5224693025390263E-3</v>
      </c>
      <c r="G231" s="3">
        <f t="shared" si="84"/>
        <v>2.4868746286625325E-2</v>
      </c>
      <c r="H231" s="3">
        <f t="shared" si="85"/>
        <v>1.5</v>
      </c>
      <c r="I231" s="13">
        <f>I232*(1+(H232*((B231/B232)-1))+((1-H232)*(Eur_1M!B231/100)*((A231-A232)/360)))</f>
        <v>119.19344753138384</v>
      </c>
      <c r="J231" s="3">
        <f t="shared" si="86"/>
        <v>114.03483744210735</v>
      </c>
      <c r="K231" s="3">
        <f t="shared" si="79"/>
        <v>1.1315455084649906</v>
      </c>
      <c r="L231" s="13">
        <f t="shared" si="87"/>
        <v>1131.5455084649907</v>
      </c>
      <c r="M231" s="3">
        <f t="shared" si="88"/>
        <v>9.9666326882852764E-4</v>
      </c>
      <c r="N231" s="3">
        <f t="shared" si="94"/>
        <v>3.5697787619119986E-2</v>
      </c>
      <c r="O231" s="3">
        <v>220</v>
      </c>
      <c r="P231" s="3">
        <f t="shared" si="95"/>
        <v>0.87301587301587302</v>
      </c>
      <c r="Q231" s="3">
        <f>(  Eur_6M!B230 + ( (Eur_12M!B230 - Eur_6M!B230)/0.5  )*(P231-0.5) )/100</f>
        <v>-1.7149206349206349E-3</v>
      </c>
      <c r="R231" s="3">
        <f t="shared" si="96"/>
        <v>3.6769878325823919</v>
      </c>
      <c r="S231" s="3">
        <f t="shared" si="97"/>
        <v>3.6436334910479196</v>
      </c>
      <c r="T231" s="13">
        <f t="shared" si="98"/>
        <v>0.99988199785352638</v>
      </c>
      <c r="U231" s="13">
        <f t="shared" si="98"/>
        <v>0.99986559193393831</v>
      </c>
      <c r="V231" s="3">
        <f t="shared" si="99"/>
        <v>130.04831888414594</v>
      </c>
      <c r="W231" s="13">
        <f t="shared" si="100"/>
        <v>0.99988199785352638</v>
      </c>
      <c r="X231" s="3">
        <f t="shared" si="101"/>
        <v>1.2251886370643814E-5</v>
      </c>
      <c r="Y231" s="3">
        <f t="shared" si="102"/>
        <v>1.707263824704077</v>
      </c>
      <c r="Z231" s="3">
        <f t="shared" si="103"/>
        <v>0.48888920960116178</v>
      </c>
      <c r="AA231" s="3">
        <f t="shared" si="104"/>
        <v>874.20637401604336</v>
      </c>
      <c r="AD231" s="3">
        <f t="shared" si="89"/>
        <v>6.6131043884332108E-4</v>
      </c>
      <c r="AE231" s="3">
        <f>Eur_1M!B230/100</f>
        <v>-3.7399999999999998E-3</v>
      </c>
      <c r="AF231" s="3">
        <f t="shared" si="90"/>
        <v>1.5</v>
      </c>
      <c r="AG231" s="3">
        <f t="shared" si="91"/>
        <v>-0.5</v>
      </c>
      <c r="AH231" s="3">
        <f t="shared" si="93"/>
        <v>1.0006613104388433</v>
      </c>
      <c r="AI231" s="3">
        <f t="shared" si="92"/>
        <v>0.99626000000000003</v>
      </c>
      <c r="AL231" s="25"/>
      <c r="AM231" s="25"/>
    </row>
    <row r="232" spans="1:39">
      <c r="A232" s="4">
        <v>42894</v>
      </c>
      <c r="B232" s="3">
        <v>137.90799999999999</v>
      </c>
      <c r="C232" s="3">
        <f t="shared" si="80"/>
        <v>2.5833147428899182E-3</v>
      </c>
      <c r="D232" s="3">
        <f t="shared" si="81"/>
        <v>6.6735150608324044E-6</v>
      </c>
      <c r="E232" s="3">
        <f t="shared" si="82"/>
        <v>5.5206930640499776E-5</v>
      </c>
      <c r="F232" s="3">
        <f t="shared" si="83"/>
        <v>8.7929317504399276E-3</v>
      </c>
      <c r="G232" s="3">
        <f t="shared" si="84"/>
        <v>2.5434198775399309E-2</v>
      </c>
      <c r="H232" s="3">
        <f t="shared" si="85"/>
        <v>1.5</v>
      </c>
      <c r="I232" s="13">
        <f>I233*(1+(H233*((B232/B233)-1))+((1-H233)*(Eur_1M!B232/100)*((A232-A233)/360)))</f>
        <v>119.07471098035261</v>
      </c>
      <c r="J232" s="3">
        <f t="shared" si="86"/>
        <v>113.92123972700043</v>
      </c>
      <c r="K232" s="3">
        <f t="shared" si="79"/>
        <v>1.1304183004364232</v>
      </c>
      <c r="L232" s="13">
        <f t="shared" si="87"/>
        <v>1130.4183004364231</v>
      </c>
      <c r="M232" s="3">
        <f t="shared" si="88"/>
        <v>3.8776066976879725E-3</v>
      </c>
      <c r="N232" s="3">
        <f t="shared" si="94"/>
        <v>3.5579941652644345E-2</v>
      </c>
      <c r="O232" s="3">
        <v>221</v>
      </c>
      <c r="P232" s="3">
        <f t="shared" si="95"/>
        <v>0.87698412698412698</v>
      </c>
      <c r="Q232" s="3">
        <f>(  Eur_6M!B231 + ( (Eur_12M!B231 - Eur_6M!B231)/0.5  )*(P232-0.5) )/100</f>
        <v>-1.65E-3</v>
      </c>
      <c r="R232" s="3">
        <f t="shared" si="96"/>
        <v>3.652368259425713</v>
      </c>
      <c r="S232" s="3">
        <f t="shared" si="97"/>
        <v>3.6190485582365031</v>
      </c>
      <c r="T232" s="13">
        <f t="shared" si="98"/>
        <v>0.99987008354795359</v>
      </c>
      <c r="U232" s="13">
        <f t="shared" si="98"/>
        <v>0.99985215592178367</v>
      </c>
      <c r="V232" s="3">
        <f t="shared" si="99"/>
        <v>128.97142741483719</v>
      </c>
      <c r="W232" s="13">
        <f t="shared" si="100"/>
        <v>0.99987008354795359</v>
      </c>
      <c r="X232" s="3">
        <f t="shared" si="101"/>
        <v>1.3436010894301765E-5</v>
      </c>
      <c r="Y232" s="3">
        <f t="shared" si="102"/>
        <v>1.6412775334706184</v>
      </c>
      <c r="Z232" s="3">
        <f t="shared" si="103"/>
        <v>0.53572963534112628</v>
      </c>
      <c r="AA232" s="3">
        <f t="shared" si="104"/>
        <v>878.12421782600393</v>
      </c>
      <c r="AD232" s="3">
        <f t="shared" si="89"/>
        <v>2.5866543755752591E-3</v>
      </c>
      <c r="AE232" s="3">
        <f>Eur_1M!B231/100</f>
        <v>-3.7399999999999998E-3</v>
      </c>
      <c r="AF232" s="3">
        <f t="shared" si="90"/>
        <v>1.5</v>
      </c>
      <c r="AG232" s="3">
        <f t="shared" si="91"/>
        <v>-0.5</v>
      </c>
      <c r="AH232" s="3">
        <f t="shared" si="93"/>
        <v>1.0025866543755753</v>
      </c>
      <c r="AI232" s="3">
        <f t="shared" si="92"/>
        <v>0.99626000000000003</v>
      </c>
      <c r="AL232" s="25"/>
      <c r="AM232" s="25"/>
    </row>
    <row r="233" spans="1:39">
      <c r="A233" s="4">
        <v>42893</v>
      </c>
      <c r="B233" s="3">
        <v>137.5522</v>
      </c>
      <c r="C233" s="3">
        <f t="shared" si="80"/>
        <v>-1.6293255996981235E-3</v>
      </c>
      <c r="D233" s="3">
        <f t="shared" si="81"/>
        <v>2.6547019098316498E-6</v>
      </c>
      <c r="E233" s="3">
        <f t="shared" si="82"/>
        <v>4.9970973844369936E-5</v>
      </c>
      <c r="F233" s="3">
        <f t="shared" si="83"/>
        <v>5.0106348289074036E-3</v>
      </c>
      <c r="G233" s="3">
        <f t="shared" si="84"/>
        <v>2.4775334503578463E-2</v>
      </c>
      <c r="H233" s="3">
        <f t="shared" si="85"/>
        <v>1.5</v>
      </c>
      <c r="I233" s="13">
        <f>I234*(1+(H234*((B233/B234)-1))+((1-H234)*(Eur_1M!B233/100)*((A233-A234)/360)))</f>
        <v>118.61388012135717</v>
      </c>
      <c r="J233" s="3">
        <f t="shared" si="86"/>
        <v>113.48035330931361</v>
      </c>
      <c r="K233" s="3">
        <f t="shared" si="79"/>
        <v>1.1260434702804192</v>
      </c>
      <c r="L233" s="13">
        <f t="shared" si="87"/>
        <v>1126.0434702804191</v>
      </c>
      <c r="M233" s="3">
        <f t="shared" si="88"/>
        <v>-2.4398196170041121E-3</v>
      </c>
      <c r="N233" s="3">
        <f t="shared" si="94"/>
        <v>3.5538386919325829E-2</v>
      </c>
      <c r="O233" s="3">
        <v>222</v>
      </c>
      <c r="P233" s="3">
        <f t="shared" si="95"/>
        <v>0.88095238095238093</v>
      </c>
      <c r="Q233" s="3">
        <f>(  Eur_6M!B232 + ( (Eur_12M!B232 - Eur_6M!B232)/0.5  )*(P233-0.5) )/100</f>
        <v>-1.6376190476190477E-3</v>
      </c>
      <c r="R233" s="3">
        <f t="shared" si="96"/>
        <v>3.5323117821708712</v>
      </c>
      <c r="S233" s="3">
        <f t="shared" si="97"/>
        <v>3.4989557850094322</v>
      </c>
      <c r="T233" s="13">
        <f t="shared" si="98"/>
        <v>0.99979402832165931</v>
      </c>
      <c r="U233" s="13">
        <f t="shared" si="98"/>
        <v>0.99976645798551766</v>
      </c>
      <c r="V233" s="3">
        <f t="shared" si="99"/>
        <v>124.60171085735419</v>
      </c>
      <c r="W233" s="13">
        <f t="shared" si="100"/>
        <v>0.99979402832165931</v>
      </c>
      <c r="X233" s="3">
        <f t="shared" si="101"/>
        <v>2.07388975468104E-5</v>
      </c>
      <c r="Y233" s="3">
        <f t="shared" si="102"/>
        <v>1.622994421005636</v>
      </c>
      <c r="Z233" s="3">
        <f t="shared" si="103"/>
        <v>0.82327726843212967</v>
      </c>
      <c r="AA233" s="3">
        <f t="shared" si="104"/>
        <v>882.01818036441546</v>
      </c>
      <c r="AD233" s="3">
        <f t="shared" si="89"/>
        <v>-1.6279989693452901E-3</v>
      </c>
      <c r="AE233" s="3">
        <f>Eur_1M!B232/100</f>
        <v>-3.7099999999999998E-3</v>
      </c>
      <c r="AF233" s="3">
        <f t="shared" si="90"/>
        <v>1.5</v>
      </c>
      <c r="AG233" s="3">
        <f t="shared" si="91"/>
        <v>-0.5</v>
      </c>
      <c r="AH233" s="3">
        <f t="shared" si="93"/>
        <v>0.99837200103065471</v>
      </c>
      <c r="AI233" s="3">
        <f t="shared" si="92"/>
        <v>0.99629000000000001</v>
      </c>
      <c r="AL233" s="25"/>
      <c r="AM233" s="25"/>
    </row>
    <row r="234" spans="1:39">
      <c r="A234" s="4">
        <v>42892</v>
      </c>
      <c r="B234" s="3">
        <v>137.7765</v>
      </c>
      <c r="C234" s="3">
        <f t="shared" si="80"/>
        <v>1.3574657788323246E-3</v>
      </c>
      <c r="D234" s="3">
        <f t="shared" si="81"/>
        <v>1.8427133407008495E-6</v>
      </c>
      <c r="E234" s="3">
        <f t="shared" si="82"/>
        <v>4.8089540270459745E-5</v>
      </c>
      <c r="F234" s="3">
        <f t="shared" si="83"/>
        <v>7.5193172025724165E-3</v>
      </c>
      <c r="G234" s="3">
        <f t="shared" si="84"/>
        <v>2.3881120676305476E-2</v>
      </c>
      <c r="H234" s="3">
        <f t="shared" si="85"/>
        <v>1.5</v>
      </c>
      <c r="I234" s="13">
        <f>I235*(1+(H235*((B234/B235)-1))+((1-H235)*(Eur_1M!B234/100)*((A234-A235)/360)))</f>
        <v>118.90362991781164</v>
      </c>
      <c r="J234" s="3">
        <f t="shared" si="86"/>
        <v>113.75756293469064</v>
      </c>
      <c r="K234" s="3">
        <f t="shared" si="79"/>
        <v>1.1287941674667759</v>
      </c>
      <c r="L234" s="13">
        <f t="shared" si="87"/>
        <v>1128.7941674667759</v>
      </c>
      <c r="M234" s="3">
        <f t="shared" si="88"/>
        <v>2.0406505622198833E-3</v>
      </c>
      <c r="N234" s="3">
        <f t="shared" si="94"/>
        <v>3.714279791681957E-2</v>
      </c>
      <c r="O234" s="3">
        <v>223</v>
      </c>
      <c r="P234" s="3">
        <f t="shared" si="95"/>
        <v>0.88492063492063489</v>
      </c>
      <c r="Q234" s="3">
        <f>(  Eur_6M!B233 + ( (Eur_12M!B233 - Eur_6M!B233)/0.5  )*(P234-0.5) )/100</f>
        <v>-1.6153968253968254E-3</v>
      </c>
      <c r="R234" s="3">
        <f t="shared" si="96"/>
        <v>3.4438979772024569</v>
      </c>
      <c r="S234" s="3">
        <f t="shared" si="97"/>
        <v>3.4089576653727387</v>
      </c>
      <c r="T234" s="13">
        <f t="shared" si="98"/>
        <v>0.99971330398791369</v>
      </c>
      <c r="U234" s="13">
        <f t="shared" si="98"/>
        <v>0.999673942006432</v>
      </c>
      <c r="V234" s="3">
        <f t="shared" si="99"/>
        <v>127.36655090296097</v>
      </c>
      <c r="W234" s="13">
        <f t="shared" si="100"/>
        <v>0.99971330398791369</v>
      </c>
      <c r="X234" s="3">
        <f t="shared" si="101"/>
        <v>2.6884884176982551E-5</v>
      </c>
      <c r="Y234" s="3">
        <f t="shared" si="102"/>
        <v>1.5935505868253363</v>
      </c>
      <c r="Z234" s="3">
        <f t="shared" si="103"/>
        <v>1.1259435593887339</v>
      </c>
      <c r="AA234" s="3">
        <f t="shared" si="104"/>
        <v>885.89758356504171</v>
      </c>
      <c r="AD234" s="3">
        <f t="shared" si="89"/>
        <v>1.3583875525475797E-3</v>
      </c>
      <c r="AE234" s="3">
        <f>Eur_1M!B233/100</f>
        <v>-3.7099999999999998E-3</v>
      </c>
      <c r="AF234" s="3">
        <f t="shared" si="90"/>
        <v>1.5</v>
      </c>
      <c r="AG234" s="3">
        <f t="shared" si="91"/>
        <v>-0.5</v>
      </c>
      <c r="AH234" s="3">
        <f t="shared" si="93"/>
        <v>1.0013583875525476</v>
      </c>
      <c r="AI234" s="3">
        <f t="shared" si="92"/>
        <v>0.99629000000000001</v>
      </c>
      <c r="AL234" s="25"/>
      <c r="AM234" s="25"/>
    </row>
    <row r="235" spans="1:39">
      <c r="A235" s="4">
        <v>42891</v>
      </c>
      <c r="B235" s="11">
        <f>B236</f>
        <v>137.58959999999999</v>
      </c>
      <c r="C235" s="3">
        <f t="shared" si="80"/>
        <v>0</v>
      </c>
      <c r="D235" s="3">
        <f t="shared" si="81"/>
        <v>0</v>
      </c>
      <c r="E235" s="3">
        <f t="shared" si="82"/>
        <v>4.7286475252517605E-5</v>
      </c>
      <c r="F235" s="3">
        <f t="shared" si="83"/>
        <v>5.1422199595537836E-3</v>
      </c>
      <c r="G235" s="3">
        <f t="shared" si="84"/>
        <v>2.4065553385095653E-2</v>
      </c>
      <c r="H235" s="3">
        <f t="shared" si="85"/>
        <v>1.5</v>
      </c>
      <c r="I235" s="13">
        <f>I236*(1+(H236*((B235/B236)-1))+((1-H236)*(Eur_1M!B235/100)*((A235-A236)/360)))</f>
        <v>118.66123656275367</v>
      </c>
      <c r="J235" s="3">
        <f t="shared" si="86"/>
        <v>113.52566019663278</v>
      </c>
      <c r="K235" s="3">
        <f t="shared" si="79"/>
        <v>1.1264930417096288</v>
      </c>
      <c r="L235" s="13">
        <f t="shared" si="87"/>
        <v>1126.4930417096289</v>
      </c>
      <c r="M235" s="3">
        <f t="shared" si="88"/>
        <v>1.5499879876187391E-5</v>
      </c>
      <c r="N235" s="3">
        <f t="shared" si="94"/>
        <v>3.7170028090652681E-2</v>
      </c>
      <c r="O235" s="3">
        <v>224</v>
      </c>
      <c r="P235" s="3">
        <f t="shared" si="95"/>
        <v>0.88888888888888884</v>
      </c>
      <c r="Q235" s="3">
        <f>(  Eur_6M!B234 + ( (Eur_12M!B234 - Eur_6M!B234)/0.5  )*(P235-0.5) )/100</f>
        <v>-1.587777777777778E-3</v>
      </c>
      <c r="R235" s="3">
        <f t="shared" si="96"/>
        <v>3.3760755013053667</v>
      </c>
      <c r="S235" s="3">
        <f t="shared" si="97"/>
        <v>3.34103126274564</v>
      </c>
      <c r="T235" s="13">
        <f t="shared" si="98"/>
        <v>0.99963236130593247</v>
      </c>
      <c r="U235" s="13">
        <f t="shared" si="98"/>
        <v>0.99958266088023839</v>
      </c>
      <c r="V235" s="3">
        <f t="shared" si="99"/>
        <v>125.0844733702786</v>
      </c>
      <c r="W235" s="13">
        <f t="shared" si="100"/>
        <v>0.99963236130593247</v>
      </c>
      <c r="X235" s="3">
        <f t="shared" si="101"/>
        <v>3.3848971109987365E-5</v>
      </c>
      <c r="Y235" s="3">
        <f t="shared" si="102"/>
        <v>1.5596839220351044</v>
      </c>
      <c r="Z235" s="3">
        <f t="shared" si="103"/>
        <v>1.4191975931508478</v>
      </c>
      <c r="AA235" s="3">
        <f t="shared" si="104"/>
        <v>889.77282302988442</v>
      </c>
      <c r="AD235" s="3">
        <f t="shared" si="89"/>
        <v>0</v>
      </c>
      <c r="AE235" s="3">
        <f>Eur_1M!B234/100</f>
        <v>-3.7099999999999998E-3</v>
      </c>
      <c r="AF235" s="3">
        <f t="shared" si="90"/>
        <v>1.5</v>
      </c>
      <c r="AG235" s="3">
        <f t="shared" si="91"/>
        <v>-0.5</v>
      </c>
      <c r="AH235" s="3">
        <f t="shared" si="93"/>
        <v>1</v>
      </c>
      <c r="AI235" s="3">
        <f t="shared" si="92"/>
        <v>0.99629000000000001</v>
      </c>
      <c r="AL235" s="25"/>
      <c r="AM235" s="25"/>
    </row>
    <row r="236" spans="1:39">
      <c r="A236" s="4">
        <v>42888</v>
      </c>
      <c r="B236" s="3">
        <v>137.58959999999999</v>
      </c>
      <c r="C236" s="3">
        <f t="shared" si="80"/>
        <v>1.0369529930037366E-3</v>
      </c>
      <c r="D236" s="3">
        <f t="shared" si="81"/>
        <v>1.0752715096994074E-6</v>
      </c>
      <c r="E236" s="3">
        <f t="shared" si="82"/>
        <v>4.742361089510275E-5</v>
      </c>
      <c r="F236" s="3">
        <f t="shared" si="83"/>
        <v>4.7719016605390777E-3</v>
      </c>
      <c r="G236" s="3">
        <f t="shared" si="84"/>
        <v>2.4149363110439283E-2</v>
      </c>
      <c r="H236" s="3">
        <f t="shared" si="85"/>
        <v>1.5</v>
      </c>
      <c r="I236" s="13">
        <f>I237*(1+(H237*((B236/B237)-1))+((1-H237)*(Eur_1M!B236/100)*((A236-A237)/360)))</f>
        <v>118.65939734209488</v>
      </c>
      <c r="J236" s="3">
        <f t="shared" si="86"/>
        <v>113.52390057617386</v>
      </c>
      <c r="K236" s="3">
        <f t="shared" si="79"/>
        <v>1.1264755813381182</v>
      </c>
      <c r="L236" s="13">
        <f t="shared" si="87"/>
        <v>1126.4755813381182</v>
      </c>
      <c r="M236" s="3">
        <f t="shared" si="88"/>
        <v>1.5602129010156961E-3</v>
      </c>
      <c r="N236" s="3">
        <f t="shared" si="94"/>
        <v>3.7396296716769264E-2</v>
      </c>
      <c r="O236" s="3">
        <v>225</v>
      </c>
      <c r="P236" s="3">
        <f t="shared" si="95"/>
        <v>0.8928571428571429</v>
      </c>
      <c r="Q236" s="3">
        <f>(  Eur_6M!B235 + ( (Eur_12M!B235 - Eur_6M!B235)/0.5  )*(P236-0.5) )/100</f>
        <v>-1.5757142857142858E-3</v>
      </c>
      <c r="R236" s="3">
        <f t="shared" si="96"/>
        <v>3.3481616463142068</v>
      </c>
      <c r="S236" s="3">
        <f t="shared" si="97"/>
        <v>3.3128254673615807</v>
      </c>
      <c r="T236" s="13">
        <f t="shared" si="98"/>
        <v>0.99959325226203377</v>
      </c>
      <c r="U236" s="13">
        <f t="shared" si="98"/>
        <v>0.99953820702195684</v>
      </c>
      <c r="V236" s="3">
        <f t="shared" si="99"/>
        <v>125.07195518373987</v>
      </c>
      <c r="W236" s="13">
        <f t="shared" si="100"/>
        <v>0.99959325226203377</v>
      </c>
      <c r="X236" s="3">
        <f t="shared" si="101"/>
        <v>3.6872929987740681E-5</v>
      </c>
      <c r="Y236" s="3">
        <f t="shared" si="102"/>
        <v>1.5444866488495184</v>
      </c>
      <c r="Z236" s="3">
        <f t="shared" si="103"/>
        <v>1.5622904822530579</v>
      </c>
      <c r="AA236" s="3">
        <f t="shared" si="104"/>
        <v>893.70128103553111</v>
      </c>
      <c r="AD236" s="3">
        <f t="shared" si="89"/>
        <v>1.0374908146411066E-3</v>
      </c>
      <c r="AE236" s="3">
        <f>Eur_1M!B235/100</f>
        <v>-3.7199999999999998E-3</v>
      </c>
      <c r="AF236" s="3">
        <f t="shared" si="90"/>
        <v>1.5</v>
      </c>
      <c r="AG236" s="3">
        <f t="shared" si="91"/>
        <v>-0.5</v>
      </c>
      <c r="AH236" s="3">
        <f t="shared" si="93"/>
        <v>1.0010374908146411</v>
      </c>
      <c r="AI236" s="3">
        <f t="shared" si="92"/>
        <v>0.99628000000000005</v>
      </c>
      <c r="AL236" s="25"/>
      <c r="AM236" s="25"/>
    </row>
    <row r="237" spans="1:39">
      <c r="A237" s="4">
        <v>42887</v>
      </c>
      <c r="B237" s="3">
        <v>137.447</v>
      </c>
      <c r="C237" s="3">
        <f t="shared" si="80"/>
        <v>-8.2107035381788593E-4</v>
      </c>
      <c r="D237" s="3">
        <f t="shared" si="81"/>
        <v>6.741565259186284E-7</v>
      </c>
      <c r="E237" s="3">
        <f t="shared" si="82"/>
        <v>4.6388077963467324E-5</v>
      </c>
      <c r="F237" s="3">
        <f t="shared" si="83"/>
        <v>3.535603293713972E-3</v>
      </c>
      <c r="G237" s="3">
        <f t="shared" si="84"/>
        <v>2.401279811329492E-2</v>
      </c>
      <c r="H237" s="3">
        <f t="shared" si="85"/>
        <v>1.5</v>
      </c>
      <c r="I237" s="13">
        <f>I238*(1+(H238*((B237/B238)-1))+((1-H238)*(Eur_1M!B237/100)*((A237-A238)/360)))</f>
        <v>118.47440776862067</v>
      </c>
      <c r="J237" s="3">
        <f t="shared" si="86"/>
        <v>113.34691722367823</v>
      </c>
      <c r="K237" s="3">
        <f t="shared" si="79"/>
        <v>1.1247194099603042</v>
      </c>
      <c r="L237" s="13">
        <f t="shared" si="87"/>
        <v>1124.7194099603041</v>
      </c>
      <c r="M237" s="3">
        <f t="shared" si="88"/>
        <v>-1.2266576442014308E-3</v>
      </c>
      <c r="N237" s="3">
        <f t="shared" si="94"/>
        <v>3.7397432774310277E-2</v>
      </c>
      <c r="O237" s="3">
        <v>226</v>
      </c>
      <c r="P237" s="3">
        <f t="shared" si="95"/>
        <v>0.89682539682539686</v>
      </c>
      <c r="Q237" s="3">
        <f>(  Eur_6M!B236 + ( (Eur_12M!B236 - Eur_6M!B236)/0.5  )*(P237-0.5) )/100</f>
        <v>-1.563809523809524E-3</v>
      </c>
      <c r="R237" s="3">
        <f t="shared" si="96"/>
        <v>3.2967945610957883</v>
      </c>
      <c r="S237" s="3">
        <f t="shared" si="97"/>
        <v>3.261378868501192</v>
      </c>
      <c r="T237" s="13">
        <f t="shared" si="98"/>
        <v>0.9995110249708663</v>
      </c>
      <c r="U237" s="13">
        <f t="shared" si="98"/>
        <v>0.99944564104098188</v>
      </c>
      <c r="V237" s="3">
        <f t="shared" si="99"/>
        <v>123.32113921761254</v>
      </c>
      <c r="W237" s="13">
        <f t="shared" si="100"/>
        <v>0.9995110249708663</v>
      </c>
      <c r="X237" s="3">
        <f t="shared" si="101"/>
        <v>4.3704725400856747E-5</v>
      </c>
      <c r="Y237" s="3">
        <f t="shared" si="102"/>
        <v>1.5264753630458294</v>
      </c>
      <c r="Z237" s="3">
        <f t="shared" si="103"/>
        <v>1.8542422161846037</v>
      </c>
      <c r="AA237" s="3">
        <f t="shared" si="104"/>
        <v>897.58618370728266</v>
      </c>
      <c r="AD237" s="3">
        <f t="shared" si="89"/>
        <v>-8.2073336779098227E-4</v>
      </c>
      <c r="AE237" s="3">
        <f>Eur_1M!B236/100</f>
        <v>-3.7399999999999998E-3</v>
      </c>
      <c r="AF237" s="3">
        <f t="shared" si="90"/>
        <v>1.5</v>
      </c>
      <c r="AG237" s="3">
        <f t="shared" si="91"/>
        <v>-0.5</v>
      </c>
      <c r="AH237" s="3">
        <f t="shared" si="93"/>
        <v>0.99917926663220902</v>
      </c>
      <c r="AI237" s="3">
        <f t="shared" si="92"/>
        <v>0.99626000000000003</v>
      </c>
      <c r="AL237" s="25"/>
      <c r="AM237" s="25"/>
    </row>
    <row r="238" spans="1:39">
      <c r="A238" s="4">
        <v>42886</v>
      </c>
      <c r="B238" s="3">
        <v>137.5599</v>
      </c>
      <c r="C238" s="3">
        <f t="shared" si="80"/>
        <v>-4.3099204058699269E-4</v>
      </c>
      <c r="D238" s="3">
        <f t="shared" si="81"/>
        <v>1.8575413904933995E-7</v>
      </c>
      <c r="E238" s="3">
        <f t="shared" si="82"/>
        <v>4.838200334763811E-5</v>
      </c>
      <c r="F238" s="3">
        <f t="shared" si="83"/>
        <v>2.7232472151237706E-3</v>
      </c>
      <c r="G238" s="3">
        <f t="shared" si="84"/>
        <v>2.4595550709052894E-2</v>
      </c>
      <c r="H238" s="3">
        <f t="shared" si="85"/>
        <v>1.5</v>
      </c>
      <c r="I238" s="13">
        <f>I239*(1+(H239*((B238/B239)-1))+((1-H239)*(Eur_1M!B238/100)*((A238-A239)/360)))</f>
        <v>118.61982447657657</v>
      </c>
      <c r="J238" s="3">
        <f t="shared" si="86"/>
        <v>113.48604039694455</v>
      </c>
      <c r="K238" s="3">
        <f t="shared" si="79"/>
        <v>1.126099902144658</v>
      </c>
      <c r="L238" s="13">
        <f t="shared" si="87"/>
        <v>1126.099902144658</v>
      </c>
      <c r="M238" s="3">
        <f t="shared" si="88"/>
        <v>-6.4137384597270908E-4</v>
      </c>
      <c r="N238" s="3">
        <f t="shared" si="94"/>
        <v>3.740766385946305E-2</v>
      </c>
      <c r="O238" s="3">
        <v>227</v>
      </c>
      <c r="P238" s="3">
        <f t="shared" si="95"/>
        <v>0.90079365079365081</v>
      </c>
      <c r="Q238" s="3">
        <f>(  Eur_6M!B237 + ( (Eur_12M!B237 - Eur_6M!B237)/0.5  )*(P238-0.5) )/100</f>
        <v>-1.554047619047619E-3</v>
      </c>
      <c r="R238" s="3">
        <f t="shared" si="96"/>
        <v>3.3233361143034483</v>
      </c>
      <c r="S238" s="3">
        <f t="shared" si="97"/>
        <v>3.2878324445512002</v>
      </c>
      <c r="T238" s="13">
        <f t="shared" si="98"/>
        <v>0.99955526164803044</v>
      </c>
      <c r="U238" s="13">
        <f t="shared" si="98"/>
        <v>0.99949519045676627</v>
      </c>
      <c r="V238" s="3">
        <f t="shared" si="99"/>
        <v>124.70374252662646</v>
      </c>
      <c r="W238" s="13">
        <f t="shared" si="100"/>
        <v>0.99955526164803044</v>
      </c>
      <c r="X238" s="3">
        <f t="shared" si="101"/>
        <v>3.9880769774556371E-5</v>
      </c>
      <c r="Y238" s="3">
        <f t="shared" si="102"/>
        <v>1.520054887272495</v>
      </c>
      <c r="Z238" s="3">
        <f t="shared" si="103"/>
        <v>1.7041321790588633</v>
      </c>
      <c r="AA238" s="3">
        <f t="shared" si="104"/>
        <v>901.60016720385511</v>
      </c>
      <c r="AD238" s="3">
        <f t="shared" si="89"/>
        <v>-4.3089917685912305E-4</v>
      </c>
      <c r="AE238" s="3">
        <f>Eur_1M!B237/100</f>
        <v>-3.7399999999999998E-3</v>
      </c>
      <c r="AF238" s="3">
        <f t="shared" si="90"/>
        <v>1.5</v>
      </c>
      <c r="AG238" s="3">
        <f t="shared" si="91"/>
        <v>-0.5</v>
      </c>
      <c r="AH238" s="3">
        <f t="shared" si="93"/>
        <v>0.99956910082314088</v>
      </c>
      <c r="AI238" s="3">
        <f t="shared" si="92"/>
        <v>0.99626000000000003</v>
      </c>
      <c r="AL238" s="25"/>
      <c r="AM238" s="25"/>
    </row>
    <row r="239" spans="1:39">
      <c r="A239" s="4">
        <v>42885</v>
      </c>
      <c r="B239" s="3">
        <v>137.61920000000001</v>
      </c>
      <c r="C239" s="3">
        <f t="shared" si="80"/>
        <v>-2.5432174390577557E-5</v>
      </c>
      <c r="D239" s="3">
        <f t="shared" si="81"/>
        <v>6.467954942327489E-10</v>
      </c>
      <c r="E239" s="3">
        <f t="shared" si="82"/>
        <v>4.876477503402247E-5</v>
      </c>
      <c r="F239" s="3">
        <f t="shared" si="83"/>
        <v>3.9082457712222018E-3</v>
      </c>
      <c r="G239" s="3">
        <f t="shared" si="84"/>
        <v>2.4592952300882244E-2</v>
      </c>
      <c r="H239" s="3">
        <f t="shared" si="85"/>
        <v>1.5</v>
      </c>
      <c r="I239" s="13">
        <f>I240*(1+(H240*((B239/B240)-1))+((1-H240)*(Eur_1M!B239/100)*((A239-A240)/360)))</f>
        <v>118.69592853257642</v>
      </c>
      <c r="J239" s="3">
        <f t="shared" si="86"/>
        <v>113.55885072196129</v>
      </c>
      <c r="K239" s="3">
        <f t="shared" si="79"/>
        <v>1.1268223848358305</v>
      </c>
      <c r="L239" s="13">
        <f t="shared" si="87"/>
        <v>1126.8223848358305</v>
      </c>
      <c r="M239" s="3">
        <f t="shared" si="88"/>
        <v>-3.2981653715507732E-5</v>
      </c>
      <c r="N239" s="3">
        <f t="shared" si="94"/>
        <v>3.7491094992701091E-2</v>
      </c>
      <c r="O239" s="3">
        <v>228</v>
      </c>
      <c r="P239" s="3">
        <f t="shared" si="95"/>
        <v>0.90476190476190477</v>
      </c>
      <c r="Q239" s="3">
        <f>(  Eur_6M!B238 + ( (Eur_12M!B238 - Eur_6M!B238)/0.5  )*(P239-0.5) )/100</f>
        <v>-1.5442857142857142E-3</v>
      </c>
      <c r="R239" s="3">
        <f t="shared" si="96"/>
        <v>3.3268778059428836</v>
      </c>
      <c r="S239" s="3">
        <f t="shared" si="97"/>
        <v>3.2912166613739573</v>
      </c>
      <c r="T239" s="13">
        <f t="shared" si="98"/>
        <v>0.99956087561913465</v>
      </c>
      <c r="U239" s="13">
        <f t="shared" si="98"/>
        <v>0.99950122474587411</v>
      </c>
      <c r="V239" s="3">
        <f t="shared" si="99"/>
        <v>125.42885485091927</v>
      </c>
      <c r="W239" s="13">
        <f t="shared" si="100"/>
        <v>0.99956087561913465</v>
      </c>
      <c r="X239" s="3">
        <f t="shared" si="101"/>
        <v>3.9214662711321896E-5</v>
      </c>
      <c r="Y239" s="3">
        <f t="shared" si="102"/>
        <v>1.5106802246860147</v>
      </c>
      <c r="Z239" s="3">
        <f t="shared" si="103"/>
        <v>1.6889696548623654</v>
      </c>
      <c r="AA239" s="3">
        <f t="shared" si="104"/>
        <v>905.57502767874632</v>
      </c>
      <c r="AD239" s="3">
        <f t="shared" si="89"/>
        <v>-2.5431850995571992E-5</v>
      </c>
      <c r="AE239" s="3">
        <f>Eur_1M!B238/100</f>
        <v>-3.7299999999999998E-3</v>
      </c>
      <c r="AF239" s="3">
        <f t="shared" si="90"/>
        <v>1.5</v>
      </c>
      <c r="AG239" s="3">
        <f t="shared" si="91"/>
        <v>-0.5</v>
      </c>
      <c r="AH239" s="3">
        <f t="shared" si="93"/>
        <v>0.99997456814900443</v>
      </c>
      <c r="AI239" s="3">
        <f t="shared" si="92"/>
        <v>0.99626999999999999</v>
      </c>
      <c r="AL239" s="25"/>
      <c r="AM239" s="25"/>
    </row>
    <row r="240" spans="1:39">
      <c r="A240" s="4">
        <v>42884</v>
      </c>
      <c r="B240" s="3">
        <v>137.62270000000001</v>
      </c>
      <c r="C240" s="3">
        <f t="shared" si="80"/>
        <v>3.2340010797827308E-4</v>
      </c>
      <c r="D240" s="3">
        <f t="shared" si="81"/>
        <v>1.0458762984035869E-7</v>
      </c>
      <c r="E240" s="3">
        <f t="shared" si="82"/>
        <v>4.8871375708035396E-5</v>
      </c>
      <c r="F240" s="3">
        <f t="shared" si="83"/>
        <v>3.606191351219732E-3</v>
      </c>
      <c r="G240" s="3">
        <f t="shared" si="84"/>
        <v>2.4649268260993683E-2</v>
      </c>
      <c r="H240" s="3">
        <f t="shared" si="85"/>
        <v>1.5</v>
      </c>
      <c r="I240" s="13">
        <f>I241*(1+(H241*((B240/B241)-1))+((1-H241)*(Eur_1M!B240/100)*((A240-A241)/360)))</f>
        <v>118.69984338514752</v>
      </c>
      <c r="J240" s="3">
        <f t="shared" si="86"/>
        <v>113.56259614241688</v>
      </c>
      <c r="K240" s="3">
        <f t="shared" si="79"/>
        <v>1.1268595499144056</v>
      </c>
      <c r="L240" s="13">
        <f t="shared" si="87"/>
        <v>1126.8595499144055</v>
      </c>
      <c r="M240" s="3">
        <f t="shared" si="88"/>
        <v>5.0051166761508911E-4</v>
      </c>
      <c r="N240" s="3">
        <f t="shared" si="94"/>
        <v>3.8107053819113841E-2</v>
      </c>
      <c r="O240" s="3">
        <v>229</v>
      </c>
      <c r="P240" s="3">
        <f t="shared" si="95"/>
        <v>0.90873015873015872</v>
      </c>
      <c r="Q240" s="3">
        <f>(  Eur_6M!B239 + ( (Eur_12M!B239 - Eur_6M!B239)/0.5  )*(P240-0.5) )/100</f>
        <v>-1.5345238095238094E-3</v>
      </c>
      <c r="R240" s="3">
        <f t="shared" si="96"/>
        <v>3.2675907683246201</v>
      </c>
      <c r="S240" s="3">
        <f t="shared" si="97"/>
        <v>3.2312643278946327</v>
      </c>
      <c r="T240" s="13">
        <f t="shared" si="98"/>
        <v>0.99945766460612706</v>
      </c>
      <c r="U240" s="13">
        <f t="shared" si="98"/>
        <v>0.99938378045071852</v>
      </c>
      <c r="V240" s="3">
        <f t="shared" si="99"/>
        <v>125.4700527560509</v>
      </c>
      <c r="W240" s="13">
        <f t="shared" si="100"/>
        <v>0.99945766460612706</v>
      </c>
      <c r="X240" s="3">
        <f t="shared" si="101"/>
        <v>4.6806254782373847E-5</v>
      </c>
      <c r="Y240" s="3">
        <f t="shared" si="102"/>
        <v>1.4925639090090197</v>
      </c>
      <c r="Z240" s="3">
        <f t="shared" si="103"/>
        <v>2.0581820506845214</v>
      </c>
      <c r="AA240" s="3">
        <f t="shared" si="104"/>
        <v>909.43747915467179</v>
      </c>
      <c r="AD240" s="3">
        <f t="shared" si="89"/>
        <v>3.2345240743092418E-4</v>
      </c>
      <c r="AE240" s="3">
        <f>Eur_1M!B239/100</f>
        <v>-3.7199999999999998E-3</v>
      </c>
      <c r="AF240" s="3">
        <f t="shared" si="90"/>
        <v>1.5</v>
      </c>
      <c r="AG240" s="3">
        <f t="shared" si="91"/>
        <v>-0.5</v>
      </c>
      <c r="AH240" s="3">
        <f t="shared" si="93"/>
        <v>1.0003234524074309</v>
      </c>
      <c r="AI240" s="3">
        <f t="shared" si="92"/>
        <v>0.99628000000000005</v>
      </c>
      <c r="AL240" s="25"/>
      <c r="AM240" s="25"/>
    </row>
    <row r="241" spans="1:39">
      <c r="A241" s="4">
        <v>42881</v>
      </c>
      <c r="B241" s="3">
        <v>137.57820000000001</v>
      </c>
      <c r="C241" s="3">
        <f t="shared" si="80"/>
        <v>4.0363897480726434E-3</v>
      </c>
      <c r="D241" s="3">
        <f t="shared" si="81"/>
        <v>1.6292442198345936E-5</v>
      </c>
      <c r="E241" s="3">
        <f t="shared" si="82"/>
        <v>4.9803606506183422E-5</v>
      </c>
      <c r="F241" s="3">
        <f t="shared" si="83"/>
        <v>2.2645484293761283E-3</v>
      </c>
      <c r="G241" s="3">
        <f t="shared" si="84"/>
        <v>2.4985889794779122E-2</v>
      </c>
      <c r="H241" s="3">
        <f t="shared" si="85"/>
        <v>1.5</v>
      </c>
      <c r="I241" s="13">
        <f>I242*(1+(H242*((B241/B242)-1))+((1-H242)*(Eur_1M!B241/100)*((A241-A242)/360)))</f>
        <v>118.64044759397235</v>
      </c>
      <c r="J241" s="3">
        <f t="shared" si="86"/>
        <v>113.50577096006261</v>
      </c>
      <c r="K241" s="3">
        <f t="shared" si="79"/>
        <v>1.1262956846842445</v>
      </c>
      <c r="L241" s="13">
        <f t="shared" si="87"/>
        <v>1126.2956846842444</v>
      </c>
      <c r="M241" s="3">
        <f t="shared" si="88"/>
        <v>6.0536544588459772E-3</v>
      </c>
      <c r="N241" s="3">
        <f t="shared" si="94"/>
        <v>3.7741500702324828E-2</v>
      </c>
      <c r="O241" s="3">
        <v>230</v>
      </c>
      <c r="P241" s="3">
        <f t="shared" si="95"/>
        <v>0.91269841269841268</v>
      </c>
      <c r="Q241" s="3">
        <f>(  Eur_6M!B240 + ( (Eur_12M!B240 - Eur_6M!B240)/0.5  )*(P241-0.5) )/100</f>
        <v>-1.5165079365079366E-3</v>
      </c>
      <c r="R241" s="3">
        <f t="shared" si="96"/>
        <v>3.2781944198031927</v>
      </c>
      <c r="S241" s="3">
        <f t="shared" si="97"/>
        <v>3.2421379824879564</v>
      </c>
      <c r="T241" s="13">
        <f t="shared" si="98"/>
        <v>0.99947763293972613</v>
      </c>
      <c r="U241" s="13">
        <f t="shared" si="98"/>
        <v>0.99940681716231095</v>
      </c>
      <c r="V241" s="3">
        <f t="shared" si="99"/>
        <v>124.91627664258203</v>
      </c>
      <c r="W241" s="13">
        <f t="shared" si="100"/>
        <v>0.99947763293972613</v>
      </c>
      <c r="X241" s="3">
        <f t="shared" si="101"/>
        <v>4.5571074813972252E-5</v>
      </c>
      <c r="Y241" s="3">
        <f t="shared" si="102"/>
        <v>1.4765355521307644</v>
      </c>
      <c r="Z241" s="3">
        <f t="shared" si="103"/>
        <v>1.9913177830690609</v>
      </c>
      <c r="AA241" s="3">
        <f t="shared" si="104"/>
        <v>913.42041945812127</v>
      </c>
      <c r="AD241" s="3">
        <f t="shared" si="89"/>
        <v>4.0445469406820145E-3</v>
      </c>
      <c r="AE241" s="3">
        <f>Eur_1M!B240/100</f>
        <v>-3.7099999999999998E-3</v>
      </c>
      <c r="AF241" s="3">
        <f t="shared" si="90"/>
        <v>1.5</v>
      </c>
      <c r="AG241" s="3">
        <f t="shared" si="91"/>
        <v>-0.5</v>
      </c>
      <c r="AH241" s="3">
        <f t="shared" si="93"/>
        <v>1.004044546940682</v>
      </c>
      <c r="AI241" s="3">
        <f t="shared" si="92"/>
        <v>0.99629000000000001</v>
      </c>
      <c r="AL241" s="25"/>
      <c r="AM241" s="25"/>
    </row>
    <row r="242" spans="1:39">
      <c r="A242" s="4">
        <v>42880</v>
      </c>
      <c r="B242" s="11">
        <f>B243</f>
        <v>137.024</v>
      </c>
      <c r="C242" s="3">
        <f t="shared" si="80"/>
        <v>0</v>
      </c>
      <c r="D242" s="3">
        <f t="shared" si="81"/>
        <v>0</v>
      </c>
      <c r="E242" s="3">
        <f t="shared" si="82"/>
        <v>4.355786694470975E-5</v>
      </c>
      <c r="F242" s="3">
        <f t="shared" si="83"/>
        <v>1.3978120751104884E-3</v>
      </c>
      <c r="G242" s="3">
        <f t="shared" si="84"/>
        <v>2.340081579746801E-2</v>
      </c>
      <c r="H242" s="3">
        <f t="shared" si="85"/>
        <v>1.5</v>
      </c>
      <c r="I242" s="13">
        <f>I243*(1+(H243*((B242/B243)-1))+((1-H243)*(Eur_1M!B242/100)*((A242-A243)/360)))</f>
        <v>117.92440883172392</v>
      </c>
      <c r="J242" s="3">
        <f t="shared" si="86"/>
        <v>112.82072186091855</v>
      </c>
      <c r="K242" s="3">
        <f t="shared" si="79"/>
        <v>1.119498075737698</v>
      </c>
      <c r="L242" s="13">
        <f t="shared" si="87"/>
        <v>1119.4980757376979</v>
      </c>
      <c r="M242" s="3">
        <f t="shared" si="88"/>
        <v>5.1805421363969257E-6</v>
      </c>
      <c r="N242" s="3">
        <f t="shared" si="94"/>
        <v>3.7818334529779375E-2</v>
      </c>
      <c r="O242" s="3">
        <v>231</v>
      </c>
      <c r="P242" s="3">
        <f t="shared" si="95"/>
        <v>0.91666666666666663</v>
      </c>
      <c r="Q242" s="3">
        <f>(  Eur_6M!B241 + ( (Eur_12M!B241 - Eur_6M!B241)/0.5  )*(P242-0.5) )/100</f>
        <v>-1.4933333333333335E-3</v>
      </c>
      <c r="R242" s="3">
        <f t="shared" si="96"/>
        <v>3.0978276786892764</v>
      </c>
      <c r="S242" s="3">
        <f t="shared" si="97"/>
        <v>3.061619380040268</v>
      </c>
      <c r="T242" s="13">
        <f t="shared" si="98"/>
        <v>0.99902527626312654</v>
      </c>
      <c r="U242" s="13">
        <f t="shared" si="98"/>
        <v>0.99889928406441664</v>
      </c>
      <c r="V242" s="3">
        <f t="shared" si="99"/>
        <v>118.13927187010506</v>
      </c>
      <c r="W242" s="13">
        <f t="shared" si="100"/>
        <v>0.99902527626312654</v>
      </c>
      <c r="X242" s="3">
        <f t="shared" si="101"/>
        <v>8.1136675628513033E-5</v>
      </c>
      <c r="Y242" s="3">
        <f t="shared" si="102"/>
        <v>1.4210154906807178</v>
      </c>
      <c r="Z242" s="3">
        <f t="shared" si="103"/>
        <v>3.5251512108966381</v>
      </c>
      <c r="AA242" s="3">
        <f t="shared" si="104"/>
        <v>916.91196897647148</v>
      </c>
      <c r="AD242" s="3">
        <f t="shared" si="89"/>
        <v>0</v>
      </c>
      <c r="AE242" s="3">
        <f>Eur_1M!B241/100</f>
        <v>-3.7399999999999998E-3</v>
      </c>
      <c r="AF242" s="3">
        <f t="shared" si="90"/>
        <v>1.5</v>
      </c>
      <c r="AG242" s="3">
        <f t="shared" si="91"/>
        <v>-0.5</v>
      </c>
      <c r="AH242" s="3">
        <f t="shared" si="93"/>
        <v>1</v>
      </c>
      <c r="AI242" s="3">
        <f t="shared" si="92"/>
        <v>0.99626000000000003</v>
      </c>
      <c r="AL242" s="25"/>
      <c r="AM242" s="25"/>
    </row>
    <row r="243" spans="1:39">
      <c r="A243" s="4">
        <v>42879</v>
      </c>
      <c r="B243" s="3">
        <v>137.024</v>
      </c>
      <c r="C243" s="3">
        <f t="shared" si="80"/>
        <v>5.4749921980238117E-4</v>
      </c>
      <c r="D243" s="3">
        <f t="shared" si="81"/>
        <v>2.9975539568421607E-7</v>
      </c>
      <c r="E243" s="3">
        <f t="shared" si="82"/>
        <v>4.3672399723166321E-5</v>
      </c>
      <c r="F243" s="3">
        <f t="shared" si="83"/>
        <v>1.7362389925632412E-3</v>
      </c>
      <c r="G243" s="3">
        <f t="shared" si="84"/>
        <v>2.3417367171250029E-2</v>
      </c>
      <c r="H243" s="3">
        <f t="shared" si="85"/>
        <v>1.5</v>
      </c>
      <c r="I243" s="13">
        <f>I244*(1+(H244*((B243/B244)-1))+((1-H244)*(Eur_1M!B243/100)*((A243-A244)/360)))</f>
        <v>117.92379792093746</v>
      </c>
      <c r="J243" s="3">
        <f t="shared" si="86"/>
        <v>112.82013738992902</v>
      </c>
      <c r="K243" s="3">
        <f t="shared" si="79"/>
        <v>1.1194922761457673</v>
      </c>
      <c r="L243" s="13">
        <f t="shared" si="87"/>
        <v>1119.4922761457674</v>
      </c>
      <c r="M243" s="3">
        <f t="shared" si="88"/>
        <v>8.2632662982235188E-4</v>
      </c>
      <c r="N243" s="3">
        <f t="shared" si="94"/>
        <v>3.8738211464437282E-2</v>
      </c>
      <c r="O243" s="3">
        <v>232</v>
      </c>
      <c r="P243" s="3">
        <f t="shared" si="95"/>
        <v>0.92063492063492058</v>
      </c>
      <c r="Q243" s="3">
        <f>(  Eur_6M!B242 + ( (Eur_12M!B242 - Eur_6M!B242)/0.5  )*(P243-0.5) )/100</f>
        <v>-1.4820634920634922E-3</v>
      </c>
      <c r="R243" s="3">
        <f t="shared" si="96"/>
        <v>3.0186706769741409</v>
      </c>
      <c r="S243" s="3">
        <f t="shared" si="97"/>
        <v>2.9815014706562804</v>
      </c>
      <c r="T243" s="13">
        <f t="shared" si="98"/>
        <v>0.99873056826174644</v>
      </c>
      <c r="U243" s="13">
        <f t="shared" si="98"/>
        <v>0.99856580665491057</v>
      </c>
      <c r="V243" s="3">
        <f t="shared" si="99"/>
        <v>118.14193799398186</v>
      </c>
      <c r="W243" s="13">
        <f t="shared" si="100"/>
        <v>0.99873056826174644</v>
      </c>
      <c r="X243" s="3">
        <f t="shared" si="101"/>
        <v>1.0068832028793548E-4</v>
      </c>
      <c r="Y243" s="3">
        <f t="shared" si="102"/>
        <v>1.3872759338038412</v>
      </c>
      <c r="Z243" s="3">
        <f t="shared" si="103"/>
        <v>4.5003709085306633</v>
      </c>
      <c r="AA243" s="3">
        <f t="shared" si="104"/>
        <v>920.56975729034207</v>
      </c>
      <c r="AD243" s="3">
        <f t="shared" si="89"/>
        <v>5.4764912485660844E-4</v>
      </c>
      <c r="AE243" s="3">
        <f>Eur_1M!B242/100</f>
        <v>-3.7299999999999998E-3</v>
      </c>
      <c r="AF243" s="3">
        <f t="shared" si="90"/>
        <v>1.5</v>
      </c>
      <c r="AG243" s="3">
        <f t="shared" si="91"/>
        <v>-0.5</v>
      </c>
      <c r="AH243" s="3">
        <f t="shared" si="93"/>
        <v>1.0005476491248566</v>
      </c>
      <c r="AI243" s="3">
        <f t="shared" si="92"/>
        <v>0.99626999999999999</v>
      </c>
      <c r="AL243" s="25"/>
      <c r="AM243" s="25"/>
    </row>
    <row r="244" spans="1:39">
      <c r="A244" s="4">
        <v>42878</v>
      </c>
      <c r="B244" s="3">
        <v>136.94900000000001</v>
      </c>
      <c r="C244" s="3">
        <f t="shared" si="80"/>
        <v>-2.7889705885965907E-4</v>
      </c>
      <c r="D244" s="3">
        <f t="shared" si="81"/>
        <v>7.7783569440568135E-8</v>
      </c>
      <c r="E244" s="3">
        <f t="shared" si="82"/>
        <v>5.0744684796880159E-5</v>
      </c>
      <c r="F244" s="3">
        <f t="shared" si="83"/>
        <v>-1.5264104016121985E-3</v>
      </c>
      <c r="G244" s="3">
        <f t="shared" si="84"/>
        <v>2.5256982665211133E-2</v>
      </c>
      <c r="H244" s="3">
        <f t="shared" si="85"/>
        <v>1.5</v>
      </c>
      <c r="I244" s="13">
        <f>I245*(1+(H245*((B244/B245)-1))+((1-H245)*(Eur_1M!B244/100)*((A244-A245)/360)))</f>
        <v>117.82639459544885</v>
      </c>
      <c r="J244" s="3">
        <f t="shared" si="86"/>
        <v>112.72694961309682</v>
      </c>
      <c r="K244" s="3">
        <f t="shared" si="79"/>
        <v>1.1185675919643052</v>
      </c>
      <c r="L244" s="13">
        <f t="shared" si="87"/>
        <v>1118.5675919643052</v>
      </c>
      <c r="M244" s="3">
        <f t="shared" si="88"/>
        <v>-4.1317815793124137E-4</v>
      </c>
      <c r="N244" s="3">
        <f t="shared" si="94"/>
        <v>3.943145970409738E-2</v>
      </c>
      <c r="O244" s="3">
        <v>233</v>
      </c>
      <c r="P244" s="3">
        <f t="shared" si="95"/>
        <v>0.92460317460317465</v>
      </c>
      <c r="Q244" s="3">
        <f>(  Eur_6M!B243 + ( (Eur_12M!B243 - Eur_6M!B243)/0.5  )*(P244-0.5) )/100</f>
        <v>-1.473968253968254E-3</v>
      </c>
      <c r="R244" s="3">
        <f t="shared" si="96"/>
        <v>2.9382162058918309</v>
      </c>
      <c r="S244" s="3">
        <f t="shared" si="97"/>
        <v>2.9003003778867553</v>
      </c>
      <c r="T244" s="13">
        <f t="shared" si="98"/>
        <v>0.99834946636727928</v>
      </c>
      <c r="U244" s="13">
        <f t="shared" si="98"/>
        <v>0.99813597393016062</v>
      </c>
      <c r="V244" s="3">
        <f t="shared" si="99"/>
        <v>117.22416188678687</v>
      </c>
      <c r="W244" s="13">
        <f t="shared" si="100"/>
        <v>0.99834946636727928</v>
      </c>
      <c r="X244" s="3">
        <f t="shared" si="101"/>
        <v>1.255365821186048E-4</v>
      </c>
      <c r="Y244" s="3">
        <f t="shared" si="102"/>
        <v>1.3511173494731434</v>
      </c>
      <c r="Z244" s="3">
        <f t="shared" si="103"/>
        <v>5.7265492463412571</v>
      </c>
      <c r="AA244" s="3">
        <f t="shared" si="104"/>
        <v>924.13828102633647</v>
      </c>
      <c r="AD244" s="3">
        <f t="shared" si="89"/>
        <v>-2.7885817069028818E-4</v>
      </c>
      <c r="AE244" s="3">
        <f>Eur_1M!B243/100</f>
        <v>-3.7399999999999998E-3</v>
      </c>
      <c r="AF244" s="3">
        <f t="shared" si="90"/>
        <v>1.5</v>
      </c>
      <c r="AG244" s="3">
        <f t="shared" si="91"/>
        <v>-0.5</v>
      </c>
      <c r="AH244" s="3">
        <f t="shared" si="93"/>
        <v>0.99972114182930971</v>
      </c>
      <c r="AI244" s="3">
        <f t="shared" si="92"/>
        <v>0.99626000000000003</v>
      </c>
      <c r="AL244" s="25"/>
      <c r="AM244" s="25"/>
    </row>
    <row r="245" spans="1:39">
      <c r="A245" s="4">
        <v>42877</v>
      </c>
      <c r="B245" s="3">
        <v>136.9872</v>
      </c>
      <c r="C245" s="3">
        <f t="shared" si="80"/>
        <v>-1.5988706278823928E-3</v>
      </c>
      <c r="D245" s="3">
        <f t="shared" si="81"/>
        <v>2.556387284705037E-6</v>
      </c>
      <c r="E245" s="3">
        <f t="shared" si="82"/>
        <v>5.1965315641033223E-5</v>
      </c>
      <c r="F245" s="3">
        <f t="shared" si="83"/>
        <v>-1.0803345543831683E-4</v>
      </c>
      <c r="G245" s="3">
        <f t="shared" si="84"/>
        <v>2.5588193062498522E-2</v>
      </c>
      <c r="H245" s="3">
        <f t="shared" si="85"/>
        <v>1.5</v>
      </c>
      <c r="I245" s="13">
        <f>I246*(1+(H246*((B245/B246)-1))+((1-H246)*(Eur_1M!B245/100)*((A245-A246)/360)))</f>
        <v>117.87508794694538</v>
      </c>
      <c r="J245" s="3">
        <f t="shared" si="86"/>
        <v>112.77353554997021</v>
      </c>
      <c r="K245" s="3">
        <f t="shared" si="79"/>
        <v>1.1190298551534248</v>
      </c>
      <c r="L245" s="13">
        <f t="shared" si="87"/>
        <v>1119.0298551534247</v>
      </c>
      <c r="M245" s="3">
        <f t="shared" si="88"/>
        <v>-2.3836449652385608E-3</v>
      </c>
      <c r="N245" s="3">
        <f t="shared" si="94"/>
        <v>3.9384720022083534E-2</v>
      </c>
      <c r="O245" s="3">
        <v>234</v>
      </c>
      <c r="P245" s="3">
        <f t="shared" si="95"/>
        <v>0.9285714285714286</v>
      </c>
      <c r="Q245" s="3">
        <f>(  Eur_6M!B244 + ( (Eur_12M!B244 - Eur_6M!B244)/0.5  )*(P245-0.5) )/100</f>
        <v>-1.464285714285714E-3</v>
      </c>
      <c r="R245" s="3">
        <f t="shared" si="96"/>
        <v>2.9464165512042788</v>
      </c>
      <c r="S245" s="3">
        <f t="shared" si="97"/>
        <v>2.9084644853600432</v>
      </c>
      <c r="T245" s="13">
        <f t="shared" si="98"/>
        <v>0.99839260425296938</v>
      </c>
      <c r="U245" s="13">
        <f t="shared" si="98"/>
        <v>0.99818395785952119</v>
      </c>
      <c r="V245" s="3">
        <f t="shared" si="99"/>
        <v>117.68902572441698</v>
      </c>
      <c r="W245" s="13">
        <f t="shared" si="100"/>
        <v>0.99839260425296938</v>
      </c>
      <c r="X245" s="3">
        <f t="shared" si="101"/>
        <v>1.2237630083026667E-4</v>
      </c>
      <c r="Y245" s="3">
        <f t="shared" si="102"/>
        <v>1.3447633072722909</v>
      </c>
      <c r="Z245" s="3">
        <f t="shared" si="103"/>
        <v>5.6043306110242712</v>
      </c>
      <c r="AA245" s="3">
        <f t="shared" si="104"/>
        <v>928.14624091338862</v>
      </c>
      <c r="AD245" s="3">
        <f t="shared" si="89"/>
        <v>-1.5975931151899214E-3</v>
      </c>
      <c r="AE245" s="3">
        <f>Eur_1M!B244/100</f>
        <v>-3.7399999999999998E-3</v>
      </c>
      <c r="AF245" s="3">
        <f t="shared" si="90"/>
        <v>1.5</v>
      </c>
      <c r="AG245" s="3">
        <f t="shared" si="91"/>
        <v>-0.5</v>
      </c>
      <c r="AH245" s="3">
        <f t="shared" si="93"/>
        <v>0.99840240688481008</v>
      </c>
      <c r="AI245" s="3">
        <f t="shared" si="92"/>
        <v>0.99626000000000003</v>
      </c>
      <c r="AL245" s="25"/>
      <c r="AM245" s="25"/>
    </row>
    <row r="246" spans="1:39">
      <c r="A246" s="4">
        <v>42874</v>
      </c>
      <c r="B246" s="3">
        <v>137.2064</v>
      </c>
      <c r="C246" s="3">
        <f t="shared" si="80"/>
        <v>-9.2227205984767794E-4</v>
      </c>
      <c r="D246" s="3">
        <f t="shared" si="81"/>
        <v>8.5058575237567885E-7</v>
      </c>
      <c r="E246" s="3">
        <f t="shared" si="82"/>
        <v>5.0062471992699458E-5</v>
      </c>
      <c r="F246" s="3">
        <f t="shared" si="83"/>
        <v>6.8241671477908188E-4</v>
      </c>
      <c r="G246" s="3">
        <f t="shared" si="84"/>
        <v>2.5109634819870819E-2</v>
      </c>
      <c r="H246" s="3">
        <f t="shared" si="85"/>
        <v>1.5</v>
      </c>
      <c r="I246" s="13">
        <f>I247*(1+(H247*((B246/B247)-1))+((1-H247)*(Eur_1M!B246/100)*((A246-A247)/360)))</f>
        <v>118.15639544226107</v>
      </c>
      <c r="J246" s="3">
        <f t="shared" si="86"/>
        <v>113.04266825117112</v>
      </c>
      <c r="K246" s="3">
        <f t="shared" si="79"/>
        <v>1.1217004065924054</v>
      </c>
      <c r="L246" s="13">
        <f t="shared" si="87"/>
        <v>1121.7004065924054</v>
      </c>
      <c r="M246" s="3">
        <f t="shared" si="88"/>
        <v>-1.3785673562312366E-3</v>
      </c>
      <c r="N246" s="3">
        <f t="shared" si="94"/>
        <v>4.0471340391124336E-2</v>
      </c>
      <c r="O246" s="3">
        <v>235</v>
      </c>
      <c r="P246" s="3">
        <f t="shared" si="95"/>
        <v>0.93253968253968256</v>
      </c>
      <c r="Q246" s="3">
        <f>(  Eur_6M!B245 + ( (Eur_12M!B245 - Eur_6M!B245)/0.5  )*(P246-0.5) )/100</f>
        <v>-1.4546031746031746E-3</v>
      </c>
      <c r="R246" s="3">
        <f t="shared" si="96"/>
        <v>2.9233872489269381</v>
      </c>
      <c r="S246" s="3">
        <f t="shared" si="97"/>
        <v>2.8843048467973196</v>
      </c>
      <c r="T246" s="13">
        <f t="shared" si="98"/>
        <v>0.99826877200430186</v>
      </c>
      <c r="U246" s="13">
        <f t="shared" si="98"/>
        <v>0.99803860594719274</v>
      </c>
      <c r="V246" s="3">
        <f t="shared" si="99"/>
        <v>120.36514827495444</v>
      </c>
      <c r="W246" s="13">
        <f t="shared" si="100"/>
        <v>0.99826877200430186</v>
      </c>
      <c r="X246" s="3">
        <f t="shared" si="101"/>
        <v>1.2684393528229903E-4</v>
      </c>
      <c r="Y246" s="3">
        <f t="shared" si="102"/>
        <v>1.3230167948327762</v>
      </c>
      <c r="Z246" s="3">
        <f t="shared" si="103"/>
        <v>6.0233537748219144</v>
      </c>
      <c r="AA246" s="3">
        <f t="shared" si="104"/>
        <v>931.97394724258515</v>
      </c>
      <c r="AD246" s="3">
        <f t="shared" si="89"/>
        <v>-9.2184689768659567E-4</v>
      </c>
      <c r="AE246" s="3">
        <f>Eur_1M!B245/100</f>
        <v>-3.7399999999999998E-3</v>
      </c>
      <c r="AF246" s="3">
        <f t="shared" si="90"/>
        <v>1.5</v>
      </c>
      <c r="AG246" s="3">
        <f t="shared" si="91"/>
        <v>-0.5</v>
      </c>
      <c r="AH246" s="3">
        <f t="shared" si="93"/>
        <v>0.9990781531023134</v>
      </c>
      <c r="AI246" s="3">
        <f t="shared" si="92"/>
        <v>0.99626000000000003</v>
      </c>
      <c r="AL246" s="25"/>
      <c r="AM246" s="25"/>
    </row>
    <row r="247" spans="1:39">
      <c r="A247" s="4">
        <v>42873</v>
      </c>
      <c r="B247" s="3">
        <v>137.333</v>
      </c>
      <c r="C247" s="3">
        <f t="shared" si="80"/>
        <v>1.0388914957749817E-3</v>
      </c>
      <c r="D247" s="3">
        <f t="shared" si="81"/>
        <v>1.079295539993579E-6</v>
      </c>
      <c r="E247" s="3">
        <f t="shared" si="82"/>
        <v>5.1960329091789651E-5</v>
      </c>
      <c r="F247" s="3">
        <f t="shared" si="83"/>
        <v>-5.3154056122245224E-5</v>
      </c>
      <c r="G247" s="3">
        <f t="shared" si="84"/>
        <v>2.5587074209133989E-2</v>
      </c>
      <c r="H247" s="3">
        <f t="shared" si="85"/>
        <v>1.5</v>
      </c>
      <c r="I247" s="13">
        <f>I248*(1+(H248*((B247/B248)-1))+((1-H248)*(Eur_1M!B247/100)*((A247-A248)/360)))</f>
        <v>118.31939431859848</v>
      </c>
      <c r="J247" s="3">
        <f t="shared" si="86"/>
        <v>113.19861264871436</v>
      </c>
      <c r="K247" s="3">
        <f t="shared" si="79"/>
        <v>1.1232478125129857</v>
      </c>
      <c r="L247" s="13">
        <f t="shared" si="87"/>
        <v>1123.2478125129858</v>
      </c>
      <c r="M247" s="3">
        <f t="shared" si="88"/>
        <v>1.5630775310647215E-3</v>
      </c>
      <c r="N247" s="3">
        <f t="shared" si="94"/>
        <v>4.042052631334437E-2</v>
      </c>
      <c r="O247" s="3">
        <v>236</v>
      </c>
      <c r="P247" s="3">
        <f t="shared" si="95"/>
        <v>0.93650793650793651</v>
      </c>
      <c r="Q247" s="3">
        <f>(  Eur_6M!B246 + ( (Eur_12M!B246 - Eur_6M!B246)/0.5  )*(P247-0.5) )/100</f>
        <v>-1.4449206349206351E-3</v>
      </c>
      <c r="R247" s="3">
        <f t="shared" si="96"/>
        <v>2.9562152737421119</v>
      </c>
      <c r="S247" s="3">
        <f t="shared" si="97"/>
        <v>2.9170989803197811</v>
      </c>
      <c r="T247" s="13">
        <f t="shared" si="98"/>
        <v>0.99844280183242851</v>
      </c>
      <c r="U247" s="13">
        <f t="shared" si="98"/>
        <v>0.99823348181520943</v>
      </c>
      <c r="V247" s="3">
        <f t="shared" si="99"/>
        <v>121.9135076940031</v>
      </c>
      <c r="W247" s="13">
        <f t="shared" si="100"/>
        <v>0.99844280183242851</v>
      </c>
      <c r="X247" s="3">
        <f t="shared" si="101"/>
        <v>1.1491632319706988E-4</v>
      </c>
      <c r="Y247" s="3">
        <f t="shared" si="102"/>
        <v>1.3258789646950189</v>
      </c>
      <c r="Z247" s="3">
        <f t="shared" si="103"/>
        <v>5.4884070230739139</v>
      </c>
      <c r="AA247" s="3">
        <f t="shared" si="104"/>
        <v>936.11945932750666</v>
      </c>
      <c r="AD247" s="3">
        <f t="shared" si="89"/>
        <v>1.0394313304720182E-3</v>
      </c>
      <c r="AE247" s="3">
        <f>Eur_1M!B246/100</f>
        <v>-3.7099999999999998E-3</v>
      </c>
      <c r="AF247" s="3">
        <f t="shared" si="90"/>
        <v>1.5</v>
      </c>
      <c r="AG247" s="3">
        <f t="shared" si="91"/>
        <v>-0.5</v>
      </c>
      <c r="AH247" s="3">
        <f t="shared" si="93"/>
        <v>1.001039431330472</v>
      </c>
      <c r="AI247" s="3">
        <f t="shared" si="92"/>
        <v>0.99629000000000001</v>
      </c>
      <c r="AL247" s="25"/>
      <c r="AM247" s="25"/>
    </row>
    <row r="248" spans="1:39">
      <c r="A248" s="4">
        <v>42872</v>
      </c>
      <c r="B248" s="3">
        <v>137.19040000000001</v>
      </c>
      <c r="C248" s="3">
        <f t="shared" si="80"/>
        <v>3.7039026751891162E-3</v>
      </c>
      <c r="D248" s="3">
        <f t="shared" si="81"/>
        <v>1.3718895027273092E-5</v>
      </c>
      <c r="E248" s="3">
        <f t="shared" si="82"/>
        <v>5.5494187573107228E-5</v>
      </c>
      <c r="F248" s="3">
        <f t="shared" si="83"/>
        <v>-3.239870968757534E-3</v>
      </c>
      <c r="G248" s="3">
        <f t="shared" si="84"/>
        <v>2.6317556918677057E-2</v>
      </c>
      <c r="H248" s="3">
        <f t="shared" si="85"/>
        <v>1.5</v>
      </c>
      <c r="I248" s="13">
        <f>I249*(1+(H249*((B248/B249)-1))+((1-H249)*(Eur_1M!B248/100)*((A248-A249)/360)))</f>
        <v>118.13459639621506</v>
      </c>
      <c r="J248" s="3">
        <f t="shared" si="86"/>
        <v>113.02181265278267</v>
      </c>
      <c r="K248" s="3">
        <f t="shared" si="79"/>
        <v>1.1214934605466869</v>
      </c>
      <c r="L248" s="13">
        <f t="shared" si="87"/>
        <v>1121.4934605466869</v>
      </c>
      <c r="M248" s="3">
        <f t="shared" si="88"/>
        <v>5.5558463404948629E-3</v>
      </c>
      <c r="N248" s="3">
        <f t="shared" si="94"/>
        <v>3.9801595823084637E-2</v>
      </c>
      <c r="O248" s="3">
        <v>237</v>
      </c>
      <c r="P248" s="3">
        <f t="shared" si="95"/>
        <v>0.94047619047619047</v>
      </c>
      <c r="Q248" s="3">
        <f>(  Eur_6M!B247 + ( (Eur_12M!B247 - Eur_6M!B247)/0.5  )*(P248-0.5) )/100</f>
        <v>-1.4352380952380953E-3</v>
      </c>
      <c r="R248" s="3">
        <f t="shared" si="96"/>
        <v>2.9549161847562653</v>
      </c>
      <c r="S248" s="3">
        <f t="shared" si="97"/>
        <v>2.9163173327848302</v>
      </c>
      <c r="T248" s="13">
        <f t="shared" si="98"/>
        <v>0.99843622997741655</v>
      </c>
      <c r="U248" s="13">
        <f t="shared" si="98"/>
        <v>0.99822904972040982</v>
      </c>
      <c r="V248" s="3">
        <f t="shared" si="99"/>
        <v>120.16232637165706</v>
      </c>
      <c r="W248" s="13">
        <f t="shared" si="100"/>
        <v>0.99843622997741655</v>
      </c>
      <c r="X248" s="3">
        <f t="shared" si="101"/>
        <v>1.1708772228244433E-4</v>
      </c>
      <c r="Y248" s="3">
        <f t="shared" si="102"/>
        <v>1.3179839253684258</v>
      </c>
      <c r="Z248" s="3">
        <f t="shared" si="103"/>
        <v>5.512557585650673</v>
      </c>
      <c r="AA248" s="3">
        <f t="shared" si="104"/>
        <v>940.07872296846892</v>
      </c>
      <c r="AD248" s="3">
        <f t="shared" si="89"/>
        <v>3.7107705994592344E-3</v>
      </c>
      <c r="AE248" s="3">
        <f>Eur_1M!B247/100</f>
        <v>-3.7099999999999998E-3</v>
      </c>
      <c r="AF248" s="3">
        <f t="shared" si="90"/>
        <v>1.5</v>
      </c>
      <c r="AG248" s="3">
        <f t="shared" si="91"/>
        <v>-0.5</v>
      </c>
      <c r="AH248" s="3">
        <f t="shared" si="93"/>
        <v>1.0037107705994592</v>
      </c>
      <c r="AI248" s="3">
        <f t="shared" si="92"/>
        <v>0.99629000000000001</v>
      </c>
      <c r="AL248" s="25"/>
      <c r="AM248" s="25"/>
    </row>
    <row r="249" spans="1:39">
      <c r="A249" s="4">
        <v>42871</v>
      </c>
      <c r="B249" s="3">
        <v>136.6832</v>
      </c>
      <c r="C249" s="3">
        <f t="shared" si="80"/>
        <v>-2.333591697151749E-4</v>
      </c>
      <c r="D249" s="3">
        <f t="shared" si="81"/>
        <v>5.4456502090155801E-8</v>
      </c>
      <c r="E249" s="3">
        <f t="shared" si="82"/>
        <v>4.5422472132490492E-5</v>
      </c>
      <c r="F249" s="3">
        <f t="shared" si="83"/>
        <v>-5.0340146050476689E-3</v>
      </c>
      <c r="G249" s="3">
        <f t="shared" si="84"/>
        <v>2.358724502674624E-2</v>
      </c>
      <c r="H249" s="3">
        <f t="shared" si="85"/>
        <v>1.5</v>
      </c>
      <c r="I249" s="13">
        <f>I250*(1+(H250*((B249/B250)-1))+((1-H250)*(Eur_1M!B249/100)*((A249-A250)/360)))</f>
        <v>117.48007861485738</v>
      </c>
      <c r="J249" s="3">
        <f t="shared" si="86"/>
        <v>112.39562194896533</v>
      </c>
      <c r="K249" s="3">
        <f t="shared" si="79"/>
        <v>1.1152798920071012</v>
      </c>
      <c r="L249" s="13">
        <f t="shared" si="87"/>
        <v>1115.2798920071011</v>
      </c>
      <c r="M249" s="3">
        <f t="shared" si="88"/>
        <v>-3.4486292931339184E-4</v>
      </c>
      <c r="N249" s="3">
        <f t="shared" si="94"/>
        <v>3.9823363908996025E-2</v>
      </c>
      <c r="O249" s="3">
        <v>238</v>
      </c>
      <c r="P249" s="3">
        <f t="shared" si="95"/>
        <v>0.94444444444444442</v>
      </c>
      <c r="Q249" s="3">
        <f>(  Eur_6M!B248 + ( (Eur_12M!B248 - Eur_6M!B248)/0.5  )*(P249-0.5) )/100</f>
        <v>-1.4155555555555555E-3</v>
      </c>
      <c r="R249" s="3">
        <f t="shared" si="96"/>
        <v>2.8039686581680772</v>
      </c>
      <c r="S249" s="3">
        <f t="shared" si="97"/>
        <v>2.7652673049606982</v>
      </c>
      <c r="T249" s="13">
        <f t="shared" si="98"/>
        <v>0.99747610941563369</v>
      </c>
      <c r="U249" s="13">
        <f t="shared" si="98"/>
        <v>0.99715619161133628</v>
      </c>
      <c r="V249" s="3">
        <f t="shared" si="99"/>
        <v>113.97485279841226</v>
      </c>
      <c r="W249" s="13">
        <f t="shared" si="100"/>
        <v>0.99747610941563369</v>
      </c>
      <c r="X249" s="3">
        <f t="shared" si="101"/>
        <v>1.8135781225121753E-4</v>
      </c>
      <c r="Y249" s="3">
        <f t="shared" si="102"/>
        <v>1.2345432374317626</v>
      </c>
      <c r="Z249" s="3">
        <f t="shared" si="103"/>
        <v>8.4843459997870063</v>
      </c>
      <c r="AA249" s="3">
        <f t="shared" si="104"/>
        <v>943.0185173019679</v>
      </c>
      <c r="AD249" s="3">
        <f t="shared" si="89"/>
        <v>-2.3333194358199361E-4</v>
      </c>
      <c r="AE249" s="3">
        <f>Eur_1M!B248/100</f>
        <v>-3.7099999999999998E-3</v>
      </c>
      <c r="AF249" s="3">
        <f t="shared" si="90"/>
        <v>1.5</v>
      </c>
      <c r="AG249" s="3">
        <f t="shared" si="91"/>
        <v>-0.5</v>
      </c>
      <c r="AH249" s="3">
        <f t="shared" si="93"/>
        <v>0.99976666805641801</v>
      </c>
      <c r="AI249" s="3">
        <f t="shared" si="92"/>
        <v>0.99629000000000001</v>
      </c>
      <c r="AL249" s="25"/>
      <c r="AM249" s="25"/>
    </row>
    <row r="250" spans="1:39">
      <c r="A250" s="4">
        <v>42870</v>
      </c>
      <c r="B250" s="3">
        <v>136.71510000000001</v>
      </c>
      <c r="C250" s="3">
        <f t="shared" si="80"/>
        <v>-1.8262202436570951E-3</v>
      </c>
      <c r="D250" s="3">
        <f t="shared" si="81"/>
        <v>3.3350803783429795E-6</v>
      </c>
      <c r="E250" s="3">
        <f t="shared" si="82"/>
        <v>4.5368068621190588E-5</v>
      </c>
      <c r="F250" s="3">
        <f t="shared" si="83"/>
        <v>-4.7933759579991148E-3</v>
      </c>
      <c r="G250" s="3">
        <f t="shared" si="84"/>
        <v>2.3604289847185093E-2</v>
      </c>
      <c r="H250" s="3">
        <f t="shared" si="85"/>
        <v>1.5</v>
      </c>
      <c r="I250" s="13">
        <f>I251*(1+(H251*((B250/B251)-1))+((1-H251)*(Eur_1M!B250/100)*((A250-A251)/360)))</f>
        <v>117.52060012568631</v>
      </c>
      <c r="J250" s="3">
        <f t="shared" si="86"/>
        <v>112.43438971679142</v>
      </c>
      <c r="K250" s="3">
        <f t="shared" si="79"/>
        <v>1.1156645770256517</v>
      </c>
      <c r="L250" s="13">
        <f t="shared" si="87"/>
        <v>1115.6645770256516</v>
      </c>
      <c r="M250" s="3">
        <f t="shared" si="88"/>
        <v>-2.7249983483185821E-3</v>
      </c>
      <c r="N250" s="3">
        <f t="shared" si="94"/>
        <v>3.9875673591662941E-2</v>
      </c>
      <c r="O250" s="3">
        <v>239</v>
      </c>
      <c r="P250" s="3">
        <f t="shared" si="95"/>
        <v>0.94841269841269837</v>
      </c>
      <c r="Q250" s="3">
        <f>(  Eur_6M!B249 + ( (Eur_12M!B249 - Eur_6M!B249)/0.5  )*(P250-0.5) )/100</f>
        <v>-1.397936507936508E-3</v>
      </c>
      <c r="R250" s="3">
        <f t="shared" si="96"/>
        <v>2.8037240066033227</v>
      </c>
      <c r="S250" s="3">
        <f t="shared" si="97"/>
        <v>2.7648904906979204</v>
      </c>
      <c r="T250" s="13">
        <f t="shared" si="98"/>
        <v>0.99747419364613343</v>
      </c>
      <c r="U250" s="13">
        <f t="shared" si="98"/>
        <v>0.99715290458520389</v>
      </c>
      <c r="V250" s="3">
        <f t="shared" si="99"/>
        <v>114.37079698000571</v>
      </c>
      <c r="W250" s="13">
        <f t="shared" si="100"/>
        <v>0.99747419364613343</v>
      </c>
      <c r="X250" s="3">
        <f t="shared" si="101"/>
        <v>1.8080225601562261E-4</v>
      </c>
      <c r="Y250" s="3">
        <f t="shared" si="102"/>
        <v>1.2168865063037499</v>
      </c>
      <c r="Z250" s="3">
        <f t="shared" si="103"/>
        <v>8.5109203497748691</v>
      </c>
      <c r="AA250" s="3">
        <f t="shared" si="104"/>
        <v>946.96715373413622</v>
      </c>
      <c r="AD250" s="3">
        <f t="shared" si="89"/>
        <v>-1.8245537181031946E-3</v>
      </c>
      <c r="AE250" s="3">
        <f>Eur_1M!B249/100</f>
        <v>-3.7399999999999998E-3</v>
      </c>
      <c r="AF250" s="3">
        <f t="shared" si="90"/>
        <v>1.5</v>
      </c>
      <c r="AG250" s="3">
        <f t="shared" si="91"/>
        <v>-0.5</v>
      </c>
      <c r="AH250" s="3">
        <f t="shared" si="93"/>
        <v>0.99817544628189681</v>
      </c>
      <c r="AI250" s="3">
        <f t="shared" si="92"/>
        <v>0.99626000000000003</v>
      </c>
      <c r="AL250" s="25"/>
      <c r="AM250" s="25"/>
    </row>
    <row r="251" spans="1:39">
      <c r="A251" s="4">
        <v>42867</v>
      </c>
      <c r="B251" s="3">
        <v>136.965</v>
      </c>
      <c r="C251" s="3">
        <f t="shared" si="80"/>
        <v>1.9315543173521314E-3</v>
      </c>
      <c r="D251" s="3">
        <f t="shared" si="81"/>
        <v>3.7309020808816584E-6</v>
      </c>
      <c r="E251" s="3">
        <f t="shared" si="82"/>
        <v>4.2087238569528131E-5</v>
      </c>
      <c r="F251" s="3">
        <f t="shared" si="83"/>
        <v>-3.2000727096011144E-3</v>
      </c>
      <c r="G251" s="3">
        <f t="shared" si="84"/>
        <v>2.2887719694360383E-2</v>
      </c>
      <c r="H251" s="3">
        <f t="shared" si="85"/>
        <v>1.5</v>
      </c>
      <c r="I251" s="13">
        <f>I252*(1+(H252*((B251/B252)-1))+((1-H252)*(Eur_1M!B251/100)*((A251-A252)/360)))</f>
        <v>117.84128029495069</v>
      </c>
      <c r="J251" s="3">
        <f t="shared" si="86"/>
        <v>112.7411910698049</v>
      </c>
      <c r="K251" s="3">
        <f t="shared" si="79"/>
        <v>1.1187089071687946</v>
      </c>
      <c r="L251" s="13">
        <f t="shared" si="87"/>
        <v>1118.7089071687947</v>
      </c>
      <c r="M251" s="3">
        <f t="shared" si="88"/>
        <v>2.9011135969913776E-3</v>
      </c>
      <c r="N251" s="3">
        <f t="shared" si="94"/>
        <v>3.9692755685354318E-2</v>
      </c>
      <c r="O251" s="3">
        <v>240</v>
      </c>
      <c r="P251" s="3">
        <f t="shared" si="95"/>
        <v>0.95238095238095233</v>
      </c>
      <c r="Q251" s="3">
        <f>(  Eur_6M!B250 + ( (Eur_12M!B250 - Eur_6M!B250)/0.5  )*(P251-0.5) )/100</f>
        <v>-1.3880952380952382E-3</v>
      </c>
      <c r="R251" s="3">
        <f t="shared" si="96"/>
        <v>2.8811193335583853</v>
      </c>
      <c r="S251" s="3">
        <f t="shared" si="97"/>
        <v>2.8423831703895197</v>
      </c>
      <c r="T251" s="13">
        <f t="shared" si="98"/>
        <v>0.99801867210783746</v>
      </c>
      <c r="U251" s="13">
        <f t="shared" si="98"/>
        <v>0.99776111804111922</v>
      </c>
      <c r="V251" s="3">
        <f t="shared" si="99"/>
        <v>117.41135202971179</v>
      </c>
      <c r="W251" s="13">
        <f t="shared" si="100"/>
        <v>0.99801867210783746</v>
      </c>
      <c r="X251" s="3">
        <f t="shared" si="101"/>
        <v>1.4506745573803609E-4</v>
      </c>
      <c r="Y251" s="3">
        <f t="shared" si="102"/>
        <v>1.2437996413629542</v>
      </c>
      <c r="Z251" s="3">
        <f t="shared" si="103"/>
        <v>6.8631918343355434</v>
      </c>
      <c r="AA251" s="3">
        <f t="shared" si="104"/>
        <v>951.50573902676058</v>
      </c>
      <c r="AD251" s="3">
        <f t="shared" si="89"/>
        <v>1.933420970046118E-3</v>
      </c>
      <c r="AE251" s="3">
        <f>Eur_1M!B250/100</f>
        <v>-3.7299999999999998E-3</v>
      </c>
      <c r="AF251" s="3">
        <f t="shared" si="90"/>
        <v>1.5</v>
      </c>
      <c r="AG251" s="3">
        <f t="shared" si="91"/>
        <v>-0.5</v>
      </c>
      <c r="AH251" s="3">
        <f t="shared" si="93"/>
        <v>1.0019334209700461</v>
      </c>
      <c r="AI251" s="3">
        <f t="shared" si="92"/>
        <v>0.99626999999999999</v>
      </c>
      <c r="AL251" s="25"/>
      <c r="AM251" s="25"/>
    </row>
    <row r="252" spans="1:39">
      <c r="A252" s="4">
        <v>42866</v>
      </c>
      <c r="B252" s="3">
        <v>136.70070000000001</v>
      </c>
      <c r="C252" s="3">
        <f t="shared" si="80"/>
        <v>-1.198982178642606E-3</v>
      </c>
      <c r="D252" s="3">
        <f t="shared" si="81"/>
        <v>1.43755826470257E-6</v>
      </c>
      <c r="E252" s="3">
        <f t="shared" si="82"/>
        <v>4.0043666223506378E-5</v>
      </c>
      <c r="F252" s="3">
        <f t="shared" si="83"/>
        <v>-6.4305995958937566E-3</v>
      </c>
      <c r="G252" s="3">
        <f t="shared" si="84"/>
        <v>2.1874598267937945E-2</v>
      </c>
      <c r="H252" s="3">
        <f t="shared" si="85"/>
        <v>1.5</v>
      </c>
      <c r="I252" s="13">
        <f>I253*(1+(H253*((B252/B253)-1))+((1-H253)*(Eur_1M!B252/100)*((A252-A253)/360)))</f>
        <v>117.49990477840761</v>
      </c>
      <c r="J252" s="3">
        <f t="shared" si="86"/>
        <v>112.41459004984988</v>
      </c>
      <c r="K252" s="3">
        <f t="shared" si="79"/>
        <v>1.115468108782268</v>
      </c>
      <c r="L252" s="13">
        <f t="shared" si="87"/>
        <v>1115.468108782268</v>
      </c>
      <c r="M252" s="3">
        <f t="shared" si="88"/>
        <v>-1.79380899938266E-3</v>
      </c>
      <c r="N252" s="3">
        <f t="shared" si="94"/>
        <v>3.9722330708690801E-2</v>
      </c>
      <c r="O252" s="3">
        <v>241</v>
      </c>
      <c r="P252" s="3">
        <f t="shared" si="95"/>
        <v>0.95634920634920639</v>
      </c>
      <c r="Q252" s="3">
        <f>(  Eur_6M!B251 + ( (Eur_12M!B251 - Eur_6M!B251)/0.5  )*(P252-0.5) )/100</f>
        <v>-1.3500000000000001E-3</v>
      </c>
      <c r="R252" s="3">
        <f t="shared" si="96"/>
        <v>2.7992174858844714</v>
      </c>
      <c r="S252" s="3">
        <f t="shared" si="97"/>
        <v>2.7603717839291981</v>
      </c>
      <c r="T252" s="13">
        <f t="shared" si="98"/>
        <v>0.99743866892705479</v>
      </c>
      <c r="U252" s="13">
        <f t="shared" si="98"/>
        <v>0.99711321920640605</v>
      </c>
      <c r="V252" s="3">
        <f t="shared" si="99"/>
        <v>114.20963067505716</v>
      </c>
      <c r="W252" s="13">
        <f t="shared" si="100"/>
        <v>0.99743866892705479</v>
      </c>
      <c r="X252" s="3">
        <f t="shared" si="101"/>
        <v>1.8307413386454616E-4</v>
      </c>
      <c r="Y252" s="3">
        <f t="shared" si="102"/>
        <v>1.1681283615403848</v>
      </c>
      <c r="Z252" s="3">
        <f t="shared" si="103"/>
        <v>8.653514572995217</v>
      </c>
      <c r="AA252" s="3">
        <f t="shared" si="104"/>
        <v>954.82038170640112</v>
      </c>
      <c r="AD252" s="3">
        <f t="shared" si="89"/>
        <v>-1.1982636866919583E-3</v>
      </c>
      <c r="AE252" s="3">
        <f>Eur_1M!B251/100</f>
        <v>-3.7399999999999998E-3</v>
      </c>
      <c r="AF252" s="3">
        <f t="shared" si="90"/>
        <v>1.5</v>
      </c>
      <c r="AG252" s="3">
        <f t="shared" si="91"/>
        <v>-0.5</v>
      </c>
      <c r="AH252" s="3">
        <f t="shared" si="93"/>
        <v>0.99880173631330804</v>
      </c>
      <c r="AI252" s="3">
        <f t="shared" si="92"/>
        <v>0.99626000000000003</v>
      </c>
      <c r="AL252" s="25"/>
      <c r="AM252" s="25"/>
    </row>
    <row r="253" spans="1:39">
      <c r="A253" s="4">
        <v>42865</v>
      </c>
      <c r="B253" s="3">
        <v>136.8647</v>
      </c>
      <c r="C253" s="3">
        <f t="shared" si="80"/>
        <v>8.793567739668912E-4</v>
      </c>
      <c r="D253" s="3">
        <f t="shared" si="81"/>
        <v>7.7326833592145822E-7</v>
      </c>
      <c r="E253" s="3">
        <f t="shared" si="82"/>
        <v>3.8606493075175026E-5</v>
      </c>
      <c r="F253" s="3">
        <f t="shared" si="83"/>
        <v>-5.2512417993107081E-3</v>
      </c>
      <c r="G253" s="3">
        <f t="shared" si="84"/>
        <v>2.1658005962536434E-2</v>
      </c>
      <c r="H253" s="3">
        <f t="shared" si="85"/>
        <v>1.5</v>
      </c>
      <c r="I253" s="13">
        <f>I254*(1+(H254*((B253/B254)-1))+((1-H254)*(Eur_1M!B253/100)*((A253-A254)/360)))</f>
        <v>117.71086632081392</v>
      </c>
      <c r="J253" s="3">
        <f t="shared" si="86"/>
        <v>112.61642132239953</v>
      </c>
      <c r="K253" s="3">
        <f t="shared" si="79"/>
        <v>1.117470841237052</v>
      </c>
      <c r="L253" s="13">
        <f t="shared" si="87"/>
        <v>1117.4708412370519</v>
      </c>
      <c r="M253" s="3">
        <f t="shared" si="88"/>
        <v>1.3239329405702706E-3</v>
      </c>
      <c r="N253" s="3">
        <f t="shared" si="94"/>
        <v>3.9687521388233962E-2</v>
      </c>
      <c r="O253" s="3">
        <v>242</v>
      </c>
      <c r="P253" s="3">
        <f t="shared" si="95"/>
        <v>0.96031746031746035</v>
      </c>
      <c r="Q253" s="3">
        <f>(  Eur_6M!B252 + ( (Eur_12M!B252 - Eur_6M!B252)/0.5  )*(P253-0.5) )/100</f>
        <v>-1.3392063492063491E-3</v>
      </c>
      <c r="R253" s="3">
        <f t="shared" si="96"/>
        <v>2.8421759152576942</v>
      </c>
      <c r="S253" s="3">
        <f t="shared" si="97"/>
        <v>2.8032838156573279</v>
      </c>
      <c r="T253" s="13">
        <f t="shared" si="98"/>
        <v>0.99775966197911403</v>
      </c>
      <c r="U253" s="13">
        <f t="shared" si="98"/>
        <v>0.99747074337425512</v>
      </c>
      <c r="V253" s="3">
        <f t="shared" si="99"/>
        <v>116.21294975238345</v>
      </c>
      <c r="W253" s="13">
        <f t="shared" si="100"/>
        <v>0.99775966197911403</v>
      </c>
      <c r="X253" s="3">
        <f t="shared" si="101"/>
        <v>1.6169809232916921E-4</v>
      </c>
      <c r="Y253" s="3">
        <f t="shared" si="102"/>
        <v>1.1785169226659504</v>
      </c>
      <c r="Z253" s="3">
        <f t="shared" si="103"/>
        <v>7.6956639954625601</v>
      </c>
      <c r="AA253" s="3">
        <f t="shared" si="104"/>
        <v>959.12126879118603</v>
      </c>
      <c r="AD253" s="3">
        <f t="shared" si="89"/>
        <v>8.7974352148956214E-4</v>
      </c>
      <c r="AE253" s="3">
        <f>Eur_1M!B252/100</f>
        <v>-3.7399999999999998E-3</v>
      </c>
      <c r="AF253" s="3">
        <f t="shared" si="90"/>
        <v>1.5</v>
      </c>
      <c r="AG253" s="3">
        <f t="shared" si="91"/>
        <v>-0.5</v>
      </c>
      <c r="AH253" s="3">
        <f t="shared" si="93"/>
        <v>1.0008797435214896</v>
      </c>
      <c r="AI253" s="3">
        <f t="shared" si="92"/>
        <v>0.99626000000000003</v>
      </c>
      <c r="AL253" s="25"/>
      <c r="AM253" s="25"/>
    </row>
    <row r="254" spans="1:39">
      <c r="A254" s="4">
        <v>42864</v>
      </c>
      <c r="B254" s="3">
        <v>136.74440000000001</v>
      </c>
      <c r="C254" s="3">
        <f t="shared" si="80"/>
        <v>-1.019631464186309E-3</v>
      </c>
      <c r="D254" s="3">
        <f t="shared" si="81"/>
        <v>1.0396483227587163E-6</v>
      </c>
      <c r="E254" s="3">
        <f t="shared" si="82"/>
        <v>3.9624130379913814E-5</v>
      </c>
      <c r="F254" s="3">
        <f t="shared" si="83"/>
        <v>-4.7923513462450745E-3</v>
      </c>
      <c r="G254" s="3">
        <f t="shared" si="84"/>
        <v>2.2018062244180892E-2</v>
      </c>
      <c r="H254" s="3">
        <f t="shared" si="85"/>
        <v>1.5</v>
      </c>
      <c r="I254" s="13">
        <f>I255*(1+(H255*((B254/B255)-1))+((1-H255)*(Eur_1M!B254/100)*((A254-A255)/360)))</f>
        <v>117.55512814362828</v>
      </c>
      <c r="J254" s="3">
        <f t="shared" si="86"/>
        <v>112.46742338596331</v>
      </c>
      <c r="K254" s="3">
        <f t="shared" si="79"/>
        <v>1.1159923636987248</v>
      </c>
      <c r="L254" s="13">
        <f t="shared" si="87"/>
        <v>1115.9923636987248</v>
      </c>
      <c r="M254" s="3">
        <f t="shared" si="88"/>
        <v>-1.5246349459523475E-3</v>
      </c>
      <c r="N254" s="3">
        <f t="shared" si="94"/>
        <v>3.9722733477075618E-2</v>
      </c>
      <c r="O254" s="3">
        <v>243</v>
      </c>
      <c r="P254" s="3">
        <f t="shared" si="95"/>
        <v>0.9642857142857143</v>
      </c>
      <c r="Q254" s="3">
        <f>(  Eur_6M!B253 + ( (Eur_12M!B253 - Eur_6M!B253)/0.5  )*(P254-0.5) )/100</f>
        <v>-1.32E-3</v>
      </c>
      <c r="R254" s="3">
        <f t="shared" si="96"/>
        <v>2.8003198280963955</v>
      </c>
      <c r="S254" s="3">
        <f t="shared" si="97"/>
        <v>2.7613128781744121</v>
      </c>
      <c r="T254" s="13">
        <f t="shared" si="98"/>
        <v>0.99744740012013888</v>
      </c>
      <c r="U254" s="13">
        <f t="shared" si="98"/>
        <v>0.99712152522024711</v>
      </c>
      <c r="V254" s="3">
        <f t="shared" si="99"/>
        <v>114.75215515562445</v>
      </c>
      <c r="W254" s="13">
        <f t="shared" si="100"/>
        <v>0.99744740012013888</v>
      </c>
      <c r="X254" s="3">
        <f t="shared" si="101"/>
        <v>1.8167013547882902E-4</v>
      </c>
      <c r="Y254" s="3">
        <f t="shared" si="102"/>
        <v>1.1393702295308317</v>
      </c>
      <c r="Z254" s="3">
        <f t="shared" si="103"/>
        <v>8.6666417577975245</v>
      </c>
      <c r="AA254" s="3">
        <f t="shared" si="104"/>
        <v>962.73468633496873</v>
      </c>
      <c r="AD254" s="3">
        <f t="shared" si="89"/>
        <v>-1.0191118166562596E-3</v>
      </c>
      <c r="AE254" s="3">
        <f>Eur_1M!B253/100</f>
        <v>-3.7399999999999998E-3</v>
      </c>
      <c r="AF254" s="3">
        <f t="shared" si="90"/>
        <v>1.5</v>
      </c>
      <c r="AG254" s="3">
        <f t="shared" si="91"/>
        <v>-0.5</v>
      </c>
      <c r="AH254" s="3">
        <f t="shared" si="93"/>
        <v>0.99898088818334374</v>
      </c>
      <c r="AI254" s="3">
        <f t="shared" si="92"/>
        <v>0.99626000000000003</v>
      </c>
      <c r="AL254" s="25"/>
      <c r="AM254" s="25"/>
    </row>
    <row r="255" spans="1:39">
      <c r="A255" s="4">
        <v>42863</v>
      </c>
      <c r="B255" s="3">
        <v>136.88390000000001</v>
      </c>
      <c r="C255" s="3">
        <f t="shared" si="80"/>
        <v>-3.7031829901470602E-4</v>
      </c>
      <c r="D255" s="3">
        <f t="shared" si="81"/>
        <v>1.3713564258514523E-7</v>
      </c>
      <c r="E255" s="3">
        <f t="shared" si="82"/>
        <v>3.859089176827215E-5</v>
      </c>
      <c r="F255" s="3">
        <f t="shared" si="83"/>
        <v>-3.6926592105836166E-3</v>
      </c>
      <c r="G255" s="3">
        <f t="shared" si="84"/>
        <v>2.1855313429268386E-2</v>
      </c>
      <c r="H255" s="3">
        <f t="shared" si="85"/>
        <v>1.5</v>
      </c>
      <c r="I255" s="13">
        <f>I256*(1+(H256*((B255/B256)-1))+((1-H256)*(Eur_1M!B255/100)*((A255-A256)/360)))</f>
        <v>117.73449349867141</v>
      </c>
      <c r="J255" s="3">
        <f t="shared" si="86"/>
        <v>112.63902593231725</v>
      </c>
      <c r="K255" s="3">
        <f t="shared" si="79"/>
        <v>1.1176951423839361</v>
      </c>
      <c r="L255" s="13">
        <f t="shared" si="87"/>
        <v>1117.6951423839362</v>
      </c>
      <c r="M255" s="3">
        <f t="shared" si="88"/>
        <v>-5.3993701591085607E-4</v>
      </c>
      <c r="N255" s="3">
        <f t="shared" si="94"/>
        <v>3.9722657176477189E-2</v>
      </c>
      <c r="O255" s="3">
        <v>244</v>
      </c>
      <c r="P255" s="3">
        <f t="shared" si="95"/>
        <v>0.96825396825396826</v>
      </c>
      <c r="Q255" s="3">
        <f>(  Eur_6M!B254 + ( (Eur_12M!B254 - Eur_6M!B254)/0.5  )*(P255-0.5) )/100</f>
        <v>-1.3193650793650793E-3</v>
      </c>
      <c r="R255" s="3">
        <f t="shared" si="96"/>
        <v>2.8335488192826417</v>
      </c>
      <c r="S255" s="3">
        <f t="shared" si="97"/>
        <v>2.7944617656303343</v>
      </c>
      <c r="T255" s="13">
        <f t="shared" si="98"/>
        <v>0.99769828620760714</v>
      </c>
      <c r="U255" s="13">
        <f t="shared" si="98"/>
        <v>0.99740069061025516</v>
      </c>
      <c r="V255" s="3">
        <f t="shared" si="99"/>
        <v>116.44686333821153</v>
      </c>
      <c r="W255" s="13">
        <f t="shared" si="100"/>
        <v>0.99769828620760714</v>
      </c>
      <c r="X255" s="3">
        <f t="shared" si="101"/>
        <v>1.6484614911088706E-4</v>
      </c>
      <c r="Y255" s="3">
        <f t="shared" si="102"/>
        <v>1.1551481936955244</v>
      </c>
      <c r="Z255" s="3">
        <f t="shared" si="103"/>
        <v>7.9205093478616178</v>
      </c>
      <c r="AA255" s="3">
        <f t="shared" si="104"/>
        <v>966.97167536459301</v>
      </c>
      <c r="AD255" s="3">
        <f t="shared" si="89"/>
        <v>-3.7024973965660291E-4</v>
      </c>
      <c r="AE255" s="3">
        <f>Eur_1M!B254/100</f>
        <v>-3.7399999999999998E-3</v>
      </c>
      <c r="AF255" s="3">
        <f t="shared" si="90"/>
        <v>1.5</v>
      </c>
      <c r="AG255" s="3">
        <f t="shared" si="91"/>
        <v>-0.5</v>
      </c>
      <c r="AH255" s="3">
        <f t="shared" si="93"/>
        <v>0.9996297502603434</v>
      </c>
      <c r="AI255" s="3">
        <f t="shared" si="92"/>
        <v>0.99626000000000003</v>
      </c>
      <c r="AL255" s="25"/>
      <c r="AM255" s="25"/>
    </row>
    <row r="256" spans="1:39">
      <c r="A256" s="4">
        <v>42860</v>
      </c>
      <c r="B256" s="3">
        <v>136.93459999999999</v>
      </c>
      <c r="C256" s="3">
        <f t="shared" si="80"/>
        <v>-1.9934537382136866E-4</v>
      </c>
      <c r="D256" s="3">
        <f t="shared" si="81"/>
        <v>3.973857806398121E-8</v>
      </c>
      <c r="E256" s="3">
        <f t="shared" si="82"/>
        <v>3.8455994512387058E-5</v>
      </c>
      <c r="F256" s="3">
        <f t="shared" si="83"/>
        <v>-3.2750293199654266E-3</v>
      </c>
      <c r="G256" s="3">
        <f t="shared" si="84"/>
        <v>2.1858368331526899E-2</v>
      </c>
      <c r="H256" s="3">
        <f t="shared" si="85"/>
        <v>1.5</v>
      </c>
      <c r="I256" s="13">
        <f>I257*(1+(H257*((B256/B257)-1))+((1-H257)*(Eur_1M!B256/100)*((A256-A257)/360)))</f>
        <v>117.79807987453509</v>
      </c>
      <c r="J256" s="3">
        <f t="shared" si="86"/>
        <v>112.6998603337489</v>
      </c>
      <c r="K256" s="3">
        <f t="shared" si="79"/>
        <v>1.1182987903150789</v>
      </c>
      <c r="L256" s="13">
        <f t="shared" si="87"/>
        <v>1118.298790315079</v>
      </c>
      <c r="M256" s="3">
        <f t="shared" si="88"/>
        <v>-2.9383698019170548E-4</v>
      </c>
      <c r="N256" s="3">
        <f t="shared" si="94"/>
        <v>3.9727138257729493E-2</v>
      </c>
      <c r="O256" s="3">
        <v>245</v>
      </c>
      <c r="P256" s="3">
        <f t="shared" si="95"/>
        <v>0.97222222222222221</v>
      </c>
      <c r="Q256" s="3">
        <f>(  Eur_6M!B255 + ( (Eur_12M!B255 - Eur_6M!B255)/0.5  )*(P256-0.5) )/100</f>
        <v>-1.3088888888888889E-3</v>
      </c>
      <c r="R256" s="3">
        <f t="shared" si="96"/>
        <v>2.8414358214204425</v>
      </c>
      <c r="S256" s="3">
        <f t="shared" si="97"/>
        <v>2.8022643348392831</v>
      </c>
      <c r="T256" s="13">
        <f t="shared" si="98"/>
        <v>0.99775445547665709</v>
      </c>
      <c r="U256" s="13">
        <f t="shared" si="98"/>
        <v>0.99746273618912373</v>
      </c>
      <c r="V256" s="3">
        <f t="shared" si="99"/>
        <v>117.05475432847436</v>
      </c>
      <c r="W256" s="13">
        <f t="shared" si="100"/>
        <v>0.99775445547665709</v>
      </c>
      <c r="X256" s="3">
        <f t="shared" si="101"/>
        <v>1.6076369739841142E-4</v>
      </c>
      <c r="Y256" s="3">
        <f t="shared" si="102"/>
        <v>1.1485773344078918</v>
      </c>
      <c r="Z256" s="3">
        <f t="shared" si="103"/>
        <v>7.7652692979876008</v>
      </c>
      <c r="AA256" s="3">
        <f t="shared" si="104"/>
        <v>970.99026719970288</v>
      </c>
      <c r="AD256" s="3">
        <f t="shared" si="89"/>
        <v>-1.9932550585255449E-4</v>
      </c>
      <c r="AE256" s="3">
        <f>Eur_1M!B255/100</f>
        <v>-3.7399999999999998E-3</v>
      </c>
      <c r="AF256" s="3">
        <f t="shared" si="90"/>
        <v>1.5</v>
      </c>
      <c r="AG256" s="3">
        <f t="shared" si="91"/>
        <v>-0.5</v>
      </c>
      <c r="AH256" s="3">
        <f t="shared" si="93"/>
        <v>0.99980067449414745</v>
      </c>
      <c r="AI256" s="3">
        <f t="shared" si="92"/>
        <v>0.99626000000000003</v>
      </c>
      <c r="AL256" s="25"/>
      <c r="AM256" s="25"/>
    </row>
    <row r="257" spans="1:39">
      <c r="A257" s="4">
        <v>42859</v>
      </c>
      <c r="B257" s="3">
        <v>136.96190000000001</v>
      </c>
      <c r="C257" s="3">
        <f t="shared" si="80"/>
        <v>-1.6334264324080875E-3</v>
      </c>
      <c r="D257" s="3">
        <f t="shared" si="81"/>
        <v>2.6680819100894125E-6</v>
      </c>
      <c r="E257" s="3">
        <f t="shared" si="82"/>
        <v>4.0009470235694976E-5</v>
      </c>
      <c r="F257" s="3">
        <f t="shared" si="83"/>
        <v>-1.8134580149526958E-3</v>
      </c>
      <c r="G257" s="3">
        <f t="shared" si="84"/>
        <v>2.2406416225880459E-2</v>
      </c>
      <c r="H257" s="3">
        <f t="shared" si="85"/>
        <v>1.5</v>
      </c>
      <c r="I257" s="13">
        <f>I258*(1+(H258*((B257/B258)-1))+((1-H258)*(Eur_1M!B257/100)*((A257-A258)/360)))</f>
        <v>117.83269839244912</v>
      </c>
      <c r="J257" s="3">
        <f t="shared" si="86"/>
        <v>112.73298058611658</v>
      </c>
      <c r="K257" s="3">
        <f t="shared" si="79"/>
        <v>1.1186274361363606</v>
      </c>
      <c r="L257" s="13">
        <f t="shared" si="87"/>
        <v>1118.6274361363605</v>
      </c>
      <c r="M257" s="3">
        <f t="shared" si="88"/>
        <v>-2.4459480141629389E-3</v>
      </c>
      <c r="N257" s="3">
        <f t="shared" si="94"/>
        <v>4.0347476985181062E-2</v>
      </c>
      <c r="O257" s="3">
        <v>246</v>
      </c>
      <c r="P257" s="3">
        <f t="shared" si="95"/>
        <v>0.97619047619047616</v>
      </c>
      <c r="Q257" s="3">
        <f>(  Eur_6M!B256 + ( (Eur_12M!B256 - Eur_6M!B256)/0.5  )*(P257-0.5) )/100</f>
        <v>-1.3190476190476192E-3</v>
      </c>
      <c r="R257" s="3">
        <f t="shared" si="96"/>
        <v>2.7997353667227669</v>
      </c>
      <c r="S257" s="3">
        <f t="shared" si="97"/>
        <v>2.7598711104863547</v>
      </c>
      <c r="T257" s="13">
        <f t="shared" si="98"/>
        <v>0.99744277420145633</v>
      </c>
      <c r="U257" s="13">
        <f t="shared" si="98"/>
        <v>0.99710879150574083</v>
      </c>
      <c r="V257" s="3">
        <f t="shared" si="99"/>
        <v>117.37331584063543</v>
      </c>
      <c r="W257" s="13">
        <f t="shared" si="100"/>
        <v>0.99744277420145633</v>
      </c>
      <c r="X257" s="3">
        <f t="shared" si="101"/>
        <v>1.776349219595305E-4</v>
      </c>
      <c r="Y257" s="3">
        <f t="shared" si="102"/>
        <v>1.1360021721402405</v>
      </c>
      <c r="Z257" s="3">
        <f t="shared" si="103"/>
        <v>8.7548806940192581</v>
      </c>
      <c r="AA257" s="3">
        <f t="shared" si="104"/>
        <v>974.62226265810023</v>
      </c>
      <c r="AD257" s="3">
        <f t="shared" si="89"/>
        <v>-1.6320931175091147E-3</v>
      </c>
      <c r="AE257" s="3">
        <f>Eur_1M!B256/100</f>
        <v>-3.7399999999999998E-3</v>
      </c>
      <c r="AF257" s="3">
        <f t="shared" si="90"/>
        <v>1.5</v>
      </c>
      <c r="AG257" s="3">
        <f t="shared" si="91"/>
        <v>-0.5</v>
      </c>
      <c r="AH257" s="3">
        <f t="shared" si="93"/>
        <v>0.99836790688249089</v>
      </c>
      <c r="AI257" s="3">
        <f t="shared" si="92"/>
        <v>0.99626000000000003</v>
      </c>
      <c r="AL257" s="25"/>
      <c r="AM257" s="25"/>
    </row>
    <row r="258" spans="1:39">
      <c r="A258" s="4">
        <v>42858</v>
      </c>
      <c r="B258" s="3">
        <v>137.1858</v>
      </c>
      <c r="C258" s="3">
        <f t="shared" si="80"/>
        <v>7.5400651551143887E-4</v>
      </c>
      <c r="D258" s="3">
        <f t="shared" si="81"/>
        <v>5.6852582543370175E-7</v>
      </c>
      <c r="E258" s="3">
        <f t="shared" si="82"/>
        <v>4.0947159711256244E-5</v>
      </c>
      <c r="F258" s="3">
        <f t="shared" si="83"/>
        <v>1.718855298143835E-3</v>
      </c>
      <c r="G258" s="3">
        <f t="shared" si="84"/>
        <v>2.2673175788454864E-2</v>
      </c>
      <c r="H258" s="3">
        <f t="shared" si="85"/>
        <v>1.5</v>
      </c>
      <c r="I258" s="13">
        <f>I259*(1+(H259*((B258/B259)-1))+((1-H259)*(Eur_1M!B258/100)*((A258-A259)/360)))</f>
        <v>118.12126381122633</v>
      </c>
      <c r="J258" s="3">
        <f t="shared" si="86"/>
        <v>113.00905709286423</v>
      </c>
      <c r="K258" s="3">
        <f t="shared" si="79"/>
        <v>1.1213668896069862</v>
      </c>
      <c r="L258" s="13">
        <f t="shared" si="87"/>
        <v>1121.3668896069862</v>
      </c>
      <c r="M258" s="3">
        <f t="shared" si="88"/>
        <v>1.1359852436381658E-3</v>
      </c>
      <c r="N258" s="3">
        <f t="shared" si="94"/>
        <v>4.0807189095611179E-2</v>
      </c>
      <c r="O258" s="3">
        <v>247</v>
      </c>
      <c r="P258" s="3">
        <f t="shared" si="95"/>
        <v>0.98015873015873012</v>
      </c>
      <c r="Q258" s="3">
        <f>(  Eur_6M!B257 + ( (Eur_12M!B257 - Eur_6M!B257)/0.5  )*(P258-0.5) )/100</f>
        <v>-1.2999999999999999E-3</v>
      </c>
      <c r="R258" s="3">
        <f t="shared" si="96"/>
        <v>2.8239935663880829</v>
      </c>
      <c r="S258" s="3">
        <f t="shared" si="97"/>
        <v>2.7835932387911089</v>
      </c>
      <c r="T258" s="13">
        <f t="shared" si="98"/>
        <v>0.99762853315415789</v>
      </c>
      <c r="U258" s="13">
        <f t="shared" si="98"/>
        <v>0.99731197959459983</v>
      </c>
      <c r="V258" s="3">
        <f t="shared" si="99"/>
        <v>120.12403439236334</v>
      </c>
      <c r="W258" s="13">
        <f t="shared" si="100"/>
        <v>0.99762853315415789</v>
      </c>
      <c r="X258" s="3">
        <f t="shared" si="101"/>
        <v>1.6332072754474513E-4</v>
      </c>
      <c r="Y258" s="3">
        <f t="shared" si="102"/>
        <v>1.1271649347087731</v>
      </c>
      <c r="Z258" s="3">
        <f t="shared" si="103"/>
        <v>8.2142866869817954</v>
      </c>
      <c r="AA258" s="3">
        <f t="shared" si="104"/>
        <v>978.77040472631757</v>
      </c>
      <c r="AD258" s="3">
        <f t="shared" si="89"/>
        <v>7.5429084988298811E-4</v>
      </c>
      <c r="AE258" s="3">
        <f>Eur_1M!B257/100</f>
        <v>-3.7299999999999998E-3</v>
      </c>
      <c r="AF258" s="3">
        <f t="shared" si="90"/>
        <v>1.5</v>
      </c>
      <c r="AG258" s="3">
        <f t="shared" si="91"/>
        <v>-0.5</v>
      </c>
      <c r="AH258" s="3">
        <f t="shared" si="93"/>
        <v>1.000754290849883</v>
      </c>
      <c r="AI258" s="3">
        <f t="shared" si="92"/>
        <v>0.99626999999999999</v>
      </c>
      <c r="AL258" s="25"/>
      <c r="AM258" s="25"/>
    </row>
    <row r="259" spans="1:39">
      <c r="A259" s="4">
        <v>42857</v>
      </c>
      <c r="B259" s="3">
        <v>137.08240000000001</v>
      </c>
      <c r="C259" s="3">
        <f t="shared" si="80"/>
        <v>-3.2748659439304719E-4</v>
      </c>
      <c r="D259" s="3">
        <f t="shared" si="81"/>
        <v>1.0724746950715621E-7</v>
      </c>
      <c r="E259" s="3">
        <f t="shared" si="82"/>
        <v>4.0567945914501349E-5</v>
      </c>
      <c r="F259" s="3">
        <f t="shared" si="83"/>
        <v>5.2974876116744084E-4</v>
      </c>
      <c r="G259" s="3">
        <f t="shared" si="84"/>
        <v>2.2604851675254216E-2</v>
      </c>
      <c r="H259" s="3">
        <f t="shared" si="85"/>
        <v>1.5</v>
      </c>
      <c r="I259" s="13">
        <f>I260*(1+(H260*((B259/B260)-1))+((1-H260)*(Eur_1M!B259/100)*((A259-A260)/360)))</f>
        <v>117.98715598525432</v>
      </c>
      <c r="J259" s="3">
        <f t="shared" si="86"/>
        <v>112.88075336097992</v>
      </c>
      <c r="K259" s="3">
        <f t="shared" si="79"/>
        <v>1.1200937566347338</v>
      </c>
      <c r="L259" s="13">
        <f t="shared" si="87"/>
        <v>1120.0937566347338</v>
      </c>
      <c r="M259" s="3">
        <f t="shared" si="88"/>
        <v>-4.7048234645353067E-4</v>
      </c>
      <c r="N259" s="3">
        <f t="shared" si="94"/>
        <v>4.1047997083864647E-2</v>
      </c>
      <c r="O259" s="3">
        <v>248</v>
      </c>
      <c r="P259" s="3">
        <f t="shared" si="95"/>
        <v>0.98412698412698407</v>
      </c>
      <c r="Q259" s="3">
        <f>(  Eur_6M!B258 + ( (Eur_12M!B258 - Eur_6M!B258)/0.5  )*(P259-0.5) )/100</f>
        <v>-1.2506349206349208E-3</v>
      </c>
      <c r="R259" s="3">
        <f t="shared" si="96"/>
        <v>2.7752495909468573</v>
      </c>
      <c r="S259" s="3">
        <f t="shared" si="97"/>
        <v>2.7345286747494955</v>
      </c>
      <c r="T259" s="13">
        <f t="shared" si="98"/>
        <v>0.99724203208732265</v>
      </c>
      <c r="U259" s="13">
        <f t="shared" si="98"/>
        <v>0.99687651729852356</v>
      </c>
      <c r="V259" s="3">
        <f t="shared" si="99"/>
        <v>118.90036209653783</v>
      </c>
      <c r="W259" s="13">
        <f t="shared" si="100"/>
        <v>0.99724203208732265</v>
      </c>
      <c r="X259" s="3">
        <f t="shared" si="101"/>
        <v>1.8593787521956163E-4</v>
      </c>
      <c r="Y259" s="3">
        <f t="shared" si="102"/>
        <v>1.0517332086555242</v>
      </c>
      <c r="Z259" s="3">
        <f t="shared" si="103"/>
        <v>9.4236625821151154</v>
      </c>
      <c r="AA259" s="3">
        <f t="shared" si="104"/>
        <v>982.26128789982295</v>
      </c>
      <c r="AD259" s="3">
        <f t="shared" si="89"/>
        <v>-3.2743297651149916E-4</v>
      </c>
      <c r="AE259" s="3">
        <f>Eur_1M!B258/100</f>
        <v>-3.7399999999999998E-3</v>
      </c>
      <c r="AF259" s="3">
        <f t="shared" si="90"/>
        <v>1.5</v>
      </c>
      <c r="AG259" s="3">
        <f t="shared" si="91"/>
        <v>-0.5</v>
      </c>
      <c r="AH259" s="3">
        <f t="shared" si="93"/>
        <v>0.9996725670234885</v>
      </c>
      <c r="AI259" s="3">
        <f t="shared" si="92"/>
        <v>0.99626000000000003</v>
      </c>
      <c r="AL259" s="25"/>
      <c r="AM259" s="25"/>
    </row>
    <row r="260" spans="1:39">
      <c r="A260" s="4">
        <v>42853</v>
      </c>
      <c r="B260" s="3">
        <v>137.12729999999999</v>
      </c>
      <c r="C260" s="3">
        <f t="shared" si="80"/>
        <v>-1.0182428138653314E-3</v>
      </c>
      <c r="D260" s="3">
        <f t="shared" si="81"/>
        <v>1.0368184279883879E-6</v>
      </c>
      <c r="E260" s="3">
        <f t="shared" si="82"/>
        <v>4.0764193327957889E-5</v>
      </c>
      <c r="F260" s="3">
        <f t="shared" si="83"/>
        <v>3.0633165892767931E-4</v>
      </c>
      <c r="G260" s="3">
        <f t="shared" si="84"/>
        <v>2.266207663274826E-2</v>
      </c>
      <c r="H260" s="3">
        <f t="shared" si="85"/>
        <v>1.5</v>
      </c>
      <c r="I260" s="13">
        <f>I261*(1+(H261*((B260/B261)-1))+((1-H261)*(Eur_1M!B260/100)*((A260-A261)/360)))</f>
        <v>118.04267991974493</v>
      </c>
      <c r="J260" s="3">
        <f t="shared" si="86"/>
        <v>112.93387425793287</v>
      </c>
      <c r="K260" s="3">
        <f t="shared" si="79"/>
        <v>1.1206208649614613</v>
      </c>
      <c r="L260" s="13">
        <f t="shared" si="87"/>
        <v>1120.6208649614614</v>
      </c>
      <c r="M260" s="3">
        <f t="shared" si="88"/>
        <v>-1.5225648290712868E-3</v>
      </c>
      <c r="N260" s="3">
        <f t="shared" si="94"/>
        <v>4.1089150146418556E-2</v>
      </c>
      <c r="O260" s="3">
        <v>249</v>
      </c>
      <c r="P260" s="3">
        <f t="shared" si="95"/>
        <v>0.98809523809523814</v>
      </c>
      <c r="Q260" s="3">
        <f>(  Eur_12M!B259 + ( ('Swap(vs6M)_2Y'!B261 - Eur_12M!B259)/1  )*(P260-1) )/100</f>
        <v>-1.2076190476190476E-3</v>
      </c>
      <c r="R260" s="3">
        <f t="shared" si="96"/>
        <v>2.7794581396583489</v>
      </c>
      <c r="S260" s="3">
        <f t="shared" si="97"/>
        <v>2.7386143000634591</v>
      </c>
      <c r="T260" s="13">
        <f t="shared" si="98"/>
        <v>0.99727751645732965</v>
      </c>
      <c r="U260" s="13">
        <f t="shared" si="98"/>
        <v>0.99691506453066414</v>
      </c>
      <c r="V260" s="3">
        <f t="shared" si="99"/>
        <v>119.46465701434374</v>
      </c>
      <c r="W260" s="13">
        <f t="shared" si="100"/>
        <v>0.99727751645732965</v>
      </c>
      <c r="X260" s="3">
        <f t="shared" si="101"/>
        <v>1.831378906366795E-4</v>
      </c>
      <c r="Y260" s="3">
        <f t="shared" si="102"/>
        <v>1.0111888191110192</v>
      </c>
      <c r="Z260" s="3">
        <f t="shared" si="103"/>
        <v>9.3373057836027442</v>
      </c>
      <c r="AA260" s="3">
        <f t="shared" si="104"/>
        <v>986.22312970272651</v>
      </c>
      <c r="AD260" s="3">
        <f t="shared" si="89"/>
        <v>-1.0177245805620405E-3</v>
      </c>
      <c r="AE260" s="3">
        <f>Eur_1M!B259/100</f>
        <v>-3.7399999999999998E-3</v>
      </c>
      <c r="AF260" s="3">
        <f t="shared" si="90"/>
        <v>1.5</v>
      </c>
      <c r="AG260" s="3">
        <f t="shared" si="91"/>
        <v>-0.5</v>
      </c>
      <c r="AH260" s="3">
        <f t="shared" si="93"/>
        <v>0.99898227541943796</v>
      </c>
      <c r="AI260" s="3">
        <f t="shared" si="92"/>
        <v>0.99626000000000003</v>
      </c>
      <c r="AL260" s="25"/>
      <c r="AM260" s="25"/>
    </row>
    <row r="261" spans="1:39">
      <c r="A261" s="4">
        <v>42852</v>
      </c>
      <c r="B261" s="3">
        <v>137.267</v>
      </c>
      <c r="C261" s="3">
        <f t="shared" si="80"/>
        <v>3.1696533938070036E-3</v>
      </c>
      <c r="D261" s="3">
        <f t="shared" si="81"/>
        <v>1.0046702636872256E-5</v>
      </c>
      <c r="E261" s="3">
        <f t="shared" si="82"/>
        <v>4.2779921428535568E-5</v>
      </c>
      <c r="F261" s="3">
        <f t="shared" si="83"/>
        <v>3.0717283093414883E-3</v>
      </c>
      <c r="G261" s="3">
        <f t="shared" si="84"/>
        <v>2.3088582365998783E-2</v>
      </c>
      <c r="H261" s="3">
        <f t="shared" si="85"/>
        <v>1.5</v>
      </c>
      <c r="I261" s="13">
        <f>I262*(1+(H262*((B261/B262)-1))+((1-H262)*(Eur_1M!B261/100)*((A261-A262)/360)))</f>
        <v>118.22254444547363</v>
      </c>
      <c r="J261" s="3">
        <f t="shared" si="86"/>
        <v>113.10595437120986</v>
      </c>
      <c r="K261" s="3">
        <f t="shared" si="79"/>
        <v>1.1223283824503476</v>
      </c>
      <c r="L261" s="13">
        <f t="shared" si="87"/>
        <v>1122.3283824503476</v>
      </c>
      <c r="M261" s="3">
        <f t="shared" si="88"/>
        <v>4.7558765103145485E-3</v>
      </c>
      <c r="N261" s="3">
        <f t="shared" si="94"/>
        <v>4.1454336789017325E-2</v>
      </c>
      <c r="O261" s="3">
        <v>250</v>
      </c>
      <c r="P261" s="3">
        <f t="shared" si="95"/>
        <v>0.99206349206349209</v>
      </c>
      <c r="Q261" s="3">
        <f>(  Eur_12M!B260 + ( ('Swap(vs6M)_2Y'!B262 - Eur_12M!B260)/1  )*(P261-1) )/100</f>
        <v>-1.2076190476190476E-3</v>
      </c>
      <c r="R261" s="3">
        <f t="shared" si="96"/>
        <v>2.7866599400168472</v>
      </c>
      <c r="S261" s="3">
        <f t="shared" si="97"/>
        <v>2.7453704322574999</v>
      </c>
      <c r="T261" s="13">
        <f t="shared" si="98"/>
        <v>0.99733728345068695</v>
      </c>
      <c r="U261" s="13">
        <f t="shared" si="98"/>
        <v>0.99697786852282155</v>
      </c>
      <c r="V261" s="3">
        <f t="shared" si="99"/>
        <v>121.16694165828812</v>
      </c>
      <c r="W261" s="13">
        <f t="shared" si="100"/>
        <v>0.99733728345068695</v>
      </c>
      <c r="X261" s="3">
        <f t="shared" si="101"/>
        <v>1.7729612470612205E-4</v>
      </c>
      <c r="Y261" s="3">
        <f t="shared" si="102"/>
        <v>1.0135241665139958</v>
      </c>
      <c r="Z261" s="3">
        <f t="shared" si="103"/>
        <v>9.1843531406654666</v>
      </c>
      <c r="AA261" s="3">
        <f t="shared" si="104"/>
        <v>990.25099051026302</v>
      </c>
      <c r="AD261" s="3">
        <f t="shared" si="89"/>
        <v>3.1746820567613021E-3</v>
      </c>
      <c r="AE261" s="3">
        <f>Eur_1M!B260/100</f>
        <v>-3.7299999999999998E-3</v>
      </c>
      <c r="AF261" s="3">
        <f t="shared" si="90"/>
        <v>1.5</v>
      </c>
      <c r="AG261" s="3">
        <f t="shared" si="91"/>
        <v>-0.5</v>
      </c>
      <c r="AH261" s="3">
        <f t="shared" si="93"/>
        <v>1.0031746820567613</v>
      </c>
      <c r="AI261" s="3">
        <f t="shared" si="92"/>
        <v>0.99626999999999999</v>
      </c>
      <c r="AL261" s="25"/>
      <c r="AM261" s="25"/>
    </row>
    <row r="262" spans="1:39">
      <c r="A262" s="4">
        <v>42851</v>
      </c>
      <c r="B262" s="3">
        <v>136.83260000000001</v>
      </c>
      <c r="C262" s="3">
        <f t="shared" si="80"/>
        <v>3.3842691745275284E-4</v>
      </c>
      <c r="D262" s="3">
        <f t="shared" si="81"/>
        <v>1.1453277845657238E-7</v>
      </c>
      <c r="E262" s="3">
        <f t="shared" si="82"/>
        <v>3.3104867503376582E-5</v>
      </c>
      <c r="F262" s="3">
        <f t="shared" si="83"/>
        <v>5.1170489487708224E-4</v>
      </c>
      <c r="G262" s="3">
        <f t="shared" si="84"/>
        <v>2.0419509547143808E-2</v>
      </c>
      <c r="H262" s="3">
        <f t="shared" si="85"/>
        <v>1.5</v>
      </c>
      <c r="I262" s="13">
        <f>I263*(1+(H263*((B262/B263)-1))+((1-H263)*(Eur_1M!B262/100)*((A262-A263)/360)))</f>
        <v>117.66162750645445</v>
      </c>
      <c r="J262" s="3">
        <f t="shared" si="86"/>
        <v>112.5693135299192</v>
      </c>
      <c r="K262" s="3">
        <f t="shared" si="79"/>
        <v>1.1170033997762627</v>
      </c>
      <c r="L262" s="13">
        <f t="shared" si="87"/>
        <v>1117.0033997762628</v>
      </c>
      <c r="M262" s="3">
        <f t="shared" si="88"/>
        <v>5.1274758571809005E-4</v>
      </c>
      <c r="N262" s="3">
        <f t="shared" si="94"/>
        <v>4.1442215609212664E-2</v>
      </c>
      <c r="O262" s="3">
        <v>251</v>
      </c>
      <c r="P262" s="3">
        <f t="shared" si="95"/>
        <v>0.99603174603174605</v>
      </c>
      <c r="Q262" s="3">
        <f>(  Eur_12M!B261 + ( ('Swap(vs6M)_2Y'!B263 - Eur_12M!B261)/1  )*(P262-1) )/100</f>
        <v>-1.2093253968253968E-3</v>
      </c>
      <c r="R262" s="3">
        <f t="shared" si="96"/>
        <v>2.6668424943033386</v>
      </c>
      <c r="S262" s="3">
        <f t="shared" si="97"/>
        <v>2.6254825870486802</v>
      </c>
      <c r="T262" s="13">
        <f t="shared" si="98"/>
        <v>0.99617162269201553</v>
      </c>
      <c r="U262" s="13">
        <f t="shared" si="98"/>
        <v>0.99567368827425373</v>
      </c>
      <c r="V262" s="3">
        <f t="shared" si="99"/>
        <v>115.85336311026765</v>
      </c>
      <c r="W262" s="13">
        <f t="shared" si="100"/>
        <v>0.99617162269201553</v>
      </c>
      <c r="X262" s="3">
        <f t="shared" si="101"/>
        <v>2.4655523081673451E-4</v>
      </c>
      <c r="Y262" s="3">
        <f t="shared" si="102"/>
        <v>0.9413773601304829</v>
      </c>
      <c r="Z262" s="3">
        <f t="shared" si="103"/>
        <v>12.698117963418674</v>
      </c>
      <c r="AA262" s="3">
        <f t="shared" si="104"/>
        <v>992.91787807751939</v>
      </c>
      <c r="AD262" s="3">
        <f t="shared" si="89"/>
        <v>3.3848419030269028E-4</v>
      </c>
      <c r="AE262" s="3">
        <f>Eur_1M!B261/100</f>
        <v>-3.7299999999999998E-3</v>
      </c>
      <c r="AF262" s="3">
        <f t="shared" si="90"/>
        <v>1.5</v>
      </c>
      <c r="AG262" s="3">
        <f t="shared" si="91"/>
        <v>-0.5</v>
      </c>
      <c r="AH262" s="3">
        <f t="shared" si="93"/>
        <v>1.0003384841903027</v>
      </c>
      <c r="AI262" s="3">
        <f t="shared" si="92"/>
        <v>0.99626999999999999</v>
      </c>
      <c r="AL262" s="25"/>
      <c r="AM262" s="25"/>
    </row>
    <row r="263" spans="1:39">
      <c r="A263" s="4">
        <v>42850</v>
      </c>
      <c r="B263" s="3">
        <v>136.78630000000001</v>
      </c>
      <c r="C263" s="3">
        <f t="shared" si="80"/>
        <v>-2.7151501743730589E-3</v>
      </c>
      <c r="D263" s="3">
        <f t="shared" si="81"/>
        <v>7.3720404693980522E-6</v>
      </c>
      <c r="E263" s="3">
        <f t="shared" si="82"/>
        <v>3.2999649475918359E-5</v>
      </c>
      <c r="F263" s="3">
        <f t="shared" si="83"/>
        <v>7.6765019753606101E-5</v>
      </c>
      <c r="G263" s="3">
        <f t="shared" si="84"/>
        <v>2.039097523144906E-2</v>
      </c>
      <c r="H263" s="3">
        <f t="shared" si="85"/>
        <v>1.5</v>
      </c>
      <c r="I263" s="13">
        <f>I264*(1+(H264*((B263/B264)-1))+((1-H264)*(Eur_1M!B263/100)*((A263-A264)/360)))</f>
        <v>117.60131225558997</v>
      </c>
      <c r="J263" s="3">
        <f t="shared" si="86"/>
        <v>112.51160868145594</v>
      </c>
      <c r="K263" s="3">
        <f t="shared" si="79"/>
        <v>1.1164308057904258</v>
      </c>
      <c r="L263" s="13">
        <f t="shared" si="87"/>
        <v>1116.4308057904257</v>
      </c>
      <c r="M263" s="3">
        <f t="shared" si="88"/>
        <v>-4.0703209827803073E-3</v>
      </c>
      <c r="N263" s="3">
        <f t="shared" si="94"/>
        <v>4.1246541337760699E-2</v>
      </c>
      <c r="O263" s="3">
        <v>252</v>
      </c>
      <c r="P263" s="3">
        <f t="shared" si="95"/>
        <v>1</v>
      </c>
      <c r="Q263" s="3">
        <f>(  Eur_12M!B262 + ( ('Swap(vs6M)_2Y'!B264 - Eur_12M!B262)/1  )*(P263-1) )/100</f>
        <v>-1.2099999999999999E-3</v>
      </c>
      <c r="R263" s="3">
        <f t="shared" si="96"/>
        <v>2.6614947869478214</v>
      </c>
      <c r="S263" s="3">
        <f t="shared" si="97"/>
        <v>2.6202482456100609</v>
      </c>
      <c r="T263" s="13">
        <f t="shared" si="98"/>
        <v>0.99611027272237396</v>
      </c>
      <c r="U263" s="13">
        <f t="shared" si="98"/>
        <v>0.99560671102500198</v>
      </c>
      <c r="V263" s="3">
        <f t="shared" si="99"/>
        <v>115.2760701582738</v>
      </c>
      <c r="W263" s="13">
        <f t="shared" si="100"/>
        <v>0.99611027272237396</v>
      </c>
      <c r="X263" s="3">
        <f t="shared" si="101"/>
        <v>2.5090909324243922E-4</v>
      </c>
      <c r="Y263" s="3">
        <f t="shared" si="102"/>
        <v>0.94011604641970081</v>
      </c>
      <c r="Z263" s="3">
        <f t="shared" si="103"/>
        <v>12.899342118047233</v>
      </c>
      <c r="AA263" s="3">
        <f t="shared" si="104"/>
        <v>996.81212427328683</v>
      </c>
      <c r="AD263" s="3">
        <f t="shared" si="89"/>
        <v>-2.7114674879079592E-3</v>
      </c>
      <c r="AE263" s="3">
        <f>Eur_1M!B262/100</f>
        <v>-3.7099999999999998E-3</v>
      </c>
      <c r="AF263" s="3">
        <f t="shared" si="90"/>
        <v>1.5</v>
      </c>
      <c r="AG263" s="3">
        <f t="shared" si="91"/>
        <v>-0.5</v>
      </c>
      <c r="AH263" s="3">
        <f t="shared" si="93"/>
        <v>0.99728853251209204</v>
      </c>
      <c r="AI263" s="3">
        <f t="shared" si="92"/>
        <v>0.99629000000000001</v>
      </c>
      <c r="AL263" s="25"/>
      <c r="AM263" s="25"/>
    </row>
    <row r="264" spans="1:39">
      <c r="A264" s="4">
        <v>42849</v>
      </c>
      <c r="B264" s="3">
        <v>137.15819999999999</v>
      </c>
      <c r="C264" s="3">
        <f t="shared" si="80"/>
        <v>1.1394798873142222E-3</v>
      </c>
      <c r="D264" s="3">
        <f t="shared" si="81"/>
        <v>1.2984144135936325E-6</v>
      </c>
      <c r="E264" s="3">
        <f t="shared" si="82"/>
        <v>2.804515371755756E-5</v>
      </c>
      <c r="F264" s="3">
        <f t="shared" si="83"/>
        <v>4.346760752707084E-3</v>
      </c>
      <c r="G264" s="3">
        <f t="shared" si="84"/>
        <v>1.8478785391502935E-2</v>
      </c>
      <c r="H264" s="3">
        <f t="shared" si="85"/>
        <v>1.5</v>
      </c>
      <c r="I264" s="13">
        <f>I265*(1+(H265*((B264/B265)-1))+((1-H265)*(Eur_1M!B264/100)*((A264-A265)/360)))</f>
        <v>118.0809628481842</v>
      </c>
      <c r="J264" s="3">
        <f t="shared" si="86"/>
        <v>112.97050032766906</v>
      </c>
      <c r="K264" s="3">
        <f t="shared" ref="K264:K327" si="105">J264/$Y$2</f>
        <v>1.1209842983264953</v>
      </c>
      <c r="L264" s="13">
        <f t="shared" si="87"/>
        <v>1120.9842983264953</v>
      </c>
      <c r="M264" s="3">
        <f t="shared" si="88"/>
        <v>1.7241651178039822E-3</v>
      </c>
      <c r="N264" s="3">
        <f t="shared" si="94"/>
        <v>4.1181782596451395E-2</v>
      </c>
      <c r="O264" s="3">
        <v>253</v>
      </c>
      <c r="P264" s="3">
        <f t="shared" si="95"/>
        <v>1.003968253968254</v>
      </c>
      <c r="Q264" s="3">
        <f>(  Eur_12M!B263 + ( ('Swap(vs6M)_2Y'!B265 - Eur_12M!B263)/1  )*(P264-1) )/100</f>
        <v>-1.2107936507936507E-3</v>
      </c>
      <c r="R264" s="3">
        <f t="shared" si="96"/>
        <v>2.758930223249767</v>
      </c>
      <c r="S264" s="3">
        <f t="shared" si="97"/>
        <v>2.7176668116681681</v>
      </c>
      <c r="T264" s="13">
        <f t="shared" si="98"/>
        <v>0.99710045420935522</v>
      </c>
      <c r="U264" s="13">
        <f t="shared" si="98"/>
        <v>0.99671279970807936</v>
      </c>
      <c r="V264" s="3">
        <f t="shared" si="99"/>
        <v>119.80881413320583</v>
      </c>
      <c r="W264" s="13">
        <f t="shared" si="100"/>
        <v>0.99710045420935522</v>
      </c>
      <c r="X264" s="3">
        <f t="shared" si="101"/>
        <v>1.9181679236369051E-4</v>
      </c>
      <c r="Y264" s="3">
        <f t="shared" si="102"/>
        <v>1.0038884444571154</v>
      </c>
      <c r="Z264" s="3">
        <f t="shared" si="103"/>
        <v>9.9657687445680718</v>
      </c>
      <c r="AA264" s="3">
        <f t="shared" si="104"/>
        <v>1001.8851592821173</v>
      </c>
      <c r="AD264" s="3">
        <f t="shared" si="89"/>
        <v>1.1401293411774649E-3</v>
      </c>
      <c r="AE264" s="3">
        <f>Eur_1M!B263/100</f>
        <v>-3.7099999999999998E-3</v>
      </c>
      <c r="AF264" s="3">
        <f t="shared" si="90"/>
        <v>1.5</v>
      </c>
      <c r="AG264" s="3">
        <f t="shared" si="91"/>
        <v>-0.5</v>
      </c>
      <c r="AH264" s="3">
        <f t="shared" si="93"/>
        <v>1.0011401293411775</v>
      </c>
      <c r="AI264" s="3">
        <f t="shared" si="92"/>
        <v>0.99629000000000001</v>
      </c>
      <c r="AL264" s="25"/>
      <c r="AM264" s="25"/>
    </row>
    <row r="265" spans="1:39">
      <c r="A265" s="4">
        <v>42846</v>
      </c>
      <c r="B265" s="3">
        <v>137.00200000000001</v>
      </c>
      <c r="C265" s="3">
        <f t="shared" ref="C265:C328" si="106">+LN(B265/B266)</f>
        <v>-8.0842045766499283E-4</v>
      </c>
      <c r="D265" s="3">
        <f t="shared" ref="D265:D328" si="107">+C265^2</f>
        <v>6.5354363637127643E-7</v>
      </c>
      <c r="E265" s="3">
        <f t="shared" ref="E265:E328" si="108">+SUM(D265:D284)</f>
        <v>2.7656247494332395E-5</v>
      </c>
      <c r="F265" s="3">
        <f t="shared" ref="F265:F328" si="109">+SUM(C265:C284)</f>
        <v>2.2535994771040514E-3</v>
      </c>
      <c r="G265" s="3">
        <f t="shared" ref="G265:G328" si="110">+SQRT($D$3/$D$2)*SQRT(E265-((1/$D$2)*F265^2))</f>
        <v>1.8581418964884515E-2</v>
      </c>
      <c r="H265" s="3">
        <f t="shared" ref="H265:H328" si="111">+MIN($D$5,$D$4/G267)</f>
        <v>1.5</v>
      </c>
      <c r="I265" s="13">
        <f>I266*(1+(H266*((B265/B266)-1))+((1-H266)*(Eur_1M!B265/100)*((A265-A266)/360)))</f>
        <v>117.87754718245419</v>
      </c>
      <c r="J265" s="3">
        <f t="shared" ref="J265:J328" si="112">I265*(1-(1.1/100))^4</f>
        <v>112.77588835146464</v>
      </c>
      <c r="K265" s="3">
        <f t="shared" si="105"/>
        <v>1.1190532015449579</v>
      </c>
      <c r="L265" s="13">
        <f t="shared" ref="L265:L328" si="113">K265*1000</f>
        <v>1119.0532015449578</v>
      </c>
      <c r="M265" s="3">
        <f t="shared" ref="M265:M328" si="114">LN(L265/L266)</f>
        <v>-1.2077029739049755E-3</v>
      </c>
      <c r="N265" s="3">
        <f t="shared" si="94"/>
        <v>4.1580252378288905E-2</v>
      </c>
      <c r="O265" s="3">
        <v>254</v>
      </c>
      <c r="P265" s="3">
        <f t="shared" si="95"/>
        <v>1.0079365079365079</v>
      </c>
      <c r="Q265" s="3">
        <f>(  Eur_12M!B264 + ( ('Swap(vs6M)_2Y'!B266 - Eur_12M!B264)/1  )*(P265-1) )/100</f>
        <v>-1.2415873015873017E-3</v>
      </c>
      <c r="R265" s="3">
        <f t="shared" si="96"/>
        <v>2.6854244962361391</v>
      </c>
      <c r="S265" s="3">
        <f t="shared" si="97"/>
        <v>2.6436795689465584</v>
      </c>
      <c r="T265" s="13">
        <f t="shared" si="98"/>
        <v>0.99637811303033164</v>
      </c>
      <c r="U265" s="13">
        <f t="shared" si="98"/>
        <v>0.99589948738963208</v>
      </c>
      <c r="V265" s="3">
        <f t="shared" si="99"/>
        <v>117.85354016052554</v>
      </c>
      <c r="W265" s="13">
        <f t="shared" si="100"/>
        <v>0.99637811303033164</v>
      </c>
      <c r="X265" s="3">
        <f t="shared" si="101"/>
        <v>2.3200495944808552E-4</v>
      </c>
      <c r="Y265" s="3">
        <f t="shared" si="102"/>
        <v>0.98688886029639811</v>
      </c>
      <c r="Z265" s="3">
        <f t="shared" si="103"/>
        <v>12.176403567398969</v>
      </c>
      <c r="AA265" s="3">
        <f t="shared" si="104"/>
        <v>1005.0604388990051</v>
      </c>
      <c r="AD265" s="3">
        <f t="shared" ref="AD265:AD328" si="115">B265/B266-1</f>
        <v>-8.0809377388535442E-4</v>
      </c>
      <c r="AE265" s="3">
        <f>Eur_1M!B264/100</f>
        <v>-3.7099999999999998E-3</v>
      </c>
      <c r="AF265" s="3">
        <f t="shared" ref="AF265:AF328" si="116">H265</f>
        <v>1.5</v>
      </c>
      <c r="AG265" s="3">
        <f t="shared" ref="AG265:AG328" si="117">1-AF265</f>
        <v>-0.5</v>
      </c>
      <c r="AH265" s="3">
        <f t="shared" si="93"/>
        <v>0.99919190622611465</v>
      </c>
      <c r="AI265" s="3">
        <f t="shared" ref="AI265:AI328" si="118">AE265+1</f>
        <v>0.99629000000000001</v>
      </c>
      <c r="AL265" s="25"/>
      <c r="AM265" s="25"/>
    </row>
    <row r="266" spans="1:39">
      <c r="A266" s="4">
        <v>42845</v>
      </c>
      <c r="B266" s="3">
        <v>137.11279999999999</v>
      </c>
      <c r="C266" s="3">
        <f t="shared" si="106"/>
        <v>-1.6578428307490046E-3</v>
      </c>
      <c r="D266" s="3">
        <f t="shared" si="107"/>
        <v>2.7484428514658727E-6</v>
      </c>
      <c r="E266" s="3">
        <f t="shared" si="108"/>
        <v>3.3937678247229854E-5</v>
      </c>
      <c r="F266" s="3">
        <f t="shared" si="109"/>
        <v>5.6954538886149972E-3</v>
      </c>
      <c r="G266" s="3">
        <f t="shared" si="110"/>
        <v>2.0178669011279515E-2</v>
      </c>
      <c r="H266" s="3">
        <f t="shared" si="111"/>
        <v>1.5</v>
      </c>
      <c r="I266" s="13">
        <f>I267*(1+(H267*((B266/B267)-1))+((1-H267)*(Eur_1M!B266/100)*((A266-A267)/360)))</f>
        <v>118.01999424630057</v>
      </c>
      <c r="J266" s="3">
        <f t="shared" si="112"/>
        <v>112.91217040476754</v>
      </c>
      <c r="K266" s="3">
        <f t="shared" si="105"/>
        <v>1.1204055018486048</v>
      </c>
      <c r="L266" s="13">
        <f t="shared" si="113"/>
        <v>1120.4055018486047</v>
      </c>
      <c r="M266" s="3">
        <f t="shared" si="114"/>
        <v>-2.482630453159107E-3</v>
      </c>
      <c r="N266" s="3">
        <f t="shared" si="94"/>
        <v>4.1514824056224517E-2</v>
      </c>
      <c r="O266" s="3">
        <v>255</v>
      </c>
      <c r="P266" s="3">
        <f t="shared" si="95"/>
        <v>1.0119047619047619</v>
      </c>
      <c r="Q266" s="3">
        <f>(  Eur_12M!B265 + ( ('Swap(vs6M)_2Y'!B267 - Eur_12M!B265)/1  )*(P266-1) )/100</f>
        <v>-1.2426190476190475E-3</v>
      </c>
      <c r="R266" s="3">
        <f t="shared" si="96"/>
        <v>2.7131703216105958</v>
      </c>
      <c r="S266" s="3">
        <f t="shared" si="97"/>
        <v>2.6714091166135505</v>
      </c>
      <c r="T266" s="13">
        <f t="shared" si="98"/>
        <v>0.99666785782247158</v>
      </c>
      <c r="U266" s="13">
        <f t="shared" si="98"/>
        <v>0.99622332382084833</v>
      </c>
      <c r="V266" s="3">
        <f t="shared" si="99"/>
        <v>119.19537641882789</v>
      </c>
      <c r="W266" s="13">
        <f t="shared" si="100"/>
        <v>0.99666785782247158</v>
      </c>
      <c r="X266" s="3">
        <f t="shared" si="101"/>
        <v>2.1492023392133587E-4</v>
      </c>
      <c r="Y266" s="3">
        <f t="shared" si="102"/>
        <v>1.006993693497785</v>
      </c>
      <c r="Z266" s="3">
        <f t="shared" si="103"/>
        <v>11.333671260080848</v>
      </c>
      <c r="AA266" s="3">
        <f t="shared" si="104"/>
        <v>1009.3514985130504</v>
      </c>
      <c r="AD266" s="3">
        <f t="shared" si="115"/>
        <v>-1.6564693684230081E-3</v>
      </c>
      <c r="AE266" s="3">
        <f>Eur_1M!B265/100</f>
        <v>-3.7199999999999998E-3</v>
      </c>
      <c r="AF266" s="3">
        <f t="shared" si="116"/>
        <v>1.5</v>
      </c>
      <c r="AG266" s="3">
        <f t="shared" si="117"/>
        <v>-0.5</v>
      </c>
      <c r="AH266" s="3">
        <f t="shared" ref="AH266:AH329" si="119">(1+AD266)</f>
        <v>0.99834353063157699</v>
      </c>
      <c r="AI266" s="3">
        <f t="shared" si="118"/>
        <v>0.99628000000000005</v>
      </c>
      <c r="AL266" s="25"/>
      <c r="AM266" s="25"/>
    </row>
    <row r="267" spans="1:39">
      <c r="A267" s="4">
        <v>42844</v>
      </c>
      <c r="B267" s="3">
        <v>137.34030000000001</v>
      </c>
      <c r="C267" s="3">
        <f t="shared" si="106"/>
        <v>-2.1478254168603075E-3</v>
      </c>
      <c r="D267" s="3">
        <f t="shared" si="107"/>
        <v>4.6131540213111534E-6</v>
      </c>
      <c r="E267" s="3">
        <f t="shared" si="108"/>
        <v>3.1604656759814743E-5</v>
      </c>
      <c r="F267" s="3">
        <f t="shared" si="109"/>
        <v>6.7087648240703986E-3</v>
      </c>
      <c r="G267" s="3">
        <f t="shared" si="110"/>
        <v>1.9231846872594289E-2</v>
      </c>
      <c r="H267" s="3">
        <f t="shared" si="111"/>
        <v>1.5</v>
      </c>
      <c r="I267" s="13">
        <f>I268*(1+(H268*((B267/B268)-1))+((1-H268)*(Eur_1M!B267/100)*((A267-A268)/360)))</f>
        <v>118.3133582846679</v>
      </c>
      <c r="J267" s="3">
        <f t="shared" si="112"/>
        <v>113.19283785016356</v>
      </c>
      <c r="K267" s="3">
        <f t="shared" si="105"/>
        <v>1.1231905103103517</v>
      </c>
      <c r="L267" s="13">
        <f t="shared" si="113"/>
        <v>1123.1905103103516</v>
      </c>
      <c r="M267" s="3">
        <f t="shared" si="114"/>
        <v>-3.2183011377312576E-3</v>
      </c>
      <c r="N267" s="3">
        <f t="shared" si="94"/>
        <v>4.1407881392340459E-2</v>
      </c>
      <c r="O267" s="3">
        <v>256</v>
      </c>
      <c r="P267" s="3">
        <f t="shared" si="95"/>
        <v>1.0158730158730158</v>
      </c>
      <c r="Q267" s="3">
        <f>(  Eur_12M!B266 + ( ('Swap(vs6M)_2Y'!B268 - Eur_12M!B266)/1  )*(P267-1) )/100</f>
        <v>-1.2358730158730158E-3</v>
      </c>
      <c r="R267" s="3">
        <f t="shared" si="96"/>
        <v>2.7743648064354045</v>
      </c>
      <c r="S267" s="3">
        <f t="shared" si="97"/>
        <v>2.7326295849183788</v>
      </c>
      <c r="T267" s="13">
        <f t="shared" si="98"/>
        <v>0.99723451913643901</v>
      </c>
      <c r="U267" s="13">
        <f t="shared" si="98"/>
        <v>0.99685845250338989</v>
      </c>
      <c r="V267" s="3">
        <f t="shared" si="99"/>
        <v>121.97356409772522</v>
      </c>
      <c r="W267" s="13">
        <f t="shared" si="100"/>
        <v>0.99723451913643901</v>
      </c>
      <c r="X267" s="3">
        <f t="shared" si="101"/>
        <v>1.813634931212027E-4</v>
      </c>
      <c r="Y267" s="3">
        <f t="shared" si="102"/>
        <v>1.0373861816559575</v>
      </c>
      <c r="Z267" s="3">
        <f t="shared" si="103"/>
        <v>9.6245217451507248</v>
      </c>
      <c r="AA267" s="3">
        <f t="shared" si="104"/>
        <v>1013.9538126732491</v>
      </c>
      <c r="AD267" s="3">
        <f t="shared" si="115"/>
        <v>-2.1455204903382263E-3</v>
      </c>
      <c r="AE267" s="3">
        <f>Eur_1M!B266/100</f>
        <v>-3.7099999999999998E-3</v>
      </c>
      <c r="AF267" s="3">
        <f t="shared" si="116"/>
        <v>1.5</v>
      </c>
      <c r="AG267" s="3">
        <f t="shared" si="117"/>
        <v>-0.5</v>
      </c>
      <c r="AH267" s="3">
        <f t="shared" si="119"/>
        <v>0.99785447950966177</v>
      </c>
      <c r="AI267" s="3">
        <f t="shared" si="118"/>
        <v>0.99629000000000001</v>
      </c>
      <c r="AL267" s="25"/>
      <c r="AM267" s="25"/>
    </row>
    <row r="268" spans="1:39">
      <c r="A268" s="4">
        <v>42843</v>
      </c>
      <c r="B268" s="3">
        <v>137.63560000000001</v>
      </c>
      <c r="C268" s="3">
        <f t="shared" si="106"/>
        <v>1.9097590388989811E-3</v>
      </c>
      <c r="D268" s="3">
        <f t="shared" si="107"/>
        <v>3.6471795866563597E-6</v>
      </c>
      <c r="E268" s="3">
        <f t="shared" si="108"/>
        <v>2.7059235831359188E-5</v>
      </c>
      <c r="F268" s="3">
        <f t="shared" si="109"/>
        <v>9.1168460628744275E-3</v>
      </c>
      <c r="G268" s="3">
        <f t="shared" si="110"/>
        <v>1.6987723088472215E-2</v>
      </c>
      <c r="H268" s="3">
        <f t="shared" si="111"/>
        <v>1.5</v>
      </c>
      <c r="I268" s="13">
        <f>I269*(1+(H269*((B268/B269)-1))+((1-H269)*(Eur_1M!B268/100)*((A268-A269)/360)))</f>
        <v>118.69473967114067</v>
      </c>
      <c r="J268" s="3">
        <f t="shared" si="112"/>
        <v>113.5577133136274</v>
      </c>
      <c r="K268" s="3">
        <f t="shared" si="105"/>
        <v>1.1268110985541961</v>
      </c>
      <c r="L268" s="13">
        <f t="shared" si="113"/>
        <v>1126.8110985541962</v>
      </c>
      <c r="M268" s="3">
        <f t="shared" si="114"/>
        <v>2.8890317445113031E-3</v>
      </c>
      <c r="N268" s="3">
        <f t="shared" ref="N268:N331" si="120">SQRT(252)*STDEV(M269:M447)</f>
        <v>4.1241518278724132E-2</v>
      </c>
      <c r="O268" s="3">
        <v>257</v>
      </c>
      <c r="P268" s="3">
        <f t="shared" ref="P268:P331" si="121">O268/252</f>
        <v>1.0198412698412698</v>
      </c>
      <c r="Q268" s="3">
        <f>(  Eur_12M!B267 + ( ('Swap(vs6M)_2Y'!B269 - Eur_12M!B267)/1  )*(P268-1) )/100</f>
        <v>-1.2277380952380951E-3</v>
      </c>
      <c r="R268" s="3">
        <f t="shared" si="96"/>
        <v>2.8573990167904628</v>
      </c>
      <c r="S268" s="3">
        <f t="shared" si="97"/>
        <v>2.8157503660523409</v>
      </c>
      <c r="T268" s="13">
        <f t="shared" si="98"/>
        <v>0.99786435739334511</v>
      </c>
      <c r="U268" s="13">
        <f t="shared" si="98"/>
        <v>0.99756682684793541</v>
      </c>
      <c r="V268" s="3">
        <f t="shared" si="99"/>
        <v>125.58797221380121</v>
      </c>
      <c r="W268" s="13">
        <f t="shared" si="100"/>
        <v>0.99786435739334511</v>
      </c>
      <c r="X268" s="3">
        <f t="shared" si="101"/>
        <v>1.4338694353369859E-4</v>
      </c>
      <c r="Y268" s="3">
        <f t="shared" si="102"/>
        <v>1.0714566831904584</v>
      </c>
      <c r="Z268" s="3">
        <f t="shared" si="103"/>
        <v>7.6573600280043808</v>
      </c>
      <c r="AA268" s="3">
        <f t="shared" si="104"/>
        <v>1018.6344514325731</v>
      </c>
      <c r="AD268" s="3">
        <f t="shared" si="115"/>
        <v>1.9115837901191313E-3</v>
      </c>
      <c r="AE268" s="3">
        <f>Eur_1M!B267/100</f>
        <v>-3.7099999999999998E-3</v>
      </c>
      <c r="AF268" s="3">
        <f t="shared" si="116"/>
        <v>1.5</v>
      </c>
      <c r="AG268" s="3">
        <f t="shared" si="117"/>
        <v>-0.5</v>
      </c>
      <c r="AH268" s="3">
        <f t="shared" si="119"/>
        <v>1.0019115837901191</v>
      </c>
      <c r="AI268" s="3">
        <f t="shared" si="118"/>
        <v>0.99629000000000001</v>
      </c>
      <c r="AL268" s="25"/>
      <c r="AM268" s="25"/>
    </row>
    <row r="269" spans="1:39">
      <c r="A269" s="4">
        <v>42838</v>
      </c>
      <c r="B269" s="3">
        <v>137.37299999999999</v>
      </c>
      <c r="C269" s="3">
        <f t="shared" si="106"/>
        <v>7.2794773333792702E-6</v>
      </c>
      <c r="D269" s="3">
        <f t="shared" si="107"/>
        <v>5.2990790247182569E-11</v>
      </c>
      <c r="E269" s="3">
        <f t="shared" si="108"/>
        <v>2.3444860470720099E-5</v>
      </c>
      <c r="F269" s="3">
        <f t="shared" si="109"/>
        <v>7.3882063935008279E-3</v>
      </c>
      <c r="G269" s="3">
        <f t="shared" si="110"/>
        <v>1.6155999439586038E-2</v>
      </c>
      <c r="H269" s="3">
        <f t="shared" si="111"/>
        <v>1.5</v>
      </c>
      <c r="I269" s="13">
        <f>I270*(1+(H270*((B269/B270)-1))+((1-H270)*(Eur_1M!B269/100)*((A269-A270)/360)))</f>
        <v>118.35232166673264</v>
      </c>
      <c r="J269" s="3">
        <f t="shared" si="112"/>
        <v>113.23011492396225</v>
      </c>
      <c r="K269" s="3">
        <f t="shared" si="105"/>
        <v>1.1235604034620568</v>
      </c>
      <c r="L269" s="13">
        <f t="shared" si="113"/>
        <v>1123.5604034620567</v>
      </c>
      <c r="M269" s="3">
        <f t="shared" si="114"/>
        <v>1.6113570363231118E-5</v>
      </c>
      <c r="N269" s="3">
        <f t="shared" si="120"/>
        <v>4.1823893742443913E-2</v>
      </c>
      <c r="O269" s="3">
        <v>258</v>
      </c>
      <c r="P269" s="3">
        <f t="shared" si="121"/>
        <v>1.0238095238095237</v>
      </c>
      <c r="Q269" s="3">
        <f>(  Eur_12M!B268 + ( ('Swap(vs6M)_2Y'!B270 - Eur_12M!B268)/1  )*(P269-1) )/100</f>
        <v>-1.2090476190476191E-3</v>
      </c>
      <c r="R269" s="3">
        <f t="shared" si="96"/>
        <v>2.7448792553264725</v>
      </c>
      <c r="S269" s="3">
        <f t="shared" si="97"/>
        <v>2.7025603870325456</v>
      </c>
      <c r="T269" s="13">
        <f t="shared" si="98"/>
        <v>0.99697334174341123</v>
      </c>
      <c r="U269" s="13">
        <f t="shared" si="98"/>
        <v>0.99655961578083518</v>
      </c>
      <c r="V269" s="3">
        <f t="shared" si="99"/>
        <v>122.36581467188773</v>
      </c>
      <c r="W269" s="13">
        <f t="shared" si="100"/>
        <v>0.99697334174341123</v>
      </c>
      <c r="X269" s="3">
        <f t="shared" si="101"/>
        <v>1.9396065732318928E-4</v>
      </c>
      <c r="Y269" s="3">
        <f t="shared" si="102"/>
        <v>0.99222678243789941</v>
      </c>
      <c r="Z269" s="3">
        <f t="shared" si="103"/>
        <v>10.484557980769173</v>
      </c>
      <c r="AA269" s="3">
        <f t="shared" si="104"/>
        <v>1021.5509543567842</v>
      </c>
      <c r="AD269" s="3">
        <f t="shared" si="115"/>
        <v>7.2795038288386849E-6</v>
      </c>
      <c r="AE269" s="3">
        <f>Eur_1M!B268/100</f>
        <v>-3.7199999999999998E-3</v>
      </c>
      <c r="AF269" s="3">
        <f t="shared" si="116"/>
        <v>1.5</v>
      </c>
      <c r="AG269" s="3">
        <f t="shared" si="117"/>
        <v>-0.5</v>
      </c>
      <c r="AH269" s="3">
        <f t="shared" si="119"/>
        <v>1.0000072795038288</v>
      </c>
      <c r="AI269" s="3">
        <f t="shared" si="118"/>
        <v>0.99628000000000005</v>
      </c>
      <c r="AL269" s="25"/>
      <c r="AM269" s="25"/>
    </row>
    <row r="270" spans="1:39">
      <c r="A270" s="4">
        <v>42837</v>
      </c>
      <c r="B270" s="3">
        <v>137.37200000000001</v>
      </c>
      <c r="C270" s="3">
        <f t="shared" si="106"/>
        <v>-2.32916995259095E-4</v>
      </c>
      <c r="D270" s="3">
        <f t="shared" si="107"/>
        <v>5.4250326680525286E-8</v>
      </c>
      <c r="E270" s="3">
        <f t="shared" si="108"/>
        <v>3.0602149281030032E-5</v>
      </c>
      <c r="F270" s="3">
        <f t="shared" si="109"/>
        <v>4.7056060380109271E-3</v>
      </c>
      <c r="G270" s="3">
        <f t="shared" si="110"/>
        <v>1.9277893095057109E-2</v>
      </c>
      <c r="H270" s="3">
        <f t="shared" si="111"/>
        <v>1.5</v>
      </c>
      <c r="I270" s="13">
        <f>I271*(1+(H271*((B270/B271)-1))+((1-H271)*(Eur_1M!B270/100)*((A270-A271)/360)))</f>
        <v>118.35041460363465</v>
      </c>
      <c r="J270" s="3">
        <f t="shared" si="112"/>
        <v>113.22829039723804</v>
      </c>
      <c r="K270" s="3">
        <f t="shared" si="105"/>
        <v>1.1235422990383019</v>
      </c>
      <c r="L270" s="13">
        <f t="shared" si="113"/>
        <v>1123.542299038302</v>
      </c>
      <c r="M270" s="3">
        <f t="shared" si="114"/>
        <v>-3.4418570007212521E-4</v>
      </c>
      <c r="N270" s="3">
        <f t="shared" si="120"/>
        <v>4.1823924420461754E-2</v>
      </c>
      <c r="O270" s="3">
        <v>259</v>
      </c>
      <c r="P270" s="3">
        <f t="shared" si="121"/>
        <v>1.0277777777777777</v>
      </c>
      <c r="Q270" s="3">
        <f>(  Eur_12M!B269 + ( ('Swap(vs6M)_2Y'!B271 - Eur_12M!B269)/1  )*(P270-1) )/100</f>
        <v>-1.2108333333333333E-3</v>
      </c>
      <c r="R270" s="3">
        <f t="shared" si="96"/>
        <v>2.739118544118659</v>
      </c>
      <c r="S270" s="3">
        <f t="shared" si="97"/>
        <v>2.6967177107295242</v>
      </c>
      <c r="T270" s="13">
        <f t="shared" si="98"/>
        <v>0.99691979217609594</v>
      </c>
      <c r="U270" s="13">
        <f t="shared" si="98"/>
        <v>0.99649866972419954</v>
      </c>
      <c r="V270" s="3">
        <f t="shared" si="99"/>
        <v>122.34200327485121</v>
      </c>
      <c r="W270" s="13">
        <f t="shared" si="100"/>
        <v>0.99691979217609594</v>
      </c>
      <c r="X270" s="3">
        <f t="shared" si="101"/>
        <v>1.9667101273982456E-4</v>
      </c>
      <c r="Y270" s="3">
        <f t="shared" si="102"/>
        <v>0.99095683656893307</v>
      </c>
      <c r="Z270" s="3">
        <f t="shared" si="103"/>
        <v>10.671936028058497</v>
      </c>
      <c r="AA270" s="3">
        <f t="shared" si="104"/>
        <v>1025.4545395385617</v>
      </c>
      <c r="AD270" s="3">
        <f t="shared" si="115"/>
        <v>-2.3288987220160262E-4</v>
      </c>
      <c r="AE270" s="3">
        <f>Eur_1M!B269/100</f>
        <v>-3.7399999999999998E-3</v>
      </c>
      <c r="AF270" s="3">
        <f t="shared" si="116"/>
        <v>1.5</v>
      </c>
      <c r="AG270" s="3">
        <f t="shared" si="117"/>
        <v>-0.5</v>
      </c>
      <c r="AH270" s="3">
        <f t="shared" si="119"/>
        <v>0.9997671101277984</v>
      </c>
      <c r="AI270" s="3">
        <f t="shared" si="118"/>
        <v>0.99626000000000003</v>
      </c>
      <c r="AL270" s="25"/>
      <c r="AM270" s="25"/>
    </row>
    <row r="271" spans="1:39">
      <c r="A271" s="4">
        <v>42836</v>
      </c>
      <c r="B271" s="3">
        <v>137.404</v>
      </c>
      <c r="C271" s="3">
        <f t="shared" si="106"/>
        <v>-1.2989725689405102E-3</v>
      </c>
      <c r="D271" s="3">
        <f t="shared" si="107"/>
        <v>1.6873297348599085E-6</v>
      </c>
      <c r="E271" s="3">
        <f t="shared" si="108"/>
        <v>3.4204414857919732E-5</v>
      </c>
      <c r="F271" s="3">
        <f t="shared" si="109"/>
        <v>6.8507248802438785E-3</v>
      </c>
      <c r="G271" s="3">
        <f t="shared" si="110"/>
        <v>2.0035173955755149E-2</v>
      </c>
      <c r="H271" s="3">
        <f t="shared" si="111"/>
        <v>1.5</v>
      </c>
      <c r="I271" s="13">
        <f>I272*(1+(H272*((B271/B272)-1))+((1-H272)*(Eur_1M!B271/100)*((A271-A272)/360)))</f>
        <v>118.39115613486285</v>
      </c>
      <c r="J271" s="3">
        <f t="shared" si="112"/>
        <v>113.26726866313246</v>
      </c>
      <c r="K271" s="3">
        <f t="shared" si="105"/>
        <v>1.1239290727882358</v>
      </c>
      <c r="L271" s="13">
        <f t="shared" si="113"/>
        <v>1123.9290727882358</v>
      </c>
      <c r="M271" s="3">
        <f t="shared" si="114"/>
        <v>-1.9438875852749915E-3</v>
      </c>
      <c r="N271" s="3">
        <f t="shared" si="120"/>
        <v>4.2254359681644073E-2</v>
      </c>
      <c r="O271" s="3">
        <v>260</v>
      </c>
      <c r="P271" s="3">
        <f t="shared" si="121"/>
        <v>1.0317460317460319</v>
      </c>
      <c r="Q271" s="3">
        <f>(  Eur_12M!B270 + ( ('Swap(vs6M)_2Y'!B272 - Eur_12M!B270)/1  )*(P271-1) )/100</f>
        <v>-1.2011111111111111E-3</v>
      </c>
      <c r="R271" s="3">
        <f t="shared" si="96"/>
        <v>2.7146537704895257</v>
      </c>
      <c r="S271" s="3">
        <f t="shared" si="97"/>
        <v>2.6717339468817589</v>
      </c>
      <c r="T271" s="13">
        <f t="shared" si="98"/>
        <v>0.99668274540879376</v>
      </c>
      <c r="U271" s="13">
        <f t="shared" si="98"/>
        <v>0.99622697743575694</v>
      </c>
      <c r="V271" s="3">
        <f t="shared" si="99"/>
        <v>122.73840526077561</v>
      </c>
      <c r="W271" s="13">
        <f t="shared" si="100"/>
        <v>0.99668274540879376</v>
      </c>
      <c r="X271" s="3">
        <f t="shared" si="101"/>
        <v>2.0762530210867013E-4</v>
      </c>
      <c r="Y271" s="3">
        <f t="shared" si="102"/>
        <v>0.96392547281171426</v>
      </c>
      <c r="Z271" s="3">
        <f t="shared" si="103"/>
        <v>11.434111423159186</v>
      </c>
      <c r="AA271" s="3">
        <f t="shared" si="104"/>
        <v>1029.1277787664542</v>
      </c>
      <c r="AD271" s="3">
        <f t="shared" si="115"/>
        <v>-1.2981292692536561E-3</v>
      </c>
      <c r="AE271" s="3">
        <f>Eur_1M!B270/100</f>
        <v>-3.7499999999999999E-3</v>
      </c>
      <c r="AF271" s="3">
        <f t="shared" si="116"/>
        <v>1.5</v>
      </c>
      <c r="AG271" s="3">
        <f t="shared" si="117"/>
        <v>-0.5</v>
      </c>
      <c r="AH271" s="3">
        <f t="shared" si="119"/>
        <v>0.99870187073074634</v>
      </c>
      <c r="AI271" s="3">
        <f t="shared" si="118"/>
        <v>0.99624999999999997</v>
      </c>
      <c r="AL271" s="25"/>
      <c r="AM271" s="25"/>
    </row>
    <row r="272" spans="1:39">
      <c r="A272" s="4">
        <v>42835</v>
      </c>
      <c r="B272" s="3">
        <v>137.58260000000001</v>
      </c>
      <c r="C272" s="3">
        <f t="shared" si="106"/>
        <v>-1.9624382059557677E-5</v>
      </c>
      <c r="D272" s="3">
        <f t="shared" si="107"/>
        <v>3.8511637121948924E-10</v>
      </c>
      <c r="E272" s="3">
        <f t="shared" si="108"/>
        <v>3.2861809281825868E-5</v>
      </c>
      <c r="F272" s="3">
        <f t="shared" si="109"/>
        <v>8.7368295968019757E-3</v>
      </c>
      <c r="G272" s="3">
        <f t="shared" si="110"/>
        <v>1.9130329750601957E-2</v>
      </c>
      <c r="H272" s="3">
        <f t="shared" si="111"/>
        <v>1.5</v>
      </c>
      <c r="I272" s="13">
        <f>I273*(1+(H273*((B272/B273)-1))+((1-H273)*(Eur_1M!B272/100)*((A272-A273)/360)))</f>
        <v>118.62151906075631</v>
      </c>
      <c r="J272" s="3">
        <f t="shared" si="112"/>
        <v>113.48766164069133</v>
      </c>
      <c r="K272" s="3">
        <f t="shared" si="105"/>
        <v>1.1261159894309729</v>
      </c>
      <c r="L272" s="13">
        <f t="shared" si="113"/>
        <v>1126.1159894309728</v>
      </c>
      <c r="M272" s="3">
        <f t="shared" si="114"/>
        <v>-1.3894714118477544E-5</v>
      </c>
      <c r="N272" s="3">
        <f t="shared" si="120"/>
        <v>4.2259207647623469E-2</v>
      </c>
      <c r="O272" s="3">
        <v>261</v>
      </c>
      <c r="P272" s="3">
        <f t="shared" si="121"/>
        <v>1.0357142857142858</v>
      </c>
      <c r="Q272" s="3">
        <f>(  Eur_12M!B271 + ( ('Swap(vs6M)_2Y'!B273 - Eur_12M!B271)/1  )*(P272-1) )/100</f>
        <v>-1.1957142857142856E-3</v>
      </c>
      <c r="R272" s="3">
        <f t="shared" si="96"/>
        <v>2.7544430150500525</v>
      </c>
      <c r="S272" s="3">
        <f t="shared" si="97"/>
        <v>2.711435798753937</v>
      </c>
      <c r="T272" s="13">
        <f t="shared" si="98"/>
        <v>0.9970603936436816</v>
      </c>
      <c r="U272" s="13">
        <f t="shared" si="98"/>
        <v>0.99665037435073411</v>
      </c>
      <c r="V272" s="3">
        <f t="shared" si="99"/>
        <v>124.92024264334361</v>
      </c>
      <c r="W272" s="13">
        <f t="shared" si="100"/>
        <v>0.9970603936436816</v>
      </c>
      <c r="X272" s="3">
        <f t="shared" si="101"/>
        <v>1.854808062165503E-4</v>
      </c>
      <c r="Y272" s="3">
        <f t="shared" si="102"/>
        <v>0.98315748508675394</v>
      </c>
      <c r="Z272" s="3">
        <f t="shared" si="103"/>
        <v>10.295004511151525</v>
      </c>
      <c r="AA272" s="3">
        <f t="shared" si="104"/>
        <v>1033.524173676687</v>
      </c>
      <c r="AD272" s="3">
        <f t="shared" si="115"/>
        <v>-1.9624189502631673E-5</v>
      </c>
      <c r="AE272" s="3">
        <f>Eur_1M!B271/100</f>
        <v>-3.7399999999999998E-3</v>
      </c>
      <c r="AF272" s="3">
        <f t="shared" si="116"/>
        <v>1.5</v>
      </c>
      <c r="AG272" s="3">
        <f t="shared" si="117"/>
        <v>-0.5</v>
      </c>
      <c r="AH272" s="3">
        <f t="shared" si="119"/>
        <v>0.99998037581049737</v>
      </c>
      <c r="AI272" s="3">
        <f t="shared" si="118"/>
        <v>0.99626000000000003</v>
      </c>
      <c r="AL272" s="25"/>
      <c r="AM272" s="25"/>
    </row>
    <row r="273" spans="1:39">
      <c r="A273" s="4">
        <v>42832</v>
      </c>
      <c r="B273" s="3">
        <v>137.58529999999999</v>
      </c>
      <c r="C273" s="3">
        <f t="shared" si="106"/>
        <v>1.3382472270325248E-3</v>
      </c>
      <c r="D273" s="3">
        <f t="shared" si="107"/>
        <v>1.7909056406602421E-6</v>
      </c>
      <c r="E273" s="3">
        <f t="shared" si="108"/>
        <v>3.3007295937753616E-5</v>
      </c>
      <c r="F273" s="3">
        <f t="shared" si="109"/>
        <v>8.3745223458446243E-3</v>
      </c>
      <c r="G273" s="3">
        <f t="shared" si="110"/>
        <v>1.9279740023336246E-2</v>
      </c>
      <c r="H273" s="3">
        <f t="shared" si="111"/>
        <v>1.5</v>
      </c>
      <c r="I273" s="13">
        <f>I274*(1+(H274*((B273/B274)-1))+((1-H274)*(Eur_1M!B273/100)*((A273-A274)/360)))</f>
        <v>118.62316728430272</v>
      </c>
      <c r="J273" s="3">
        <f t="shared" si="112"/>
        <v>113.48923853026099</v>
      </c>
      <c r="K273" s="3">
        <f t="shared" si="105"/>
        <v>1.1261316365994165</v>
      </c>
      <c r="L273" s="13">
        <f t="shared" si="113"/>
        <v>1126.1316365994164</v>
      </c>
      <c r="M273" s="3">
        <f t="shared" si="114"/>
        <v>2.0118561453708393E-3</v>
      </c>
      <c r="N273" s="3">
        <f t="shared" si="120"/>
        <v>4.2378333459845638E-2</v>
      </c>
      <c r="O273" s="3">
        <v>262</v>
      </c>
      <c r="P273" s="3">
        <f t="shared" si="121"/>
        <v>1.0396825396825398</v>
      </c>
      <c r="Q273" s="3">
        <f>(  Eur_12M!B272 + ( ('Swap(vs6M)_2Y'!B274 - Eur_12M!B272)/1  )*(P273-1) )/100</f>
        <v>-1.177857142857143E-3</v>
      </c>
      <c r="R273" s="3">
        <f t="shared" si="96"/>
        <v>2.742298146984671</v>
      </c>
      <c r="S273" s="3">
        <f t="shared" si="97"/>
        <v>2.699087153726301</v>
      </c>
      <c r="T273" s="13">
        <f t="shared" si="98"/>
        <v>0.99694945322425121</v>
      </c>
      <c r="U273" s="13">
        <f t="shared" si="98"/>
        <v>0.99652350175421367</v>
      </c>
      <c r="V273" s="3">
        <f t="shared" si="99"/>
        <v>124.95172989963282</v>
      </c>
      <c r="W273" s="13">
        <f t="shared" si="100"/>
        <v>0.99694945322425121</v>
      </c>
      <c r="X273" s="3">
        <f t="shared" si="101"/>
        <v>1.9086933720721479E-4</v>
      </c>
      <c r="Y273" s="3">
        <f t="shared" si="102"/>
        <v>0.95784428956007783</v>
      </c>
      <c r="Z273" s="3">
        <f t="shared" si="103"/>
        <v>10.664956996454892</v>
      </c>
      <c r="AA273" s="3">
        <f t="shared" si="104"/>
        <v>1037.3376287312376</v>
      </c>
      <c r="AD273" s="3">
        <f t="shared" si="115"/>
        <v>1.3391430794322812E-3</v>
      </c>
      <c r="AE273" s="3">
        <f>Eur_1M!B272/100</f>
        <v>-3.7299999999999998E-3</v>
      </c>
      <c r="AF273" s="3">
        <f t="shared" si="116"/>
        <v>1.5</v>
      </c>
      <c r="AG273" s="3">
        <f t="shared" si="117"/>
        <v>-0.5</v>
      </c>
      <c r="AH273" s="3">
        <f t="shared" si="119"/>
        <v>1.0013391430794323</v>
      </c>
      <c r="AI273" s="3">
        <f t="shared" si="118"/>
        <v>0.99626999999999999</v>
      </c>
      <c r="AL273" s="25"/>
      <c r="AM273" s="25"/>
    </row>
    <row r="274" spans="1:39">
      <c r="A274" s="4">
        <v>42831</v>
      </c>
      <c r="B274" s="3">
        <v>137.40129999999999</v>
      </c>
      <c r="C274" s="3">
        <f t="shared" si="106"/>
        <v>8.0060671475148598E-5</v>
      </c>
      <c r="D274" s="3">
        <f t="shared" si="107"/>
        <v>6.4097111170516721E-9</v>
      </c>
      <c r="E274" s="3">
        <f t="shared" si="108"/>
        <v>3.7041705520707496E-5</v>
      </c>
      <c r="F274" s="3">
        <f t="shared" si="109"/>
        <v>4.6227061383157606E-3</v>
      </c>
      <c r="G274" s="3">
        <f t="shared" si="110"/>
        <v>2.1289968529214515E-2</v>
      </c>
      <c r="H274" s="3">
        <f t="shared" si="111"/>
        <v>1.5</v>
      </c>
      <c r="I274" s="13">
        <f>I275*(1+(H275*((B274/B275)-1))+((1-H275)*(Eur_1M!B274/100)*((A274-A275)/360)))</f>
        <v>118.38475444280455</v>
      </c>
      <c r="J274" s="3">
        <f t="shared" si="112"/>
        <v>113.26114403188517</v>
      </c>
      <c r="K274" s="3">
        <f t="shared" si="105"/>
        <v>1.1238682992638083</v>
      </c>
      <c r="L274" s="13">
        <f t="shared" si="113"/>
        <v>1123.8682992638082</v>
      </c>
      <c r="M274" s="3">
        <f t="shared" si="114"/>
        <v>1.2526852375085046E-4</v>
      </c>
      <c r="N274" s="3">
        <f t="shared" si="120"/>
        <v>4.2401000839889839E-2</v>
      </c>
      <c r="O274" s="3">
        <v>263</v>
      </c>
      <c r="P274" s="3">
        <f t="shared" si="121"/>
        <v>1.0436507936507937</v>
      </c>
      <c r="Q274" s="3">
        <f>(  Eur_12M!B273 + ( ('Swap(vs6M)_2Y'!B275 - Eur_12M!B273)/1  )*(P274-1) )/100</f>
        <v>-1.1665873015873018E-3</v>
      </c>
      <c r="R274" s="3">
        <f t="shared" si="96"/>
        <v>2.6894400431310754</v>
      </c>
      <c r="S274" s="3">
        <f t="shared" si="97"/>
        <v>2.6461235078615282</v>
      </c>
      <c r="T274" s="13">
        <f t="shared" si="98"/>
        <v>0.99642139985788869</v>
      </c>
      <c r="U274" s="13">
        <f t="shared" si="98"/>
        <v>0.99592899585580441</v>
      </c>
      <c r="V274" s="3">
        <f t="shared" si="99"/>
        <v>122.70413642928634</v>
      </c>
      <c r="W274" s="13">
        <f t="shared" si="100"/>
        <v>0.99642139985788869</v>
      </c>
      <c r="X274" s="3">
        <f t="shared" si="101"/>
        <v>2.2023984120415958E-4</v>
      </c>
      <c r="Y274" s="3">
        <f t="shared" si="102"/>
        <v>0.91319081219200515</v>
      </c>
      <c r="Z274" s="3">
        <f t="shared" si="103"/>
        <v>12.309999732241971</v>
      </c>
      <c r="AA274" s="3">
        <f t="shared" si="104"/>
        <v>1040.6683398146558</v>
      </c>
      <c r="AD274" s="3">
        <f t="shared" si="115"/>
        <v>8.0063876416236468E-5</v>
      </c>
      <c r="AE274" s="3">
        <f>Eur_1M!B273/100</f>
        <v>-3.7199999999999998E-3</v>
      </c>
      <c r="AF274" s="3">
        <f t="shared" si="116"/>
        <v>1.5</v>
      </c>
      <c r="AG274" s="3">
        <f t="shared" si="117"/>
        <v>-0.5</v>
      </c>
      <c r="AH274" s="3">
        <f t="shared" si="119"/>
        <v>1.0000800638764162</v>
      </c>
      <c r="AI274" s="3">
        <f t="shared" si="118"/>
        <v>0.99628000000000005</v>
      </c>
      <c r="AL274" s="25"/>
      <c r="AM274" s="25"/>
    </row>
    <row r="275" spans="1:39">
      <c r="A275" s="4">
        <v>42830</v>
      </c>
      <c r="B275" s="3">
        <v>137.3903</v>
      </c>
      <c r="C275" s="3">
        <f t="shared" si="106"/>
        <v>4.7311591603483895E-5</v>
      </c>
      <c r="D275" s="3">
        <f t="shared" si="107"/>
        <v>2.2383867000548478E-9</v>
      </c>
      <c r="E275" s="3">
        <f t="shared" si="108"/>
        <v>4.2194321672782726E-5</v>
      </c>
      <c r="F275" s="3">
        <f t="shared" si="109"/>
        <v>2.27129655855015E-3</v>
      </c>
      <c r="G275" s="3">
        <f t="shared" si="110"/>
        <v>2.2986918379835668E-2</v>
      </c>
      <c r="H275" s="3">
        <f t="shared" si="111"/>
        <v>1.5</v>
      </c>
      <c r="I275" s="13">
        <f>I276*(1+(H276*((B275/B276)-1))+((1-H276)*(Eur_1M!B275/100)*((A275-A276)/360)))</f>
        <v>118.36992548820091</v>
      </c>
      <c r="J275" s="3">
        <f t="shared" si="112"/>
        <v>113.24695686419528</v>
      </c>
      <c r="K275" s="3">
        <f t="shared" si="105"/>
        <v>1.1237275227586856</v>
      </c>
      <c r="L275" s="13">
        <f t="shared" si="113"/>
        <v>1123.7275227586856</v>
      </c>
      <c r="M275" s="3">
        <f t="shared" si="114"/>
        <v>7.6132834710640419E-5</v>
      </c>
      <c r="N275" s="3">
        <f t="shared" si="120"/>
        <v>4.2744308198362578E-2</v>
      </c>
      <c r="O275" s="3">
        <v>264</v>
      </c>
      <c r="P275" s="3">
        <f t="shared" si="121"/>
        <v>1.0476190476190477</v>
      </c>
      <c r="Q275" s="3">
        <f>(  Eur_12M!B274 + ( ('Swap(vs6M)_2Y'!B276 - Eur_12M!B274)/1  )*(P275-1) )/100</f>
        <v>-1.1566666666666667E-3</v>
      </c>
      <c r="R275" s="3">
        <f t="shared" si="96"/>
        <v>2.660481863523334</v>
      </c>
      <c r="S275" s="3">
        <f t="shared" si="97"/>
        <v>2.6167316692740537</v>
      </c>
      <c r="T275" s="13">
        <f t="shared" si="98"/>
        <v>0.9960985535261313</v>
      </c>
      <c r="U275" s="13">
        <f t="shared" si="98"/>
        <v>0.99556119507476093</v>
      </c>
      <c r="V275" s="3">
        <f t="shared" si="99"/>
        <v>122.57506637445215</v>
      </c>
      <c r="W275" s="13">
        <f t="shared" si="100"/>
        <v>0.9960985535261313</v>
      </c>
      <c r="X275" s="3">
        <f t="shared" si="101"/>
        <v>2.3564885496413563E-4</v>
      </c>
      <c r="Y275" s="3">
        <f t="shared" si="102"/>
        <v>0.88108828555488217</v>
      </c>
      <c r="Z275" s="3">
        <f t="shared" si="103"/>
        <v>13.325056166110823</v>
      </c>
      <c r="AA275" s="3">
        <f t="shared" si="104"/>
        <v>1044.2334504412145</v>
      </c>
      <c r="AD275" s="3">
        <f t="shared" si="115"/>
        <v>4.7312710814484404E-5</v>
      </c>
      <c r="AE275" s="3">
        <f>Eur_1M!B274/100</f>
        <v>-3.7299999999999998E-3</v>
      </c>
      <c r="AF275" s="3">
        <f t="shared" si="116"/>
        <v>1.5</v>
      </c>
      <c r="AG275" s="3">
        <f t="shared" si="117"/>
        <v>-0.5</v>
      </c>
      <c r="AH275" s="3">
        <f t="shared" si="119"/>
        <v>1.0000473127108145</v>
      </c>
      <c r="AI275" s="3">
        <f t="shared" si="118"/>
        <v>0.99626999999999999</v>
      </c>
      <c r="AL275" s="25"/>
      <c r="AM275" s="25"/>
    </row>
    <row r="276" spans="1:39">
      <c r="A276" s="4">
        <v>42829</v>
      </c>
      <c r="B276" s="3">
        <v>137.38380000000001</v>
      </c>
      <c r="C276" s="3">
        <f t="shared" si="106"/>
        <v>1.2622259311913619E-3</v>
      </c>
      <c r="D276" s="3">
        <f t="shared" si="107"/>
        <v>1.5932143013719008E-6</v>
      </c>
      <c r="E276" s="3">
        <f t="shared" si="108"/>
        <v>5.0358957835370001E-5</v>
      </c>
      <c r="F276" s="3">
        <f t="shared" si="109"/>
        <v>-6.3378943795084752E-4</v>
      </c>
      <c r="G276" s="3">
        <f t="shared" si="110"/>
        <v>2.5184713709373738E-2</v>
      </c>
      <c r="H276" s="3">
        <f t="shared" si="111"/>
        <v>1.5</v>
      </c>
      <c r="I276" s="13">
        <f>I277*(1+(H277*((B276/B277)-1))+((1-H277)*(Eur_1M!B276/100)*((A276-A277)/360)))</f>
        <v>118.36091399326868</v>
      </c>
      <c r="J276" s="3">
        <f t="shared" si="112"/>
        <v>113.23833538054002</v>
      </c>
      <c r="K276" s="3">
        <f t="shared" si="105"/>
        <v>1.1236419734535326</v>
      </c>
      <c r="L276" s="13">
        <f t="shared" si="113"/>
        <v>1123.6419734535325</v>
      </c>
      <c r="M276" s="3">
        <f t="shared" si="114"/>
        <v>1.8978988271894045E-3</v>
      </c>
      <c r="N276" s="3">
        <f t="shared" si="120"/>
        <v>4.2711253250067707E-2</v>
      </c>
      <c r="O276" s="3">
        <v>265</v>
      </c>
      <c r="P276" s="3">
        <f t="shared" si="121"/>
        <v>1.0515873015873016</v>
      </c>
      <c r="Q276" s="3">
        <f>(  Eur_12M!B275 + ( ('Swap(vs6M)_2Y'!B277 - Eur_12M!B275)/1  )*(P276-1) )/100</f>
        <v>-1.1326984126984127E-3</v>
      </c>
      <c r="R276" s="3">
        <f t="shared" si="96"/>
        <v>2.6562937396564261</v>
      </c>
      <c r="S276" s="3">
        <f t="shared" si="97"/>
        <v>2.6124946603435721</v>
      </c>
      <c r="T276" s="13">
        <f t="shared" si="98"/>
        <v>0.99604976177827642</v>
      </c>
      <c r="U276" s="13">
        <f t="shared" si="98"/>
        <v>0.99550579518023485</v>
      </c>
      <c r="V276" s="3">
        <f t="shared" si="99"/>
        <v>122.51104023363689</v>
      </c>
      <c r="W276" s="13">
        <f t="shared" si="100"/>
        <v>0.99604976177827642</v>
      </c>
      <c r="X276" s="3">
        <f t="shared" si="101"/>
        <v>2.3803931293008341E-4</v>
      </c>
      <c r="Y276" s="3">
        <f t="shared" si="102"/>
        <v>0.85482008188551051</v>
      </c>
      <c r="Z276" s="3">
        <f t="shared" si="103"/>
        <v>13.498709268332711</v>
      </c>
      <c r="AA276" s="3">
        <f t="shared" si="104"/>
        <v>1048.1089449739648</v>
      </c>
      <c r="AD276" s="3">
        <f t="shared" si="115"/>
        <v>1.263022873613906E-3</v>
      </c>
      <c r="AE276" s="3">
        <f>Eur_1M!B275/100</f>
        <v>-3.7199999999999998E-3</v>
      </c>
      <c r="AF276" s="3">
        <f t="shared" si="116"/>
        <v>1.5</v>
      </c>
      <c r="AG276" s="3">
        <f t="shared" si="117"/>
        <v>-0.5</v>
      </c>
      <c r="AH276" s="3">
        <f t="shared" si="119"/>
        <v>1.0012630228736139</v>
      </c>
      <c r="AI276" s="3">
        <f t="shared" si="118"/>
        <v>0.99628000000000005</v>
      </c>
      <c r="AL276" s="25"/>
      <c r="AM276" s="25"/>
    </row>
    <row r="277" spans="1:39">
      <c r="A277" s="4">
        <v>42828</v>
      </c>
      <c r="B277" s="3">
        <v>137.2105</v>
      </c>
      <c r="C277" s="3">
        <f t="shared" si="106"/>
        <v>1.898886880688443E-3</v>
      </c>
      <c r="D277" s="3">
        <f t="shared" si="107"/>
        <v>3.6057713856506849E-6</v>
      </c>
      <c r="E277" s="3">
        <f t="shared" si="108"/>
        <v>4.8772987679008627E-5</v>
      </c>
      <c r="F277" s="3">
        <f t="shared" si="109"/>
        <v>-1.8109028259389365E-3</v>
      </c>
      <c r="G277" s="3">
        <f t="shared" si="110"/>
        <v>2.4748204828980276E-2</v>
      </c>
      <c r="H277" s="3">
        <f t="shared" si="111"/>
        <v>1.5</v>
      </c>
      <c r="I277" s="13">
        <f>I278*(1+(H278*((B277/B278)-1))+((1-H278)*(Eur_1M!B277/100)*((A277-A278)/360)))</f>
        <v>118.13648998780914</v>
      </c>
      <c r="J277" s="3">
        <f t="shared" si="112"/>
        <v>113.02362429104035</v>
      </c>
      <c r="K277" s="3">
        <f t="shared" si="105"/>
        <v>1.1215114370806956</v>
      </c>
      <c r="L277" s="13">
        <f t="shared" si="113"/>
        <v>1121.5114370806955</v>
      </c>
      <c r="M277" s="3">
        <f t="shared" si="114"/>
        <v>2.8624772289645314E-3</v>
      </c>
      <c r="N277" s="3">
        <f t="shared" si="120"/>
        <v>4.2541095529998324E-2</v>
      </c>
      <c r="O277" s="3">
        <v>266</v>
      </c>
      <c r="P277" s="3">
        <f t="shared" si="121"/>
        <v>1.0555555555555556</v>
      </c>
      <c r="Q277" s="3">
        <f>(  Eur_12M!B276 + ( ('Swap(vs6M)_2Y'!B278 - Eur_12M!B276)/1  )*(P277-1) )/100</f>
        <v>-1.1322222222222222E-3</v>
      </c>
      <c r="R277" s="3">
        <f t="shared" si="96"/>
        <v>2.618293676087899</v>
      </c>
      <c r="S277" s="3">
        <f t="shared" si="97"/>
        <v>2.5745868552567717</v>
      </c>
      <c r="T277" s="13">
        <f t="shared" si="98"/>
        <v>0.99558146427407146</v>
      </c>
      <c r="U277" s="13">
        <f t="shared" si="98"/>
        <v>0.99498200574313322</v>
      </c>
      <c r="V277" s="3">
        <f t="shared" si="99"/>
        <v>120.38415579208856</v>
      </c>
      <c r="W277" s="13">
        <f t="shared" si="100"/>
        <v>0.99558146427407146</v>
      </c>
      <c r="X277" s="3">
        <f t="shared" si="101"/>
        <v>2.641876620395576E-4</v>
      </c>
      <c r="Y277" s="3">
        <f t="shared" si="102"/>
        <v>0.82720599547363383</v>
      </c>
      <c r="Z277" s="3">
        <f t="shared" si="103"/>
        <v>14.921404746278055</v>
      </c>
      <c r="AA277" s="3">
        <f t="shared" si="104"/>
        <v>1051.5147230999858</v>
      </c>
      <c r="AD277" s="3">
        <f t="shared" si="115"/>
        <v>1.9006909080818701E-3</v>
      </c>
      <c r="AE277" s="3">
        <f>Eur_1M!B276/100</f>
        <v>-3.7199999999999998E-3</v>
      </c>
      <c r="AF277" s="3">
        <f t="shared" si="116"/>
        <v>1.5</v>
      </c>
      <c r="AG277" s="3">
        <f t="shared" si="117"/>
        <v>-0.5</v>
      </c>
      <c r="AH277" s="3">
        <f t="shared" si="119"/>
        <v>1.0019006909080819</v>
      </c>
      <c r="AI277" s="3">
        <f t="shared" si="118"/>
        <v>0.99628000000000005</v>
      </c>
      <c r="AL277" s="25"/>
      <c r="AM277" s="25"/>
    </row>
    <row r="278" spans="1:39">
      <c r="A278" s="4">
        <v>42825</v>
      </c>
      <c r="B278" s="3">
        <v>136.9502</v>
      </c>
      <c r="C278" s="3">
        <f t="shared" si="106"/>
        <v>-4.351000214649546E-4</v>
      </c>
      <c r="D278" s="3">
        <f t="shared" si="107"/>
        <v>1.8931202867880396E-7</v>
      </c>
      <c r="E278" s="3">
        <f t="shared" si="108"/>
        <v>4.5662777550734205E-5</v>
      </c>
      <c r="F278" s="3">
        <f t="shared" si="109"/>
        <v>-4.4137508258493587E-3</v>
      </c>
      <c r="G278" s="3">
        <f t="shared" si="110"/>
        <v>2.3729261333574184E-2</v>
      </c>
      <c r="H278" s="3">
        <f t="shared" si="111"/>
        <v>1.5</v>
      </c>
      <c r="I278" s="13">
        <f>I279*(1+(H279*((B278/B279)-1))+((1-H279)*(Eur_1M!B278/100)*((A278-A279)/360)))</f>
        <v>117.79881050579569</v>
      </c>
      <c r="J278" s="3">
        <f t="shared" si="112"/>
        <v>112.70055934379315</v>
      </c>
      <c r="K278" s="3">
        <f t="shared" si="105"/>
        <v>1.1183057264557679</v>
      </c>
      <c r="L278" s="13">
        <f t="shared" si="113"/>
        <v>1118.3057264557679</v>
      </c>
      <c r="M278" s="3">
        <f t="shared" si="114"/>
        <v>-6.4753712012617052E-4</v>
      </c>
      <c r="N278" s="3">
        <f t="shared" si="120"/>
        <v>4.2577214902991802E-2</v>
      </c>
      <c r="O278" s="3">
        <v>267</v>
      </c>
      <c r="P278" s="3">
        <f t="shared" si="121"/>
        <v>1.0595238095238095</v>
      </c>
      <c r="Q278" s="3">
        <f>(  Eur_12M!B277 + ( ('Swap(vs6M)_2Y'!B279 - Eur_12M!B277)/1  )*(P278-1) )/100</f>
        <v>-1.1144047619047618E-3</v>
      </c>
      <c r="R278" s="3">
        <f t="shared" si="96"/>
        <v>2.5463017533355798</v>
      </c>
      <c r="S278" s="3">
        <f t="shared" si="97"/>
        <v>2.5024756750787085</v>
      </c>
      <c r="T278" s="13">
        <f t="shared" si="98"/>
        <v>0.99455644842272273</v>
      </c>
      <c r="U278" s="13">
        <f t="shared" si="98"/>
        <v>0.99383359499545121</v>
      </c>
      <c r="V278" s="3">
        <f t="shared" si="99"/>
        <v>117.21042604567731</v>
      </c>
      <c r="W278" s="13">
        <f t="shared" si="100"/>
        <v>0.99455644842272273</v>
      </c>
      <c r="X278" s="3">
        <f t="shared" si="101"/>
        <v>3.1820692710467783E-4</v>
      </c>
      <c r="Y278" s="3">
        <f t="shared" si="102"/>
        <v>0.74813382134587525</v>
      </c>
      <c r="Z278" s="3">
        <f t="shared" si="103"/>
        <v>17.952242139644405</v>
      </c>
      <c r="AA278" s="3">
        <f t="shared" si="104"/>
        <v>1054.234397027355</v>
      </c>
      <c r="AD278" s="3">
        <f t="shared" si="115"/>
        <v>-4.3500537917740001E-4</v>
      </c>
      <c r="AE278" s="3">
        <f>Eur_1M!B277/100</f>
        <v>-3.7299999999999998E-3</v>
      </c>
      <c r="AF278" s="3">
        <f t="shared" si="116"/>
        <v>1.5</v>
      </c>
      <c r="AG278" s="3">
        <f t="shared" si="117"/>
        <v>-0.5</v>
      </c>
      <c r="AH278" s="3">
        <f t="shared" si="119"/>
        <v>0.9995649946208226</v>
      </c>
      <c r="AI278" s="3">
        <f t="shared" si="118"/>
        <v>0.99626999999999999</v>
      </c>
      <c r="AL278" s="25"/>
      <c r="AM278" s="25"/>
    </row>
    <row r="279" spans="1:39">
      <c r="A279" s="4">
        <v>42824</v>
      </c>
      <c r="B279" s="3">
        <v>137.00980000000001</v>
      </c>
      <c r="C279" s="3">
        <f t="shared" si="106"/>
        <v>-5.50903696632809E-4</v>
      </c>
      <c r="D279" s="3">
        <f t="shared" si="107"/>
        <v>3.0349488296369405E-7</v>
      </c>
      <c r="E279" s="3">
        <f t="shared" si="108"/>
        <v>4.5618522319534889E-5</v>
      </c>
      <c r="F279" s="3">
        <f t="shared" si="109"/>
        <v>-4.3595140311200424E-3</v>
      </c>
      <c r="G279" s="3">
        <f t="shared" si="110"/>
        <v>2.3723827743346859E-2</v>
      </c>
      <c r="H279" s="3">
        <f t="shared" si="111"/>
        <v>1.5</v>
      </c>
      <c r="I279" s="13">
        <f>I280*(1+(H280*((B279/B280)-1))+((1-H280)*(Eur_1M!B279/100)*((A279-A280)/360)))</f>
        <v>117.87511431041165</v>
      </c>
      <c r="J279" s="3">
        <f t="shared" si="112"/>
        <v>112.77356077244386</v>
      </c>
      <c r="K279" s="3">
        <f t="shared" si="105"/>
        <v>1.1190301054311242</v>
      </c>
      <c r="L279" s="13">
        <f t="shared" si="113"/>
        <v>1119.0301054311242</v>
      </c>
      <c r="M279" s="3">
        <f t="shared" si="114"/>
        <v>-8.2128457189055795E-4</v>
      </c>
      <c r="N279" s="3">
        <f t="shared" si="120"/>
        <v>4.2609465919185456E-2</v>
      </c>
      <c r="O279" s="3">
        <v>268</v>
      </c>
      <c r="P279" s="3">
        <f t="shared" si="121"/>
        <v>1.0634920634920635</v>
      </c>
      <c r="Q279" s="3">
        <f>(  Eur_12M!B278 + ( ('Swap(vs6M)_2Y'!B280 - Eur_12M!B278)/1  )*(P279-1) )/100</f>
        <v>-1.1065079365079366E-3</v>
      </c>
      <c r="R279" s="3">
        <f t="shared" si="96"/>
        <v>2.5545650470128205</v>
      </c>
      <c r="S279" s="3">
        <f t="shared" si="97"/>
        <v>2.51062371504774</v>
      </c>
      <c r="T279" s="13">
        <f t="shared" si="98"/>
        <v>0.99468397188952296</v>
      </c>
      <c r="U279" s="13">
        <f t="shared" si="98"/>
        <v>0.99397409578047935</v>
      </c>
      <c r="V279" s="3">
        <f t="shared" si="99"/>
        <v>117.93685431992765</v>
      </c>
      <c r="W279" s="13">
        <f t="shared" si="100"/>
        <v>0.99468397188952296</v>
      </c>
      <c r="X279" s="3">
        <f t="shared" si="101"/>
        <v>3.1055251653321243E-4</v>
      </c>
      <c r="Y279" s="3">
        <f t="shared" si="102"/>
        <v>0.74811404399515691</v>
      </c>
      <c r="Z279" s="3">
        <f t="shared" si="103"/>
        <v>17.622151795878974</v>
      </c>
      <c r="AA279" s="3">
        <f t="shared" si="104"/>
        <v>1058.3282305738896</v>
      </c>
      <c r="AD279" s="3">
        <f t="shared" si="115"/>
        <v>-5.5075197705356516E-4</v>
      </c>
      <c r="AE279" s="3">
        <f>Eur_1M!B278/100</f>
        <v>-3.7299999999999998E-3</v>
      </c>
      <c r="AF279" s="3">
        <f t="shared" si="116"/>
        <v>1.5</v>
      </c>
      <c r="AG279" s="3">
        <f t="shared" si="117"/>
        <v>-0.5</v>
      </c>
      <c r="AH279" s="3">
        <f t="shared" si="119"/>
        <v>0.99944924802294643</v>
      </c>
      <c r="AI279" s="3">
        <f t="shared" si="118"/>
        <v>0.99626999999999999</v>
      </c>
      <c r="AL279" s="25"/>
      <c r="AM279" s="25"/>
    </row>
    <row r="280" spans="1:39">
      <c r="A280" s="4">
        <v>42823</v>
      </c>
      <c r="B280" s="3">
        <v>137.08529999999999</v>
      </c>
      <c r="C280" s="3">
        <f t="shared" si="106"/>
        <v>1.7471538365484772E-3</v>
      </c>
      <c r="D280" s="3">
        <f t="shared" si="107"/>
        <v>3.052546528566063E-6</v>
      </c>
      <c r="E280" s="3">
        <f t="shared" si="108"/>
        <v>4.7413806214419363E-5</v>
      </c>
      <c r="F280" s="3">
        <f t="shared" si="109"/>
        <v>-5.2573265861556437E-3</v>
      </c>
      <c r="G280" s="3">
        <f t="shared" si="110"/>
        <v>2.4083211665319466E-2</v>
      </c>
      <c r="H280" s="3">
        <f t="shared" si="111"/>
        <v>1.5</v>
      </c>
      <c r="I280" s="13">
        <f>I281*(1+(H281*((B280/B281)-1))+((1-H281)*(Eur_1M!B280/100)*((A280-A281)/360)))</f>
        <v>117.97196308796426</v>
      </c>
      <c r="J280" s="3">
        <f t="shared" si="112"/>
        <v>112.86621800179174</v>
      </c>
      <c r="K280" s="3">
        <f t="shared" si="105"/>
        <v>1.119949525093108</v>
      </c>
      <c r="L280" s="13">
        <f t="shared" si="113"/>
        <v>1119.9495250931079</v>
      </c>
      <c r="M280" s="3">
        <f t="shared" si="114"/>
        <v>2.6247543706401284E-3</v>
      </c>
      <c r="N280" s="3">
        <f t="shared" si="120"/>
        <v>4.2477681739955184E-2</v>
      </c>
      <c r="O280" s="3">
        <v>269</v>
      </c>
      <c r="P280" s="3">
        <f t="shared" si="121"/>
        <v>1.0674603174603174</v>
      </c>
      <c r="Q280" s="3">
        <f>(  Eur_12M!B279 + ( ('Swap(vs6M)_2Y'!B281 - Eur_12M!B279)/1  )*(P280-1) )/100</f>
        <v>-1.1068650793650792E-3</v>
      </c>
      <c r="R280" s="3">
        <f t="shared" si="96"/>
        <v>2.5762735482596009</v>
      </c>
      <c r="S280" s="3">
        <f t="shared" si="97"/>
        <v>2.5323864692695524</v>
      </c>
      <c r="T280" s="13">
        <f t="shared" si="98"/>
        <v>0.9950064199902533</v>
      </c>
      <c r="U280" s="13">
        <f t="shared" si="98"/>
        <v>0.99433554750749187</v>
      </c>
      <c r="V280" s="3">
        <f t="shared" si="99"/>
        <v>118.8458838909803</v>
      </c>
      <c r="W280" s="13">
        <f t="shared" si="100"/>
        <v>0.9950064199902533</v>
      </c>
      <c r="X280" s="3">
        <f t="shared" si="101"/>
        <v>2.9385185950232356E-4</v>
      </c>
      <c r="Y280" s="3">
        <f t="shared" si="102"/>
        <v>0.76937707553232237</v>
      </c>
      <c r="Z280" s="3">
        <f t="shared" si="103"/>
        <v>16.712364112449343</v>
      </c>
      <c r="AA280" s="3">
        <f t="shared" si="104"/>
        <v>1062.6685773794306</v>
      </c>
      <c r="AD280" s="3">
        <f t="shared" si="115"/>
        <v>1.7486809990792107E-3</v>
      </c>
      <c r="AE280" s="3">
        <f>Eur_1M!B279/100</f>
        <v>-3.7299999999999998E-3</v>
      </c>
      <c r="AF280" s="3">
        <f t="shared" si="116"/>
        <v>1.5</v>
      </c>
      <c r="AG280" s="3">
        <f t="shared" si="117"/>
        <v>-0.5</v>
      </c>
      <c r="AH280" s="3">
        <f t="shared" si="119"/>
        <v>1.0017486809990792</v>
      </c>
      <c r="AI280" s="3">
        <f t="shared" si="118"/>
        <v>0.99626999999999999</v>
      </c>
      <c r="AL280" s="25"/>
      <c r="AM280" s="25"/>
    </row>
    <row r="281" spans="1:39">
      <c r="A281" s="4">
        <v>42822</v>
      </c>
      <c r="B281" s="3">
        <v>136.846</v>
      </c>
      <c r="C281" s="3">
        <f t="shared" si="106"/>
        <v>6.0962997934259887E-4</v>
      </c>
      <c r="D281" s="3">
        <f t="shared" si="107"/>
        <v>3.7164871171325755E-7</v>
      </c>
      <c r="E281" s="3">
        <f t="shared" si="108"/>
        <v>4.436810348729565E-5</v>
      </c>
      <c r="F281" s="3">
        <f t="shared" si="109"/>
        <v>-6.9217531512493222E-3</v>
      </c>
      <c r="G281" s="3">
        <f t="shared" si="110"/>
        <v>2.2996834215326733E-2</v>
      </c>
      <c r="H281" s="3">
        <f t="shared" si="111"/>
        <v>1.5</v>
      </c>
      <c r="I281" s="13">
        <f>I282*(1+(H282*((B281/B282)-1))+((1-H282)*(Eur_1M!B281/100)*((A281-A282)/360)))</f>
        <v>117.66272168114213</v>
      </c>
      <c r="J281" s="3">
        <f t="shared" si="112"/>
        <v>112.57036034948207</v>
      </c>
      <c r="K281" s="3">
        <f t="shared" si="105"/>
        <v>1.1170137871631447</v>
      </c>
      <c r="L281" s="13">
        <f t="shared" si="113"/>
        <v>1117.0137871631448</v>
      </c>
      <c r="M281" s="3">
        <f t="shared" si="114"/>
        <v>9.1949534120391711E-4</v>
      </c>
      <c r="N281" s="3">
        <f t="shared" si="120"/>
        <v>4.2511072296235408E-2</v>
      </c>
      <c r="O281" s="3">
        <v>270</v>
      </c>
      <c r="P281" s="3">
        <f t="shared" si="121"/>
        <v>1.0714285714285714</v>
      </c>
      <c r="Q281" s="3">
        <f>(  Eur_12M!B280 + ( ('Swap(vs6M)_2Y'!B282 - Eur_12M!B280)/1  )*(P281-1) )/100</f>
        <v>-1.1107142857142856E-3</v>
      </c>
      <c r="R281" s="3">
        <f t="shared" si="96"/>
        <v>2.5097515628765557</v>
      </c>
      <c r="S281" s="3">
        <f t="shared" si="97"/>
        <v>2.4657484225530384</v>
      </c>
      <c r="T281" s="13">
        <f t="shared" si="98"/>
        <v>0.99395919364445029</v>
      </c>
      <c r="U281" s="13">
        <f t="shared" si="98"/>
        <v>0.99316363363063176</v>
      </c>
      <c r="V281" s="3">
        <f t="shared" si="99"/>
        <v>115.91987060327688</v>
      </c>
      <c r="W281" s="13">
        <f t="shared" si="100"/>
        <v>0.99395919364445029</v>
      </c>
      <c r="X281" s="3">
        <f t="shared" si="101"/>
        <v>3.4800808270855942E-4</v>
      </c>
      <c r="Y281" s="3">
        <f t="shared" si="102"/>
        <v>0.71207838580461835</v>
      </c>
      <c r="Z281" s="3">
        <f t="shared" si="103"/>
        <v>19.777513111825009</v>
      </c>
      <c r="AA281" s="3">
        <f t="shared" si="104"/>
        <v>1065.3709849019313</v>
      </c>
      <c r="AD281" s="3">
        <f t="shared" si="115"/>
        <v>6.0981584146557744E-4</v>
      </c>
      <c r="AE281" s="3">
        <f>Eur_1M!B280/100</f>
        <v>-3.7299999999999998E-3</v>
      </c>
      <c r="AF281" s="3">
        <f t="shared" si="116"/>
        <v>1.5</v>
      </c>
      <c r="AG281" s="3">
        <f t="shared" si="117"/>
        <v>-0.5</v>
      </c>
      <c r="AH281" s="3">
        <f t="shared" si="119"/>
        <v>1.0006098158414656</v>
      </c>
      <c r="AI281" s="3">
        <f t="shared" si="118"/>
        <v>0.99626999999999999</v>
      </c>
      <c r="AL281" s="25"/>
      <c r="AM281" s="25"/>
    </row>
    <row r="282" spans="1:39">
      <c r="A282" s="4">
        <v>42821</v>
      </c>
      <c r="B282" s="3">
        <v>136.76259999999999</v>
      </c>
      <c r="C282" s="3">
        <f t="shared" si="106"/>
        <v>-9.6512957670723308E-5</v>
      </c>
      <c r="D282" s="3">
        <f t="shared" si="107"/>
        <v>9.3147509983508296E-9</v>
      </c>
      <c r="E282" s="3">
        <f t="shared" si="108"/>
        <v>4.4103136616247131E-5</v>
      </c>
      <c r="F282" s="3">
        <f t="shared" si="109"/>
        <v>-7.2047612687015433E-3</v>
      </c>
      <c r="G282" s="3">
        <f t="shared" si="110"/>
        <v>2.2869130128912979E-2</v>
      </c>
      <c r="H282" s="3">
        <f t="shared" si="111"/>
        <v>1.5</v>
      </c>
      <c r="I282" s="13">
        <f>I283*(1+(H283*((B282/B283)-1))+((1-H283)*(Eur_1M!B282/100)*((A282-A283)/360)))</f>
        <v>117.55458108173077</v>
      </c>
      <c r="J282" s="3">
        <f t="shared" si="112"/>
        <v>112.46690000052691</v>
      </c>
      <c r="K282" s="3">
        <f t="shared" si="105"/>
        <v>1.1159871702468549</v>
      </c>
      <c r="L282" s="13">
        <f t="shared" si="113"/>
        <v>1115.9871702468549</v>
      </c>
      <c r="M282" s="3">
        <f t="shared" si="114"/>
        <v>-1.2927080577827414E-4</v>
      </c>
      <c r="N282" s="3">
        <f t="shared" si="120"/>
        <v>4.2548376997824183E-2</v>
      </c>
      <c r="O282" s="3">
        <v>271</v>
      </c>
      <c r="P282" s="3">
        <f t="shared" si="121"/>
        <v>1.0753968253968254</v>
      </c>
      <c r="Q282" s="3">
        <f>(  Eur_12M!B281 + ( ('Swap(vs6M)_2Y'!B283 - Eur_12M!B281)/1  )*(P282-1) )/100</f>
        <v>-1.0907539682539682E-3</v>
      </c>
      <c r="R282" s="3">
        <f t="shared" ref="R282:R345" si="122">(LN(L282/1000)+(Q282+((N282^2)/2))*P282)/(N282*SQRT(P282))</f>
        <v>2.4825876318198046</v>
      </c>
      <c r="S282" s="3">
        <f t="shared" ref="S282:S345" si="123">R282-(N282*SQRT(P282))</f>
        <v>2.4384643940351554</v>
      </c>
      <c r="T282" s="13">
        <f t="shared" ref="T282:U345" si="124">_xlfn.NORM.S.DIST(R282,TRUE)</f>
        <v>0.99347840091725514</v>
      </c>
      <c r="U282" s="13">
        <f t="shared" si="124"/>
        <v>0.99262509415759193</v>
      </c>
      <c r="V282" s="3">
        <f t="shared" ref="V282:V345" si="125">(L282*T282) - ( 1000* EXP(-Q282*P282) *U282 )</f>
        <v>114.91902939404849</v>
      </c>
      <c r="W282" s="13">
        <f t="shared" ref="W282:W345" si="126">T282</f>
        <v>0.99347840091725514</v>
      </c>
      <c r="X282" s="3">
        <f t="shared" ref="X282:X345" si="127" xml:space="preserve"> _xlfn.NORM.S.DIST(R282,FALSE) / ( L282 * N282 * SQRT(P282) )</f>
        <v>3.7175141983655162E-4</v>
      </c>
      <c r="Y282" s="3">
        <f t="shared" ref="Y282:Y345" si="128">- ( (L282* _xlfn.NORM.S.DIST(R282,FALSE)  * N282  ) / ( 2* SQRT(P282) ) ) - Q282 * 1000 * ( EXP(-Q282*P282) ) *U282</f>
        <v>0.66489076492469146</v>
      </c>
      <c r="Z282" s="3">
        <f t="shared" ref="Z282:Z345" si="129" xml:space="preserve"> L282 * SQRT(P282) * _xlfn.NORM.S.DIST(R282,FALSE)</f>
        <v>21.184722928476411</v>
      </c>
      <c r="AA282" s="3">
        <f t="shared" ref="AA282:AA345" si="130">1000 * P282 * EXP(-Q282*P282) * U282</f>
        <v>1068.7187401017013</v>
      </c>
      <c r="AD282" s="3">
        <f t="shared" si="115"/>
        <v>-9.6508300445052875E-5</v>
      </c>
      <c r="AE282" s="3">
        <f>Eur_1M!B281/100</f>
        <v>-3.7399999999999998E-3</v>
      </c>
      <c r="AF282" s="3">
        <f t="shared" si="116"/>
        <v>1.5</v>
      </c>
      <c r="AG282" s="3">
        <f t="shared" si="117"/>
        <v>-0.5</v>
      </c>
      <c r="AH282" s="3">
        <f t="shared" si="119"/>
        <v>0.99990349169955495</v>
      </c>
      <c r="AI282" s="3">
        <f t="shared" si="118"/>
        <v>0.99626000000000003</v>
      </c>
      <c r="AL282" s="25"/>
      <c r="AM282" s="25"/>
    </row>
    <row r="283" spans="1:39">
      <c r="A283" s="4">
        <v>42818</v>
      </c>
      <c r="B283" s="3">
        <v>136.7758</v>
      </c>
      <c r="C283" s="3">
        <f t="shared" si="106"/>
        <v>1.5548455585804178E-3</v>
      </c>
      <c r="D283" s="3">
        <f t="shared" si="107"/>
        <v>2.4175447110372515E-6</v>
      </c>
      <c r="E283" s="3">
        <f t="shared" si="108"/>
        <v>4.4504047355511757E-5</v>
      </c>
      <c r="F283" s="3">
        <f t="shared" si="109"/>
        <v>-6.467759833177409E-3</v>
      </c>
      <c r="G283" s="3">
        <f t="shared" si="110"/>
        <v>2.3117025950711315E-2</v>
      </c>
      <c r="H283" s="3">
        <f t="shared" si="111"/>
        <v>1.5</v>
      </c>
      <c r="I283" s="13">
        <f>I284*(1+(H284*((B283/B284)-1))+((1-H284)*(Eur_1M!B283/100)*((A283-A284)/360)))</f>
        <v>117.56977843941631</v>
      </c>
      <c r="J283" s="3">
        <f t="shared" si="112"/>
        <v>112.48143962706773</v>
      </c>
      <c r="K283" s="3">
        <f t="shared" si="105"/>
        <v>1.1161314441325907</v>
      </c>
      <c r="L283" s="13">
        <f t="shared" si="113"/>
        <v>1116.1314441325908</v>
      </c>
      <c r="M283" s="3">
        <f t="shared" si="114"/>
        <v>2.3365311758408165E-3</v>
      </c>
      <c r="N283" s="3">
        <f t="shared" si="120"/>
        <v>4.2668424825248019E-2</v>
      </c>
      <c r="O283" s="3">
        <v>272</v>
      </c>
      <c r="P283" s="3">
        <f t="shared" si="121"/>
        <v>1.0793650793650793</v>
      </c>
      <c r="Q283" s="3">
        <f>(  Eur_12M!B282 + ( ('Swap(vs6M)_2Y'!B284 - Eur_12M!B282)/1  )*(P283-1) )/100</f>
        <v>-1.0644444444444445E-3</v>
      </c>
      <c r="R283" s="3">
        <f t="shared" si="122"/>
        <v>2.4747126154518293</v>
      </c>
      <c r="S283" s="3">
        <f t="shared" si="123"/>
        <v>2.4303833237562475</v>
      </c>
      <c r="T283" s="13">
        <f t="shared" si="124"/>
        <v>0.99333282873195416</v>
      </c>
      <c r="U283" s="13">
        <f t="shared" si="124"/>
        <v>0.99245856928019416</v>
      </c>
      <c r="V283" s="3">
        <f t="shared" si="125"/>
        <v>115.0905204395732</v>
      </c>
      <c r="W283" s="13">
        <f t="shared" si="126"/>
        <v>0.99333282873195416</v>
      </c>
      <c r="X283" s="3">
        <f t="shared" si="127"/>
        <v>3.7726824177347802E-4</v>
      </c>
      <c r="Y283" s="3">
        <f t="shared" si="128"/>
        <v>0.62980841998593728</v>
      </c>
      <c r="Z283" s="3">
        <f t="shared" si="129"/>
        <v>21.644916195956686</v>
      </c>
      <c r="AA283" s="3">
        <f t="shared" si="130"/>
        <v>1072.4565861177575</v>
      </c>
      <c r="AD283" s="3">
        <f t="shared" si="115"/>
        <v>1.5560549576643101E-3</v>
      </c>
      <c r="AE283" s="3">
        <f>Eur_1M!B282/100</f>
        <v>-3.7199999999999998E-3</v>
      </c>
      <c r="AF283" s="3">
        <f t="shared" si="116"/>
        <v>1.5</v>
      </c>
      <c r="AG283" s="3">
        <f t="shared" si="117"/>
        <v>-0.5</v>
      </c>
      <c r="AH283" s="3">
        <f t="shared" si="119"/>
        <v>1.0015560549576643</v>
      </c>
      <c r="AI283" s="3">
        <f t="shared" si="118"/>
        <v>0.99628000000000005</v>
      </c>
      <c r="AL283" s="25"/>
      <c r="AM283" s="25"/>
    </row>
    <row r="284" spans="1:39">
      <c r="A284" s="4">
        <v>42817</v>
      </c>
      <c r="B284" s="3">
        <v>136.5633</v>
      </c>
      <c r="C284" s="3">
        <f t="shared" si="106"/>
        <v>-9.5368138828881013E-4</v>
      </c>
      <c r="D284" s="3">
        <f t="shared" si="107"/>
        <v>9.0950819036847224E-7</v>
      </c>
      <c r="E284" s="3">
        <f t="shared" si="108"/>
        <v>5.0536893093634357E-5</v>
      </c>
      <c r="F284" s="3">
        <f t="shared" si="109"/>
        <v>-5.1156498624867208E-3</v>
      </c>
      <c r="G284" s="3">
        <f t="shared" si="110"/>
        <v>2.490537758527242E-2</v>
      </c>
      <c r="H284" s="3">
        <f t="shared" si="111"/>
        <v>1.5</v>
      </c>
      <c r="I284" s="13">
        <f>I285*(1+(H285*((B284/B285)-1))+((1-H285)*(Eur_1M!B284/100)*((A284-A285)/360)))</f>
        <v>117.29539366587554</v>
      </c>
      <c r="J284" s="3">
        <f t="shared" si="112"/>
        <v>112.21893003702444</v>
      </c>
      <c r="K284" s="3">
        <f t="shared" si="105"/>
        <v>1.1135266125372172</v>
      </c>
      <c r="L284" s="13">
        <f t="shared" si="113"/>
        <v>1113.5266125372173</v>
      </c>
      <c r="M284" s="3">
        <f t="shared" si="114"/>
        <v>-1.4256754049210318E-3</v>
      </c>
      <c r="N284" s="3">
        <f t="shared" si="120"/>
        <v>4.2761786654513835E-2</v>
      </c>
      <c r="O284" s="3">
        <v>273</v>
      </c>
      <c r="P284" s="3">
        <f t="shared" si="121"/>
        <v>1.0833333333333333</v>
      </c>
      <c r="Q284" s="3">
        <f>(  Eur_12M!B283 + ( ('Swap(vs6M)_2Y'!B285 - Eur_12M!B283)/1  )*(P284-1) )/100</f>
        <v>-1.0583333333333334E-3</v>
      </c>
      <c r="R284" s="3">
        <f t="shared" si="122"/>
        <v>2.4125179265607328</v>
      </c>
      <c r="S284" s="3">
        <f t="shared" si="123"/>
        <v>2.3680100478831698</v>
      </c>
      <c r="T284" s="13">
        <f t="shared" si="124"/>
        <v>0.99207862083191467</v>
      </c>
      <c r="U284" s="13">
        <f t="shared" si="124"/>
        <v>0.99105797490226755</v>
      </c>
      <c r="V284" s="3">
        <f t="shared" si="125"/>
        <v>112.51104399094936</v>
      </c>
      <c r="W284" s="13">
        <f t="shared" si="126"/>
        <v>0.99207862083191467</v>
      </c>
      <c r="X284" s="3">
        <f t="shared" si="127"/>
        <v>4.38452868253921E-4</v>
      </c>
      <c r="Y284" s="3">
        <f t="shared" si="128"/>
        <v>0.55301638202255787</v>
      </c>
      <c r="Z284" s="3">
        <f t="shared" si="129"/>
        <v>25.185006416045042</v>
      </c>
      <c r="AA284" s="3">
        <f t="shared" si="130"/>
        <v>1074.8778105374909</v>
      </c>
      <c r="AD284" s="3">
        <f t="shared" si="115"/>
        <v>-9.5322677872267114E-4</v>
      </c>
      <c r="AE284" s="3">
        <f>Eur_1M!B283/100</f>
        <v>-3.7299999999999998E-3</v>
      </c>
      <c r="AF284" s="3">
        <f t="shared" si="116"/>
        <v>1.5</v>
      </c>
      <c r="AG284" s="3">
        <f t="shared" si="117"/>
        <v>-0.5</v>
      </c>
      <c r="AH284" s="3">
        <f t="shared" si="119"/>
        <v>0.99904677322127733</v>
      </c>
      <c r="AI284" s="3">
        <f t="shared" si="118"/>
        <v>0.99626999999999999</v>
      </c>
      <c r="AL284" s="25"/>
      <c r="AM284" s="25"/>
    </row>
    <row r="285" spans="1:39">
      <c r="A285" s="4">
        <v>42816</v>
      </c>
      <c r="B285" s="3">
        <v>136.6936</v>
      </c>
      <c r="C285" s="3">
        <f t="shared" si="106"/>
        <v>2.6334339538459537E-3</v>
      </c>
      <c r="D285" s="3">
        <f t="shared" si="107"/>
        <v>6.9349743892687329E-6</v>
      </c>
      <c r="E285" s="3">
        <f t="shared" si="108"/>
        <v>5.3971667681371985E-5</v>
      </c>
      <c r="F285" s="3">
        <f t="shared" si="109"/>
        <v>-2.0776741624208752E-3</v>
      </c>
      <c r="G285" s="3">
        <f t="shared" si="110"/>
        <v>2.6025438957535691E-2</v>
      </c>
      <c r="H285" s="3">
        <f t="shared" si="111"/>
        <v>1.5</v>
      </c>
      <c r="I285" s="13">
        <f>I286*(1+(H286*((B285/B286)-1))+((1-H286)*(Eur_1M!B285/100)*((A285-A286)/360)))</f>
        <v>117.46273808480197</v>
      </c>
      <c r="J285" s="3">
        <f t="shared" si="112"/>
        <v>112.37903190507464</v>
      </c>
      <c r="K285" s="3">
        <f t="shared" si="105"/>
        <v>1.1151152722288753</v>
      </c>
      <c r="L285" s="13">
        <f t="shared" si="113"/>
        <v>1115.1152722288753</v>
      </c>
      <c r="M285" s="3">
        <f t="shared" si="114"/>
        <v>3.9527288389464618E-3</v>
      </c>
      <c r="N285" s="3">
        <f t="shared" si="120"/>
        <v>4.2828844993312465E-2</v>
      </c>
      <c r="O285" s="3">
        <v>274</v>
      </c>
      <c r="P285" s="3">
        <f t="shared" si="121"/>
        <v>1.0873015873015872</v>
      </c>
      <c r="Q285" s="3">
        <f>(  Eur_12M!B284 + ( ('Swap(vs6M)_2Y'!B286 - Eur_12M!B284)/1  )*(P285-1) )/100</f>
        <v>-1.0442857142857142E-3</v>
      </c>
      <c r="R285" s="3">
        <f t="shared" si="122"/>
        <v>2.4366635414406228</v>
      </c>
      <c r="S285" s="3">
        <f t="shared" si="123"/>
        <v>2.3920042967663737</v>
      </c>
      <c r="T285" s="13">
        <f t="shared" si="124"/>
        <v>0.99258826762493402</v>
      </c>
      <c r="U285" s="13">
        <f t="shared" si="124"/>
        <v>0.99162167689720626</v>
      </c>
      <c r="V285" s="3">
        <f t="shared" si="125"/>
        <v>114.10207957978332</v>
      </c>
      <c r="W285" s="13">
        <f t="shared" si="126"/>
        <v>0.99258826762493402</v>
      </c>
      <c r="X285" s="3">
        <f t="shared" si="127"/>
        <v>4.1153262556859653E-4</v>
      </c>
      <c r="Y285" s="3">
        <f t="shared" si="128"/>
        <v>0.56737394736560753</v>
      </c>
      <c r="Z285" s="3">
        <f t="shared" si="129"/>
        <v>23.830336952516987</v>
      </c>
      <c r="AA285" s="3">
        <f t="shared" si="130"/>
        <v>1079.4167552833778</v>
      </c>
      <c r="AD285" s="3">
        <f t="shared" si="115"/>
        <v>2.6369044868450597E-3</v>
      </c>
      <c r="AE285" s="3">
        <f>Eur_1M!B284/100</f>
        <v>-3.7299999999999998E-3</v>
      </c>
      <c r="AF285" s="3">
        <f t="shared" si="116"/>
        <v>1.5</v>
      </c>
      <c r="AG285" s="3">
        <f t="shared" si="117"/>
        <v>-0.5</v>
      </c>
      <c r="AH285" s="3">
        <f t="shared" si="119"/>
        <v>1.0026369044868451</v>
      </c>
      <c r="AI285" s="3">
        <f t="shared" si="118"/>
        <v>0.99626999999999999</v>
      </c>
      <c r="AL285" s="25"/>
      <c r="AM285" s="25"/>
    </row>
    <row r="286" spans="1:39">
      <c r="A286" s="4">
        <v>42815</v>
      </c>
      <c r="B286" s="3">
        <v>136.33410000000001</v>
      </c>
      <c r="C286" s="3">
        <f t="shared" si="106"/>
        <v>-6.4453189529360428E-4</v>
      </c>
      <c r="D286" s="3">
        <f t="shared" si="107"/>
        <v>4.1542136405076567E-7</v>
      </c>
      <c r="E286" s="3">
        <f t="shared" si="108"/>
        <v>4.7686803948490568E-5</v>
      </c>
      <c r="F286" s="3">
        <f t="shared" si="109"/>
        <v>-3.9048137181793173E-3</v>
      </c>
      <c r="G286" s="3">
        <f t="shared" si="110"/>
        <v>2.4315586781765354E-2</v>
      </c>
      <c r="H286" s="3">
        <f t="shared" si="111"/>
        <v>1.5</v>
      </c>
      <c r="I286" s="13">
        <f>I287*(1+(H287*((B286/B287)-1))+((1-H287)*(Eur_1M!B286/100)*((A286-A287)/360)))</f>
        <v>116.99935614737197</v>
      </c>
      <c r="J286" s="3">
        <f t="shared" si="112"/>
        <v>111.93570481786605</v>
      </c>
      <c r="K286" s="3">
        <f t="shared" si="105"/>
        <v>1.1107162237839963</v>
      </c>
      <c r="L286" s="13">
        <f t="shared" si="113"/>
        <v>1110.7162237839962</v>
      </c>
      <c r="M286" s="3">
        <f t="shared" si="114"/>
        <v>-9.6179594353578682E-4</v>
      </c>
      <c r="N286" s="3">
        <f t="shared" si="120"/>
        <v>4.328594370419693E-2</v>
      </c>
      <c r="O286" s="3">
        <v>275</v>
      </c>
      <c r="P286" s="3">
        <f t="shared" si="121"/>
        <v>1.0912698412698412</v>
      </c>
      <c r="Q286" s="3">
        <f>(  Eur_12M!B285 + ( ('Swap(vs6M)_2Y'!B287 - Eur_12M!B285)/1  )*(P286-1) )/100</f>
        <v>-1.0490476190476189E-3</v>
      </c>
      <c r="R286" s="3">
        <f t="shared" si="122"/>
        <v>2.3194792043879331</v>
      </c>
      <c r="S286" s="3">
        <f t="shared" si="123"/>
        <v>2.2742610359975775</v>
      </c>
      <c r="T286" s="13">
        <f t="shared" si="124"/>
        <v>0.98981546628693406</v>
      </c>
      <c r="U286" s="13">
        <f t="shared" si="124"/>
        <v>0.98852485180562266</v>
      </c>
      <c r="V286" s="3">
        <f t="shared" si="125"/>
        <v>109.7469397994646</v>
      </c>
      <c r="W286" s="13">
        <f t="shared" si="126"/>
        <v>0.98981546628693406</v>
      </c>
      <c r="X286" s="3">
        <f t="shared" si="127"/>
        <v>5.3919437070511363E-4</v>
      </c>
      <c r="Y286" s="3">
        <f t="shared" si="128"/>
        <v>0.41501481769597648</v>
      </c>
      <c r="Z286" s="3">
        <f t="shared" si="129"/>
        <v>31.42176843422374</v>
      </c>
      <c r="AA286" s="3">
        <f t="shared" si="130"/>
        <v>1079.9830088031049</v>
      </c>
      <c r="AD286" s="3">
        <f t="shared" si="115"/>
        <v>-6.4432422922977572E-4</v>
      </c>
      <c r="AE286" s="3">
        <f>Eur_1M!B285/100</f>
        <v>-3.7399999999999998E-3</v>
      </c>
      <c r="AF286" s="3">
        <f t="shared" si="116"/>
        <v>1.5</v>
      </c>
      <c r="AG286" s="3">
        <f t="shared" si="117"/>
        <v>-0.5</v>
      </c>
      <c r="AH286" s="3">
        <f t="shared" si="119"/>
        <v>0.99935567577077022</v>
      </c>
      <c r="AI286" s="3">
        <f t="shared" si="118"/>
        <v>0.99626000000000003</v>
      </c>
      <c r="AL286" s="25"/>
      <c r="AM286" s="25"/>
    </row>
    <row r="287" spans="1:39">
      <c r="A287" s="4">
        <v>42814</v>
      </c>
      <c r="B287" s="3">
        <v>136.422</v>
      </c>
      <c r="C287" s="3">
        <f t="shared" si="106"/>
        <v>2.6025582194372053E-4</v>
      </c>
      <c r="D287" s="3">
        <f t="shared" si="107"/>
        <v>6.7733092855601564E-8</v>
      </c>
      <c r="E287" s="3">
        <f t="shared" si="108"/>
        <v>4.9872082810187919E-5</v>
      </c>
      <c r="F287" s="3">
        <f t="shared" si="109"/>
        <v>-4.8729504887151612E-3</v>
      </c>
      <c r="G287" s="3">
        <f t="shared" si="110"/>
        <v>2.4767488490662962E-2</v>
      </c>
      <c r="H287" s="3">
        <f t="shared" si="111"/>
        <v>1.5</v>
      </c>
      <c r="I287" s="13">
        <f>I288*(1+(H288*((B287/B288)-1))+((1-H288)*(Eur_1M!B287/100)*((A287-A288)/360)))</f>
        <v>117.11193978607552</v>
      </c>
      <c r="J287" s="3">
        <f t="shared" si="112"/>
        <v>112.04341591444138</v>
      </c>
      <c r="K287" s="3">
        <f t="shared" si="105"/>
        <v>1.1117850200420127</v>
      </c>
      <c r="L287" s="13">
        <f t="shared" si="113"/>
        <v>1111.7850200420128</v>
      </c>
      <c r="M287" s="3">
        <f t="shared" si="114"/>
        <v>4.0581051824798212E-4</v>
      </c>
      <c r="N287" s="3">
        <f t="shared" si="120"/>
        <v>4.3299549144741031E-2</v>
      </c>
      <c r="O287" s="3">
        <v>276</v>
      </c>
      <c r="P287" s="3">
        <f t="shared" si="121"/>
        <v>1.0952380952380953</v>
      </c>
      <c r="Q287" s="3">
        <f>(  Eur_12M!B286 + ( ('Swap(vs6M)_2Y'!B288 - Eur_12M!B286)/1  )*(P287-1) )/100</f>
        <v>-1.0642857142857142E-3</v>
      </c>
      <c r="R287" s="3">
        <f t="shared" si="122"/>
        <v>2.3354069313075225</v>
      </c>
      <c r="S287" s="3">
        <f t="shared" si="123"/>
        <v>2.2900923840841889</v>
      </c>
      <c r="T287" s="13">
        <f t="shared" si="124"/>
        <v>0.99023891365990568</v>
      </c>
      <c r="U287" s="13">
        <f t="shared" si="124"/>
        <v>0.98899201911368262</v>
      </c>
      <c r="V287" s="3">
        <f t="shared" si="125"/>
        <v>110.78728436101369</v>
      </c>
      <c r="W287" s="13">
        <f t="shared" si="126"/>
        <v>0.99023891365990568</v>
      </c>
      <c r="X287" s="3">
        <f t="shared" si="127"/>
        <v>5.1796843070980511E-4</v>
      </c>
      <c r="Y287" s="3">
        <f t="shared" si="128"/>
        <v>0.45361749459668432</v>
      </c>
      <c r="Z287" s="3">
        <f t="shared" si="129"/>
        <v>30.362452118081894</v>
      </c>
      <c r="AA287" s="3">
        <f t="shared" si="130"/>
        <v>1084.4450781191024</v>
      </c>
      <c r="AD287" s="3">
        <f t="shared" si="115"/>
        <v>2.6028969142832814E-4</v>
      </c>
      <c r="AE287" s="3">
        <f>Eur_1M!B286/100</f>
        <v>-3.7099999999999998E-3</v>
      </c>
      <c r="AF287" s="3">
        <f t="shared" si="116"/>
        <v>1.5</v>
      </c>
      <c r="AG287" s="3">
        <f t="shared" si="117"/>
        <v>-0.5</v>
      </c>
      <c r="AH287" s="3">
        <f t="shared" si="119"/>
        <v>1.0002602896914283</v>
      </c>
      <c r="AI287" s="3">
        <f t="shared" si="118"/>
        <v>0.99629000000000001</v>
      </c>
      <c r="AL287" s="25"/>
      <c r="AM287" s="25"/>
    </row>
    <row r="288" spans="1:39">
      <c r="A288" s="4">
        <v>42811</v>
      </c>
      <c r="B288" s="3">
        <v>136.38650000000001</v>
      </c>
      <c r="C288" s="3">
        <f t="shared" si="106"/>
        <v>1.8111936952538193E-4</v>
      </c>
      <c r="D288" s="3">
        <f t="shared" si="107"/>
        <v>3.2804226017271849E-8</v>
      </c>
      <c r="E288" s="3">
        <f t="shared" si="108"/>
        <v>5.0117207083235157E-5</v>
      </c>
      <c r="F288" s="3">
        <f t="shared" si="109"/>
        <v>-5.6925428514845566E-3</v>
      </c>
      <c r="G288" s="3">
        <f t="shared" si="110"/>
        <v>2.4719660828087641E-2</v>
      </c>
      <c r="H288" s="3">
        <f t="shared" si="111"/>
        <v>1.5</v>
      </c>
      <c r="I288" s="13">
        <f>I289*(1+(H289*((B288/B289)-1))+((1-H289)*(Eur_1M!B288/100)*((A288-A289)/360)))</f>
        <v>117.06442417091817</v>
      </c>
      <c r="J288" s="3">
        <f t="shared" si="112"/>
        <v>111.99795674229182</v>
      </c>
      <c r="K288" s="3">
        <f t="shared" si="105"/>
        <v>1.1113339375200555</v>
      </c>
      <c r="L288" s="13">
        <f t="shared" si="113"/>
        <v>1111.3339375200555</v>
      </c>
      <c r="M288" s="3">
        <f t="shared" si="114"/>
        <v>2.7681811904970739E-4</v>
      </c>
      <c r="N288" s="3">
        <f t="shared" si="120"/>
        <v>4.3564686947520435E-2</v>
      </c>
      <c r="O288" s="3">
        <v>277</v>
      </c>
      <c r="P288" s="3">
        <f t="shared" si="121"/>
        <v>1.0992063492063493</v>
      </c>
      <c r="Q288" s="3">
        <f>(  Eur_12M!B287 + ( ('Swap(vs6M)_2Y'!B289 - Eur_12M!B287)/1  )*(P288-1) )/100</f>
        <v>-1.0711507936507936E-3</v>
      </c>
      <c r="R288" s="3">
        <f t="shared" si="122"/>
        <v>2.3082158755070687</v>
      </c>
      <c r="S288" s="3">
        <f t="shared" si="123"/>
        <v>2.2625413323981984</v>
      </c>
      <c r="T288" s="13">
        <f t="shared" si="124"/>
        <v>0.98950643369167601</v>
      </c>
      <c r="U288" s="13">
        <f t="shared" si="124"/>
        <v>0.98816801091484152</v>
      </c>
      <c r="V288" s="3">
        <f t="shared" si="125"/>
        <v>110.33990043671815</v>
      </c>
      <c r="W288" s="13">
        <f t="shared" si="126"/>
        <v>0.98950643369167601</v>
      </c>
      <c r="X288" s="3">
        <f t="shared" si="127"/>
        <v>5.4759700405028564E-4</v>
      </c>
      <c r="Y288" s="3">
        <f t="shared" si="128"/>
        <v>0.41793916595867642</v>
      </c>
      <c r="Z288" s="3">
        <f t="shared" si="129"/>
        <v>32.38650198081384</v>
      </c>
      <c r="AA288" s="3">
        <f t="shared" si="130"/>
        <v>1087.4802145207959</v>
      </c>
      <c r="AD288" s="3">
        <f t="shared" si="115"/>
        <v>1.8113577262868219E-4</v>
      </c>
      <c r="AE288" s="3">
        <f>Eur_1M!B287/100</f>
        <v>-3.7099999999999998E-3</v>
      </c>
      <c r="AF288" s="3">
        <f t="shared" si="116"/>
        <v>1.5</v>
      </c>
      <c r="AG288" s="3">
        <f t="shared" si="117"/>
        <v>-0.5</v>
      </c>
      <c r="AH288" s="3">
        <f t="shared" si="119"/>
        <v>1.0001811357726287</v>
      </c>
      <c r="AI288" s="3">
        <f t="shared" si="118"/>
        <v>0.99629000000000001</v>
      </c>
      <c r="AL288" s="25"/>
      <c r="AM288" s="25"/>
    </row>
    <row r="289" spans="1:39">
      <c r="A289" s="4">
        <v>42810</v>
      </c>
      <c r="B289" s="3">
        <v>136.36179999999999</v>
      </c>
      <c r="C289" s="3">
        <f t="shared" si="106"/>
        <v>-2.6753208781565216E-3</v>
      </c>
      <c r="D289" s="3">
        <f t="shared" si="107"/>
        <v>7.1573418011001815E-6</v>
      </c>
      <c r="E289" s="3">
        <f t="shared" si="108"/>
        <v>5.0123445314554269E-5</v>
      </c>
      <c r="F289" s="3">
        <f t="shared" si="109"/>
        <v>-5.6760705781290074E-3</v>
      </c>
      <c r="G289" s="3">
        <f t="shared" si="110"/>
        <v>2.4723636692897864E-2</v>
      </c>
      <c r="H289" s="3">
        <f t="shared" si="111"/>
        <v>1.5</v>
      </c>
      <c r="I289" s="13">
        <f>I290*(1+(H290*((B289/B290)-1))+((1-H290)*(Eur_1M!B289/100)*((A289-A290)/360)))</f>
        <v>117.03202310201992</v>
      </c>
      <c r="J289" s="3">
        <f t="shared" si="112"/>
        <v>111.96695796927797</v>
      </c>
      <c r="K289" s="3">
        <f t="shared" si="105"/>
        <v>1.1110263427257054</v>
      </c>
      <c r="L289" s="13">
        <f t="shared" si="113"/>
        <v>1111.0263427257055</v>
      </c>
      <c r="M289" s="3">
        <f t="shared" si="114"/>
        <v>-4.0104966184259447E-3</v>
      </c>
      <c r="N289" s="3">
        <f t="shared" si="120"/>
        <v>4.3355602328619423E-2</v>
      </c>
      <c r="O289" s="3">
        <v>278</v>
      </c>
      <c r="P289" s="3">
        <f t="shared" si="121"/>
        <v>1.1031746031746033</v>
      </c>
      <c r="Q289" s="3">
        <f>(  Eur_12M!B288 + ( ('Swap(vs6M)_2Y'!B290 - Eur_12M!B288)/1  )*(P289-1) )/100</f>
        <v>-1.0942142857142858E-3</v>
      </c>
      <c r="R289" s="3">
        <f t="shared" si="122"/>
        <v>2.3083036734489362</v>
      </c>
      <c r="S289" s="3">
        <f t="shared" si="123"/>
        <v>2.2627663655970953</v>
      </c>
      <c r="T289" s="13">
        <f t="shared" si="124"/>
        <v>0.98950887386222541</v>
      </c>
      <c r="U289" s="13">
        <f t="shared" si="124"/>
        <v>0.98817495234756336</v>
      </c>
      <c r="V289" s="3">
        <f t="shared" si="125"/>
        <v>110.00191735896703</v>
      </c>
      <c r="W289" s="13">
        <f t="shared" si="126"/>
        <v>0.98950887386222541</v>
      </c>
      <c r="X289" s="3">
        <f t="shared" si="127"/>
        <v>5.4928802320134567E-4</v>
      </c>
      <c r="Y289" s="3">
        <f t="shared" si="128"/>
        <v>0.44533196105566719</v>
      </c>
      <c r="Z289" s="3">
        <f t="shared" si="129"/>
        <v>32.429355794810881</v>
      </c>
      <c r="AA289" s="3">
        <f t="shared" si="130"/>
        <v>1091.4462110550078</v>
      </c>
      <c r="AD289" s="3">
        <f t="shared" si="115"/>
        <v>-2.6717453964869575E-3</v>
      </c>
      <c r="AE289" s="3">
        <f>Eur_1M!B288/100</f>
        <v>-3.7099999999999998E-3</v>
      </c>
      <c r="AF289" s="3">
        <f t="shared" si="116"/>
        <v>1.5</v>
      </c>
      <c r="AG289" s="3">
        <f t="shared" si="117"/>
        <v>-0.5</v>
      </c>
      <c r="AH289" s="3">
        <f t="shared" si="119"/>
        <v>0.99732825460351304</v>
      </c>
      <c r="AI289" s="3">
        <f t="shared" si="118"/>
        <v>0.99629000000000001</v>
      </c>
      <c r="AL289" s="25"/>
      <c r="AM289" s="25"/>
    </row>
    <row r="290" spans="1:39">
      <c r="A290" s="4">
        <v>42809</v>
      </c>
      <c r="B290" s="3">
        <v>136.72710000000001</v>
      </c>
      <c r="C290" s="3">
        <f t="shared" si="106"/>
        <v>1.9122018469738557E-3</v>
      </c>
      <c r="D290" s="3">
        <f t="shared" si="107"/>
        <v>3.656515903570225E-6</v>
      </c>
      <c r="E290" s="3">
        <f t="shared" si="108"/>
        <v>4.4456172381953671E-5</v>
      </c>
      <c r="F290" s="3">
        <f t="shared" si="109"/>
        <v>-1.7800659290884856E-3</v>
      </c>
      <c r="G290" s="3">
        <f t="shared" si="110"/>
        <v>2.3625230837901211E-2</v>
      </c>
      <c r="H290" s="3">
        <f t="shared" si="111"/>
        <v>1.5</v>
      </c>
      <c r="I290" s="13">
        <f>I291*(1+(H291*((B290/B291)-1))+((1-H291)*(Eur_1M!B290/100)*((A290-A291)/360)))</f>
        <v>117.50232207076957</v>
      </c>
      <c r="J290" s="3">
        <f t="shared" si="112"/>
        <v>112.41690272346789</v>
      </c>
      <c r="K290" s="3">
        <f t="shared" si="105"/>
        <v>1.1154910569926895</v>
      </c>
      <c r="L290" s="13">
        <f t="shared" si="113"/>
        <v>1115.4910569926894</v>
      </c>
      <c r="M290" s="3">
        <f t="shared" si="114"/>
        <v>2.8720851848213318E-3</v>
      </c>
      <c r="N290" s="3">
        <f t="shared" si="120"/>
        <v>4.3179842338010449E-2</v>
      </c>
      <c r="O290" s="3">
        <v>279</v>
      </c>
      <c r="P290" s="3">
        <f t="shared" si="121"/>
        <v>1.1071428571428572</v>
      </c>
      <c r="Q290" s="3">
        <f>(  Eur_12M!B289 + ( ('Swap(vs6M)_2Y'!B291 - Eur_12M!B289)/1  )*(P290-1) )/100</f>
        <v>-1.0946428571428572E-3</v>
      </c>
      <c r="R290" s="3">
        <f t="shared" si="122"/>
        <v>2.4016033195445456</v>
      </c>
      <c r="S290" s="3">
        <f t="shared" si="123"/>
        <v>2.3561691197471628</v>
      </c>
      <c r="T290" s="13">
        <f t="shared" si="124"/>
        <v>0.99183830065494305</v>
      </c>
      <c r="U290" s="13">
        <f t="shared" si="124"/>
        <v>0.99076774542416746</v>
      </c>
      <c r="V290" s="3">
        <f t="shared" si="125"/>
        <v>114.41754383202988</v>
      </c>
      <c r="W290" s="13">
        <f t="shared" si="126"/>
        <v>0.99183830065494305</v>
      </c>
      <c r="X290" s="3">
        <f t="shared" si="127"/>
        <v>4.4017084417025386E-4</v>
      </c>
      <c r="Y290" s="3">
        <f t="shared" si="128"/>
        <v>0.57524641835652357</v>
      </c>
      <c r="Z290" s="3">
        <f t="shared" si="129"/>
        <v>26.184131478806147</v>
      </c>
      <c r="AA290" s="3">
        <f t="shared" si="130"/>
        <v>1098.2516259454626</v>
      </c>
      <c r="AD290" s="3">
        <f t="shared" si="115"/>
        <v>1.9140312708156859E-3</v>
      </c>
      <c r="AE290" s="3">
        <f>Eur_1M!B289/100</f>
        <v>-3.7099999999999998E-3</v>
      </c>
      <c r="AF290" s="3">
        <f t="shared" si="116"/>
        <v>1.5</v>
      </c>
      <c r="AG290" s="3">
        <f t="shared" si="117"/>
        <v>-0.5</v>
      </c>
      <c r="AH290" s="3">
        <f t="shared" si="119"/>
        <v>1.0019140312708157</v>
      </c>
      <c r="AI290" s="3">
        <f t="shared" si="118"/>
        <v>0.99629000000000001</v>
      </c>
      <c r="AL290" s="25"/>
      <c r="AM290" s="25"/>
    </row>
    <row r="291" spans="1:39">
      <c r="A291" s="4">
        <v>42808</v>
      </c>
      <c r="B291" s="3">
        <v>136.4659</v>
      </c>
      <c r="C291" s="3">
        <f t="shared" si="106"/>
        <v>5.8713214761758892E-4</v>
      </c>
      <c r="D291" s="3">
        <f t="shared" si="107"/>
        <v>3.4472415876604223E-7</v>
      </c>
      <c r="E291" s="3">
        <f t="shared" si="108"/>
        <v>4.0943177273341091E-5</v>
      </c>
      <c r="F291" s="3">
        <f t="shared" si="109"/>
        <v>-4.0711091610213419E-3</v>
      </c>
      <c r="G291" s="3">
        <f t="shared" si="110"/>
        <v>2.2482047457237923E-2</v>
      </c>
      <c r="H291" s="3">
        <f t="shared" si="111"/>
        <v>1.5</v>
      </c>
      <c r="I291" s="13">
        <f>I292*(1+(H292*((B291/B292)-1))+((1-H292)*(Eur_1M!B291/100)*((A291-A292)/360)))</f>
        <v>117.16532955961802</v>
      </c>
      <c r="J291" s="3">
        <f t="shared" si="112"/>
        <v>112.09449501545812</v>
      </c>
      <c r="K291" s="3">
        <f t="shared" si="105"/>
        <v>1.1122918680248608</v>
      </c>
      <c r="L291" s="13">
        <f t="shared" si="113"/>
        <v>1112.2918680248608</v>
      </c>
      <c r="M291" s="3">
        <f t="shared" si="114"/>
        <v>8.8573110618504107E-4</v>
      </c>
      <c r="N291" s="3">
        <f t="shared" si="120"/>
        <v>4.3245504701405528E-2</v>
      </c>
      <c r="O291" s="3">
        <v>280</v>
      </c>
      <c r="P291" s="3">
        <f t="shared" si="121"/>
        <v>1.1111111111111112</v>
      </c>
      <c r="Q291" s="3">
        <f>(  Eur_12M!B290 + ( ('Swap(vs6M)_2Y'!B292 - Eur_12M!B290)/1  )*(P291-1) )/100</f>
        <v>-1.0788888888888888E-3</v>
      </c>
      <c r="R291" s="3">
        <f t="shared" si="122"/>
        <v>2.3311045654377782</v>
      </c>
      <c r="S291" s="3">
        <f t="shared" si="123"/>
        <v>2.2855198009644577</v>
      </c>
      <c r="T291" s="13">
        <f t="shared" si="124"/>
        <v>0.99012607668767771</v>
      </c>
      <c r="U291" s="13">
        <f t="shared" si="124"/>
        <v>0.9888588166365222</v>
      </c>
      <c r="V291" s="3">
        <f t="shared" si="125"/>
        <v>111.26424621780768</v>
      </c>
      <c r="W291" s="13">
        <f t="shared" si="126"/>
        <v>0.99012607668767771</v>
      </c>
      <c r="X291" s="3">
        <f t="shared" si="127"/>
        <v>5.19855868065512E-4</v>
      </c>
      <c r="Y291" s="3">
        <f t="shared" si="128"/>
        <v>0.46673602567943528</v>
      </c>
      <c r="Z291" s="3">
        <f t="shared" si="129"/>
        <v>30.904301728788877</v>
      </c>
      <c r="AA291" s="3">
        <f t="shared" si="130"/>
        <v>1100.0499302236178</v>
      </c>
      <c r="AD291" s="3">
        <f t="shared" si="115"/>
        <v>5.8730454343502991E-4</v>
      </c>
      <c r="AE291" s="3">
        <f>Eur_1M!B290/100</f>
        <v>-3.7199999999999998E-3</v>
      </c>
      <c r="AF291" s="3">
        <f t="shared" si="116"/>
        <v>1.5</v>
      </c>
      <c r="AG291" s="3">
        <f t="shared" si="117"/>
        <v>-0.5</v>
      </c>
      <c r="AH291" s="3">
        <f t="shared" si="119"/>
        <v>1.000587304543435</v>
      </c>
      <c r="AI291" s="3">
        <f t="shared" si="118"/>
        <v>0.99628000000000005</v>
      </c>
      <c r="AL291" s="25"/>
      <c r="AM291" s="25"/>
    </row>
    <row r="292" spans="1:39">
      <c r="A292" s="4">
        <v>42807</v>
      </c>
      <c r="B292" s="3">
        <v>136.38579999999999</v>
      </c>
      <c r="C292" s="3">
        <f t="shared" si="106"/>
        <v>-3.8193163301691196E-4</v>
      </c>
      <c r="D292" s="3">
        <f t="shared" si="107"/>
        <v>1.4587177229896511E-7</v>
      </c>
      <c r="E292" s="3">
        <f t="shared" si="108"/>
        <v>4.1771723312939041E-5</v>
      </c>
      <c r="F292" s="3">
        <f t="shared" si="109"/>
        <v>-5.7414172861993615E-3</v>
      </c>
      <c r="G292" s="3">
        <f t="shared" si="110"/>
        <v>2.2484583031420497E-2</v>
      </c>
      <c r="H292" s="3">
        <f t="shared" si="111"/>
        <v>1.5</v>
      </c>
      <c r="I292" s="13">
        <f>I293*(1+(H293*((B292/B293)-1))+((1-H293)*(Eur_1M!B292/100)*((A292-A293)/360)))</f>
        <v>117.06159852834277</v>
      </c>
      <c r="J292" s="3">
        <f t="shared" si="112"/>
        <v>111.99525339157557</v>
      </c>
      <c r="K292" s="3">
        <f t="shared" si="105"/>
        <v>1.1113071126967875</v>
      </c>
      <c r="L292" s="13">
        <f t="shared" si="113"/>
        <v>1111.3071126967875</v>
      </c>
      <c r="M292" s="3">
        <f t="shared" si="114"/>
        <v>-5.574434023304331E-4</v>
      </c>
      <c r="N292" s="3">
        <f t="shared" si="120"/>
        <v>4.3269821815273647E-2</v>
      </c>
      <c r="O292" s="3">
        <v>281</v>
      </c>
      <c r="P292" s="3">
        <f t="shared" si="121"/>
        <v>1.1150793650793651</v>
      </c>
      <c r="Q292" s="3">
        <f>(  Eur_12M!B291 + ( ('Swap(vs6M)_2Y'!B293 - Eur_12M!B291)/1  )*(P292-1) )/100</f>
        <v>-1.0742460317460316E-3</v>
      </c>
      <c r="R292" s="3">
        <f t="shared" si="122"/>
        <v>2.3063868494927697</v>
      </c>
      <c r="S292" s="3">
        <f t="shared" si="123"/>
        <v>2.2606950779844581</v>
      </c>
      <c r="T292" s="13">
        <f t="shared" si="124"/>
        <v>0.98945548693236873</v>
      </c>
      <c r="U292" s="13">
        <f t="shared" si="124"/>
        <v>0.98811092725988736</v>
      </c>
      <c r="V292" s="3">
        <f t="shared" si="125"/>
        <v>110.2936558413528</v>
      </c>
      <c r="W292" s="13">
        <f t="shared" si="126"/>
        <v>0.98945548693236873</v>
      </c>
      <c r="X292" s="3">
        <f t="shared" si="127"/>
        <v>5.4971872939111178E-4</v>
      </c>
      <c r="Y292" s="3">
        <f t="shared" si="128"/>
        <v>0.42719765825164213</v>
      </c>
      <c r="Z292" s="3">
        <f t="shared" si="129"/>
        <v>32.756659615920732</v>
      </c>
      <c r="AA292" s="3">
        <f t="shared" si="130"/>
        <v>1103.1427353962299</v>
      </c>
      <c r="AD292" s="3">
        <f t="shared" si="115"/>
        <v>-3.8185870641538333E-4</v>
      </c>
      <c r="AE292" s="3">
        <f>Eur_1M!B291/100</f>
        <v>-3.7199999999999998E-3</v>
      </c>
      <c r="AF292" s="3">
        <f t="shared" si="116"/>
        <v>1.5</v>
      </c>
      <c r="AG292" s="3">
        <f t="shared" si="117"/>
        <v>-0.5</v>
      </c>
      <c r="AH292" s="3">
        <f t="shared" si="119"/>
        <v>0.99961814129358462</v>
      </c>
      <c r="AI292" s="3">
        <f t="shared" si="118"/>
        <v>0.99628000000000005</v>
      </c>
      <c r="AL292" s="25"/>
      <c r="AM292" s="25"/>
    </row>
    <row r="293" spans="1:39">
      <c r="A293" s="4">
        <v>42804</v>
      </c>
      <c r="B293" s="3">
        <v>136.43790000000001</v>
      </c>
      <c r="C293" s="3">
        <f t="shared" si="106"/>
        <v>-2.4135689804963365E-3</v>
      </c>
      <c r="D293" s="3">
        <f t="shared" si="107"/>
        <v>5.8253152236141249E-6</v>
      </c>
      <c r="E293" s="3">
        <f t="shared" si="108"/>
        <v>4.1626108765626908E-5</v>
      </c>
      <c r="F293" s="3">
        <f t="shared" si="109"/>
        <v>-5.3755238883355276E-3</v>
      </c>
      <c r="G293" s="3">
        <f t="shared" si="110"/>
        <v>2.2500762842406867E-2</v>
      </c>
      <c r="H293" s="3">
        <f t="shared" si="111"/>
        <v>1.5</v>
      </c>
      <c r="I293" s="13">
        <f>I294*(1+(H294*((B293/B294)-1))+((1-H294)*(Eur_1M!B293/100)*((A293-A294)/360)))</f>
        <v>117.12687193553346</v>
      </c>
      <c r="J293" s="3">
        <f t="shared" si="112"/>
        <v>112.05770181078354</v>
      </c>
      <c r="K293" s="3">
        <f t="shared" si="105"/>
        <v>1.1119267762123461</v>
      </c>
      <c r="L293" s="13">
        <f t="shared" si="113"/>
        <v>1111.9267762123461</v>
      </c>
      <c r="M293" s="3">
        <f t="shared" si="114"/>
        <v>-3.6173560811175493E-3</v>
      </c>
      <c r="N293" s="3">
        <f t="shared" si="120"/>
        <v>4.3183581682552742E-2</v>
      </c>
      <c r="O293" s="3">
        <v>282</v>
      </c>
      <c r="P293" s="3">
        <f t="shared" si="121"/>
        <v>1.1190476190476191</v>
      </c>
      <c r="Q293" s="3">
        <f>(  Eur_12M!B292 + ( ('Swap(vs6M)_2Y'!B294 - Eur_12M!B292)/1  )*(P293-1) )/100</f>
        <v>-1.070952380952381E-3</v>
      </c>
      <c r="R293" s="3">
        <f t="shared" si="122"/>
        <v>2.3190718139596105</v>
      </c>
      <c r="S293" s="3">
        <f t="shared" si="123"/>
        <v>2.2733900417361794</v>
      </c>
      <c r="T293" s="13">
        <f t="shared" si="124"/>
        <v>0.98980442861589124</v>
      </c>
      <c r="U293" s="13">
        <f t="shared" si="124"/>
        <v>0.98849865714239749</v>
      </c>
      <c r="V293" s="3">
        <f t="shared" si="125"/>
        <v>110.90601712230068</v>
      </c>
      <c r="W293" s="13">
        <f t="shared" si="126"/>
        <v>0.98980442861589124</v>
      </c>
      <c r="X293" s="3">
        <f t="shared" si="127"/>
        <v>5.3364524319221476E-4</v>
      </c>
      <c r="Y293" s="3">
        <f t="shared" si="128"/>
        <v>0.44471010968324154</v>
      </c>
      <c r="Z293" s="3">
        <f t="shared" si="129"/>
        <v>31.883959402273295</v>
      </c>
      <c r="AA293" s="3">
        <f t="shared" si="130"/>
        <v>1107.5035576822791</v>
      </c>
      <c r="AD293" s="3">
        <f t="shared" si="115"/>
        <v>-2.4106586647713035E-3</v>
      </c>
      <c r="AE293" s="3">
        <f>Eur_1M!B292/100</f>
        <v>-3.7199999999999998E-3</v>
      </c>
      <c r="AF293" s="3">
        <f t="shared" si="116"/>
        <v>1.5</v>
      </c>
      <c r="AG293" s="3">
        <f t="shared" si="117"/>
        <v>-0.5</v>
      </c>
      <c r="AH293" s="3">
        <f t="shared" si="119"/>
        <v>0.9975893413352287</v>
      </c>
      <c r="AI293" s="3">
        <f t="shared" si="118"/>
        <v>0.99628000000000005</v>
      </c>
      <c r="AL293" s="25"/>
      <c r="AM293" s="25"/>
    </row>
    <row r="294" spans="1:39">
      <c r="A294" s="4">
        <v>42803</v>
      </c>
      <c r="B294" s="3">
        <v>136.76759999999999</v>
      </c>
      <c r="C294" s="3">
        <f t="shared" si="106"/>
        <v>-2.2713489082904627E-3</v>
      </c>
      <c r="D294" s="3">
        <f t="shared" si="107"/>
        <v>5.1590258631922769E-6</v>
      </c>
      <c r="E294" s="3">
        <f t="shared" si="108"/>
        <v>4.1098769663608188E-5</v>
      </c>
      <c r="F294" s="3">
        <f t="shared" si="109"/>
        <v>-5.2636881942117447E-3</v>
      </c>
      <c r="G294" s="3">
        <f t="shared" si="110"/>
        <v>2.2369386610181251E-2</v>
      </c>
      <c r="H294" s="3">
        <f t="shared" si="111"/>
        <v>1.5</v>
      </c>
      <c r="I294" s="13">
        <f>I295*(1+(H295*((B294/B295)-1))+((1-H295)*(Eur_1M!B294/100)*((A294-A295)/360)))</f>
        <v>117.55132878092309</v>
      </c>
      <c r="J294" s="3">
        <f t="shared" si="112"/>
        <v>112.463788457052</v>
      </c>
      <c r="K294" s="3">
        <f t="shared" si="105"/>
        <v>1.1159562950062494</v>
      </c>
      <c r="L294" s="13">
        <f t="shared" si="113"/>
        <v>1115.9562950062493</v>
      </c>
      <c r="M294" s="3">
        <f t="shared" si="114"/>
        <v>-3.403762698711529E-3</v>
      </c>
      <c r="N294" s="3">
        <f t="shared" si="120"/>
        <v>4.3324817833477788E-2</v>
      </c>
      <c r="O294" s="3">
        <v>283</v>
      </c>
      <c r="P294" s="3">
        <f t="shared" si="121"/>
        <v>1.123015873015873</v>
      </c>
      <c r="Q294" s="3">
        <f>(  Eur_12M!B293 + ( ('Swap(vs6M)_2Y'!B295 - Eur_12M!B293)/1  )*(P294-1) )/100</f>
        <v>-1.0743253968253969E-3</v>
      </c>
      <c r="R294" s="3">
        <f t="shared" si="122"/>
        <v>2.3862674501241559</v>
      </c>
      <c r="S294" s="3">
        <f t="shared" si="123"/>
        <v>2.3403550821287604</v>
      </c>
      <c r="T294" s="13">
        <f t="shared" si="124"/>
        <v>0.99148981597007302</v>
      </c>
      <c r="U294" s="13">
        <f t="shared" si="124"/>
        <v>0.99036729325168327</v>
      </c>
      <c r="V294" s="3">
        <f t="shared" si="125"/>
        <v>114.89642447076972</v>
      </c>
      <c r="W294" s="13">
        <f t="shared" si="126"/>
        <v>0.99148981597007302</v>
      </c>
      <c r="X294" s="3">
        <f t="shared" si="127"/>
        <v>4.5168706951336711E-4</v>
      </c>
      <c r="Y294" s="3">
        <f t="shared" si="128"/>
        <v>0.53733217329561522</v>
      </c>
      <c r="Z294" s="3">
        <f t="shared" si="129"/>
        <v>27.368731622609257</v>
      </c>
      <c r="AA294" s="3">
        <f t="shared" si="130"/>
        <v>1113.5408500716696</v>
      </c>
      <c r="AD294" s="3">
        <f t="shared" si="115"/>
        <v>-2.2687713472416826E-3</v>
      </c>
      <c r="AE294" s="3">
        <f>Eur_1M!B293/100</f>
        <v>-3.7199999999999998E-3</v>
      </c>
      <c r="AF294" s="3">
        <f t="shared" si="116"/>
        <v>1.5</v>
      </c>
      <c r="AG294" s="3">
        <f t="shared" si="117"/>
        <v>-0.5</v>
      </c>
      <c r="AH294" s="3">
        <f t="shared" si="119"/>
        <v>0.99773122865275832</v>
      </c>
      <c r="AI294" s="3">
        <f t="shared" si="118"/>
        <v>0.99628000000000005</v>
      </c>
      <c r="AL294" s="25"/>
      <c r="AM294" s="25"/>
    </row>
    <row r="295" spans="1:39">
      <c r="A295" s="4">
        <v>42802</v>
      </c>
      <c r="B295" s="3">
        <v>137.07859999999999</v>
      </c>
      <c r="C295" s="3">
        <f t="shared" si="106"/>
        <v>-2.8577744048975131E-3</v>
      </c>
      <c r="D295" s="3">
        <f t="shared" si="107"/>
        <v>8.1668745492873343E-6</v>
      </c>
      <c r="E295" s="3">
        <f t="shared" si="108"/>
        <v>3.6265086747752908E-5</v>
      </c>
      <c r="F295" s="3">
        <f t="shared" si="109"/>
        <v>-2.4219508679664756E-3</v>
      </c>
      <c r="G295" s="3">
        <f t="shared" si="110"/>
        <v>2.1289542269324984E-2</v>
      </c>
      <c r="H295" s="3">
        <f t="shared" si="111"/>
        <v>1.5</v>
      </c>
      <c r="I295" s="13">
        <f>I296*(1+(H296*((B295/B296)-1))+((1-H296)*(Eur_1M!B295/100)*((A295-A296)/360)))</f>
        <v>117.95212733363567</v>
      </c>
      <c r="J295" s="3">
        <f t="shared" si="112"/>
        <v>112.84724072521111</v>
      </c>
      <c r="K295" s="3">
        <f t="shared" si="105"/>
        <v>1.1197612172692941</v>
      </c>
      <c r="L295" s="13">
        <f t="shared" si="113"/>
        <v>1119.7612172692941</v>
      </c>
      <c r="M295" s="3">
        <f t="shared" si="114"/>
        <v>-4.2845272186213795E-3</v>
      </c>
      <c r="N295" s="3">
        <f t="shared" si="120"/>
        <v>4.3304189944115869E-2</v>
      </c>
      <c r="O295" s="3">
        <v>284</v>
      </c>
      <c r="P295" s="3">
        <f t="shared" si="121"/>
        <v>1.126984126984127</v>
      </c>
      <c r="Q295" s="3">
        <f>(  Eur_12M!B294 + ( ('Swap(vs6M)_2Y'!B296 - Eur_12M!B294)/1  )*(P295-1) )/100</f>
        <v>-1.0960317460317461E-3</v>
      </c>
      <c r="R295" s="3">
        <f t="shared" si="122"/>
        <v>2.456672198206471</v>
      </c>
      <c r="S295" s="3">
        <f t="shared" si="123"/>
        <v>2.410700682951147</v>
      </c>
      <c r="T295" s="13">
        <f t="shared" si="124"/>
        <v>0.99298847109909127</v>
      </c>
      <c r="U295" s="13">
        <f t="shared" si="124"/>
        <v>0.99203904539911536</v>
      </c>
      <c r="V295" s="3">
        <f t="shared" si="125"/>
        <v>118.64479969564309</v>
      </c>
      <c r="W295" s="13">
        <f t="shared" si="126"/>
        <v>0.99298847109909127</v>
      </c>
      <c r="X295" s="3">
        <f t="shared" si="127"/>
        <v>3.7910584679138796E-4</v>
      </c>
      <c r="Y295" s="3">
        <f t="shared" si="128"/>
        <v>0.64295167325470448</v>
      </c>
      <c r="Z295" s="3">
        <f t="shared" si="129"/>
        <v>23.198454036454439</v>
      </c>
      <c r="AA295" s="3">
        <f t="shared" si="130"/>
        <v>1119.3940911111458</v>
      </c>
      <c r="AD295" s="3">
        <f t="shared" si="115"/>
        <v>-2.8536948546928897E-3</v>
      </c>
      <c r="AE295" s="3">
        <f>Eur_1M!B294/100</f>
        <v>-3.7299999999999998E-3</v>
      </c>
      <c r="AF295" s="3">
        <f t="shared" si="116"/>
        <v>1.5</v>
      </c>
      <c r="AG295" s="3">
        <f t="shared" si="117"/>
        <v>-0.5</v>
      </c>
      <c r="AH295" s="3">
        <f t="shared" si="119"/>
        <v>0.99714630514530711</v>
      </c>
      <c r="AI295" s="3">
        <f t="shared" si="118"/>
        <v>0.99626999999999999</v>
      </c>
      <c r="AL295" s="25"/>
      <c r="AM295" s="25"/>
    </row>
    <row r="296" spans="1:39">
      <c r="A296" s="4">
        <v>42801</v>
      </c>
      <c r="B296" s="3">
        <v>137.4709</v>
      </c>
      <c r="C296" s="3">
        <f t="shared" si="106"/>
        <v>8.5112543203271664E-5</v>
      </c>
      <c r="D296" s="3">
        <f t="shared" si="107"/>
        <v>7.2441450105287859E-9</v>
      </c>
      <c r="E296" s="3">
        <f t="shared" si="108"/>
        <v>4.1783819114947938E-5</v>
      </c>
      <c r="F296" s="3">
        <f t="shared" si="109"/>
        <v>4.1352298293626175E-3</v>
      </c>
      <c r="G296" s="3">
        <f t="shared" si="110"/>
        <v>2.2709096010874241E-2</v>
      </c>
      <c r="H296" s="3">
        <f t="shared" si="111"/>
        <v>1.5</v>
      </c>
      <c r="I296" s="13">
        <f>I297*(1+(H297*((B296/B297)-1))+((1-H297)*(Eur_1M!B296/100)*((A296-A297)/360)))</f>
        <v>118.45858061537223</v>
      </c>
      <c r="J296" s="3">
        <f t="shared" si="112"/>
        <v>113.33177505869151</v>
      </c>
      <c r="K296" s="3">
        <f t="shared" si="105"/>
        <v>1.1245691572027829</v>
      </c>
      <c r="L296" s="13">
        <f t="shared" si="113"/>
        <v>1124.5691572027829</v>
      </c>
      <c r="M296" s="3">
        <f t="shared" si="114"/>
        <v>1.3285986624925601E-4</v>
      </c>
      <c r="N296" s="3">
        <f t="shared" si="120"/>
        <v>4.342952768267571E-2</v>
      </c>
      <c r="O296" s="3">
        <v>285</v>
      </c>
      <c r="P296" s="3">
        <f t="shared" si="121"/>
        <v>1.1309523809523809</v>
      </c>
      <c r="Q296" s="3">
        <f>(  Eur_12M!B295 + ( ('Swap(vs6M)_2Y'!B297 - Eur_12M!B295)/1  )*(P296-1) )/100</f>
        <v>-1.1230952380952381E-3</v>
      </c>
      <c r="R296" s="3">
        <f t="shared" si="122"/>
        <v>2.5375051844197594</v>
      </c>
      <c r="S296" s="3">
        <f t="shared" si="123"/>
        <v>2.4913195125408243</v>
      </c>
      <c r="T296" s="13">
        <f t="shared" si="124"/>
        <v>0.99441771427706194</v>
      </c>
      <c r="U296" s="13">
        <f t="shared" si="124"/>
        <v>0.99363651945035203</v>
      </c>
      <c r="V296" s="3">
        <f t="shared" si="125"/>
        <v>123.39208498396022</v>
      </c>
      <c r="W296" s="13">
        <f t="shared" si="126"/>
        <v>0.99441771427706194</v>
      </c>
      <c r="X296" s="3">
        <f t="shared" si="127"/>
        <v>3.0705784064663852E-4</v>
      </c>
      <c r="Y296" s="3">
        <f t="shared" si="128"/>
        <v>0.75115463873036004</v>
      </c>
      <c r="Z296" s="3">
        <f t="shared" si="129"/>
        <v>19.073129319422339</v>
      </c>
      <c r="AA296" s="3">
        <f t="shared" si="130"/>
        <v>1125.1838518746517</v>
      </c>
      <c r="AD296" s="3">
        <f t="shared" si="115"/>
        <v>8.5116165378540387E-5</v>
      </c>
      <c r="AE296" s="3">
        <f>Eur_1M!B295/100</f>
        <v>-3.7299999999999998E-3</v>
      </c>
      <c r="AF296" s="3">
        <f t="shared" si="116"/>
        <v>1.5</v>
      </c>
      <c r="AG296" s="3">
        <f t="shared" si="117"/>
        <v>-0.5</v>
      </c>
      <c r="AH296" s="3">
        <f t="shared" si="119"/>
        <v>1.0000851161653785</v>
      </c>
      <c r="AI296" s="3">
        <f t="shared" si="118"/>
        <v>0.99626999999999999</v>
      </c>
      <c r="AL296" s="25"/>
      <c r="AM296" s="25"/>
    </row>
    <row r="297" spans="1:39">
      <c r="A297" s="4">
        <v>42800</v>
      </c>
      <c r="B297" s="3">
        <v>137.45920000000001</v>
      </c>
      <c r="C297" s="3">
        <f t="shared" si="106"/>
        <v>-7.0396111922197888E-4</v>
      </c>
      <c r="D297" s="3">
        <f t="shared" si="107"/>
        <v>4.9556125737626117E-7</v>
      </c>
      <c r="E297" s="3">
        <f t="shared" si="108"/>
        <v>4.1995216810973424E-5</v>
      </c>
      <c r="F297" s="3">
        <f t="shared" si="109"/>
        <v>4.5177088184137383E-3</v>
      </c>
      <c r="G297" s="3">
        <f t="shared" si="110"/>
        <v>2.2721831467741371E-2</v>
      </c>
      <c r="H297" s="3">
        <f t="shared" si="111"/>
        <v>1.5</v>
      </c>
      <c r="I297" s="13">
        <f>I298*(1+(H298*((B297/B298)-1))+((1-H298)*(Eur_1M!B297/100)*((A297-A298)/360)))</f>
        <v>118.44284326964957</v>
      </c>
      <c r="J297" s="3">
        <f t="shared" si="112"/>
        <v>113.31671881442287</v>
      </c>
      <c r="K297" s="3">
        <f t="shared" si="105"/>
        <v>1.1244197570198329</v>
      </c>
      <c r="L297" s="13">
        <f t="shared" si="113"/>
        <v>1124.4197570198328</v>
      </c>
      <c r="M297" s="3">
        <f t="shared" si="114"/>
        <v>-1.0406530533622019E-3</v>
      </c>
      <c r="N297" s="3">
        <f t="shared" si="120"/>
        <v>4.4618111222662966E-2</v>
      </c>
      <c r="O297" s="3">
        <v>286</v>
      </c>
      <c r="P297" s="3">
        <f t="shared" si="121"/>
        <v>1.1349206349206349</v>
      </c>
      <c r="Q297" s="3">
        <f>(  Eur_12M!B296 + ( ('Swap(vs6M)_2Y'!B298 - Eur_12M!B296)/1  )*(P297-1) )/100</f>
        <v>-1.1342857142857144E-3</v>
      </c>
      <c r="R297" s="3">
        <f t="shared" si="122"/>
        <v>2.463758713386115</v>
      </c>
      <c r="S297" s="3">
        <f t="shared" si="123"/>
        <v>2.4162258553758904</v>
      </c>
      <c r="T297" s="13">
        <f t="shared" si="124"/>
        <v>0.99312556841124178</v>
      </c>
      <c r="U297" s="13">
        <f t="shared" si="124"/>
        <v>0.99215883475851463</v>
      </c>
      <c r="V297" s="3">
        <f t="shared" si="125"/>
        <v>123.25312296630432</v>
      </c>
      <c r="W297" s="13">
        <f t="shared" si="126"/>
        <v>0.99312556841124178</v>
      </c>
      <c r="X297" s="3">
        <f t="shared" si="127"/>
        <v>3.5882333895605596E-4</v>
      </c>
      <c r="Y297" s="3">
        <f t="shared" si="128"/>
        <v>0.67526616933265537</v>
      </c>
      <c r="Z297" s="3">
        <f t="shared" si="129"/>
        <v>22.972819118000004</v>
      </c>
      <c r="AA297" s="3">
        <f t="shared" si="130"/>
        <v>1127.4720229526126</v>
      </c>
      <c r="AD297" s="3">
        <f t="shared" si="115"/>
        <v>-7.0371339672570254E-4</v>
      </c>
      <c r="AE297" s="3">
        <f>Eur_1M!B296/100</f>
        <v>-3.7399999999999998E-3</v>
      </c>
      <c r="AF297" s="3">
        <f t="shared" si="116"/>
        <v>1.5</v>
      </c>
      <c r="AG297" s="3">
        <f t="shared" si="117"/>
        <v>-0.5</v>
      </c>
      <c r="AH297" s="3">
        <f t="shared" si="119"/>
        <v>0.9992962866032743</v>
      </c>
      <c r="AI297" s="3">
        <f t="shared" si="118"/>
        <v>0.99626000000000003</v>
      </c>
      <c r="AL297" s="25"/>
      <c r="AM297" s="25"/>
    </row>
    <row r="298" spans="1:39">
      <c r="A298" s="4">
        <v>42797</v>
      </c>
      <c r="B298" s="3">
        <v>137.55600000000001</v>
      </c>
      <c r="C298" s="3">
        <f t="shared" si="106"/>
        <v>-3.8086322673563748E-4</v>
      </c>
      <c r="D298" s="3">
        <f t="shared" si="107"/>
        <v>1.4505679747948161E-7</v>
      </c>
      <c r="E298" s="3">
        <f t="shared" si="108"/>
        <v>4.2625936390290373E-5</v>
      </c>
      <c r="F298" s="3">
        <f t="shared" si="109"/>
        <v>4.160406145408164E-3</v>
      </c>
      <c r="G298" s="3">
        <f t="shared" si="110"/>
        <v>2.2938660413414864E-2</v>
      </c>
      <c r="H298" s="3">
        <f t="shared" si="111"/>
        <v>1.5</v>
      </c>
      <c r="I298" s="13">
        <f>I299*(1+(H299*((B298/B299)-1))+((1-H299)*(Eur_1M!B298/100)*((A298-A299)/360)))</f>
        <v>118.56616533275837</v>
      </c>
      <c r="J298" s="3">
        <f t="shared" si="112"/>
        <v>113.4347035838116</v>
      </c>
      <c r="K298" s="3">
        <f t="shared" si="105"/>
        <v>1.1255904969346144</v>
      </c>
      <c r="L298" s="13">
        <f t="shared" si="113"/>
        <v>1125.5904969346145</v>
      </c>
      <c r="M298" s="3">
        <f t="shared" si="114"/>
        <v>-5.6617964409900806E-4</v>
      </c>
      <c r="N298" s="3">
        <f t="shared" si="120"/>
        <v>4.4733106567951819E-2</v>
      </c>
      <c r="O298" s="3">
        <v>287</v>
      </c>
      <c r="P298" s="3">
        <f t="shared" si="121"/>
        <v>1.1388888888888888</v>
      </c>
      <c r="Q298" s="3">
        <f>(  Eur_12M!B297 + ( ('Swap(vs6M)_2Y'!B299 - Eur_12M!B297)/1  )*(P298-1) )/100</f>
        <v>-1.1383333333333334E-3</v>
      </c>
      <c r="R298" s="3">
        <f t="shared" si="122"/>
        <v>2.4749536049862475</v>
      </c>
      <c r="S298" s="3">
        <f t="shared" si="123"/>
        <v>2.4272149985060945</v>
      </c>
      <c r="T298" s="13">
        <f t="shared" si="124"/>
        <v>0.99333732575451383</v>
      </c>
      <c r="U298" s="13">
        <f t="shared" si="124"/>
        <v>0.99239238193739066</v>
      </c>
      <c r="V298" s="3">
        <f t="shared" si="125"/>
        <v>124.4112654414987</v>
      </c>
      <c r="W298" s="13">
        <f t="shared" si="126"/>
        <v>0.99333732575451383</v>
      </c>
      <c r="X298" s="3">
        <f t="shared" si="127"/>
        <v>3.4717401434766125E-4</v>
      </c>
      <c r="Y298" s="3">
        <f t="shared" si="128"/>
        <v>0.69105422733531163</v>
      </c>
      <c r="Z298" s="3">
        <f t="shared" si="129"/>
        <v>22.408792868279299</v>
      </c>
      <c r="AA298" s="3">
        <f t="shared" si="130"/>
        <v>1131.6908704390901</v>
      </c>
      <c r="AD298" s="3">
        <f t="shared" si="115"/>
        <v>-3.8079070754382105E-4</v>
      </c>
      <c r="AE298" s="3">
        <f>Eur_1M!B297/100</f>
        <v>-3.7099999999999998E-3</v>
      </c>
      <c r="AF298" s="3">
        <f t="shared" si="116"/>
        <v>1.5</v>
      </c>
      <c r="AG298" s="3">
        <f t="shared" si="117"/>
        <v>-0.5</v>
      </c>
      <c r="AH298" s="3">
        <f t="shared" si="119"/>
        <v>0.99961920929245618</v>
      </c>
      <c r="AI298" s="3">
        <f t="shared" si="118"/>
        <v>0.99629000000000001</v>
      </c>
      <c r="AL298" s="25"/>
      <c r="AM298" s="25"/>
    </row>
    <row r="299" spans="1:39">
      <c r="A299" s="4">
        <v>42796</v>
      </c>
      <c r="B299" s="3">
        <v>137.60839999999999</v>
      </c>
      <c r="C299" s="3">
        <f t="shared" si="106"/>
        <v>-1.4487162516684104E-3</v>
      </c>
      <c r="D299" s="3">
        <f t="shared" si="107"/>
        <v>2.0987787778481689E-6</v>
      </c>
      <c r="E299" s="3">
        <f t="shared" si="108"/>
        <v>4.2703855574122645E-5</v>
      </c>
      <c r="F299" s="3">
        <f t="shared" si="109"/>
        <v>4.0690660459041864E-3</v>
      </c>
      <c r="G299" s="3">
        <f t="shared" si="110"/>
        <v>2.2970360950316154E-2</v>
      </c>
      <c r="H299" s="3">
        <f t="shared" si="111"/>
        <v>1.5</v>
      </c>
      <c r="I299" s="13">
        <f>I300*(1+(H300*((B299/B300)-1))+((1-H300)*(Eur_1M!B299/100)*((A299-A300)/360)))</f>
        <v>118.63331408938447</v>
      </c>
      <c r="J299" s="3">
        <f t="shared" si="112"/>
        <v>113.49894618862659</v>
      </c>
      <c r="K299" s="3">
        <f t="shared" si="105"/>
        <v>1.1262279638049242</v>
      </c>
      <c r="L299" s="13">
        <f t="shared" si="113"/>
        <v>1126.2279638049242</v>
      </c>
      <c r="M299" s="3">
        <f t="shared" si="114"/>
        <v>-2.168684283336476E-3</v>
      </c>
      <c r="N299" s="3">
        <f t="shared" si="120"/>
        <v>4.4675374772517082E-2</v>
      </c>
      <c r="O299" s="3">
        <v>288</v>
      </c>
      <c r="P299" s="3">
        <f t="shared" si="121"/>
        <v>1.1428571428571428</v>
      </c>
      <c r="Q299" s="3">
        <f>(  Eur_12M!B298 + ( ('Swap(vs6M)_2Y'!B300 - Eur_12M!B298)/1  )*(P299-1) )/100</f>
        <v>-1.1528571428571428E-3</v>
      </c>
      <c r="R299" s="3">
        <f t="shared" si="122"/>
        <v>2.485279713777512</v>
      </c>
      <c r="S299" s="3">
        <f t="shared" si="123"/>
        <v>2.4375197291990882</v>
      </c>
      <c r="T299" s="13">
        <f t="shared" si="124"/>
        <v>0.99352751618398061</v>
      </c>
      <c r="U299" s="13">
        <f t="shared" si="124"/>
        <v>0.9926057963942897</v>
      </c>
      <c r="V299" s="3">
        <f t="shared" si="125"/>
        <v>125.02400443095564</v>
      </c>
      <c r="W299" s="13">
        <f t="shared" si="126"/>
        <v>0.99352751618398061</v>
      </c>
      <c r="X299" s="3">
        <f t="shared" si="127"/>
        <v>3.3805286445139689E-4</v>
      </c>
      <c r="Y299" s="3">
        <f t="shared" si="128"/>
        <v>0.71794005292281882</v>
      </c>
      <c r="Z299" s="3">
        <f t="shared" si="129"/>
        <v>21.892602141415427</v>
      </c>
      <c r="AA299" s="3">
        <f t="shared" si="130"/>
        <v>1135.9022481201059</v>
      </c>
      <c r="AD299" s="3">
        <f t="shared" si="115"/>
        <v>-1.4476673688518238E-3</v>
      </c>
      <c r="AE299" s="3">
        <f>Eur_1M!B298/100</f>
        <v>-3.7199999999999998E-3</v>
      </c>
      <c r="AF299" s="3">
        <f t="shared" si="116"/>
        <v>1.5</v>
      </c>
      <c r="AG299" s="3">
        <f t="shared" si="117"/>
        <v>-0.5</v>
      </c>
      <c r="AH299" s="3">
        <f t="shared" si="119"/>
        <v>0.99855233263114818</v>
      </c>
      <c r="AI299" s="3">
        <f t="shared" si="118"/>
        <v>0.99628000000000005</v>
      </c>
      <c r="AL299" s="25"/>
      <c r="AM299" s="25"/>
    </row>
    <row r="300" spans="1:39">
      <c r="A300" s="4">
        <v>42795</v>
      </c>
      <c r="B300" s="3">
        <v>137.80789999999999</v>
      </c>
      <c r="C300" s="3">
        <f t="shared" si="106"/>
        <v>8.2727271454799295E-5</v>
      </c>
      <c r="D300" s="3">
        <f t="shared" si="107"/>
        <v>6.8438014423560499E-9</v>
      </c>
      <c r="E300" s="3">
        <f t="shared" si="108"/>
        <v>4.4385189934815274E-5</v>
      </c>
      <c r="F300" s="3">
        <f t="shared" si="109"/>
        <v>7.4620336029703332E-3</v>
      </c>
      <c r="G300" s="3">
        <f t="shared" si="110"/>
        <v>2.2894841504557346E-2</v>
      </c>
      <c r="H300" s="3">
        <f t="shared" si="111"/>
        <v>1.5</v>
      </c>
      <c r="I300" s="13">
        <f>I301*(1+(H301*((B300/B301)-1))+((1-H301)*(Eur_1M!B300/100)*((A300-A301)/360)))</f>
        <v>118.89087147250953</v>
      </c>
      <c r="J300" s="3">
        <f t="shared" si="112"/>
        <v>113.74535666608969</v>
      </c>
      <c r="K300" s="3">
        <f t="shared" si="105"/>
        <v>1.1286730470379636</v>
      </c>
      <c r="L300" s="13">
        <f t="shared" si="113"/>
        <v>1128.6730470379637</v>
      </c>
      <c r="M300" s="3">
        <f t="shared" si="114"/>
        <v>1.2924046604412455E-4</v>
      </c>
      <c r="N300" s="3">
        <f t="shared" si="120"/>
        <v>4.4673303947373004E-2</v>
      </c>
      <c r="O300" s="3">
        <v>289</v>
      </c>
      <c r="P300" s="3">
        <f t="shared" si="121"/>
        <v>1.1468253968253967</v>
      </c>
      <c r="Q300" s="3">
        <f>(  Eur_12M!B299 + ( ('Swap(vs6M)_2Y'!B301 - Eur_12M!B299)/1  )*(P300-1) )/100</f>
        <v>-1.1928571428571429E-3</v>
      </c>
      <c r="R300" s="3">
        <f t="shared" si="122"/>
        <v>2.5254487117659137</v>
      </c>
      <c r="S300" s="3">
        <f t="shared" si="123"/>
        <v>2.477608100044439</v>
      </c>
      <c r="T300" s="13">
        <f t="shared" si="124"/>
        <v>0.99422246767261779</v>
      </c>
      <c r="U300" s="13">
        <f t="shared" si="124"/>
        <v>0.99338668323198676</v>
      </c>
      <c r="V300" s="3">
        <f t="shared" si="125"/>
        <v>127.40553698699136</v>
      </c>
      <c r="W300" s="13">
        <f t="shared" si="126"/>
        <v>0.99422246767261779</v>
      </c>
      <c r="X300" s="3">
        <f t="shared" si="127"/>
        <v>3.0451150888800941E-4</v>
      </c>
      <c r="Y300" s="3">
        <f t="shared" si="128"/>
        <v>0.79950569871796628</v>
      </c>
      <c r="Z300" s="3">
        <f t="shared" si="129"/>
        <v>19.874004996962242</v>
      </c>
      <c r="AA300" s="3">
        <f t="shared" si="130"/>
        <v>1140.8006241865805</v>
      </c>
      <c r="AD300" s="3">
        <f t="shared" si="115"/>
        <v>8.273069344988393E-5</v>
      </c>
      <c r="AE300" s="3">
        <f>Eur_1M!B299/100</f>
        <v>-3.7199999999999998E-3</v>
      </c>
      <c r="AF300" s="3">
        <f t="shared" si="116"/>
        <v>1.5</v>
      </c>
      <c r="AG300" s="3">
        <f t="shared" si="117"/>
        <v>-0.5</v>
      </c>
      <c r="AH300" s="3">
        <f t="shared" si="119"/>
        <v>1.0000827306934499</v>
      </c>
      <c r="AI300" s="3">
        <f t="shared" si="118"/>
        <v>0.99628000000000005</v>
      </c>
      <c r="AL300" s="25"/>
      <c r="AM300" s="25"/>
    </row>
    <row r="301" spans="1:39">
      <c r="A301" s="4">
        <v>42794</v>
      </c>
      <c r="B301" s="3">
        <v>137.79650000000001</v>
      </c>
      <c r="C301" s="3">
        <f t="shared" si="106"/>
        <v>3.2662186189037735E-4</v>
      </c>
      <c r="D301" s="3">
        <f t="shared" si="107"/>
        <v>1.0668184066473673E-7</v>
      </c>
      <c r="E301" s="3">
        <f t="shared" si="108"/>
        <v>4.7017696968965906E-5</v>
      </c>
      <c r="F301" s="3">
        <f t="shared" si="109"/>
        <v>5.754698429407153E-3</v>
      </c>
      <c r="G301" s="3">
        <f t="shared" si="110"/>
        <v>2.3907311701245604E-2</v>
      </c>
      <c r="H301" s="3">
        <f t="shared" si="111"/>
        <v>1.5</v>
      </c>
      <c r="I301" s="13">
        <f>I302*(1+(H302*((B301/B302)-1))+((1-H302)*(Eur_1M!B301/100)*((A301-A302)/360)))</f>
        <v>118.87550695375222</v>
      </c>
      <c r="J301" s="3">
        <f t="shared" si="112"/>
        <v>113.73065711309283</v>
      </c>
      <c r="K301" s="3">
        <f t="shared" si="105"/>
        <v>1.1285271862331154</v>
      </c>
      <c r="L301" s="13">
        <f t="shared" si="113"/>
        <v>1128.5271862331153</v>
      </c>
      <c r="M301" s="3">
        <f t="shared" si="114"/>
        <v>4.9504303667908373E-4</v>
      </c>
      <c r="N301" s="3">
        <f t="shared" si="120"/>
        <v>4.4671144671189315E-2</v>
      </c>
      <c r="O301" s="3">
        <v>290</v>
      </c>
      <c r="P301" s="3">
        <f t="shared" si="121"/>
        <v>1.1507936507936507</v>
      </c>
      <c r="Q301" s="3">
        <f>(  Eur_12M!B300 + ( ('Swap(vs6M)_2Y'!B302 - Eur_12M!B300)/1  )*(P301-1) )/100</f>
        <v>-1.2138888888888889E-3</v>
      </c>
      <c r="R301" s="3">
        <f t="shared" si="122"/>
        <v>2.5179921141528596</v>
      </c>
      <c r="S301" s="3">
        <f t="shared" si="123"/>
        <v>2.470071121047642</v>
      </c>
      <c r="T301" s="13">
        <f t="shared" si="124"/>
        <v>0.99409870182353377</v>
      </c>
      <c r="U301" s="13">
        <f t="shared" si="124"/>
        <v>0.99324569039425192</v>
      </c>
      <c r="V301" s="3">
        <f t="shared" si="125"/>
        <v>127.23325054655015</v>
      </c>
      <c r="W301" s="13">
        <f t="shared" si="126"/>
        <v>0.99409870182353377</v>
      </c>
      <c r="X301" s="3">
        <f t="shared" si="127"/>
        <v>3.0981111207676384E-4</v>
      </c>
      <c r="Y301" s="3">
        <f t="shared" si="128"/>
        <v>0.81369367261461112</v>
      </c>
      <c r="Z301" s="3">
        <f t="shared" si="129"/>
        <v>20.283625351662785</v>
      </c>
      <c r="AA301" s="3">
        <f t="shared" si="130"/>
        <v>1144.6186764900913</v>
      </c>
      <c r="AD301" s="3">
        <f t="shared" si="115"/>
        <v>3.2667520861862087E-4</v>
      </c>
      <c r="AE301" s="3">
        <f>Eur_1M!B300/100</f>
        <v>-3.7099999999999998E-3</v>
      </c>
      <c r="AF301" s="3">
        <f t="shared" si="116"/>
        <v>1.5</v>
      </c>
      <c r="AG301" s="3">
        <f t="shared" si="117"/>
        <v>-0.5</v>
      </c>
      <c r="AH301" s="3">
        <f t="shared" si="119"/>
        <v>1.0003266752086186</v>
      </c>
      <c r="AI301" s="3">
        <f t="shared" si="118"/>
        <v>0.99629000000000001</v>
      </c>
      <c r="AL301" s="25"/>
      <c r="AM301" s="25"/>
    </row>
    <row r="302" spans="1:39">
      <c r="A302" s="4">
        <v>42793</v>
      </c>
      <c r="B302" s="3">
        <v>137.75149999999999</v>
      </c>
      <c r="C302" s="3">
        <f t="shared" si="106"/>
        <v>6.4048847785341118E-4</v>
      </c>
      <c r="D302" s="3">
        <f t="shared" si="107"/>
        <v>4.1022549026297958E-7</v>
      </c>
      <c r="E302" s="3">
        <f t="shared" si="108"/>
        <v>4.8782523220529221E-5</v>
      </c>
      <c r="F302" s="3">
        <f t="shared" si="109"/>
        <v>6.7961073026349787E-3</v>
      </c>
      <c r="G302" s="3">
        <f t="shared" si="110"/>
        <v>2.419838704672779E-2</v>
      </c>
      <c r="H302" s="3">
        <f t="shared" si="111"/>
        <v>1.5</v>
      </c>
      <c r="I302" s="13">
        <f>I303*(1+(H303*((B302/B303)-1))+((1-H303)*(Eur_1M!B302/100)*((A302-A303)/360)))</f>
        <v>118.81667302566778</v>
      </c>
      <c r="J302" s="3">
        <f t="shared" si="112"/>
        <v>113.67436947678276</v>
      </c>
      <c r="K302" s="3">
        <f t="shared" si="105"/>
        <v>1.1279686549677808</v>
      </c>
      <c r="L302" s="13">
        <f t="shared" si="113"/>
        <v>1127.9686549677808</v>
      </c>
      <c r="M302" s="3">
        <f t="shared" si="114"/>
        <v>9.7602232014237181E-4</v>
      </c>
      <c r="N302" s="3">
        <f t="shared" si="120"/>
        <v>4.4689006872254002E-2</v>
      </c>
      <c r="O302" s="3">
        <v>291</v>
      </c>
      <c r="P302" s="3">
        <f t="shared" si="121"/>
        <v>1.1547619047619047</v>
      </c>
      <c r="Q302" s="3">
        <f>(  Eur_12M!B301 + ( ('Swap(vs6M)_2Y'!B303 - Eur_12M!B301)/1  )*(P302-1) )/100</f>
        <v>-1.2135714285714287E-3</v>
      </c>
      <c r="R302" s="3">
        <f t="shared" si="122"/>
        <v>2.5023576847011726</v>
      </c>
      <c r="S302" s="3">
        <f t="shared" si="123"/>
        <v>2.4543349456035091</v>
      </c>
      <c r="T302" s="13">
        <f t="shared" si="124"/>
        <v>0.99383153928825163</v>
      </c>
      <c r="U302" s="13">
        <f t="shared" si="124"/>
        <v>0.99294272780823489</v>
      </c>
      <c r="V302" s="3">
        <f t="shared" si="125"/>
        <v>126.67562526847939</v>
      </c>
      <c r="W302" s="13">
        <f t="shared" si="126"/>
        <v>0.99383153928825163</v>
      </c>
      <c r="X302" s="3">
        <f t="shared" si="127"/>
        <v>3.2168797023684673E-4</v>
      </c>
      <c r="Y302" s="3">
        <f t="shared" si="128"/>
        <v>0.79800087602031444</v>
      </c>
      <c r="Z302" s="3">
        <f t="shared" si="129"/>
        <v>21.121367568890921</v>
      </c>
      <c r="AA302" s="3">
        <f t="shared" si="130"/>
        <v>1148.2204087929017</v>
      </c>
      <c r="AD302" s="3">
        <f t="shared" si="115"/>
        <v>6.4069363439633875E-4</v>
      </c>
      <c r="AE302" s="3">
        <f>Eur_1M!B301/100</f>
        <v>-3.7099999999999998E-3</v>
      </c>
      <c r="AF302" s="3">
        <f t="shared" si="116"/>
        <v>1.5</v>
      </c>
      <c r="AG302" s="3">
        <f t="shared" si="117"/>
        <v>-0.5</v>
      </c>
      <c r="AH302" s="3">
        <f t="shared" si="119"/>
        <v>1.0006406936343963</v>
      </c>
      <c r="AI302" s="3">
        <f t="shared" si="118"/>
        <v>0.99629000000000001</v>
      </c>
      <c r="AL302" s="25"/>
      <c r="AM302" s="25"/>
    </row>
    <row r="303" spans="1:39">
      <c r="A303" s="4">
        <v>42790</v>
      </c>
      <c r="B303" s="3">
        <v>137.66329999999999</v>
      </c>
      <c r="C303" s="3">
        <f t="shared" si="106"/>
        <v>2.9069555292711054E-3</v>
      </c>
      <c r="D303" s="3">
        <f t="shared" si="107"/>
        <v>8.4503904491598529E-6</v>
      </c>
      <c r="E303" s="3">
        <f t="shared" si="108"/>
        <v>5.1265045526090349E-5</v>
      </c>
      <c r="F303" s="3">
        <f t="shared" si="109"/>
        <v>4.4548108415500371E-3</v>
      </c>
      <c r="G303" s="3">
        <f t="shared" si="110"/>
        <v>2.5168174539670605E-2</v>
      </c>
      <c r="H303" s="3">
        <f t="shared" si="111"/>
        <v>1.5</v>
      </c>
      <c r="I303" s="13">
        <f>I304*(1+(H304*((B303/B304)-1))+((1-H304)*(Eur_1M!B303/100)*((A303-A304)/360)))</f>
        <v>118.70076187592592</v>
      </c>
      <c r="J303" s="3">
        <f t="shared" si="112"/>
        <v>113.56347488154874</v>
      </c>
      <c r="K303" s="3">
        <f t="shared" si="105"/>
        <v>1.1268682694718677</v>
      </c>
      <c r="L303" s="13">
        <f t="shared" si="113"/>
        <v>1126.8682694718677</v>
      </c>
      <c r="M303" s="3">
        <f t="shared" si="114"/>
        <v>4.3624008878825659E-3</v>
      </c>
      <c r="N303" s="3">
        <f t="shared" si="120"/>
        <v>4.4405317399649757E-2</v>
      </c>
      <c r="O303" s="3">
        <v>292</v>
      </c>
      <c r="P303" s="3">
        <f t="shared" si="121"/>
        <v>1.1587301587301588</v>
      </c>
      <c r="Q303" s="3">
        <f>(  Eur_12M!B302 + ( ('Swap(vs6M)_2Y'!B304 - Eur_12M!B302)/1  )*(P303-1) )/100</f>
        <v>-1.2077777777777779E-3</v>
      </c>
      <c r="R303" s="3">
        <f t="shared" si="122"/>
        <v>2.4934256932472132</v>
      </c>
      <c r="S303" s="3">
        <f t="shared" si="123"/>
        <v>2.4456258872478154</v>
      </c>
      <c r="T303" s="13">
        <f t="shared" si="124"/>
        <v>0.99367414688122191</v>
      </c>
      <c r="U303" s="13">
        <f t="shared" si="124"/>
        <v>0.99276995211043706</v>
      </c>
      <c r="V303" s="3">
        <f t="shared" si="125"/>
        <v>125.57957138002337</v>
      </c>
      <c r="W303" s="13">
        <f t="shared" si="126"/>
        <v>0.99367414688122191</v>
      </c>
      <c r="X303" s="3">
        <f t="shared" si="127"/>
        <v>3.3080274387092172E-4</v>
      </c>
      <c r="Y303" s="3">
        <f t="shared" si="128"/>
        <v>0.78657690565758642</v>
      </c>
      <c r="Z303" s="3">
        <f t="shared" si="129"/>
        <v>21.613877851477127</v>
      </c>
      <c r="AA303" s="3">
        <f t="shared" si="130"/>
        <v>1151.9635163532005</v>
      </c>
      <c r="AD303" s="3">
        <f t="shared" si="115"/>
        <v>2.9111848216243352E-3</v>
      </c>
      <c r="AE303" s="3">
        <f>Eur_1M!B302/100</f>
        <v>-3.7099999999999998E-3</v>
      </c>
      <c r="AF303" s="3">
        <f t="shared" si="116"/>
        <v>1.5</v>
      </c>
      <c r="AG303" s="3">
        <f t="shared" si="117"/>
        <v>-0.5</v>
      </c>
      <c r="AH303" s="3">
        <f t="shared" si="119"/>
        <v>1.0029111848216243</v>
      </c>
      <c r="AI303" s="3">
        <f t="shared" si="118"/>
        <v>0.99629000000000001</v>
      </c>
      <c r="AL303" s="25"/>
      <c r="AM303" s="25"/>
    </row>
    <row r="304" spans="1:39">
      <c r="A304" s="4">
        <v>42789</v>
      </c>
      <c r="B304" s="3">
        <v>137.2637</v>
      </c>
      <c r="C304" s="3">
        <f t="shared" si="106"/>
        <v>2.0842943117770352E-3</v>
      </c>
      <c r="D304" s="3">
        <f t="shared" si="107"/>
        <v>4.3442827781061045E-6</v>
      </c>
      <c r="E304" s="3">
        <f t="shared" si="108"/>
        <v>4.2827947289915477E-5</v>
      </c>
      <c r="F304" s="3">
        <f t="shared" si="109"/>
        <v>1.6631471722907232E-3</v>
      </c>
      <c r="G304" s="3">
        <f t="shared" si="110"/>
        <v>2.3192445299868986E-2</v>
      </c>
      <c r="H304" s="3">
        <f t="shared" si="111"/>
        <v>1.5</v>
      </c>
      <c r="I304" s="13">
        <f>I305*(1+(H305*((B304/B305)-1))+((1-H305)*(Eur_1M!B304/100)*((A304-A305)/360)))</f>
        <v>118.18406939620341</v>
      </c>
      <c r="J304" s="3">
        <f t="shared" si="112"/>
        <v>113.06914449549961</v>
      </c>
      <c r="K304" s="3">
        <f t="shared" si="105"/>
        <v>1.1219631252143891</v>
      </c>
      <c r="L304" s="13">
        <f t="shared" si="113"/>
        <v>1121.963125214389</v>
      </c>
      <c r="M304" s="3">
        <f t="shared" si="114"/>
        <v>3.1299513103164064E-3</v>
      </c>
      <c r="N304" s="3">
        <f t="shared" si="120"/>
        <v>4.4218801014758106E-2</v>
      </c>
      <c r="O304" s="3">
        <v>293</v>
      </c>
      <c r="P304" s="3">
        <f t="shared" si="121"/>
        <v>1.1626984126984128</v>
      </c>
      <c r="Q304" s="3">
        <f>(  Eur_12M!B303 + ( ('Swap(vs6M)_2Y'!B305 - Eur_12M!B303)/1  )*(P304-1) )/100</f>
        <v>-1.1946031746031746E-3</v>
      </c>
      <c r="R304" s="3">
        <f t="shared" si="122"/>
        <v>2.4082753021787457</v>
      </c>
      <c r="S304" s="3">
        <f t="shared" si="123"/>
        <v>2.3605948349618857</v>
      </c>
      <c r="T304" s="13">
        <f t="shared" si="124"/>
        <v>0.99198595531016254</v>
      </c>
      <c r="U304" s="13">
        <f t="shared" si="124"/>
        <v>0.99087717372952089</v>
      </c>
      <c r="V304" s="3">
        <f t="shared" si="125"/>
        <v>120.71724066211664</v>
      </c>
      <c r="W304" s="13">
        <f t="shared" si="126"/>
        <v>0.99198595531016254</v>
      </c>
      <c r="X304" s="3">
        <f t="shared" si="127"/>
        <v>4.1037660881381181E-4</v>
      </c>
      <c r="Y304" s="3">
        <f t="shared" si="128"/>
        <v>0.68031270301574365</v>
      </c>
      <c r="Z304" s="3">
        <f t="shared" si="129"/>
        <v>26.559127723170587</v>
      </c>
      <c r="AA304" s="3">
        <f t="shared" si="130"/>
        <v>1153.69264136687</v>
      </c>
      <c r="AD304" s="3">
        <f t="shared" si="115"/>
        <v>2.0864679630800964E-3</v>
      </c>
      <c r="AE304" s="3">
        <f>Eur_1M!B303/100</f>
        <v>-3.7099999999999998E-3</v>
      </c>
      <c r="AF304" s="3">
        <f t="shared" si="116"/>
        <v>1.5</v>
      </c>
      <c r="AG304" s="3">
        <f t="shared" si="117"/>
        <v>-0.5</v>
      </c>
      <c r="AH304" s="3">
        <f t="shared" si="119"/>
        <v>1.0020864679630801</v>
      </c>
      <c r="AI304" s="3">
        <f t="shared" si="118"/>
        <v>0.99629000000000001</v>
      </c>
      <c r="AL304" s="25"/>
      <c r="AM304" s="25"/>
    </row>
    <row r="305" spans="1:39">
      <c r="A305" s="4">
        <v>42788</v>
      </c>
      <c r="B305" s="3">
        <v>136.97790000000001</v>
      </c>
      <c r="C305" s="3">
        <f t="shared" si="106"/>
        <v>8.0629439808751243E-4</v>
      </c>
      <c r="D305" s="3">
        <f t="shared" si="107"/>
        <v>6.5011065638730395E-7</v>
      </c>
      <c r="E305" s="3">
        <f t="shared" si="108"/>
        <v>4.4112319335020294E-5</v>
      </c>
      <c r="F305" s="3">
        <f t="shared" si="109"/>
        <v>-2.7936257638812565E-3</v>
      </c>
      <c r="G305" s="3">
        <f t="shared" si="110"/>
        <v>2.3471226775113915E-2</v>
      </c>
      <c r="H305" s="3">
        <f t="shared" si="111"/>
        <v>1.5</v>
      </c>
      <c r="I305" s="13">
        <f>I306*(1+(H306*((B305/B306)-1))+((1-H306)*(Eur_1M!B305/100)*((A305-A306)/360)))</f>
        <v>117.81473731057727</v>
      </c>
      <c r="J305" s="3">
        <f t="shared" si="112"/>
        <v>112.71579684746348</v>
      </c>
      <c r="K305" s="3">
        <f t="shared" si="105"/>
        <v>1.1184569252405001</v>
      </c>
      <c r="L305" s="13">
        <f t="shared" si="113"/>
        <v>1118.4569252405001</v>
      </c>
      <c r="M305" s="3">
        <f t="shared" si="114"/>
        <v>1.2143306021459692E-3</v>
      </c>
      <c r="N305" s="3">
        <f t="shared" si="120"/>
        <v>4.4240353402323122E-2</v>
      </c>
      <c r="O305" s="3">
        <v>294</v>
      </c>
      <c r="P305" s="3">
        <f t="shared" si="121"/>
        <v>1.1666666666666667</v>
      </c>
      <c r="Q305" s="3">
        <f>(  Eur_12M!B304 + ( ('Swap(vs6M)_2Y'!B306 - Eur_12M!B304)/1  )*(P305-1) )/100</f>
        <v>-1.1866666666666666E-3</v>
      </c>
      <c r="R305" s="3">
        <f t="shared" si="122"/>
        <v>2.3377032524037014</v>
      </c>
      <c r="S305" s="3">
        <f t="shared" si="123"/>
        <v>2.2899182092693042</v>
      </c>
      <c r="T305" s="13">
        <f t="shared" si="124"/>
        <v>0.99029867632855106</v>
      </c>
      <c r="U305" s="13">
        <f t="shared" si="124"/>
        <v>0.98898697077699183</v>
      </c>
      <c r="V305" s="3">
        <f t="shared" si="125"/>
        <v>117.2492960753699</v>
      </c>
      <c r="W305" s="13">
        <f t="shared" si="126"/>
        <v>0.99029867632855106</v>
      </c>
      <c r="X305" s="3">
        <f t="shared" si="127"/>
        <v>4.8564655255057995E-4</v>
      </c>
      <c r="Y305" s="3">
        <f t="shared" si="128"/>
        <v>0.58070439932047468</v>
      </c>
      <c r="Z305" s="3">
        <f t="shared" si="129"/>
        <v>31.356256845494798</v>
      </c>
      <c r="AA305" s="3">
        <f t="shared" si="130"/>
        <v>1155.4166359409319</v>
      </c>
      <c r="AD305" s="3">
        <f t="shared" si="115"/>
        <v>8.0661954079674913E-4</v>
      </c>
      <c r="AE305" s="3">
        <f>Eur_1M!B304/100</f>
        <v>-3.7099999999999998E-3</v>
      </c>
      <c r="AF305" s="3">
        <f t="shared" si="116"/>
        <v>1.5</v>
      </c>
      <c r="AG305" s="3">
        <f t="shared" si="117"/>
        <v>-0.5</v>
      </c>
      <c r="AH305" s="3">
        <f t="shared" si="119"/>
        <v>1.0008066195407967</v>
      </c>
      <c r="AI305" s="3">
        <f t="shared" si="118"/>
        <v>0.99629000000000001</v>
      </c>
      <c r="AL305" s="25"/>
      <c r="AM305" s="25"/>
    </row>
    <row r="306" spans="1:39">
      <c r="A306" s="4">
        <v>42787</v>
      </c>
      <c r="B306" s="3">
        <v>136.86750000000001</v>
      </c>
      <c r="C306" s="3">
        <f t="shared" si="106"/>
        <v>-1.6126686658294478E-3</v>
      </c>
      <c r="D306" s="3">
        <f t="shared" si="107"/>
        <v>2.6007002257481311E-6</v>
      </c>
      <c r="E306" s="3">
        <f t="shared" si="108"/>
        <v>5.8799498847740179E-5</v>
      </c>
      <c r="F306" s="3">
        <f t="shared" si="109"/>
        <v>-7.5162054132122454E-3</v>
      </c>
      <c r="G306" s="3">
        <f t="shared" si="110"/>
        <v>2.6557162477925944E-2</v>
      </c>
      <c r="H306" s="3">
        <f t="shared" si="111"/>
        <v>1.5</v>
      </c>
      <c r="I306" s="13">
        <f>I307*(1+(H307*((B306/B307)-1))+((1-H307)*(Eur_1M!B306/100)*((A306-A307)/360)))</f>
        <v>117.67175809926289</v>
      </c>
      <c r="J306" s="3">
        <f t="shared" si="112"/>
        <v>112.57900567766748</v>
      </c>
      <c r="K306" s="3">
        <f t="shared" si="105"/>
        <v>1.1170995730729318</v>
      </c>
      <c r="L306" s="13">
        <f t="shared" si="113"/>
        <v>1117.0995730729319</v>
      </c>
      <c r="M306" s="3">
        <f t="shared" si="114"/>
        <v>-2.4148419067932174E-3</v>
      </c>
      <c r="N306" s="3">
        <f t="shared" si="120"/>
        <v>4.4211142933754367E-2</v>
      </c>
      <c r="O306" s="3">
        <v>295</v>
      </c>
      <c r="P306" s="3">
        <f t="shared" si="121"/>
        <v>1.1706349206349207</v>
      </c>
      <c r="Q306" s="3">
        <f>(  Eur_12M!B305 + ( ('Swap(vs6M)_2Y'!B307 - Eur_12M!B305)/1  )*(P306-1) )/100</f>
        <v>-1.1697222222222222E-3</v>
      </c>
      <c r="R306" s="3">
        <f t="shared" si="122"/>
        <v>2.3102593767067123</v>
      </c>
      <c r="S306" s="3">
        <f t="shared" si="123"/>
        <v>2.2624247400040813</v>
      </c>
      <c r="T306" s="13">
        <f t="shared" si="124"/>
        <v>0.98956310074115028</v>
      </c>
      <c r="U306" s="13">
        <f t="shared" si="124"/>
        <v>0.98816441308527381</v>
      </c>
      <c r="V306" s="3">
        <f t="shared" si="125"/>
        <v>115.92206643663189</v>
      </c>
      <c r="W306" s="13">
        <f t="shared" si="126"/>
        <v>0.98956310074115028</v>
      </c>
      <c r="X306" s="3">
        <f t="shared" si="127"/>
        <v>5.1772135727496424E-4</v>
      </c>
      <c r="Y306" s="3">
        <f t="shared" si="128"/>
        <v>0.52604897947415474</v>
      </c>
      <c r="Z306" s="3">
        <f t="shared" si="129"/>
        <v>33.437443862662491</v>
      </c>
      <c r="AA306" s="3">
        <f t="shared" si="130"/>
        <v>1158.3648532712698</v>
      </c>
      <c r="AD306" s="3">
        <f t="shared" si="115"/>
        <v>-1.6113690144461401E-3</v>
      </c>
      <c r="AE306" s="3">
        <f>Eur_1M!B305/100</f>
        <v>-3.7000000000000002E-3</v>
      </c>
      <c r="AF306" s="3">
        <f t="shared" si="116"/>
        <v>1.5</v>
      </c>
      <c r="AG306" s="3">
        <f t="shared" si="117"/>
        <v>-0.5</v>
      </c>
      <c r="AH306" s="3">
        <f t="shared" si="119"/>
        <v>0.99838863098555386</v>
      </c>
      <c r="AI306" s="3">
        <f t="shared" si="118"/>
        <v>0.99629999999999996</v>
      </c>
      <c r="AL306" s="25"/>
      <c r="AM306" s="25"/>
    </row>
    <row r="307" spans="1:39">
      <c r="A307" s="4">
        <v>42786</v>
      </c>
      <c r="B307" s="3">
        <v>137.08840000000001</v>
      </c>
      <c r="C307" s="3">
        <f t="shared" si="106"/>
        <v>-5.5933654082567516E-4</v>
      </c>
      <c r="D307" s="3">
        <f t="shared" si="107"/>
        <v>3.1285736590283218E-7</v>
      </c>
      <c r="E307" s="3">
        <f t="shared" si="108"/>
        <v>6.1932517588643877E-5</v>
      </c>
      <c r="F307" s="3">
        <f t="shared" si="109"/>
        <v>-8.2980552724002659E-3</v>
      </c>
      <c r="G307" s="3">
        <f t="shared" si="110"/>
        <v>2.7147179544024694E-2</v>
      </c>
      <c r="H307" s="3">
        <f t="shared" si="111"/>
        <v>1.5</v>
      </c>
      <c r="I307" s="13">
        <f>I308*(1+(H308*((B307/B308)-1))+((1-H308)*(Eur_1M!B307/100)*((A307-A308)/360)))</f>
        <v>117.95626016747023</v>
      </c>
      <c r="J307" s="3">
        <f t="shared" si="112"/>
        <v>112.85119469285161</v>
      </c>
      <c r="K307" s="3">
        <f t="shared" si="105"/>
        <v>1.1198004517210158</v>
      </c>
      <c r="L307" s="13">
        <f t="shared" si="113"/>
        <v>1119.8004517210159</v>
      </c>
      <c r="M307" s="3">
        <f t="shared" si="114"/>
        <v>-8.2365098598776527E-4</v>
      </c>
      <c r="N307" s="3">
        <f t="shared" si="120"/>
        <v>4.4444049562229734E-2</v>
      </c>
      <c r="O307" s="3">
        <v>296</v>
      </c>
      <c r="P307" s="3">
        <f t="shared" si="121"/>
        <v>1.1746031746031746</v>
      </c>
      <c r="Q307" s="3">
        <f>(  Eur_12M!B306 + ( ('Swap(vs6M)_2Y'!B308 - Eur_12M!B306)/1  )*(P307-1) )/100</f>
        <v>-1.1598412698412698E-3</v>
      </c>
      <c r="R307" s="3">
        <f t="shared" si="122"/>
        <v>2.3448778203008276</v>
      </c>
      <c r="S307" s="3">
        <f t="shared" si="123"/>
        <v>2.296709754400859</v>
      </c>
      <c r="T307" s="13">
        <f t="shared" si="124"/>
        <v>0.9904833422211633</v>
      </c>
      <c r="U307" s="13">
        <f t="shared" si="124"/>
        <v>0.98918233368536423</v>
      </c>
      <c r="V307" s="3">
        <f t="shared" si="125"/>
        <v>118.6128262198223</v>
      </c>
      <c r="W307" s="13">
        <f t="shared" si="126"/>
        <v>0.9904833422211633</v>
      </c>
      <c r="X307" s="3">
        <f t="shared" si="127"/>
        <v>4.7319106936660358E-4</v>
      </c>
      <c r="Y307" s="3">
        <f t="shared" si="128"/>
        <v>0.56283503220677389</v>
      </c>
      <c r="Z307" s="3">
        <f t="shared" si="129"/>
        <v>30.975805575012444</v>
      </c>
      <c r="AA307" s="3">
        <f t="shared" si="130"/>
        <v>1163.4807018856629</v>
      </c>
      <c r="AD307" s="3">
        <f t="shared" si="115"/>
        <v>-5.5918014130407201E-4</v>
      </c>
      <c r="AE307" s="3">
        <f>Eur_1M!B306/100</f>
        <v>-3.6900000000000001E-3</v>
      </c>
      <c r="AF307" s="3">
        <f t="shared" si="116"/>
        <v>1.5</v>
      </c>
      <c r="AG307" s="3">
        <f t="shared" si="117"/>
        <v>-0.5</v>
      </c>
      <c r="AH307" s="3">
        <f t="shared" si="119"/>
        <v>0.99944081985869593</v>
      </c>
      <c r="AI307" s="3">
        <f t="shared" si="118"/>
        <v>0.99631000000000003</v>
      </c>
      <c r="AL307" s="25"/>
      <c r="AM307" s="25"/>
    </row>
    <row r="308" spans="1:39">
      <c r="A308" s="4">
        <v>42783</v>
      </c>
      <c r="B308" s="3">
        <v>137.1651</v>
      </c>
      <c r="C308" s="3">
        <f t="shared" si="106"/>
        <v>1.9759164288093043E-4</v>
      </c>
      <c r="D308" s="3">
        <f t="shared" si="107"/>
        <v>3.9042457336385142E-8</v>
      </c>
      <c r="E308" s="3">
        <f t="shared" si="108"/>
        <v>7.2129364347521893E-5</v>
      </c>
      <c r="F308" s="3">
        <f t="shared" si="109"/>
        <v>-4.4968513492190344E-3</v>
      </c>
      <c r="G308" s="3">
        <f t="shared" si="110"/>
        <v>2.9934768036229763E-2</v>
      </c>
      <c r="H308" s="3">
        <f t="shared" si="111"/>
        <v>1.5</v>
      </c>
      <c r="I308" s="13">
        <f>I309*(1+(H309*((B308/B309)-1))+((1-H309)*(Eur_1M!B308/100)*((A308-A309)/360)))</f>
        <v>118.05345497926712</v>
      </c>
      <c r="J308" s="3">
        <f t="shared" si="112"/>
        <v>112.94418298032065</v>
      </c>
      <c r="K308" s="3">
        <f t="shared" si="105"/>
        <v>1.1207231564083344</v>
      </c>
      <c r="L308" s="13">
        <f t="shared" si="113"/>
        <v>1120.7231564083345</v>
      </c>
      <c r="M308" s="3">
        <f t="shared" si="114"/>
        <v>3.0153794762310688E-4</v>
      </c>
      <c r="N308" s="3">
        <f t="shared" si="120"/>
        <v>4.4494819405794327E-2</v>
      </c>
      <c r="O308" s="3">
        <v>297</v>
      </c>
      <c r="P308" s="3">
        <f t="shared" si="121"/>
        <v>1.1785714285714286</v>
      </c>
      <c r="Q308" s="3">
        <f>(  Eur_12M!B307 + ( ('Swap(vs6M)_2Y'!B309 - Eur_12M!B307)/1  )*(P308-1) )/100</f>
        <v>-1.1569642857142857E-3</v>
      </c>
      <c r="R308" s="3">
        <f t="shared" si="122"/>
        <v>2.3554181902192268</v>
      </c>
      <c r="S308" s="3">
        <f t="shared" si="123"/>
        <v>2.3071137111750244</v>
      </c>
      <c r="T308" s="13">
        <f t="shared" si="124"/>
        <v>0.99074906471285329</v>
      </c>
      <c r="U308" s="13">
        <f t="shared" si="124"/>
        <v>0.98947575910897134</v>
      </c>
      <c r="V308" s="3">
        <f t="shared" si="125"/>
        <v>119.52952505151325</v>
      </c>
      <c r="W308" s="13">
        <f t="shared" si="126"/>
        <v>0.99074906471285329</v>
      </c>
      <c r="X308" s="3">
        <f t="shared" si="127"/>
        <v>4.5993085218436972E-4</v>
      </c>
      <c r="Y308" s="3">
        <f t="shared" si="128"/>
        <v>0.57450542692447792</v>
      </c>
      <c r="Z308" s="3">
        <f t="shared" si="129"/>
        <v>30.293858382648462</v>
      </c>
      <c r="AA308" s="3">
        <f t="shared" si="130"/>
        <v>1167.7590893124527</v>
      </c>
      <c r="AD308" s="3">
        <f t="shared" si="115"/>
        <v>1.9761116539540602E-4</v>
      </c>
      <c r="AE308" s="3">
        <f>Eur_1M!B307/100</f>
        <v>-3.7099999999999998E-3</v>
      </c>
      <c r="AF308" s="3">
        <f t="shared" si="116"/>
        <v>1.5</v>
      </c>
      <c r="AG308" s="3">
        <f t="shared" si="117"/>
        <v>-0.5</v>
      </c>
      <c r="AH308" s="3">
        <f t="shared" si="119"/>
        <v>1.0001976111653954</v>
      </c>
      <c r="AI308" s="3">
        <f t="shared" si="118"/>
        <v>0.99629000000000001</v>
      </c>
      <c r="AL308" s="25"/>
      <c r="AM308" s="25"/>
    </row>
    <row r="309" spans="1:39">
      <c r="A309" s="4">
        <v>42782</v>
      </c>
      <c r="B309" s="3">
        <v>137.13800000000001</v>
      </c>
      <c r="C309" s="3">
        <f t="shared" si="106"/>
        <v>1.2206837708840011E-3</v>
      </c>
      <c r="D309" s="3">
        <f t="shared" si="107"/>
        <v>1.4900688684995846E-6</v>
      </c>
      <c r="E309" s="3">
        <f t="shared" si="108"/>
        <v>8.0030592152520721E-5</v>
      </c>
      <c r="F309" s="3">
        <f t="shared" si="109"/>
        <v>-7.51229150866987E-3</v>
      </c>
      <c r="G309" s="3">
        <f t="shared" si="110"/>
        <v>3.1190250258433069E-2</v>
      </c>
      <c r="H309" s="3">
        <f t="shared" si="111"/>
        <v>1.5</v>
      </c>
      <c r="I309" s="13">
        <f>I310*(1+(H310*((B309/B310)-1))+((1-H310)*(Eur_1M!B309/100)*((A309-A310)/360)))</f>
        <v>118.01786274921656</v>
      </c>
      <c r="J309" s="3">
        <f t="shared" si="112"/>
        <v>112.91013115740522</v>
      </c>
      <c r="K309" s="3">
        <f t="shared" si="105"/>
        <v>1.1203852667937282</v>
      </c>
      <c r="L309" s="13">
        <f t="shared" si="113"/>
        <v>1120.3852667937281</v>
      </c>
      <c r="M309" s="3">
        <f t="shared" si="114"/>
        <v>1.8356384028664129E-3</v>
      </c>
      <c r="N309" s="3">
        <f t="shared" si="120"/>
        <v>4.4535948960891608E-2</v>
      </c>
      <c r="O309" s="3">
        <v>298</v>
      </c>
      <c r="P309" s="3">
        <f t="shared" si="121"/>
        <v>1.1825396825396826</v>
      </c>
      <c r="Q309" s="3">
        <f>(  Eur_12M!B308 + ( ('Swap(vs6M)_2Y'!B310 - Eur_12M!B308)/1  )*(P309-1) )/100</f>
        <v>-1.1384920634920634E-3</v>
      </c>
      <c r="R309" s="3">
        <f t="shared" si="122"/>
        <v>2.3435470700891519</v>
      </c>
      <c r="S309" s="3">
        <f t="shared" si="123"/>
        <v>2.2951166125230982</v>
      </c>
      <c r="T309" s="13">
        <f t="shared" si="124"/>
        <v>0.99044932408035513</v>
      </c>
      <c r="U309" s="13">
        <f t="shared" si="124"/>
        <v>0.98913677885721885</v>
      </c>
      <c r="V309" s="3">
        <f t="shared" si="125"/>
        <v>119.21546775494721</v>
      </c>
      <c r="W309" s="13">
        <f t="shared" si="126"/>
        <v>0.99044932408035513</v>
      </c>
      <c r="X309" s="3">
        <f t="shared" si="127"/>
        <v>4.7185138379974434E-4</v>
      </c>
      <c r="Y309" s="3">
        <f t="shared" si="128"/>
        <v>0.54024489679419407</v>
      </c>
      <c r="Z309" s="3">
        <f t="shared" si="129"/>
        <v>31.193667977460393</v>
      </c>
      <c r="AA309" s="3">
        <f t="shared" si="130"/>
        <v>1171.2693254374833</v>
      </c>
      <c r="AD309" s="3">
        <f t="shared" si="115"/>
        <v>1.2214291085612672E-3</v>
      </c>
      <c r="AE309" s="3">
        <f>Eur_1M!B308/100</f>
        <v>-3.7199999999999998E-3</v>
      </c>
      <c r="AF309" s="3">
        <f t="shared" si="116"/>
        <v>1.5</v>
      </c>
      <c r="AG309" s="3">
        <f t="shared" si="117"/>
        <v>-0.5</v>
      </c>
      <c r="AH309" s="3">
        <f t="shared" si="119"/>
        <v>1.0012214291085613</v>
      </c>
      <c r="AI309" s="3">
        <f t="shared" si="118"/>
        <v>0.99628000000000005</v>
      </c>
      <c r="AL309" s="25"/>
      <c r="AM309" s="25"/>
    </row>
    <row r="310" spans="1:39">
      <c r="A310" s="4">
        <v>42781</v>
      </c>
      <c r="B310" s="3">
        <v>136.97069999999999</v>
      </c>
      <c r="C310" s="3">
        <f t="shared" si="106"/>
        <v>-3.7884138495900075E-4</v>
      </c>
      <c r="D310" s="3">
        <f t="shared" si="107"/>
        <v>1.4352079495765381E-7</v>
      </c>
      <c r="E310" s="3">
        <f t="shared" si="108"/>
        <v>8.2482353883430251E-5</v>
      </c>
      <c r="F310" s="3">
        <f t="shared" si="109"/>
        <v>-1.0718379671462256E-2</v>
      </c>
      <c r="G310" s="3">
        <f t="shared" si="110"/>
        <v>3.10950309756849E-2</v>
      </c>
      <c r="H310" s="3">
        <f t="shared" si="111"/>
        <v>1.5</v>
      </c>
      <c r="I310" s="13">
        <f>I311*(1+(H311*((B310/B311)-1))+((1-H311)*(Eur_1M!B310/100)*((A310-A311)/360)))</f>
        <v>117.80142334115017</v>
      </c>
      <c r="J310" s="3">
        <f t="shared" si="112"/>
        <v>112.70305909743801</v>
      </c>
      <c r="K310" s="3">
        <f t="shared" si="105"/>
        <v>1.1183305310249028</v>
      </c>
      <c r="L310" s="13">
        <f t="shared" si="113"/>
        <v>1118.3305310249027</v>
      </c>
      <c r="M310" s="3">
        <f t="shared" si="114"/>
        <v>-5.6311852747067655E-4</v>
      </c>
      <c r="N310" s="3">
        <f t="shared" si="120"/>
        <v>4.4541169573580709E-2</v>
      </c>
      <c r="O310" s="3">
        <v>299</v>
      </c>
      <c r="P310" s="3">
        <f t="shared" si="121"/>
        <v>1.1865079365079365</v>
      </c>
      <c r="Q310" s="3">
        <f>(  Eur_12M!B309 + ( ('Swap(vs6M)_2Y'!B311 - Eur_12M!B309)/1  )*(P310-1) )/100</f>
        <v>-1.1052777777777777E-3</v>
      </c>
      <c r="R310" s="3">
        <f t="shared" si="122"/>
        <v>2.3023218460390114</v>
      </c>
      <c r="S310" s="3">
        <f t="shared" si="123"/>
        <v>2.2538045107183438</v>
      </c>
      <c r="T310" s="13">
        <f t="shared" si="124"/>
        <v>0.98934148563532742</v>
      </c>
      <c r="U310" s="13">
        <f t="shared" si="124"/>
        <v>0.98789576553723701</v>
      </c>
      <c r="V310" s="3">
        <f t="shared" si="125"/>
        <v>117.21862647319506</v>
      </c>
      <c r="W310" s="13">
        <f t="shared" si="126"/>
        <v>0.98934148563532742</v>
      </c>
      <c r="X310" s="3">
        <f t="shared" si="127"/>
        <v>5.1929438805894111E-4</v>
      </c>
      <c r="Y310" s="3">
        <f t="shared" si="128"/>
        <v>0.44909279176057715</v>
      </c>
      <c r="Z310" s="3">
        <f t="shared" si="129"/>
        <v>34.323080313112584</v>
      </c>
      <c r="AA310" s="3">
        <f t="shared" si="130"/>
        <v>1173.6843515641895</v>
      </c>
      <c r="AD310" s="3">
        <f t="shared" si="115"/>
        <v>-3.7876963362259986E-4</v>
      </c>
      <c r="AE310" s="3">
        <f>Eur_1M!B309/100</f>
        <v>-3.7299999999999998E-3</v>
      </c>
      <c r="AF310" s="3">
        <f t="shared" si="116"/>
        <v>1.5</v>
      </c>
      <c r="AG310" s="3">
        <f t="shared" si="117"/>
        <v>-0.5</v>
      </c>
      <c r="AH310" s="3">
        <f t="shared" si="119"/>
        <v>0.9996212303663774</v>
      </c>
      <c r="AI310" s="3">
        <f t="shared" si="118"/>
        <v>0.99626999999999999</v>
      </c>
      <c r="AL310" s="25"/>
      <c r="AM310" s="25"/>
    </row>
    <row r="311" spans="1:39">
      <c r="A311" s="4">
        <v>42780</v>
      </c>
      <c r="B311" s="3">
        <v>137.02260000000001</v>
      </c>
      <c r="C311" s="3">
        <f t="shared" si="106"/>
        <v>-1.0831759775604306E-3</v>
      </c>
      <c r="D311" s="3">
        <f t="shared" si="107"/>
        <v>1.1732701983639946E-6</v>
      </c>
      <c r="E311" s="3">
        <f t="shared" si="108"/>
        <v>8.719095353167877E-5</v>
      </c>
      <c r="F311" s="3">
        <f t="shared" si="109"/>
        <v>-1.2542291210279815E-2</v>
      </c>
      <c r="G311" s="3">
        <f t="shared" si="110"/>
        <v>3.1614890497247833E-2</v>
      </c>
      <c r="H311" s="3">
        <f t="shared" si="111"/>
        <v>1.5</v>
      </c>
      <c r="I311" s="13">
        <f>I312*(1+(H312*((B311/B312)-1))+((1-H312)*(Eur_1M!B311/100)*((A311-A312)/360)))</f>
        <v>117.86777818626386</v>
      </c>
      <c r="J311" s="3">
        <f t="shared" si="112"/>
        <v>112.76654215068257</v>
      </c>
      <c r="K311" s="3">
        <f t="shared" si="105"/>
        <v>1.1189604610127364</v>
      </c>
      <c r="L311" s="13">
        <f t="shared" si="113"/>
        <v>1118.9604610127365</v>
      </c>
      <c r="M311" s="3">
        <f t="shared" si="114"/>
        <v>-1.6200152922170117E-3</v>
      </c>
      <c r="N311" s="3">
        <f t="shared" si="120"/>
        <v>4.4652830335158732E-2</v>
      </c>
      <c r="O311" s="3">
        <v>300</v>
      </c>
      <c r="P311" s="3">
        <f t="shared" si="121"/>
        <v>1.1904761904761905</v>
      </c>
      <c r="Q311" s="3">
        <f>(  Eur_12M!B310 + ( ('Swap(vs6M)_2Y'!B312 - Eur_12M!B310)/1  )*(P311-1) )/100</f>
        <v>-1.0990476190476191E-3</v>
      </c>
      <c r="R311" s="3">
        <f t="shared" si="122"/>
        <v>2.3045566500056607</v>
      </c>
      <c r="S311" s="3">
        <f t="shared" si="123"/>
        <v>2.2558364178616404</v>
      </c>
      <c r="T311" s="13">
        <f t="shared" si="124"/>
        <v>0.98940429190918611</v>
      </c>
      <c r="U311" s="13">
        <f t="shared" si="124"/>
        <v>0.98795956116239181</v>
      </c>
      <c r="V311" s="3">
        <f t="shared" si="125"/>
        <v>117.85123900242547</v>
      </c>
      <c r="W311" s="13">
        <f t="shared" si="126"/>
        <v>0.98940429190918611</v>
      </c>
      <c r="X311" s="3">
        <f t="shared" si="127"/>
        <v>5.1418692439145371E-4</v>
      </c>
      <c r="Y311" s="3">
        <f t="shared" si="128"/>
        <v>0.44540844016293413</v>
      </c>
      <c r="Z311" s="3">
        <f t="shared" si="129"/>
        <v>34.223168536550702</v>
      </c>
      <c r="AA311" s="3">
        <f t="shared" si="130"/>
        <v>1177.6821947622113</v>
      </c>
      <c r="AD311" s="3">
        <f t="shared" si="115"/>
        <v>-1.0825895542135866E-3</v>
      </c>
      <c r="AE311" s="3">
        <f>Eur_1M!B310/100</f>
        <v>-3.7399999999999998E-3</v>
      </c>
      <c r="AF311" s="3">
        <f t="shared" si="116"/>
        <v>1.5</v>
      </c>
      <c r="AG311" s="3">
        <f t="shared" si="117"/>
        <v>-0.5</v>
      </c>
      <c r="AH311" s="3">
        <f t="shared" si="119"/>
        <v>0.99891741044578641</v>
      </c>
      <c r="AI311" s="3">
        <f t="shared" si="118"/>
        <v>0.99626000000000003</v>
      </c>
      <c r="AL311" s="25"/>
      <c r="AM311" s="25"/>
    </row>
    <row r="312" spans="1:39">
      <c r="A312" s="4">
        <v>42779</v>
      </c>
      <c r="B312" s="3">
        <v>137.1711</v>
      </c>
      <c r="C312" s="3">
        <f t="shared" si="106"/>
        <v>-1.6038235153077645E-5</v>
      </c>
      <c r="D312" s="3">
        <f t="shared" si="107"/>
        <v>2.572249868254155E-10</v>
      </c>
      <c r="E312" s="3">
        <f t="shared" si="108"/>
        <v>8.6199185358075886E-5</v>
      </c>
      <c r="F312" s="3">
        <f t="shared" si="109"/>
        <v>-1.1033084688320153E-2</v>
      </c>
      <c r="G312" s="3">
        <f t="shared" si="110"/>
        <v>3.177137850543757E-2</v>
      </c>
      <c r="H312" s="3">
        <f t="shared" si="111"/>
        <v>1.5</v>
      </c>
      <c r="I312" s="13">
        <f>I313*(1+(H313*((B312/B313)-1))+((1-H313)*(Eur_1M!B312/100)*((A312-A313)/360)))</f>
        <v>118.0588805419597</v>
      </c>
      <c r="J312" s="3">
        <f t="shared" si="112"/>
        <v>112.94937372840701</v>
      </c>
      <c r="K312" s="3">
        <f t="shared" si="105"/>
        <v>1.1207746631918265</v>
      </c>
      <c r="L312" s="13">
        <f t="shared" si="113"/>
        <v>1120.7746631918264</v>
      </c>
      <c r="M312" s="3">
        <f t="shared" si="114"/>
        <v>-8.5988634486433947E-6</v>
      </c>
      <c r="N312" s="3">
        <f t="shared" si="120"/>
        <v>4.4684277763808046E-2</v>
      </c>
      <c r="O312" s="3">
        <v>301</v>
      </c>
      <c r="P312" s="3">
        <f t="shared" si="121"/>
        <v>1.1944444444444444</v>
      </c>
      <c r="Q312" s="3">
        <f>(  Eur_12M!B311 + ( ('Swap(vs6M)_2Y'!B313 - Eur_12M!B311)/1  )*(P312-1) )/100</f>
        <v>-1.0822222222222223E-3</v>
      </c>
      <c r="R312" s="3">
        <f t="shared" si="122"/>
        <v>2.3327164438993835</v>
      </c>
      <c r="S312" s="3">
        <f t="shared" si="123"/>
        <v>2.2838807098262159</v>
      </c>
      <c r="T312" s="13">
        <f t="shared" si="124"/>
        <v>0.99016848371853183</v>
      </c>
      <c r="U312" s="13">
        <f t="shared" si="124"/>
        <v>0.98881072869287456</v>
      </c>
      <c r="V312" s="3">
        <f t="shared" si="125"/>
        <v>119.6660032035478</v>
      </c>
      <c r="W312" s="13">
        <f t="shared" si="126"/>
        <v>0.99016848371853183</v>
      </c>
      <c r="X312" s="3">
        <f t="shared" si="127"/>
        <v>4.7976989841901139E-4</v>
      </c>
      <c r="Y312" s="3">
        <f t="shared" si="128"/>
        <v>0.46983995689676972</v>
      </c>
      <c r="Z312" s="3">
        <f t="shared" si="129"/>
        <v>32.165499703112481</v>
      </c>
      <c r="AA312" s="3">
        <f t="shared" si="130"/>
        <v>1182.6071961802165</v>
      </c>
      <c r="AD312" s="3">
        <f t="shared" si="115"/>
        <v>-1.6038106541271802E-5</v>
      </c>
      <c r="AE312" s="3">
        <f>Eur_1M!B311/100</f>
        <v>-3.7299999999999998E-3</v>
      </c>
      <c r="AF312" s="3">
        <f t="shared" si="116"/>
        <v>1.5</v>
      </c>
      <c r="AG312" s="3">
        <f t="shared" si="117"/>
        <v>-0.5</v>
      </c>
      <c r="AH312" s="3">
        <f t="shared" si="119"/>
        <v>0.99998396189345873</v>
      </c>
      <c r="AI312" s="3">
        <f t="shared" si="118"/>
        <v>0.99626999999999999</v>
      </c>
      <c r="AL312" s="25"/>
      <c r="AM312" s="25"/>
    </row>
    <row r="313" spans="1:39">
      <c r="A313" s="4">
        <v>42776</v>
      </c>
      <c r="B313" s="3">
        <v>137.17330000000001</v>
      </c>
      <c r="C313" s="3">
        <f t="shared" si="106"/>
        <v>-2.3017332863725548E-3</v>
      </c>
      <c r="D313" s="3">
        <f t="shared" si="107"/>
        <v>5.2979761215954015E-6</v>
      </c>
      <c r="E313" s="3">
        <f t="shared" si="108"/>
        <v>8.6422069086723898E-5</v>
      </c>
      <c r="F313" s="3">
        <f t="shared" si="109"/>
        <v>-1.0544668475658768E-2</v>
      </c>
      <c r="G313" s="3">
        <f t="shared" si="110"/>
        <v>3.1919717253414755E-2</v>
      </c>
      <c r="H313" s="3">
        <f t="shared" si="111"/>
        <v>1.5</v>
      </c>
      <c r="I313" s="13">
        <f>I314*(1+(H314*((B313/B314)-1))+((1-H314)*(Eur_1M!B313/100)*((A313-A314)/360)))</f>
        <v>118.05989571851705</v>
      </c>
      <c r="J313" s="3">
        <f t="shared" si="112"/>
        <v>112.95034496882408</v>
      </c>
      <c r="K313" s="3">
        <f t="shared" si="105"/>
        <v>1.1207843006215474</v>
      </c>
      <c r="L313" s="13">
        <f t="shared" si="113"/>
        <v>1120.7843006215473</v>
      </c>
      <c r="M313" s="3">
        <f t="shared" si="114"/>
        <v>-3.4494191281430131E-3</v>
      </c>
      <c r="N313" s="3">
        <f t="shared" si="120"/>
        <v>4.4933029986029931E-2</v>
      </c>
      <c r="O313" s="3">
        <v>302</v>
      </c>
      <c r="P313" s="3">
        <f t="shared" si="121"/>
        <v>1.1984126984126984</v>
      </c>
      <c r="Q313" s="3">
        <f>(  Eur_12M!B312 + ( ('Swap(vs6M)_2Y'!B314 - Eur_12M!B312)/1  )*(P313-1) )/100</f>
        <v>-1.0834126984126985E-3</v>
      </c>
      <c r="R313" s="3">
        <f t="shared" si="122"/>
        <v>2.3163690562934196</v>
      </c>
      <c r="S313" s="3">
        <f t="shared" si="123"/>
        <v>2.2671799528783123</v>
      </c>
      <c r="T313" s="13">
        <f t="shared" si="124"/>
        <v>0.98973093660695455</v>
      </c>
      <c r="U313" s="13">
        <f t="shared" si="124"/>
        <v>0.98831038252247694</v>
      </c>
      <c r="V313" s="3">
        <f t="shared" si="125"/>
        <v>119.6804816469014</v>
      </c>
      <c r="W313" s="13">
        <f t="shared" si="126"/>
        <v>0.98973093660695455</v>
      </c>
      <c r="X313" s="3">
        <f t="shared" si="127"/>
        <v>4.9476771508244737E-4</v>
      </c>
      <c r="Y313" s="3">
        <f t="shared" si="128"/>
        <v>0.44473578555162685</v>
      </c>
      <c r="Z313" s="3">
        <f t="shared" si="129"/>
        <v>33.467058171675539</v>
      </c>
      <c r="AA313" s="3">
        <f t="shared" si="130"/>
        <v>1185.9425119459252</v>
      </c>
      <c r="AD313" s="3">
        <f t="shared" si="115"/>
        <v>-2.299086329564104E-3</v>
      </c>
      <c r="AE313" s="3">
        <f>Eur_1M!B312/100</f>
        <v>-3.7099999999999998E-3</v>
      </c>
      <c r="AF313" s="3">
        <f t="shared" si="116"/>
        <v>1.5</v>
      </c>
      <c r="AG313" s="3">
        <f t="shared" si="117"/>
        <v>-0.5</v>
      </c>
      <c r="AH313" s="3">
        <f t="shared" si="119"/>
        <v>0.9977009136704359</v>
      </c>
      <c r="AI313" s="3">
        <f t="shared" si="118"/>
        <v>0.99629000000000001</v>
      </c>
      <c r="AL313" s="25"/>
      <c r="AM313" s="25"/>
    </row>
    <row r="314" spans="1:39">
      <c r="A314" s="4">
        <v>42775</v>
      </c>
      <c r="B314" s="3">
        <v>137.48939999999999</v>
      </c>
      <c r="C314" s="3">
        <f t="shared" si="106"/>
        <v>5.7038841795480793E-4</v>
      </c>
      <c r="D314" s="3">
        <f t="shared" si="107"/>
        <v>3.2534294733698864E-7</v>
      </c>
      <c r="E314" s="3">
        <f t="shared" si="108"/>
        <v>8.3479069674094963E-5</v>
      </c>
      <c r="F314" s="3">
        <f t="shared" si="109"/>
        <v>-9.7775285259609403E-3</v>
      </c>
      <c r="G314" s="3">
        <f t="shared" si="110"/>
        <v>3.148981164639969E-2</v>
      </c>
      <c r="H314" s="3">
        <f t="shared" si="111"/>
        <v>1.5</v>
      </c>
      <c r="I314" s="13">
        <f>I315*(1+(H315*((B314/B315)-1))+((1-H315)*(Eur_1M!B314/100)*((A314-A315)/360)))</f>
        <v>118.4678369567398</v>
      </c>
      <c r="J314" s="3">
        <f t="shared" si="112"/>
        <v>113.3406307919975</v>
      </c>
      <c r="K314" s="3">
        <f t="shared" si="105"/>
        <v>1.124657030921651</v>
      </c>
      <c r="L314" s="13">
        <f t="shared" si="113"/>
        <v>1124.6570309216511</v>
      </c>
      <c r="M314" s="3">
        <f t="shared" si="114"/>
        <v>8.6063678199505109E-4</v>
      </c>
      <c r="N314" s="3">
        <f t="shared" si="120"/>
        <v>4.495274594691584E-2</v>
      </c>
      <c r="O314" s="3">
        <v>303</v>
      </c>
      <c r="P314" s="3">
        <f t="shared" si="121"/>
        <v>1.2023809523809523</v>
      </c>
      <c r="Q314" s="3">
        <f>(  Eur_12M!B313 + ( ('Swap(vs6M)_2Y'!B315 - Eur_12M!B313)/1  )*(P314-1) )/100</f>
        <v>-1.0950000000000001E-3</v>
      </c>
      <c r="R314" s="3">
        <f t="shared" si="122"/>
        <v>2.3812414106178408</v>
      </c>
      <c r="S314" s="3">
        <f t="shared" si="123"/>
        <v>2.3319493164259626</v>
      </c>
      <c r="T314" s="13">
        <f t="shared" si="124"/>
        <v>0.99137279988771498</v>
      </c>
      <c r="U314" s="13">
        <f t="shared" si="124"/>
        <v>0.99014832118253682</v>
      </c>
      <c r="V314" s="3">
        <f t="shared" si="125"/>
        <v>123.50157355828514</v>
      </c>
      <c r="W314" s="13">
        <f t="shared" si="126"/>
        <v>0.99137279988771498</v>
      </c>
      <c r="X314" s="3">
        <f t="shared" si="127"/>
        <v>4.2249383805064371E-4</v>
      </c>
      <c r="Y314" s="3">
        <f t="shared" si="128"/>
        <v>0.54570389407156938</v>
      </c>
      <c r="Z314" s="3">
        <f t="shared" si="129"/>
        <v>28.884103871111922</v>
      </c>
      <c r="AA314" s="3">
        <f t="shared" si="130"/>
        <v>1192.1039812629947</v>
      </c>
      <c r="AD314" s="3">
        <f t="shared" si="115"/>
        <v>5.7055112036152877E-4</v>
      </c>
      <c r="AE314" s="3">
        <f>Eur_1M!B313/100</f>
        <v>-3.7099999999999998E-3</v>
      </c>
      <c r="AF314" s="3">
        <f t="shared" si="116"/>
        <v>1.5</v>
      </c>
      <c r="AG314" s="3">
        <f t="shared" si="117"/>
        <v>-0.5</v>
      </c>
      <c r="AH314" s="3">
        <f t="shared" si="119"/>
        <v>1.0005705511203615</v>
      </c>
      <c r="AI314" s="3">
        <f t="shared" si="118"/>
        <v>0.99629000000000001</v>
      </c>
      <c r="AL314" s="25"/>
      <c r="AM314" s="25"/>
    </row>
    <row r="315" spans="1:39">
      <c r="A315" s="4">
        <v>42774</v>
      </c>
      <c r="B315" s="3">
        <v>137.411</v>
      </c>
      <c r="C315" s="3">
        <f t="shared" si="106"/>
        <v>3.6994062924315795E-3</v>
      </c>
      <c r="D315" s="3">
        <f t="shared" si="107"/>
        <v>1.3685606916482366E-5</v>
      </c>
      <c r="E315" s="3">
        <f t="shared" si="108"/>
        <v>8.3394897333260534E-5</v>
      </c>
      <c r="F315" s="3">
        <f t="shared" si="109"/>
        <v>-1.0839008184422599E-2</v>
      </c>
      <c r="G315" s="3">
        <f t="shared" si="110"/>
        <v>3.1253171429364339E-2</v>
      </c>
      <c r="H315" s="3">
        <f t="shared" si="111"/>
        <v>1.5</v>
      </c>
      <c r="I315" s="13">
        <f>I316*(1+(H316*((B315/B316)-1))+((1-H316)*(Eur_1M!B315/100)*((A315-A316)/360)))</f>
        <v>118.36592304049452</v>
      </c>
      <c r="J315" s="3">
        <f t="shared" si="112"/>
        <v>113.24312763966138</v>
      </c>
      <c r="K315" s="3">
        <f t="shared" si="105"/>
        <v>1.123689526108544</v>
      </c>
      <c r="L315" s="13">
        <f t="shared" si="113"/>
        <v>1123.689526108544</v>
      </c>
      <c r="M315" s="3">
        <f t="shared" si="114"/>
        <v>5.5491418619075536E-3</v>
      </c>
      <c r="N315" s="3">
        <f t="shared" si="120"/>
        <v>4.4423300714016567E-2</v>
      </c>
      <c r="O315" s="3">
        <v>304</v>
      </c>
      <c r="P315" s="3">
        <f t="shared" si="121"/>
        <v>1.2063492063492063</v>
      </c>
      <c r="Q315" s="3">
        <f>(  Eur_12M!B314 + ( ('Swap(vs6M)_2Y'!B316 - Eur_12M!B314)/1  )*(P315-1) )/100</f>
        <v>-1.0987301587301588E-3</v>
      </c>
      <c r="R315" s="3">
        <f t="shared" si="122"/>
        <v>2.3873320073823301</v>
      </c>
      <c r="S315" s="3">
        <f t="shared" si="123"/>
        <v>2.338540150606494</v>
      </c>
      <c r="T315" s="13">
        <f t="shared" si="124"/>
        <v>0.9915144214575855</v>
      </c>
      <c r="U315" s="13">
        <f t="shared" si="124"/>
        <v>0.9903203773101219</v>
      </c>
      <c r="V315" s="3">
        <f t="shared" si="125"/>
        <v>122.52050039647179</v>
      </c>
      <c r="W315" s="13">
        <f t="shared" si="126"/>
        <v>0.9915144214575855</v>
      </c>
      <c r="X315" s="3">
        <f t="shared" si="127"/>
        <v>4.2103419238230337E-4</v>
      </c>
      <c r="Y315" s="3">
        <f t="shared" si="128"/>
        <v>0.56497017132167626</v>
      </c>
      <c r="Z315" s="3">
        <f t="shared" si="129"/>
        <v>28.490095113189035</v>
      </c>
      <c r="AA315" s="3">
        <f t="shared" si="130"/>
        <v>1196.2567320405587</v>
      </c>
      <c r="AD315" s="3">
        <f t="shared" si="115"/>
        <v>3.7062575418029819E-3</v>
      </c>
      <c r="AE315" s="3">
        <f>Eur_1M!B314/100</f>
        <v>-3.7299999999999998E-3</v>
      </c>
      <c r="AF315" s="3">
        <f t="shared" si="116"/>
        <v>1.5</v>
      </c>
      <c r="AG315" s="3">
        <f t="shared" si="117"/>
        <v>-0.5</v>
      </c>
      <c r="AH315" s="3">
        <f t="shared" si="119"/>
        <v>1.003706257541803</v>
      </c>
      <c r="AI315" s="3">
        <f t="shared" si="118"/>
        <v>0.99626999999999999</v>
      </c>
      <c r="AL315" s="25"/>
      <c r="AM315" s="25"/>
    </row>
    <row r="316" spans="1:39">
      <c r="A316" s="4">
        <v>42773</v>
      </c>
      <c r="B316" s="3">
        <v>136.90360000000001</v>
      </c>
      <c r="C316" s="3">
        <f t="shared" si="106"/>
        <v>4.6759153225439226E-4</v>
      </c>
      <c r="D316" s="3">
        <f t="shared" si="107"/>
        <v>2.1864184103601035E-7</v>
      </c>
      <c r="E316" s="3">
        <f t="shared" si="108"/>
        <v>7.3792256555925228E-5</v>
      </c>
      <c r="F316" s="3">
        <f t="shared" si="109"/>
        <v>-1.2517779393731283E-2</v>
      </c>
      <c r="G316" s="3">
        <f t="shared" si="110"/>
        <v>2.8828192936881769E-2</v>
      </c>
      <c r="H316" s="3">
        <f t="shared" si="111"/>
        <v>1.5</v>
      </c>
      <c r="I316" s="13">
        <f>I317*(1+(H317*((B316/B317)-1))+((1-H317)*(Eur_1M!B316/100)*((A316-A317)/360)))</f>
        <v>117.71091279512214</v>
      </c>
      <c r="J316" s="3">
        <f t="shared" si="112"/>
        <v>112.61646578533178</v>
      </c>
      <c r="K316" s="3">
        <f t="shared" si="105"/>
        <v>1.1174712824340793</v>
      </c>
      <c r="L316" s="13">
        <f t="shared" si="113"/>
        <v>1117.4712824340793</v>
      </c>
      <c r="M316" s="3">
        <f t="shared" si="114"/>
        <v>7.064822435193963E-4</v>
      </c>
      <c r="N316" s="3">
        <f t="shared" si="120"/>
        <v>4.4450097902412548E-2</v>
      </c>
      <c r="O316" s="3">
        <v>305</v>
      </c>
      <c r="P316" s="3">
        <f t="shared" si="121"/>
        <v>1.2103174603174602</v>
      </c>
      <c r="Q316" s="3">
        <f>(  Eur_12M!B315 + ( ('Swap(vs6M)_2Y'!B317 - Eur_12M!B315)/1  )*(P316-1) )/100</f>
        <v>-1.1208373015873015E-3</v>
      </c>
      <c r="R316" s="3">
        <f t="shared" si="122"/>
        <v>2.2679756444149857</v>
      </c>
      <c r="S316" s="3">
        <f t="shared" si="123"/>
        <v>2.219074122987446</v>
      </c>
      <c r="T316" s="13">
        <f t="shared" si="124"/>
        <v>0.98833465440623847</v>
      </c>
      <c r="U316" s="13">
        <f t="shared" si="124"/>
        <v>0.98675915890650012</v>
      </c>
      <c r="V316" s="3">
        <f t="shared" si="125"/>
        <v>116.33691961762702</v>
      </c>
      <c r="W316" s="13">
        <f t="shared" si="126"/>
        <v>0.98833465440623847</v>
      </c>
      <c r="X316" s="3">
        <f t="shared" si="127"/>
        <v>5.5770960444077205E-4</v>
      </c>
      <c r="Y316" s="3">
        <f t="shared" si="128"/>
        <v>0.41948537493316673</v>
      </c>
      <c r="Z316" s="3">
        <f t="shared" si="129"/>
        <v>37.467342153070092</v>
      </c>
      <c r="AA316" s="3">
        <f t="shared" si="130"/>
        <v>1195.91307779883</v>
      </c>
      <c r="AD316" s="3">
        <f t="shared" si="115"/>
        <v>4.677008702160812E-4</v>
      </c>
      <c r="AE316" s="3">
        <f>Eur_1M!B315/100</f>
        <v>-3.7299999999999998E-3</v>
      </c>
      <c r="AF316" s="3">
        <f t="shared" si="116"/>
        <v>1.5</v>
      </c>
      <c r="AG316" s="3">
        <f t="shared" si="117"/>
        <v>-0.5</v>
      </c>
      <c r="AH316" s="3">
        <f t="shared" si="119"/>
        <v>1.0004677008702161</v>
      </c>
      <c r="AI316" s="3">
        <f t="shared" si="118"/>
        <v>0.99626999999999999</v>
      </c>
      <c r="AL316" s="25"/>
      <c r="AM316" s="25"/>
    </row>
    <row r="317" spans="1:39">
      <c r="A317" s="4">
        <v>42772</v>
      </c>
      <c r="B317" s="3">
        <v>136.83959999999999</v>
      </c>
      <c r="C317" s="3">
        <f t="shared" si="106"/>
        <v>-1.0612637922275535E-3</v>
      </c>
      <c r="D317" s="3">
        <f t="shared" si="107"/>
        <v>1.1262808366932078E-6</v>
      </c>
      <c r="E317" s="3">
        <f t="shared" si="108"/>
        <v>7.3711573894081047E-5</v>
      </c>
      <c r="F317" s="3">
        <f t="shared" si="109"/>
        <v>-1.3356799491381268E-2</v>
      </c>
      <c r="G317" s="3">
        <f t="shared" si="110"/>
        <v>2.8572211197141439E-2</v>
      </c>
      <c r="H317" s="3">
        <f t="shared" si="111"/>
        <v>1.5</v>
      </c>
      <c r="I317" s="13">
        <f>I318*(1+(H318*((B317/B318)-1))+((1-H318)*(Eur_1M!B317/100)*((A317-A318)/360)))</f>
        <v>117.62778149421557</v>
      </c>
      <c r="J317" s="3">
        <f t="shared" si="112"/>
        <v>112.53693234971456</v>
      </c>
      <c r="K317" s="3">
        <f t="shared" si="105"/>
        <v>1.1166820876242816</v>
      </c>
      <c r="L317" s="13">
        <f t="shared" si="113"/>
        <v>1116.6820876242816</v>
      </c>
      <c r="M317" s="3">
        <f t="shared" si="114"/>
        <v>-1.5767520301881804E-3</v>
      </c>
      <c r="N317" s="3">
        <f t="shared" si="120"/>
        <v>4.443929826715097E-2</v>
      </c>
      <c r="O317" s="3">
        <v>306</v>
      </c>
      <c r="P317" s="3">
        <f t="shared" si="121"/>
        <v>1.2142857142857142</v>
      </c>
      <c r="Q317" s="3">
        <f>(  Eur_12M!B316 + ( ('Swap(vs6M)_2Y'!B318 - Eur_12M!B316)/1  )*(P317-1) )/100</f>
        <v>-1.1021428571428571E-3</v>
      </c>
      <c r="R317" s="3">
        <f t="shared" si="122"/>
        <v>2.250830997159202</v>
      </c>
      <c r="S317" s="3">
        <f t="shared" si="123"/>
        <v>2.2018612755242208</v>
      </c>
      <c r="T317" s="13">
        <f t="shared" si="124"/>
        <v>0.9878018782600263</v>
      </c>
      <c r="U317" s="13">
        <f t="shared" si="124"/>
        <v>0.98616244543830933</v>
      </c>
      <c r="V317" s="3">
        <f t="shared" si="125"/>
        <v>115.57753728769251</v>
      </c>
      <c r="W317" s="13">
        <f t="shared" si="126"/>
        <v>0.9878018782600263</v>
      </c>
      <c r="X317" s="3">
        <f t="shared" si="127"/>
        <v>5.7933905168898047E-4</v>
      </c>
      <c r="Y317" s="3">
        <f t="shared" si="128"/>
        <v>0.37500794144009753</v>
      </c>
      <c r="Z317" s="3">
        <f t="shared" si="129"/>
        <v>38.983424033458611</v>
      </c>
      <c r="AA317" s="3">
        <f t="shared" si="130"/>
        <v>1199.0866533483786</v>
      </c>
      <c r="AD317" s="3">
        <f t="shared" si="115"/>
        <v>-1.0607008509698757E-3</v>
      </c>
      <c r="AE317" s="3">
        <f>Eur_1M!B316/100</f>
        <v>-3.7299999999999998E-3</v>
      </c>
      <c r="AF317" s="3">
        <f t="shared" si="116"/>
        <v>1.5</v>
      </c>
      <c r="AG317" s="3">
        <f t="shared" si="117"/>
        <v>-0.5</v>
      </c>
      <c r="AH317" s="3">
        <f t="shared" si="119"/>
        <v>0.99893929914903012</v>
      </c>
      <c r="AI317" s="3">
        <f t="shared" si="118"/>
        <v>0.99626999999999999</v>
      </c>
      <c r="AL317" s="25"/>
      <c r="AM317" s="25"/>
    </row>
    <row r="318" spans="1:39">
      <c r="A318" s="4">
        <v>42769</v>
      </c>
      <c r="B318" s="3">
        <v>136.98490000000001</v>
      </c>
      <c r="C318" s="3">
        <f t="shared" si="106"/>
        <v>-4.7220332623961424E-4</v>
      </c>
      <c r="D318" s="3">
        <f t="shared" si="107"/>
        <v>2.2297598131175557E-7</v>
      </c>
      <c r="E318" s="3">
        <f t="shared" si="108"/>
        <v>7.8281908300248875E-5</v>
      </c>
      <c r="F318" s="3">
        <f t="shared" si="109"/>
        <v>-9.9087773865336373E-3</v>
      </c>
      <c r="G318" s="3">
        <f t="shared" si="110"/>
        <v>3.0405529216356871E-2</v>
      </c>
      <c r="H318" s="3">
        <f t="shared" si="111"/>
        <v>1.5</v>
      </c>
      <c r="I318" s="13">
        <f>I319*(1+(H319*((B318/B319)-1))+((1-H319)*(Eur_1M!B318/100)*((A318-A319)/360)))</f>
        <v>117.81339763435028</v>
      </c>
      <c r="J318" s="3">
        <f t="shared" si="112"/>
        <v>112.71451515149836</v>
      </c>
      <c r="K318" s="3">
        <f t="shared" si="105"/>
        <v>1.1184442072207696</v>
      </c>
      <c r="L318" s="13">
        <f t="shared" si="113"/>
        <v>1118.4442072207696</v>
      </c>
      <c r="M318" s="3">
        <f t="shared" si="114"/>
        <v>-7.0320441841939378E-4</v>
      </c>
      <c r="N318" s="3">
        <f t="shared" si="120"/>
        <v>4.4451021925287312E-2</v>
      </c>
      <c r="O318" s="3">
        <v>307</v>
      </c>
      <c r="P318" s="3">
        <f t="shared" si="121"/>
        <v>1.2182539682539681</v>
      </c>
      <c r="Q318" s="3">
        <f>(  Eur_12M!B317 + ( ('Swap(vs6M)_2Y'!B319 - Eur_12M!B317)/1  )*(P318-1) )/100</f>
        <v>-1.1234920634920634E-3</v>
      </c>
      <c r="R318" s="3">
        <f t="shared" si="122"/>
        <v>2.2781805783276887</v>
      </c>
      <c r="S318" s="3">
        <f t="shared" si="123"/>
        <v>2.2291179661394791</v>
      </c>
      <c r="T318" s="13">
        <f t="shared" si="124"/>
        <v>0.98864208953345856</v>
      </c>
      <c r="U318" s="13">
        <f t="shared" si="124"/>
        <v>0.98709697159021936</v>
      </c>
      <c r="V318" s="3">
        <f t="shared" si="125"/>
        <v>117.29208315208564</v>
      </c>
      <c r="W318" s="13">
        <f t="shared" si="126"/>
        <v>0.98864208953345856</v>
      </c>
      <c r="X318" s="3">
        <f t="shared" si="127"/>
        <v>5.426598790536128E-4</v>
      </c>
      <c r="Y318" s="3">
        <f t="shared" si="128"/>
        <v>0.43987389496341678</v>
      </c>
      <c r="Z318" s="3">
        <f t="shared" si="129"/>
        <v>36.760037624232609</v>
      </c>
      <c r="AA318" s="3">
        <f t="shared" si="130"/>
        <v>1204.1818373598542</v>
      </c>
      <c r="AD318" s="3">
        <f t="shared" si="115"/>
        <v>-4.7209185579522028E-4</v>
      </c>
      <c r="AE318" s="3">
        <f>Eur_1M!B317/100</f>
        <v>-3.7299999999999998E-3</v>
      </c>
      <c r="AF318" s="3">
        <f t="shared" si="116"/>
        <v>1.5</v>
      </c>
      <c r="AG318" s="3">
        <f t="shared" si="117"/>
        <v>-0.5</v>
      </c>
      <c r="AH318" s="3">
        <f t="shared" si="119"/>
        <v>0.99952790814420478</v>
      </c>
      <c r="AI318" s="3">
        <f t="shared" si="118"/>
        <v>0.99626999999999999</v>
      </c>
      <c r="AL318" s="25"/>
      <c r="AM318" s="25"/>
    </row>
    <row r="319" spans="1:39">
      <c r="A319" s="4">
        <v>42768</v>
      </c>
      <c r="B319" s="3">
        <v>137.0496</v>
      </c>
      <c r="C319" s="3">
        <f t="shared" si="106"/>
        <v>1.9442513053977346E-3</v>
      </c>
      <c r="D319" s="3">
        <f t="shared" si="107"/>
        <v>3.780113138540795E-6</v>
      </c>
      <c r="E319" s="3">
        <f t="shared" si="108"/>
        <v>8.7268974497160381E-5</v>
      </c>
      <c r="F319" s="3">
        <f t="shared" si="109"/>
        <v>-1.2471379190483318E-2</v>
      </c>
      <c r="G319" s="3">
        <f t="shared" si="110"/>
        <v>3.1648093786974661E-2</v>
      </c>
      <c r="H319" s="3">
        <f t="shared" si="111"/>
        <v>1.5</v>
      </c>
      <c r="I319" s="13">
        <f>I320*(1+(H320*((B319/B320)-1))+((1-H320)*(Eur_1M!B319/100)*((A319-A320)/360)))</f>
        <v>117.89627367209853</v>
      </c>
      <c r="J319" s="3">
        <f t="shared" si="112"/>
        <v>112.79380437157046</v>
      </c>
      <c r="K319" s="3">
        <f t="shared" si="105"/>
        <v>1.1192309787272212</v>
      </c>
      <c r="L319" s="13">
        <f t="shared" si="113"/>
        <v>1119.2309787272213</v>
      </c>
      <c r="M319" s="3">
        <f t="shared" si="114"/>
        <v>2.9201128652828999E-3</v>
      </c>
      <c r="N319" s="3">
        <f t="shared" si="120"/>
        <v>4.4291360082967461E-2</v>
      </c>
      <c r="O319" s="3">
        <v>308</v>
      </c>
      <c r="P319" s="3">
        <f t="shared" si="121"/>
        <v>1.2222222222222223</v>
      </c>
      <c r="Q319" s="3">
        <f>(  Eur_12M!B318 + ( ('Swap(vs6M)_2Y'!B320 - Eur_12M!B318)/1  )*(P319-1) )/100</f>
        <v>-1.1333333333333332E-3</v>
      </c>
      <c r="R319" s="3">
        <f t="shared" si="122"/>
        <v>2.29660591943524</v>
      </c>
      <c r="S319" s="3">
        <f t="shared" si="123"/>
        <v>2.2476399784853309</v>
      </c>
      <c r="T319" s="13">
        <f t="shared" si="124"/>
        <v>0.98917936966781417</v>
      </c>
      <c r="U319" s="13">
        <f t="shared" si="124"/>
        <v>0.98770042192314522</v>
      </c>
      <c r="V319" s="3">
        <f t="shared" si="125"/>
        <v>118.05067612825337</v>
      </c>
      <c r="W319" s="13">
        <f t="shared" si="126"/>
        <v>0.98917936966781417</v>
      </c>
      <c r="X319" s="3">
        <f t="shared" si="127"/>
        <v>5.209248831055754E-4</v>
      </c>
      <c r="Y319" s="3">
        <f t="shared" si="128"/>
        <v>0.48088265637667438</v>
      </c>
      <c r="Z319" s="3">
        <f t="shared" si="129"/>
        <v>35.325127653489531</v>
      </c>
      <c r="AA319" s="3">
        <f t="shared" si="130"/>
        <v>1208.8627441266817</v>
      </c>
      <c r="AD319" s="3">
        <f t="shared" si="115"/>
        <v>1.9461425874776062E-3</v>
      </c>
      <c r="AE319" s="3">
        <f>Eur_1M!B318/100</f>
        <v>-3.7299999999999998E-3</v>
      </c>
      <c r="AF319" s="3">
        <f t="shared" si="116"/>
        <v>1.5</v>
      </c>
      <c r="AG319" s="3">
        <f t="shared" si="117"/>
        <v>-0.5</v>
      </c>
      <c r="AH319" s="3">
        <f t="shared" si="119"/>
        <v>1.0019461425874776</v>
      </c>
      <c r="AI319" s="3">
        <f t="shared" si="118"/>
        <v>0.99626999999999999</v>
      </c>
      <c r="AL319" s="25"/>
      <c r="AM319" s="25"/>
    </row>
    <row r="320" spans="1:39">
      <c r="A320" s="4">
        <v>42767</v>
      </c>
      <c r="B320" s="3">
        <v>136.7834</v>
      </c>
      <c r="C320" s="3">
        <f t="shared" si="106"/>
        <v>-1.624607902108381E-3</v>
      </c>
      <c r="D320" s="3">
        <f t="shared" si="107"/>
        <v>2.6393508355929948E-6</v>
      </c>
      <c r="E320" s="3">
        <f t="shared" si="108"/>
        <v>8.3831896544573842E-5</v>
      </c>
      <c r="F320" s="3">
        <f t="shared" si="109"/>
        <v>-1.5001322553155401E-2</v>
      </c>
      <c r="G320" s="3">
        <f t="shared" si="110"/>
        <v>3.0240815119719093E-2</v>
      </c>
      <c r="H320" s="3">
        <f t="shared" si="111"/>
        <v>1.5</v>
      </c>
      <c r="I320" s="13">
        <f>I321*(1+(H321*((B320/B321)-1))+((1-H321)*(Eur_1M!B320/100)*((A320-A321)/360)))</f>
        <v>117.552505411917</v>
      </c>
      <c r="J320" s="3">
        <f t="shared" si="112"/>
        <v>112.46491416426913</v>
      </c>
      <c r="K320" s="3">
        <f t="shared" si="105"/>
        <v>1.1159674651799785</v>
      </c>
      <c r="L320" s="13">
        <f t="shared" si="113"/>
        <v>1115.9674651799785</v>
      </c>
      <c r="M320" s="3">
        <f t="shared" si="114"/>
        <v>-2.4327234184510641E-3</v>
      </c>
      <c r="N320" s="3">
        <f t="shared" si="120"/>
        <v>4.4349423520423384E-2</v>
      </c>
      <c r="O320" s="3">
        <v>309</v>
      </c>
      <c r="P320" s="3">
        <f t="shared" si="121"/>
        <v>1.2261904761904763</v>
      </c>
      <c r="Q320" s="3">
        <f>(  Eur_12M!B319 + ( ('Swap(vs6M)_2Y'!B321 - Eur_12M!B319)/1  )*(P320-1) )/100</f>
        <v>-1.1365357142857143E-3</v>
      </c>
      <c r="R320" s="3">
        <f t="shared" si="122"/>
        <v>2.2303957183724257</v>
      </c>
      <c r="S320" s="3">
        <f t="shared" si="123"/>
        <v>2.1812860560073761</v>
      </c>
      <c r="T320" s="13">
        <f t="shared" si="124"/>
        <v>0.98713940821130897</v>
      </c>
      <c r="U320" s="13">
        <f t="shared" si="124"/>
        <v>0.9854188674348564</v>
      </c>
      <c r="V320" s="3">
        <f t="shared" si="125"/>
        <v>114.82234950004226</v>
      </c>
      <c r="W320" s="13">
        <f t="shared" si="126"/>
        <v>0.98713940821130897</v>
      </c>
      <c r="X320" s="3">
        <f t="shared" si="127"/>
        <v>6.0514129672640117E-4</v>
      </c>
      <c r="Y320" s="3">
        <f t="shared" si="128"/>
        <v>0.38037611506113644</v>
      </c>
      <c r="Z320" s="3">
        <f t="shared" si="129"/>
        <v>40.983191559078406</v>
      </c>
      <c r="AA320" s="3">
        <f t="shared" si="130"/>
        <v>1209.9963179412146</v>
      </c>
      <c r="AD320" s="3">
        <f t="shared" si="115"/>
        <v>-1.6232889410521256E-3</v>
      </c>
      <c r="AE320" s="3">
        <f>Eur_1M!B319/100</f>
        <v>-3.7199999999999998E-3</v>
      </c>
      <c r="AF320" s="3">
        <f t="shared" si="116"/>
        <v>1.5</v>
      </c>
      <c r="AG320" s="3">
        <f t="shared" si="117"/>
        <v>-0.5</v>
      </c>
      <c r="AH320" s="3">
        <f t="shared" si="119"/>
        <v>0.99837671105894787</v>
      </c>
      <c r="AI320" s="3">
        <f t="shared" si="118"/>
        <v>0.99628000000000005</v>
      </c>
      <c r="AL320" s="25"/>
      <c r="AM320" s="25"/>
    </row>
    <row r="321" spans="1:39">
      <c r="A321" s="4">
        <v>42766</v>
      </c>
      <c r="B321" s="3">
        <v>137.00579999999999</v>
      </c>
      <c r="C321" s="3">
        <f t="shared" si="106"/>
        <v>1.3680307351182032E-3</v>
      </c>
      <c r="D321" s="3">
        <f t="shared" si="107"/>
        <v>1.8715080922280515E-6</v>
      </c>
      <c r="E321" s="3">
        <f t="shared" si="108"/>
        <v>8.2570710842320299E-5</v>
      </c>
      <c r="F321" s="3">
        <f t="shared" si="109"/>
        <v>-1.455066743261E-2</v>
      </c>
      <c r="G321" s="3">
        <f t="shared" si="110"/>
        <v>3.0116542718090219E-2</v>
      </c>
      <c r="H321" s="3">
        <f t="shared" si="111"/>
        <v>1.5</v>
      </c>
      <c r="I321" s="13">
        <f>I322*(1+(H322*((B321/B322)-1))+((1-H322)*(Eur_1M!B321/100)*((A321-A322)/360)))</f>
        <v>117.83882627325517</v>
      </c>
      <c r="J321" s="3">
        <f t="shared" si="112"/>
        <v>112.7388432564735</v>
      </c>
      <c r="K321" s="3">
        <f t="shared" si="105"/>
        <v>1.1186856102738327</v>
      </c>
      <c r="L321" s="13">
        <f t="shared" si="113"/>
        <v>1118.6856102738327</v>
      </c>
      <c r="M321" s="3">
        <f t="shared" si="114"/>
        <v>2.0565009922335945E-3</v>
      </c>
      <c r="N321" s="3">
        <f t="shared" si="120"/>
        <v>4.4291051920686587E-2</v>
      </c>
      <c r="O321" s="3">
        <v>310</v>
      </c>
      <c r="P321" s="3">
        <f t="shared" si="121"/>
        <v>1.2301587301587302</v>
      </c>
      <c r="Q321" s="3">
        <f>(  Eur_12M!B320 + ( ('Swap(vs6M)_2Y'!B322 - Eur_12M!B320)/1  )*(P321-1) )/100</f>
        <v>-1.1105793650793652E-3</v>
      </c>
      <c r="R321" s="3">
        <f t="shared" si="122"/>
        <v>2.2798247264261313</v>
      </c>
      <c r="S321" s="3">
        <f t="shared" si="123"/>
        <v>2.2307004041894118</v>
      </c>
      <c r="T321" s="13">
        <f t="shared" si="124"/>
        <v>0.98869095705771248</v>
      </c>
      <c r="U321" s="13">
        <f t="shared" si="124"/>
        <v>0.98714950957357694</v>
      </c>
      <c r="V321" s="3">
        <f t="shared" si="125"/>
        <v>117.53528272747212</v>
      </c>
      <c r="W321" s="13">
        <f t="shared" si="126"/>
        <v>0.98869095705771248</v>
      </c>
      <c r="X321" s="3">
        <f t="shared" si="127"/>
        <v>5.3983466992453847E-4</v>
      </c>
      <c r="Y321" s="3">
        <f t="shared" si="128"/>
        <v>0.43516479772918537</v>
      </c>
      <c r="Z321" s="3">
        <f t="shared" si="129"/>
        <v>36.809000461818727</v>
      </c>
      <c r="AA321" s="3">
        <f t="shared" si="130"/>
        <v>1216.0107532605753</v>
      </c>
      <c r="AD321" s="3">
        <f t="shared" si="115"/>
        <v>1.3689669160237283E-3</v>
      </c>
      <c r="AE321" s="3">
        <f>Eur_1M!B320/100</f>
        <v>-3.7199999999999998E-3</v>
      </c>
      <c r="AF321" s="3">
        <f t="shared" si="116"/>
        <v>1.5</v>
      </c>
      <c r="AG321" s="3">
        <f t="shared" si="117"/>
        <v>-0.5</v>
      </c>
      <c r="AH321" s="3">
        <f t="shared" si="119"/>
        <v>1.0013689669160237</v>
      </c>
      <c r="AI321" s="3">
        <f t="shared" si="118"/>
        <v>0.99628000000000005</v>
      </c>
      <c r="AL321" s="25"/>
      <c r="AM321" s="25"/>
    </row>
    <row r="322" spans="1:39">
      <c r="A322" s="4">
        <v>42765</v>
      </c>
      <c r="B322" s="3">
        <v>136.8185</v>
      </c>
      <c r="C322" s="3">
        <f t="shared" si="106"/>
        <v>-1.7008079832315306E-3</v>
      </c>
      <c r="D322" s="3">
        <f t="shared" si="107"/>
        <v>2.8927477958241064E-6</v>
      </c>
      <c r="E322" s="3">
        <f t="shared" si="108"/>
        <v>1.1543276601010119E-4</v>
      </c>
      <c r="F322" s="3">
        <f t="shared" si="109"/>
        <v>-2.1812216918017279E-2</v>
      </c>
      <c r="G322" s="3">
        <f t="shared" si="110"/>
        <v>3.398111215651619E-2</v>
      </c>
      <c r="H322" s="3">
        <f t="shared" si="111"/>
        <v>1.5</v>
      </c>
      <c r="I322" s="13">
        <f>I323*(1+(H323*((B322/B323)-1))+((1-H323)*(Eur_1M!B322/100)*((A322-A323)/360)))</f>
        <v>117.59673962114006</v>
      </c>
      <c r="J322" s="3">
        <f t="shared" si="112"/>
        <v>112.50723394746697</v>
      </c>
      <c r="K322" s="3">
        <f t="shared" si="105"/>
        <v>1.1163873961560806</v>
      </c>
      <c r="L322" s="13">
        <f t="shared" si="113"/>
        <v>1116.3873961560805</v>
      </c>
      <c r="M322" s="3">
        <f t="shared" si="114"/>
        <v>-2.5367584963046624E-3</v>
      </c>
      <c r="N322" s="3">
        <f t="shared" si="120"/>
        <v>4.4206101935389069E-2</v>
      </c>
      <c r="O322" s="3">
        <v>311</v>
      </c>
      <c r="P322" s="3">
        <f t="shared" si="121"/>
        <v>1.2341269841269842</v>
      </c>
      <c r="Q322" s="3">
        <f>(  Eur_12M!B321 + ( ('Swap(vs6M)_2Y'!B323 - Eur_12M!B321)/1  )*(P322-1) )/100</f>
        <v>-1.1287698412698413E-3</v>
      </c>
      <c r="R322" s="3">
        <f t="shared" si="122"/>
        <v>2.2380922759704198</v>
      </c>
      <c r="S322" s="3">
        <f t="shared" si="123"/>
        <v>2.1889831567663394</v>
      </c>
      <c r="T322" s="13">
        <f t="shared" si="124"/>
        <v>0.98739248087169218</v>
      </c>
      <c r="U322" s="13">
        <f t="shared" si="124"/>
        <v>0.98570096787357675</v>
      </c>
      <c r="V322" s="3">
        <f t="shared" si="125"/>
        <v>115.23746985294667</v>
      </c>
      <c r="W322" s="13">
        <f t="shared" si="126"/>
        <v>0.98739248087169218</v>
      </c>
      <c r="X322" s="3">
        <f t="shared" si="127"/>
        <v>5.9460708689800445E-4</v>
      </c>
      <c r="Y322" s="3">
        <f t="shared" si="128"/>
        <v>0.39008750276825244</v>
      </c>
      <c r="Z322" s="3">
        <f t="shared" si="129"/>
        <v>40.429837854811765</v>
      </c>
      <c r="AA322" s="3">
        <f t="shared" si="130"/>
        <v>1218.175955614344</v>
      </c>
      <c r="AD322" s="3">
        <f t="shared" si="115"/>
        <v>-1.699362428986495E-3</v>
      </c>
      <c r="AE322" s="3">
        <f>Eur_1M!B321/100</f>
        <v>-3.7199999999999998E-3</v>
      </c>
      <c r="AF322" s="3">
        <f t="shared" si="116"/>
        <v>1.5</v>
      </c>
      <c r="AG322" s="3">
        <f t="shared" si="117"/>
        <v>-0.5</v>
      </c>
      <c r="AH322" s="3">
        <f t="shared" si="119"/>
        <v>0.9983006375710135</v>
      </c>
      <c r="AI322" s="3">
        <f t="shared" si="118"/>
        <v>0.99628000000000005</v>
      </c>
      <c r="AL322" s="25"/>
      <c r="AM322" s="25"/>
    </row>
    <row r="323" spans="1:39">
      <c r="A323" s="4">
        <v>42762</v>
      </c>
      <c r="B323" s="3">
        <v>137.0514</v>
      </c>
      <c r="C323" s="3">
        <f t="shared" si="106"/>
        <v>1.152918600117928E-4</v>
      </c>
      <c r="D323" s="3">
        <f t="shared" si="107"/>
        <v>1.3292212984978826E-8</v>
      </c>
      <c r="E323" s="3">
        <f t="shared" si="108"/>
        <v>1.1509410659705394E-4</v>
      </c>
      <c r="F323" s="3">
        <f t="shared" si="109"/>
        <v>-1.8513257382905615E-2</v>
      </c>
      <c r="G323" s="3">
        <f t="shared" si="110"/>
        <v>3.5132023892734718E-2</v>
      </c>
      <c r="H323" s="3">
        <f t="shared" si="111"/>
        <v>1.5</v>
      </c>
      <c r="I323" s="13">
        <f>I324*(1+(H324*((B323/B324)-1))+((1-H324)*(Eur_1M!B323/100)*((A323-A324)/360)))</f>
        <v>117.89543284562139</v>
      </c>
      <c r="J323" s="3">
        <f t="shared" si="112"/>
        <v>112.79299993548254</v>
      </c>
      <c r="K323" s="3">
        <f t="shared" si="105"/>
        <v>1.1192229964644096</v>
      </c>
      <c r="L323" s="13">
        <f t="shared" si="113"/>
        <v>1119.2229964644096</v>
      </c>
      <c r="M323" s="3">
        <f t="shared" si="114"/>
        <v>1.7809856573627211E-4</v>
      </c>
      <c r="N323" s="3">
        <f t="shared" si="120"/>
        <v>4.4210206583833067E-2</v>
      </c>
      <c r="O323" s="3">
        <v>312</v>
      </c>
      <c r="P323" s="3">
        <f t="shared" si="121"/>
        <v>1.2380952380952381</v>
      </c>
      <c r="Q323" s="3">
        <f>(  Eur_12M!B322 + ( ('Swap(vs6M)_2Y'!B324 - Eur_12M!B322)/1  )*(P323-1) )/100</f>
        <v>-1.1266666666666667E-3</v>
      </c>
      <c r="R323" s="3">
        <f t="shared" si="122"/>
        <v>2.2859084285042863</v>
      </c>
      <c r="S323" s="3">
        <f t="shared" si="123"/>
        <v>2.2367158518668577</v>
      </c>
      <c r="T323" s="13">
        <f t="shared" si="124"/>
        <v>0.98887019186886094</v>
      </c>
      <c r="U323" s="13">
        <f t="shared" si="124"/>
        <v>0.98734754135571812</v>
      </c>
      <c r="V323" s="3">
        <f t="shared" si="125"/>
        <v>118.04048540381382</v>
      </c>
      <c r="W323" s="13">
        <f t="shared" si="126"/>
        <v>0.98887019186886094</v>
      </c>
      <c r="X323" s="3">
        <f t="shared" si="127"/>
        <v>5.3139516296776845E-4</v>
      </c>
      <c r="Y323" s="3">
        <f t="shared" si="128"/>
        <v>0.46343645352915463</v>
      </c>
      <c r="Z323" s="3">
        <f t="shared" si="129"/>
        <v>36.435727411739244</v>
      </c>
      <c r="AA323" s="3">
        <f t="shared" si="130"/>
        <v>1224.1366723906522</v>
      </c>
      <c r="AD323" s="3">
        <f t="shared" si="115"/>
        <v>1.1529850637370664E-4</v>
      </c>
      <c r="AE323" s="3">
        <f>Eur_1M!B322/100</f>
        <v>-3.7199999999999998E-3</v>
      </c>
      <c r="AF323" s="3">
        <f t="shared" si="116"/>
        <v>1.5</v>
      </c>
      <c r="AG323" s="3">
        <f t="shared" si="117"/>
        <v>-0.5</v>
      </c>
      <c r="AH323" s="3">
        <f t="shared" si="119"/>
        <v>1.0001152985063737</v>
      </c>
      <c r="AI323" s="3">
        <f t="shared" si="118"/>
        <v>0.99628000000000005</v>
      </c>
      <c r="AL323" s="25"/>
      <c r="AM323" s="25"/>
    </row>
    <row r="324" spans="1:39">
      <c r="A324" s="4">
        <v>42761</v>
      </c>
      <c r="B324" s="3">
        <v>137.03559999999999</v>
      </c>
      <c r="C324" s="3">
        <f t="shared" si="106"/>
        <v>-2.3724786243949445E-3</v>
      </c>
      <c r="D324" s="3">
        <f t="shared" si="107"/>
        <v>5.6286548232109283E-6</v>
      </c>
      <c r="E324" s="3">
        <f t="shared" si="108"/>
        <v>1.1966377281445542E-4</v>
      </c>
      <c r="F324" s="3">
        <f t="shared" si="109"/>
        <v>-2.0769333779106523E-2</v>
      </c>
      <c r="G324" s="3">
        <f t="shared" si="110"/>
        <v>3.5156840661762244E-2</v>
      </c>
      <c r="H324" s="3">
        <f t="shared" si="111"/>
        <v>1.5</v>
      </c>
      <c r="I324" s="13">
        <f>I325*(1+(H325*((B324/B325)-1))+((1-H325)*(Eur_1M!B324/100)*((A324-A325)/360)))</f>
        <v>117.87443770778219</v>
      </c>
      <c r="J324" s="3">
        <f t="shared" si="112"/>
        <v>112.77291345270892</v>
      </c>
      <c r="K324" s="3">
        <f t="shared" si="105"/>
        <v>1.119023682203319</v>
      </c>
      <c r="L324" s="13">
        <f t="shared" si="113"/>
        <v>1119.0236822033191</v>
      </c>
      <c r="M324" s="3">
        <f t="shared" si="114"/>
        <v>-3.5556469424208956E-3</v>
      </c>
      <c r="N324" s="3">
        <f t="shared" si="120"/>
        <v>4.4030560410417342E-2</v>
      </c>
      <c r="O324" s="3">
        <v>313</v>
      </c>
      <c r="P324" s="3">
        <f t="shared" si="121"/>
        <v>1.2420634920634921</v>
      </c>
      <c r="Q324" s="3">
        <f>(  Eur_12M!B323 + ( ('Swap(vs6M)_2Y'!B325 - Eur_12M!B323)/1  )*(P324-1) )/100</f>
        <v>-1.1192460317460315E-3</v>
      </c>
      <c r="R324" s="3">
        <f t="shared" si="122"/>
        <v>2.287911299424926</v>
      </c>
      <c r="S324" s="3">
        <f t="shared" si="123"/>
        <v>2.2388401634892943</v>
      </c>
      <c r="T324" s="13">
        <f t="shared" si="124"/>
        <v>0.98892865642551353</v>
      </c>
      <c r="U324" s="13">
        <f t="shared" si="124"/>
        <v>0.98741684102272032</v>
      </c>
      <c r="V324" s="3">
        <f t="shared" si="125"/>
        <v>117.84410910467102</v>
      </c>
      <c r="W324" s="13">
        <f t="shared" si="126"/>
        <v>0.98892865642551353</v>
      </c>
      <c r="X324" s="3">
        <f t="shared" si="127"/>
        <v>5.3037026497595682E-4</v>
      </c>
      <c r="Y324" s="3">
        <f t="shared" si="128"/>
        <v>0.4629217853127916</v>
      </c>
      <c r="Z324" s="3">
        <f t="shared" si="129"/>
        <v>36.320827356033504</v>
      </c>
      <c r="AA324" s="3">
        <f t="shared" si="130"/>
        <v>1228.1405533344496</v>
      </c>
      <c r="AD324" s="3">
        <f t="shared" si="115"/>
        <v>-2.3696665213077672E-3</v>
      </c>
      <c r="AE324" s="3">
        <f>Eur_1M!B323/100</f>
        <v>-3.7199999999999998E-3</v>
      </c>
      <c r="AF324" s="3">
        <f t="shared" si="116"/>
        <v>1.5</v>
      </c>
      <c r="AG324" s="3">
        <f t="shared" si="117"/>
        <v>-0.5</v>
      </c>
      <c r="AH324" s="3">
        <f t="shared" si="119"/>
        <v>0.99763033347869223</v>
      </c>
      <c r="AI324" s="3">
        <f t="shared" si="118"/>
        <v>0.99628000000000005</v>
      </c>
      <c r="AL324" s="25"/>
      <c r="AM324" s="25"/>
    </row>
    <row r="325" spans="1:39">
      <c r="A325" s="4">
        <v>42760</v>
      </c>
      <c r="B325" s="3">
        <v>137.36109999999999</v>
      </c>
      <c r="C325" s="3">
        <f t="shared" si="106"/>
        <v>-3.9162852512434777E-3</v>
      </c>
      <c r="D325" s="3">
        <f t="shared" si="107"/>
        <v>1.5337290169107189E-5</v>
      </c>
      <c r="E325" s="3">
        <f t="shared" si="108"/>
        <v>1.1452307960341623E-4</v>
      </c>
      <c r="F325" s="3">
        <f t="shared" si="109"/>
        <v>-1.7698312663397178E-2</v>
      </c>
      <c r="G325" s="3">
        <f t="shared" si="110"/>
        <v>3.5293848361864485E-2</v>
      </c>
      <c r="H325" s="3">
        <f t="shared" si="111"/>
        <v>1.5</v>
      </c>
      <c r="I325" s="13">
        <f>I326*(1+(H326*((B325/B326)-1))+((1-H326)*(Eur_1M!B325/100)*((A325-A326)/360)))</f>
        <v>118.29430359688939</v>
      </c>
      <c r="J325" s="3">
        <f t="shared" si="112"/>
        <v>113.17460783611216</v>
      </c>
      <c r="K325" s="3">
        <f t="shared" si="105"/>
        <v>1.1230096174272484</v>
      </c>
      <c r="L325" s="13">
        <f t="shared" si="113"/>
        <v>1123.0096174272483</v>
      </c>
      <c r="M325" s="3">
        <f t="shared" si="114"/>
        <v>-5.8749972938611124E-3</v>
      </c>
      <c r="N325" s="3">
        <f t="shared" si="120"/>
        <v>4.3586125709431066E-2</v>
      </c>
      <c r="O325" s="3">
        <v>314</v>
      </c>
      <c r="P325" s="3">
        <f t="shared" si="121"/>
        <v>1.246031746031746</v>
      </c>
      <c r="Q325" s="3">
        <f>(  Eur_12M!B324 + ( ('Swap(vs6M)_2Y'!B326 - Eur_12M!B324)/1  )*(P325-1) )/100</f>
        <v>-1.1231746031746032E-3</v>
      </c>
      <c r="R325" s="3">
        <f t="shared" si="122"/>
        <v>2.380026945441152</v>
      </c>
      <c r="S325" s="3">
        <f t="shared" si="123"/>
        <v>2.3313735873754897</v>
      </c>
      <c r="T325" s="13">
        <f t="shared" si="124"/>
        <v>0.99134431392915101</v>
      </c>
      <c r="U325" s="13">
        <f t="shared" si="124"/>
        <v>0.99013316549136277</v>
      </c>
      <c r="V325" s="3">
        <f t="shared" si="125"/>
        <v>121.76936066094538</v>
      </c>
      <c r="W325" s="13">
        <f t="shared" si="126"/>
        <v>0.99134431392915101</v>
      </c>
      <c r="X325" s="3">
        <f t="shared" si="127"/>
        <v>4.2990954377319159E-4</v>
      </c>
      <c r="Y325" s="3">
        <f t="shared" si="128"/>
        <v>0.59864593171613445</v>
      </c>
      <c r="Z325" s="3">
        <f t="shared" si="129"/>
        <v>29.445668050885956</v>
      </c>
      <c r="AA325" s="3">
        <f t="shared" si="130"/>
        <v>1235.4651950471382</v>
      </c>
      <c r="AD325" s="3">
        <f t="shared" si="115"/>
        <v>-3.9086266072324571E-3</v>
      </c>
      <c r="AE325" s="3">
        <f>Eur_1M!B324/100</f>
        <v>-3.7199999999999998E-3</v>
      </c>
      <c r="AF325" s="3">
        <f t="shared" si="116"/>
        <v>1.5</v>
      </c>
      <c r="AG325" s="3">
        <f t="shared" si="117"/>
        <v>-0.5</v>
      </c>
      <c r="AH325" s="3">
        <f t="shared" si="119"/>
        <v>0.99609137339276754</v>
      </c>
      <c r="AI325" s="3">
        <f t="shared" si="118"/>
        <v>0.99628000000000005</v>
      </c>
      <c r="AL325" s="25"/>
      <c r="AM325" s="25"/>
    </row>
    <row r="326" spans="1:39">
      <c r="A326" s="4">
        <v>42759</v>
      </c>
      <c r="B326" s="3">
        <v>137.90010000000001</v>
      </c>
      <c r="C326" s="3">
        <f t="shared" si="106"/>
        <v>-2.3945185250174666E-3</v>
      </c>
      <c r="D326" s="3">
        <f t="shared" si="107"/>
        <v>5.7337189666518234E-6</v>
      </c>
      <c r="E326" s="3">
        <f t="shared" si="108"/>
        <v>9.9492424854831412E-5</v>
      </c>
      <c r="F326" s="3">
        <f t="shared" si="109"/>
        <v>-1.3228280700630854E-2</v>
      </c>
      <c r="G326" s="3">
        <f t="shared" si="110"/>
        <v>3.3813643469540897E-2</v>
      </c>
      <c r="H326" s="3">
        <f t="shared" si="111"/>
        <v>1.5</v>
      </c>
      <c r="I326" s="13">
        <f>I327*(1+(H327*((B326/B327)-1))+((1-H327)*(Eur_1M!B326/100)*((A326-A327)/360)))</f>
        <v>118.99132781324352</v>
      </c>
      <c r="J326" s="3">
        <f t="shared" si="112"/>
        <v>113.84146532577597</v>
      </c>
      <c r="K326" s="3">
        <f t="shared" si="105"/>
        <v>1.1296267145717802</v>
      </c>
      <c r="L326" s="13">
        <f t="shared" si="113"/>
        <v>1129.6267145717802</v>
      </c>
      <c r="M326" s="3">
        <f t="shared" si="114"/>
        <v>-3.5887461148973688E-3</v>
      </c>
      <c r="N326" s="3">
        <f t="shared" si="120"/>
        <v>4.3396097837972332E-2</v>
      </c>
      <c r="O326" s="3">
        <v>315</v>
      </c>
      <c r="P326" s="3">
        <f t="shared" si="121"/>
        <v>1.25</v>
      </c>
      <c r="Q326" s="3">
        <f>(  Eur_12M!B325 + ( ('Swap(vs6M)_2Y'!B327 - Eur_12M!B325)/1  )*(P326-1) )/100</f>
        <v>-1.1375000000000001E-3</v>
      </c>
      <c r="R326" s="3">
        <f t="shared" si="122"/>
        <v>2.5071435806013165</v>
      </c>
      <c r="S326" s="3">
        <f t="shared" si="123"/>
        <v>2.4586252682393477</v>
      </c>
      <c r="T326" s="13">
        <f t="shared" si="124"/>
        <v>0.99391443697447834</v>
      </c>
      <c r="U326" s="13">
        <f t="shared" si="124"/>
        <v>0.99302649448576663</v>
      </c>
      <c r="V326" s="3">
        <f t="shared" si="125"/>
        <v>128.3128416814011</v>
      </c>
      <c r="W326" s="13">
        <f t="shared" si="126"/>
        <v>0.99391443697447834</v>
      </c>
      <c r="X326" s="3">
        <f t="shared" si="127"/>
        <v>3.1414636870428836E-4</v>
      </c>
      <c r="Y326" s="3">
        <f t="shared" si="128"/>
        <v>0.75371281443761462</v>
      </c>
      <c r="Z326" s="3">
        <f t="shared" si="129"/>
        <v>21.745161904575998</v>
      </c>
      <c r="AA326" s="3">
        <f t="shared" si="130"/>
        <v>1243.0493229044246</v>
      </c>
      <c r="AD326" s="3">
        <f t="shared" si="115"/>
        <v>-2.3916539524143632E-3</v>
      </c>
      <c r="AE326" s="3">
        <f>Eur_1M!B325/100</f>
        <v>-3.7199999999999998E-3</v>
      </c>
      <c r="AF326" s="3">
        <f t="shared" si="116"/>
        <v>1.5</v>
      </c>
      <c r="AG326" s="3">
        <f t="shared" si="117"/>
        <v>-0.5</v>
      </c>
      <c r="AH326" s="3">
        <f t="shared" si="119"/>
        <v>0.99760834604758564</v>
      </c>
      <c r="AI326" s="3">
        <f t="shared" si="118"/>
        <v>0.99628000000000005</v>
      </c>
      <c r="AL326" s="25"/>
      <c r="AM326" s="25"/>
    </row>
    <row r="327" spans="1:39">
      <c r="A327" s="4">
        <v>42758</v>
      </c>
      <c r="B327" s="3">
        <v>138.23070000000001</v>
      </c>
      <c r="C327" s="3">
        <f t="shared" si="106"/>
        <v>3.241867382355555E-3</v>
      </c>
      <c r="D327" s="3">
        <f t="shared" si="107"/>
        <v>1.0509704124780858E-5</v>
      </c>
      <c r="E327" s="3">
        <f t="shared" si="108"/>
        <v>9.4031015251651323E-5</v>
      </c>
      <c r="F327" s="3">
        <f t="shared" si="109"/>
        <v>-1.0311929478792132E-2</v>
      </c>
      <c r="G327" s="3">
        <f t="shared" si="110"/>
        <v>3.3433503880661235E-2</v>
      </c>
      <c r="H327" s="3">
        <f t="shared" si="111"/>
        <v>1.5</v>
      </c>
      <c r="I327" s="13">
        <f>I328*(1+(H328*((B327/B328)-1))+((1-H328)*(Eur_1M!B327/100)*((A327-A328)/360)))</f>
        <v>119.41912464661526</v>
      </c>
      <c r="J327" s="3">
        <f t="shared" si="112"/>
        <v>114.25074740765342</v>
      </c>
      <c r="K327" s="3">
        <f t="shared" si="105"/>
        <v>1.1336879410516159</v>
      </c>
      <c r="L327" s="13">
        <f t="shared" si="113"/>
        <v>1133.6879410516158</v>
      </c>
      <c r="M327" s="3">
        <f t="shared" si="114"/>
        <v>4.8742931845615128E-3</v>
      </c>
      <c r="N327" s="3">
        <f t="shared" si="120"/>
        <v>4.2978742316657347E-2</v>
      </c>
      <c r="O327" s="3">
        <v>316</v>
      </c>
      <c r="P327" s="3">
        <f t="shared" si="121"/>
        <v>1.253968253968254</v>
      </c>
      <c r="Q327" s="3">
        <f>(  Eur_12M!B326 + ( ('Swap(vs6M)_2Y'!B328 - Eur_12M!B326)/1  )*(P327-1) )/100</f>
        <v>-1.1725396825396825E-3</v>
      </c>
      <c r="R327" s="3">
        <f t="shared" si="122"/>
        <v>2.6006492215216364</v>
      </c>
      <c r="S327" s="3">
        <f t="shared" si="123"/>
        <v>2.5525213147244741</v>
      </c>
      <c r="T327" s="13">
        <f t="shared" si="124"/>
        <v>0.99534762289321621</v>
      </c>
      <c r="U327" s="13">
        <f t="shared" si="124"/>
        <v>0.99465268171899313</v>
      </c>
      <c r="V327" s="3">
        <f t="shared" si="125"/>
        <v>132.29737460175431</v>
      </c>
      <c r="W327" s="13">
        <f t="shared" si="126"/>
        <v>0.99534762289321621</v>
      </c>
      <c r="X327" s="3">
        <f t="shared" si="127"/>
        <v>2.4852555148240302E-4</v>
      </c>
      <c r="Y327" s="3">
        <f t="shared" si="128"/>
        <v>0.87297663335118769</v>
      </c>
      <c r="Z327" s="3">
        <f t="shared" si="129"/>
        <v>17.214655849797943</v>
      </c>
      <c r="AA327" s="3">
        <f t="shared" si="130"/>
        <v>1249.0981204366258</v>
      </c>
      <c r="AD327" s="3">
        <f t="shared" si="115"/>
        <v>3.2471279175343426E-3</v>
      </c>
      <c r="AE327" s="3">
        <f>Eur_1M!B326/100</f>
        <v>-3.7199999999999998E-3</v>
      </c>
      <c r="AF327" s="3">
        <f t="shared" si="116"/>
        <v>1.5</v>
      </c>
      <c r="AG327" s="3">
        <f t="shared" si="117"/>
        <v>-0.5</v>
      </c>
      <c r="AH327" s="3">
        <f t="shared" si="119"/>
        <v>1.0032471279175343</v>
      </c>
      <c r="AI327" s="3">
        <f t="shared" si="118"/>
        <v>0.99628000000000005</v>
      </c>
      <c r="AL327" s="25"/>
      <c r="AM327" s="25"/>
    </row>
    <row r="328" spans="1:39">
      <c r="A328" s="4">
        <v>42755</v>
      </c>
      <c r="B328" s="3">
        <v>137.7833</v>
      </c>
      <c r="C328" s="3">
        <f t="shared" si="106"/>
        <v>-2.8178485165699044E-3</v>
      </c>
      <c r="D328" s="3">
        <f t="shared" si="107"/>
        <v>7.9402702623352115E-6</v>
      </c>
      <c r="E328" s="3">
        <f t="shared" si="108"/>
        <v>8.4029224693973095E-5</v>
      </c>
      <c r="F328" s="3">
        <f t="shared" si="109"/>
        <v>-1.2841116310618475E-2</v>
      </c>
      <c r="G328" s="3">
        <f t="shared" si="110"/>
        <v>3.0901211015739775E-2</v>
      </c>
      <c r="H328" s="3">
        <f t="shared" si="111"/>
        <v>1.5</v>
      </c>
      <c r="I328" s="13">
        <f>I329*(1+(H329*((B328/B329)-1))+((1-H329)*(Eur_1M!B328/100)*((A328-A329)/360)))</f>
        <v>118.83845714273224</v>
      </c>
      <c r="J328" s="3">
        <f t="shared" si="112"/>
        <v>113.69521079230567</v>
      </c>
      <c r="K328" s="3">
        <f t="shared" ref="K328:K391" si="131">J328/$Y$2</f>
        <v>1.1281754592874031</v>
      </c>
      <c r="L328" s="13">
        <f t="shared" si="113"/>
        <v>1128.1754592874031</v>
      </c>
      <c r="M328" s="3">
        <f t="shared" si="114"/>
        <v>-4.2245674274528668E-3</v>
      </c>
      <c r="N328" s="3">
        <f t="shared" si="120"/>
        <v>4.2822893564871622E-2</v>
      </c>
      <c r="O328" s="3">
        <v>317</v>
      </c>
      <c r="P328" s="3">
        <f t="shared" si="121"/>
        <v>1.2579365079365079</v>
      </c>
      <c r="Q328" s="3">
        <f>(  Eur_12M!B327 + ( ('Swap(vs6M)_2Y'!B329 - Eur_12M!B327)/1  )*(P328-1) )/100</f>
        <v>-1.1805555555555556E-3</v>
      </c>
      <c r="R328" s="3">
        <f t="shared" si="122"/>
        <v>2.5041021583644794</v>
      </c>
      <c r="S328" s="3">
        <f t="shared" si="123"/>
        <v>2.4560729564501025</v>
      </c>
      <c r="T328" s="13">
        <f t="shared" si="124"/>
        <v>0.99386187089445999</v>
      </c>
      <c r="U328" s="13">
        <f t="shared" si="124"/>
        <v>0.99297676811874958</v>
      </c>
      <c r="V328" s="3">
        <f t="shared" si="125"/>
        <v>126.79807505612121</v>
      </c>
      <c r="W328" s="13">
        <f t="shared" si="126"/>
        <v>0.99386187089445999</v>
      </c>
      <c r="X328" s="3">
        <f t="shared" si="127"/>
        <v>3.2018447877758431E-4</v>
      </c>
      <c r="Y328" s="3">
        <f t="shared" si="128"/>
        <v>0.80034729321175979</v>
      </c>
      <c r="Z328" s="3">
        <f t="shared" si="129"/>
        <v>21.95271822953902</v>
      </c>
      <c r="AA328" s="3">
        <f t="shared" si="130"/>
        <v>1250.9581021503423</v>
      </c>
      <c r="AD328" s="3">
        <f t="shared" si="115"/>
        <v>-2.8138821078930176E-3</v>
      </c>
      <c r="AE328" s="3">
        <f>Eur_1M!B327/100</f>
        <v>-3.7199999999999998E-3</v>
      </c>
      <c r="AF328" s="3">
        <f t="shared" si="116"/>
        <v>1.5</v>
      </c>
      <c r="AG328" s="3">
        <f t="shared" si="117"/>
        <v>-0.5</v>
      </c>
      <c r="AH328" s="3">
        <f t="shared" si="119"/>
        <v>0.99718611789210698</v>
      </c>
      <c r="AI328" s="3">
        <f t="shared" si="118"/>
        <v>0.99628000000000005</v>
      </c>
      <c r="AL328" s="25"/>
      <c r="AM328" s="25"/>
    </row>
    <row r="329" spans="1:39">
      <c r="A329" s="4">
        <v>42754</v>
      </c>
      <c r="B329" s="3">
        <v>138.1721</v>
      </c>
      <c r="C329" s="3">
        <f t="shared" ref="C329:C392" si="132">+LN(B329/B330)</f>
        <v>-1.985404391908386E-3</v>
      </c>
      <c r="D329" s="3">
        <f t="shared" ref="D329:D392" si="133">+C329^2</f>
        <v>3.9418305994091083E-6</v>
      </c>
      <c r="E329" s="3">
        <f t="shared" ref="E329:E392" si="134">+SUM(D329:D348)</f>
        <v>7.6330438225211703E-5</v>
      </c>
      <c r="F329" s="3">
        <f t="shared" ref="F329:F392" si="135">+SUM(C329:C348)</f>
        <v>-1.0514677799618077E-2</v>
      </c>
      <c r="G329" s="3">
        <f t="shared" ref="G329:G392" si="136">+SQRT($D$3/$D$2)*SQRT(E329-((1/$D$2)*F329^2))</f>
        <v>2.9868238960857826E-2</v>
      </c>
      <c r="H329" s="3">
        <f t="shared" ref="H329:H392" si="137">+MIN($D$5,$D$4/G331)</f>
        <v>1.5</v>
      </c>
      <c r="I329" s="13">
        <f>I330*(1+(H330*((B329/B330)-1))+((1-H330)*(Eur_1M!B329/100)*((A329-A330)/360)))</f>
        <v>119.34156016599006</v>
      </c>
      <c r="J329" s="3">
        <f t="shared" ref="J329:J392" si="138">I329*(1-(1.1/100))^4</f>
        <v>114.17653986418047</v>
      </c>
      <c r="K329" s="3">
        <f t="shared" si="131"/>
        <v>1.1329515940335069</v>
      </c>
      <c r="L329" s="13">
        <f t="shared" ref="L329:L392" si="139">K329*1000</f>
        <v>1132.9515940335068</v>
      </c>
      <c r="M329" s="3">
        <f t="shared" ref="M329:M392" si="140">LN(L329/L330)</f>
        <v>-2.9744046628151252E-3</v>
      </c>
      <c r="N329" s="3">
        <f t="shared" si="120"/>
        <v>4.276994439633406E-2</v>
      </c>
      <c r="O329" s="3">
        <v>318</v>
      </c>
      <c r="P329" s="3">
        <f t="shared" si="121"/>
        <v>1.2619047619047619</v>
      </c>
      <c r="Q329" s="3">
        <f>(  Eur_12M!B328 + ( ('Swap(vs6M)_2Y'!B330 - Eur_12M!B328)/1  )*(P329-1) )/100</f>
        <v>-1.151904761904762E-3</v>
      </c>
      <c r="R329" s="3">
        <f t="shared" si="122"/>
        <v>2.5918568272864517</v>
      </c>
      <c r="S329" s="3">
        <f t="shared" si="123"/>
        <v>2.5438114093853428</v>
      </c>
      <c r="T329" s="13">
        <f t="shared" si="124"/>
        <v>0.99522702553130526</v>
      </c>
      <c r="U329" s="13">
        <f t="shared" si="124"/>
        <v>0.99451748659098349</v>
      </c>
      <c r="V329" s="3">
        <f t="shared" si="125"/>
        <v>131.57988246971308</v>
      </c>
      <c r="W329" s="13">
        <f t="shared" si="126"/>
        <v>0.99522702553130526</v>
      </c>
      <c r="X329" s="3">
        <f t="shared" si="127"/>
        <v>2.5486604437457549E-4</v>
      </c>
      <c r="Y329" s="3">
        <f t="shared" si="128"/>
        <v>0.84804175553830485</v>
      </c>
      <c r="Z329" s="3">
        <f t="shared" si="129"/>
        <v>17.656310312262406</v>
      </c>
      <c r="AA329" s="3">
        <f t="shared" si="130"/>
        <v>1256.8119193846155</v>
      </c>
      <c r="AD329" s="3">
        <f t="shared" ref="AD329:AD392" si="141">B329/B330-1</f>
        <v>-1.9834347803161512E-3</v>
      </c>
      <c r="AE329" s="3">
        <f>Eur_1M!B328/100</f>
        <v>-3.7199999999999998E-3</v>
      </c>
      <c r="AF329" s="3">
        <f t="shared" ref="AF329:AF392" si="142">H329</f>
        <v>1.5</v>
      </c>
      <c r="AG329" s="3">
        <f t="shared" ref="AG329:AG392" si="143">1-AF329</f>
        <v>-0.5</v>
      </c>
      <c r="AH329" s="3">
        <f t="shared" si="119"/>
        <v>0.99801656521968385</v>
      </c>
      <c r="AI329" s="3">
        <f t="shared" ref="AI329:AI392" si="144">AE329+1</f>
        <v>0.99628000000000005</v>
      </c>
      <c r="AL329" s="25"/>
      <c r="AM329" s="25"/>
    </row>
    <row r="330" spans="1:39">
      <c r="A330" s="4">
        <v>42753</v>
      </c>
      <c r="B330" s="3">
        <v>138.44669999999999</v>
      </c>
      <c r="C330" s="3">
        <f t="shared" si="132"/>
        <v>-2.2027529237765592E-3</v>
      </c>
      <c r="D330" s="3">
        <f t="shared" si="133"/>
        <v>4.8521204432061799E-6</v>
      </c>
      <c r="E330" s="3">
        <f t="shared" si="134"/>
        <v>7.2408308138811276E-5</v>
      </c>
      <c r="F330" s="3">
        <f t="shared" si="135"/>
        <v>-8.6696319236917521E-3</v>
      </c>
      <c r="G330" s="3">
        <f t="shared" si="136"/>
        <v>2.9410751374333775E-2</v>
      </c>
      <c r="H330" s="3">
        <f t="shared" si="137"/>
        <v>1.5</v>
      </c>
      <c r="I330" s="13">
        <f>I331*(1+(H331*((B330/B331)-1))+((1-H331)*(Eur_1M!B330/100)*((A330-A331)/360)))</f>
        <v>119.69705869516309</v>
      </c>
      <c r="J330" s="3">
        <f t="shared" si="138"/>
        <v>114.51665266253276</v>
      </c>
      <c r="K330" s="3">
        <f t="shared" si="131"/>
        <v>1.1363264671685904</v>
      </c>
      <c r="L330" s="13">
        <f t="shared" si="139"/>
        <v>1136.3264671685904</v>
      </c>
      <c r="M330" s="3">
        <f t="shared" si="140"/>
        <v>-3.300767844643723E-3</v>
      </c>
      <c r="N330" s="3">
        <f t="shared" si="120"/>
        <v>4.2618712730040448E-2</v>
      </c>
      <c r="O330" s="3">
        <v>319</v>
      </c>
      <c r="P330" s="3">
        <f t="shared" si="121"/>
        <v>1.2658730158730158</v>
      </c>
      <c r="Q330" s="3">
        <f>(  Eur_12M!B329 + ( ('Swap(vs6M)_2Y'!B331 - Eur_12M!B329)/1  )*(P330-1) )/100</f>
        <v>-1.1761111111111111E-3</v>
      </c>
      <c r="R330" s="3">
        <f t="shared" si="122"/>
        <v>2.6581751794921447</v>
      </c>
      <c r="S330" s="3">
        <f t="shared" si="123"/>
        <v>2.6102244300710904</v>
      </c>
      <c r="T330" s="13">
        <f t="shared" si="124"/>
        <v>0.99607174781388841</v>
      </c>
      <c r="U330" s="13">
        <f t="shared" si="124"/>
        <v>0.99547585803795402</v>
      </c>
      <c r="V330" s="3">
        <f t="shared" si="125"/>
        <v>134.90365665094009</v>
      </c>
      <c r="W330" s="13">
        <f t="shared" si="126"/>
        <v>0.99607174781388841</v>
      </c>
      <c r="X330" s="3">
        <f t="shared" si="127"/>
        <v>2.1393009222685981E-4</v>
      </c>
      <c r="Y330" s="3">
        <f t="shared" si="128"/>
        <v>0.92166456578264522</v>
      </c>
      <c r="Z330" s="3">
        <f t="shared" si="129"/>
        <v>14.902824713386996</v>
      </c>
      <c r="AA330" s="3">
        <f t="shared" si="130"/>
        <v>1262.0235385509759</v>
      </c>
      <c r="AD330" s="3">
        <f t="shared" si="141"/>
        <v>-2.2003286439115088E-3</v>
      </c>
      <c r="AE330" s="3">
        <f>Eur_1M!B329/100</f>
        <v>-3.7199999999999998E-3</v>
      </c>
      <c r="AF330" s="3">
        <f t="shared" si="142"/>
        <v>1.5</v>
      </c>
      <c r="AG330" s="3">
        <f t="shared" si="143"/>
        <v>-0.5</v>
      </c>
      <c r="AH330" s="3">
        <f t="shared" ref="AH330:AH393" si="145">(1+AD330)</f>
        <v>0.99779967135608849</v>
      </c>
      <c r="AI330" s="3">
        <f t="shared" si="144"/>
        <v>0.99628000000000005</v>
      </c>
      <c r="AL330" s="25"/>
      <c r="AM330" s="25"/>
    </row>
    <row r="331" spans="1:39">
      <c r="A331" s="4">
        <v>42752</v>
      </c>
      <c r="B331" s="3">
        <v>138.75200000000001</v>
      </c>
      <c r="C331" s="3">
        <f t="shared" si="132"/>
        <v>4.2603054439923228E-4</v>
      </c>
      <c r="D331" s="3">
        <f t="shared" si="133"/>
        <v>1.8150202476110623E-7</v>
      </c>
      <c r="E331" s="3">
        <f t="shared" si="134"/>
        <v>6.756803294871548E-5</v>
      </c>
      <c r="F331" s="3">
        <f t="shared" si="135"/>
        <v>-6.5757148998304973E-3</v>
      </c>
      <c r="G331" s="3">
        <f t="shared" si="136"/>
        <v>2.8707420617223482E-2</v>
      </c>
      <c r="H331" s="3">
        <f t="shared" si="137"/>
        <v>1.5</v>
      </c>
      <c r="I331" s="13">
        <f>I332*(1+(H332*((B331/B332)-1))+((1-H332)*(Eur_1M!B331/100)*((A331-A332)/360)))</f>
        <v>120.09280366943975</v>
      </c>
      <c r="J331" s="3">
        <f t="shared" si="138"/>
        <v>114.89527006764042</v>
      </c>
      <c r="K331" s="3">
        <f t="shared" si="131"/>
        <v>1.1400834140261134</v>
      </c>
      <c r="L331" s="13">
        <f t="shared" si="139"/>
        <v>1140.0834140261134</v>
      </c>
      <c r="M331" s="3">
        <f t="shared" si="140"/>
        <v>6.4414112567155214E-4</v>
      </c>
      <c r="N331" s="3">
        <f t="shared" si="120"/>
        <v>4.2633777603629429E-2</v>
      </c>
      <c r="O331" s="3">
        <v>320</v>
      </c>
      <c r="P331" s="3">
        <f t="shared" si="121"/>
        <v>1.2698412698412698</v>
      </c>
      <c r="Q331" s="3">
        <f>(  Eur_12M!B330 + ( ('Swap(vs6M)_2Y'!B332 - Eur_12M!B330)/1  )*(P331-1) )/100</f>
        <v>-1.1904761904761904E-3</v>
      </c>
      <c r="R331" s="3">
        <f t="shared" si="122"/>
        <v>2.721400571411968</v>
      </c>
      <c r="S331" s="3">
        <f t="shared" si="123"/>
        <v>2.6733577466961589</v>
      </c>
      <c r="T331" s="13">
        <f t="shared" si="124"/>
        <v>0.99674970313478728</v>
      </c>
      <c r="U331" s="13">
        <f t="shared" si="124"/>
        <v>0.99624519408074963</v>
      </c>
      <c r="V331" s="3">
        <f t="shared" si="125"/>
        <v>138.6254318749036</v>
      </c>
      <c r="W331" s="13">
        <f t="shared" si="126"/>
        <v>0.99674970313478728</v>
      </c>
      <c r="X331" s="3">
        <f t="shared" si="127"/>
        <v>1.7953447756606478E-4</v>
      </c>
      <c r="Y331" s="3">
        <f t="shared" si="128"/>
        <v>0.97572091342437117</v>
      </c>
      <c r="Z331" s="3">
        <f t="shared" si="129"/>
        <v>12.633519946549875</v>
      </c>
      <c r="AA331" s="3">
        <f t="shared" si="130"/>
        <v>1266.9871398152632</v>
      </c>
      <c r="AD331" s="3">
        <f t="shared" si="141"/>
        <v>4.2612130830055328E-4</v>
      </c>
      <c r="AE331" s="3">
        <f>Eur_1M!B330/100</f>
        <v>-3.7199999999999998E-3</v>
      </c>
      <c r="AF331" s="3">
        <f t="shared" si="142"/>
        <v>1.5</v>
      </c>
      <c r="AG331" s="3">
        <f t="shared" si="143"/>
        <v>-0.5</v>
      </c>
      <c r="AH331" s="3">
        <f t="shared" si="145"/>
        <v>1.0004261213083006</v>
      </c>
      <c r="AI331" s="3">
        <f t="shared" si="144"/>
        <v>0.99628000000000005</v>
      </c>
      <c r="AL331" s="25"/>
      <c r="AM331" s="25"/>
    </row>
    <row r="332" spans="1:39">
      <c r="A332" s="4">
        <v>42751</v>
      </c>
      <c r="B332" s="3">
        <v>138.69290000000001</v>
      </c>
      <c r="C332" s="3">
        <f t="shared" si="132"/>
        <v>4.7237797750830776E-4</v>
      </c>
      <c r="D332" s="3">
        <f t="shared" si="133"/>
        <v>2.2314095363483932E-7</v>
      </c>
      <c r="E332" s="3">
        <f t="shared" si="134"/>
        <v>6.8290106621128605E-5</v>
      </c>
      <c r="F332" s="3">
        <f t="shared" si="135"/>
        <v>-6.0511794564233933E-3</v>
      </c>
      <c r="G332" s="3">
        <f t="shared" si="136"/>
        <v>2.893763598764593E-2</v>
      </c>
      <c r="H332" s="3">
        <f t="shared" si="137"/>
        <v>1.5</v>
      </c>
      <c r="I332" s="13">
        <f>I333*(1+(H333*((B332/B333)-1))+((1-H333)*(Eur_1M!B332/100)*((A332-A333)/360)))</f>
        <v>120.01547186467084</v>
      </c>
      <c r="J332" s="3">
        <f t="shared" si="138"/>
        <v>114.8212851299734</v>
      </c>
      <c r="K332" s="3">
        <f t="shared" si="131"/>
        <v>1.1393492758821124</v>
      </c>
      <c r="L332" s="13">
        <f t="shared" si="139"/>
        <v>1139.3492758821124</v>
      </c>
      <c r="M332" s="3">
        <f t="shared" si="140"/>
        <v>7.2397221719209355E-4</v>
      </c>
      <c r="N332" s="3">
        <f t="shared" ref="N332:N395" si="146">SQRT(252)*STDEV(M333:M511)</f>
        <v>4.2683276183581427E-2</v>
      </c>
      <c r="O332" s="3">
        <v>321</v>
      </c>
      <c r="P332" s="3">
        <f t="shared" ref="P332:P395" si="147">O332/252</f>
        <v>1.2738095238095237</v>
      </c>
      <c r="Q332" s="3">
        <f>(  Eur_12M!B331 + ( ('Swap(vs6M)_2Y'!B333 - Eur_12M!B331)/1  )*(P332-1) )/100</f>
        <v>-1.1854761904761904E-3</v>
      </c>
      <c r="R332" s="3">
        <f t="shared" si="122"/>
        <v>2.7008009342183175</v>
      </c>
      <c r="S332" s="3">
        <f t="shared" si="123"/>
        <v>2.6526272354768121</v>
      </c>
      <c r="T332" s="13">
        <f t="shared" si="124"/>
        <v>0.99654136366112156</v>
      </c>
      <c r="U332" s="13">
        <f t="shared" si="124"/>
        <v>0.99600659899779709</v>
      </c>
      <c r="V332" s="3">
        <f t="shared" si="125"/>
        <v>137.89690535715931</v>
      </c>
      <c r="W332" s="13">
        <f t="shared" si="126"/>
        <v>0.99654136366112156</v>
      </c>
      <c r="X332" s="3">
        <f t="shared" si="127"/>
        <v>1.8945256753737189E-4</v>
      </c>
      <c r="Y332" s="3">
        <f t="shared" si="128"/>
        <v>0.95849977395775121</v>
      </c>
      <c r="Z332" s="3">
        <f t="shared" si="129"/>
        <v>13.371388120558652</v>
      </c>
      <c r="AA332" s="3">
        <f t="shared" si="130"/>
        <v>1270.6400000200977</v>
      </c>
      <c r="AD332" s="3">
        <f t="shared" si="141"/>
        <v>4.7248956555501209E-4</v>
      </c>
      <c r="AE332" s="3">
        <f>Eur_1M!B331/100</f>
        <v>-3.7199999999999998E-3</v>
      </c>
      <c r="AF332" s="3">
        <f t="shared" si="142"/>
        <v>1.5</v>
      </c>
      <c r="AG332" s="3">
        <f t="shared" si="143"/>
        <v>-0.5</v>
      </c>
      <c r="AH332" s="3">
        <f t="shared" si="145"/>
        <v>1.000472489565555</v>
      </c>
      <c r="AI332" s="3">
        <f t="shared" si="144"/>
        <v>0.99628000000000005</v>
      </c>
      <c r="AL332" s="25"/>
      <c r="AM332" s="25"/>
    </row>
    <row r="333" spans="1:39">
      <c r="A333" s="4">
        <v>42748</v>
      </c>
      <c r="B333" s="3">
        <v>138.62739999999999</v>
      </c>
      <c r="C333" s="3">
        <f t="shared" si="132"/>
        <v>-1.5345933366747271E-3</v>
      </c>
      <c r="D333" s="3">
        <f t="shared" si="133"/>
        <v>2.3549767089664723E-6</v>
      </c>
      <c r="E333" s="3">
        <f t="shared" si="134"/>
        <v>6.8093660935730841E-5</v>
      </c>
      <c r="F333" s="3">
        <f t="shared" si="135"/>
        <v>-6.6869443007144067E-3</v>
      </c>
      <c r="G333" s="3">
        <f t="shared" si="136"/>
        <v>2.880641485189139E-2</v>
      </c>
      <c r="H333" s="3">
        <f t="shared" si="137"/>
        <v>1.5</v>
      </c>
      <c r="I333" s="13">
        <f>I334*(1+(H334*((B333/B334)-1))+((1-H334)*(Eur_1M!B333/100)*((A333-A334)/360)))</f>
        <v>119.92861544201978</v>
      </c>
      <c r="J333" s="3">
        <f t="shared" si="138"/>
        <v>114.73818779330807</v>
      </c>
      <c r="K333" s="3">
        <f t="shared" si="131"/>
        <v>1.1385247171755084</v>
      </c>
      <c r="L333" s="13">
        <f t="shared" si="139"/>
        <v>1138.5247171755084</v>
      </c>
      <c r="M333" s="3">
        <f t="shared" si="140"/>
        <v>-2.2975954610822079E-3</v>
      </c>
      <c r="N333" s="3">
        <f t="shared" si="146"/>
        <v>4.2809048125393601E-2</v>
      </c>
      <c r="O333" s="3">
        <v>322</v>
      </c>
      <c r="P333" s="3">
        <f t="shared" si="147"/>
        <v>1.2777777777777777</v>
      </c>
      <c r="Q333" s="3">
        <f>(  Eur_12M!B332 + ( ('Swap(vs6M)_2Y'!B334 - Eur_12M!B332)/1  )*(P333-1) )/100</f>
        <v>-1.1927777777777776E-3</v>
      </c>
      <c r="R333" s="3">
        <f t="shared" si="122"/>
        <v>2.673647041118945</v>
      </c>
      <c r="S333" s="3">
        <f t="shared" si="123"/>
        <v>2.6252561926772935</v>
      </c>
      <c r="T333" s="13">
        <f t="shared" si="124"/>
        <v>0.99624843124882445</v>
      </c>
      <c r="U333" s="13">
        <f t="shared" si="124"/>
        <v>0.99567081038321581</v>
      </c>
      <c r="V333" s="3">
        <f t="shared" si="125"/>
        <v>137.06398923436939</v>
      </c>
      <c r="W333" s="13">
        <f t="shared" si="126"/>
        <v>0.99624843124882445</v>
      </c>
      <c r="X333" s="3">
        <f t="shared" si="127"/>
        <v>2.0302593791750832E-4</v>
      </c>
      <c r="Y333" s="3">
        <f t="shared" si="128"/>
        <v>0.94828081272796216</v>
      </c>
      <c r="Z333" s="3">
        <f t="shared" si="129"/>
        <v>14.395519914652517</v>
      </c>
      <c r="AA333" s="3">
        <f t="shared" si="130"/>
        <v>1274.1865503535596</v>
      </c>
      <c r="AD333" s="3">
        <f t="shared" si="141"/>
        <v>-1.5334164504111625E-3</v>
      </c>
      <c r="AE333" s="3">
        <f>Eur_1M!B332/100</f>
        <v>-3.7199999999999998E-3</v>
      </c>
      <c r="AF333" s="3">
        <f t="shared" si="142"/>
        <v>1.5</v>
      </c>
      <c r="AG333" s="3">
        <f t="shared" si="143"/>
        <v>-0.5</v>
      </c>
      <c r="AH333" s="3">
        <f t="shared" si="145"/>
        <v>0.99846658354958884</v>
      </c>
      <c r="AI333" s="3">
        <f t="shared" si="144"/>
        <v>0.99628000000000005</v>
      </c>
      <c r="AL333" s="25"/>
      <c r="AM333" s="25"/>
    </row>
    <row r="334" spans="1:39">
      <c r="A334" s="4">
        <v>42747</v>
      </c>
      <c r="B334" s="3">
        <v>138.84030000000001</v>
      </c>
      <c r="C334" s="3">
        <f t="shared" si="132"/>
        <v>-4.910912405068509E-4</v>
      </c>
      <c r="D334" s="3">
        <f t="shared" si="133"/>
        <v>2.4117060650255768E-7</v>
      </c>
      <c r="E334" s="3">
        <f t="shared" si="134"/>
        <v>6.6231450424077861E-5</v>
      </c>
      <c r="F334" s="3">
        <f t="shared" si="135"/>
        <v>-5.8543240385329192E-3</v>
      </c>
      <c r="G334" s="3">
        <f t="shared" si="136"/>
        <v>2.8511825898669664E-2</v>
      </c>
      <c r="H334" s="3">
        <f t="shared" si="137"/>
        <v>1.5</v>
      </c>
      <c r="I334" s="13">
        <f>I335*(1+(H335*((B334/B335)-1))+((1-H335)*(Eur_1M!B334/100)*((A334-A335)/360)))</f>
        <v>120.20447967536242</v>
      </c>
      <c r="J334" s="3">
        <f t="shared" si="138"/>
        <v>115.0021128131548</v>
      </c>
      <c r="K334" s="3">
        <f t="shared" si="131"/>
        <v>1.1411435938054744</v>
      </c>
      <c r="L334" s="13">
        <f t="shared" si="139"/>
        <v>1141.1435938054744</v>
      </c>
      <c r="M334" s="3">
        <f t="shared" si="140"/>
        <v>-7.3155686823007026E-4</v>
      </c>
      <c r="N334" s="3">
        <f t="shared" si="146"/>
        <v>4.2802544374976083E-2</v>
      </c>
      <c r="O334" s="3">
        <v>323</v>
      </c>
      <c r="P334" s="3">
        <f t="shared" si="147"/>
        <v>1.2817460317460319</v>
      </c>
      <c r="Q334" s="3">
        <f>(  Eur_12M!B333 + ( ('Swap(vs6M)_2Y'!B335 - Eur_12M!B333)/1  )*(P334-1) )/100</f>
        <v>-1.1638492063492064E-3</v>
      </c>
      <c r="R334" s="3">
        <f t="shared" si="122"/>
        <v>2.7180594586934541</v>
      </c>
      <c r="S334" s="3">
        <f t="shared" si="123"/>
        <v>2.6696008906022284</v>
      </c>
      <c r="T334" s="13">
        <f t="shared" si="124"/>
        <v>0.996716698171773</v>
      </c>
      <c r="U334" s="13">
        <f t="shared" si="124"/>
        <v>0.99620292727930282</v>
      </c>
      <c r="V334" s="3">
        <f t="shared" si="125"/>
        <v>139.70674389526823</v>
      </c>
      <c r="W334" s="13">
        <f t="shared" si="126"/>
        <v>0.996716698171773</v>
      </c>
      <c r="X334" s="3">
        <f t="shared" si="127"/>
        <v>1.7945210279548404E-4</v>
      </c>
      <c r="Y334" s="3">
        <f t="shared" si="128"/>
        <v>0.9470994869154874</v>
      </c>
      <c r="Z334" s="3">
        <f t="shared" si="129"/>
        <v>12.82037452497948</v>
      </c>
      <c r="AA334" s="3">
        <f t="shared" si="130"/>
        <v>1278.7853664014033</v>
      </c>
      <c r="AD334" s="3">
        <f t="shared" si="141"/>
        <v>-4.909706749406384E-4</v>
      </c>
      <c r="AE334" s="3">
        <f>Eur_1M!B333/100</f>
        <v>-3.7199999999999998E-3</v>
      </c>
      <c r="AF334" s="3">
        <f t="shared" si="142"/>
        <v>1.5</v>
      </c>
      <c r="AG334" s="3">
        <f t="shared" si="143"/>
        <v>-0.5</v>
      </c>
      <c r="AH334" s="3">
        <f t="shared" si="145"/>
        <v>0.99950902932505936</v>
      </c>
      <c r="AI334" s="3">
        <f t="shared" si="144"/>
        <v>0.99628000000000005</v>
      </c>
      <c r="AL334" s="25"/>
      <c r="AM334" s="25"/>
    </row>
    <row r="335" spans="1:39">
      <c r="A335" s="4">
        <v>42746</v>
      </c>
      <c r="B335" s="3">
        <v>138.9085</v>
      </c>
      <c r="C335" s="3">
        <f t="shared" si="132"/>
        <v>2.0206350831228933E-3</v>
      </c>
      <c r="D335" s="3">
        <f t="shared" si="133"/>
        <v>4.0829661391470625E-6</v>
      </c>
      <c r="E335" s="3">
        <f t="shared" si="134"/>
        <v>6.6326873453823295E-5</v>
      </c>
      <c r="F335" s="3">
        <f t="shared" si="135"/>
        <v>-4.7830658942406247E-3</v>
      </c>
      <c r="G335" s="3">
        <f t="shared" si="136"/>
        <v>2.8658430562899379E-2</v>
      </c>
      <c r="H335" s="3">
        <f t="shared" si="137"/>
        <v>1.5</v>
      </c>
      <c r="I335" s="13">
        <f>I336*(1+(H336*((B335/B336)-1))+((1-H336)*(Eur_1M!B335/100)*((A335-A336)/360)))</f>
        <v>120.2924482611493</v>
      </c>
      <c r="J335" s="3">
        <f t="shared" si="138"/>
        <v>115.08627417930353</v>
      </c>
      <c r="K335" s="3">
        <f t="shared" si="131"/>
        <v>1.141978710669654</v>
      </c>
      <c r="L335" s="13">
        <f t="shared" si="139"/>
        <v>1141.978710669654</v>
      </c>
      <c r="M335" s="3">
        <f t="shared" si="140"/>
        <v>3.0345745971301296E-3</v>
      </c>
      <c r="N335" s="3">
        <f t="shared" si="146"/>
        <v>4.2652367339697211E-2</v>
      </c>
      <c r="O335" s="3">
        <v>324</v>
      </c>
      <c r="P335" s="3">
        <f t="shared" si="147"/>
        <v>1.2857142857142858</v>
      </c>
      <c r="Q335" s="3">
        <f>(  Eur_12M!B334 + ( ('Swap(vs6M)_2Y'!B336 - Eur_12M!B334)/1  )*(P335-1) )/100</f>
        <v>-1.167142857142857E-3</v>
      </c>
      <c r="R335" s="3">
        <f t="shared" si="122"/>
        <v>2.738264885474146</v>
      </c>
      <c r="S335" s="3">
        <f t="shared" si="123"/>
        <v>2.6899016468417121</v>
      </c>
      <c r="T335" s="13">
        <f t="shared" si="124"/>
        <v>0.99691178468964836</v>
      </c>
      <c r="U335" s="13">
        <f t="shared" si="124"/>
        <v>0.99642634597896662</v>
      </c>
      <c r="V335" s="3">
        <f t="shared" si="125"/>
        <v>140.52931652008817</v>
      </c>
      <c r="W335" s="13">
        <f t="shared" si="126"/>
        <v>0.99691178468964836</v>
      </c>
      <c r="X335" s="3">
        <f t="shared" si="127"/>
        <v>1.700380561308792E-4</v>
      </c>
      <c r="Y335" s="3">
        <f t="shared" si="128"/>
        <v>0.96301255073281955</v>
      </c>
      <c r="Z335" s="3">
        <f t="shared" si="129"/>
        <v>12.160453099573798</v>
      </c>
      <c r="AA335" s="3">
        <f t="shared" si="130"/>
        <v>1283.043494585803</v>
      </c>
      <c r="AD335" s="3">
        <f t="shared" si="141"/>
        <v>2.0226779419181273E-3</v>
      </c>
      <c r="AE335" s="3">
        <f>Eur_1M!B334/100</f>
        <v>-3.7199999999999998E-3</v>
      </c>
      <c r="AF335" s="3">
        <f t="shared" si="142"/>
        <v>1.5</v>
      </c>
      <c r="AG335" s="3">
        <f t="shared" si="143"/>
        <v>-0.5</v>
      </c>
      <c r="AH335" s="3">
        <f t="shared" si="145"/>
        <v>1.0020226779419181</v>
      </c>
      <c r="AI335" s="3">
        <f t="shared" si="144"/>
        <v>0.99628000000000005</v>
      </c>
      <c r="AL335" s="25"/>
      <c r="AM335" s="25"/>
    </row>
    <row r="336" spans="1:39">
      <c r="A336" s="4">
        <v>42745</v>
      </c>
      <c r="B336" s="3">
        <v>138.62809999999999</v>
      </c>
      <c r="C336" s="3">
        <f t="shared" si="132"/>
        <v>-3.7142856539559165E-4</v>
      </c>
      <c r="D336" s="3">
        <f t="shared" si="133"/>
        <v>1.379591791918273E-7</v>
      </c>
      <c r="E336" s="3">
        <f t="shared" si="134"/>
        <v>6.2250695406953818E-5</v>
      </c>
      <c r="F336" s="3">
        <f t="shared" si="135"/>
        <v>-6.8860908570672098E-3</v>
      </c>
      <c r="G336" s="3">
        <f t="shared" si="136"/>
        <v>2.7467895193002936E-2</v>
      </c>
      <c r="H336" s="3">
        <f t="shared" si="137"/>
        <v>1.5</v>
      </c>
      <c r="I336" s="13">
        <f>I337*(1+(H337*((B336/B337)-1))+((1-H337)*(Eur_1M!B336/100)*((A336-A337)/360)))</f>
        <v>119.92796515871082</v>
      </c>
      <c r="J336" s="3">
        <f t="shared" si="138"/>
        <v>114.73756565381161</v>
      </c>
      <c r="K336" s="3">
        <f t="shared" si="131"/>
        <v>1.1385185438063115</v>
      </c>
      <c r="L336" s="13">
        <f t="shared" si="139"/>
        <v>1138.5185438063115</v>
      </c>
      <c r="M336" s="3">
        <f t="shared" si="140"/>
        <v>-5.5203895921169123E-4</v>
      </c>
      <c r="N336" s="3">
        <f t="shared" si="146"/>
        <v>4.2811132041001766E-2</v>
      </c>
      <c r="O336" s="3">
        <v>325</v>
      </c>
      <c r="P336" s="3">
        <f t="shared" si="147"/>
        <v>1.2896825396825398</v>
      </c>
      <c r="Q336" s="3">
        <f>(  Eur_12M!B335 + ( ('Swap(vs6M)_2Y'!B337 - Eur_12M!B335)/1  )*(P336-1) )/100</f>
        <v>-1.1723015873015873E-3</v>
      </c>
      <c r="R336" s="3">
        <f t="shared" si="122"/>
        <v>2.6615152889534754</v>
      </c>
      <c r="S336" s="3">
        <f t="shared" si="123"/>
        <v>2.6128971733452033</v>
      </c>
      <c r="T336" s="13">
        <f t="shared" si="124"/>
        <v>0.99611050959793168</v>
      </c>
      <c r="U336" s="13">
        <f t="shared" si="124"/>
        <v>0.99551108454907933</v>
      </c>
      <c r="V336" s="3">
        <f t="shared" si="125"/>
        <v>137.07295383816984</v>
      </c>
      <c r="W336" s="13">
        <f t="shared" si="126"/>
        <v>0.99611050959793168</v>
      </c>
      <c r="X336" s="3">
        <f t="shared" si="127"/>
        <v>2.0872468839500948E-4</v>
      </c>
      <c r="Y336" s="3">
        <f t="shared" si="128"/>
        <v>0.92087021439567152</v>
      </c>
      <c r="Z336" s="3">
        <f t="shared" si="129"/>
        <v>14.938038374314161</v>
      </c>
      <c r="AA336" s="3">
        <f t="shared" si="130"/>
        <v>1285.8358461560115</v>
      </c>
      <c r="AD336" s="3">
        <f t="shared" si="141"/>
        <v>-3.7135959434553278E-4</v>
      </c>
      <c r="AE336" s="3">
        <f>Eur_1M!B335/100</f>
        <v>-3.7199999999999998E-3</v>
      </c>
      <c r="AF336" s="3">
        <f t="shared" si="142"/>
        <v>1.5</v>
      </c>
      <c r="AG336" s="3">
        <f t="shared" si="143"/>
        <v>-0.5</v>
      </c>
      <c r="AH336" s="3">
        <f t="shared" si="145"/>
        <v>0.99962864040565447</v>
      </c>
      <c r="AI336" s="3">
        <f t="shared" si="144"/>
        <v>0.99628000000000005</v>
      </c>
      <c r="AL336" s="25"/>
      <c r="AM336" s="25"/>
    </row>
    <row r="337" spans="1:39">
      <c r="A337" s="4">
        <v>42744</v>
      </c>
      <c r="B337" s="3">
        <v>138.67959999999999</v>
      </c>
      <c r="C337" s="3">
        <f t="shared" si="132"/>
        <v>2.3867583126200766E-3</v>
      </c>
      <c r="D337" s="3">
        <f t="shared" si="133"/>
        <v>5.6966152428610351E-6</v>
      </c>
      <c r="E337" s="3">
        <f t="shared" si="134"/>
        <v>6.2425614501729625E-5</v>
      </c>
      <c r="F337" s="3">
        <f t="shared" si="135"/>
        <v>-7.0740175222430675E-3</v>
      </c>
      <c r="G337" s="3">
        <f t="shared" si="136"/>
        <v>2.747792671694213E-2</v>
      </c>
      <c r="H337" s="3">
        <f t="shared" si="137"/>
        <v>1.5</v>
      </c>
      <c r="I337" s="13">
        <f>I338*(1+(H338*((B337/B338)-1))+((1-H338)*(Eur_1M!B337/100)*((A337-A338)/360)))</f>
        <v>119.99418834498508</v>
      </c>
      <c r="J337" s="3">
        <f t="shared" si="138"/>
        <v>114.80092274632037</v>
      </c>
      <c r="K337" s="3">
        <f t="shared" si="131"/>
        <v>1.1391472239102671</v>
      </c>
      <c r="L337" s="13">
        <f t="shared" si="139"/>
        <v>1139.147223910267</v>
      </c>
      <c r="M337" s="3">
        <f t="shared" si="140"/>
        <v>3.5933246008835662E-3</v>
      </c>
      <c r="N337" s="3">
        <f t="shared" si="146"/>
        <v>4.2600078779329136E-2</v>
      </c>
      <c r="O337" s="3">
        <v>326</v>
      </c>
      <c r="P337" s="3">
        <f t="shared" si="147"/>
        <v>1.2936507936507937</v>
      </c>
      <c r="Q337" s="3">
        <f>(  Eur_12M!B336 + ( ('Swap(vs6M)_2Y'!B338 - Eur_12M!B336)/1  )*(P337-1) )/100</f>
        <v>-1.1207936507936509E-3</v>
      </c>
      <c r="R337" s="3">
        <f t="shared" si="122"/>
        <v>2.6831027125945854</v>
      </c>
      <c r="S337" s="3">
        <f t="shared" si="123"/>
        <v>2.6346499067183888</v>
      </c>
      <c r="T337" s="13">
        <f t="shared" si="124"/>
        <v>0.99635287080269752</v>
      </c>
      <c r="U337" s="13">
        <f t="shared" si="124"/>
        <v>0.99578879482002769</v>
      </c>
      <c r="V337" s="3">
        <f t="shared" si="125"/>
        <v>137.75895507892699</v>
      </c>
      <c r="W337" s="13">
        <f t="shared" si="126"/>
        <v>0.99635287080269752</v>
      </c>
      <c r="X337" s="3">
        <f t="shared" si="127"/>
        <v>1.9758754636037973E-4</v>
      </c>
      <c r="Y337" s="3">
        <f t="shared" si="128"/>
        <v>0.88503937796428556</v>
      </c>
      <c r="Z337" s="3">
        <f t="shared" si="129"/>
        <v>14.130149017446263</v>
      </c>
      <c r="AA337" s="3">
        <f t="shared" si="130"/>
        <v>1290.0721050170755</v>
      </c>
      <c r="AD337" s="3">
        <f t="shared" si="141"/>
        <v>2.3896088876682597E-3</v>
      </c>
      <c r="AE337" s="3">
        <f>Eur_1M!B336/100</f>
        <v>-3.7099999999999998E-3</v>
      </c>
      <c r="AF337" s="3">
        <f t="shared" si="142"/>
        <v>1.5</v>
      </c>
      <c r="AG337" s="3">
        <f t="shared" si="143"/>
        <v>-0.5</v>
      </c>
      <c r="AH337" s="3">
        <f t="shared" si="145"/>
        <v>1.0023896088876683</v>
      </c>
      <c r="AI337" s="3">
        <f t="shared" si="144"/>
        <v>0.99629000000000001</v>
      </c>
      <c r="AL337" s="25"/>
      <c r="AM337" s="25"/>
    </row>
    <row r="338" spans="1:39">
      <c r="A338" s="4">
        <v>42741</v>
      </c>
      <c r="B338" s="3">
        <v>138.34899999999999</v>
      </c>
      <c r="C338" s="3">
        <f t="shared" si="132"/>
        <v>-3.034805130189294E-3</v>
      </c>
      <c r="D338" s="3">
        <f t="shared" si="133"/>
        <v>9.2100421782232586E-6</v>
      </c>
      <c r="E338" s="3">
        <f t="shared" si="134"/>
        <v>5.6756588150842275E-5</v>
      </c>
      <c r="F338" s="3">
        <f t="shared" si="135"/>
        <v>-9.6268748775265155E-3</v>
      </c>
      <c r="G338" s="3">
        <f t="shared" si="136"/>
        <v>2.562706922687133E-2</v>
      </c>
      <c r="H338" s="3">
        <f t="shared" si="137"/>
        <v>1.5</v>
      </c>
      <c r="I338" s="13">
        <f>I339*(1+(H339*((B338/B339)-1))+((1-H339)*(Eur_1M!B338/100)*((A338-A339)/360)))</f>
        <v>119.5637840303623</v>
      </c>
      <c r="J338" s="3">
        <f t="shared" si="138"/>
        <v>114.3891460331796</v>
      </c>
      <c r="K338" s="3">
        <f t="shared" si="131"/>
        <v>1.1350612436896923</v>
      </c>
      <c r="L338" s="13">
        <f t="shared" si="139"/>
        <v>1135.0612436896922</v>
      </c>
      <c r="M338" s="3">
        <f t="shared" si="140"/>
        <v>-4.5505200755718896E-3</v>
      </c>
      <c r="N338" s="3">
        <f t="shared" si="146"/>
        <v>4.2309096252743129E-2</v>
      </c>
      <c r="O338" s="3">
        <v>327</v>
      </c>
      <c r="P338" s="3">
        <f t="shared" si="147"/>
        <v>1.2976190476190477</v>
      </c>
      <c r="Q338" s="3">
        <f>(  Eur_12M!B337 + ( ('Swap(vs6M)_2Y'!B339 - Eur_12M!B337)/1  )*(P338-1) )/100</f>
        <v>-1.1051190476190477E-3</v>
      </c>
      <c r="R338" s="3">
        <f t="shared" si="122"/>
        <v>2.6229366076431604</v>
      </c>
      <c r="S338" s="3">
        <f t="shared" si="123"/>
        <v>2.5747410117166325</v>
      </c>
      <c r="T338" s="13">
        <f t="shared" si="124"/>
        <v>0.99564122544429101</v>
      </c>
      <c r="U338" s="13">
        <f t="shared" si="124"/>
        <v>0.994984241505664</v>
      </c>
      <c r="V338" s="3">
        <f t="shared" si="125"/>
        <v>133.70167176178882</v>
      </c>
      <c r="W338" s="13">
        <f t="shared" si="126"/>
        <v>0.99564122544429101</v>
      </c>
      <c r="X338" s="3">
        <f t="shared" si="127"/>
        <v>2.3385927514070571E-4</v>
      </c>
      <c r="Y338" s="3">
        <f t="shared" si="128"/>
        <v>0.83148519359855633</v>
      </c>
      <c r="Z338" s="3">
        <f t="shared" si="129"/>
        <v>16.541471839227285</v>
      </c>
      <c r="AA338" s="3">
        <f t="shared" si="130"/>
        <v>1292.9633148656117</v>
      </c>
      <c r="AD338" s="3">
        <f t="shared" si="141"/>
        <v>-3.0302047640151653E-3</v>
      </c>
      <c r="AE338" s="3">
        <f>Eur_1M!B337/100</f>
        <v>-3.6900000000000001E-3</v>
      </c>
      <c r="AF338" s="3">
        <f t="shared" si="142"/>
        <v>1.5</v>
      </c>
      <c r="AG338" s="3">
        <f t="shared" si="143"/>
        <v>-0.5</v>
      </c>
      <c r="AH338" s="3">
        <f t="shared" si="145"/>
        <v>0.99696979523598483</v>
      </c>
      <c r="AI338" s="3">
        <f t="shared" si="144"/>
        <v>0.99631000000000003</v>
      </c>
      <c r="AL338" s="25"/>
      <c r="AM338" s="25"/>
    </row>
    <row r="339" spans="1:39">
      <c r="A339" s="4">
        <v>42740</v>
      </c>
      <c r="B339" s="3">
        <v>138.76949999999999</v>
      </c>
      <c r="C339" s="3">
        <f t="shared" si="132"/>
        <v>-5.856920572743507E-4</v>
      </c>
      <c r="D339" s="3">
        <f t="shared" si="133"/>
        <v>3.4303518595426132E-7</v>
      </c>
      <c r="E339" s="3">
        <f t="shared" si="134"/>
        <v>4.8757481086086205E-5</v>
      </c>
      <c r="F339" s="3">
        <f t="shared" si="135"/>
        <v>-7.6924947168227256E-3</v>
      </c>
      <c r="G339" s="3">
        <f t="shared" si="136"/>
        <v>2.402216356731068E-2</v>
      </c>
      <c r="H339" s="3">
        <f t="shared" si="137"/>
        <v>1.5</v>
      </c>
      <c r="I339" s="13">
        <f>I340*(1+(H340*((B339/B340)-1))+((1-H340)*(Eur_1M!B339/100)*((A339-A340)/360)))</f>
        <v>120.10910122732945</v>
      </c>
      <c r="J339" s="3">
        <f t="shared" si="138"/>
        <v>114.91086227848042</v>
      </c>
      <c r="K339" s="3">
        <f t="shared" si="131"/>
        <v>1.140238132501088</v>
      </c>
      <c r="L339" s="13">
        <f t="shared" si="139"/>
        <v>1140.2381325010879</v>
      </c>
      <c r="M339" s="3">
        <f t="shared" si="140"/>
        <v>-8.7353728236436493E-4</v>
      </c>
      <c r="N339" s="3">
        <f t="shared" si="146"/>
        <v>4.2303925837666088E-2</v>
      </c>
      <c r="O339" s="3">
        <v>328</v>
      </c>
      <c r="P339" s="3">
        <f t="shared" si="147"/>
        <v>1.3015873015873016</v>
      </c>
      <c r="Q339" s="3">
        <f>(  Eur_12M!B338 + ( ('Swap(vs6M)_2Y'!B340 - Eur_12M!B338)/1  )*(P339-1) )/100</f>
        <v>-1.0731746031746032E-3</v>
      </c>
      <c r="R339" s="3">
        <f t="shared" si="122"/>
        <v>2.7143788238629578</v>
      </c>
      <c r="S339" s="3">
        <f t="shared" si="123"/>
        <v>2.6661154893974661</v>
      </c>
      <c r="T339" s="13">
        <f t="shared" si="124"/>
        <v>0.99667999062457335</v>
      </c>
      <c r="U339" s="13">
        <f t="shared" si="124"/>
        <v>0.99616333360593068</v>
      </c>
      <c r="V339" s="3">
        <f t="shared" si="125"/>
        <v>138.89675406419303</v>
      </c>
      <c r="W339" s="13">
        <f t="shared" si="126"/>
        <v>0.99667999062457335</v>
      </c>
      <c r="X339" s="3">
        <f t="shared" si="127"/>
        <v>1.8213288257556281E-4</v>
      </c>
      <c r="Y339" s="3">
        <f t="shared" si="128"/>
        <v>0.85866134456882182</v>
      </c>
      <c r="Z339" s="3">
        <f t="shared" si="129"/>
        <v>13.038674926211362</v>
      </c>
      <c r="AA339" s="3">
        <f t="shared" si="130"/>
        <v>1298.4059321592911</v>
      </c>
      <c r="AD339" s="3">
        <f t="shared" si="141"/>
        <v>-5.8552057316196837E-4</v>
      </c>
      <c r="AE339" s="3">
        <f>Eur_1M!B338/100</f>
        <v>-3.6900000000000001E-3</v>
      </c>
      <c r="AF339" s="3">
        <f t="shared" si="142"/>
        <v>1.5</v>
      </c>
      <c r="AG339" s="3">
        <f t="shared" si="143"/>
        <v>-0.5</v>
      </c>
      <c r="AH339" s="3">
        <f t="shared" si="145"/>
        <v>0.99941447942683803</v>
      </c>
      <c r="AI339" s="3">
        <f t="shared" si="144"/>
        <v>0.99631000000000003</v>
      </c>
      <c r="AL339" s="25"/>
      <c r="AM339" s="25"/>
    </row>
    <row r="340" spans="1:39">
      <c r="A340" s="4">
        <v>42739</v>
      </c>
      <c r="B340" s="3">
        <v>138.85079999999999</v>
      </c>
      <c r="C340" s="3">
        <f t="shared" si="132"/>
        <v>-1.1739527815629758E-3</v>
      </c>
      <c r="D340" s="3">
        <f t="shared" si="133"/>
        <v>1.3781651333394481E-6</v>
      </c>
      <c r="E340" s="3">
        <f t="shared" si="134"/>
        <v>4.8625966180290616E-5</v>
      </c>
      <c r="F340" s="3">
        <f t="shared" si="135"/>
        <v>-6.6468893197128391E-3</v>
      </c>
      <c r="G340" s="3">
        <f t="shared" si="136"/>
        <v>2.4183735384875903E-2</v>
      </c>
      <c r="H340" s="3">
        <f t="shared" si="137"/>
        <v>1.5</v>
      </c>
      <c r="I340" s="13">
        <f>I341*(1+(H341*((B340/B341)-1))+((1-H341)*(Eur_1M!B340/100)*((A340-A341)/360)))</f>
        <v>120.214066844218</v>
      </c>
      <c r="J340" s="3">
        <f t="shared" si="138"/>
        <v>115.01128505596358</v>
      </c>
      <c r="K340" s="3">
        <f t="shared" si="131"/>
        <v>1.1412346081865674</v>
      </c>
      <c r="L340" s="13">
        <f t="shared" si="139"/>
        <v>1141.2346081865674</v>
      </c>
      <c r="M340" s="3">
        <f t="shared" si="140"/>
        <v>-1.7562984535790089E-3</v>
      </c>
      <c r="N340" s="3">
        <f t="shared" si="146"/>
        <v>4.225726886524396E-2</v>
      </c>
      <c r="O340" s="3">
        <v>329</v>
      </c>
      <c r="P340" s="3">
        <f t="shared" si="147"/>
        <v>1.3055555555555556</v>
      </c>
      <c r="Q340" s="3">
        <f>(  Eur_12M!B339 + ( ('Swap(vs6M)_2Y'!B341 - Eur_12M!B339)/1  )*(P340-1) )/100</f>
        <v>-1.0971944444444445E-3</v>
      </c>
      <c r="R340" s="3">
        <f t="shared" si="122"/>
        <v>2.7306172659305719</v>
      </c>
      <c r="S340" s="3">
        <f t="shared" si="123"/>
        <v>2.6823337259811728</v>
      </c>
      <c r="T340" s="13">
        <f t="shared" si="124"/>
        <v>0.9968392080602847</v>
      </c>
      <c r="U340" s="13">
        <f t="shared" si="124"/>
        <v>0.99634447571565377</v>
      </c>
      <c r="V340" s="3">
        <f t="shared" si="125"/>
        <v>139.85469267519102</v>
      </c>
      <c r="W340" s="13">
        <f t="shared" si="126"/>
        <v>0.9968392080602847</v>
      </c>
      <c r="X340" s="3">
        <f t="shared" si="127"/>
        <v>1.7403132599198249E-4</v>
      </c>
      <c r="Y340" s="3">
        <f t="shared" si="128"/>
        <v>0.89237880245292234</v>
      </c>
      <c r="Z340" s="3">
        <f t="shared" si="129"/>
        <v>12.504723049946222</v>
      </c>
      <c r="AA340" s="3">
        <f t="shared" si="130"/>
        <v>1302.64770519287</v>
      </c>
      <c r="AD340" s="3">
        <f t="shared" si="141"/>
        <v>-1.1732639685673174E-3</v>
      </c>
      <c r="AE340" s="3">
        <f>Eur_1M!B339/100</f>
        <v>-3.6900000000000001E-3</v>
      </c>
      <c r="AF340" s="3">
        <f t="shared" si="142"/>
        <v>1.5</v>
      </c>
      <c r="AG340" s="3">
        <f t="shared" si="143"/>
        <v>-0.5</v>
      </c>
      <c r="AH340" s="3">
        <f t="shared" si="145"/>
        <v>0.99882673603143268</v>
      </c>
      <c r="AI340" s="3">
        <f t="shared" si="144"/>
        <v>0.99631000000000003</v>
      </c>
      <c r="AL340" s="25"/>
      <c r="AM340" s="25"/>
    </row>
    <row r="341" spans="1:39">
      <c r="A341" s="4">
        <v>42738</v>
      </c>
      <c r="B341" s="3">
        <v>139.01390000000001</v>
      </c>
      <c r="C341" s="3">
        <f t="shared" si="132"/>
        <v>-5.8935187502890778E-3</v>
      </c>
      <c r="D341" s="3">
        <f t="shared" si="133"/>
        <v>3.4733563260008934E-5</v>
      </c>
      <c r="E341" s="3">
        <f t="shared" si="134"/>
        <v>4.7448287029642334E-5</v>
      </c>
      <c r="F341" s="3">
        <f t="shared" si="135"/>
        <v>-5.9206931491464629E-3</v>
      </c>
      <c r="G341" s="3">
        <f t="shared" si="136"/>
        <v>2.3995083119937158E-2</v>
      </c>
      <c r="H341" s="3">
        <f t="shared" si="137"/>
        <v>1.5</v>
      </c>
      <c r="I341" s="13">
        <f>I342*(1+(H342*((B341/B342)-1))+((1-H342)*(Eur_1M!B341/100)*((A341-A342)/360)))</f>
        <v>120.425384137714</v>
      </c>
      <c r="J341" s="3">
        <f t="shared" si="138"/>
        <v>115.21345668294148</v>
      </c>
      <c r="K341" s="3">
        <f t="shared" si="131"/>
        <v>1.1432407179121329</v>
      </c>
      <c r="L341" s="13">
        <f t="shared" si="139"/>
        <v>1143.2407179121328</v>
      </c>
      <c r="M341" s="3">
        <f t="shared" si="140"/>
        <v>-8.84819804643199E-3</v>
      </c>
      <c r="N341" s="3">
        <f t="shared" si="146"/>
        <v>4.0944259625844082E-2</v>
      </c>
      <c r="O341" s="3">
        <v>330</v>
      </c>
      <c r="P341" s="3">
        <f t="shared" si="147"/>
        <v>1.3095238095238095</v>
      </c>
      <c r="Q341" s="3">
        <f>(  Eur_12M!B340 + ( ('Swap(vs6M)_2Y'!B342 - Eur_12M!B340)/1  )*(P341-1) )/100</f>
        <v>-1.0848333333333333E-3</v>
      </c>
      <c r="R341" s="3">
        <f t="shared" si="122"/>
        <v>2.8501958425356091</v>
      </c>
      <c r="S341" s="3">
        <f t="shared" si="123"/>
        <v>2.8033415136211635</v>
      </c>
      <c r="T341" s="13">
        <f t="shared" si="124"/>
        <v>0.99781538414957316</v>
      </c>
      <c r="U341" s="13">
        <f t="shared" si="124"/>
        <v>0.99747119586064403</v>
      </c>
      <c r="V341" s="3">
        <f t="shared" si="125"/>
        <v>141.85395063756437</v>
      </c>
      <c r="W341" s="13">
        <f t="shared" si="126"/>
        <v>0.99781538414957316</v>
      </c>
      <c r="X341" s="3">
        <f t="shared" si="127"/>
        <v>1.2823358530032275E-4</v>
      </c>
      <c r="Y341" s="3">
        <f t="shared" si="128"/>
        <v>0.94314227802061323</v>
      </c>
      <c r="Z341" s="3">
        <f t="shared" si="129"/>
        <v>8.9863550680248121</v>
      </c>
      <c r="AA341" s="3">
        <f t="shared" si="130"/>
        <v>1308.0692238446441</v>
      </c>
      <c r="AD341" s="3">
        <f t="shared" si="141"/>
        <v>-5.8761860356018047E-3</v>
      </c>
      <c r="AE341" s="3">
        <f>Eur_1M!B340/100</f>
        <v>-3.7000000000000002E-3</v>
      </c>
      <c r="AF341" s="3">
        <f t="shared" si="142"/>
        <v>1.5</v>
      </c>
      <c r="AG341" s="3">
        <f t="shared" si="143"/>
        <v>-0.5</v>
      </c>
      <c r="AH341" s="3">
        <f t="shared" si="145"/>
        <v>0.9941238139643982</v>
      </c>
      <c r="AI341" s="3">
        <f t="shared" si="144"/>
        <v>0.99629999999999996</v>
      </c>
      <c r="AL341" s="25"/>
      <c r="AM341" s="25"/>
    </row>
    <row r="342" spans="1:39">
      <c r="A342" s="4">
        <v>42737</v>
      </c>
      <c r="B342" s="3">
        <v>139.8356</v>
      </c>
      <c r="C342" s="3">
        <f t="shared" si="132"/>
        <v>1.5981515518801344E-3</v>
      </c>
      <c r="D342" s="3">
        <f t="shared" si="133"/>
        <v>2.5540883827768819E-6</v>
      </c>
      <c r="E342" s="3">
        <f t="shared" si="134"/>
        <v>1.4190807668481325E-5</v>
      </c>
      <c r="F342" s="3">
        <f t="shared" si="135"/>
        <v>-1.2421163311520612E-3</v>
      </c>
      <c r="G342" s="3">
        <f t="shared" si="136"/>
        <v>1.333537323232434E-2</v>
      </c>
      <c r="H342" s="3">
        <f t="shared" si="137"/>
        <v>1.5</v>
      </c>
      <c r="I342" s="13">
        <f>I343*(1+(H343*((B342/B343)-1))+((1-H343)*(Eur_1M!B342/100)*((A342-A343)/360)))</f>
        <v>121.49565980923306</v>
      </c>
      <c r="J342" s="3">
        <f t="shared" si="138"/>
        <v>116.23741156257344</v>
      </c>
      <c r="K342" s="3">
        <f t="shared" si="131"/>
        <v>1.1534012229902988</v>
      </c>
      <c r="L342" s="13">
        <f t="shared" si="139"/>
        <v>1153.4012229902987</v>
      </c>
      <c r="M342" s="3">
        <f t="shared" si="140"/>
        <v>2.4115670815249564E-3</v>
      </c>
      <c r="N342" s="3">
        <f t="shared" si="146"/>
        <v>4.0892055288644959E-2</v>
      </c>
      <c r="O342" s="3">
        <v>331</v>
      </c>
      <c r="P342" s="3">
        <f t="shared" si="147"/>
        <v>1.3134920634920635</v>
      </c>
      <c r="Q342" s="3">
        <f>(  Eur_12M!B341 + ( ('Swap(vs6M)_2Y'!B343 - Eur_12M!B341)/1  )*(P342-1) )/100</f>
        <v>-1.081734126984127E-3</v>
      </c>
      <c r="R342" s="3">
        <f t="shared" si="122"/>
        <v>3.0383265092898326</v>
      </c>
      <c r="S342" s="3">
        <f t="shared" si="123"/>
        <v>2.9914610728484292</v>
      </c>
      <c r="T342" s="13">
        <f t="shared" si="124"/>
        <v>0.99881051978799718</v>
      </c>
      <c r="U342" s="13">
        <f t="shared" si="124"/>
        <v>0.99861177032999471</v>
      </c>
      <c r="V342" s="3">
        <f t="shared" si="125"/>
        <v>151.9976195209573</v>
      </c>
      <c r="W342" s="13">
        <f t="shared" si="126"/>
        <v>0.99881051978799718</v>
      </c>
      <c r="X342" s="3">
        <f t="shared" si="127"/>
        <v>7.3029424319605421E-5</v>
      </c>
      <c r="Y342" s="3">
        <f t="shared" si="128"/>
        <v>1.0005402174000899</v>
      </c>
      <c r="Z342" s="3">
        <f t="shared" si="129"/>
        <v>5.2182524373056625</v>
      </c>
      <c r="AA342" s="3">
        <f t="shared" si="130"/>
        <v>1313.5336427901163</v>
      </c>
      <c r="AD342" s="3">
        <f t="shared" si="141"/>
        <v>1.5994292766468021E-3</v>
      </c>
      <c r="AE342" s="3">
        <f>Eur_1M!B341/100</f>
        <v>-3.6800000000000001E-3</v>
      </c>
      <c r="AF342" s="3">
        <f t="shared" si="142"/>
        <v>1.5</v>
      </c>
      <c r="AG342" s="3">
        <f t="shared" si="143"/>
        <v>-0.5</v>
      </c>
      <c r="AH342" s="3">
        <f t="shared" si="145"/>
        <v>1.0015994292766468</v>
      </c>
      <c r="AI342" s="3">
        <f t="shared" si="144"/>
        <v>0.99631999999999998</v>
      </c>
      <c r="AL342" s="25"/>
      <c r="AM342" s="25"/>
    </row>
    <row r="343" spans="1:39">
      <c r="A343" s="4">
        <v>42734</v>
      </c>
      <c r="B343" s="3">
        <v>139.6123</v>
      </c>
      <c r="C343" s="3">
        <f t="shared" si="132"/>
        <v>-2.1407845361891159E-3</v>
      </c>
      <c r="D343" s="3">
        <f t="shared" si="133"/>
        <v>4.582958430386448E-6</v>
      </c>
      <c r="E343" s="3">
        <f t="shared" si="134"/>
        <v>1.3959037646358466E-5</v>
      </c>
      <c r="F343" s="3">
        <f t="shared" si="135"/>
        <v>-1.3163524127209245E-3</v>
      </c>
      <c r="G343" s="3">
        <f t="shared" si="136"/>
        <v>1.3220900900815975E-2</v>
      </c>
      <c r="H343" s="3">
        <f t="shared" si="137"/>
        <v>1.5</v>
      </c>
      <c r="I343" s="13">
        <f>I344*(1+(H344*((B343/B344)-1))+((1-H344)*(Eur_1M!B343/100)*((A343-A344)/360)))</f>
        <v>121.20301788013576</v>
      </c>
      <c r="J343" s="3">
        <f t="shared" si="138"/>
        <v>115.95743497405697</v>
      </c>
      <c r="K343" s="3">
        <f t="shared" si="131"/>
        <v>1.1506230697669735</v>
      </c>
      <c r="L343" s="13">
        <f t="shared" si="139"/>
        <v>1150.6230697669735</v>
      </c>
      <c r="M343" s="3">
        <f t="shared" si="140"/>
        <v>-3.2077703242405862E-3</v>
      </c>
      <c r="N343" s="3">
        <f t="shared" si="146"/>
        <v>4.0724528876758675E-2</v>
      </c>
      <c r="O343" s="3">
        <v>332</v>
      </c>
      <c r="P343" s="3">
        <f t="shared" si="147"/>
        <v>1.3174603174603174</v>
      </c>
      <c r="Q343" s="3">
        <f>(  Eur_12M!B342 + ( ('Swap(vs6M)_2Y'!B344 - Eur_12M!B342)/1  )*(P343-1) )/100</f>
        <v>-1.1311111111111112E-3</v>
      </c>
      <c r="R343" s="3">
        <f t="shared" si="122"/>
        <v>2.9930307588239073</v>
      </c>
      <c r="S343" s="3">
        <f t="shared" si="123"/>
        <v>2.9462868700058809</v>
      </c>
      <c r="T343" s="13">
        <f t="shared" si="124"/>
        <v>0.99861889045538044</v>
      </c>
      <c r="U343" s="13">
        <f t="shared" si="124"/>
        <v>0.99839193013732974</v>
      </c>
      <c r="V343" s="3">
        <f t="shared" si="125"/>
        <v>149.15309635382846</v>
      </c>
      <c r="W343" s="13">
        <f t="shared" si="126"/>
        <v>0.99861889045538044</v>
      </c>
      <c r="X343" s="3">
        <f t="shared" si="127"/>
        <v>8.4138844159274641E-5</v>
      </c>
      <c r="Y343" s="3">
        <f t="shared" si="128"/>
        <v>1.0386033691054259</v>
      </c>
      <c r="Z343" s="3">
        <f t="shared" si="129"/>
        <v>5.9766291413867103</v>
      </c>
      <c r="AA343" s="3">
        <f t="shared" si="130"/>
        <v>1317.3033248169224</v>
      </c>
      <c r="AD343" s="3">
        <f t="shared" si="141"/>
        <v>-2.1384946912869074E-3</v>
      </c>
      <c r="AE343" s="3">
        <f>Eur_1M!B342/100</f>
        <v>-3.6800000000000001E-3</v>
      </c>
      <c r="AF343" s="3">
        <f t="shared" si="142"/>
        <v>1.5</v>
      </c>
      <c r="AG343" s="3">
        <f t="shared" si="143"/>
        <v>-0.5</v>
      </c>
      <c r="AH343" s="3">
        <f t="shared" si="145"/>
        <v>0.99786150530871309</v>
      </c>
      <c r="AI343" s="3">
        <f t="shared" si="144"/>
        <v>0.99631999999999998</v>
      </c>
      <c r="AL343" s="25"/>
      <c r="AM343" s="25"/>
    </row>
    <row r="344" spans="1:39">
      <c r="A344" s="4">
        <v>42733</v>
      </c>
      <c r="B344" s="3">
        <v>139.91149999999999</v>
      </c>
      <c r="C344" s="3">
        <f t="shared" si="132"/>
        <v>6.9854249131440292E-4</v>
      </c>
      <c r="D344" s="3">
        <f t="shared" si="133"/>
        <v>4.8796161217173266E-7</v>
      </c>
      <c r="E344" s="3">
        <f t="shared" si="134"/>
        <v>1.6145615857334309E-5</v>
      </c>
      <c r="F344" s="3">
        <f t="shared" si="135"/>
        <v>-1.7774011996642275E-3</v>
      </c>
      <c r="G344" s="3">
        <f t="shared" si="136"/>
        <v>1.4193114250823693E-2</v>
      </c>
      <c r="H344" s="3">
        <f t="shared" si="137"/>
        <v>1.5</v>
      </c>
      <c r="I344" s="13">
        <f>I345*(1+(H345*((B344/B345)-1))+((1-H345)*(Eur_1M!B344/100)*((A344-A345)/360)))</f>
        <v>121.59243356822698</v>
      </c>
      <c r="J344" s="3">
        <f t="shared" si="138"/>
        <v>116.32999702011404</v>
      </c>
      <c r="K344" s="3">
        <f t="shared" si="131"/>
        <v>1.154319930474601</v>
      </c>
      <c r="L344" s="13">
        <f t="shared" si="139"/>
        <v>1154.3199304746011</v>
      </c>
      <c r="M344" s="3">
        <f t="shared" si="140"/>
        <v>1.0527088343138824E-3</v>
      </c>
      <c r="N344" s="3">
        <f t="shared" si="146"/>
        <v>4.1065993780852808E-2</v>
      </c>
      <c r="O344" s="3">
        <v>333</v>
      </c>
      <c r="P344" s="3">
        <f t="shared" si="147"/>
        <v>1.3214285714285714</v>
      </c>
      <c r="Q344" s="3">
        <f>(  Eur_12M!B343 + ( ('Swap(vs6M)_2Y'!B345 - Eur_12M!B343)/1  )*(P344-1) )/100</f>
        <v>-1.0655357142857142E-3</v>
      </c>
      <c r="R344" s="3">
        <f t="shared" si="122"/>
        <v>3.0338362337830516</v>
      </c>
      <c r="S344" s="3">
        <f t="shared" si="123"/>
        <v>2.9866294749325535</v>
      </c>
      <c r="T344" s="13">
        <f t="shared" si="124"/>
        <v>0.99879267265886695</v>
      </c>
      <c r="U344" s="13">
        <f t="shared" si="124"/>
        <v>0.99858964316844911</v>
      </c>
      <c r="V344" s="3">
        <f t="shared" si="125"/>
        <v>152.92961144072251</v>
      </c>
      <c r="W344" s="13">
        <f t="shared" si="126"/>
        <v>0.99879267265886695</v>
      </c>
      <c r="X344" s="3">
        <f t="shared" si="127"/>
        <v>7.3438067645599568E-5</v>
      </c>
      <c r="Y344" s="3">
        <f t="shared" si="128"/>
        <v>0.98302184662591841</v>
      </c>
      <c r="Z344" s="3">
        <f t="shared" si="129"/>
        <v>5.3100628220625232</v>
      </c>
      <c r="AA344" s="3">
        <f t="shared" si="130"/>
        <v>1321.4241803497096</v>
      </c>
      <c r="AD344" s="3">
        <f t="shared" si="141"/>
        <v>6.9878652894073134E-4</v>
      </c>
      <c r="AE344" s="3">
        <f>Eur_1M!B343/100</f>
        <v>-3.6800000000000001E-3</v>
      </c>
      <c r="AF344" s="3">
        <f t="shared" si="142"/>
        <v>1.5</v>
      </c>
      <c r="AG344" s="3">
        <f t="shared" si="143"/>
        <v>-0.5</v>
      </c>
      <c r="AH344" s="3">
        <f t="shared" si="145"/>
        <v>1.0006987865289407</v>
      </c>
      <c r="AI344" s="3">
        <f t="shared" si="144"/>
        <v>0.99631999999999998</v>
      </c>
      <c r="AL344" s="25"/>
      <c r="AM344" s="25"/>
    </row>
    <row r="345" spans="1:39">
      <c r="A345" s="4">
        <v>42732</v>
      </c>
      <c r="B345" s="3">
        <v>139.81379999999999</v>
      </c>
      <c r="C345" s="3">
        <f t="shared" si="132"/>
        <v>5.5374671152284393E-4</v>
      </c>
      <c r="D345" s="3">
        <f t="shared" si="133"/>
        <v>3.0663542052236374E-7</v>
      </c>
      <c r="E345" s="3">
        <f t="shared" si="134"/>
        <v>1.9145367218089006E-5</v>
      </c>
      <c r="F345" s="3">
        <f t="shared" si="135"/>
        <v>-4.3434856511301101E-3</v>
      </c>
      <c r="G345" s="3">
        <f t="shared" si="136"/>
        <v>1.5144178101136106E-2</v>
      </c>
      <c r="H345" s="3">
        <f t="shared" si="137"/>
        <v>1.5</v>
      </c>
      <c r="I345" s="13">
        <f>I346*(1+(H346*((B345/B346)-1))+((1-H346)*(Eur_1M!B345/100)*((A345-A346)/360)))</f>
        <v>121.46449948970599</v>
      </c>
      <c r="J345" s="3">
        <f t="shared" si="138"/>
        <v>116.20759984015491</v>
      </c>
      <c r="K345" s="3">
        <f t="shared" si="131"/>
        <v>1.1531054070680864</v>
      </c>
      <c r="L345" s="13">
        <f t="shared" si="139"/>
        <v>1153.1054070680864</v>
      </c>
      <c r="M345" s="3">
        <f t="shared" si="140"/>
        <v>8.356258537520801E-4</v>
      </c>
      <c r="N345" s="3">
        <f t="shared" si="146"/>
        <v>4.105771724681153E-2</v>
      </c>
      <c r="O345" s="3">
        <v>334</v>
      </c>
      <c r="P345" s="3">
        <f t="shared" si="147"/>
        <v>1.3253968253968254</v>
      </c>
      <c r="Q345" s="3">
        <f>(  Eur_12M!B344 + ( ('Swap(vs6M)_2Y'!B346 - Eur_12M!B344)/1  )*(P345-1) )/100</f>
        <v>-1.0738095238095238E-3</v>
      </c>
      <c r="R345" s="3">
        <f t="shared" si="122"/>
        <v>3.0073705791950665</v>
      </c>
      <c r="S345" s="3">
        <f t="shared" si="123"/>
        <v>2.9601025208921521</v>
      </c>
      <c r="T345" s="13">
        <f t="shared" si="124"/>
        <v>0.99868240847120293</v>
      </c>
      <c r="U345" s="13">
        <f t="shared" si="124"/>
        <v>0.99846231658708318</v>
      </c>
      <c r="V345" s="3">
        <f t="shared" si="125"/>
        <v>151.70172159296749</v>
      </c>
      <c r="W345" s="13">
        <f t="shared" si="126"/>
        <v>0.99868240847120293</v>
      </c>
      <c r="X345" s="3">
        <f t="shared" si="127"/>
        <v>7.9530428772385889E-5</v>
      </c>
      <c r="Y345" s="3">
        <f t="shared" si="128"/>
        <v>0.98455390789189512</v>
      </c>
      <c r="Z345" s="3">
        <f t="shared" si="129"/>
        <v>5.7545592585440364</v>
      </c>
      <c r="AA345" s="3">
        <f t="shared" si="130"/>
        <v>1325.2435612249653</v>
      </c>
      <c r="AD345" s="3">
        <f t="shared" si="141"/>
        <v>5.539000575367492E-4</v>
      </c>
      <c r="AE345" s="3">
        <f>Eur_1M!B344/100</f>
        <v>-3.6600000000000001E-3</v>
      </c>
      <c r="AF345" s="3">
        <f t="shared" si="142"/>
        <v>1.5</v>
      </c>
      <c r="AG345" s="3">
        <f t="shared" si="143"/>
        <v>-0.5</v>
      </c>
      <c r="AH345" s="3">
        <f t="shared" si="145"/>
        <v>1.0005539000575367</v>
      </c>
      <c r="AI345" s="3">
        <f t="shared" si="144"/>
        <v>0.99634</v>
      </c>
      <c r="AL345" s="25"/>
      <c r="AM345" s="25"/>
    </row>
    <row r="346" spans="1:39">
      <c r="A346" s="4">
        <v>42731</v>
      </c>
      <c r="B346" s="3">
        <v>139.7364</v>
      </c>
      <c r="C346" s="3">
        <f t="shared" si="132"/>
        <v>5.2183269682125723E-4</v>
      </c>
      <c r="D346" s="3">
        <f t="shared" si="133"/>
        <v>2.7230936347174616E-7</v>
      </c>
      <c r="E346" s="3">
        <f t="shared" si="134"/>
        <v>1.9272938819596287E-5</v>
      </c>
      <c r="F346" s="3">
        <f t="shared" si="135"/>
        <v>-4.2382884940043077E-3</v>
      </c>
      <c r="G346" s="3">
        <f t="shared" si="136"/>
        <v>1.5215856296348074E-2</v>
      </c>
      <c r="H346" s="3">
        <f t="shared" si="137"/>
        <v>1.5</v>
      </c>
      <c r="I346" s="13">
        <f>I347*(1+(H347*((B346/B347)-1))+((1-H347)*(Eur_1M!B346/100)*((A346-A347)/360)))</f>
        <v>121.36304300935201</v>
      </c>
      <c r="J346" s="3">
        <f t="shared" si="138"/>
        <v>116.11053432620065</v>
      </c>
      <c r="K346" s="3">
        <f t="shared" si="131"/>
        <v>1.1521422448555076</v>
      </c>
      <c r="L346" s="13">
        <f t="shared" si="139"/>
        <v>1152.1422448555077</v>
      </c>
      <c r="M346" s="3">
        <f t="shared" si="140"/>
        <v>8.0313071695340224E-4</v>
      </c>
      <c r="N346" s="3">
        <f t="shared" si="146"/>
        <v>4.1090261923021933E-2</v>
      </c>
      <c r="O346" s="3">
        <v>335</v>
      </c>
      <c r="P346" s="3">
        <f t="shared" si="147"/>
        <v>1.3293650793650793</v>
      </c>
      <c r="Q346" s="3">
        <f>(  Eur_12M!B345 + ( ('Swap(vs6M)_2Y'!B347 - Eur_12M!B345)/1  )*(P346-1) )/100</f>
        <v>-1.0405555555555556E-3</v>
      </c>
      <c r="R346" s="3">
        <f t="shared" ref="R346:R409" si="148">(LN(L346/1000)+(Q346+((N346^2)/2))*P346)/(N346*SQRT(P346))</f>
        <v>2.9838134461312134</v>
      </c>
      <c r="S346" s="3">
        <f t="shared" ref="S346:S409" si="149">R346-(N346*SQRT(P346))</f>
        <v>2.9364371567555212</v>
      </c>
      <c r="T346" s="13">
        <f t="shared" ref="T346:U409" si="150">_xlfn.NORM.S.DIST(R346,TRUE)</f>
        <v>0.998576598579059</v>
      </c>
      <c r="U346" s="13">
        <f t="shared" si="150"/>
        <v>0.9983399695875641</v>
      </c>
      <c r="V346" s="3">
        <f t="shared" ref="V346:V409" si="151">(L346*T346) - ( 1000* EXP(-Q346*P346) *U346 )</f>
        <v>150.78037684303058</v>
      </c>
      <c r="W346" s="13">
        <f t="shared" ref="W346:W409" si="152">T346</f>
        <v>0.998576598579059</v>
      </c>
      <c r="X346" s="3">
        <f t="shared" ref="X346:X409" si="153" xml:space="preserve"> _xlfn.NORM.S.DIST(R346,FALSE) / ( L346 * N346 * SQRT(P346) )</f>
        <v>8.5221672504696519E-5</v>
      </c>
      <c r="Y346" s="3">
        <f t="shared" ref="Y346:Y409" si="154">- ( (L346* _xlfn.NORM.S.DIST(R346,FALSE)  * N346  ) / ( 2* SQRT(P346) ) ) - Q346 * 1000 * ( EXP(-Q346*P346) ) *U346</f>
        <v>0.94476470960550862</v>
      </c>
      <c r="Z346" s="3">
        <f t="shared" ref="Z346:Z409" si="155" xml:space="preserve"> L346 * SQRT(P346) * _xlfn.NORM.S.DIST(R346,FALSE)</f>
        <v>6.1793875113715764</v>
      </c>
      <c r="AA346" s="3">
        <f t="shared" ref="AA346:AA409" si="156">1000 * P346 * EXP(-Q346*P346) * U346</f>
        <v>1328.9953923803487</v>
      </c>
      <c r="AD346" s="3">
        <f t="shared" si="141"/>
        <v>5.2196887518940471E-4</v>
      </c>
      <c r="AE346" s="3">
        <f>Eur_1M!B345/100</f>
        <v>-3.6900000000000001E-3</v>
      </c>
      <c r="AF346" s="3">
        <f t="shared" si="142"/>
        <v>1.5</v>
      </c>
      <c r="AG346" s="3">
        <f t="shared" si="143"/>
        <v>-0.5</v>
      </c>
      <c r="AH346" s="3">
        <f t="shared" si="145"/>
        <v>1.0005219688751894</v>
      </c>
      <c r="AI346" s="3">
        <f t="shared" si="144"/>
        <v>0.99631000000000003</v>
      </c>
      <c r="AL346" s="25"/>
      <c r="AM346" s="25"/>
    </row>
    <row r="347" spans="1:39">
      <c r="A347" s="4">
        <v>42727</v>
      </c>
      <c r="B347" s="3">
        <v>139.6635</v>
      </c>
      <c r="C347" s="3">
        <f t="shared" si="132"/>
        <v>7.1268055052921178E-4</v>
      </c>
      <c r="D347" s="3">
        <f t="shared" si="133"/>
        <v>5.0791356710262039E-7</v>
      </c>
      <c r="E347" s="3">
        <f t="shared" si="134"/>
        <v>1.9001898930980532E-5</v>
      </c>
      <c r="F347" s="3">
        <f t="shared" si="135"/>
        <v>-4.7957508814780352E-3</v>
      </c>
      <c r="G347" s="3">
        <f t="shared" si="136"/>
        <v>1.4997813634810921E-2</v>
      </c>
      <c r="H347" s="3">
        <f t="shared" si="137"/>
        <v>1.5</v>
      </c>
      <c r="I347" s="13">
        <f>I348*(1+(H348*((B347/B348)-1))+((1-H348)*(Eur_1M!B347/100)*((A347-A348)/360)))</f>
        <v>121.26561175186319</v>
      </c>
      <c r="J347" s="3">
        <f t="shared" si="138"/>
        <v>116.01731982624592</v>
      </c>
      <c r="K347" s="3">
        <f t="shared" si="131"/>
        <v>1.1512172955056992</v>
      </c>
      <c r="L347" s="13">
        <f t="shared" si="139"/>
        <v>1151.2172955056992</v>
      </c>
      <c r="M347" s="3">
        <f t="shared" si="140"/>
        <v>1.0739499607221651E-3</v>
      </c>
      <c r="N347" s="3">
        <f t="shared" si="146"/>
        <v>4.1143267215529813E-2</v>
      </c>
      <c r="O347" s="3">
        <v>336</v>
      </c>
      <c r="P347" s="3">
        <f t="shared" si="147"/>
        <v>1.3333333333333333</v>
      </c>
      <c r="Q347" s="3">
        <f>(  Eur_12M!B346 + ( ('Swap(vs6M)_2Y'!B348 - Eur_12M!B346)/1  )*(P347-1) )/100</f>
        <v>-1.0466666666666667E-3</v>
      </c>
      <c r="R347" s="3">
        <f t="shared" si="148"/>
        <v>2.9584997271025184</v>
      </c>
      <c r="S347" s="3">
        <f t="shared" si="149"/>
        <v>2.9109915742980648</v>
      </c>
      <c r="T347" s="13">
        <f t="shared" si="150"/>
        <v>0.9984542974226589</v>
      </c>
      <c r="U347" s="13">
        <f t="shared" si="150"/>
        <v>0.99819858133506922</v>
      </c>
      <c r="V347" s="3">
        <f t="shared" si="151"/>
        <v>149.84526056836899</v>
      </c>
      <c r="W347" s="13">
        <f t="shared" si="152"/>
        <v>0.9984542974226589</v>
      </c>
      <c r="X347" s="3">
        <f t="shared" si="153"/>
        <v>9.1697074192395472E-5</v>
      </c>
      <c r="Y347" s="3">
        <f t="shared" si="154"/>
        <v>0.94338235131247639</v>
      </c>
      <c r="Z347" s="3">
        <f t="shared" si="155"/>
        <v>6.6666491990619905</v>
      </c>
      <c r="AA347" s="3">
        <f t="shared" si="156"/>
        <v>1332.7901271954499</v>
      </c>
      <c r="AD347" s="3">
        <f t="shared" si="141"/>
        <v>7.1293456765353369E-4</v>
      </c>
      <c r="AE347" s="3">
        <f>Eur_1M!B346/100</f>
        <v>-3.6900000000000001E-3</v>
      </c>
      <c r="AF347" s="3">
        <f t="shared" si="142"/>
        <v>1.5</v>
      </c>
      <c r="AG347" s="3">
        <f t="shared" si="143"/>
        <v>-0.5</v>
      </c>
      <c r="AH347" s="3">
        <f t="shared" si="145"/>
        <v>1.0007129345676535</v>
      </c>
      <c r="AI347" s="3">
        <f t="shared" si="144"/>
        <v>0.99631000000000003</v>
      </c>
      <c r="AL347" s="25"/>
      <c r="AM347" s="25"/>
    </row>
    <row r="348" spans="1:39">
      <c r="A348" s="4">
        <v>42726</v>
      </c>
      <c r="B348" s="3">
        <v>139.56399999999999</v>
      </c>
      <c r="C348" s="3">
        <f t="shared" si="132"/>
        <v>-4.9141000556950629E-4</v>
      </c>
      <c r="D348" s="3">
        <f t="shared" si="133"/>
        <v>2.4148379357382222E-7</v>
      </c>
      <c r="E348" s="3">
        <f t="shared" si="134"/>
        <v>1.893381039889498E-5</v>
      </c>
      <c r="F348" s="3">
        <f t="shared" si="135"/>
        <v>-6.171624492146653E-3</v>
      </c>
      <c r="G348" s="3">
        <f t="shared" si="136"/>
        <v>1.4648207168001011E-2</v>
      </c>
      <c r="H348" s="3">
        <f t="shared" si="137"/>
        <v>1.5</v>
      </c>
      <c r="I348" s="13">
        <f>I349*(1+(H349*((B348/B349)-1))+((1-H349)*(Eur_1M!B348/100)*((A348-A349)/360)))</f>
        <v>121.135448459827</v>
      </c>
      <c r="J348" s="3">
        <f t="shared" si="138"/>
        <v>115.89278991159296</v>
      </c>
      <c r="K348" s="3">
        <f t="shared" si="131"/>
        <v>1.1499816093877038</v>
      </c>
      <c r="L348" s="13">
        <f t="shared" si="139"/>
        <v>1149.9816093877039</v>
      </c>
      <c r="M348" s="3">
        <f t="shared" si="140"/>
        <v>-7.3207682803414214E-4</v>
      </c>
      <c r="N348" s="3">
        <f t="shared" si="146"/>
        <v>4.1286912556398908E-2</v>
      </c>
      <c r="O348" s="3">
        <v>337</v>
      </c>
      <c r="P348" s="3">
        <f t="shared" si="147"/>
        <v>1.3373015873015872</v>
      </c>
      <c r="Q348" s="3">
        <f>(  Eur_12M!B347 + ( ('Swap(vs6M)_2Y'!B349 - Eur_12M!B347)/1  )*(P348-1) )/100</f>
        <v>-1.0325E-3</v>
      </c>
      <c r="R348" s="3">
        <f t="shared" si="148"/>
        <v>2.9218815588383311</v>
      </c>
      <c r="S348" s="3">
        <f t="shared" si="149"/>
        <v>2.8741366479059893</v>
      </c>
      <c r="T348" s="13">
        <f t="shared" si="150"/>
        <v>0.9982603808939623</v>
      </c>
      <c r="U348" s="13">
        <f t="shared" si="150"/>
        <v>0.99797433181904505</v>
      </c>
      <c r="V348" s="3">
        <f t="shared" si="151"/>
        <v>148.62782890847882</v>
      </c>
      <c r="W348" s="13">
        <f t="shared" si="152"/>
        <v>0.9982603808939623</v>
      </c>
      <c r="X348" s="3">
        <f t="shared" si="153"/>
        <v>1.0172343086407713E-4</v>
      </c>
      <c r="Y348" s="3">
        <f t="shared" si="154"/>
        <v>0.91717601402395676</v>
      </c>
      <c r="Z348" s="3">
        <f t="shared" si="155"/>
        <v>7.4275324382960077</v>
      </c>
      <c r="AA348" s="3">
        <f t="shared" si="156"/>
        <v>1336.4366881685735</v>
      </c>
      <c r="AD348" s="3">
        <f t="shared" si="141"/>
        <v>-4.9128928344821521E-4</v>
      </c>
      <c r="AE348" s="3">
        <f>Eur_1M!B347/100</f>
        <v>-3.6900000000000001E-3</v>
      </c>
      <c r="AF348" s="3">
        <f t="shared" si="142"/>
        <v>1.5</v>
      </c>
      <c r="AG348" s="3">
        <f t="shared" si="143"/>
        <v>-0.5</v>
      </c>
      <c r="AH348" s="3">
        <f t="shared" si="145"/>
        <v>0.99950871071655178</v>
      </c>
      <c r="AI348" s="3">
        <f t="shared" si="144"/>
        <v>0.99631000000000003</v>
      </c>
      <c r="AL348" s="25"/>
      <c r="AM348" s="25"/>
    </row>
    <row r="349" spans="1:39">
      <c r="A349" s="4">
        <v>42725</v>
      </c>
      <c r="B349" s="3">
        <v>139.6326</v>
      </c>
      <c r="C349" s="3">
        <f t="shared" si="132"/>
        <v>-1.4035851598206091E-4</v>
      </c>
      <c r="D349" s="3">
        <f t="shared" si="133"/>
        <v>1.9700513008686448E-8</v>
      </c>
      <c r="E349" s="3">
        <f t="shared" si="134"/>
        <v>2.0216924229022369E-5</v>
      </c>
      <c r="F349" s="3">
        <f t="shared" si="135"/>
        <v>-6.9149604619507098E-3</v>
      </c>
      <c r="G349" s="3">
        <f t="shared" si="136"/>
        <v>1.4986952259407738E-2</v>
      </c>
      <c r="H349" s="3">
        <f t="shared" si="137"/>
        <v>1.5</v>
      </c>
      <c r="I349" s="13">
        <f>I350*(1+(H350*((B349/B350)-1))+((1-H350)*(Eur_1M!B349/100)*((A349-A350)/360)))</f>
        <v>121.22416138307366</v>
      </c>
      <c r="J349" s="3">
        <f t="shared" si="138"/>
        <v>115.97766340079029</v>
      </c>
      <c r="K349" s="3">
        <f t="shared" si="131"/>
        <v>1.1508237925103635</v>
      </c>
      <c r="L349" s="13">
        <f t="shared" si="139"/>
        <v>1150.8237925103635</v>
      </c>
      <c r="M349" s="3">
        <f t="shared" si="140"/>
        <v>-2.0539131285336799E-4</v>
      </c>
      <c r="N349" s="3">
        <f t="shared" si="146"/>
        <v>4.1523764421247458E-2</v>
      </c>
      <c r="O349" s="3">
        <v>338</v>
      </c>
      <c r="P349" s="3">
        <f t="shared" si="147"/>
        <v>1.3412698412698412</v>
      </c>
      <c r="Q349" s="3">
        <f>(  Eur_12M!B348 + ( ('Swap(vs6M)_2Y'!B350 - Eur_12M!B348)/1  )*(P349-1) )/100</f>
        <v>-1.0281746031746031E-3</v>
      </c>
      <c r="R349" s="3">
        <f t="shared" si="148"/>
        <v>2.9165166351536733</v>
      </c>
      <c r="S349" s="3">
        <f t="shared" si="149"/>
        <v>2.8684266328119001</v>
      </c>
      <c r="T349" s="13">
        <f t="shared" si="150"/>
        <v>0.99823018076382164</v>
      </c>
      <c r="U349" s="13">
        <f t="shared" si="150"/>
        <v>0.99793740570032208</v>
      </c>
      <c r="V349" s="3">
        <f t="shared" si="151"/>
        <v>149.4724722005385</v>
      </c>
      <c r="W349" s="13">
        <f t="shared" si="152"/>
        <v>0.99823018076382164</v>
      </c>
      <c r="X349" s="3">
        <f t="shared" si="153"/>
        <v>1.0251253173882487E-4</v>
      </c>
      <c r="Y349" s="3">
        <f t="shared" si="154"/>
        <v>0.91042346057174495</v>
      </c>
      <c r="Z349" s="3">
        <f t="shared" si="155"/>
        <v>7.5614920772844485</v>
      </c>
      <c r="AA349" s="3">
        <f t="shared" si="156"/>
        <v>1340.3504949835051</v>
      </c>
      <c r="AD349" s="3">
        <f t="shared" si="141"/>
        <v>-1.4034866618639619E-4</v>
      </c>
      <c r="AE349" s="3">
        <f>Eur_1M!B348/100</f>
        <v>-3.6900000000000001E-3</v>
      </c>
      <c r="AF349" s="3">
        <f t="shared" si="142"/>
        <v>1.5</v>
      </c>
      <c r="AG349" s="3">
        <f t="shared" si="143"/>
        <v>-0.5</v>
      </c>
      <c r="AH349" s="3">
        <f t="shared" si="145"/>
        <v>0.9998596513338136</v>
      </c>
      <c r="AI349" s="3">
        <f t="shared" si="144"/>
        <v>0.99631000000000003</v>
      </c>
      <c r="AL349" s="25"/>
      <c r="AM349" s="25"/>
    </row>
    <row r="350" spans="1:39">
      <c r="A350" s="4">
        <v>42724</v>
      </c>
      <c r="B350" s="3">
        <v>139.65219999999999</v>
      </c>
      <c r="C350" s="3">
        <f t="shared" si="132"/>
        <v>-1.0883589991530679E-4</v>
      </c>
      <c r="D350" s="3">
        <f t="shared" si="133"/>
        <v>1.1845253110374677E-8</v>
      </c>
      <c r="E350" s="3">
        <f t="shared" si="134"/>
        <v>2.019956287059065E-5</v>
      </c>
      <c r="F350" s="3">
        <f t="shared" si="135"/>
        <v>-6.726237138753444E-3</v>
      </c>
      <c r="G350" s="3">
        <f t="shared" si="136"/>
        <v>1.5033690982589476E-2</v>
      </c>
      <c r="H350" s="3">
        <f t="shared" si="137"/>
        <v>1.5</v>
      </c>
      <c r="I350" s="13">
        <f>I351*(1+(H351*((B350/B351)-1))+((1-H351)*(Eur_1M!B350/100)*((A350-A351)/360)))</f>
        <v>121.24906232986123</v>
      </c>
      <c r="J350" s="3">
        <f t="shared" si="138"/>
        <v>116.0014866517985</v>
      </c>
      <c r="K350" s="3">
        <f t="shared" si="131"/>
        <v>1.1510601859957232</v>
      </c>
      <c r="L350" s="13">
        <f t="shared" si="139"/>
        <v>1151.0601859957233</v>
      </c>
      <c r="M350" s="3">
        <f t="shared" si="140"/>
        <v>-1.5810468636476833E-4</v>
      </c>
      <c r="N350" s="3">
        <f t="shared" si="146"/>
        <v>4.1930402245337325E-2</v>
      </c>
      <c r="O350" s="3">
        <v>339</v>
      </c>
      <c r="P350" s="3">
        <f t="shared" si="147"/>
        <v>1.3452380952380953</v>
      </c>
      <c r="Q350" s="3">
        <f>(  Eur_12M!B349 + ( ('Swap(vs6M)_2Y'!B351 - Eur_12M!B349)/1  )*(P350-1) )/100</f>
        <v>-1.0309523809523811E-3</v>
      </c>
      <c r="R350" s="3">
        <f t="shared" si="148"/>
        <v>2.8885716821350358</v>
      </c>
      <c r="S350" s="3">
        <f t="shared" si="149"/>
        <v>2.8399389568376474</v>
      </c>
      <c r="T350" s="13">
        <f t="shared" si="150"/>
        <v>0.99806502094093641</v>
      </c>
      <c r="U350" s="13">
        <f t="shared" si="150"/>
        <v>0.99774389162843691</v>
      </c>
      <c r="V350" s="3">
        <f t="shared" si="151"/>
        <v>149.7043095508119</v>
      </c>
      <c r="W350" s="13">
        <f t="shared" si="152"/>
        <v>0.99806502094093641</v>
      </c>
      <c r="X350" s="3">
        <f t="shared" si="153"/>
        <v>1.0991075963254492E-4</v>
      </c>
      <c r="Y350" s="3">
        <f t="shared" si="154"/>
        <v>0.9020379836953254</v>
      </c>
      <c r="Z350" s="3">
        <f t="shared" si="155"/>
        <v>8.2141846307222686</v>
      </c>
      <c r="AA350" s="3">
        <f t="shared" si="156"/>
        <v>1344.0658535367802</v>
      </c>
      <c r="AD350" s="3">
        <f t="shared" si="141"/>
        <v>-1.0882997750361056E-4</v>
      </c>
      <c r="AE350" s="3">
        <f>Eur_1M!B349/100</f>
        <v>-3.7099999999999998E-3</v>
      </c>
      <c r="AF350" s="3">
        <f t="shared" si="142"/>
        <v>1.5</v>
      </c>
      <c r="AG350" s="3">
        <f t="shared" si="143"/>
        <v>-0.5</v>
      </c>
      <c r="AH350" s="3">
        <f t="shared" si="145"/>
        <v>0.99989117002249639</v>
      </c>
      <c r="AI350" s="3">
        <f t="shared" si="144"/>
        <v>0.99629000000000001</v>
      </c>
      <c r="AL350" s="25"/>
      <c r="AM350" s="25"/>
    </row>
    <row r="351" spans="1:39">
      <c r="A351" s="4">
        <v>42723</v>
      </c>
      <c r="B351" s="3">
        <v>139.66739999999999</v>
      </c>
      <c r="C351" s="3">
        <f t="shared" si="132"/>
        <v>9.5056598780633576E-4</v>
      </c>
      <c r="D351" s="3">
        <f t="shared" si="133"/>
        <v>9.0357569717423484E-7</v>
      </c>
      <c r="E351" s="3">
        <f t="shared" si="134"/>
        <v>2.3075103318023836E-5</v>
      </c>
      <c r="F351" s="3">
        <f t="shared" si="135"/>
        <v>-4.9181703244113887E-3</v>
      </c>
      <c r="G351" s="3">
        <f t="shared" si="136"/>
        <v>1.6598421919657009E-2</v>
      </c>
      <c r="H351" s="3">
        <f t="shared" si="137"/>
        <v>1.5</v>
      </c>
      <c r="I351" s="13">
        <f>I352*(1+(H352*((B351/B352)-1))+((1-H352)*(Eur_1M!B351/100)*((A351-A352)/360)))</f>
        <v>121.26823389034978</v>
      </c>
      <c r="J351" s="3">
        <f t="shared" si="138"/>
        <v>116.01982848038976</v>
      </c>
      <c r="K351" s="3">
        <f t="shared" si="131"/>
        <v>1.1512421883927539</v>
      </c>
      <c r="L351" s="13">
        <f t="shared" si="139"/>
        <v>1151.2421883927539</v>
      </c>
      <c r="M351" s="3">
        <f t="shared" si="140"/>
        <v>1.4409881559584946E-3</v>
      </c>
      <c r="N351" s="3">
        <f t="shared" si="146"/>
        <v>4.2368412862792422E-2</v>
      </c>
      <c r="O351" s="3">
        <v>340</v>
      </c>
      <c r="P351" s="3">
        <f t="shared" si="147"/>
        <v>1.3492063492063493</v>
      </c>
      <c r="Q351" s="3">
        <f>(  Eur_12M!B350 + ( ('Swap(vs6M)_2Y'!B352 - Eur_12M!B350)/1  )*(P351-1) )/100</f>
        <v>-1.0614285714285715E-3</v>
      </c>
      <c r="R351" s="3">
        <f t="shared" si="148"/>
        <v>2.8573731662527875</v>
      </c>
      <c r="S351" s="3">
        <f t="shared" si="149"/>
        <v>2.8081599913611686</v>
      </c>
      <c r="T351" s="13">
        <f t="shared" si="150"/>
        <v>0.99786418343419392</v>
      </c>
      <c r="U351" s="13">
        <f t="shared" si="150"/>
        <v>0.997508726693628</v>
      </c>
      <c r="V351" s="3">
        <f t="shared" si="151"/>
        <v>149.84507774292808</v>
      </c>
      <c r="W351" s="13">
        <f t="shared" si="152"/>
        <v>0.99786418343419392</v>
      </c>
      <c r="X351" s="3">
        <f t="shared" si="153"/>
        <v>1.1878063943276078E-4</v>
      </c>
      <c r="Y351" s="3">
        <f t="shared" si="154"/>
        <v>0.91900445472336822</v>
      </c>
      <c r="Z351" s="3">
        <f t="shared" si="155"/>
        <v>8.9991113039385144</v>
      </c>
      <c r="AA351" s="3">
        <f t="shared" si="156"/>
        <v>1347.7738543423991</v>
      </c>
      <c r="AD351" s="3">
        <f t="shared" si="141"/>
        <v>9.510179188403356E-4</v>
      </c>
      <c r="AE351" s="3">
        <f>Eur_1M!B350/100</f>
        <v>-3.7099999999999998E-3</v>
      </c>
      <c r="AF351" s="3">
        <f t="shared" si="142"/>
        <v>1.5</v>
      </c>
      <c r="AG351" s="3">
        <f t="shared" si="143"/>
        <v>-0.5</v>
      </c>
      <c r="AH351" s="3">
        <f t="shared" si="145"/>
        <v>1.0009510179188403</v>
      </c>
      <c r="AI351" s="3">
        <f t="shared" si="144"/>
        <v>0.99629000000000001</v>
      </c>
      <c r="AL351" s="25"/>
      <c r="AM351" s="25"/>
    </row>
    <row r="352" spans="1:39">
      <c r="A352" s="4">
        <v>42720</v>
      </c>
      <c r="B352" s="3">
        <v>139.53469999999999</v>
      </c>
      <c r="C352" s="3">
        <f t="shared" si="132"/>
        <v>-1.6338686678270373E-4</v>
      </c>
      <c r="D352" s="3">
        <f t="shared" si="133"/>
        <v>2.6695268237068975E-8</v>
      </c>
      <c r="E352" s="3">
        <f t="shared" si="134"/>
        <v>2.2870582210766871E-5</v>
      </c>
      <c r="F352" s="3">
        <f t="shared" si="135"/>
        <v>-6.7048311572665787E-3</v>
      </c>
      <c r="G352" s="3">
        <f t="shared" si="136"/>
        <v>1.6119796416883419E-2</v>
      </c>
      <c r="H352" s="3">
        <f t="shared" si="137"/>
        <v>1.5</v>
      </c>
      <c r="I352" s="13">
        <f>I353*(1+(H353*((B352/B353)-1))+((1-H353)*(Eur_1M!B352/100)*((A352-A353)/360)))</f>
        <v>121.09361364468845</v>
      </c>
      <c r="J352" s="3">
        <f t="shared" si="138"/>
        <v>115.85276567836075</v>
      </c>
      <c r="K352" s="3">
        <f t="shared" si="131"/>
        <v>1.1495844567073517</v>
      </c>
      <c r="L352" s="13">
        <f t="shared" si="139"/>
        <v>1149.5844567073516</v>
      </c>
      <c r="M352" s="3">
        <f t="shared" si="140"/>
        <v>-2.3995017666564943E-4</v>
      </c>
      <c r="N352" s="3">
        <f t="shared" si="146"/>
        <v>4.2458626004858328E-2</v>
      </c>
      <c r="O352" s="3">
        <v>341</v>
      </c>
      <c r="P352" s="3">
        <f t="shared" si="147"/>
        <v>1.3531746031746033</v>
      </c>
      <c r="Q352" s="3">
        <f>(  Eur_12M!B351 + ( ('Swap(vs6M)_2Y'!B353 - Eur_12M!B351)/1  )*(P352-1) )/100</f>
        <v>-1.0833571428571431E-3</v>
      </c>
      <c r="R352" s="3">
        <f t="shared" si="148"/>
        <v>2.8174335784909323</v>
      </c>
      <c r="S352" s="3">
        <f t="shared" si="149"/>
        <v>2.7680431430504076</v>
      </c>
      <c r="T352" s="13">
        <f t="shared" si="150"/>
        <v>0.99757954368067558</v>
      </c>
      <c r="U352" s="13">
        <f t="shared" si="150"/>
        <v>0.99718030051053852</v>
      </c>
      <c r="V352" s="3">
        <f t="shared" si="151"/>
        <v>148.15872743087141</v>
      </c>
      <c r="W352" s="13">
        <f t="shared" si="152"/>
        <v>0.99757954368067558</v>
      </c>
      <c r="X352" s="3">
        <f t="shared" si="153"/>
        <v>1.3274748495132046E-4</v>
      </c>
      <c r="Y352" s="3">
        <f t="shared" si="154"/>
        <v>0.92375883045744334</v>
      </c>
      <c r="Z352" s="3">
        <f t="shared" si="155"/>
        <v>10.079241291814556</v>
      </c>
      <c r="AA352" s="3">
        <f t="shared" si="156"/>
        <v>1351.3386298291796</v>
      </c>
      <c r="AD352" s="3">
        <f t="shared" si="141"/>
        <v>-1.633735198754982E-4</v>
      </c>
      <c r="AE352" s="3">
        <f>Eur_1M!B351/100</f>
        <v>-3.7199999999999998E-3</v>
      </c>
      <c r="AF352" s="3">
        <f t="shared" si="142"/>
        <v>1.5</v>
      </c>
      <c r="AG352" s="3">
        <f t="shared" si="143"/>
        <v>-0.5</v>
      </c>
      <c r="AH352" s="3">
        <f t="shared" si="145"/>
        <v>0.9998366264801245</v>
      </c>
      <c r="AI352" s="3">
        <f t="shared" si="144"/>
        <v>0.99628000000000005</v>
      </c>
      <c r="AL352" s="25"/>
      <c r="AM352" s="25"/>
    </row>
    <row r="353" spans="1:39">
      <c r="A353" s="4">
        <v>42719</v>
      </c>
      <c r="B353" s="3">
        <v>139.5575</v>
      </c>
      <c r="C353" s="3">
        <f t="shared" si="132"/>
        <v>-7.0197307449324149E-4</v>
      </c>
      <c r="D353" s="3">
        <f t="shared" si="133"/>
        <v>4.9276619731349394E-7</v>
      </c>
      <c r="E353" s="3">
        <f t="shared" si="134"/>
        <v>2.2924138768504553E-5</v>
      </c>
      <c r="F353" s="3">
        <f t="shared" si="135"/>
        <v>-6.8247318228158733E-3</v>
      </c>
      <c r="G353" s="3">
        <f t="shared" si="136"/>
        <v>1.610902420624984E-2</v>
      </c>
      <c r="H353" s="3">
        <f t="shared" si="137"/>
        <v>1.5</v>
      </c>
      <c r="I353" s="13">
        <f>I354*(1+(H354*((B353/B354)-1))+((1-H354)*(Eur_1M!B353/100)*((A353-A354)/360)))</f>
        <v>121.12267356500263</v>
      </c>
      <c r="J353" s="3">
        <f t="shared" si="138"/>
        <v>115.88056790539372</v>
      </c>
      <c r="K353" s="3">
        <f t="shared" si="131"/>
        <v>1.1498603327977652</v>
      </c>
      <c r="L353" s="13">
        <f t="shared" si="139"/>
        <v>1149.8603327977653</v>
      </c>
      <c r="M353" s="3">
        <f t="shared" si="140"/>
        <v>-1.0479862916303478E-3</v>
      </c>
      <c r="N353" s="3">
        <f t="shared" si="146"/>
        <v>4.2481160369618971E-2</v>
      </c>
      <c r="O353" s="3">
        <v>342</v>
      </c>
      <c r="P353" s="3">
        <f t="shared" si="147"/>
        <v>1.3571428571428572</v>
      </c>
      <c r="Q353" s="3">
        <f>(  Eur_12M!B352 + ( ('Swap(vs6M)_2Y'!B354 - Eur_12M!B352)/1  )*(P353-1) )/100</f>
        <v>-1.0814285714285715E-3</v>
      </c>
      <c r="R353" s="3">
        <f t="shared" si="148"/>
        <v>2.8167322614885979</v>
      </c>
      <c r="S353" s="3">
        <f t="shared" si="149"/>
        <v>2.7672432073303899</v>
      </c>
      <c r="T353" s="13">
        <f t="shared" si="150"/>
        <v>0.99757425248884557</v>
      </c>
      <c r="U353" s="13">
        <f t="shared" si="150"/>
        <v>0.99717337183519894</v>
      </c>
      <c r="V353" s="3">
        <f t="shared" si="151"/>
        <v>148.43311108630132</v>
      </c>
      <c r="W353" s="13">
        <f t="shared" si="152"/>
        <v>0.99757425248884557</v>
      </c>
      <c r="X353" s="3">
        <f t="shared" si="153"/>
        <v>1.3271310672324275E-4</v>
      </c>
      <c r="Y353" s="3">
        <f t="shared" si="154"/>
        <v>0.92162432393779448</v>
      </c>
      <c r="Z353" s="3">
        <f t="shared" si="155"/>
        <v>10.116398684964459</v>
      </c>
      <c r="AA353" s="3">
        <f t="shared" si="156"/>
        <v>1355.2943618963634</v>
      </c>
      <c r="AD353" s="3">
        <f t="shared" si="141"/>
        <v>-7.0172674903590249E-4</v>
      </c>
      <c r="AE353" s="3">
        <f>Eur_1M!B352/100</f>
        <v>-3.7000000000000002E-3</v>
      </c>
      <c r="AF353" s="3">
        <f t="shared" si="142"/>
        <v>1.5</v>
      </c>
      <c r="AG353" s="3">
        <f t="shared" si="143"/>
        <v>-0.5</v>
      </c>
      <c r="AH353" s="3">
        <f t="shared" si="145"/>
        <v>0.9992982732509641</v>
      </c>
      <c r="AI353" s="3">
        <f t="shared" si="144"/>
        <v>0.99629999999999996</v>
      </c>
      <c r="AL353" s="25"/>
      <c r="AM353" s="25"/>
    </row>
    <row r="354" spans="1:39">
      <c r="A354" s="4">
        <v>42718</v>
      </c>
      <c r="B354" s="3">
        <v>139.65549999999999</v>
      </c>
      <c r="C354" s="3">
        <f t="shared" si="132"/>
        <v>5.8016690378544504E-4</v>
      </c>
      <c r="D354" s="3">
        <f t="shared" si="133"/>
        <v>3.3659363624798984E-7</v>
      </c>
      <c r="E354" s="3">
        <f t="shared" si="134"/>
        <v>2.2620371507383112E-5</v>
      </c>
      <c r="F354" s="3">
        <f t="shared" si="135"/>
        <v>-6.5574988272112155E-3</v>
      </c>
      <c r="G354" s="3">
        <f t="shared" si="136"/>
        <v>1.606008040906505E-2</v>
      </c>
      <c r="H354" s="3">
        <f t="shared" si="137"/>
        <v>1.5</v>
      </c>
      <c r="I354" s="13">
        <f>I355*(1+(H355*((B354/B355)-1))+((1-H355)*(Eur_1M!B354/100)*((A354-A355)/360)))</f>
        <v>121.24967500276374</v>
      </c>
      <c r="J354" s="3">
        <f t="shared" si="138"/>
        <v>116.00207280864093</v>
      </c>
      <c r="K354" s="3">
        <f t="shared" si="131"/>
        <v>1.1510660023160442</v>
      </c>
      <c r="L354" s="13">
        <f t="shared" si="139"/>
        <v>1151.0660023160442</v>
      </c>
      <c r="M354" s="3">
        <f t="shared" si="140"/>
        <v>8.7527246478421835E-4</v>
      </c>
      <c r="N354" s="3">
        <f t="shared" si="146"/>
        <v>4.2476126147029683E-2</v>
      </c>
      <c r="O354" s="3">
        <v>343</v>
      </c>
      <c r="P354" s="3">
        <f t="shared" si="147"/>
        <v>1.3611111111111112</v>
      </c>
      <c r="Q354" s="3">
        <f>(  Eur_12M!B353 + ( ('Swap(vs6M)_2Y'!B355 - Eur_12M!B353)/1  )*(P354-1) )/100</f>
        <v>-1.0980555555555557E-3</v>
      </c>
      <c r="R354" s="3">
        <f t="shared" si="148"/>
        <v>2.8336274278090117</v>
      </c>
      <c r="S354" s="3">
        <f t="shared" si="149"/>
        <v>2.7840719473041435</v>
      </c>
      <c r="T354" s="13">
        <f t="shared" si="150"/>
        <v>0.99769885225968946</v>
      </c>
      <c r="U354" s="13">
        <f t="shared" si="150"/>
        <v>0.99731594374460675</v>
      </c>
      <c r="V354" s="3">
        <f t="shared" si="151"/>
        <v>149.60960711350288</v>
      </c>
      <c r="W354" s="13">
        <f t="shared" si="152"/>
        <v>0.99769885225968946</v>
      </c>
      <c r="X354" s="3">
        <f t="shared" si="153"/>
        <v>1.2622531107455288E-4</v>
      </c>
      <c r="Y354" s="3">
        <f t="shared" si="154"/>
        <v>0.94587493110889165</v>
      </c>
      <c r="Z354" s="3">
        <f t="shared" si="155"/>
        <v>9.6690851440191494</v>
      </c>
      <c r="AA354" s="3">
        <f t="shared" si="156"/>
        <v>1359.4881525373837</v>
      </c>
      <c r="AD354" s="3">
        <f t="shared" si="141"/>
        <v>5.8033523315503821E-4</v>
      </c>
      <c r="AE354" s="3">
        <f>Eur_1M!B353/100</f>
        <v>-3.7099999999999998E-3</v>
      </c>
      <c r="AF354" s="3">
        <f t="shared" si="142"/>
        <v>1.5</v>
      </c>
      <c r="AG354" s="3">
        <f t="shared" si="143"/>
        <v>-0.5</v>
      </c>
      <c r="AH354" s="3">
        <f t="shared" si="145"/>
        <v>1.000580335233155</v>
      </c>
      <c r="AI354" s="3">
        <f t="shared" si="144"/>
        <v>0.99629000000000001</v>
      </c>
      <c r="AL354" s="25"/>
      <c r="AM354" s="25"/>
    </row>
    <row r="355" spans="1:39">
      <c r="A355" s="4">
        <v>42717</v>
      </c>
      <c r="B355" s="3">
        <v>139.5745</v>
      </c>
      <c r="C355" s="3">
        <f t="shared" si="132"/>
        <v>-8.2389879703691823E-5</v>
      </c>
      <c r="D355" s="3">
        <f t="shared" si="133"/>
        <v>6.78809227758881E-9</v>
      </c>
      <c r="E355" s="3">
        <f t="shared" si="134"/>
        <v>2.2973561854304095E-5</v>
      </c>
      <c r="F355" s="3">
        <f t="shared" si="135"/>
        <v>-7.968198080257647E-3</v>
      </c>
      <c r="G355" s="3">
        <f t="shared" si="136"/>
        <v>1.5794518212250475E-2</v>
      </c>
      <c r="H355" s="3">
        <f t="shared" si="137"/>
        <v>1.5</v>
      </c>
      <c r="I355" s="13">
        <f>I356*(1+(H356*((B355/B356)-1))+((1-H356)*(Eur_1M!B355/100)*((A355-A356)/360)))</f>
        <v>121.1435949321246</v>
      </c>
      <c r="J355" s="3">
        <f t="shared" si="138"/>
        <v>115.9005838101958</v>
      </c>
      <c r="K355" s="3">
        <f t="shared" si="131"/>
        <v>1.1500589467273736</v>
      </c>
      <c r="L355" s="13">
        <f t="shared" si="139"/>
        <v>1150.0589467273737</v>
      </c>
      <c r="M355" s="3">
        <f t="shared" si="140"/>
        <v>-1.1843396387333032E-4</v>
      </c>
      <c r="N355" s="3">
        <f t="shared" si="146"/>
        <v>4.2554832029555199E-2</v>
      </c>
      <c r="O355" s="3">
        <v>344</v>
      </c>
      <c r="P355" s="3">
        <f t="shared" si="147"/>
        <v>1.3650793650793651</v>
      </c>
      <c r="Q355" s="3">
        <f>(  Eur_12M!B354 + ( ('Swap(vs6M)_2Y'!B356 - Eur_12M!B354)/1  )*(P355-1) )/100</f>
        <v>-1.1130158730158731E-3</v>
      </c>
      <c r="R355" s="3">
        <f t="shared" si="148"/>
        <v>2.8063338913897202</v>
      </c>
      <c r="S355" s="3">
        <f t="shared" si="149"/>
        <v>2.7566142678645593</v>
      </c>
      <c r="T355" s="13">
        <f t="shared" si="150"/>
        <v>0.99749456299103822</v>
      </c>
      <c r="U355" s="13">
        <f t="shared" si="150"/>
        <v>0.99707983987577742</v>
      </c>
      <c r="V355" s="3">
        <f t="shared" si="151"/>
        <v>148.58163693023312</v>
      </c>
      <c r="W355" s="13">
        <f t="shared" si="152"/>
        <v>0.99749456299103822</v>
      </c>
      <c r="X355" s="3">
        <f t="shared" si="153"/>
        <v>1.3599310364784139E-4</v>
      </c>
      <c r="Y355" s="3">
        <f t="shared" si="154"/>
        <v>0.9485891896741766</v>
      </c>
      <c r="Z355" s="3">
        <f t="shared" si="155"/>
        <v>10.448738723519194</v>
      </c>
      <c r="AA355" s="3">
        <f t="shared" si="156"/>
        <v>1363.1626701787129</v>
      </c>
      <c r="AD355" s="3">
        <f t="shared" si="141"/>
        <v>-8.2386485750762795E-5</v>
      </c>
      <c r="AE355" s="3">
        <f>Eur_1M!B354/100</f>
        <v>-3.7099999999999998E-3</v>
      </c>
      <c r="AF355" s="3">
        <f t="shared" si="142"/>
        <v>1.5</v>
      </c>
      <c r="AG355" s="3">
        <f t="shared" si="143"/>
        <v>-0.5</v>
      </c>
      <c r="AH355" s="3">
        <f t="shared" si="145"/>
        <v>0.99991761351424924</v>
      </c>
      <c r="AI355" s="3">
        <f t="shared" si="144"/>
        <v>0.99629000000000001</v>
      </c>
      <c r="AL355" s="25"/>
      <c r="AM355" s="25"/>
    </row>
    <row r="356" spans="1:39">
      <c r="A356" s="4">
        <v>42716</v>
      </c>
      <c r="B356" s="3">
        <v>139.58600000000001</v>
      </c>
      <c r="C356" s="3">
        <f t="shared" si="132"/>
        <v>-5.5935523057145102E-4</v>
      </c>
      <c r="D356" s="3">
        <f t="shared" si="133"/>
        <v>3.1287827396764114E-7</v>
      </c>
      <c r="E356" s="3">
        <f t="shared" si="134"/>
        <v>2.3680388087508995E-5</v>
      </c>
      <c r="F356" s="3">
        <f t="shared" si="135"/>
        <v>-8.7305651629298129E-3</v>
      </c>
      <c r="G356" s="3">
        <f t="shared" si="136"/>
        <v>1.5822532857358528E-2</v>
      </c>
      <c r="H356" s="3">
        <f t="shared" si="137"/>
        <v>1.5</v>
      </c>
      <c r="I356" s="13">
        <f>I357*(1+(H357*((B356/B357)-1))+((1-H357)*(Eur_1M!B356/100)*((A356-A357)/360)))</f>
        <v>121.15794329792043</v>
      </c>
      <c r="J356" s="3">
        <f t="shared" si="138"/>
        <v>115.91431118862955</v>
      </c>
      <c r="K356" s="3">
        <f t="shared" si="131"/>
        <v>1.1501951608331518</v>
      </c>
      <c r="L356" s="13">
        <f t="shared" si="139"/>
        <v>1150.1951608331517</v>
      </c>
      <c r="M356" s="3">
        <f t="shared" si="140"/>
        <v>-8.2367902801743864E-4</v>
      </c>
      <c r="N356" s="3">
        <f t="shared" si="146"/>
        <v>4.2557428648909622E-2</v>
      </c>
      <c r="O356" s="3">
        <v>345</v>
      </c>
      <c r="P356" s="3">
        <f t="shared" si="147"/>
        <v>1.3690476190476191</v>
      </c>
      <c r="Q356" s="3">
        <f>(  Eur_12M!B355 + ( ('Swap(vs6M)_2Y'!B357 - Eur_12M!B355)/1  )*(P356-1) )/100</f>
        <v>-1.1273809523809524E-3</v>
      </c>
      <c r="R356" s="3">
        <f t="shared" si="148"/>
        <v>2.8040627949184742</v>
      </c>
      <c r="S356" s="3">
        <f t="shared" si="149"/>
        <v>2.7542679187335541</v>
      </c>
      <c r="T356" s="13">
        <f t="shared" si="150"/>
        <v>0.99747684621318933</v>
      </c>
      <c r="U356" s="13">
        <f t="shared" si="150"/>
        <v>0.99705882036675475</v>
      </c>
      <c r="V356" s="3">
        <f t="shared" si="151"/>
        <v>148.69413430243617</v>
      </c>
      <c r="W356" s="13">
        <f t="shared" si="152"/>
        <v>0.99747684621318933</v>
      </c>
      <c r="X356" s="3">
        <f t="shared" si="153"/>
        <v>1.3663924737021538E-4</v>
      </c>
      <c r="Y356" s="3">
        <f t="shared" si="154"/>
        <v>0.96210492359024069</v>
      </c>
      <c r="Z356" s="3">
        <f t="shared" si="155"/>
        <v>10.53203921102026</v>
      </c>
      <c r="AA356" s="3">
        <f t="shared" si="156"/>
        <v>1367.1294563611325</v>
      </c>
      <c r="AD356" s="3">
        <f t="shared" si="141"/>
        <v>-5.591988205987386E-4</v>
      </c>
      <c r="AE356" s="3">
        <f>Eur_1M!B355/100</f>
        <v>-3.7099999999999998E-3</v>
      </c>
      <c r="AF356" s="3">
        <f t="shared" si="142"/>
        <v>1.5</v>
      </c>
      <c r="AG356" s="3">
        <f t="shared" si="143"/>
        <v>-0.5</v>
      </c>
      <c r="AH356" s="3">
        <f t="shared" si="145"/>
        <v>0.99944080117940126</v>
      </c>
      <c r="AI356" s="3">
        <f t="shared" si="144"/>
        <v>0.99629000000000001</v>
      </c>
      <c r="AL356" s="25"/>
      <c r="AM356" s="25"/>
    </row>
    <row r="357" spans="1:39">
      <c r="A357" s="4">
        <v>42713</v>
      </c>
      <c r="B357" s="3">
        <v>139.66409999999999</v>
      </c>
      <c r="C357" s="3">
        <f t="shared" si="132"/>
        <v>-1.6609904266336647E-4</v>
      </c>
      <c r="D357" s="3">
        <f t="shared" si="133"/>
        <v>2.7588891973686837E-8</v>
      </c>
      <c r="E357" s="3">
        <f t="shared" si="134"/>
        <v>2.3745983728288258E-5</v>
      </c>
      <c r="F357" s="3">
        <f t="shared" si="135"/>
        <v>-7.5560075959300085E-3</v>
      </c>
      <c r="G357" s="3">
        <f t="shared" si="136"/>
        <v>1.622438433281486E-2</v>
      </c>
      <c r="H357" s="3">
        <f t="shared" si="137"/>
        <v>1.5</v>
      </c>
      <c r="I357" s="13">
        <f>I358*(1+(H358*((B357/B358)-1))+((1-H358)*(Eur_1M!B357/100)*((A357-A358)/360)))</f>
        <v>121.25777966580941</v>
      </c>
      <c r="J357" s="3">
        <f t="shared" si="138"/>
        <v>116.0098267074674</v>
      </c>
      <c r="K357" s="3">
        <f t="shared" si="131"/>
        <v>1.1511429427457145</v>
      </c>
      <c r="L357" s="13">
        <f t="shared" si="139"/>
        <v>1151.1429427457144</v>
      </c>
      <c r="M357" s="3">
        <f t="shared" si="140"/>
        <v>-2.4399097018119409E-4</v>
      </c>
      <c r="N357" s="3">
        <f t="shared" si="146"/>
        <v>4.2557234645348038E-2</v>
      </c>
      <c r="O357" s="3">
        <v>346</v>
      </c>
      <c r="P357" s="3">
        <f t="shared" si="147"/>
        <v>1.373015873015873</v>
      </c>
      <c r="Q357" s="3">
        <f>(  Eur_12M!B356 + ( ('Swap(vs6M)_2Y'!B358 - Eur_12M!B356)/1  )*(P357-1) )/100</f>
        <v>-1.1121428571428571E-3</v>
      </c>
      <c r="R357" s="3">
        <f t="shared" si="148"/>
        <v>2.8169397911970453</v>
      </c>
      <c r="S357" s="3">
        <f t="shared" si="149"/>
        <v>2.7670730280689519</v>
      </c>
      <c r="T357" s="13">
        <f t="shared" si="150"/>
        <v>0.99757581931714134</v>
      </c>
      <c r="U357" s="13">
        <f t="shared" si="150"/>
        <v>0.99717189584097754</v>
      </c>
      <c r="V357" s="3">
        <f t="shared" si="151"/>
        <v>149.65663396626087</v>
      </c>
      <c r="W357" s="13">
        <f t="shared" si="152"/>
        <v>0.99757581931714134</v>
      </c>
      <c r="X357" s="3">
        <f t="shared" si="153"/>
        <v>1.314842546320584E-4</v>
      </c>
      <c r="Y357" s="3">
        <f t="shared" si="154"/>
        <v>0.95291337218306649</v>
      </c>
      <c r="Z357" s="3">
        <f t="shared" si="155"/>
        <v>10.180783858525462</v>
      </c>
      <c r="AA357" s="3">
        <f t="shared" si="156"/>
        <v>1371.2250900074459</v>
      </c>
      <c r="AD357" s="3">
        <f t="shared" si="141"/>
        <v>-1.66085248981096E-4</v>
      </c>
      <c r="AE357" s="3">
        <f>Eur_1M!B356/100</f>
        <v>-3.7099999999999998E-3</v>
      </c>
      <c r="AF357" s="3">
        <f t="shared" si="142"/>
        <v>1.5</v>
      </c>
      <c r="AG357" s="3">
        <f t="shared" si="143"/>
        <v>-0.5</v>
      </c>
      <c r="AH357" s="3">
        <f t="shared" si="145"/>
        <v>0.9998339147510189</v>
      </c>
      <c r="AI357" s="3">
        <f t="shared" si="144"/>
        <v>0.99629000000000001</v>
      </c>
      <c r="AL357" s="25"/>
      <c r="AM357" s="25"/>
    </row>
    <row r="358" spans="1:39">
      <c r="A358" s="4">
        <v>42712</v>
      </c>
      <c r="B358" s="3">
        <v>139.68729999999999</v>
      </c>
      <c r="C358" s="3">
        <f t="shared" si="132"/>
        <v>-1.100424969485508E-3</v>
      </c>
      <c r="D358" s="3">
        <f t="shared" si="133"/>
        <v>1.2109351134671812E-6</v>
      </c>
      <c r="E358" s="3">
        <f t="shared" si="134"/>
        <v>2.4624260037762082E-5</v>
      </c>
      <c r="F358" s="3">
        <f t="shared" si="135"/>
        <v>-8.341678063940058E-3</v>
      </c>
      <c r="G358" s="3">
        <f t="shared" si="136"/>
        <v>1.6322622734557042E-2</v>
      </c>
      <c r="H358" s="3">
        <f t="shared" si="137"/>
        <v>1.5</v>
      </c>
      <c r="I358" s="13">
        <f>I359*(1+(H359*((B358/B359)-1))+((1-H359)*(Eur_1M!B358/100)*((A358-A359)/360)))</f>
        <v>121.28736907874007</v>
      </c>
      <c r="J358" s="3">
        <f t="shared" si="138"/>
        <v>116.03813551104207</v>
      </c>
      <c r="K358" s="3">
        <f t="shared" si="131"/>
        <v>1.1514238454966059</v>
      </c>
      <c r="L358" s="13">
        <f t="shared" si="139"/>
        <v>1151.423845496606</v>
      </c>
      <c r="M358" s="3">
        <f t="shared" si="140"/>
        <v>-1.6459166973209409E-3</v>
      </c>
      <c r="N358" s="3">
        <f t="shared" si="146"/>
        <v>4.2568875586839555E-2</v>
      </c>
      <c r="O358" s="3">
        <v>347</v>
      </c>
      <c r="P358" s="3">
        <f t="shared" si="147"/>
        <v>1.376984126984127</v>
      </c>
      <c r="Q358" s="3">
        <f>(  Eur_12M!B357 + ( ('Swap(vs6M)_2Y'!B359 - Eur_12M!B357)/1  )*(P358-1) )/100</f>
        <v>-1.0891269841269841E-3</v>
      </c>
      <c r="R358" s="3">
        <f t="shared" si="148"/>
        <v>2.8176248248956903</v>
      </c>
      <c r="S358" s="3">
        <f t="shared" si="149"/>
        <v>2.7676723919048878</v>
      </c>
      <c r="T358" s="13">
        <f t="shared" si="150"/>
        <v>0.9975809847547924</v>
      </c>
      <c r="U358" s="13">
        <f t="shared" si="150"/>
        <v>0.99717709114179331</v>
      </c>
      <c r="V358" s="3">
        <f t="shared" si="151"/>
        <v>149.96484354355221</v>
      </c>
      <c r="W358" s="13">
        <f t="shared" si="152"/>
        <v>0.9975809847547924</v>
      </c>
      <c r="X358" s="3">
        <f t="shared" si="153"/>
        <v>1.3097371868449353E-4</v>
      </c>
      <c r="Y358" s="3">
        <f t="shared" si="154"/>
        <v>0.93035340018566293</v>
      </c>
      <c r="Z358" s="3">
        <f t="shared" si="155"/>
        <v>10.178310840273047</v>
      </c>
      <c r="AA358" s="3">
        <f t="shared" si="156"/>
        <v>1375.157819327914</v>
      </c>
      <c r="AD358" s="3">
        <f t="shared" si="141"/>
        <v>-1.0998197239582286E-3</v>
      </c>
      <c r="AE358" s="3">
        <f>Eur_1M!B357/100</f>
        <v>-3.7199999999999998E-3</v>
      </c>
      <c r="AF358" s="3">
        <f t="shared" si="142"/>
        <v>1.5</v>
      </c>
      <c r="AG358" s="3">
        <f t="shared" si="143"/>
        <v>-0.5</v>
      </c>
      <c r="AH358" s="3">
        <f t="shared" si="145"/>
        <v>0.99890018027604177</v>
      </c>
      <c r="AI358" s="3">
        <f t="shared" si="144"/>
        <v>0.99628000000000005</v>
      </c>
      <c r="AL358" s="25"/>
      <c r="AM358" s="25"/>
    </row>
    <row r="359" spans="1:39">
      <c r="A359" s="4">
        <v>42711</v>
      </c>
      <c r="B359" s="3">
        <v>139.84110000000001</v>
      </c>
      <c r="C359" s="3">
        <f t="shared" si="132"/>
        <v>4.5991333983553601E-4</v>
      </c>
      <c r="D359" s="3">
        <f t="shared" si="133"/>
        <v>2.1152028015867724E-7</v>
      </c>
      <c r="E359" s="3">
        <f t="shared" si="134"/>
        <v>2.4242218073178499E-5</v>
      </c>
      <c r="F359" s="3">
        <f t="shared" si="135"/>
        <v>-8.151688786243708E-3</v>
      </c>
      <c r="G359" s="3">
        <f t="shared" si="136"/>
        <v>1.623540664040643E-2</v>
      </c>
      <c r="H359" s="3">
        <f t="shared" si="137"/>
        <v>1.5</v>
      </c>
      <c r="I359" s="13">
        <f>I360*(1+(H360*((B359/B360)-1))+((1-H360)*(Eur_1M!B359/100)*((A359-A360)/360)))</f>
        <v>121.48716236112661</v>
      </c>
      <c r="J359" s="3">
        <f t="shared" si="138"/>
        <v>116.22928187815236</v>
      </c>
      <c r="K359" s="3">
        <f t="shared" si="131"/>
        <v>1.1533205537132758</v>
      </c>
      <c r="L359" s="13">
        <f t="shared" si="139"/>
        <v>1153.3205537132758</v>
      </c>
      <c r="M359" s="3">
        <f t="shared" si="140"/>
        <v>6.9495380460929455E-4</v>
      </c>
      <c r="N359" s="3">
        <f t="shared" si="146"/>
        <v>4.255816762155043E-2</v>
      </c>
      <c r="O359" s="3">
        <v>348</v>
      </c>
      <c r="P359" s="3">
        <f t="shared" si="147"/>
        <v>1.3809523809523809</v>
      </c>
      <c r="Q359" s="3">
        <f>(  Eur_12M!B358 + ( ('Swap(vs6M)_2Y'!B360 - Eur_12M!B358)/1  )*(P359-1) )/100</f>
        <v>-1.1114285714285714E-3</v>
      </c>
      <c r="R359" s="3">
        <f t="shared" si="148"/>
        <v>2.8465491864455648</v>
      </c>
      <c r="S359" s="3">
        <f t="shared" si="149"/>
        <v>2.7965374110189258</v>
      </c>
      <c r="T359" s="13">
        <f t="shared" si="150"/>
        <v>0.99779020494837534</v>
      </c>
      <c r="U359" s="13">
        <f t="shared" si="150"/>
        <v>0.99741732847540587</v>
      </c>
      <c r="V359" s="3">
        <f t="shared" si="151"/>
        <v>151.82258180419308</v>
      </c>
      <c r="W359" s="13">
        <f t="shared" si="152"/>
        <v>0.99779020494837534</v>
      </c>
      <c r="X359" s="3">
        <f t="shared" si="153"/>
        <v>1.2033110883459498E-4</v>
      </c>
      <c r="Y359" s="3">
        <f t="shared" si="154"/>
        <v>0.96531233677616701</v>
      </c>
      <c r="Z359" s="3">
        <f t="shared" si="155"/>
        <v>9.4067500897794609</v>
      </c>
      <c r="AA359" s="3">
        <f t="shared" si="156"/>
        <v>1379.5015107542831</v>
      </c>
      <c r="AD359" s="3">
        <f t="shared" si="141"/>
        <v>4.6001911619097946E-4</v>
      </c>
      <c r="AE359" s="3">
        <f>Eur_1M!B358/100</f>
        <v>-3.7199999999999998E-3</v>
      </c>
      <c r="AF359" s="3">
        <f t="shared" si="142"/>
        <v>1.5</v>
      </c>
      <c r="AG359" s="3">
        <f t="shared" si="143"/>
        <v>-0.5</v>
      </c>
      <c r="AH359" s="3">
        <f t="shared" si="145"/>
        <v>1.000460019116191</v>
      </c>
      <c r="AI359" s="3">
        <f t="shared" si="144"/>
        <v>0.99628000000000005</v>
      </c>
      <c r="AL359" s="25"/>
      <c r="AM359" s="25"/>
    </row>
    <row r="360" spans="1:39">
      <c r="A360" s="4">
        <v>42710</v>
      </c>
      <c r="B360" s="3">
        <v>139.77680000000001</v>
      </c>
      <c r="C360" s="3">
        <f t="shared" si="132"/>
        <v>-4.4775661099659989E-4</v>
      </c>
      <c r="D360" s="3">
        <f t="shared" si="133"/>
        <v>2.0048598269116046E-7</v>
      </c>
      <c r="E360" s="3">
        <f t="shared" si="134"/>
        <v>3.1011732601490097E-5</v>
      </c>
      <c r="F360" s="3">
        <f t="shared" si="135"/>
        <v>-1.1253766921937039E-2</v>
      </c>
      <c r="G360" s="3">
        <f t="shared" si="136"/>
        <v>1.7634059394274655E-2</v>
      </c>
      <c r="H360" s="3">
        <f t="shared" si="137"/>
        <v>1.5</v>
      </c>
      <c r="I360" s="13">
        <f>I361*(1+(H361*((B360/B361)-1))+((1-H361)*(Eur_1M!B360/100)*((A360-A361)/360)))</f>
        <v>121.40276372540585</v>
      </c>
      <c r="J360" s="3">
        <f t="shared" si="138"/>
        <v>116.14853595709643</v>
      </c>
      <c r="K360" s="3">
        <f t="shared" si="131"/>
        <v>1.1525193276463372</v>
      </c>
      <c r="L360" s="13">
        <f t="shared" si="139"/>
        <v>1152.5193276463372</v>
      </c>
      <c r="M360" s="3">
        <f t="shared" si="140"/>
        <v>-6.6652609806855704E-4</v>
      </c>
      <c r="N360" s="3">
        <f t="shared" si="146"/>
        <v>4.2553059663355174E-2</v>
      </c>
      <c r="O360" s="3">
        <v>349</v>
      </c>
      <c r="P360" s="3">
        <f t="shared" si="147"/>
        <v>1.3849206349206349</v>
      </c>
      <c r="Q360" s="3">
        <f>(  Eur_12M!B359 + ( ('Swap(vs6M)_2Y'!B361 - Eur_12M!B359)/1  )*(P360-1) )/100</f>
        <v>-1.1056349206349206E-3</v>
      </c>
      <c r="R360" s="3">
        <f t="shared" si="148"/>
        <v>2.8290696702957177</v>
      </c>
      <c r="S360" s="3">
        <f t="shared" si="149"/>
        <v>2.7789921015971739</v>
      </c>
      <c r="T360" s="13">
        <f t="shared" si="150"/>
        <v>0.99766582325039077</v>
      </c>
      <c r="U360" s="13">
        <f t="shared" si="150"/>
        <v>0.99727360745298133</v>
      </c>
      <c r="V360" s="3">
        <f t="shared" si="151"/>
        <v>151.02732474365109</v>
      </c>
      <c r="W360" s="13">
        <f t="shared" si="152"/>
        <v>0.99766582325039077</v>
      </c>
      <c r="X360" s="3">
        <f t="shared" si="153"/>
        <v>1.2637213189173349E-4</v>
      </c>
      <c r="Y360" s="3">
        <f t="shared" si="154"/>
        <v>0.95233265622558172</v>
      </c>
      <c r="Z360" s="3">
        <f t="shared" si="155"/>
        <v>9.8924400030801571</v>
      </c>
      <c r="AA360" s="3">
        <f t="shared" si="156"/>
        <v>1383.2612494465552</v>
      </c>
      <c r="AD360" s="3">
        <f t="shared" si="141"/>
        <v>-4.4765638296506705E-4</v>
      </c>
      <c r="AE360" s="3">
        <f>Eur_1M!B359/100</f>
        <v>-3.7199999999999998E-3</v>
      </c>
      <c r="AF360" s="3">
        <f t="shared" si="142"/>
        <v>1.5</v>
      </c>
      <c r="AG360" s="3">
        <f t="shared" si="143"/>
        <v>-0.5</v>
      </c>
      <c r="AH360" s="3">
        <f t="shared" si="145"/>
        <v>0.99955234361703493</v>
      </c>
      <c r="AI360" s="3">
        <f t="shared" si="144"/>
        <v>0.99628000000000005</v>
      </c>
      <c r="AL360" s="25"/>
      <c r="AM360" s="25"/>
    </row>
    <row r="361" spans="1:39">
      <c r="A361" s="4">
        <v>42709</v>
      </c>
      <c r="B361" s="3">
        <v>139.83940000000001</v>
      </c>
      <c r="C361" s="3">
        <f t="shared" si="132"/>
        <v>-1.2149419322946766E-3</v>
      </c>
      <c r="D361" s="3">
        <f t="shared" si="133"/>
        <v>1.4760838988479225E-6</v>
      </c>
      <c r="E361" s="3">
        <f t="shared" si="134"/>
        <v>3.3116740421707242E-5</v>
      </c>
      <c r="F361" s="3">
        <f t="shared" si="135"/>
        <v>-1.2324395572627444E-2</v>
      </c>
      <c r="G361" s="3">
        <f t="shared" si="136"/>
        <v>1.793264542080264E-2</v>
      </c>
      <c r="H361" s="3">
        <f t="shared" si="137"/>
        <v>1.5</v>
      </c>
      <c r="I361" s="13">
        <f>I362*(1+(H362*((B361/B362)-1))+((1-H362)*(Eur_1M!B361/100)*((A361-A362)/360)))</f>
        <v>121.48370880881507</v>
      </c>
      <c r="J361" s="3">
        <f t="shared" si="138"/>
        <v>116.22597779319969</v>
      </c>
      <c r="K361" s="3">
        <f t="shared" si="131"/>
        <v>1.153287767921042</v>
      </c>
      <c r="L361" s="13">
        <f t="shared" si="139"/>
        <v>1153.2877679210421</v>
      </c>
      <c r="M361" s="3">
        <f t="shared" si="140"/>
        <v>-1.8074804594686456E-3</v>
      </c>
      <c r="N361" s="3">
        <f t="shared" si="146"/>
        <v>4.3031599824985528E-2</v>
      </c>
      <c r="O361" s="3">
        <v>350</v>
      </c>
      <c r="P361" s="3">
        <f t="shared" si="147"/>
        <v>1.3888888888888888</v>
      </c>
      <c r="Q361" s="3">
        <f>(  Eur_12M!B360 + ( ('Swap(vs6M)_2Y'!B362 - Eur_12M!B360)/1  )*(P361-1) )/100</f>
        <v>-1.0572777777777776E-3</v>
      </c>
      <c r="R361" s="3">
        <f t="shared" si="148"/>
        <v>2.8086216462782376</v>
      </c>
      <c r="S361" s="3">
        <f t="shared" si="149"/>
        <v>2.7579084195423156</v>
      </c>
      <c r="T361" s="13">
        <f t="shared" si="150"/>
        <v>0.99751229592300461</v>
      </c>
      <c r="U361" s="13">
        <f t="shared" si="150"/>
        <v>0.99709137535635362</v>
      </c>
      <c r="V361" s="3">
        <f t="shared" si="151"/>
        <v>151.86210811873468</v>
      </c>
      <c r="W361" s="13">
        <f t="shared" si="152"/>
        <v>0.99751229592300461</v>
      </c>
      <c r="X361" s="3">
        <f t="shared" si="153"/>
        <v>1.321041594034981E-4</v>
      </c>
      <c r="Y361" s="3">
        <f t="shared" si="154"/>
        <v>0.89307071801100268</v>
      </c>
      <c r="Z361" s="3">
        <f t="shared" si="155"/>
        <v>10.501391742979234</v>
      </c>
      <c r="AA361" s="3">
        <f t="shared" si="156"/>
        <v>1386.8841960001409</v>
      </c>
      <c r="AD361" s="3">
        <f t="shared" si="141"/>
        <v>-1.2142041891471944E-3</v>
      </c>
      <c r="AE361" s="3">
        <f>Eur_1M!B360/100</f>
        <v>-3.7299999999999998E-3</v>
      </c>
      <c r="AF361" s="3">
        <f t="shared" si="142"/>
        <v>1.5</v>
      </c>
      <c r="AG361" s="3">
        <f t="shared" si="143"/>
        <v>-0.5</v>
      </c>
      <c r="AH361" s="3">
        <f t="shared" si="145"/>
        <v>0.99878579581085281</v>
      </c>
      <c r="AI361" s="3">
        <f t="shared" si="144"/>
        <v>0.99626999999999999</v>
      </c>
      <c r="AL361" s="25"/>
      <c r="AM361" s="25"/>
    </row>
    <row r="362" spans="1:39">
      <c r="A362" s="4">
        <v>42706</v>
      </c>
      <c r="B362" s="3">
        <v>140.0094</v>
      </c>
      <c r="C362" s="3">
        <f t="shared" si="132"/>
        <v>1.523915470311272E-3</v>
      </c>
      <c r="D362" s="3">
        <f t="shared" si="133"/>
        <v>2.3223183606540254E-6</v>
      </c>
      <c r="E362" s="3">
        <f t="shared" si="134"/>
        <v>3.1654736537037292E-5</v>
      </c>
      <c r="F362" s="3">
        <f t="shared" si="135"/>
        <v>-1.1228112875868721E-2</v>
      </c>
      <c r="G362" s="3">
        <f t="shared" si="136"/>
        <v>1.787247194856165E-2</v>
      </c>
      <c r="H362" s="3">
        <f t="shared" si="137"/>
        <v>1.5</v>
      </c>
      <c r="I362" s="13">
        <f>I363*(1+(H363*((B362/B363)-1))+((1-H363)*(Eur_1M!B362/100)*((A362-A363)/360)))</f>
        <v>121.70348680100967</v>
      </c>
      <c r="J362" s="3">
        <f t="shared" si="138"/>
        <v>116.43624394567981</v>
      </c>
      <c r="K362" s="3">
        <f t="shared" si="131"/>
        <v>1.1553741980485184</v>
      </c>
      <c r="L362" s="13">
        <f t="shared" si="139"/>
        <v>1155.3741980485183</v>
      </c>
      <c r="M362" s="3">
        <f t="shared" si="140"/>
        <v>2.2901580809183272E-3</v>
      </c>
      <c r="N362" s="3">
        <f t="shared" si="146"/>
        <v>4.2943997437774745E-2</v>
      </c>
      <c r="O362" s="3">
        <v>351</v>
      </c>
      <c r="P362" s="3">
        <f t="shared" si="147"/>
        <v>1.3928571428571428</v>
      </c>
      <c r="Q362" s="3">
        <f>(  Eur_12M!B361 + ( ('Swap(vs6M)_2Y'!B363 - Eur_12M!B361)/1  )*(P362-1) )/100</f>
        <v>-1.0228214285714285E-3</v>
      </c>
      <c r="R362" s="3">
        <f t="shared" si="148"/>
        <v>2.8468352580284493</v>
      </c>
      <c r="S362" s="3">
        <f t="shared" si="149"/>
        <v>2.7961530232846599</v>
      </c>
      <c r="T362" s="13">
        <f t="shared" si="150"/>
        <v>0.99779218966323491</v>
      </c>
      <c r="U362" s="13">
        <f t="shared" si="150"/>
        <v>0.99741425459730371</v>
      </c>
      <c r="V362" s="3">
        <f t="shared" si="151"/>
        <v>153.98712332603361</v>
      </c>
      <c r="W362" s="13">
        <f t="shared" si="152"/>
        <v>0.99779218966323491</v>
      </c>
      <c r="X362" s="3">
        <f t="shared" si="153"/>
        <v>1.1843174575272527E-4</v>
      </c>
      <c r="Y362" s="3">
        <f t="shared" si="154"/>
        <v>0.87585430112360085</v>
      </c>
      <c r="Z362" s="3">
        <f t="shared" si="155"/>
        <v>9.4563274897551679</v>
      </c>
      <c r="AA362" s="3">
        <f t="shared" si="156"/>
        <v>1391.236174192245</v>
      </c>
      <c r="AD362" s="3">
        <f t="shared" si="141"/>
        <v>1.5250772195525286E-3</v>
      </c>
      <c r="AE362" s="3">
        <f>Eur_1M!B361/100</f>
        <v>-3.7099999999999998E-3</v>
      </c>
      <c r="AF362" s="3">
        <f t="shared" si="142"/>
        <v>1.5</v>
      </c>
      <c r="AG362" s="3">
        <f t="shared" si="143"/>
        <v>-0.5</v>
      </c>
      <c r="AH362" s="3">
        <f t="shared" si="145"/>
        <v>1.0015250772195525</v>
      </c>
      <c r="AI362" s="3">
        <f t="shared" si="144"/>
        <v>0.99629000000000001</v>
      </c>
      <c r="AL362" s="25"/>
      <c r="AM362" s="25"/>
    </row>
    <row r="363" spans="1:39">
      <c r="A363" s="4">
        <v>42705</v>
      </c>
      <c r="B363" s="3">
        <v>139.7962</v>
      </c>
      <c r="C363" s="3">
        <f t="shared" si="132"/>
        <v>-2.6018333231324201E-3</v>
      </c>
      <c r="D363" s="3">
        <f t="shared" si="133"/>
        <v>6.7695366413622925E-6</v>
      </c>
      <c r="E363" s="3">
        <f t="shared" si="134"/>
        <v>2.9345507383443844E-5</v>
      </c>
      <c r="F363" s="3">
        <f t="shared" si="135"/>
        <v>-1.2866436418712379E-2</v>
      </c>
      <c r="G363" s="3">
        <f t="shared" si="136"/>
        <v>1.6292940980001999E-2</v>
      </c>
      <c r="H363" s="3">
        <f t="shared" si="137"/>
        <v>1.5</v>
      </c>
      <c r="I363" s="13">
        <f>I364*(1+(H364*((B363/B364)-1))+((1-H364)*(Eur_1M!B363/100)*((A363-A364)/360)))</f>
        <v>121.42508549042248</v>
      </c>
      <c r="J363" s="3">
        <f t="shared" si="138"/>
        <v>116.16989165153947</v>
      </c>
      <c r="K363" s="3">
        <f t="shared" si="131"/>
        <v>1.1527312360479205</v>
      </c>
      <c r="L363" s="13">
        <f t="shared" si="139"/>
        <v>1152.7312360479204</v>
      </c>
      <c r="M363" s="3">
        <f t="shared" si="140"/>
        <v>-3.9001061021196647E-3</v>
      </c>
      <c r="N363" s="3">
        <f t="shared" si="146"/>
        <v>4.2711847336577478E-2</v>
      </c>
      <c r="O363" s="3">
        <v>352</v>
      </c>
      <c r="P363" s="3">
        <f t="shared" si="147"/>
        <v>1.3968253968253967</v>
      </c>
      <c r="Q363" s="3">
        <f>(  Eur_12M!B362 + ( ('Swap(vs6M)_2Y'!B364 - Eur_12M!B362)/1  )*(P363-1) )/100</f>
        <v>-1.0876190476190475E-3</v>
      </c>
      <c r="R363" s="3">
        <f t="shared" si="148"/>
        <v>2.8107962169402483</v>
      </c>
      <c r="S363" s="3">
        <f t="shared" si="149"/>
        <v>2.7603162087245998</v>
      </c>
      <c r="T363" s="13">
        <f t="shared" si="150"/>
        <v>0.99752904624048755</v>
      </c>
      <c r="U363" s="13">
        <f t="shared" si="150"/>
        <v>0.99711272802948114</v>
      </c>
      <c r="V363" s="3">
        <f t="shared" si="151"/>
        <v>151.25418365651797</v>
      </c>
      <c r="W363" s="13">
        <f t="shared" si="152"/>
        <v>0.99752904624048755</v>
      </c>
      <c r="X363" s="3">
        <f t="shared" si="153"/>
        <v>1.3196976492836044E-4</v>
      </c>
      <c r="Y363" s="3">
        <f t="shared" si="154"/>
        <v>0.92617280132618118</v>
      </c>
      <c r="Z363" s="3">
        <f t="shared" si="155"/>
        <v>10.46215246076412</v>
      </c>
      <c r="AA363" s="3">
        <f t="shared" si="156"/>
        <v>1394.9099396710862</v>
      </c>
      <c r="AD363" s="3">
        <f t="shared" si="141"/>
        <v>-2.5984514884376253E-3</v>
      </c>
      <c r="AE363" s="3">
        <f>Eur_1M!B362/100</f>
        <v>-3.7199999999999998E-3</v>
      </c>
      <c r="AF363" s="3">
        <f t="shared" si="142"/>
        <v>1.5</v>
      </c>
      <c r="AG363" s="3">
        <f t="shared" si="143"/>
        <v>-0.5</v>
      </c>
      <c r="AH363" s="3">
        <f t="shared" si="145"/>
        <v>0.99740154851156237</v>
      </c>
      <c r="AI363" s="3">
        <f t="shared" si="144"/>
        <v>0.99628000000000005</v>
      </c>
      <c r="AL363" s="25"/>
      <c r="AM363" s="25"/>
    </row>
    <row r="364" spans="1:39">
      <c r="A364" s="4">
        <v>42704</v>
      </c>
      <c r="B364" s="3">
        <v>140.16040000000001</v>
      </c>
      <c r="C364" s="3">
        <f t="shared" si="132"/>
        <v>-1.8675419601514786E-3</v>
      </c>
      <c r="D364" s="3">
        <f t="shared" si="133"/>
        <v>3.4877129729264272E-6</v>
      </c>
      <c r="E364" s="3">
        <f t="shared" si="134"/>
        <v>2.3475924365972883E-5</v>
      </c>
      <c r="F364" s="3">
        <f t="shared" si="135"/>
        <v>-1.1213261950960188E-2</v>
      </c>
      <c r="G364" s="3">
        <f t="shared" si="136"/>
        <v>1.4716731415478163E-2</v>
      </c>
      <c r="H364" s="3">
        <f t="shared" si="137"/>
        <v>1.5</v>
      </c>
      <c r="I364" s="13">
        <f>I365*(1+(H365*((B364/B365)-1))+((1-H365)*(Eur_1M!B364/100)*((A364-A365)/360)))</f>
        <v>121.89958089705399</v>
      </c>
      <c r="J364" s="3">
        <f t="shared" si="138"/>
        <v>116.62385122467795</v>
      </c>
      <c r="K364" s="3">
        <f t="shared" si="131"/>
        <v>1.1572357885823188</v>
      </c>
      <c r="L364" s="13">
        <f t="shared" si="139"/>
        <v>1157.2357885823187</v>
      </c>
      <c r="M364" s="3">
        <f t="shared" si="140"/>
        <v>-2.797441309277472E-3</v>
      </c>
      <c r="N364" s="3">
        <f t="shared" si="146"/>
        <v>4.260939065178538E-2</v>
      </c>
      <c r="O364" s="3">
        <v>353</v>
      </c>
      <c r="P364" s="3">
        <f t="shared" si="147"/>
        <v>1.4007936507936507</v>
      </c>
      <c r="Q364" s="3">
        <f>(  Eur_12M!B363 + ( ('Swap(vs6M)_2Y'!B365 - Eur_12M!B363)/1  )*(P364-1) )/100</f>
        <v>-1.108611111111111E-3</v>
      </c>
      <c r="R364" s="3">
        <f t="shared" si="148"/>
        <v>2.8901793376960705</v>
      </c>
      <c r="S364" s="3">
        <f t="shared" si="149"/>
        <v>2.8397489385188455</v>
      </c>
      <c r="T364" s="13">
        <f t="shared" si="150"/>
        <v>0.99807488945274658</v>
      </c>
      <c r="U364" s="13">
        <f t="shared" si="150"/>
        <v>0.99774254739335877</v>
      </c>
      <c r="V364" s="3">
        <f t="shared" si="151"/>
        <v>155.71480093398384</v>
      </c>
      <c r="W364" s="13">
        <f t="shared" si="152"/>
        <v>0.99807488945274658</v>
      </c>
      <c r="X364" s="3">
        <f t="shared" si="153"/>
        <v>1.0493859301912043E-4</v>
      </c>
      <c r="Y364" s="3">
        <f t="shared" si="154"/>
        <v>0.98025427908536289</v>
      </c>
      <c r="Z364" s="3">
        <f t="shared" si="155"/>
        <v>8.3880003015059614</v>
      </c>
      <c r="AA364" s="3">
        <f t="shared" si="156"/>
        <v>1399.8035429825586</v>
      </c>
      <c r="AD364" s="3">
        <f t="shared" si="141"/>
        <v>-1.8657991887334191E-3</v>
      </c>
      <c r="AE364" s="3">
        <f>Eur_1M!B363/100</f>
        <v>-3.7199999999999998E-3</v>
      </c>
      <c r="AF364" s="3">
        <f t="shared" si="142"/>
        <v>1.5</v>
      </c>
      <c r="AG364" s="3">
        <f t="shared" si="143"/>
        <v>-0.5</v>
      </c>
      <c r="AH364" s="3">
        <f t="shared" si="145"/>
        <v>0.99813420081126658</v>
      </c>
      <c r="AI364" s="3">
        <f t="shared" si="144"/>
        <v>0.99628000000000005</v>
      </c>
      <c r="AL364" s="25"/>
      <c r="AM364" s="25"/>
    </row>
    <row r="365" spans="1:39">
      <c r="A365" s="4">
        <v>42703</v>
      </c>
      <c r="B365" s="3">
        <v>140.42240000000001</v>
      </c>
      <c r="C365" s="3">
        <f t="shared" si="132"/>
        <v>6.5894386864864601E-4</v>
      </c>
      <c r="D365" s="3">
        <f t="shared" si="133"/>
        <v>4.3420702202964405E-7</v>
      </c>
      <c r="E365" s="3">
        <f t="shared" si="134"/>
        <v>1.9993090163125047E-5</v>
      </c>
      <c r="F365" s="3">
        <f t="shared" si="135"/>
        <v>-9.2758717977140404E-3</v>
      </c>
      <c r="G365" s="3">
        <f t="shared" si="136"/>
        <v>1.4060818026081228E-2</v>
      </c>
      <c r="H365" s="3">
        <f t="shared" si="137"/>
        <v>1.5</v>
      </c>
      <c r="I365" s="13">
        <f>I366*(1+(H366*((B365/B366)-1))+((1-H366)*(Eur_1M!B365/100)*((A365-A366)/360)))</f>
        <v>122.24106523874548</v>
      </c>
      <c r="J365" s="3">
        <f t="shared" si="138"/>
        <v>116.95055635990411</v>
      </c>
      <c r="K365" s="3">
        <f t="shared" si="131"/>
        <v>1.1604776200844269</v>
      </c>
      <c r="L365" s="13">
        <f t="shared" si="139"/>
        <v>1160.4776200844269</v>
      </c>
      <c r="M365" s="3">
        <f t="shared" si="140"/>
        <v>9.9344234692681451E-4</v>
      </c>
      <c r="N365" s="3">
        <f t="shared" si="146"/>
        <v>4.2602966650988235E-2</v>
      </c>
      <c r="O365" s="3">
        <v>354</v>
      </c>
      <c r="P365" s="3">
        <f t="shared" si="147"/>
        <v>1.4047619047619047</v>
      </c>
      <c r="Q365" s="3">
        <f>(  Eur_12M!B364 + ( ('Swap(vs6M)_2Y'!B366 - Eur_12M!B364)/1  )*(P365-1) )/100</f>
        <v>-1.053095238095238E-3</v>
      </c>
      <c r="R365" s="3">
        <f t="shared" si="148"/>
        <v>2.9434518113348287</v>
      </c>
      <c r="S365" s="3">
        <f t="shared" si="149"/>
        <v>2.8929576454105201</v>
      </c>
      <c r="T365" s="13">
        <f t="shared" si="150"/>
        <v>0.99837712825687264</v>
      </c>
      <c r="U365" s="13">
        <f t="shared" si="150"/>
        <v>0.99809183621756048</v>
      </c>
      <c r="V365" s="3">
        <f t="shared" si="151"/>
        <v>159.02485960841682</v>
      </c>
      <c r="W365" s="13">
        <f t="shared" si="152"/>
        <v>0.99837712825687264</v>
      </c>
      <c r="X365" s="3">
        <f t="shared" si="153"/>
        <v>8.9472228116198619E-5</v>
      </c>
      <c r="Y365" s="3">
        <f t="shared" si="154"/>
        <v>0.94329367211469584</v>
      </c>
      <c r="Z365" s="3">
        <f t="shared" si="155"/>
        <v>7.2111471034269812</v>
      </c>
      <c r="AA365" s="3">
        <f t="shared" si="156"/>
        <v>1404.1570903364941</v>
      </c>
      <c r="AD365" s="3">
        <f t="shared" si="141"/>
        <v>6.5916101985386E-4</v>
      </c>
      <c r="AE365" s="3">
        <f>Eur_1M!B364/100</f>
        <v>-3.7199999999999998E-3</v>
      </c>
      <c r="AF365" s="3">
        <f t="shared" si="142"/>
        <v>1.5</v>
      </c>
      <c r="AG365" s="3">
        <f t="shared" si="143"/>
        <v>-0.5</v>
      </c>
      <c r="AH365" s="3">
        <f t="shared" si="145"/>
        <v>1.0006591610198539</v>
      </c>
      <c r="AI365" s="3">
        <f t="shared" si="144"/>
        <v>0.99628000000000005</v>
      </c>
      <c r="AL365" s="25"/>
      <c r="AM365" s="25"/>
    </row>
    <row r="366" spans="1:39">
      <c r="A366" s="4">
        <v>42702</v>
      </c>
      <c r="B366" s="3">
        <v>140.32990000000001</v>
      </c>
      <c r="C366" s="3">
        <f t="shared" si="132"/>
        <v>-3.5629690652470931E-5</v>
      </c>
      <c r="D366" s="3">
        <f t="shared" si="133"/>
        <v>1.2694748559907744E-9</v>
      </c>
      <c r="E366" s="3">
        <f t="shared" si="134"/>
        <v>1.9558883141095404E-5</v>
      </c>
      <c r="F366" s="3">
        <f t="shared" si="135"/>
        <v>-9.9348156663626851E-3</v>
      </c>
      <c r="G366" s="3">
        <f t="shared" si="136"/>
        <v>1.3574261427912043E-2</v>
      </c>
      <c r="H366" s="3">
        <f t="shared" si="137"/>
        <v>1.5</v>
      </c>
      <c r="I366" s="13">
        <f>I367*(1+(H367*((B366/B367)-1))+((1-H367)*(Eur_1M!B366/100)*((A366-A367)/360)))</f>
        <v>122.11968608957997</v>
      </c>
      <c r="J366" s="3">
        <f t="shared" si="138"/>
        <v>116.83443041648508</v>
      </c>
      <c r="K366" s="3">
        <f t="shared" si="131"/>
        <v>1.1593253249381408</v>
      </c>
      <c r="L366" s="13">
        <f t="shared" si="139"/>
        <v>1159.3253249381407</v>
      </c>
      <c r="M366" s="3">
        <f t="shared" si="140"/>
        <v>-3.7902635513123243E-5</v>
      </c>
      <c r="N366" s="3">
        <f t="shared" si="146"/>
        <v>4.2675158782256237E-2</v>
      </c>
      <c r="O366" s="3">
        <v>355</v>
      </c>
      <c r="P366" s="3">
        <f t="shared" si="147"/>
        <v>1.4087301587301588</v>
      </c>
      <c r="Q366" s="3">
        <f>(  Eur_12M!B365 + ( ('Swap(vs6M)_2Y'!B367 - Eur_12M!B365)/1  )*(P366-1) )/100</f>
        <v>-1.1128968253968255E-3</v>
      </c>
      <c r="R366" s="3">
        <f t="shared" si="148"/>
        <v>2.9131284069370871</v>
      </c>
      <c r="S366" s="3">
        <f t="shared" si="149"/>
        <v>2.8624772870687409</v>
      </c>
      <c r="T366" s="13">
        <f t="shared" si="150"/>
        <v>0.99821086286045169</v>
      </c>
      <c r="U366" s="13">
        <f t="shared" si="150"/>
        <v>0.99789828306659878</v>
      </c>
      <c r="V366" s="3">
        <f t="shared" si="151"/>
        <v>157.78714655423187</v>
      </c>
      <c r="W366" s="13">
        <f t="shared" si="152"/>
        <v>0.99821086286045169</v>
      </c>
      <c r="X366" s="3">
        <f t="shared" si="153"/>
        <v>9.7574277378991762E-5</v>
      </c>
      <c r="Y366" s="3">
        <f t="shared" si="154"/>
        <v>0.99288326219202017</v>
      </c>
      <c r="Z366" s="3">
        <f t="shared" si="155"/>
        <v>7.8840423316611981</v>
      </c>
      <c r="AA366" s="3">
        <f t="shared" si="156"/>
        <v>1407.975060189787</v>
      </c>
      <c r="AD366" s="3">
        <f t="shared" si="141"/>
        <v>-3.5629055922581365E-5</v>
      </c>
      <c r="AE366" s="3">
        <f>Eur_1M!B365/100</f>
        <v>-3.7399999999999998E-3</v>
      </c>
      <c r="AF366" s="3">
        <f t="shared" si="142"/>
        <v>1.5</v>
      </c>
      <c r="AG366" s="3">
        <f t="shared" si="143"/>
        <v>-0.5</v>
      </c>
      <c r="AH366" s="3">
        <f t="shared" si="145"/>
        <v>0.99996437094407742</v>
      </c>
      <c r="AI366" s="3">
        <f t="shared" si="144"/>
        <v>0.99626000000000003</v>
      </c>
      <c r="AL366" s="25"/>
      <c r="AM366" s="25"/>
    </row>
    <row r="367" spans="1:39">
      <c r="A367" s="4">
        <v>42699</v>
      </c>
      <c r="B367" s="3">
        <v>140.3349</v>
      </c>
      <c r="C367" s="3">
        <f t="shared" si="132"/>
        <v>-6.6319306013940481E-4</v>
      </c>
      <c r="D367" s="3">
        <f t="shared" si="133"/>
        <v>4.3982503501706822E-7</v>
      </c>
      <c r="E367" s="3">
        <f t="shared" si="134"/>
        <v>1.9943363157917548E-5</v>
      </c>
      <c r="F367" s="3">
        <f t="shared" si="135"/>
        <v>-9.2780986294551705E-3</v>
      </c>
      <c r="G367" s="3">
        <f t="shared" si="136"/>
        <v>1.4037592879752762E-2</v>
      </c>
      <c r="H367" s="3">
        <f t="shared" si="137"/>
        <v>1.5</v>
      </c>
      <c r="I367" s="13">
        <f>I368*(1+(H368*((B367/B368)-1))+((1-H368)*(Eur_1M!B367/100)*((A367-A368)/360)))</f>
        <v>122.12431483525108</v>
      </c>
      <c r="J367" s="3">
        <f t="shared" si="138"/>
        <v>116.83885883324035</v>
      </c>
      <c r="K367" s="3">
        <f t="shared" si="131"/>
        <v>1.1593692672561327</v>
      </c>
      <c r="L367" s="13">
        <f t="shared" si="139"/>
        <v>1159.3692672561326</v>
      </c>
      <c r="M367" s="3">
        <f t="shared" si="140"/>
        <v>-9.8976889846032787E-4</v>
      </c>
      <c r="N367" s="3">
        <f t="shared" si="146"/>
        <v>4.3365814048045549E-2</v>
      </c>
      <c r="O367" s="3">
        <v>356</v>
      </c>
      <c r="P367" s="3">
        <f t="shared" si="147"/>
        <v>1.4126984126984128</v>
      </c>
      <c r="Q367" s="3">
        <f>(  Eur_12M!B366 + ( ('Swap(vs6M)_2Y'!B368 - Eur_12M!B366)/1  )*(P367-1) )/100</f>
        <v>-1.177936507936508E-3</v>
      </c>
      <c r="R367" s="3">
        <f t="shared" si="148"/>
        <v>2.8624555495364374</v>
      </c>
      <c r="S367" s="3">
        <f t="shared" si="149"/>
        <v>2.8109122481693714</v>
      </c>
      <c r="T367" s="13">
        <f t="shared" si="150"/>
        <v>0.99789813889559609</v>
      </c>
      <c r="U367" s="13">
        <f t="shared" si="150"/>
        <v>0.99752993713440719</v>
      </c>
      <c r="V367" s="3">
        <f t="shared" si="151"/>
        <v>157.74115636400245</v>
      </c>
      <c r="W367" s="13">
        <f t="shared" si="152"/>
        <v>0.99789813889559609</v>
      </c>
      <c r="X367" s="3">
        <f t="shared" si="153"/>
        <v>1.1099084922174438E-4</v>
      </c>
      <c r="Y367" s="3">
        <f t="shared" si="154"/>
        <v>1.0367038858701316</v>
      </c>
      <c r="Z367" s="3">
        <f t="shared" si="155"/>
        <v>9.1396108048071589</v>
      </c>
      <c r="AA367" s="3">
        <f t="shared" si="156"/>
        <v>1411.5559320222899</v>
      </c>
      <c r="AD367" s="3">
        <f t="shared" si="141"/>
        <v>-6.6297319622865558E-4</v>
      </c>
      <c r="AE367" s="3">
        <f>Eur_1M!B366/100</f>
        <v>-3.7299999999999998E-3</v>
      </c>
      <c r="AF367" s="3">
        <f t="shared" si="142"/>
        <v>1.5</v>
      </c>
      <c r="AG367" s="3">
        <f t="shared" si="143"/>
        <v>-0.5</v>
      </c>
      <c r="AH367" s="3">
        <f t="shared" si="145"/>
        <v>0.99933702680377134</v>
      </c>
      <c r="AI367" s="3">
        <f t="shared" si="144"/>
        <v>0.99626999999999999</v>
      </c>
      <c r="AL367" s="25"/>
      <c r="AM367" s="25"/>
    </row>
    <row r="368" spans="1:39">
      <c r="A368" s="4">
        <v>42698</v>
      </c>
      <c r="B368" s="3">
        <v>140.428</v>
      </c>
      <c r="C368" s="3">
        <f t="shared" si="132"/>
        <v>-1.2347459753735631E-3</v>
      </c>
      <c r="D368" s="3">
        <f t="shared" si="133"/>
        <v>1.5245976237012117E-6</v>
      </c>
      <c r="E368" s="3">
        <f t="shared" si="134"/>
        <v>1.9923310382834034E-5</v>
      </c>
      <c r="F368" s="3">
        <f t="shared" si="135"/>
        <v>-9.2628039100556905E-3</v>
      </c>
      <c r="G368" s="3">
        <f t="shared" si="136"/>
        <v>1.4034956464832327E-2</v>
      </c>
      <c r="H368" s="3">
        <f t="shared" si="137"/>
        <v>1.5</v>
      </c>
      <c r="I368" s="13">
        <f>I369*(1+(H369*((B368/B369)-1))+((1-H369)*(Eur_1M!B368/100)*((A368-A369)/360)))</f>
        <v>122.24524952264423</v>
      </c>
      <c r="J368" s="3">
        <f t="shared" si="138"/>
        <v>116.95455955088558</v>
      </c>
      <c r="K368" s="3">
        <f t="shared" si="131"/>
        <v>1.1605173429697855</v>
      </c>
      <c r="L368" s="13">
        <f t="shared" si="139"/>
        <v>1160.5173429697854</v>
      </c>
      <c r="M368" s="3">
        <f t="shared" si="140"/>
        <v>-1.847501009238986E-3</v>
      </c>
      <c r="N368" s="3">
        <f t="shared" si="146"/>
        <v>4.334922710589257E-2</v>
      </c>
      <c r="O368" s="3">
        <v>357</v>
      </c>
      <c r="P368" s="3">
        <f t="shared" si="147"/>
        <v>1.4166666666666667</v>
      </c>
      <c r="Q368" s="3">
        <f>(  Eur_12M!B367 + ( ('Swap(vs6M)_2Y'!B369 - Eur_12M!B367)/1  )*(P368-1) )/100</f>
        <v>-1.1358333333333333E-3</v>
      </c>
      <c r="R368" s="3">
        <f t="shared" si="148"/>
        <v>2.8798385320747384</v>
      </c>
      <c r="S368" s="3">
        <f t="shared" si="149"/>
        <v>2.8282426316065084</v>
      </c>
      <c r="T368" s="13">
        <f t="shared" si="150"/>
        <v>0.99801060557427024</v>
      </c>
      <c r="U368" s="13">
        <f t="shared" si="150"/>
        <v>0.9976597840879553</v>
      </c>
      <c r="V368" s="3">
        <f t="shared" si="151"/>
        <v>158.94220830113431</v>
      </c>
      <c r="W368" s="13">
        <f t="shared" si="152"/>
        <v>0.99801060557427024</v>
      </c>
      <c r="X368" s="3">
        <f t="shared" si="153"/>
        <v>1.0537536996911384E-4</v>
      </c>
      <c r="Y368" s="3">
        <f t="shared" si="154"/>
        <v>1.0016555959920552</v>
      </c>
      <c r="Z368" s="3">
        <f t="shared" si="155"/>
        <v>8.7154821231573916</v>
      </c>
      <c r="AA368" s="3">
        <f t="shared" si="156"/>
        <v>1415.6274112420776</v>
      </c>
      <c r="AD368" s="3">
        <f t="shared" si="141"/>
        <v>-1.2339839902133498E-3</v>
      </c>
      <c r="AE368" s="3">
        <f>Eur_1M!B367/100</f>
        <v>-3.7299999999999998E-3</v>
      </c>
      <c r="AF368" s="3">
        <f t="shared" si="142"/>
        <v>1.5</v>
      </c>
      <c r="AG368" s="3">
        <f t="shared" si="143"/>
        <v>-0.5</v>
      </c>
      <c r="AH368" s="3">
        <f t="shared" si="145"/>
        <v>0.99876601600978665</v>
      </c>
      <c r="AI368" s="3">
        <f t="shared" si="144"/>
        <v>0.99626999999999999</v>
      </c>
      <c r="AL368" s="25"/>
      <c r="AM368" s="25"/>
    </row>
    <row r="369" spans="1:39">
      <c r="A369" s="4">
        <v>42697</v>
      </c>
      <c r="B369" s="3">
        <v>140.60149999999999</v>
      </c>
      <c r="C369" s="3">
        <f t="shared" si="132"/>
        <v>4.8364807215204516E-5</v>
      </c>
      <c r="D369" s="3">
        <f t="shared" si="133"/>
        <v>2.3391545769638988E-9</v>
      </c>
      <c r="E369" s="3">
        <f t="shared" si="134"/>
        <v>2.1175982711517565E-5</v>
      </c>
      <c r="F369" s="3">
        <f t="shared" si="135"/>
        <v>-9.6945722467673048E-3</v>
      </c>
      <c r="G369" s="3">
        <f t="shared" si="136"/>
        <v>1.4408573892131486E-2</v>
      </c>
      <c r="H369" s="3">
        <f t="shared" si="137"/>
        <v>1.5</v>
      </c>
      <c r="I369" s="13">
        <f>I370*(1+(H370*((B369/B370)-1))+((1-H370)*(Eur_1M!B369/100)*((A369-A370)/360)))</f>
        <v>122.47130650046006</v>
      </c>
      <c r="J369" s="3">
        <f t="shared" si="138"/>
        <v>117.17083293882575</v>
      </c>
      <c r="K369" s="3">
        <f t="shared" si="131"/>
        <v>1.16266338172613</v>
      </c>
      <c r="L369" s="13">
        <f t="shared" si="139"/>
        <v>1162.66338172613</v>
      </c>
      <c r="M369" s="3">
        <f t="shared" si="140"/>
        <v>7.7726499989897772E-5</v>
      </c>
      <c r="N369" s="3">
        <f t="shared" si="146"/>
        <v>4.3589412530369923E-2</v>
      </c>
      <c r="O369" s="3">
        <v>358</v>
      </c>
      <c r="P369" s="3">
        <f t="shared" si="147"/>
        <v>1.4206349206349207</v>
      </c>
      <c r="Q369" s="3">
        <f>(  Eur_12M!B368 + ( ('Swap(vs6M)_2Y'!B370 - Eur_12M!B368)/1  )*(P369-1) )/100</f>
        <v>-1.0996825396825396E-3</v>
      </c>
      <c r="R369" s="3">
        <f t="shared" si="148"/>
        <v>2.8967864111459276</v>
      </c>
      <c r="S369" s="3">
        <f t="shared" si="149"/>
        <v>2.8448320200999344</v>
      </c>
      <c r="T369" s="13">
        <f t="shared" si="150"/>
        <v>0.99811496832795432</v>
      </c>
      <c r="U369" s="13">
        <f t="shared" si="150"/>
        <v>0.99777825752579052</v>
      </c>
      <c r="V369" s="3">
        <f t="shared" si="151"/>
        <v>161.13347216421903</v>
      </c>
      <c r="W369" s="13">
        <f t="shared" si="152"/>
        <v>0.99811496832795432</v>
      </c>
      <c r="X369" s="3">
        <f t="shared" si="153"/>
        <v>9.9465081054804006E-5</v>
      </c>
      <c r="Y369" s="3">
        <f t="shared" si="154"/>
        <v>0.97121960556264186</v>
      </c>
      <c r="Z369" s="3">
        <f t="shared" si="155"/>
        <v>8.3261097588334749</v>
      </c>
      <c r="AA369" s="3">
        <f t="shared" si="156"/>
        <v>1419.6948186916973</v>
      </c>
      <c r="AD369" s="3">
        <f t="shared" si="141"/>
        <v>4.8365976811348688E-5</v>
      </c>
      <c r="AE369" s="3">
        <f>Eur_1M!B368/100</f>
        <v>-3.7299999999999998E-3</v>
      </c>
      <c r="AF369" s="3">
        <f t="shared" si="142"/>
        <v>1.5</v>
      </c>
      <c r="AG369" s="3">
        <f t="shared" si="143"/>
        <v>-0.5</v>
      </c>
      <c r="AH369" s="3">
        <f t="shared" si="145"/>
        <v>1.0000483659768113</v>
      </c>
      <c r="AI369" s="3">
        <f t="shared" si="144"/>
        <v>0.99626999999999999</v>
      </c>
      <c r="AL369" s="25"/>
      <c r="AM369" s="25"/>
    </row>
    <row r="370" spans="1:39">
      <c r="A370" s="4">
        <v>42696</v>
      </c>
      <c r="B370" s="3">
        <v>140.59469999999999</v>
      </c>
      <c r="C370" s="3">
        <f t="shared" si="132"/>
        <v>1.6992309144267482E-3</v>
      </c>
      <c r="D370" s="3">
        <f t="shared" si="133"/>
        <v>2.8873857005435629E-6</v>
      </c>
      <c r="E370" s="3">
        <f t="shared" si="134"/>
        <v>2.3096423860663565E-5</v>
      </c>
      <c r="F370" s="3">
        <f t="shared" si="135"/>
        <v>-1.112958059279231E-2</v>
      </c>
      <c r="G370" s="3">
        <f t="shared" si="136"/>
        <v>1.4593778647640974E-2</v>
      </c>
      <c r="H370" s="3">
        <f t="shared" si="137"/>
        <v>1.5</v>
      </c>
      <c r="I370" s="13">
        <f>I371*(1+(H371*((B370/B371)-1))+((1-H371)*(Eur_1M!B370/100)*((A370-A371)/360)))</f>
        <v>122.46178760439659</v>
      </c>
      <c r="J370" s="3">
        <f t="shared" si="138"/>
        <v>117.16172601400977</v>
      </c>
      <c r="K370" s="3">
        <f t="shared" si="131"/>
        <v>1.1625730154827734</v>
      </c>
      <c r="L370" s="13">
        <f t="shared" si="139"/>
        <v>1162.5730154827734</v>
      </c>
      <c r="M370" s="3">
        <f t="shared" si="140"/>
        <v>2.552904480368105E-3</v>
      </c>
      <c r="N370" s="3">
        <f t="shared" si="146"/>
        <v>4.3487442462812664E-2</v>
      </c>
      <c r="O370" s="3">
        <v>359</v>
      </c>
      <c r="P370" s="3">
        <f t="shared" si="147"/>
        <v>1.4246031746031746</v>
      </c>
      <c r="Q370" s="3">
        <f>(  Eur_12M!B369 + ( ('Swap(vs6M)_2Y'!B371 - Eur_12M!B369)/1  )*(P370-1) )/100</f>
        <v>-1.1042063492063491E-3</v>
      </c>
      <c r="R370" s="3">
        <f t="shared" si="148"/>
        <v>2.8977771164975867</v>
      </c>
      <c r="S370" s="3">
        <f t="shared" si="149"/>
        <v>2.8458719222040267</v>
      </c>
      <c r="T370" s="13">
        <f t="shared" si="150"/>
        <v>0.99812091218421917</v>
      </c>
      <c r="U370" s="13">
        <f t="shared" si="150"/>
        <v>0.99778549975980024</v>
      </c>
      <c r="V370" s="3">
        <f t="shared" si="151"/>
        <v>161.03213143666676</v>
      </c>
      <c r="W370" s="13">
        <f t="shared" si="152"/>
        <v>0.99812091218421917</v>
      </c>
      <c r="X370" s="3">
        <f t="shared" si="153"/>
        <v>9.9281711800402976E-5</v>
      </c>
      <c r="Y370" s="3">
        <f t="shared" si="154"/>
        <v>0.9766114011985606</v>
      </c>
      <c r="Z370" s="3">
        <f t="shared" si="155"/>
        <v>8.3131862032500408</v>
      </c>
      <c r="AA370" s="3">
        <f t="shared" si="156"/>
        <v>1423.686167879107</v>
      </c>
      <c r="AD370" s="3">
        <f t="shared" si="141"/>
        <v>1.7006754253470202E-3</v>
      </c>
      <c r="AE370" s="3">
        <f>Eur_1M!B369/100</f>
        <v>-3.7299999999999998E-3</v>
      </c>
      <c r="AF370" s="3">
        <f t="shared" si="142"/>
        <v>1.5</v>
      </c>
      <c r="AG370" s="3">
        <f t="shared" si="143"/>
        <v>-0.5</v>
      </c>
      <c r="AH370" s="3">
        <f t="shared" si="145"/>
        <v>1.001700675425347</v>
      </c>
      <c r="AI370" s="3">
        <f t="shared" si="144"/>
        <v>0.99626999999999999</v>
      </c>
      <c r="AL370" s="25"/>
      <c r="AM370" s="25"/>
    </row>
    <row r="371" spans="1:39">
      <c r="A371" s="4">
        <v>42695</v>
      </c>
      <c r="B371" s="3">
        <v>140.35599999999999</v>
      </c>
      <c r="C371" s="3">
        <f t="shared" si="132"/>
        <v>-8.3609484504885436E-4</v>
      </c>
      <c r="D371" s="3">
        <f t="shared" si="133"/>
        <v>6.9905458991726778E-7</v>
      </c>
      <c r="E371" s="3">
        <f t="shared" si="134"/>
        <v>2.0403457136239921E-5</v>
      </c>
      <c r="F371" s="3">
        <f t="shared" si="135"/>
        <v>-1.3269741179751913E-2</v>
      </c>
      <c r="G371" s="3">
        <f t="shared" si="136"/>
        <v>1.2089224971053053E-2</v>
      </c>
      <c r="H371" s="3">
        <f t="shared" si="137"/>
        <v>1.5</v>
      </c>
      <c r="I371" s="13">
        <f>I372*(1+(H372*((B371/B372)-1))+((1-H372)*(Eur_1M!B371/100)*((A371-A372)/360)))</f>
        <v>122.14955308018304</v>
      </c>
      <c r="J371" s="3">
        <f t="shared" si="138"/>
        <v>116.86300478436222</v>
      </c>
      <c r="K371" s="3">
        <f t="shared" si="131"/>
        <v>1.1596088628319448</v>
      </c>
      <c r="L371" s="13">
        <f t="shared" si="139"/>
        <v>1159.6088628319449</v>
      </c>
      <c r="M371" s="3">
        <f t="shared" si="140"/>
        <v>-1.2388435058844432E-3</v>
      </c>
      <c r="N371" s="3">
        <f t="shared" si="146"/>
        <v>4.4347326100060626E-2</v>
      </c>
      <c r="O371" s="3">
        <v>360</v>
      </c>
      <c r="P371" s="3">
        <f t="shared" si="147"/>
        <v>1.4285714285714286</v>
      </c>
      <c r="Q371" s="3">
        <f>(  Eur_12M!B370 + ( ('Swap(vs6M)_2Y'!B372 - Eur_12M!B370)/1  )*(P371-1) )/100</f>
        <v>-1.0714285714285713E-3</v>
      </c>
      <c r="R371" s="3">
        <f t="shared" si="148"/>
        <v>2.7913665800487841</v>
      </c>
      <c r="S371" s="3">
        <f t="shared" si="149"/>
        <v>2.7383613871465098</v>
      </c>
      <c r="T371" s="13">
        <f t="shared" si="150"/>
        <v>0.99737570044049495</v>
      </c>
      <c r="U371" s="13">
        <f t="shared" si="150"/>
        <v>0.99691269083313794</v>
      </c>
      <c r="V371" s="3">
        <f t="shared" si="151"/>
        <v>158.12595583267762</v>
      </c>
      <c r="W371" s="13">
        <f t="shared" si="152"/>
        <v>0.99737570044049495</v>
      </c>
      <c r="X371" s="3">
        <f t="shared" si="153"/>
        <v>1.3192527760697538E-4</v>
      </c>
      <c r="Y371" s="3">
        <f t="shared" si="154"/>
        <v>0.89531290469584901</v>
      </c>
      <c r="Z371" s="3">
        <f t="shared" si="155"/>
        <v>11.238813593156582</v>
      </c>
      <c r="AA371" s="3">
        <f t="shared" si="156"/>
        <v>1426.3424942447703</v>
      </c>
      <c r="AD371" s="3">
        <f t="shared" si="141"/>
        <v>-8.3574541514619405E-4</v>
      </c>
      <c r="AE371" s="3">
        <f>Eur_1M!B370/100</f>
        <v>-3.7099999999999998E-3</v>
      </c>
      <c r="AF371" s="3">
        <f t="shared" si="142"/>
        <v>1.5</v>
      </c>
      <c r="AG371" s="3">
        <f t="shared" si="143"/>
        <v>-0.5</v>
      </c>
      <c r="AH371" s="3">
        <f t="shared" si="145"/>
        <v>0.99916425458485381</v>
      </c>
      <c r="AI371" s="3">
        <f t="shared" si="144"/>
        <v>0.99629000000000001</v>
      </c>
      <c r="AL371" s="25"/>
      <c r="AM371" s="25"/>
    </row>
    <row r="372" spans="1:39">
      <c r="A372" s="4">
        <v>42692</v>
      </c>
      <c r="B372" s="3">
        <v>140.4734</v>
      </c>
      <c r="C372" s="3">
        <f t="shared" si="132"/>
        <v>-2.832875323319974E-4</v>
      </c>
      <c r="D372" s="3">
        <f t="shared" si="133"/>
        <v>8.0251825974752476E-8</v>
      </c>
      <c r="E372" s="3">
        <f t="shared" si="134"/>
        <v>1.9808060638309333E-5</v>
      </c>
      <c r="F372" s="3">
        <f t="shared" si="135"/>
        <v>-1.2755606102355297E-2</v>
      </c>
      <c r="G372" s="3">
        <f t="shared" si="136"/>
        <v>1.2127535083786733E-2</v>
      </c>
      <c r="H372" s="3">
        <f t="shared" si="137"/>
        <v>1.5</v>
      </c>
      <c r="I372" s="13">
        <f>I373*(1+(H373*((B372/B373)-1))+((1-H373)*(Eur_1M!B372/100)*((A372-A373)/360)))</f>
        <v>122.30097103297135</v>
      </c>
      <c r="J372" s="3">
        <f t="shared" si="138"/>
        <v>117.0078694727293</v>
      </c>
      <c r="K372" s="3">
        <f t="shared" si="131"/>
        <v>1.1610463269537326</v>
      </c>
      <c r="L372" s="13">
        <f t="shared" si="139"/>
        <v>1161.0463269537327</v>
      </c>
      <c r="M372" s="3">
        <f t="shared" si="140"/>
        <v>-4.1979254920879839E-4</v>
      </c>
      <c r="N372" s="3">
        <f t="shared" si="146"/>
        <v>4.4726271473300189E-2</v>
      </c>
      <c r="O372" s="3">
        <v>361</v>
      </c>
      <c r="P372" s="3">
        <f t="shared" si="147"/>
        <v>1.4325396825396826</v>
      </c>
      <c r="Q372" s="3">
        <f>(  Eur_12M!B371 + ( ('Swap(vs6M)_2Y'!B373 - Eur_12M!B371)/1  )*(P372-1) )/100</f>
        <v>-1.0554761904761904E-3</v>
      </c>
      <c r="R372" s="3">
        <f t="shared" si="148"/>
        <v>2.7878945078502091</v>
      </c>
      <c r="S372" s="3">
        <f t="shared" si="149"/>
        <v>2.7343621926978097</v>
      </c>
      <c r="T372" s="13">
        <f t="shared" si="150"/>
        <v>0.99734740919366105</v>
      </c>
      <c r="U372" s="13">
        <f t="shared" si="150"/>
        <v>0.99687493741193478</v>
      </c>
      <c r="V372" s="3">
        <f t="shared" si="151"/>
        <v>159.58318224126833</v>
      </c>
      <c r="W372" s="13">
        <f t="shared" si="152"/>
        <v>0.99734740919366105</v>
      </c>
      <c r="X372" s="3">
        <f t="shared" si="153"/>
        <v>1.3173430242774232E-4</v>
      </c>
      <c r="Y372" s="3">
        <f t="shared" si="154"/>
        <v>0.87614925468503413</v>
      </c>
      <c r="Z372" s="3">
        <f t="shared" si="155"/>
        <v>11.378036705020527</v>
      </c>
      <c r="AA372" s="3">
        <f t="shared" si="156"/>
        <v>1430.2237871739965</v>
      </c>
      <c r="AD372" s="3">
        <f t="shared" si="141"/>
        <v>-2.8324741020779864E-4</v>
      </c>
      <c r="AE372" s="3">
        <f>Eur_1M!B371/100</f>
        <v>-3.7299999999999998E-3</v>
      </c>
      <c r="AF372" s="3">
        <f t="shared" si="142"/>
        <v>1.5</v>
      </c>
      <c r="AG372" s="3">
        <f t="shared" si="143"/>
        <v>-0.5</v>
      </c>
      <c r="AH372" s="3">
        <f t="shared" si="145"/>
        <v>0.9997167525897922</v>
      </c>
      <c r="AI372" s="3">
        <f t="shared" si="144"/>
        <v>0.99626999999999999</v>
      </c>
      <c r="AL372" s="25"/>
      <c r="AM372" s="25"/>
    </row>
    <row r="373" spans="1:39">
      <c r="A373" s="4">
        <v>42691</v>
      </c>
      <c r="B373" s="3">
        <v>140.51320000000001</v>
      </c>
      <c r="C373" s="3">
        <f t="shared" si="132"/>
        <v>-4.3474007888858531E-4</v>
      </c>
      <c r="D373" s="3">
        <f t="shared" si="133"/>
        <v>1.8899893619205338E-7</v>
      </c>
      <c r="E373" s="3">
        <f t="shared" si="134"/>
        <v>1.9825603809405979E-5</v>
      </c>
      <c r="F373" s="3">
        <f t="shared" si="135"/>
        <v>-1.2785040486542429E-2</v>
      </c>
      <c r="G373" s="3">
        <f t="shared" si="136"/>
        <v>1.2117117398363441E-2</v>
      </c>
      <c r="H373" s="3">
        <f t="shared" si="137"/>
        <v>1.5</v>
      </c>
      <c r="I373" s="13">
        <f>I374*(1+(H374*((B373/B374)-1))+((1-H374)*(Eur_1M!B373/100)*((A373-A374)/360)))</f>
        <v>122.35232284717236</v>
      </c>
      <c r="J373" s="3">
        <f t="shared" si="138"/>
        <v>117.05699881587735</v>
      </c>
      <c r="K373" s="3">
        <f t="shared" si="131"/>
        <v>1.1615338278685408</v>
      </c>
      <c r="L373" s="13">
        <f t="shared" si="139"/>
        <v>1161.5338278685408</v>
      </c>
      <c r="M373" s="3">
        <f t="shared" si="140"/>
        <v>-6.4702488735646668E-4</v>
      </c>
      <c r="N373" s="3">
        <f t="shared" si="146"/>
        <v>4.4870796621449695E-2</v>
      </c>
      <c r="O373" s="3">
        <v>362</v>
      </c>
      <c r="P373" s="3">
        <f t="shared" si="147"/>
        <v>1.4365079365079365</v>
      </c>
      <c r="Q373" s="3">
        <f>(  Eur_12M!B372 + ( ('Swap(vs6M)_2Y'!B374 - Eur_12M!B372)/1  )*(P373-1) )/100</f>
        <v>-1.0555555555555555E-3</v>
      </c>
      <c r="R373" s="3">
        <f t="shared" si="148"/>
        <v>2.7830465289381023</v>
      </c>
      <c r="S373" s="3">
        <f t="shared" si="149"/>
        <v>2.72926690081826</v>
      </c>
      <c r="T373" s="13">
        <f t="shared" si="150"/>
        <v>0.99730744586464037</v>
      </c>
      <c r="U373" s="13">
        <f t="shared" si="150"/>
        <v>0.99682623467003018</v>
      </c>
      <c r="V373" s="3">
        <f t="shared" si="151"/>
        <v>160.06745244370495</v>
      </c>
      <c r="W373" s="13">
        <f t="shared" si="152"/>
        <v>0.99730744586464037</v>
      </c>
      <c r="X373" s="3">
        <f t="shared" si="153"/>
        <v>1.3285547730077266E-4</v>
      </c>
      <c r="Y373" s="3">
        <f t="shared" si="154"/>
        <v>0.8733588572483395</v>
      </c>
      <c r="Z373" s="3">
        <f t="shared" si="155"/>
        <v>11.55353804054066</v>
      </c>
      <c r="AA373" s="3">
        <f t="shared" si="156"/>
        <v>1434.1217283420474</v>
      </c>
      <c r="AD373" s="3">
        <f t="shared" si="141"/>
        <v>-4.3464559311323647E-4</v>
      </c>
      <c r="AE373" s="3">
        <f>Eur_1M!B372/100</f>
        <v>-3.7199999999999998E-3</v>
      </c>
      <c r="AF373" s="3">
        <f t="shared" si="142"/>
        <v>1.5</v>
      </c>
      <c r="AG373" s="3">
        <f t="shared" si="143"/>
        <v>-0.5</v>
      </c>
      <c r="AH373" s="3">
        <f t="shared" si="145"/>
        <v>0.99956535440688676</v>
      </c>
      <c r="AI373" s="3">
        <f t="shared" si="144"/>
        <v>0.99628000000000005</v>
      </c>
      <c r="AL373" s="25"/>
      <c r="AM373" s="25"/>
    </row>
    <row r="374" spans="1:39">
      <c r="A374" s="4">
        <v>42690</v>
      </c>
      <c r="B374" s="3">
        <v>140.57429999999999</v>
      </c>
      <c r="C374" s="3">
        <f t="shared" si="132"/>
        <v>-8.3053234926098649E-4</v>
      </c>
      <c r="D374" s="3">
        <f t="shared" si="133"/>
        <v>6.897839831689732E-7</v>
      </c>
      <c r="E374" s="3">
        <f t="shared" si="134"/>
        <v>1.9811459180136419E-5</v>
      </c>
      <c r="F374" s="3">
        <f t="shared" si="135"/>
        <v>-1.1932144567179873E-2</v>
      </c>
      <c r="G374" s="3">
        <f t="shared" si="136"/>
        <v>1.2646242883453899E-2</v>
      </c>
      <c r="H374" s="3">
        <f t="shared" si="137"/>
        <v>1.5</v>
      </c>
      <c r="I374" s="13">
        <f>I375*(1+(H375*((B374/B375)-1))+((1-H375)*(Eur_1M!B374/100)*((A374-A375)/360)))</f>
        <v>122.43151346146681</v>
      </c>
      <c r="J374" s="3">
        <f t="shared" si="138"/>
        <v>117.13276211507743</v>
      </c>
      <c r="K374" s="3">
        <f t="shared" si="131"/>
        <v>1.1622856123480849</v>
      </c>
      <c r="L374" s="13">
        <f t="shared" si="139"/>
        <v>1162.2856123480849</v>
      </c>
      <c r="M374" s="3">
        <f t="shared" si="140"/>
        <v>-1.240898147061518E-3</v>
      </c>
      <c r="N374" s="3">
        <f t="shared" si="146"/>
        <v>4.5089271588808974E-2</v>
      </c>
      <c r="O374" s="3">
        <v>363</v>
      </c>
      <c r="P374" s="3">
        <f t="shared" si="147"/>
        <v>1.4404761904761905</v>
      </c>
      <c r="Q374" s="3">
        <f>(  Eur_12M!B373 + ( ('Swap(vs6M)_2Y'!B375 - Eur_12M!B373)/1  )*(P374-1) )/100</f>
        <v>-1.0251190476190477E-3</v>
      </c>
      <c r="R374" s="3">
        <f t="shared" si="148"/>
        <v>2.7787685426581397</v>
      </c>
      <c r="S374" s="3">
        <f t="shared" si="149"/>
        <v>2.7246524712070079</v>
      </c>
      <c r="T374" s="13">
        <f t="shared" si="150"/>
        <v>0.99727173050199014</v>
      </c>
      <c r="U374" s="13">
        <f t="shared" si="150"/>
        <v>0.99678153991501262</v>
      </c>
      <c r="V374" s="3">
        <f t="shared" si="151"/>
        <v>160.86004975043409</v>
      </c>
      <c r="W374" s="13">
        <f t="shared" si="152"/>
        <v>0.99727173050199014</v>
      </c>
      <c r="X374" s="3">
        <f t="shared" si="153"/>
        <v>1.3352317854996033E-4</v>
      </c>
      <c r="Y374" s="3">
        <f t="shared" si="154"/>
        <v>0.83997217401911262</v>
      </c>
      <c r="Z374" s="3">
        <f t="shared" si="155"/>
        <v>11.715523231087467</v>
      </c>
      <c r="AA374" s="3">
        <f t="shared" si="156"/>
        <v>1437.9618885694547</v>
      </c>
      <c r="AD374" s="3">
        <f t="shared" si="141"/>
        <v>-8.3018755273089884E-4</v>
      </c>
      <c r="AE374" s="3">
        <f>Eur_1M!B373/100</f>
        <v>-3.7099999999999998E-3</v>
      </c>
      <c r="AF374" s="3">
        <f t="shared" si="142"/>
        <v>1.5</v>
      </c>
      <c r="AG374" s="3">
        <f t="shared" si="143"/>
        <v>-0.5</v>
      </c>
      <c r="AH374" s="3">
        <f t="shared" si="145"/>
        <v>0.9991698124472691</v>
      </c>
      <c r="AI374" s="3">
        <f t="shared" si="144"/>
        <v>0.99629000000000001</v>
      </c>
      <c r="AL374" s="25"/>
      <c r="AM374" s="25"/>
    </row>
    <row r="375" spans="1:39">
      <c r="A375" s="4">
        <v>42689</v>
      </c>
      <c r="B375" s="3">
        <v>140.69110000000001</v>
      </c>
      <c r="C375" s="3">
        <f t="shared" si="132"/>
        <v>-8.4475696237585772E-4</v>
      </c>
      <c r="D375" s="3">
        <f t="shared" si="133"/>
        <v>7.1361432548248629E-7</v>
      </c>
      <c r="E375" s="3">
        <f t="shared" si="134"/>
        <v>1.9123699164296848E-5</v>
      </c>
      <c r="F375" s="3">
        <f t="shared" si="135"/>
        <v>-1.1056623693499877E-2</v>
      </c>
      <c r="G375" s="3">
        <f t="shared" si="136"/>
        <v>1.2803975364915097E-2</v>
      </c>
      <c r="H375" s="3">
        <f t="shared" si="137"/>
        <v>1.5</v>
      </c>
      <c r="I375" s="13">
        <f>I376*(1+(H376*((B375/B376)-1))+((1-H376)*(Eur_1M!B375/100)*((A375-A376)/360)))</f>
        <v>122.5835328004141</v>
      </c>
      <c r="J375" s="3">
        <f t="shared" si="138"/>
        <v>117.27820216202586</v>
      </c>
      <c r="K375" s="3">
        <f t="shared" si="131"/>
        <v>1.1637287856411498</v>
      </c>
      <c r="L375" s="13">
        <f t="shared" si="139"/>
        <v>1163.7287856411499</v>
      </c>
      <c r="M375" s="3">
        <f t="shared" si="140"/>
        <v>-1.2622160876133474E-3</v>
      </c>
      <c r="N375" s="3">
        <f t="shared" si="146"/>
        <v>4.5062942983001376E-2</v>
      </c>
      <c r="O375" s="3">
        <v>364</v>
      </c>
      <c r="P375" s="3">
        <f t="shared" si="147"/>
        <v>1.4444444444444444</v>
      </c>
      <c r="Q375" s="3">
        <f>(  Eur_12M!B374 + ( ('Swap(vs6M)_2Y'!B376 - Eur_12M!B374)/1  )*(P375-1) )/100</f>
        <v>-9.8111111111111099E-4</v>
      </c>
      <c r="R375" s="3">
        <f t="shared" si="148"/>
        <v>2.8006238249348141</v>
      </c>
      <c r="S375" s="3">
        <f t="shared" si="149"/>
        <v>2.7464649077519736</v>
      </c>
      <c r="T375" s="13">
        <f t="shared" si="150"/>
        <v>0.99744980321532895</v>
      </c>
      <c r="U375" s="13">
        <f t="shared" si="150"/>
        <v>0.99698793348594272</v>
      </c>
      <c r="V375" s="3">
        <f t="shared" si="151"/>
        <v>162.35922121528074</v>
      </c>
      <c r="W375" s="13">
        <f t="shared" si="152"/>
        <v>0.99744980321532895</v>
      </c>
      <c r="X375" s="3">
        <f t="shared" si="153"/>
        <v>1.2537047636039357E-4</v>
      </c>
      <c r="Y375" s="3">
        <f t="shared" si="154"/>
        <v>0.80715476622874238</v>
      </c>
      <c r="Z375" s="3">
        <f t="shared" si="155"/>
        <v>11.051449010928643</v>
      </c>
      <c r="AA375" s="3">
        <f t="shared" si="156"/>
        <v>1442.1359723600524</v>
      </c>
      <c r="AD375" s="3">
        <f t="shared" si="141"/>
        <v>-8.4440025566367982E-4</v>
      </c>
      <c r="AE375" s="3">
        <f>Eur_1M!B374/100</f>
        <v>-3.7099999999999998E-3</v>
      </c>
      <c r="AF375" s="3">
        <f t="shared" si="142"/>
        <v>1.5</v>
      </c>
      <c r="AG375" s="3">
        <f t="shared" si="143"/>
        <v>-0.5</v>
      </c>
      <c r="AH375" s="3">
        <f t="shared" si="145"/>
        <v>0.99915559974433632</v>
      </c>
      <c r="AI375" s="3">
        <f t="shared" si="144"/>
        <v>0.99629000000000001</v>
      </c>
      <c r="AL375" s="25"/>
      <c r="AM375" s="25"/>
    </row>
    <row r="376" spans="1:39">
      <c r="A376" s="4">
        <v>42688</v>
      </c>
      <c r="B376" s="3">
        <v>140.81</v>
      </c>
      <c r="C376" s="3">
        <f t="shared" si="132"/>
        <v>6.1520233642835308E-4</v>
      </c>
      <c r="D376" s="3">
        <f t="shared" si="133"/>
        <v>3.7847391474690453E-7</v>
      </c>
      <c r="E376" s="3">
        <f t="shared" si="134"/>
        <v>1.9083621435793304E-5</v>
      </c>
      <c r="F376" s="3">
        <f t="shared" si="135"/>
        <v>-9.3911739768127965E-3</v>
      </c>
      <c r="G376" s="3">
        <f t="shared" si="136"/>
        <v>1.3597474634411095E-2</v>
      </c>
      <c r="H376" s="3">
        <f t="shared" si="137"/>
        <v>1.5</v>
      </c>
      <c r="I376" s="13">
        <f>I377*(1+(H377*((B376/B377)-1))+((1-H377)*(Eur_1M!B376/100)*((A376-A377)/360)))</f>
        <v>122.73835739808484</v>
      </c>
      <c r="J376" s="3">
        <f t="shared" si="138"/>
        <v>117.42632605803763</v>
      </c>
      <c r="K376" s="3">
        <f t="shared" si="131"/>
        <v>1.1651985902463744</v>
      </c>
      <c r="L376" s="13">
        <f t="shared" si="139"/>
        <v>1165.1985902463744</v>
      </c>
      <c r="M376" s="3">
        <f t="shared" si="140"/>
        <v>9.3823047573466853E-4</v>
      </c>
      <c r="N376" s="3">
        <f t="shared" si="146"/>
        <v>4.5377817514317728E-2</v>
      </c>
      <c r="O376" s="3">
        <v>365</v>
      </c>
      <c r="P376" s="3">
        <f t="shared" si="147"/>
        <v>1.4484126984126984</v>
      </c>
      <c r="Q376" s="3">
        <f>(  Eur_12M!B375 + ( ('Swap(vs6M)_2Y'!B377 - Eur_12M!B375)/1  )*(P376-1) )/100</f>
        <v>-9.7801587301587297E-4</v>
      </c>
      <c r="R376" s="3">
        <f t="shared" si="148"/>
        <v>2.8009525217944309</v>
      </c>
      <c r="S376" s="3">
        <f t="shared" si="149"/>
        <v>2.7463403099622776</v>
      </c>
      <c r="T376" s="13">
        <f t="shared" si="150"/>
        <v>0.9974523992631722</v>
      </c>
      <c r="U376" s="13">
        <f t="shared" si="150"/>
        <v>0.99698678919098138</v>
      </c>
      <c r="V376" s="3">
        <f t="shared" si="151"/>
        <v>163.83003729909001</v>
      </c>
      <c r="W376" s="13">
        <f t="shared" si="152"/>
        <v>0.9974523992631722</v>
      </c>
      <c r="X376" s="3">
        <f t="shared" si="153"/>
        <v>1.2405877635857573E-4</v>
      </c>
      <c r="Y376" s="3">
        <f t="shared" si="154"/>
        <v>0.80303695755833782</v>
      </c>
      <c r="Z376" s="3">
        <f t="shared" si="155"/>
        <v>11.070400228033247</v>
      </c>
      <c r="AA376" s="3">
        <f t="shared" si="156"/>
        <v>1446.0953715812736</v>
      </c>
      <c r="AD376" s="3">
        <f t="shared" si="141"/>
        <v>6.1539161219803518E-4</v>
      </c>
      <c r="AE376" s="3">
        <f>Eur_1M!B375/100</f>
        <v>-3.7299999999999998E-3</v>
      </c>
      <c r="AF376" s="3">
        <f t="shared" si="142"/>
        <v>1.5</v>
      </c>
      <c r="AG376" s="3">
        <f t="shared" si="143"/>
        <v>-0.5</v>
      </c>
      <c r="AH376" s="3">
        <f t="shared" si="145"/>
        <v>1.000615391612198</v>
      </c>
      <c r="AI376" s="3">
        <f t="shared" si="144"/>
        <v>0.99626999999999999</v>
      </c>
      <c r="AL376" s="25"/>
      <c r="AM376" s="25"/>
    </row>
    <row r="377" spans="1:39">
      <c r="A377" s="4">
        <v>42685</v>
      </c>
      <c r="B377" s="3">
        <v>140.7234</v>
      </c>
      <c r="C377" s="3">
        <f t="shared" si="132"/>
        <v>-9.5176951067341413E-4</v>
      </c>
      <c r="D377" s="3">
        <f t="shared" si="133"/>
        <v>9.0586520144751022E-7</v>
      </c>
      <c r="E377" s="3">
        <f t="shared" si="134"/>
        <v>1.9108491521391673E-5</v>
      </c>
      <c r="F377" s="3">
        <f t="shared" si="135"/>
        <v>-1.0641470007388142E-2</v>
      </c>
      <c r="G377" s="3">
        <f t="shared" si="136"/>
        <v>1.3016344967044551E-2</v>
      </c>
      <c r="H377" s="3">
        <f t="shared" si="137"/>
        <v>1.5</v>
      </c>
      <c r="I377" s="13">
        <f>I378*(1+(H378*((B377/B378)-1))+((1-H378)*(Eur_1M!B377/100)*((A377-A378)/360)))</f>
        <v>122.62325453558257</v>
      </c>
      <c r="J377" s="3">
        <f t="shared" si="138"/>
        <v>117.3162047679297</v>
      </c>
      <c r="K377" s="3">
        <f t="shared" si="131"/>
        <v>1.1641058781067948</v>
      </c>
      <c r="L377" s="13">
        <f t="shared" si="139"/>
        <v>1164.1058781067948</v>
      </c>
      <c r="M377" s="3">
        <f t="shared" si="140"/>
        <v>-1.4228062359596786E-3</v>
      </c>
      <c r="N377" s="3">
        <f t="shared" si="146"/>
        <v>4.5558441482533275E-2</v>
      </c>
      <c r="O377" s="3">
        <v>366</v>
      </c>
      <c r="P377" s="3">
        <f t="shared" si="147"/>
        <v>1.4523809523809523</v>
      </c>
      <c r="Q377" s="3">
        <f>(  Eur_12M!B376 + ( ('Swap(vs6M)_2Y'!B378 - Eur_12M!B376)/1  )*(P377-1) )/100</f>
        <v>-9.4785714285714276E-4</v>
      </c>
      <c r="R377" s="3">
        <f t="shared" si="148"/>
        <v>2.7699642035616239</v>
      </c>
      <c r="S377" s="3">
        <f t="shared" si="149"/>
        <v>2.7150595530930155</v>
      </c>
      <c r="T377" s="13">
        <f t="shared" si="150"/>
        <v>0.99719687731642837</v>
      </c>
      <c r="U377" s="13">
        <f t="shared" si="150"/>
        <v>0.99668680732859893</v>
      </c>
      <c r="V377" s="3">
        <f t="shared" si="151"/>
        <v>162.78290575473704</v>
      </c>
      <c r="W377" s="13">
        <f t="shared" si="152"/>
        <v>0.99719687731642837</v>
      </c>
      <c r="X377" s="3">
        <f t="shared" si="153"/>
        <v>1.3464878846958673E-4</v>
      </c>
      <c r="Y377" s="3">
        <f t="shared" si="154"/>
        <v>0.75665514422135793</v>
      </c>
      <c r="Z377" s="3">
        <f t="shared" si="155"/>
        <v>12.073600955910692</v>
      </c>
      <c r="AA377" s="3">
        <f t="shared" si="156"/>
        <v>1449.5631020548217</v>
      </c>
      <c r="AD377" s="3">
        <f t="shared" si="141"/>
        <v>-9.513167217343188E-4</v>
      </c>
      <c r="AE377" s="3">
        <f>Eur_1M!B376/100</f>
        <v>-3.7399999999999998E-3</v>
      </c>
      <c r="AF377" s="3">
        <f t="shared" si="142"/>
        <v>1.5</v>
      </c>
      <c r="AG377" s="3">
        <f t="shared" si="143"/>
        <v>-0.5</v>
      </c>
      <c r="AH377" s="3">
        <f t="shared" si="145"/>
        <v>0.99904868327826568</v>
      </c>
      <c r="AI377" s="3">
        <f t="shared" si="144"/>
        <v>0.99626000000000003</v>
      </c>
      <c r="AL377" s="25"/>
      <c r="AM377" s="25"/>
    </row>
    <row r="378" spans="1:39">
      <c r="A378" s="4">
        <v>42684</v>
      </c>
      <c r="B378" s="3">
        <v>140.85740000000001</v>
      </c>
      <c r="C378" s="3">
        <f t="shared" si="132"/>
        <v>-9.1043569178915745E-4</v>
      </c>
      <c r="D378" s="3">
        <f t="shared" si="133"/>
        <v>8.2889314888360173E-7</v>
      </c>
      <c r="E378" s="3">
        <f t="shared" si="134"/>
        <v>1.8736911969970276E-5</v>
      </c>
      <c r="F378" s="3">
        <f t="shared" si="135"/>
        <v>-1.0420648955927906E-2</v>
      </c>
      <c r="G378" s="3">
        <f t="shared" si="136"/>
        <v>1.2948877877412245E-2</v>
      </c>
      <c r="H378" s="3">
        <f t="shared" si="137"/>
        <v>1.5</v>
      </c>
      <c r="I378" s="13">
        <f>I379*(1+(H379*((B378/B379)-1))+((1-H379)*(Eur_1M!B378/100)*((A378-A379)/360)))</f>
        <v>122.79784784357959</v>
      </c>
      <c r="J378" s="3">
        <f t="shared" si="138"/>
        <v>117.48324179813791</v>
      </c>
      <c r="K378" s="3">
        <f t="shared" si="131"/>
        <v>1.1657633540634329</v>
      </c>
      <c r="L378" s="13">
        <f t="shared" si="139"/>
        <v>1165.7633540634329</v>
      </c>
      <c r="M378" s="3">
        <f t="shared" si="140"/>
        <v>-1.3607769380057659E-3</v>
      </c>
      <c r="N378" s="3">
        <f t="shared" si="146"/>
        <v>4.6247730404523769E-2</v>
      </c>
      <c r="O378" s="3">
        <v>367</v>
      </c>
      <c r="P378" s="3">
        <f t="shared" si="147"/>
        <v>1.4563492063492063</v>
      </c>
      <c r="Q378" s="3">
        <f>(  Eur_12M!B377 + ( ('Swap(vs6M)_2Y'!B379 - Eur_12M!B377)/1  )*(P378-1) )/100</f>
        <v>-9.4273809523809512E-4</v>
      </c>
      <c r="R378" s="3">
        <f t="shared" si="148"/>
        <v>2.7514185067652033</v>
      </c>
      <c r="S378" s="3">
        <f t="shared" si="149"/>
        <v>2.6956070721009895</v>
      </c>
      <c r="T378" s="13">
        <f t="shared" si="150"/>
        <v>0.99703311091388402</v>
      </c>
      <c r="U378" s="13">
        <f t="shared" si="150"/>
        <v>0.99648697536695752</v>
      </c>
      <c r="V378" s="3">
        <f t="shared" si="151"/>
        <v>164.44861585247941</v>
      </c>
      <c r="W378" s="13">
        <f t="shared" si="152"/>
        <v>0.99703311091388402</v>
      </c>
      <c r="X378" s="3">
        <f t="shared" si="153"/>
        <v>1.3922136807451623E-4</v>
      </c>
      <c r="Y378" s="3">
        <f t="shared" si="154"/>
        <v>0.73837886489819193</v>
      </c>
      <c r="Z378" s="3">
        <f t="shared" si="155"/>
        <v>12.743321600617836</v>
      </c>
      <c r="AA378" s="3">
        <f t="shared" si="156"/>
        <v>1453.2268630295059</v>
      </c>
      <c r="AD378" s="3">
        <f t="shared" si="141"/>
        <v>-9.100213709617444E-4</v>
      </c>
      <c r="AE378" s="3">
        <f>Eur_1M!B377/100</f>
        <v>-3.7299999999999998E-3</v>
      </c>
      <c r="AF378" s="3">
        <f t="shared" si="142"/>
        <v>1.5</v>
      </c>
      <c r="AG378" s="3">
        <f t="shared" si="143"/>
        <v>-0.5</v>
      </c>
      <c r="AH378" s="3">
        <f t="shared" si="145"/>
        <v>0.99908997862903826</v>
      </c>
      <c r="AI378" s="3">
        <f t="shared" si="144"/>
        <v>0.99626999999999999</v>
      </c>
      <c r="AL378" s="25"/>
      <c r="AM378" s="25"/>
    </row>
    <row r="379" spans="1:39">
      <c r="A379" s="4">
        <v>42683</v>
      </c>
      <c r="B379" s="3">
        <v>140.98570000000001</v>
      </c>
      <c r="C379" s="3">
        <f t="shared" si="132"/>
        <v>-2.642164795857797E-3</v>
      </c>
      <c r="D379" s="3">
        <f t="shared" si="133"/>
        <v>6.9810348084702742E-6</v>
      </c>
      <c r="E379" s="3">
        <f t="shared" si="134"/>
        <v>1.7920815294050744E-5</v>
      </c>
      <c r="F379" s="3">
        <f t="shared" si="135"/>
        <v>-9.3970917676667234E-3</v>
      </c>
      <c r="G379" s="3">
        <f t="shared" si="136"/>
        <v>1.3044919029276153E-2</v>
      </c>
      <c r="H379" s="3">
        <f t="shared" si="137"/>
        <v>1.5</v>
      </c>
      <c r="I379" s="13">
        <f>I380*(1+(H380*((B379/B380)-1))+((1-H380)*(Eur_1M!B379/100)*((A379-A380)/360)))</f>
        <v>122.96506206778915</v>
      </c>
      <c r="J379" s="3">
        <f t="shared" si="138"/>
        <v>117.64321910620868</v>
      </c>
      <c r="K379" s="3">
        <f t="shared" si="131"/>
        <v>1.167350777770646</v>
      </c>
      <c r="L379" s="13">
        <f t="shared" si="139"/>
        <v>1167.3507777706459</v>
      </c>
      <c r="M379" s="3">
        <f t="shared" si="140"/>
        <v>-3.9606546292541836E-3</v>
      </c>
      <c r="N379" s="3">
        <f t="shared" si="146"/>
        <v>4.6071307718925703E-2</v>
      </c>
      <c r="O379" s="3">
        <v>368</v>
      </c>
      <c r="P379" s="3">
        <f t="shared" si="147"/>
        <v>1.4603174603174602</v>
      </c>
      <c r="Q379" s="3">
        <f>(  Eur_12M!B378 + ( ('Swap(vs6M)_2Y'!B380 - Eur_12M!B378)/1  )*(P379-1) )/100</f>
        <v>-9.3936507936507934E-4</v>
      </c>
      <c r="R379" s="3">
        <f t="shared" si="148"/>
        <v>2.7825250896126184</v>
      </c>
      <c r="S379" s="3">
        <f t="shared" si="149"/>
        <v>2.7268508648143803</v>
      </c>
      <c r="T379" s="13">
        <f t="shared" si="150"/>
        <v>0.9973031152649261</v>
      </c>
      <c r="U379" s="13">
        <f t="shared" si="150"/>
        <v>0.99680290341543032</v>
      </c>
      <c r="V379" s="3">
        <f t="shared" si="151"/>
        <v>166.03134002119862</v>
      </c>
      <c r="W379" s="13">
        <f t="shared" si="152"/>
        <v>0.9973031152649261</v>
      </c>
      <c r="X379" s="3">
        <f t="shared" si="153"/>
        <v>1.278803305876168E-4</v>
      </c>
      <c r="Y379" s="3">
        <f t="shared" si="154"/>
        <v>0.7527043261288856</v>
      </c>
      <c r="Z379" s="3">
        <f t="shared" si="155"/>
        <v>11.724229792829169</v>
      </c>
      <c r="AA379" s="3">
        <f t="shared" si="156"/>
        <v>1457.64687154903</v>
      </c>
      <c r="AD379" s="3">
        <f t="shared" si="141"/>
        <v>-2.6386773505980843E-3</v>
      </c>
      <c r="AE379" s="3">
        <f>Eur_1M!B378/100</f>
        <v>-3.7299999999999998E-3</v>
      </c>
      <c r="AF379" s="3">
        <f t="shared" si="142"/>
        <v>1.5</v>
      </c>
      <c r="AG379" s="3">
        <f t="shared" si="143"/>
        <v>-0.5</v>
      </c>
      <c r="AH379" s="3">
        <f t="shared" si="145"/>
        <v>0.99736132264940192</v>
      </c>
      <c r="AI379" s="3">
        <f t="shared" si="144"/>
        <v>0.99626999999999999</v>
      </c>
      <c r="AL379" s="25"/>
      <c r="AM379" s="25"/>
    </row>
    <row r="380" spans="1:39">
      <c r="A380" s="4">
        <v>42682</v>
      </c>
      <c r="B380" s="3">
        <v>141.3587</v>
      </c>
      <c r="C380" s="3">
        <f t="shared" si="132"/>
        <v>-1.5183852616870025E-3</v>
      </c>
      <c r="D380" s="3">
        <f t="shared" si="133"/>
        <v>2.3054938029083068E-6</v>
      </c>
      <c r="E380" s="3">
        <f t="shared" si="134"/>
        <v>1.6291054953387974E-5</v>
      </c>
      <c r="F380" s="3">
        <f t="shared" si="135"/>
        <v>-9.0682091568887076E-3</v>
      </c>
      <c r="G380" s="3">
        <f t="shared" si="136"/>
        <v>1.2387932414468847E-2</v>
      </c>
      <c r="H380" s="3">
        <f t="shared" si="137"/>
        <v>1.5</v>
      </c>
      <c r="I380" s="13">
        <f>I381*(1+(H381*((B380/B381)-1))+((1-H381)*(Eur_1M!B380/100)*((A380-A381)/360)))</f>
        <v>123.45304994791944</v>
      </c>
      <c r="J380" s="3">
        <f t="shared" si="138"/>
        <v>118.11008720791136</v>
      </c>
      <c r="K380" s="3">
        <f t="shared" si="131"/>
        <v>1.1719834191228595</v>
      </c>
      <c r="L380" s="13">
        <f t="shared" si="139"/>
        <v>1171.9834191228595</v>
      </c>
      <c r="M380" s="3">
        <f t="shared" si="140"/>
        <v>-2.2732509696435778E-3</v>
      </c>
      <c r="N380" s="3">
        <f t="shared" si="146"/>
        <v>4.6233894399013063E-2</v>
      </c>
      <c r="O380" s="3">
        <v>369</v>
      </c>
      <c r="P380" s="3">
        <f t="shared" si="147"/>
        <v>1.4642857142857142</v>
      </c>
      <c r="Q380" s="3">
        <f>(  Eur_12M!B379 + ( ('Swap(vs6M)_2Y'!B381 - Eur_12M!B379)/1  )*(P380-1) )/100</f>
        <v>-1.0064285714285715E-3</v>
      </c>
      <c r="R380" s="3">
        <f t="shared" si="148"/>
        <v>2.8382237066096292</v>
      </c>
      <c r="S380" s="3">
        <f t="shared" si="149"/>
        <v>2.7822771464436795</v>
      </c>
      <c r="T380" s="13">
        <f t="shared" si="150"/>
        <v>0.99773173122342673</v>
      </c>
      <c r="U380" s="13">
        <f t="shared" si="150"/>
        <v>0.99730105386968371</v>
      </c>
      <c r="V380" s="3">
        <f t="shared" si="151"/>
        <v>170.55318681572987</v>
      </c>
      <c r="W380" s="13">
        <f t="shared" si="152"/>
        <v>0.99773173122342673</v>
      </c>
      <c r="X380" s="3">
        <f t="shared" si="153"/>
        <v>1.0838835146960007E-4</v>
      </c>
      <c r="Y380" s="3">
        <f t="shared" si="154"/>
        <v>0.84607556385930116</v>
      </c>
      <c r="Z380" s="3">
        <f t="shared" si="155"/>
        <v>10.078870101046993</v>
      </c>
      <c r="AA380" s="3">
        <f t="shared" si="156"/>
        <v>1462.4873648337764</v>
      </c>
      <c r="AD380" s="3">
        <f t="shared" si="141"/>
        <v>-1.5172330980021131E-3</v>
      </c>
      <c r="AE380" s="3">
        <f>Eur_1M!B379/100</f>
        <v>-3.7399999999999998E-3</v>
      </c>
      <c r="AF380" s="3">
        <f t="shared" si="142"/>
        <v>1.5</v>
      </c>
      <c r="AG380" s="3">
        <f t="shared" si="143"/>
        <v>-0.5</v>
      </c>
      <c r="AH380" s="3">
        <f t="shared" si="145"/>
        <v>0.99848276690199789</v>
      </c>
      <c r="AI380" s="3">
        <f t="shared" si="144"/>
        <v>0.99626000000000003</v>
      </c>
      <c r="AL380" s="25"/>
      <c r="AM380" s="25"/>
    </row>
    <row r="381" spans="1:39">
      <c r="A381" s="4">
        <v>42681</v>
      </c>
      <c r="B381" s="3">
        <v>141.5735</v>
      </c>
      <c r="C381" s="3">
        <f t="shared" si="132"/>
        <v>-1.1865923553595497E-4</v>
      </c>
      <c r="D381" s="3">
        <f t="shared" si="133"/>
        <v>1.408001417797724E-8</v>
      </c>
      <c r="E381" s="3">
        <f t="shared" si="134"/>
        <v>1.6239581627386897E-5</v>
      </c>
      <c r="F381" s="3">
        <f t="shared" si="135"/>
        <v>-6.0484843343736995E-3</v>
      </c>
      <c r="G381" s="3">
        <f t="shared" si="136"/>
        <v>1.3474817474714882E-2</v>
      </c>
      <c r="H381" s="3">
        <f t="shared" si="137"/>
        <v>1.5</v>
      </c>
      <c r="I381" s="13">
        <f>I382*(1+(H382*((B381/B382)-1))+((1-H382)*(Eur_1M!B381/100)*((A381-A382)/360)))</f>
        <v>123.7340089375749</v>
      </c>
      <c r="J381" s="3">
        <f t="shared" si="138"/>
        <v>118.37888648653633</v>
      </c>
      <c r="K381" s="3">
        <f t="shared" si="131"/>
        <v>1.1746506620744805</v>
      </c>
      <c r="L381" s="13">
        <f t="shared" si="139"/>
        <v>1174.6506620744806</v>
      </c>
      <c r="M381" s="3">
        <f t="shared" si="140"/>
        <v>-1.6244982130192496E-4</v>
      </c>
      <c r="N381" s="3">
        <f t="shared" si="146"/>
        <v>4.6248902291325701E-2</v>
      </c>
      <c r="O381" s="3">
        <v>370</v>
      </c>
      <c r="P381" s="3">
        <f t="shared" si="147"/>
        <v>1.4682539682539681</v>
      </c>
      <c r="Q381" s="3">
        <f>(  Eur_12M!B380 + ( ('Swap(vs6M)_2Y'!B382 - Eur_12M!B380)/1  )*(P381-1) )/100</f>
        <v>-9.7158730158730157E-4</v>
      </c>
      <c r="R381" s="3">
        <f t="shared" si="148"/>
        <v>2.8749657718771933</v>
      </c>
      <c r="S381" s="3">
        <f t="shared" si="149"/>
        <v>2.818925269362591</v>
      </c>
      <c r="T381" s="13">
        <f t="shared" si="150"/>
        <v>0.99797964350363078</v>
      </c>
      <c r="U381" s="13">
        <f t="shared" si="150"/>
        <v>0.99759076325596541</v>
      </c>
      <c r="V381" s="3">
        <f t="shared" si="151"/>
        <v>173.26257014129669</v>
      </c>
      <c r="W381" s="13">
        <f t="shared" si="152"/>
        <v>0.99797964350363078</v>
      </c>
      <c r="X381" s="3">
        <f t="shared" si="153"/>
        <v>9.7204056779494287E-5</v>
      </c>
      <c r="Y381" s="3">
        <f t="shared" si="154"/>
        <v>0.82718870640760622</v>
      </c>
      <c r="Z381" s="3">
        <f t="shared" si="155"/>
        <v>9.1076106998387836</v>
      </c>
      <c r="AA381" s="3">
        <f t="shared" si="156"/>
        <v>1466.8075601973253</v>
      </c>
      <c r="AD381" s="3">
        <f t="shared" si="141"/>
        <v>-1.1865219580731168E-4</v>
      </c>
      <c r="AE381" s="3">
        <f>Eur_1M!B380/100</f>
        <v>-3.7299999999999998E-3</v>
      </c>
      <c r="AF381" s="3">
        <f t="shared" si="142"/>
        <v>1.5</v>
      </c>
      <c r="AG381" s="3">
        <f t="shared" si="143"/>
        <v>-0.5</v>
      </c>
      <c r="AH381" s="3">
        <f t="shared" si="145"/>
        <v>0.99988134780419269</v>
      </c>
      <c r="AI381" s="3">
        <f t="shared" si="144"/>
        <v>0.99626999999999999</v>
      </c>
      <c r="AL381" s="25"/>
      <c r="AM381" s="25"/>
    </row>
    <row r="382" spans="1:39">
      <c r="A382" s="4">
        <v>42678</v>
      </c>
      <c r="B382" s="3">
        <v>141.59030000000001</v>
      </c>
      <c r="C382" s="3">
        <f t="shared" si="132"/>
        <v>-1.144080725323839E-4</v>
      </c>
      <c r="D382" s="3">
        <f t="shared" si="133"/>
        <v>1.3089207060575216E-8</v>
      </c>
      <c r="E382" s="3">
        <f t="shared" si="134"/>
        <v>1.9556728555508597E-5</v>
      </c>
      <c r="F382" s="3">
        <f t="shared" si="135"/>
        <v>-7.7549900070856756E-3</v>
      </c>
      <c r="G382" s="3">
        <f t="shared" si="136"/>
        <v>1.4440452267609528E-2</v>
      </c>
      <c r="H382" s="3">
        <f t="shared" si="137"/>
        <v>1.5</v>
      </c>
      <c r="I382" s="13">
        <f>I383*(1+(H383*((B382/B383)-1))+((1-H383)*(Eur_1M!B382/100)*((A382-A383)/360)))</f>
        <v>123.75411113797102</v>
      </c>
      <c r="J382" s="3">
        <f t="shared" si="138"/>
        <v>118.39811867758272</v>
      </c>
      <c r="K382" s="3">
        <f t="shared" si="131"/>
        <v>1.174841499364949</v>
      </c>
      <c r="L382" s="13">
        <f t="shared" si="139"/>
        <v>1174.841499364949</v>
      </c>
      <c r="M382" s="3">
        <f t="shared" si="140"/>
        <v>-1.6643558634605216E-4</v>
      </c>
      <c r="N382" s="3">
        <f t="shared" si="146"/>
        <v>4.6282263849987904E-2</v>
      </c>
      <c r="O382" s="3">
        <v>371</v>
      </c>
      <c r="P382" s="3">
        <f t="shared" si="147"/>
        <v>1.4722222222222223</v>
      </c>
      <c r="Q382" s="3">
        <f>(  Eur_12M!B381 + ( ('Swap(vs6M)_2Y'!B383 - Eur_12M!B381)/1  )*(P382-1) )/100</f>
        <v>-1.0452777777777778E-3</v>
      </c>
      <c r="R382" s="3">
        <f t="shared" si="148"/>
        <v>2.8700272635715418</v>
      </c>
      <c r="S382" s="3">
        <f t="shared" si="149"/>
        <v>2.8138706024461104</v>
      </c>
      <c r="T382" s="13">
        <f t="shared" si="150"/>
        <v>0.99794781795715737</v>
      </c>
      <c r="U382" s="13">
        <f t="shared" si="150"/>
        <v>0.99755255363211359</v>
      </c>
      <c r="V382" s="3">
        <f t="shared" si="151"/>
        <v>173.34166047515282</v>
      </c>
      <c r="W382" s="13">
        <f t="shared" si="152"/>
        <v>0.99794781795715737</v>
      </c>
      <c r="X382" s="3">
        <f t="shared" si="153"/>
        <v>9.8372887105261671E-5</v>
      </c>
      <c r="Y382" s="3">
        <f t="shared" si="154"/>
        <v>0.89890235054916967</v>
      </c>
      <c r="Z382" s="3">
        <f t="shared" si="155"/>
        <v>9.2517084414505444</v>
      </c>
      <c r="AA382" s="3">
        <f t="shared" si="156"/>
        <v>1470.8808073295972</v>
      </c>
      <c r="AD382" s="3">
        <f t="shared" si="141"/>
        <v>-1.1440152817843163E-4</v>
      </c>
      <c r="AE382" s="3">
        <f>Eur_1M!B381/100</f>
        <v>-3.7299999999999998E-3</v>
      </c>
      <c r="AF382" s="3">
        <f t="shared" si="142"/>
        <v>1.5</v>
      </c>
      <c r="AG382" s="3">
        <f t="shared" si="143"/>
        <v>-0.5</v>
      </c>
      <c r="AH382" s="3">
        <f t="shared" si="145"/>
        <v>0.99988559847182157</v>
      </c>
      <c r="AI382" s="3">
        <f t="shared" si="144"/>
        <v>0.99626999999999999</v>
      </c>
      <c r="AL382" s="25"/>
      <c r="AM382" s="25"/>
    </row>
    <row r="383" spans="1:39">
      <c r="A383" s="4">
        <v>42677</v>
      </c>
      <c r="B383" s="3">
        <v>141.60650000000001</v>
      </c>
      <c r="C383" s="3">
        <f t="shared" si="132"/>
        <v>-9.4865885538023074E-4</v>
      </c>
      <c r="D383" s="3">
        <f t="shared" si="133"/>
        <v>8.9995362389132956E-7</v>
      </c>
      <c r="E383" s="3">
        <f t="shared" si="134"/>
        <v>2.3159657906321103E-5</v>
      </c>
      <c r="F383" s="3">
        <f t="shared" si="135"/>
        <v>-9.5421651059852119E-3</v>
      </c>
      <c r="G383" s="3">
        <f t="shared" si="136"/>
        <v>1.5311706411318772E-2</v>
      </c>
      <c r="H383" s="3">
        <f t="shared" si="137"/>
        <v>1.5</v>
      </c>
      <c r="I383" s="13">
        <f>I384*(1+(H384*((B383/B384)-1))+((1-H384)*(Eur_1M!B383/100)*((A383-A384)/360)))</f>
        <v>123.77470994016031</v>
      </c>
      <c r="J383" s="3">
        <f t="shared" si="138"/>
        <v>118.41782597783963</v>
      </c>
      <c r="K383" s="3">
        <f t="shared" si="131"/>
        <v>1.1750370510716897</v>
      </c>
      <c r="L383" s="13">
        <f t="shared" si="139"/>
        <v>1175.0370510716896</v>
      </c>
      <c r="M383" s="3">
        <f t="shared" si="140"/>
        <v>-1.4181380582880968E-3</v>
      </c>
      <c r="N383" s="3">
        <f t="shared" si="146"/>
        <v>4.6273263186985242E-2</v>
      </c>
      <c r="O383" s="3">
        <v>372</v>
      </c>
      <c r="P383" s="3">
        <f t="shared" si="147"/>
        <v>1.4761904761904763</v>
      </c>
      <c r="Q383" s="3">
        <f>(  Eur_12M!B382 + ( ('Swap(vs6M)_2Y'!B384 - Eur_12M!B382)/1  )*(P383-1) )/100</f>
        <v>-1.0957142857142858E-3</v>
      </c>
      <c r="R383" s="3">
        <f t="shared" si="148"/>
        <v>2.8683515490944735</v>
      </c>
      <c r="S383" s="3">
        <f t="shared" si="149"/>
        <v>2.8121301917456054</v>
      </c>
      <c r="T383" s="13">
        <f t="shared" si="150"/>
        <v>0.99793691609848545</v>
      </c>
      <c r="U383" s="13">
        <f t="shared" si="150"/>
        <v>0.99753927105584472</v>
      </c>
      <c r="V383" s="3">
        <f t="shared" si="151"/>
        <v>173.45877157560301</v>
      </c>
      <c r="W383" s="13">
        <f t="shared" si="152"/>
        <v>0.99793691609848545</v>
      </c>
      <c r="X383" s="3">
        <f t="shared" si="153"/>
        <v>9.8716818440936952E-5</v>
      </c>
      <c r="Y383" s="3">
        <f t="shared" si="154"/>
        <v>0.9488641362588407</v>
      </c>
      <c r="Z383" s="3">
        <f t="shared" si="155"/>
        <v>9.3103669441134951</v>
      </c>
      <c r="AA383" s="3">
        <f t="shared" si="156"/>
        <v>1474.9417363639268</v>
      </c>
      <c r="AD383" s="3">
        <f t="shared" si="141"/>
        <v>-9.4820902082604075E-4</v>
      </c>
      <c r="AE383" s="3">
        <f>Eur_1M!B382/100</f>
        <v>-3.7299999999999998E-3</v>
      </c>
      <c r="AF383" s="3">
        <f t="shared" si="142"/>
        <v>1.5</v>
      </c>
      <c r="AG383" s="3">
        <f t="shared" si="143"/>
        <v>-0.5</v>
      </c>
      <c r="AH383" s="3">
        <f t="shared" si="145"/>
        <v>0.99905179097917396</v>
      </c>
      <c r="AI383" s="3">
        <f t="shared" si="144"/>
        <v>0.99626999999999999</v>
      </c>
      <c r="AL383" s="25"/>
      <c r="AM383" s="25"/>
    </row>
    <row r="384" spans="1:39">
      <c r="A384" s="4">
        <v>42676</v>
      </c>
      <c r="B384" s="3">
        <v>141.74090000000001</v>
      </c>
      <c r="C384" s="3">
        <f t="shared" si="132"/>
        <v>6.9848193094669756E-5</v>
      </c>
      <c r="D384" s="3">
        <f t="shared" si="133"/>
        <v>4.8787700785902717E-9</v>
      </c>
      <c r="E384" s="3">
        <f t="shared" si="134"/>
        <v>2.5409424503441469E-5</v>
      </c>
      <c r="F384" s="3">
        <f t="shared" si="135"/>
        <v>-6.8187611362261038E-3</v>
      </c>
      <c r="G384" s="3">
        <f t="shared" si="136"/>
        <v>1.7054811097770354E-2</v>
      </c>
      <c r="H384" s="3">
        <f t="shared" si="137"/>
        <v>1.5</v>
      </c>
      <c r="I384" s="13">
        <f>I385*(1+(H385*((B384/B385)-1))+((1-H385)*(Eur_1M!B384/100)*((A384-A385)/360)))</f>
        <v>123.95036408845803</v>
      </c>
      <c r="J384" s="3">
        <f t="shared" si="138"/>
        <v>118.58587793591298</v>
      </c>
      <c r="K384" s="3">
        <f t="shared" si="131"/>
        <v>1.1767045979600972</v>
      </c>
      <c r="L384" s="13">
        <f t="shared" si="139"/>
        <v>1176.7045979600971</v>
      </c>
      <c r="M384" s="3">
        <f t="shared" si="140"/>
        <v>1.0996434694835798E-4</v>
      </c>
      <c r="N384" s="3">
        <f t="shared" si="146"/>
        <v>4.6278186749241008E-2</v>
      </c>
      <c r="O384" s="3">
        <v>373</v>
      </c>
      <c r="P384" s="3">
        <f t="shared" si="147"/>
        <v>1.4801587301587302</v>
      </c>
      <c r="Q384" s="3">
        <f>(  Eur_12M!B383 + ( ('Swap(vs6M)_2Y'!B385 - Eur_12M!B383)/1  )*(P384-1) )/100</f>
        <v>-1.1133333333333334E-3</v>
      </c>
      <c r="R384" s="3">
        <f t="shared" si="148"/>
        <v>2.8889279384038389</v>
      </c>
      <c r="S384" s="3">
        <f t="shared" si="149"/>
        <v>2.8326250753369413</v>
      </c>
      <c r="T384" s="13">
        <f t="shared" si="150"/>
        <v>0.99806721175698765</v>
      </c>
      <c r="U384" s="13">
        <f t="shared" si="150"/>
        <v>0.99769162496656871</v>
      </c>
      <c r="V384" s="3">
        <f t="shared" si="151"/>
        <v>175.0931907087238</v>
      </c>
      <c r="W384" s="13">
        <f t="shared" si="152"/>
        <v>0.99806721175698765</v>
      </c>
      <c r="X384" s="3">
        <f t="shared" si="153"/>
        <v>9.2773079166134098E-5</v>
      </c>
      <c r="Y384" s="3">
        <f t="shared" si="154"/>
        <v>0.97503928748887603</v>
      </c>
      <c r="Z384" s="3">
        <f t="shared" si="155"/>
        <v>8.7991657264963621</v>
      </c>
      <c r="AA384" s="3">
        <f t="shared" si="156"/>
        <v>1479.1775128639829</v>
      </c>
      <c r="AD384" s="3">
        <f t="shared" si="141"/>
        <v>6.9850632536505586E-5</v>
      </c>
      <c r="AE384" s="3">
        <f>Eur_1M!B383/100</f>
        <v>-3.7299999999999998E-3</v>
      </c>
      <c r="AF384" s="3">
        <f t="shared" si="142"/>
        <v>1.5</v>
      </c>
      <c r="AG384" s="3">
        <f t="shared" si="143"/>
        <v>-0.5</v>
      </c>
      <c r="AH384" s="3">
        <f t="shared" si="145"/>
        <v>1.0000698506325365</v>
      </c>
      <c r="AI384" s="3">
        <f t="shared" si="144"/>
        <v>0.99626999999999999</v>
      </c>
      <c r="AL384" s="25"/>
      <c r="AM384" s="25"/>
    </row>
    <row r="385" spans="1:39">
      <c r="A385" s="4">
        <v>42675</v>
      </c>
      <c r="B385" s="11">
        <f>B386</f>
        <v>141.73099999999999</v>
      </c>
      <c r="C385" s="3">
        <f t="shared" si="132"/>
        <v>0</v>
      </c>
      <c r="D385" s="3">
        <f t="shared" si="133"/>
        <v>0</v>
      </c>
      <c r="E385" s="3">
        <f t="shared" si="134"/>
        <v>2.6880789785679713E-5</v>
      </c>
      <c r="F385" s="3">
        <f t="shared" si="135"/>
        <v>-8.103617169755075E-3</v>
      </c>
      <c r="G385" s="3">
        <f t="shared" si="136"/>
        <v>1.7243164623182611E-2</v>
      </c>
      <c r="H385" s="3">
        <f t="shared" si="137"/>
        <v>1.5</v>
      </c>
      <c r="I385" s="13">
        <f>I386*(1+(H386*((B385/B386)-1))+((1-H386)*(Eur_1M!B385/100)*((A385-A386)/360)))</f>
        <v>123.9367347170032</v>
      </c>
      <c r="J385" s="3">
        <f t="shared" si="138"/>
        <v>118.57283843424172</v>
      </c>
      <c r="K385" s="3">
        <f t="shared" si="131"/>
        <v>1.1765752095216191</v>
      </c>
      <c r="L385" s="13">
        <f t="shared" si="139"/>
        <v>1176.5752095216192</v>
      </c>
      <c r="M385" s="3">
        <f t="shared" si="140"/>
        <v>5.1666533195464699E-6</v>
      </c>
      <c r="N385" s="3">
        <f t="shared" si="146"/>
        <v>4.6473775833584544E-2</v>
      </c>
      <c r="O385" s="3">
        <v>374</v>
      </c>
      <c r="P385" s="3">
        <f t="shared" si="147"/>
        <v>1.4841269841269842</v>
      </c>
      <c r="Q385" s="3">
        <f>(  Eur_12M!B384 + ( ('Swap(vs6M)_2Y'!B386 - Eur_12M!B384)/1  )*(P385-1) )/100</f>
        <v>-1.086984126984127E-3</v>
      </c>
      <c r="R385" s="3">
        <f t="shared" si="148"/>
        <v>2.8719043413596004</v>
      </c>
      <c r="S385" s="3">
        <f t="shared" si="149"/>
        <v>2.815287779889279</v>
      </c>
      <c r="T385" s="13">
        <f t="shared" si="150"/>
        <v>0.99795996774476858</v>
      </c>
      <c r="U385" s="13">
        <f t="shared" si="150"/>
        <v>0.99756332139218196</v>
      </c>
      <c r="V385" s="3">
        <f t="shared" si="151"/>
        <v>175.00104641085318</v>
      </c>
      <c r="W385" s="13">
        <f t="shared" si="152"/>
        <v>0.99795996774476858</v>
      </c>
      <c r="X385" s="3">
        <f t="shared" si="153"/>
        <v>9.690637927014766E-5</v>
      </c>
      <c r="Y385" s="3">
        <f t="shared" si="154"/>
        <v>0.94121644359242529</v>
      </c>
      <c r="Z385" s="3">
        <f t="shared" si="155"/>
        <v>9.2527488597716072</v>
      </c>
      <c r="AA385" s="3">
        <f t="shared" si="156"/>
        <v>1482.9009642381191</v>
      </c>
      <c r="AD385" s="3">
        <f t="shared" si="141"/>
        <v>0</v>
      </c>
      <c r="AE385" s="3">
        <f>Eur_1M!B384/100</f>
        <v>-3.7399999999999998E-3</v>
      </c>
      <c r="AF385" s="3">
        <f t="shared" si="142"/>
        <v>1.5</v>
      </c>
      <c r="AG385" s="3">
        <f t="shared" si="143"/>
        <v>-0.5</v>
      </c>
      <c r="AH385" s="3">
        <f t="shared" si="145"/>
        <v>1</v>
      </c>
      <c r="AI385" s="3">
        <f t="shared" si="144"/>
        <v>0.99626000000000003</v>
      </c>
      <c r="AL385" s="25"/>
      <c r="AM385" s="25"/>
    </row>
    <row r="386" spans="1:39">
      <c r="A386" s="4">
        <v>42674</v>
      </c>
      <c r="B386" s="3">
        <v>141.73099999999999</v>
      </c>
      <c r="C386" s="3">
        <f t="shared" si="132"/>
        <v>6.2108734625504524E-4</v>
      </c>
      <c r="D386" s="3">
        <f t="shared" si="133"/>
        <v>3.8574949167813445E-7</v>
      </c>
      <c r="E386" s="3">
        <f t="shared" si="134"/>
        <v>4.2438783171352141E-5</v>
      </c>
      <c r="F386" s="3">
        <f t="shared" si="135"/>
        <v>-1.2047979397754987E-2</v>
      </c>
      <c r="G386" s="3">
        <f t="shared" si="136"/>
        <v>2.1054257744948835E-2</v>
      </c>
      <c r="H386" s="3">
        <f t="shared" si="137"/>
        <v>1.5</v>
      </c>
      <c r="I386" s="13">
        <f>I387*(1+(H387*((B386/B387)-1))+((1-H387)*(Eur_1M!B386/100)*((A386-A387)/360)))</f>
        <v>123.93609438051557</v>
      </c>
      <c r="J386" s="3">
        <f t="shared" si="138"/>
        <v>118.57222581107503</v>
      </c>
      <c r="K386" s="3">
        <f t="shared" si="131"/>
        <v>1.176569130581111</v>
      </c>
      <c r="L386" s="13">
        <f t="shared" si="139"/>
        <v>1176.569130581111</v>
      </c>
      <c r="M386" s="3">
        <f t="shared" si="140"/>
        <v>9.4701349920362616E-4</v>
      </c>
      <c r="N386" s="3">
        <f t="shared" si="146"/>
        <v>4.6470415930728801E-2</v>
      </c>
      <c r="O386" s="3">
        <v>375</v>
      </c>
      <c r="P386" s="3">
        <f t="shared" si="147"/>
        <v>1.4880952380952381</v>
      </c>
      <c r="Q386" s="3">
        <f>(  Eur_12M!B385 + ( ('Swap(vs6M)_2Y'!B387 - Eur_12M!B385)/1  )*(P386-1) )/100</f>
        <v>-1.1390476190476192E-3</v>
      </c>
      <c r="R386" s="3">
        <f t="shared" si="148"/>
        <v>2.8668175140674061</v>
      </c>
      <c r="S386" s="3">
        <f t="shared" si="149"/>
        <v>2.8101294111964723</v>
      </c>
      <c r="T386" s="13">
        <f t="shared" si="150"/>
        <v>0.99792688993056067</v>
      </c>
      <c r="U386" s="13">
        <f t="shared" si="150"/>
        <v>0.99752392083447039</v>
      </c>
      <c r="V386" s="3">
        <f t="shared" si="151"/>
        <v>174.91380429430126</v>
      </c>
      <c r="W386" s="13">
        <f t="shared" si="152"/>
        <v>0.99792688993056067</v>
      </c>
      <c r="X386" s="3">
        <f t="shared" si="153"/>
        <v>9.8207603932726288E-5</v>
      </c>
      <c r="Y386" s="3">
        <f t="shared" si="154"/>
        <v>0.99136254448590155</v>
      </c>
      <c r="Z386" s="3">
        <f t="shared" si="155"/>
        <v>9.4012867904596362</v>
      </c>
      <c r="AA386" s="3">
        <f t="shared" si="156"/>
        <v>1486.9288228791825</v>
      </c>
      <c r="AD386" s="3">
        <f t="shared" si="141"/>
        <v>6.2128026093777322E-4</v>
      </c>
      <c r="AE386" s="3">
        <f>Eur_1M!B385/100</f>
        <v>-3.7199999999999998E-3</v>
      </c>
      <c r="AF386" s="3">
        <f t="shared" si="142"/>
        <v>1.5</v>
      </c>
      <c r="AG386" s="3">
        <f t="shared" si="143"/>
        <v>-0.5</v>
      </c>
      <c r="AH386" s="3">
        <f t="shared" si="145"/>
        <v>1.0006212802609378</v>
      </c>
      <c r="AI386" s="3">
        <f t="shared" si="144"/>
        <v>0.99628000000000005</v>
      </c>
      <c r="AL386" s="25"/>
      <c r="AM386" s="25"/>
    </row>
    <row r="387" spans="1:39">
      <c r="A387" s="4">
        <v>42671</v>
      </c>
      <c r="B387" s="3">
        <v>141.643</v>
      </c>
      <c r="C387" s="3">
        <f t="shared" si="132"/>
        <v>-6.4789834073992569E-4</v>
      </c>
      <c r="D387" s="3">
        <f t="shared" si="133"/>
        <v>4.1977225993354883E-7</v>
      </c>
      <c r="E387" s="3">
        <f t="shared" si="134"/>
        <v>5.1141118050310037E-5</v>
      </c>
      <c r="F387" s="3">
        <f t="shared" si="135"/>
        <v>-1.5683711726530533E-2</v>
      </c>
      <c r="G387" s="3">
        <f t="shared" si="136"/>
        <v>2.2122645296522123E-2</v>
      </c>
      <c r="H387" s="3">
        <f t="shared" si="137"/>
        <v>1.5</v>
      </c>
      <c r="I387" s="13">
        <f>I388*(1+(H388*((B387/B388)-1))+((1-H388)*(Eur_1M!B387/100)*((A387-A388)/360)))</f>
        <v>123.81878078364616</v>
      </c>
      <c r="J387" s="3">
        <f t="shared" si="138"/>
        <v>118.45998946565655</v>
      </c>
      <c r="K387" s="3">
        <f t="shared" si="131"/>
        <v>1.1754554311591314</v>
      </c>
      <c r="L387" s="13">
        <f t="shared" si="139"/>
        <v>1175.4554311591314</v>
      </c>
      <c r="M387" s="3">
        <f t="shared" si="140"/>
        <v>-9.6683331596921808E-4</v>
      </c>
      <c r="N387" s="3">
        <f t="shared" si="146"/>
        <v>4.6857670399547038E-2</v>
      </c>
      <c r="O387" s="3">
        <v>376</v>
      </c>
      <c r="P387" s="3">
        <f t="shared" si="147"/>
        <v>1.4920634920634921</v>
      </c>
      <c r="Q387" s="3">
        <f>(  Eur_12M!B386 + ( ('Swap(vs6M)_2Y'!B388 - Eur_12M!B386)/1  )*(P387-1) )/100</f>
        <v>-1.1377777777777779E-3</v>
      </c>
      <c r="R387" s="3">
        <f t="shared" si="148"/>
        <v>2.8232959732046101</v>
      </c>
      <c r="S387" s="3">
        <f t="shared" si="149"/>
        <v>2.7660593049883175</v>
      </c>
      <c r="T387" s="13">
        <f t="shared" si="150"/>
        <v>0.99762336656457173</v>
      </c>
      <c r="U387" s="13">
        <f t="shared" si="150"/>
        <v>0.99716308923053931</v>
      </c>
      <c r="V387" s="3">
        <f t="shared" si="151"/>
        <v>173.80445689786768</v>
      </c>
      <c r="W387" s="13">
        <f t="shared" si="152"/>
        <v>0.99762336656457173</v>
      </c>
      <c r="X387" s="3">
        <f t="shared" si="153"/>
        <v>1.1019169483295768E-4</v>
      </c>
      <c r="Y387" s="3">
        <f t="shared" si="154"/>
        <v>0.96933300192634775</v>
      </c>
      <c r="Z387" s="3">
        <f t="shared" si="155"/>
        <v>10.644596271540617</v>
      </c>
      <c r="AA387" s="3">
        <f t="shared" si="156"/>
        <v>1490.358582106051</v>
      </c>
      <c r="AD387" s="3">
        <f t="shared" si="141"/>
        <v>-6.476884999309096E-4</v>
      </c>
      <c r="AE387" s="3">
        <f>Eur_1M!B386/100</f>
        <v>-3.7299999999999998E-3</v>
      </c>
      <c r="AF387" s="3">
        <f t="shared" si="142"/>
        <v>1.5</v>
      </c>
      <c r="AG387" s="3">
        <f t="shared" si="143"/>
        <v>-0.5</v>
      </c>
      <c r="AH387" s="3">
        <f t="shared" si="145"/>
        <v>0.99935231150006909</v>
      </c>
      <c r="AI387" s="3">
        <f t="shared" si="144"/>
        <v>0.99626999999999999</v>
      </c>
      <c r="AL387" s="25"/>
      <c r="AM387" s="25"/>
    </row>
    <row r="388" spans="1:39">
      <c r="A388" s="4">
        <v>42670</v>
      </c>
      <c r="B388" s="3">
        <v>141.73480000000001</v>
      </c>
      <c r="C388" s="3">
        <f t="shared" si="132"/>
        <v>-1.6665143120851804E-3</v>
      </c>
      <c r="D388" s="3">
        <f t="shared" si="133"/>
        <v>2.7772699523847422E-6</v>
      </c>
      <c r="E388" s="3">
        <f t="shared" si="134"/>
        <v>5.0905911318245396E-5</v>
      </c>
      <c r="F388" s="3">
        <f t="shared" si="135"/>
        <v>-1.460620248291581E-2</v>
      </c>
      <c r="G388" s="3">
        <f t="shared" si="136"/>
        <v>2.2516872729079682E-2</v>
      </c>
      <c r="H388" s="3">
        <f t="shared" si="137"/>
        <v>1.5</v>
      </c>
      <c r="I388" s="13">
        <f>I389*(1+(H389*((B388/B389)-1))+((1-H389)*(Eur_1M!B388/100)*((A388-A389)/360)))</f>
        <v>123.93855079553961</v>
      </c>
      <c r="J388" s="3">
        <f t="shared" si="138"/>
        <v>118.57457591415333</v>
      </c>
      <c r="K388" s="3">
        <f t="shared" si="131"/>
        <v>1.1765924501967857</v>
      </c>
      <c r="L388" s="13">
        <f t="shared" si="139"/>
        <v>1176.5924501967856</v>
      </c>
      <c r="M388" s="3">
        <f t="shared" si="140"/>
        <v>-2.4956345124821752E-3</v>
      </c>
      <c r="N388" s="3">
        <f t="shared" si="146"/>
        <v>4.6764022609009172E-2</v>
      </c>
      <c r="O388" s="3">
        <v>377</v>
      </c>
      <c r="P388" s="3">
        <f t="shared" si="147"/>
        <v>1.496031746031746</v>
      </c>
      <c r="Q388" s="3">
        <f>(  Eur_12M!B387 + ( ('Swap(vs6M)_2Y'!B389 - Eur_12M!B387)/1  )*(P388-1) )/100</f>
        <v>-1.1464285714285717E-3</v>
      </c>
      <c r="R388" s="3">
        <f t="shared" si="148"/>
        <v>2.8417549032838876</v>
      </c>
      <c r="S388" s="3">
        <f t="shared" si="149"/>
        <v>2.784556715854678</v>
      </c>
      <c r="T388" s="13">
        <f t="shared" si="150"/>
        <v>0.99775670153557916</v>
      </c>
      <c r="U388" s="13">
        <f t="shared" si="150"/>
        <v>0.99731995269694962</v>
      </c>
      <c r="V388" s="3">
        <f t="shared" si="151"/>
        <v>174.9210847873311</v>
      </c>
      <c r="W388" s="13">
        <f t="shared" si="152"/>
        <v>0.99775670153557916</v>
      </c>
      <c r="X388" s="3">
        <f t="shared" si="153"/>
        <v>1.0454753446114164E-4</v>
      </c>
      <c r="Y388" s="3">
        <f t="shared" si="154"/>
        <v>0.98706293301042636</v>
      </c>
      <c r="Z388" s="3">
        <f t="shared" si="155"/>
        <v>10.125549036782319</v>
      </c>
      <c r="AA388" s="3">
        <f t="shared" si="156"/>
        <v>1494.583463688492</v>
      </c>
      <c r="AD388" s="3">
        <f t="shared" si="141"/>
        <v>-1.6651264481810646E-3</v>
      </c>
      <c r="AE388" s="3">
        <f>Eur_1M!B387/100</f>
        <v>-3.7199999999999998E-3</v>
      </c>
      <c r="AF388" s="3">
        <f t="shared" si="142"/>
        <v>1.5</v>
      </c>
      <c r="AG388" s="3">
        <f t="shared" si="143"/>
        <v>-0.5</v>
      </c>
      <c r="AH388" s="3">
        <f t="shared" si="145"/>
        <v>0.99833487355181894</v>
      </c>
      <c r="AI388" s="3">
        <f t="shared" si="144"/>
        <v>0.99628000000000005</v>
      </c>
      <c r="AL388" s="25"/>
      <c r="AM388" s="25"/>
    </row>
    <row r="389" spans="1:39">
      <c r="A389" s="4">
        <v>42669</v>
      </c>
      <c r="B389" s="3">
        <v>141.97120000000001</v>
      </c>
      <c r="C389" s="3">
        <f t="shared" si="132"/>
        <v>-1.3866435388098003E-3</v>
      </c>
      <c r="D389" s="3">
        <f t="shared" si="133"/>
        <v>1.9227803037229662E-6</v>
      </c>
      <c r="E389" s="3">
        <f t="shared" si="134"/>
        <v>5.1517491498666997E-5</v>
      </c>
      <c r="F389" s="3">
        <f t="shared" si="135"/>
        <v>-1.4780571147232534E-2</v>
      </c>
      <c r="G389" s="3">
        <f t="shared" si="136"/>
        <v>2.2616084195037175E-2</v>
      </c>
      <c r="H389" s="3">
        <f t="shared" si="137"/>
        <v>1.5</v>
      </c>
      <c r="I389" s="13">
        <f>I390*(1+(H390*((B389/B390)-1))+((1-H390)*(Eur_1M!B389/100)*((A389-A390)/360)))</f>
        <v>124.24824239812291</v>
      </c>
      <c r="J389" s="3">
        <f t="shared" si="138"/>
        <v>118.87086427806254</v>
      </c>
      <c r="K389" s="3">
        <f t="shared" si="131"/>
        <v>1.1795324619941641</v>
      </c>
      <c r="L389" s="13">
        <f t="shared" si="139"/>
        <v>1179.5324619941641</v>
      </c>
      <c r="M389" s="3">
        <f t="shared" si="140"/>
        <v>-2.0755235210909401E-3</v>
      </c>
      <c r="N389" s="3">
        <f t="shared" si="146"/>
        <v>4.6872266939659159E-2</v>
      </c>
      <c r="O389" s="3">
        <v>378</v>
      </c>
      <c r="P389" s="3">
        <f t="shared" si="147"/>
        <v>1.5</v>
      </c>
      <c r="Q389" s="3">
        <f>(  Eur_12M!B388 + ( ('Swap(vs6M)_2Y'!B390 - Eur_12M!B388)/1  )*(P389-1) )/100</f>
        <v>-1.155E-3</v>
      </c>
      <c r="R389" s="3">
        <f t="shared" si="148"/>
        <v>2.8748173345413663</v>
      </c>
      <c r="S389" s="3">
        <f t="shared" si="149"/>
        <v>2.8174107659965211</v>
      </c>
      <c r="T389" s="13">
        <f t="shared" si="150"/>
        <v>0.99797869348754265</v>
      </c>
      <c r="U389" s="13">
        <f t="shared" si="150"/>
        <v>0.99757937173281686</v>
      </c>
      <c r="V389" s="3">
        <f t="shared" si="151"/>
        <v>177.83908934246142</v>
      </c>
      <c r="W389" s="13">
        <f t="shared" si="152"/>
        <v>0.99797869348754265</v>
      </c>
      <c r="X389" s="3">
        <f t="shared" si="153"/>
        <v>9.4538560472499285E-5</v>
      </c>
      <c r="Y389" s="3">
        <f t="shared" si="154"/>
        <v>1.0097144570241743</v>
      </c>
      <c r="Z389" s="3">
        <f t="shared" si="155"/>
        <v>9.2477482333316416</v>
      </c>
      <c r="AA389" s="3">
        <f t="shared" si="156"/>
        <v>1498.9637640069286</v>
      </c>
      <c r="AD389" s="3">
        <f t="shared" si="141"/>
        <v>-1.385682592872417E-3</v>
      </c>
      <c r="AE389" s="3">
        <f>Eur_1M!B388/100</f>
        <v>-3.7199999999999998E-3</v>
      </c>
      <c r="AF389" s="3">
        <f t="shared" si="142"/>
        <v>1.5</v>
      </c>
      <c r="AG389" s="3">
        <f t="shared" si="143"/>
        <v>-0.5</v>
      </c>
      <c r="AH389" s="3">
        <f t="shared" si="145"/>
        <v>0.99861431740712758</v>
      </c>
      <c r="AI389" s="3">
        <f t="shared" si="144"/>
        <v>0.99628000000000005</v>
      </c>
      <c r="AL389" s="25"/>
      <c r="AM389" s="25"/>
    </row>
    <row r="390" spans="1:39">
      <c r="A390" s="4">
        <v>42668</v>
      </c>
      <c r="B390" s="3">
        <v>142.16820000000001</v>
      </c>
      <c r="C390" s="3">
        <f t="shared" si="132"/>
        <v>-4.4092967253285146E-4</v>
      </c>
      <c r="D390" s="3">
        <f t="shared" si="133"/>
        <v>1.9441897611992762E-7</v>
      </c>
      <c r="E390" s="3">
        <f t="shared" si="134"/>
        <v>4.994129528282944E-5</v>
      </c>
      <c r="F390" s="3">
        <f t="shared" si="135"/>
        <v>-1.2805213681387356E-2</v>
      </c>
      <c r="G390" s="3">
        <f t="shared" si="136"/>
        <v>2.2933752793323586E-2</v>
      </c>
      <c r="H390" s="3">
        <f t="shared" si="137"/>
        <v>1.5</v>
      </c>
      <c r="I390" s="13">
        <f>I391*(1+(H391*((B390/B391)-1))+((1-H391)*(Eur_1M!B390/100)*((A390-A391)/360)))</f>
        <v>124.50639035107781</v>
      </c>
      <c r="J390" s="3">
        <f t="shared" si="138"/>
        <v>119.11783976590111</v>
      </c>
      <c r="K390" s="3">
        <f t="shared" si="131"/>
        <v>1.1819831517152466</v>
      </c>
      <c r="L390" s="13">
        <f t="shared" si="139"/>
        <v>1181.9831517152465</v>
      </c>
      <c r="M390" s="3">
        <f t="shared" si="140"/>
        <v>-6.5631126334621194E-4</v>
      </c>
      <c r="N390" s="3">
        <f t="shared" si="146"/>
        <v>4.7127536478032993E-2</v>
      </c>
      <c r="O390" s="3">
        <v>379</v>
      </c>
      <c r="P390" s="3">
        <f t="shared" si="147"/>
        <v>1.503968253968254</v>
      </c>
      <c r="Q390" s="3">
        <f>(  Eur_12M!B389 + ( ('Swap(vs6M)_2Y'!B391 - Eur_12M!B389)/1  )*(P390-1) )/100</f>
        <v>-1.1938095238095239E-3</v>
      </c>
      <c r="R390" s="3">
        <f t="shared" si="148"/>
        <v>2.8906810249121317</v>
      </c>
      <c r="S390" s="3">
        <f t="shared" si="149"/>
        <v>2.832885518577946</v>
      </c>
      <c r="T390" s="13">
        <f t="shared" si="150"/>
        <v>0.99807795966002688</v>
      </c>
      <c r="U390" s="13">
        <f t="shared" si="150"/>
        <v>0.9976935048225215</v>
      </c>
      <c r="V390" s="3">
        <f t="shared" si="151"/>
        <v>180.2249081009162</v>
      </c>
      <c r="W390" s="13">
        <f t="shared" si="152"/>
        <v>0.99807795966002688</v>
      </c>
      <c r="X390" s="3">
        <f t="shared" si="153"/>
        <v>8.951882500895577E-5</v>
      </c>
      <c r="Y390" s="3">
        <f t="shared" si="154"/>
        <v>1.0543110659433046</v>
      </c>
      <c r="Z390" s="3">
        <f t="shared" si="155"/>
        <v>8.8644205668784046</v>
      </c>
      <c r="AA390" s="3">
        <f t="shared" si="156"/>
        <v>1503.1958524428537</v>
      </c>
      <c r="AD390" s="3">
        <f t="shared" si="141"/>
        <v>-4.4083247733073261E-4</v>
      </c>
      <c r="AE390" s="3">
        <f>Eur_1M!B389/100</f>
        <v>-3.7099999999999998E-3</v>
      </c>
      <c r="AF390" s="3">
        <f t="shared" si="142"/>
        <v>1.5</v>
      </c>
      <c r="AG390" s="3">
        <f t="shared" si="143"/>
        <v>-0.5</v>
      </c>
      <c r="AH390" s="3">
        <f t="shared" si="145"/>
        <v>0.99955916752266927</v>
      </c>
      <c r="AI390" s="3">
        <f t="shared" si="144"/>
        <v>0.99629000000000001</v>
      </c>
      <c r="AL390" s="25"/>
      <c r="AM390" s="25"/>
    </row>
    <row r="391" spans="1:39">
      <c r="A391" s="4">
        <v>42667</v>
      </c>
      <c r="B391" s="3">
        <v>142.23089999999999</v>
      </c>
      <c r="C391" s="3">
        <f t="shared" si="132"/>
        <v>-3.2195976765223906E-4</v>
      </c>
      <c r="D391" s="3">
        <f t="shared" si="133"/>
        <v>1.0365809198668376E-7</v>
      </c>
      <c r="E391" s="3">
        <f t="shared" si="134"/>
        <v>4.9803957526661433E-5</v>
      </c>
      <c r="F391" s="3">
        <f t="shared" si="135"/>
        <v>-1.2125367245206768E-2</v>
      </c>
      <c r="G391" s="3">
        <f t="shared" si="136"/>
        <v>2.3128000571003112E-2</v>
      </c>
      <c r="H391" s="3">
        <f t="shared" si="137"/>
        <v>1.5</v>
      </c>
      <c r="I391" s="13">
        <f>I392*(1+(H392*((B391/B392)-1))+((1-H392)*(Eur_1M!B391/100)*((A391-A392)/360)))</f>
        <v>124.58813211851097</v>
      </c>
      <c r="J391" s="3">
        <f t="shared" si="138"/>
        <v>119.19604380609398</v>
      </c>
      <c r="K391" s="3">
        <f t="shared" si="131"/>
        <v>1.1827591551928591</v>
      </c>
      <c r="L391" s="13">
        <f t="shared" si="139"/>
        <v>1182.7591551928592</v>
      </c>
      <c r="M391" s="3">
        <f t="shared" si="140"/>
        <v>-4.6747116387256597E-4</v>
      </c>
      <c r="N391" s="3">
        <f t="shared" si="146"/>
        <v>4.7250485176694661E-2</v>
      </c>
      <c r="O391" s="3">
        <v>380</v>
      </c>
      <c r="P391" s="3">
        <f t="shared" si="147"/>
        <v>1.5079365079365079</v>
      </c>
      <c r="Q391" s="3">
        <f>(  Eur_12M!B390 + ( ('Swap(vs6M)_2Y'!B392 - Eur_12M!B390)/1  )*(P391-1) )/100</f>
        <v>-1.2485714285714285E-3</v>
      </c>
      <c r="R391" s="3">
        <f t="shared" si="148"/>
        <v>2.889396343121545</v>
      </c>
      <c r="S391" s="3">
        <f t="shared" si="149"/>
        <v>2.8313736610219218</v>
      </c>
      <c r="T391" s="13">
        <f t="shared" si="150"/>
        <v>0.99807008880651626</v>
      </c>
      <c r="U391" s="13">
        <f t="shared" si="150"/>
        <v>0.99768257300613372</v>
      </c>
      <c r="V391" s="3">
        <f t="shared" si="151"/>
        <v>180.91378938018386</v>
      </c>
      <c r="W391" s="13">
        <f t="shared" si="152"/>
        <v>0.99807008880651626</v>
      </c>
      <c r="X391" s="3">
        <f t="shared" si="153"/>
        <v>8.9441289792389128E-5</v>
      </c>
      <c r="Y391" s="3">
        <f t="shared" si="154"/>
        <v>1.1083522351968129</v>
      </c>
      <c r="Z391" s="3">
        <f t="shared" si="155"/>
        <v>8.9149727142795534</v>
      </c>
      <c r="AA391" s="3">
        <f t="shared" si="156"/>
        <v>1507.2771561839356</v>
      </c>
      <c r="AD391" s="3">
        <f t="shared" si="141"/>
        <v>-3.2190794416808721E-4</v>
      </c>
      <c r="AE391" s="3">
        <f>Eur_1M!B390/100</f>
        <v>-3.7099999999999998E-3</v>
      </c>
      <c r="AF391" s="3">
        <f t="shared" si="142"/>
        <v>1.5</v>
      </c>
      <c r="AG391" s="3">
        <f t="shared" si="143"/>
        <v>-0.5</v>
      </c>
      <c r="AH391" s="3">
        <f t="shared" si="145"/>
        <v>0.99967809205583191</v>
      </c>
      <c r="AI391" s="3">
        <f t="shared" si="144"/>
        <v>0.99629000000000001</v>
      </c>
      <c r="AL391" s="25"/>
      <c r="AM391" s="25"/>
    </row>
    <row r="392" spans="1:39">
      <c r="A392" s="4">
        <v>42664</v>
      </c>
      <c r="B392" s="3">
        <v>142.27670000000001</v>
      </c>
      <c r="C392" s="3">
        <f t="shared" si="132"/>
        <v>-3.1272191651913247E-4</v>
      </c>
      <c r="D392" s="3">
        <f t="shared" si="133"/>
        <v>9.7794997071399252E-8</v>
      </c>
      <c r="E392" s="3">
        <f t="shared" si="134"/>
        <v>5.3947780231245386E-5</v>
      </c>
      <c r="F392" s="3">
        <f t="shared" si="135"/>
        <v>-9.7424657518935046E-3</v>
      </c>
      <c r="G392" s="3">
        <f t="shared" si="136"/>
        <v>2.4898698327217764E-2</v>
      </c>
      <c r="H392" s="3">
        <f t="shared" si="137"/>
        <v>1.5</v>
      </c>
      <c r="I392" s="13">
        <f>I393*(1+(H393*((B392/B393)-1))+((1-H393)*(Eur_1M!B392/100)*((A392-A393)/360)))</f>
        <v>124.64638709283659</v>
      </c>
      <c r="J392" s="3">
        <f t="shared" si="138"/>
        <v>119.25177754536406</v>
      </c>
      <c r="K392" s="3">
        <f t="shared" ref="K392:K455" si="157">J392/$Y$2</f>
        <v>1.183312190245617</v>
      </c>
      <c r="L392" s="13">
        <f t="shared" si="139"/>
        <v>1183.3121902456169</v>
      </c>
      <c r="M392" s="3">
        <f t="shared" si="140"/>
        <v>-4.6395047788996054E-4</v>
      </c>
      <c r="N392" s="3">
        <f t="shared" si="146"/>
        <v>4.7248943798278396E-2</v>
      </c>
      <c r="O392" s="3">
        <v>381</v>
      </c>
      <c r="P392" s="3">
        <f t="shared" si="147"/>
        <v>1.5119047619047619</v>
      </c>
      <c r="Q392" s="3">
        <f>(  Eur_12M!B391 + ( ('Swap(vs6M)_2Y'!B393 - Eur_12M!B391)/1  )*(P392-1) )/100</f>
        <v>-1.2979761904761905E-3</v>
      </c>
      <c r="R392" s="3">
        <f t="shared" si="148"/>
        <v>2.8924458804005475</v>
      </c>
      <c r="S392" s="3">
        <f t="shared" si="149"/>
        <v>2.8343487980997497</v>
      </c>
      <c r="T392" s="13">
        <f t="shared" si="150"/>
        <v>0.99808872484067268</v>
      </c>
      <c r="U392" s="13">
        <f t="shared" si="150"/>
        <v>0.99770404089072062</v>
      </c>
      <c r="V392" s="3">
        <f t="shared" si="151"/>
        <v>181.38668102913539</v>
      </c>
      <c r="W392" s="13">
        <f t="shared" si="152"/>
        <v>0.99808872484067268</v>
      </c>
      <c r="X392" s="3">
        <f t="shared" si="153"/>
        <v>8.8501327150569139E-5</v>
      </c>
      <c r="Y392" s="3">
        <f t="shared" si="154"/>
        <v>1.1592142714126128</v>
      </c>
      <c r="Z392" s="3">
        <f t="shared" si="155"/>
        <v>8.8524809345652535</v>
      </c>
      <c r="AA392" s="3">
        <f t="shared" si="156"/>
        <v>1511.3965714373217</v>
      </c>
      <c r="AD392" s="3">
        <f t="shared" si="141"/>
        <v>-3.126730241173048E-4</v>
      </c>
      <c r="AE392" s="3">
        <f>Eur_1M!B391/100</f>
        <v>-3.7199999999999998E-3</v>
      </c>
      <c r="AF392" s="3">
        <f t="shared" si="142"/>
        <v>1.5</v>
      </c>
      <c r="AG392" s="3">
        <f t="shared" si="143"/>
        <v>-0.5</v>
      </c>
      <c r="AH392" s="3">
        <f t="shared" si="145"/>
        <v>0.9996873269758827</v>
      </c>
      <c r="AI392" s="3">
        <f t="shared" si="144"/>
        <v>0.99628000000000005</v>
      </c>
      <c r="AL392" s="25"/>
      <c r="AM392" s="25"/>
    </row>
    <row r="393" spans="1:39">
      <c r="A393" s="4">
        <v>42663</v>
      </c>
      <c r="B393" s="3">
        <v>142.3212</v>
      </c>
      <c r="C393" s="3">
        <f t="shared" ref="C393:C456" si="158">+LN(B393/B394)</f>
        <v>4.181558404739737E-4</v>
      </c>
      <c r="D393" s="3">
        <f t="shared" ref="D393:D456" si="159">+C393^2</f>
        <v>1.7485430692249533E-7</v>
      </c>
      <c r="E393" s="3">
        <f t="shared" ref="E393:E456" si="160">+SUM(D393:D412)</f>
        <v>5.5395166495389213E-5</v>
      </c>
      <c r="F393" s="3">
        <f t="shared" ref="F393:F456" si="161">+SUM(C393:C412)</f>
        <v>-1.0672797036655485E-2</v>
      </c>
      <c r="G393" s="3">
        <f t="shared" ref="G393:G456" si="162">+SQRT($D$3/$D$2)*SQRT(E393-((1/$D$2)*F393^2))</f>
        <v>2.5024321808851276E-2</v>
      </c>
      <c r="H393" s="3">
        <f t="shared" ref="H393:H456" si="163">+MIN($D$5,$D$4/G395)</f>
        <v>1.5</v>
      </c>
      <c r="I393" s="13">
        <f>I394*(1+(H394*((B393/B394)-1))+((1-H394)*(Eur_1M!B393/100)*((A393-A394)/360)))</f>
        <v>124.70423026084073</v>
      </c>
      <c r="J393" s="3">
        <f t="shared" ref="J393:J456" si="164">I393*(1-(1.1/100))^4</f>
        <v>119.30711730100585</v>
      </c>
      <c r="K393" s="3">
        <f t="shared" si="157"/>
        <v>1.1838613158754736</v>
      </c>
      <c r="L393" s="13">
        <f t="shared" ref="L393:L456" si="165">K393*1000</f>
        <v>1183.8613158754736</v>
      </c>
      <c r="M393" s="3">
        <f t="shared" ref="M393:M456" si="166">LN(L393/L394)</f>
        <v>6.323177424933979E-4</v>
      </c>
      <c r="N393" s="3">
        <f t="shared" si="146"/>
        <v>4.7246632936475561E-2</v>
      </c>
      <c r="O393" s="3">
        <v>382</v>
      </c>
      <c r="P393" s="3">
        <f t="shared" si="147"/>
        <v>1.5158730158730158</v>
      </c>
      <c r="Q393" s="3">
        <f>(  Eur_12M!B392 + ( ('Swap(vs6M)_2Y'!B394 - Eur_12M!B392)/1  )*(P393-1) )/100</f>
        <v>-1.3232539682539683E-3</v>
      </c>
      <c r="R393" s="3">
        <f t="shared" si="148"/>
        <v>2.8961005101842927</v>
      </c>
      <c r="S393" s="3">
        <f t="shared" si="149"/>
        <v>2.8379300801073564</v>
      </c>
      <c r="T393" s="13">
        <f t="shared" si="150"/>
        <v>0.99811084317748011</v>
      </c>
      <c r="U393" s="13">
        <f t="shared" si="150"/>
        <v>0.99772964359264626</v>
      </c>
      <c r="V393" s="3">
        <f t="shared" si="151"/>
        <v>181.89183312865896</v>
      </c>
      <c r="W393" s="13">
        <f t="shared" si="152"/>
        <v>0.99811084317748011</v>
      </c>
      <c r="X393" s="3">
        <f t="shared" si="153"/>
        <v>8.741915235318619E-5</v>
      </c>
      <c r="Y393" s="3">
        <f t="shared" si="154"/>
        <v>1.1861529522806691</v>
      </c>
      <c r="Z393" s="3">
        <f t="shared" si="155"/>
        <v>8.7748951583975394</v>
      </c>
      <c r="AA393" s="3">
        <f t="shared" si="156"/>
        <v>1515.4682521064851</v>
      </c>
      <c r="AD393" s="3">
        <f t="shared" ref="AD393:AD456" si="167">B393/B394-1</f>
        <v>4.1824327981476728E-4</v>
      </c>
      <c r="AE393" s="3">
        <f>Eur_1M!B392/100</f>
        <v>-3.7199999999999998E-3</v>
      </c>
      <c r="AF393" s="3">
        <f t="shared" ref="AF393:AF456" si="168">H393</f>
        <v>1.5</v>
      </c>
      <c r="AG393" s="3">
        <f t="shared" ref="AG393:AG456" si="169">1-AF393</f>
        <v>-0.5</v>
      </c>
      <c r="AH393" s="3">
        <f t="shared" si="145"/>
        <v>1.0004182432798148</v>
      </c>
      <c r="AI393" s="3">
        <f t="shared" ref="AI393:AI456" si="170">AE393+1</f>
        <v>0.99628000000000005</v>
      </c>
      <c r="AL393" s="25"/>
      <c r="AM393" s="25"/>
    </row>
    <row r="394" spans="1:39">
      <c r="A394" s="4">
        <v>42662</v>
      </c>
      <c r="B394" s="3">
        <v>142.26169999999999</v>
      </c>
      <c r="C394" s="3">
        <f t="shared" si="158"/>
        <v>4.498852441900911E-5</v>
      </c>
      <c r="D394" s="3">
        <f t="shared" si="159"/>
        <v>2.023967329399779E-9</v>
      </c>
      <c r="E394" s="3">
        <f t="shared" si="160"/>
        <v>9.1699791722445813E-5</v>
      </c>
      <c r="F394" s="3">
        <f t="shared" si="161"/>
        <v>-5.0511284149468766E-3</v>
      </c>
      <c r="G394" s="3">
        <f t="shared" si="162"/>
        <v>3.3754164480791382E-2</v>
      </c>
      <c r="H394" s="3">
        <f t="shared" si="163"/>
        <v>1.5</v>
      </c>
      <c r="I394" s="13">
        <f>I395*(1+(H395*((B394/B395)-1))+((1-H395)*(Eur_1M!B394/100)*((A394-A395)/360)))</f>
        <v>124.62540248820889</v>
      </c>
      <c r="J394" s="3">
        <f t="shared" si="164"/>
        <v>119.23170113993181</v>
      </c>
      <c r="K394" s="3">
        <f t="shared" si="157"/>
        <v>1.1831129759800245</v>
      </c>
      <c r="L394" s="13">
        <f t="shared" si="165"/>
        <v>1183.1129759800244</v>
      </c>
      <c r="M394" s="3">
        <f t="shared" si="166"/>
        <v>7.2634444459107494E-5</v>
      </c>
      <c r="N394" s="3">
        <f t="shared" si="146"/>
        <v>4.756266937648003E-2</v>
      </c>
      <c r="O394" s="3">
        <v>383</v>
      </c>
      <c r="P394" s="3">
        <f t="shared" si="147"/>
        <v>1.5198412698412698</v>
      </c>
      <c r="Q394" s="3">
        <f>(  Eur_12M!B393 + ( ('Swap(vs6M)_2Y'!B395 - Eur_12M!B393)/1  )*(P394-1) )/100</f>
        <v>-1.3538095238095238E-3</v>
      </c>
      <c r="R394" s="3">
        <f t="shared" si="148"/>
        <v>2.8618973967409054</v>
      </c>
      <c r="S394" s="3">
        <f t="shared" si="149"/>
        <v>2.8032612615755452</v>
      </c>
      <c r="T394" s="13">
        <f t="shared" si="150"/>
        <v>0.99789443395498034</v>
      </c>
      <c r="U394" s="13">
        <f t="shared" si="150"/>
        <v>0.99747056647783872</v>
      </c>
      <c r="V394" s="3">
        <f t="shared" si="151"/>
        <v>181.09680300418813</v>
      </c>
      <c r="W394" s="13">
        <f t="shared" si="152"/>
        <v>0.99789443395498034</v>
      </c>
      <c r="X394" s="3">
        <f t="shared" si="153"/>
        <v>9.5759844983040477E-5</v>
      </c>
      <c r="Y394" s="3">
        <f t="shared" si="154"/>
        <v>1.2015528784134863</v>
      </c>
      <c r="Z394" s="3">
        <f t="shared" si="155"/>
        <v>9.6894767150804562</v>
      </c>
      <c r="AA394" s="3">
        <f t="shared" si="156"/>
        <v>1519.1194219386944</v>
      </c>
      <c r="AD394" s="3">
        <f t="shared" si="167"/>
        <v>4.4989536417849862E-5</v>
      </c>
      <c r="AE394" s="3">
        <f>Eur_1M!B393/100</f>
        <v>-3.7099999999999998E-3</v>
      </c>
      <c r="AF394" s="3">
        <f t="shared" si="168"/>
        <v>1.5</v>
      </c>
      <c r="AG394" s="3">
        <f t="shared" si="169"/>
        <v>-0.5</v>
      </c>
      <c r="AH394" s="3">
        <f t="shared" ref="AH394:AH457" si="171">(1+AD394)</f>
        <v>1.0000449895364178</v>
      </c>
      <c r="AI394" s="3">
        <f t="shared" si="170"/>
        <v>0.99629000000000001</v>
      </c>
      <c r="AL394" s="25"/>
      <c r="AM394" s="25"/>
    </row>
    <row r="395" spans="1:39">
      <c r="A395" s="4">
        <v>42661</v>
      </c>
      <c r="B395" s="3">
        <v>142.25530000000001</v>
      </c>
      <c r="C395" s="3">
        <f t="shared" si="158"/>
        <v>8.2069275431122333E-4</v>
      </c>
      <c r="D395" s="3">
        <f t="shared" si="159"/>
        <v>6.7353659697894199E-7</v>
      </c>
      <c r="E395" s="3">
        <f t="shared" si="160"/>
        <v>9.2776771900568401E-5</v>
      </c>
      <c r="F395" s="3">
        <f t="shared" si="161"/>
        <v>-6.1348681826633358E-3</v>
      </c>
      <c r="G395" s="3">
        <f t="shared" si="162"/>
        <v>3.3841930546991694E-2</v>
      </c>
      <c r="H395" s="3">
        <f t="shared" si="163"/>
        <v>1.5</v>
      </c>
      <c r="I395" s="13">
        <f>I396*(1+(H396*((B395/B396)-1))+((1-H396)*(Eur_1M!B395/100)*((A395-A396)/360)))</f>
        <v>124.61635072007269</v>
      </c>
      <c r="J395" s="3">
        <f t="shared" si="164"/>
        <v>119.22304112606903</v>
      </c>
      <c r="K395" s="3">
        <f t="shared" si="157"/>
        <v>1.1830270443471176</v>
      </c>
      <c r="L395" s="13">
        <f t="shared" si="165"/>
        <v>1183.0270443471177</v>
      </c>
      <c r="M395" s="3">
        <f t="shared" si="166"/>
        <v>1.2359331198228294E-3</v>
      </c>
      <c r="N395" s="3">
        <f t="shared" si="146"/>
        <v>4.7561234442021413E-2</v>
      </c>
      <c r="O395" s="3">
        <v>384</v>
      </c>
      <c r="P395" s="3">
        <f t="shared" si="147"/>
        <v>1.5238095238095237</v>
      </c>
      <c r="Q395" s="3">
        <f>(  Eur_12M!B394 + ( ('Swap(vs6M)_2Y'!B396 - Eur_12M!B394)/1  )*(P395-1) )/100</f>
        <v>-1.374285714285714E-3</v>
      </c>
      <c r="R395" s="3">
        <f t="shared" si="148"/>
        <v>2.8564693424299823</v>
      </c>
      <c r="S395" s="3">
        <f t="shared" si="149"/>
        <v>2.7977584800080915</v>
      </c>
      <c r="T395" s="13">
        <f t="shared" si="150"/>
        <v>0.99785809313847329</v>
      </c>
      <c r="U395" s="13">
        <f t="shared" si="150"/>
        <v>0.99742707124617958</v>
      </c>
      <c r="V395" s="3">
        <f t="shared" si="151"/>
        <v>180.97508917813559</v>
      </c>
      <c r="W395" s="13">
        <f t="shared" si="152"/>
        <v>0.99785809313847329</v>
      </c>
      <c r="X395" s="3">
        <f t="shared" si="153"/>
        <v>9.714087724394736E-5</v>
      </c>
      <c r="Y395" s="3">
        <f t="shared" si="154"/>
        <v>1.2198547567627669</v>
      </c>
      <c r="Z395" s="3">
        <f t="shared" si="155"/>
        <v>9.8531516822552501</v>
      </c>
      <c r="AA395" s="3">
        <f t="shared" si="156"/>
        <v>1523.0750802671591</v>
      </c>
      <c r="AD395" s="3">
        <f t="shared" si="167"/>
        <v>8.2102961475638558E-4</v>
      </c>
      <c r="AE395" s="3">
        <f>Eur_1M!B394/100</f>
        <v>-3.7099999999999998E-3</v>
      </c>
      <c r="AF395" s="3">
        <f t="shared" si="168"/>
        <v>1.5</v>
      </c>
      <c r="AG395" s="3">
        <f t="shared" si="169"/>
        <v>-0.5</v>
      </c>
      <c r="AH395" s="3">
        <f t="shared" si="171"/>
        <v>1.0008210296147564</v>
      </c>
      <c r="AI395" s="3">
        <f t="shared" si="170"/>
        <v>0.99629000000000001</v>
      </c>
      <c r="AL395" s="25"/>
      <c r="AM395" s="25"/>
    </row>
    <row r="396" spans="1:39">
      <c r="A396" s="4">
        <v>42660</v>
      </c>
      <c r="B396" s="3">
        <v>142.1386</v>
      </c>
      <c r="C396" s="3">
        <f t="shared" si="158"/>
        <v>-6.350936941469928E-4</v>
      </c>
      <c r="D396" s="3">
        <f t="shared" si="159"/>
        <v>4.0334400034527404E-7</v>
      </c>
      <c r="E396" s="3">
        <f t="shared" si="160"/>
        <v>9.8218101507793206E-5</v>
      </c>
      <c r="F396" s="3">
        <f t="shared" si="161"/>
        <v>-4.4827353862727376E-3</v>
      </c>
      <c r="G396" s="3">
        <f t="shared" si="162"/>
        <v>3.4998403986123264E-2</v>
      </c>
      <c r="H396" s="3">
        <f t="shared" si="163"/>
        <v>1.5</v>
      </c>
      <c r="I396" s="13">
        <f>I397*(1+(H397*((B396/B397)-1))+((1-H397)*(Eur_1M!B396/100)*((A396-A397)/360)))</f>
        <v>124.46242838339663</v>
      </c>
      <c r="J396" s="3">
        <f t="shared" si="164"/>
        <v>119.07578044181923</v>
      </c>
      <c r="K396" s="3">
        <f t="shared" si="157"/>
        <v>1.1815658052242841</v>
      </c>
      <c r="L396" s="13">
        <f t="shared" si="165"/>
        <v>1181.5658052242841</v>
      </c>
      <c r="M396" s="3">
        <f t="shared" si="166"/>
        <v>-9.373189100693038E-4</v>
      </c>
      <c r="N396" s="3">
        <f t="shared" ref="N396:N459" si="172">SQRT(252)*STDEV(M397:M575)</f>
        <v>4.7546955520531314E-2</v>
      </c>
      <c r="O396" s="3">
        <v>385</v>
      </c>
      <c r="P396" s="3">
        <f t="shared" ref="P396:P459" si="173">O396/252</f>
        <v>1.5277777777777777</v>
      </c>
      <c r="Q396" s="3">
        <f>(  Eur_12M!B395 + ( ('Swap(vs6M)_2Y'!B397 - Eur_12M!B395)/1  )*(P396-1) )/100</f>
        <v>-1.3749999999999999E-3</v>
      </c>
      <c r="R396" s="3">
        <f t="shared" si="148"/>
        <v>2.8325311620087397</v>
      </c>
      <c r="S396" s="3">
        <f t="shared" si="149"/>
        <v>2.773761552075845</v>
      </c>
      <c r="T396" s="13">
        <f t="shared" si="150"/>
        <v>0.99769094676830761</v>
      </c>
      <c r="U396" s="13">
        <f t="shared" si="150"/>
        <v>0.99722938615207024</v>
      </c>
      <c r="V396" s="3">
        <f t="shared" si="151"/>
        <v>179.51104461298689</v>
      </c>
      <c r="W396" s="13">
        <f t="shared" si="152"/>
        <v>0.99769094676830761</v>
      </c>
      <c r="X396" s="3">
        <f t="shared" si="153"/>
        <v>1.0401033165354661E-4</v>
      </c>
      <c r="Y396" s="3">
        <f t="shared" si="154"/>
        <v>1.2099364133222597</v>
      </c>
      <c r="Z396" s="3">
        <f t="shared" si="155"/>
        <v>10.548123636279183</v>
      </c>
      <c r="AA396" s="3">
        <f t="shared" si="156"/>
        <v>1526.7487618018272</v>
      </c>
      <c r="AD396" s="3">
        <f t="shared" si="167"/>
        <v>-6.3489206483358096E-4</v>
      </c>
      <c r="AE396" s="3">
        <f>Eur_1M!B395/100</f>
        <v>-3.7099999999999998E-3</v>
      </c>
      <c r="AF396" s="3">
        <f t="shared" si="168"/>
        <v>1.5</v>
      </c>
      <c r="AG396" s="3">
        <f t="shared" si="169"/>
        <v>-0.5</v>
      </c>
      <c r="AH396" s="3">
        <f t="shared" si="171"/>
        <v>0.99936510793516642</v>
      </c>
      <c r="AI396" s="3">
        <f t="shared" si="170"/>
        <v>0.99629000000000001</v>
      </c>
      <c r="AL396" s="25"/>
      <c r="AM396" s="25"/>
    </row>
    <row r="397" spans="1:39">
      <c r="A397" s="4">
        <v>42657</v>
      </c>
      <c r="B397" s="3">
        <v>142.22890000000001</v>
      </c>
      <c r="C397" s="3">
        <f t="shared" si="158"/>
        <v>-7.3094845921317458E-4</v>
      </c>
      <c r="D397" s="3">
        <f t="shared" si="159"/>
        <v>5.3428565002611397E-7</v>
      </c>
      <c r="E397" s="3">
        <f t="shared" si="160"/>
        <v>9.8017035042371586E-5</v>
      </c>
      <c r="F397" s="3">
        <f t="shared" si="161"/>
        <v>-3.3978889434697194E-3</v>
      </c>
      <c r="G397" s="3">
        <f t="shared" si="162"/>
        <v>3.5039133586497614E-2</v>
      </c>
      <c r="H397" s="3">
        <f t="shared" si="163"/>
        <v>1.5</v>
      </c>
      <c r="I397" s="13">
        <f>I398*(1+(H398*((B397/B398)-1))+((1-H398)*(Eur_1M!B397/100)*((A397-A398)/360)))</f>
        <v>124.57914406247485</v>
      </c>
      <c r="J397" s="3">
        <f t="shared" si="164"/>
        <v>119.18744474691559</v>
      </c>
      <c r="K397" s="3">
        <f t="shared" si="157"/>
        <v>1.1826738284014278</v>
      </c>
      <c r="L397" s="13">
        <f t="shared" si="165"/>
        <v>1182.6738284014277</v>
      </c>
      <c r="M397" s="3">
        <f t="shared" si="166"/>
        <v>-1.0914508213371952E-3</v>
      </c>
      <c r="N397" s="3">
        <f t="shared" si="172"/>
        <v>4.7889268551806051E-2</v>
      </c>
      <c r="O397" s="3">
        <v>386</v>
      </c>
      <c r="P397" s="3">
        <f t="shared" si="173"/>
        <v>1.5317460317460319</v>
      </c>
      <c r="Q397" s="3">
        <f>(  Eur_12M!B396 + ( ('Swap(vs6M)_2Y'!B398 - Eur_12M!B396)/1  )*(P397-1) )/100</f>
        <v>-1.4006349206349205E-3</v>
      </c>
      <c r="R397" s="3">
        <f t="shared" si="148"/>
        <v>2.8241967553991238</v>
      </c>
      <c r="S397" s="3">
        <f t="shared" si="149"/>
        <v>2.7649272114261425</v>
      </c>
      <c r="T397" s="13">
        <f t="shared" si="150"/>
        <v>0.99763003612148882</v>
      </c>
      <c r="U397" s="13">
        <f t="shared" si="150"/>
        <v>0.99715322505808746</v>
      </c>
      <c r="V397" s="3">
        <f t="shared" si="151"/>
        <v>180.57610313021814</v>
      </c>
      <c r="W397" s="13">
        <f t="shared" si="152"/>
        <v>0.99763003612148882</v>
      </c>
      <c r="X397" s="3">
        <f t="shared" si="153"/>
        <v>1.0549409239630011E-4</v>
      </c>
      <c r="Y397" s="3">
        <f t="shared" si="154"/>
        <v>1.2304456132680062</v>
      </c>
      <c r="Z397" s="3">
        <f t="shared" si="155"/>
        <v>10.823882783478791</v>
      </c>
      <c r="AA397" s="3">
        <f t="shared" si="156"/>
        <v>1530.6658919558943</v>
      </c>
      <c r="AD397" s="3">
        <f t="shared" si="167"/>
        <v>-7.3068138146548112E-4</v>
      </c>
      <c r="AE397" s="3">
        <f>Eur_1M!B396/100</f>
        <v>-3.7099999999999998E-3</v>
      </c>
      <c r="AF397" s="3">
        <f t="shared" si="168"/>
        <v>1.5</v>
      </c>
      <c r="AG397" s="3">
        <f t="shared" si="169"/>
        <v>-0.5</v>
      </c>
      <c r="AH397" s="3">
        <f t="shared" si="171"/>
        <v>0.99926931861853452</v>
      </c>
      <c r="AI397" s="3">
        <f t="shared" si="170"/>
        <v>0.99629000000000001</v>
      </c>
      <c r="AL397" s="25"/>
      <c r="AM397" s="25"/>
    </row>
    <row r="398" spans="1:39">
      <c r="A398" s="4">
        <v>42656</v>
      </c>
      <c r="B398" s="3">
        <v>142.3329</v>
      </c>
      <c r="C398" s="3">
        <f t="shared" si="158"/>
        <v>1.1312149647202338E-4</v>
      </c>
      <c r="D398" s="3">
        <f t="shared" si="159"/>
        <v>1.2796472964069998E-8</v>
      </c>
      <c r="E398" s="3">
        <f t="shared" si="160"/>
        <v>9.7601158566512693E-5</v>
      </c>
      <c r="F398" s="3">
        <f t="shared" si="161"/>
        <v>-2.3228341428921358E-3</v>
      </c>
      <c r="G398" s="3">
        <f t="shared" si="162"/>
        <v>3.501964300376529E-2</v>
      </c>
      <c r="H398" s="3">
        <f t="shared" si="163"/>
        <v>1.5</v>
      </c>
      <c r="I398" s="13">
        <f>I399*(1+(H399*((B398/B399)-1))+((1-H399)*(Eur_1M!B398/100)*((A398-A399)/360)))</f>
        <v>124.71519030196767</v>
      </c>
      <c r="J398" s="3">
        <f t="shared" si="164"/>
        <v>119.31760299912226</v>
      </c>
      <c r="K398" s="3">
        <f t="shared" si="157"/>
        <v>1.1839653634180745</v>
      </c>
      <c r="L398" s="13">
        <f t="shared" si="165"/>
        <v>1183.9653634180745</v>
      </c>
      <c r="M398" s="3">
        <f t="shared" si="166"/>
        <v>1.7482933666342686E-4</v>
      </c>
      <c r="N398" s="3">
        <f t="shared" si="172"/>
        <v>4.8019473242101145E-2</v>
      </c>
      <c r="O398" s="3">
        <v>387</v>
      </c>
      <c r="P398" s="3">
        <f t="shared" si="173"/>
        <v>1.5357142857142858</v>
      </c>
      <c r="Q398" s="3">
        <f>(  Eur_12M!B397 + ( ('Swap(vs6M)_2Y'!B399 - Eur_12M!B397)/1  )*(P398-1) )/100</f>
        <v>-1.3742857142857146E-3</v>
      </c>
      <c r="R398" s="3">
        <f t="shared" si="148"/>
        <v>2.832063217113959</v>
      </c>
      <c r="S398" s="3">
        <f t="shared" si="149"/>
        <v>2.7725555939980624</v>
      </c>
      <c r="T398" s="13">
        <f t="shared" si="150"/>
        <v>0.99768756479827814</v>
      </c>
      <c r="U398" s="13">
        <f t="shared" si="150"/>
        <v>0.99721909908736717</v>
      </c>
      <c r="V398" s="3">
        <f t="shared" si="151"/>
        <v>181.9015575658899</v>
      </c>
      <c r="W398" s="13">
        <f t="shared" si="152"/>
        <v>0.99768756479827814</v>
      </c>
      <c r="X398" s="3">
        <f t="shared" si="153"/>
        <v>1.026481669261116E-4</v>
      </c>
      <c r="Y398" s="3">
        <f t="shared" si="154"/>
        <v>1.2074641331524876</v>
      </c>
      <c r="Z398" s="3">
        <f t="shared" si="155"/>
        <v>10.611016966411515</v>
      </c>
      <c r="AA398" s="3">
        <f t="shared" si="156"/>
        <v>1534.6791569547313</v>
      </c>
      <c r="AD398" s="3">
        <f t="shared" si="167"/>
        <v>1.131278949497716E-4</v>
      </c>
      <c r="AE398" s="3">
        <f>Eur_1M!B397/100</f>
        <v>-3.7199999999999998E-3</v>
      </c>
      <c r="AF398" s="3">
        <f t="shared" si="168"/>
        <v>1.5</v>
      </c>
      <c r="AG398" s="3">
        <f t="shared" si="169"/>
        <v>-0.5</v>
      </c>
      <c r="AH398" s="3">
        <f t="shared" si="171"/>
        <v>1.0001131278949498</v>
      </c>
      <c r="AI398" s="3">
        <f t="shared" si="170"/>
        <v>0.99628000000000005</v>
      </c>
      <c r="AL398" s="25"/>
      <c r="AM398" s="25"/>
    </row>
    <row r="399" spans="1:39">
      <c r="A399" s="4">
        <v>42655</v>
      </c>
      <c r="B399" s="3">
        <v>142.3168</v>
      </c>
      <c r="C399" s="3">
        <f t="shared" si="158"/>
        <v>-2.3132821850797829E-3</v>
      </c>
      <c r="D399" s="3">
        <f t="shared" si="159"/>
        <v>5.3512744678074949E-6</v>
      </c>
      <c r="E399" s="3">
        <f t="shared" si="160"/>
        <v>1.0035981229619376E-4</v>
      </c>
      <c r="F399" s="3">
        <f t="shared" si="161"/>
        <v>-4.100722951226432E-3</v>
      </c>
      <c r="G399" s="3">
        <f t="shared" si="162"/>
        <v>3.5411009585109697E-2</v>
      </c>
      <c r="H399" s="3">
        <f t="shared" si="163"/>
        <v>1.5</v>
      </c>
      <c r="I399" s="13">
        <f>I400*(1+(H400*((B399/B400)-1))+((1-H400)*(Eur_1M!B399/100)*((A399-A400)/360)))</f>
        <v>124.69338833384266</v>
      </c>
      <c r="J399" s="3">
        <f t="shared" si="164"/>
        <v>119.29674460512037</v>
      </c>
      <c r="K399" s="3">
        <f t="shared" si="157"/>
        <v>1.1837583896320276</v>
      </c>
      <c r="L399" s="13">
        <f t="shared" si="165"/>
        <v>1183.7583896320277</v>
      </c>
      <c r="M399" s="3">
        <f t="shared" si="166"/>
        <v>-3.4667624196249797E-3</v>
      </c>
      <c r="N399" s="3">
        <f t="shared" si="172"/>
        <v>4.7843012592846269E-2</v>
      </c>
      <c r="O399" s="3">
        <v>388</v>
      </c>
      <c r="P399" s="3">
        <f t="shared" si="173"/>
        <v>1.5396825396825398</v>
      </c>
      <c r="Q399" s="3">
        <f>(  Eur_12M!B398 + ( ('Swap(vs6M)_2Y'!B400 - Eur_12M!B398)/1  )*(P399-1) )/100</f>
        <v>-1.3484126984126988E-3</v>
      </c>
      <c r="R399" s="3">
        <f t="shared" si="148"/>
        <v>2.8363353095449568</v>
      </c>
      <c r="S399" s="3">
        <f t="shared" si="149"/>
        <v>2.7769698121320645</v>
      </c>
      <c r="T399" s="13">
        <f t="shared" si="150"/>
        <v>0.99771827463751406</v>
      </c>
      <c r="U399" s="13">
        <f t="shared" si="150"/>
        <v>0.99725658626261071</v>
      </c>
      <c r="V399" s="3">
        <f t="shared" si="151"/>
        <v>181.72820928904127</v>
      </c>
      <c r="W399" s="13">
        <f t="shared" si="152"/>
        <v>0.99771827463751406</v>
      </c>
      <c r="X399" s="3">
        <f t="shared" si="153"/>
        <v>1.0167336508718385E-4</v>
      </c>
      <c r="Y399" s="3">
        <f t="shared" si="154"/>
        <v>1.1844507913672795</v>
      </c>
      <c r="Z399" s="3">
        <f t="shared" si="155"/>
        <v>10.495014454798937</v>
      </c>
      <c r="AA399" s="3">
        <f t="shared" si="156"/>
        <v>1538.6496726003782</v>
      </c>
      <c r="AD399" s="3">
        <f t="shared" si="167"/>
        <v>-2.3106086098212408E-3</v>
      </c>
      <c r="AE399" s="3">
        <f>Eur_1M!B398/100</f>
        <v>-3.7099999999999998E-3</v>
      </c>
      <c r="AF399" s="3">
        <f t="shared" si="168"/>
        <v>1.5</v>
      </c>
      <c r="AG399" s="3">
        <f t="shared" si="169"/>
        <v>-0.5</v>
      </c>
      <c r="AH399" s="3">
        <f t="shared" si="171"/>
        <v>0.99768939139017876</v>
      </c>
      <c r="AI399" s="3">
        <f t="shared" si="170"/>
        <v>0.99629000000000001</v>
      </c>
      <c r="AL399" s="25"/>
      <c r="AM399" s="25"/>
    </row>
    <row r="400" spans="1:39">
      <c r="A400" s="4">
        <v>42654</v>
      </c>
      <c r="B400" s="3">
        <v>142.6464</v>
      </c>
      <c r="C400" s="3">
        <f t="shared" si="158"/>
        <v>1.5013395608280058E-3</v>
      </c>
      <c r="D400" s="3">
        <f t="shared" si="159"/>
        <v>2.2540204769072291E-6</v>
      </c>
      <c r="E400" s="3">
        <f t="shared" si="160"/>
        <v>1.092784416206027E-4</v>
      </c>
      <c r="F400" s="3">
        <f t="shared" si="161"/>
        <v>1.9901118532375506E-3</v>
      </c>
      <c r="G400" s="3">
        <f t="shared" si="162"/>
        <v>3.7073079464092329E-2</v>
      </c>
      <c r="H400" s="3">
        <f t="shared" si="163"/>
        <v>1.5</v>
      </c>
      <c r="I400" s="13">
        <f>I401*(1+(H401*((B400/B401)-1))+((1-H401)*(Eur_1M!B400/100)*((A400-A401)/360)))</f>
        <v>125.12642086324593</v>
      </c>
      <c r="J400" s="3">
        <f t="shared" si="164"/>
        <v>119.71103578572108</v>
      </c>
      <c r="K400" s="3">
        <f t="shared" si="157"/>
        <v>1.187869320424062</v>
      </c>
      <c r="L400" s="13">
        <f t="shared" si="165"/>
        <v>1187.8693204240619</v>
      </c>
      <c r="M400" s="3">
        <f t="shared" si="166"/>
        <v>2.1738601076105981E-3</v>
      </c>
      <c r="N400" s="3">
        <f t="shared" si="172"/>
        <v>4.8003125676738888E-2</v>
      </c>
      <c r="O400" s="3">
        <v>389</v>
      </c>
      <c r="P400" s="3">
        <f t="shared" si="173"/>
        <v>1.5436507936507937</v>
      </c>
      <c r="Q400" s="3">
        <f>(  Eur_12M!B399 + ( ('Swap(vs6M)_2Y'!B401 - Eur_12M!B399)/1  )*(P400-1) )/100</f>
        <v>-1.37218253968254E-3</v>
      </c>
      <c r="R400" s="3">
        <f t="shared" si="148"/>
        <v>2.8809360318148185</v>
      </c>
      <c r="S400" s="3">
        <f t="shared" si="149"/>
        <v>2.8212951512111837</v>
      </c>
      <c r="T400" s="13">
        <f t="shared" si="150"/>
        <v>0.99801751949097517</v>
      </c>
      <c r="U400" s="13">
        <f t="shared" si="150"/>
        <v>0.99760849129787843</v>
      </c>
      <c r="V400" s="3">
        <f t="shared" si="151"/>
        <v>185.79055676881921</v>
      </c>
      <c r="W400" s="13">
        <f t="shared" si="152"/>
        <v>0.99801751949097517</v>
      </c>
      <c r="X400" s="3">
        <f t="shared" si="153"/>
        <v>8.8781060509673744E-5</v>
      </c>
      <c r="Y400" s="3">
        <f t="shared" si="154"/>
        <v>1.2274702399412485</v>
      </c>
      <c r="Z400" s="3">
        <f t="shared" si="155"/>
        <v>9.2827410910466526</v>
      </c>
      <c r="AA400" s="3">
        <f t="shared" si="156"/>
        <v>1543.2244926881383</v>
      </c>
      <c r="AD400" s="3">
        <f t="shared" si="167"/>
        <v>1.5024671352865671E-3</v>
      </c>
      <c r="AE400" s="3">
        <f>Eur_1M!B399/100</f>
        <v>-3.7099999999999998E-3</v>
      </c>
      <c r="AF400" s="3">
        <f t="shared" si="168"/>
        <v>1.5</v>
      </c>
      <c r="AG400" s="3">
        <f t="shared" si="169"/>
        <v>-0.5</v>
      </c>
      <c r="AH400" s="3">
        <f t="shared" si="171"/>
        <v>1.0015024671352866</v>
      </c>
      <c r="AI400" s="3">
        <f t="shared" si="170"/>
        <v>0.99629000000000001</v>
      </c>
      <c r="AL400" s="25"/>
      <c r="AM400" s="25"/>
    </row>
    <row r="401" spans="1:39">
      <c r="A401" s="4">
        <v>42653</v>
      </c>
      <c r="B401" s="3">
        <v>142.4324</v>
      </c>
      <c r="C401" s="3">
        <f t="shared" si="158"/>
        <v>-1.8251649082479309E-3</v>
      </c>
      <c r="D401" s="3">
        <f t="shared" si="159"/>
        <v>3.3312269422996778E-6</v>
      </c>
      <c r="E401" s="3">
        <f t="shared" si="160"/>
        <v>1.1757637600990118E-4</v>
      </c>
      <c r="F401" s="3">
        <f t="shared" si="161"/>
        <v>-2.7596049741969251E-3</v>
      </c>
      <c r="G401" s="3">
        <f t="shared" si="162"/>
        <v>3.8427394178738937E-2</v>
      </c>
      <c r="H401" s="3">
        <f t="shared" si="163"/>
        <v>1.4453792188173871</v>
      </c>
      <c r="I401" s="13">
        <f>I402*(1+(H402*((B401/B402)-1))+((1-H402)*(Eur_1M!B401/100)*((A401-A402)/360)))</f>
        <v>124.85470896735052</v>
      </c>
      <c r="J401" s="3">
        <f t="shared" si="164"/>
        <v>119.45108339302465</v>
      </c>
      <c r="K401" s="3">
        <f t="shared" si="157"/>
        <v>1.1852898634005038</v>
      </c>
      <c r="L401" s="13">
        <f t="shared" si="165"/>
        <v>1185.2898634005037</v>
      </c>
      <c r="M401" s="3">
        <f t="shared" si="166"/>
        <v>-2.5284474577080196E-3</v>
      </c>
      <c r="N401" s="3">
        <f t="shared" si="172"/>
        <v>4.8773298596602045E-2</v>
      </c>
      <c r="O401" s="3">
        <v>390</v>
      </c>
      <c r="P401" s="3">
        <f t="shared" si="173"/>
        <v>1.5476190476190477</v>
      </c>
      <c r="Q401" s="3">
        <f>(  Eur_12M!B400 + ( ('Swap(vs6M)_2Y'!B402 - Eur_12M!B400)/1  )*(P401-1) )/100</f>
        <v>-1.3847619047619047E-3</v>
      </c>
      <c r="R401" s="3">
        <f t="shared" si="148"/>
        <v>2.7965937565081025</v>
      </c>
      <c r="S401" s="3">
        <f t="shared" si="149"/>
        <v>2.7359181450587604</v>
      </c>
      <c r="T401" s="13">
        <f t="shared" si="150"/>
        <v>0.99741777878232896</v>
      </c>
      <c r="U401" s="13">
        <f t="shared" si="150"/>
        <v>0.99688967511930626</v>
      </c>
      <c r="V401" s="3">
        <f t="shared" si="151"/>
        <v>183.20079853580887</v>
      </c>
      <c r="W401" s="13">
        <f t="shared" si="152"/>
        <v>0.99741777878232896</v>
      </c>
      <c r="X401" s="3">
        <f t="shared" si="153"/>
        <v>1.1111598005015515E-4</v>
      </c>
      <c r="Y401" s="3">
        <f t="shared" si="154"/>
        <v>1.197738673374122</v>
      </c>
      <c r="Z401" s="3">
        <f t="shared" si="155"/>
        <v>11.783433534258998</v>
      </c>
      <c r="AA401" s="3">
        <f t="shared" si="156"/>
        <v>1546.1153565469419</v>
      </c>
      <c r="AD401" s="3">
        <f t="shared" si="167"/>
        <v>-1.8235003076543244E-3</v>
      </c>
      <c r="AE401" s="3">
        <f>Eur_1M!B400/100</f>
        <v>-3.7099999999999998E-3</v>
      </c>
      <c r="AF401" s="3">
        <f t="shared" si="168"/>
        <v>1.4453792188173871</v>
      </c>
      <c r="AG401" s="3">
        <f t="shared" si="169"/>
        <v>-0.44537921881738707</v>
      </c>
      <c r="AH401" s="3">
        <f t="shared" si="171"/>
        <v>0.99817649969234568</v>
      </c>
      <c r="AI401" s="3">
        <f t="shared" si="170"/>
        <v>0.99629000000000001</v>
      </c>
      <c r="AL401" s="25"/>
      <c r="AM401" s="25"/>
    </row>
    <row r="402" spans="1:39">
      <c r="A402" s="4">
        <v>42650</v>
      </c>
      <c r="B402" s="3">
        <v>142.6926</v>
      </c>
      <c r="C402" s="3">
        <f t="shared" si="158"/>
        <v>-1.9015831714319211E-3</v>
      </c>
      <c r="D402" s="3">
        <f t="shared" si="159"/>
        <v>3.6160185578730827E-6</v>
      </c>
      <c r="E402" s="3">
        <f t="shared" si="160"/>
        <v>1.1682971259460601E-4</v>
      </c>
      <c r="F402" s="3">
        <f t="shared" si="161"/>
        <v>-2.5420978426553701E-3</v>
      </c>
      <c r="G402" s="3">
        <f t="shared" si="162"/>
        <v>3.8314268281983505E-2</v>
      </c>
      <c r="H402" s="3">
        <f t="shared" si="163"/>
        <v>1.3914759139339945</v>
      </c>
      <c r="I402" s="13">
        <f>I403*(1+(H403*((B402/B403)-1))+((1-H403)*(Eur_1M!B402/100)*((A402-A403)/360)))</f>
        <v>125.17079697638623</v>
      </c>
      <c r="J402" s="3">
        <f t="shared" si="164"/>
        <v>119.75349133133264</v>
      </c>
      <c r="K402" s="3">
        <f t="shared" si="157"/>
        <v>1.1882905985441854</v>
      </c>
      <c r="L402" s="13">
        <f t="shared" si="165"/>
        <v>1188.2905985441853</v>
      </c>
      <c r="M402" s="3">
        <f t="shared" si="166"/>
        <v>-2.637816365977329E-3</v>
      </c>
      <c r="N402" s="3">
        <f t="shared" si="172"/>
        <v>4.8656892909184735E-2</v>
      </c>
      <c r="O402" s="3">
        <v>391</v>
      </c>
      <c r="P402" s="3">
        <f t="shared" si="173"/>
        <v>1.5515873015873016</v>
      </c>
      <c r="Q402" s="3">
        <f>(  Eur_12M!B401 + ( ('Swap(vs6M)_2Y'!B403 - Eur_12M!B401)/1  )*(P402-1) )/100</f>
        <v>-1.4022222222222225E-3</v>
      </c>
      <c r="R402" s="3">
        <f t="shared" si="148"/>
        <v>2.8408100645836978</v>
      </c>
      <c r="S402" s="3">
        <f t="shared" si="149"/>
        <v>2.7802017117888838</v>
      </c>
      <c r="T402" s="13">
        <f t="shared" si="150"/>
        <v>0.99775004477558771</v>
      </c>
      <c r="U402" s="13">
        <f t="shared" si="150"/>
        <v>0.99728374286899291</v>
      </c>
      <c r="V402" s="3">
        <f t="shared" si="151"/>
        <v>186.16113246620739</v>
      </c>
      <c r="W402" s="13">
        <f t="shared" si="152"/>
        <v>0.99775004477558771</v>
      </c>
      <c r="X402" s="3">
        <f t="shared" si="153"/>
        <v>9.7956410819551482E-5</v>
      </c>
      <c r="Y402" s="3">
        <f t="shared" si="154"/>
        <v>1.2377259544933603</v>
      </c>
      <c r="Z402" s="3">
        <f t="shared" si="155"/>
        <v>10.442362741573627</v>
      </c>
      <c r="AA402" s="3">
        <f t="shared" si="156"/>
        <v>1550.7430293100253</v>
      </c>
      <c r="AD402" s="3">
        <f t="shared" si="167"/>
        <v>-1.8997763076350482E-3</v>
      </c>
      <c r="AE402" s="3">
        <f>Eur_1M!B401/100</f>
        <v>-3.7099999999999998E-3</v>
      </c>
      <c r="AF402" s="3">
        <f t="shared" si="168"/>
        <v>1.3914759139339945</v>
      </c>
      <c r="AG402" s="3">
        <f t="shared" si="169"/>
        <v>-0.3914759139339945</v>
      </c>
      <c r="AH402" s="3">
        <f t="shared" si="171"/>
        <v>0.99810022369236495</v>
      </c>
      <c r="AI402" s="3">
        <f t="shared" si="170"/>
        <v>0.99629000000000001</v>
      </c>
      <c r="AL402" s="25"/>
      <c r="AM402" s="25"/>
    </row>
    <row r="403" spans="1:39">
      <c r="A403" s="4">
        <v>42649</v>
      </c>
      <c r="B403" s="3">
        <v>142.96420000000001</v>
      </c>
      <c r="C403" s="3">
        <f t="shared" si="158"/>
        <v>1.7747451143788782E-3</v>
      </c>
      <c r="D403" s="3">
        <f t="shared" si="159"/>
        <v>3.1497202210116976E-6</v>
      </c>
      <c r="E403" s="3">
        <f t="shared" si="160"/>
        <v>1.3836205009872625E-4</v>
      </c>
      <c r="F403" s="3">
        <f t="shared" si="161"/>
        <v>-5.655328332965363E-3</v>
      </c>
      <c r="G403" s="3">
        <f t="shared" si="162"/>
        <v>4.151159724649435E-2</v>
      </c>
      <c r="H403" s="3">
        <f t="shared" si="163"/>
        <v>1.3887671068461709</v>
      </c>
      <c r="I403" s="13">
        <f>I404*(1+(H404*((B403/B404)-1))+((1-H404)*(Eur_1M!B403/100)*((A403-A404)/360)))</f>
        <v>125.50141041025354</v>
      </c>
      <c r="J403" s="3">
        <f t="shared" si="164"/>
        <v>120.06979604411737</v>
      </c>
      <c r="K403" s="3">
        <f t="shared" si="157"/>
        <v>1.1914292286776267</v>
      </c>
      <c r="L403" s="13">
        <f t="shared" si="165"/>
        <v>1191.4292286776267</v>
      </c>
      <c r="M403" s="3">
        <f t="shared" si="166"/>
        <v>2.3544156203019382E-3</v>
      </c>
      <c r="N403" s="3">
        <f t="shared" si="172"/>
        <v>4.8590500357562884E-2</v>
      </c>
      <c r="O403" s="3">
        <v>392</v>
      </c>
      <c r="P403" s="3">
        <f t="shared" si="173"/>
        <v>1.5555555555555556</v>
      </c>
      <c r="Q403" s="3">
        <f>(  Eur_12M!B402 + ( ('Swap(vs6M)_2Y'!B404 - Eur_12M!B402)/1  )*(P403-1) )/100</f>
        <v>-1.3844444444444444E-3</v>
      </c>
      <c r="R403" s="3">
        <f t="shared" si="148"/>
        <v>2.8849462270761754</v>
      </c>
      <c r="S403" s="3">
        <f t="shared" si="149"/>
        <v>2.8243432255462029</v>
      </c>
      <c r="T403" s="13">
        <f t="shared" si="150"/>
        <v>0.9980425973864735</v>
      </c>
      <c r="U403" s="13">
        <f t="shared" si="150"/>
        <v>0.99763111901064827</v>
      </c>
      <c r="V403" s="3">
        <f t="shared" si="151"/>
        <v>189.31520918707565</v>
      </c>
      <c r="W403" s="13">
        <f t="shared" si="152"/>
        <v>0.9980425973864735</v>
      </c>
      <c r="X403" s="3">
        <f t="shared" si="153"/>
        <v>8.6109230910390958E-5</v>
      </c>
      <c r="Y403" s="3">
        <f t="shared" si="154"/>
        <v>1.2398449647994836</v>
      </c>
      <c r="Z403" s="3">
        <f t="shared" si="155"/>
        <v>9.2389604537547427</v>
      </c>
      <c r="AA403" s="3">
        <f t="shared" si="156"/>
        <v>1555.2163088070088</v>
      </c>
      <c r="AD403" s="3">
        <f t="shared" si="167"/>
        <v>1.7763209065613239E-3</v>
      </c>
      <c r="AE403" s="3">
        <f>Eur_1M!B402/100</f>
        <v>-3.7099999999999998E-3</v>
      </c>
      <c r="AF403" s="3">
        <f t="shared" si="168"/>
        <v>1.3887671068461709</v>
      </c>
      <c r="AG403" s="3">
        <f t="shared" si="169"/>
        <v>-0.38876710684617088</v>
      </c>
      <c r="AH403" s="3">
        <f t="shared" si="171"/>
        <v>1.0017763209065613</v>
      </c>
      <c r="AI403" s="3">
        <f t="shared" si="170"/>
        <v>0.99629000000000001</v>
      </c>
      <c r="AL403" s="25"/>
      <c r="AM403" s="25"/>
    </row>
    <row r="404" spans="1:39">
      <c r="A404" s="4">
        <v>42648</v>
      </c>
      <c r="B404" s="3">
        <v>142.7107</v>
      </c>
      <c r="C404" s="3">
        <f t="shared" si="158"/>
        <v>-1.2150078404343024E-3</v>
      </c>
      <c r="D404" s="3">
        <f t="shared" si="159"/>
        <v>1.4762440523168272E-6</v>
      </c>
      <c r="E404" s="3">
        <f t="shared" si="160"/>
        <v>1.5455991357562376E-4</v>
      </c>
      <c r="F404" s="3">
        <f t="shared" si="161"/>
        <v>-1.1828662277629381E-2</v>
      </c>
      <c r="G404" s="3">
        <f t="shared" si="162"/>
        <v>4.3119682776518495E-2</v>
      </c>
      <c r="H404" s="3">
        <f t="shared" si="163"/>
        <v>1.3251202973812251</v>
      </c>
      <c r="I404" s="13">
        <f>I405*(1+(H405*((B404/B405)-1))+((1-H405)*(Eur_1M!B404/100)*((A404-A405)/360)))</f>
        <v>125.2062755006688</v>
      </c>
      <c r="J404" s="3">
        <f t="shared" si="164"/>
        <v>119.78743436958717</v>
      </c>
      <c r="K404" s="3">
        <f t="shared" si="157"/>
        <v>1.1886274087097637</v>
      </c>
      <c r="L404" s="13">
        <f t="shared" si="165"/>
        <v>1188.6274087097636</v>
      </c>
      <c r="M404" s="3">
        <f t="shared" si="166"/>
        <v>-1.6537792594863811E-3</v>
      </c>
      <c r="N404" s="3">
        <f t="shared" si="172"/>
        <v>4.8726067095827511E-2</v>
      </c>
      <c r="O404" s="3">
        <v>393</v>
      </c>
      <c r="P404" s="3">
        <f t="shared" si="173"/>
        <v>1.5595238095238095</v>
      </c>
      <c r="Q404" s="3">
        <f>(  Eur_12M!B403 + ( ('Swap(vs6M)_2Y'!B405 - Eur_12M!B403)/1  )*(P404-1) )/100</f>
        <v>-1.4289285714285714E-3</v>
      </c>
      <c r="R404" s="3">
        <f t="shared" si="148"/>
        <v>2.8335803939187079</v>
      </c>
      <c r="S404" s="3">
        <f t="shared" si="149"/>
        <v>2.7727308449204822</v>
      </c>
      <c r="T404" s="13">
        <f t="shared" si="150"/>
        <v>0.9976985135885329</v>
      </c>
      <c r="U404" s="13">
        <f t="shared" si="150"/>
        <v>0.99722059615016467</v>
      </c>
      <c r="V404" s="3">
        <f t="shared" si="151"/>
        <v>186.44647042861106</v>
      </c>
      <c r="W404" s="13">
        <f t="shared" si="152"/>
        <v>0.9976985135885329</v>
      </c>
      <c r="X404" s="3">
        <f t="shared" si="153"/>
        <v>9.9561892833628296E-5</v>
      </c>
      <c r="Y404" s="3">
        <f t="shared" si="154"/>
        <v>1.2611510289071017</v>
      </c>
      <c r="Z404" s="3">
        <f t="shared" si="155"/>
        <v>10.689022570992137</v>
      </c>
      <c r="AA404" s="3">
        <f t="shared" si="156"/>
        <v>1558.6587860377854</v>
      </c>
      <c r="AD404" s="3">
        <f t="shared" si="167"/>
        <v>-1.2142700172587118E-3</v>
      </c>
      <c r="AE404" s="3">
        <f>Eur_1M!B403/100</f>
        <v>-3.7099999999999998E-3</v>
      </c>
      <c r="AF404" s="3">
        <f t="shared" si="168"/>
        <v>1.3251202973812251</v>
      </c>
      <c r="AG404" s="3">
        <f t="shared" si="169"/>
        <v>-0.32512029738122505</v>
      </c>
      <c r="AH404" s="3">
        <f t="shared" si="171"/>
        <v>0.99878572998274129</v>
      </c>
      <c r="AI404" s="3">
        <f t="shared" si="170"/>
        <v>0.99629000000000001</v>
      </c>
      <c r="AL404" s="25"/>
      <c r="AM404" s="25"/>
    </row>
    <row r="405" spans="1:39">
      <c r="A405" s="4">
        <v>42647</v>
      </c>
      <c r="B405" s="3">
        <v>142.88419999999999</v>
      </c>
      <c r="C405" s="3">
        <f t="shared" si="158"/>
        <v>-3.9443622279999122E-3</v>
      </c>
      <c r="D405" s="3">
        <f t="shared" si="159"/>
        <v>1.5557993385672431E-5</v>
      </c>
      <c r="E405" s="3">
        <f t="shared" si="160"/>
        <v>1.5329518812649994E-4</v>
      </c>
      <c r="F405" s="3">
        <f t="shared" si="161"/>
        <v>-1.0153742920495394E-2</v>
      </c>
      <c r="G405" s="3">
        <f t="shared" si="162"/>
        <v>4.3203788240821286E-2</v>
      </c>
      <c r="H405" s="3">
        <f t="shared" si="163"/>
        <v>1.3639248713742556</v>
      </c>
      <c r="I405" s="13">
        <f>I406*(1+(H406*((B405/B406)-1))+((1-H406)*(Eur_1M!B405/100)*((A405-A406)/360)))</f>
        <v>125.41351035536957</v>
      </c>
      <c r="J405" s="3">
        <f t="shared" si="164"/>
        <v>119.98570024290139</v>
      </c>
      <c r="K405" s="3">
        <f t="shared" si="157"/>
        <v>1.1905947624015203</v>
      </c>
      <c r="L405" s="13">
        <f t="shared" si="165"/>
        <v>1190.5947624015203</v>
      </c>
      <c r="M405" s="3">
        <f t="shared" si="166"/>
        <v>-5.374019208669715E-3</v>
      </c>
      <c r="N405" s="3">
        <f t="shared" si="172"/>
        <v>4.8306459271953393E-2</v>
      </c>
      <c r="O405" s="3">
        <v>394</v>
      </c>
      <c r="P405" s="3">
        <f t="shared" si="173"/>
        <v>1.5634920634920635</v>
      </c>
      <c r="Q405" s="3">
        <f>(  Eur_12M!B404 + ( ('Swap(vs6M)_2Y'!B406 - Eur_12M!B404)/1  )*(P405-1) )/100</f>
        <v>-1.4626984126984127E-3</v>
      </c>
      <c r="R405" s="3">
        <f t="shared" si="148"/>
        <v>2.880526943323976</v>
      </c>
      <c r="S405" s="3">
        <f t="shared" si="149"/>
        <v>2.8201247030459338</v>
      </c>
      <c r="T405" s="13">
        <f t="shared" si="150"/>
        <v>0.9980149449118928</v>
      </c>
      <c r="U405" s="13">
        <f t="shared" si="150"/>
        <v>0.99759975049874916</v>
      </c>
      <c r="V405" s="3">
        <f t="shared" si="151"/>
        <v>188.34757681586552</v>
      </c>
      <c r="W405" s="13">
        <f t="shared" si="152"/>
        <v>0.9980149449118928</v>
      </c>
      <c r="X405" s="3">
        <f t="shared" si="153"/>
        <v>8.7564451571267606E-5</v>
      </c>
      <c r="Y405" s="3">
        <f t="shared" si="154"/>
        <v>1.3177058837298521</v>
      </c>
      <c r="Z405" s="3">
        <f t="shared" si="155"/>
        <v>9.3746843660211585</v>
      </c>
      <c r="AA405" s="3">
        <f t="shared" si="156"/>
        <v>1563.3103691329454</v>
      </c>
      <c r="AD405" s="3">
        <f t="shared" si="167"/>
        <v>-3.9365934489564713E-3</v>
      </c>
      <c r="AE405" s="3">
        <f>Eur_1M!B404/100</f>
        <v>-3.7199999999999998E-3</v>
      </c>
      <c r="AF405" s="3">
        <f t="shared" si="168"/>
        <v>1.3639248713742556</v>
      </c>
      <c r="AG405" s="3">
        <f t="shared" si="169"/>
        <v>-0.36392487137425555</v>
      </c>
      <c r="AH405" s="3">
        <f t="shared" si="171"/>
        <v>0.99606340655104353</v>
      </c>
      <c r="AI405" s="3">
        <f t="shared" si="170"/>
        <v>0.99628000000000005</v>
      </c>
      <c r="AL405" s="25"/>
      <c r="AM405" s="25"/>
    </row>
    <row r="406" spans="1:39">
      <c r="A406" s="4">
        <v>42646</v>
      </c>
      <c r="B406" s="3">
        <v>143.44890000000001</v>
      </c>
      <c r="C406" s="3">
        <f t="shared" si="158"/>
        <v>-3.0146449825205028E-3</v>
      </c>
      <c r="D406" s="3">
        <f t="shared" si="159"/>
        <v>9.0880843706360422E-6</v>
      </c>
      <c r="E406" s="3">
        <f t="shared" si="160"/>
        <v>1.6278521013731766E-4</v>
      </c>
      <c r="F406" s="3">
        <f t="shared" si="161"/>
        <v>-1.204581456113454E-3</v>
      </c>
      <c r="G406" s="3">
        <f t="shared" si="162"/>
        <v>4.5278907974298836E-2</v>
      </c>
      <c r="H406" s="3">
        <f t="shared" si="163"/>
        <v>1.3624317903895362</v>
      </c>
      <c r="I406" s="13">
        <f>I407*(1+(H407*((B406/B407)-1))+((1-H407)*(Eur_1M!B406/100)*((A406-A407)/360)))</f>
        <v>126.08929919374289</v>
      </c>
      <c r="J406" s="3">
        <f t="shared" si="164"/>
        <v>120.63224140707739</v>
      </c>
      <c r="K406" s="3">
        <f t="shared" si="157"/>
        <v>1.1970102646004206</v>
      </c>
      <c r="L406" s="13">
        <f t="shared" si="165"/>
        <v>1197.0102646004207</v>
      </c>
      <c r="M406" s="3">
        <f t="shared" si="166"/>
        <v>-4.1315866124884085E-3</v>
      </c>
      <c r="N406" s="3">
        <f t="shared" si="172"/>
        <v>4.806576442277094E-2</v>
      </c>
      <c r="O406" s="3">
        <v>395</v>
      </c>
      <c r="P406" s="3">
        <f t="shared" si="173"/>
        <v>1.5674603174603174</v>
      </c>
      <c r="Q406" s="3">
        <f>(  Eur_12M!B405 + ( ('Swap(vs6M)_2Y'!B407 - Eur_12M!B405)/1  )*(P406-1) )/100</f>
        <v>-1.4968650793650796E-3</v>
      </c>
      <c r="R406" s="3">
        <f t="shared" si="148"/>
        <v>2.979375933128837</v>
      </c>
      <c r="S406" s="3">
        <f t="shared" si="149"/>
        <v>2.9191984345896147</v>
      </c>
      <c r="T406" s="13">
        <f t="shared" si="150"/>
        <v>0.99855581914277336</v>
      </c>
      <c r="U406" s="13">
        <f t="shared" si="150"/>
        <v>0.99824533622136669</v>
      </c>
      <c r="V406" s="3">
        <f t="shared" si="151"/>
        <v>194.69131955565911</v>
      </c>
      <c r="W406" s="13">
        <f t="shared" si="152"/>
        <v>0.99855581914277336</v>
      </c>
      <c r="X406" s="3">
        <f t="shared" si="153"/>
        <v>6.5438190686005525E-5</v>
      </c>
      <c r="Y406" s="3">
        <f t="shared" si="154"/>
        <v>1.3894385507645535</v>
      </c>
      <c r="Z406" s="3">
        <f t="shared" si="155"/>
        <v>7.0641423235709766</v>
      </c>
      <c r="AA406" s="3">
        <f t="shared" si="156"/>
        <v>1568.3855042270441</v>
      </c>
      <c r="AD406" s="3">
        <f t="shared" si="167"/>
        <v>-3.0101055031205304E-3</v>
      </c>
      <c r="AE406" s="3">
        <f>Eur_1M!B405/100</f>
        <v>-3.7099999999999998E-3</v>
      </c>
      <c r="AF406" s="3">
        <f t="shared" si="168"/>
        <v>1.3624317903895362</v>
      </c>
      <c r="AG406" s="3">
        <f t="shared" si="169"/>
        <v>-0.36243179038953621</v>
      </c>
      <c r="AH406" s="3">
        <f t="shared" si="171"/>
        <v>0.99698989449687947</v>
      </c>
      <c r="AI406" s="3">
        <f t="shared" si="170"/>
        <v>0.99629000000000001</v>
      </c>
      <c r="AL406" s="25"/>
      <c r="AM406" s="25"/>
    </row>
    <row r="407" spans="1:39">
      <c r="A407" s="4">
        <v>42643</v>
      </c>
      <c r="B407" s="3">
        <v>143.88200000000001</v>
      </c>
      <c r="C407" s="3">
        <f t="shared" si="158"/>
        <v>4.2961090287479899E-4</v>
      </c>
      <c r="D407" s="3">
        <f t="shared" si="159"/>
        <v>1.8456552786889997E-7</v>
      </c>
      <c r="E407" s="3">
        <f t="shared" si="160"/>
        <v>1.5381885257617257E-4</v>
      </c>
      <c r="F407" s="3">
        <f t="shared" si="161"/>
        <v>2.1589572200889041E-3</v>
      </c>
      <c r="G407" s="3">
        <f t="shared" si="162"/>
        <v>4.3990692786139714E-2</v>
      </c>
      <c r="H407" s="3">
        <f t="shared" si="163"/>
        <v>1.3735774765330635</v>
      </c>
      <c r="I407" s="13">
        <f>I408*(1+(H408*((B407/B408)-1))+((1-H408)*(Eur_1M!B407/100)*((A407-A408)/360)))</f>
        <v>126.61132571057108</v>
      </c>
      <c r="J407" s="3">
        <f t="shared" si="164"/>
        <v>121.13167497679018</v>
      </c>
      <c r="K407" s="3">
        <f t="shared" si="157"/>
        <v>1.2019660467566591</v>
      </c>
      <c r="L407" s="13">
        <f t="shared" si="165"/>
        <v>1201.9660467566591</v>
      </c>
      <c r="M407" s="3">
        <f t="shared" si="166"/>
        <v>5.8485909760776689E-4</v>
      </c>
      <c r="N407" s="3">
        <f t="shared" si="172"/>
        <v>4.8287162349930607E-2</v>
      </c>
      <c r="O407" s="3">
        <v>396</v>
      </c>
      <c r="P407" s="3">
        <f t="shared" si="173"/>
        <v>1.5714285714285714</v>
      </c>
      <c r="Q407" s="3">
        <f>(  Eur_12M!B406 + ( ('Swap(vs6M)_2Y'!B408 - Eur_12M!B406)/1  )*(P407-1) )/100</f>
        <v>-1.4685714285714285E-3</v>
      </c>
      <c r="R407" s="3">
        <f t="shared" si="148"/>
        <v>3.0312130107493029</v>
      </c>
      <c r="S407" s="3">
        <f t="shared" si="149"/>
        <v>2.9706818493223226</v>
      </c>
      <c r="T407" s="13">
        <f t="shared" si="150"/>
        <v>0.99878213326502974</v>
      </c>
      <c r="U407" s="13">
        <f t="shared" si="150"/>
        <v>0.99851430285645604</v>
      </c>
      <c r="V407" s="3">
        <f t="shared" si="151"/>
        <v>199.68092200127285</v>
      </c>
      <c r="W407" s="13">
        <f t="shared" si="152"/>
        <v>0.99878213326502974</v>
      </c>
      <c r="X407" s="3">
        <f t="shared" si="153"/>
        <v>5.544153159780538E-5</v>
      </c>
      <c r="Y407" s="3">
        <f t="shared" si="154"/>
        <v>1.3763977407070056</v>
      </c>
      <c r="Z407" s="3">
        <f t="shared" si="155"/>
        <v>6.0777936147415828</v>
      </c>
      <c r="AA407" s="3">
        <f t="shared" si="156"/>
        <v>1572.7191704564648</v>
      </c>
      <c r="AD407" s="3">
        <f t="shared" si="167"/>
        <v>4.2970319885538011E-4</v>
      </c>
      <c r="AE407" s="3">
        <f>Eur_1M!B406/100</f>
        <v>-3.7099999999999998E-3</v>
      </c>
      <c r="AF407" s="3">
        <f t="shared" si="168"/>
        <v>1.3735774765330635</v>
      </c>
      <c r="AG407" s="3">
        <f t="shared" si="169"/>
        <v>-0.3735774765330635</v>
      </c>
      <c r="AH407" s="3">
        <f t="shared" si="171"/>
        <v>1.0004297031988554</v>
      </c>
      <c r="AI407" s="3">
        <f t="shared" si="170"/>
        <v>0.99629000000000001</v>
      </c>
      <c r="AL407" s="25"/>
      <c r="AM407" s="25"/>
    </row>
    <row r="408" spans="1:39">
      <c r="A408" s="4">
        <v>42642</v>
      </c>
      <c r="B408" s="3">
        <v>143.8202</v>
      </c>
      <c r="C408" s="3">
        <f t="shared" si="158"/>
        <v>-1.8408829764019051E-3</v>
      </c>
      <c r="D408" s="3">
        <f t="shared" si="159"/>
        <v>3.3888501328063371E-6</v>
      </c>
      <c r="E408" s="3">
        <f t="shared" si="160"/>
        <v>1.5398706579580423E-4</v>
      </c>
      <c r="F408" s="3">
        <f t="shared" si="161"/>
        <v>1.1353945115088189E-3</v>
      </c>
      <c r="G408" s="3">
        <f t="shared" si="162"/>
        <v>4.4038901927593195E-2</v>
      </c>
      <c r="H408" s="3">
        <f t="shared" si="163"/>
        <v>1.3530087995409086</v>
      </c>
      <c r="I408" s="13">
        <f>I409*(1+(H409*((B408/B409)-1))+((1-H409)*(Eur_1M!B408/100)*((A408-A409)/360)))</f>
        <v>126.53729757499353</v>
      </c>
      <c r="J408" s="3">
        <f t="shared" si="164"/>
        <v>121.06085072779355</v>
      </c>
      <c r="K408" s="3">
        <f t="shared" si="157"/>
        <v>1.2012632715114782</v>
      </c>
      <c r="L408" s="13">
        <f t="shared" si="165"/>
        <v>1201.2632715114783</v>
      </c>
      <c r="M408" s="3">
        <f t="shared" si="166"/>
        <v>-2.4876098629067118E-3</v>
      </c>
      <c r="N408" s="3">
        <f t="shared" si="172"/>
        <v>4.8229328263422244E-2</v>
      </c>
      <c r="O408" s="3">
        <v>397</v>
      </c>
      <c r="P408" s="3">
        <f t="shared" si="173"/>
        <v>1.5753968253968254</v>
      </c>
      <c r="Q408" s="3">
        <f>(  Eur_12M!B407 + ( ('Swap(vs6M)_2Y'!B409 - Eur_12M!B407)/1  )*(P408-1) )/100</f>
        <v>-1.5146031746031746E-3</v>
      </c>
      <c r="R408" s="3">
        <f t="shared" si="148"/>
        <v>3.0200712984016609</v>
      </c>
      <c r="S408" s="3">
        <f t="shared" si="149"/>
        <v>2.9595363472753431</v>
      </c>
      <c r="T408" s="13">
        <f t="shared" si="150"/>
        <v>0.99873642406303731</v>
      </c>
      <c r="U408" s="13">
        <f t="shared" si="150"/>
        <v>0.99845948822774644</v>
      </c>
      <c r="V408" s="3">
        <f t="shared" si="151"/>
        <v>198.9006260879197</v>
      </c>
      <c r="W408" s="13">
        <f t="shared" si="152"/>
        <v>0.99873642406303731</v>
      </c>
      <c r="X408" s="3">
        <f t="shared" si="153"/>
        <v>5.7372326418353758E-5</v>
      </c>
      <c r="Y408" s="3">
        <f t="shared" si="154"/>
        <v>1.4195948423435516</v>
      </c>
      <c r="Z408" s="3">
        <f t="shared" si="155"/>
        <v>6.2904257043960561</v>
      </c>
      <c r="AA408" s="3">
        <f t="shared" si="156"/>
        <v>1576.7276545623356</v>
      </c>
      <c r="AD408" s="3">
        <f t="shared" si="167"/>
        <v>-1.8391895906032518E-3</v>
      </c>
      <c r="AE408" s="3">
        <f>Eur_1M!B407/100</f>
        <v>-3.7099999999999998E-3</v>
      </c>
      <c r="AF408" s="3">
        <f t="shared" si="168"/>
        <v>1.3530087995409086</v>
      </c>
      <c r="AG408" s="3">
        <f t="shared" si="169"/>
        <v>-0.35300879954090858</v>
      </c>
      <c r="AH408" s="3">
        <f t="shared" si="171"/>
        <v>0.99816081040939675</v>
      </c>
      <c r="AI408" s="3">
        <f t="shared" si="170"/>
        <v>0.99629000000000001</v>
      </c>
      <c r="AL408" s="25"/>
      <c r="AM408" s="25"/>
    </row>
    <row r="409" spans="1:39">
      <c r="A409" s="4">
        <v>42641</v>
      </c>
      <c r="B409" s="3">
        <v>144.08519999999999</v>
      </c>
      <c r="C409" s="3">
        <f t="shared" si="158"/>
        <v>5.8871392703538025E-4</v>
      </c>
      <c r="D409" s="3">
        <f t="shared" si="159"/>
        <v>3.4658408788541902E-7</v>
      </c>
      <c r="E409" s="3">
        <f t="shared" si="160"/>
        <v>1.5162722869657057E-4</v>
      </c>
      <c r="F409" s="3">
        <f t="shared" si="161"/>
        <v>1.9618746913980844E-3</v>
      </c>
      <c r="G409" s="3">
        <f t="shared" si="162"/>
        <v>4.3681554935977238E-2</v>
      </c>
      <c r="H409" s="3">
        <f t="shared" si="163"/>
        <v>1.3528538292018617</v>
      </c>
      <c r="I409" s="13">
        <f>I410*(1+(H410*((B409/B410)-1))+((1-H410)*(Eur_1M!B409/100)*((A409-A410)/360)))</f>
        <v>126.85246484854916</v>
      </c>
      <c r="J409" s="3">
        <f t="shared" si="164"/>
        <v>121.36237777941714</v>
      </c>
      <c r="K409" s="3">
        <f t="shared" si="157"/>
        <v>1.2042552657879517</v>
      </c>
      <c r="L409" s="13">
        <f t="shared" si="165"/>
        <v>1204.2552657879517</v>
      </c>
      <c r="M409" s="3">
        <f t="shared" si="166"/>
        <v>8.0911807913060555E-4</v>
      </c>
      <c r="N409" s="3">
        <f t="shared" si="172"/>
        <v>4.8226673023952601E-2</v>
      </c>
      <c r="O409" s="3">
        <v>398</v>
      </c>
      <c r="P409" s="3">
        <f t="shared" si="173"/>
        <v>1.5793650793650793</v>
      </c>
      <c r="Q409" s="3">
        <f>(  Eur_12M!B408 + ( ('Swap(vs6M)_2Y'!B410 - Eur_12M!B408)/1  )*(P409-1) )/100</f>
        <v>-1.5427777777777777E-3</v>
      </c>
      <c r="R409" s="3">
        <f t="shared" si="148"/>
        <v>3.0567247501473993</v>
      </c>
      <c r="S409" s="3">
        <f t="shared" si="149"/>
        <v>2.9961169433920842</v>
      </c>
      <c r="T409" s="13">
        <f t="shared" si="150"/>
        <v>0.99888115172791347</v>
      </c>
      <c r="U409" s="13">
        <f t="shared" si="150"/>
        <v>0.99863279226740631</v>
      </c>
      <c r="V409" s="3">
        <f t="shared" si="151"/>
        <v>201.83884971778809</v>
      </c>
      <c r="W409" s="13">
        <f t="shared" si="152"/>
        <v>0.99888115172791347</v>
      </c>
      <c r="X409" s="3">
        <f t="shared" si="153"/>
        <v>5.1136773551473859E-5</v>
      </c>
      <c r="Y409" s="3">
        <f t="shared" si="154"/>
        <v>1.4581858149468754</v>
      </c>
      <c r="Z409" s="3">
        <f t="shared" si="155"/>
        <v>5.648592758090162</v>
      </c>
      <c r="AA409" s="3">
        <f t="shared" si="156"/>
        <v>1581.0534793034144</v>
      </c>
      <c r="AD409" s="3">
        <f t="shared" si="167"/>
        <v>5.8888725309080847E-4</v>
      </c>
      <c r="AE409" s="3">
        <f>Eur_1M!B408/100</f>
        <v>-3.7099999999999998E-3</v>
      </c>
      <c r="AF409" s="3">
        <f t="shared" si="168"/>
        <v>1.3528538292018617</v>
      </c>
      <c r="AG409" s="3">
        <f t="shared" si="169"/>
        <v>-0.3528538292018617</v>
      </c>
      <c r="AH409" s="3">
        <f t="shared" si="171"/>
        <v>1.0005888872530908</v>
      </c>
      <c r="AI409" s="3">
        <f t="shared" si="170"/>
        <v>0.99629000000000001</v>
      </c>
      <c r="AL409" s="25"/>
      <c r="AM409" s="25"/>
    </row>
    <row r="410" spans="1:39">
      <c r="A410" s="4">
        <v>42640</v>
      </c>
      <c r="B410" s="3">
        <v>144.00040000000001</v>
      </c>
      <c r="C410" s="3">
        <f t="shared" si="158"/>
        <v>2.3891676364773604E-4</v>
      </c>
      <c r="D410" s="3">
        <f t="shared" si="159"/>
        <v>5.7081219951908167E-8</v>
      </c>
      <c r="E410" s="3">
        <f t="shared" si="160"/>
        <v>1.5610800058417246E-4</v>
      </c>
      <c r="F410" s="3">
        <f t="shared" si="161"/>
        <v>-8.2396371447033038E-4</v>
      </c>
      <c r="G410" s="3">
        <f t="shared" si="162"/>
        <v>4.4345609592752605E-2</v>
      </c>
      <c r="H410" s="3">
        <f t="shared" si="163"/>
        <v>1.3680922854751476</v>
      </c>
      <c r="I410" s="13">
        <f>I411*(1+(H411*((B410/B411)-1))+((1-H411)*(Eur_1M!B410/100)*((A410-A411)/360)))</f>
        <v>126.74986773804372</v>
      </c>
      <c r="J410" s="3">
        <f t="shared" si="164"/>
        <v>121.2642210009966</v>
      </c>
      <c r="K410" s="3">
        <f t="shared" si="157"/>
        <v>1.2032812751703603</v>
      </c>
      <c r="L410" s="13">
        <f t="shared" si="165"/>
        <v>1203.2812751703602</v>
      </c>
      <c r="M410" s="3">
        <f t="shared" si="166"/>
        <v>3.3125048481216811E-4</v>
      </c>
      <c r="N410" s="3">
        <f t="shared" si="172"/>
        <v>4.8231072630666026E-2</v>
      </c>
      <c r="O410" s="3">
        <v>399</v>
      </c>
      <c r="P410" s="3">
        <f t="shared" si="173"/>
        <v>1.5833333333333333</v>
      </c>
      <c r="Q410" s="3">
        <f>(  Eur_12M!B409 + ( ('Swap(vs6M)_2Y'!B411 - Eur_12M!B409)/1  )*(P410-1) )/100</f>
        <v>-1.6149999999999997E-3</v>
      </c>
      <c r="R410" s="3">
        <f t="shared" ref="R410:R473" si="174">(LN(L410/1000)+(Q410+((N410^2)/2))*P410)/(N410*SQRT(P410))</f>
        <v>3.0373777585783452</v>
      </c>
      <c r="S410" s="3">
        <f t="shared" ref="S410:S473" si="175">R410-(N410*SQRT(P410))</f>
        <v>2.9766883230788372</v>
      </c>
      <c r="T410" s="13">
        <f t="shared" ref="T410:U473" si="176">_xlfn.NORM.S.DIST(R410,TRUE)</f>
        <v>0.99880676911586108</v>
      </c>
      <c r="U410" s="13">
        <f t="shared" si="176"/>
        <v>0.99854309967420984</v>
      </c>
      <c r="V410" s="3">
        <f t="shared" ref="V410:V473" si="177">(L410*T410) - ( 1000* EXP(-Q410*P410) *U410 )</f>
        <v>200.7457578396552</v>
      </c>
      <c r="W410" s="13">
        <f t="shared" ref="W410:W473" si="178">T410</f>
        <v>0.99880676911586108</v>
      </c>
      <c r="X410" s="3">
        <f t="shared" ref="X410:X473" si="179" xml:space="preserve"> _xlfn.NORM.S.DIST(R410,FALSE) / ( L410 * N410 * SQRT(P410) )</f>
        <v>5.4212870375998042E-5</v>
      </c>
      <c r="Y410" s="3">
        <f t="shared" ref="Y410:Y473" si="180">- ( (L410* _xlfn.NORM.S.DIST(R410,FALSE)  * N410  ) / ( 2* SQRT(P410) ) ) - Q410 * 1000 * ( EXP(-Q410*P410) ) *U410</f>
        <v>1.5254782028155927</v>
      </c>
      <c r="Z410" s="3">
        <f t="shared" ref="Z410:Z473" si="181" xml:space="preserve"> L410 * SQRT(P410) * _xlfn.NORM.S.DIST(R410,FALSE)</f>
        <v>5.9942657710323086</v>
      </c>
      <c r="AA410" s="3">
        <f t="shared" ref="AA410:AA473" si="182">1000 * P410 * EXP(-Q410*P410) * U410</f>
        <v>1585.0745645055374</v>
      </c>
      <c r="AD410" s="3">
        <f t="shared" si="167"/>
        <v>2.3894530653079116E-4</v>
      </c>
      <c r="AE410" s="3">
        <f>Eur_1M!B409/100</f>
        <v>-3.7099999999999998E-3</v>
      </c>
      <c r="AF410" s="3">
        <f t="shared" si="168"/>
        <v>1.3680922854751476</v>
      </c>
      <c r="AG410" s="3">
        <f t="shared" si="169"/>
        <v>-0.36809228547514761</v>
      </c>
      <c r="AH410" s="3">
        <f t="shared" si="171"/>
        <v>1.0002389453065308</v>
      </c>
      <c r="AI410" s="3">
        <f t="shared" si="170"/>
        <v>0.99629000000000001</v>
      </c>
      <c r="AL410" s="25"/>
      <c r="AM410" s="25"/>
    </row>
    <row r="411" spans="1:39">
      <c r="A411" s="4">
        <v>42639</v>
      </c>
      <c r="B411" s="3">
        <v>143.96600000000001</v>
      </c>
      <c r="C411" s="3">
        <f t="shared" si="158"/>
        <v>2.0609417256610249E-3</v>
      </c>
      <c r="D411" s="3">
        <f t="shared" si="159"/>
        <v>4.2474807965706433E-6</v>
      </c>
      <c r="E411" s="3">
        <f t="shared" si="160"/>
        <v>1.561391406628907E-4</v>
      </c>
      <c r="F411" s="3">
        <f t="shared" si="161"/>
        <v>-7.6585977400781577E-4</v>
      </c>
      <c r="G411" s="3">
        <f t="shared" si="162"/>
        <v>4.4350689412911655E-2</v>
      </c>
      <c r="H411" s="3">
        <f t="shared" si="163"/>
        <v>1.3705505650355236</v>
      </c>
      <c r="I411" s="13">
        <f>I412*(1+(H412*((B411/B412)-1))+((1-H412)*(Eur_1M!B411/100)*((A411-A412)/360)))</f>
        <v>126.70788873607181</v>
      </c>
      <c r="J411" s="3">
        <f t="shared" si="164"/>
        <v>121.22405882123762</v>
      </c>
      <c r="K411" s="3">
        <f t="shared" si="157"/>
        <v>1.2028827536734581</v>
      </c>
      <c r="L411" s="13">
        <f t="shared" si="165"/>
        <v>1202.8827536734582</v>
      </c>
      <c r="M411" s="3">
        <f t="shared" si="166"/>
        <v>3.1051909558727346E-3</v>
      </c>
      <c r="N411" s="3">
        <f t="shared" si="172"/>
        <v>4.8151174587366778E-2</v>
      </c>
      <c r="O411" s="3">
        <v>400</v>
      </c>
      <c r="P411" s="3">
        <f t="shared" si="173"/>
        <v>1.5873015873015872</v>
      </c>
      <c r="Q411" s="3">
        <f>(  Eur_12M!B410 + ( ('Swap(vs6M)_2Y'!B412 - Eur_12M!B410)/1  )*(P411-1) )/100</f>
        <v>-1.6219047619047617E-3</v>
      </c>
      <c r="R411" s="3">
        <f t="shared" si="174"/>
        <v>3.0328410166282573</v>
      </c>
      <c r="S411" s="3">
        <f t="shared" si="175"/>
        <v>2.9721762388692929</v>
      </c>
      <c r="T411" s="13">
        <f t="shared" si="176"/>
        <v>0.998788684015531</v>
      </c>
      <c r="U411" s="13">
        <f t="shared" si="176"/>
        <v>0.9985215155321121</v>
      </c>
      <c r="V411" s="3">
        <f t="shared" si="177"/>
        <v>200.33020947519867</v>
      </c>
      <c r="W411" s="13">
        <f t="shared" si="178"/>
        <v>0.998788684015531</v>
      </c>
      <c r="X411" s="3">
        <f t="shared" si="179"/>
        <v>5.5005076225396139E-5</v>
      </c>
      <c r="Y411" s="3">
        <f t="shared" si="180"/>
        <v>1.5314173313840236</v>
      </c>
      <c r="Z411" s="3">
        <f t="shared" si="181"/>
        <v>6.0829704050031577</v>
      </c>
      <c r="AA411" s="3">
        <f t="shared" si="182"/>
        <v>1589.040433478242</v>
      </c>
      <c r="AD411" s="3">
        <f t="shared" si="167"/>
        <v>2.0630669257797329E-3</v>
      </c>
      <c r="AE411" s="3">
        <f>Eur_1M!B410/100</f>
        <v>-3.7099999999999998E-3</v>
      </c>
      <c r="AF411" s="3">
        <f t="shared" si="168"/>
        <v>1.3705505650355236</v>
      </c>
      <c r="AG411" s="3">
        <f t="shared" si="169"/>
        <v>-0.37055056503552364</v>
      </c>
      <c r="AH411" s="3">
        <f t="shared" si="171"/>
        <v>1.0020630669257797</v>
      </c>
      <c r="AI411" s="3">
        <f t="shared" si="170"/>
        <v>0.99629000000000001</v>
      </c>
      <c r="AL411" s="25"/>
      <c r="AM411" s="25"/>
    </row>
    <row r="412" spans="1:39">
      <c r="A412" s="4">
        <v>42636</v>
      </c>
      <c r="B412" s="3">
        <v>143.6696</v>
      </c>
      <c r="C412" s="3">
        <f t="shared" si="158"/>
        <v>-1.2430532012811129E-3</v>
      </c>
      <c r="D412" s="3">
        <f t="shared" si="159"/>
        <v>1.545181261215223E-6</v>
      </c>
      <c r="E412" s="3">
        <f t="shared" si="160"/>
        <v>1.5282467487331782E-4</v>
      </c>
      <c r="F412" s="3">
        <f t="shared" si="161"/>
        <v>-1.8608744801700814E-3</v>
      </c>
      <c r="G412" s="3">
        <f t="shared" si="162"/>
        <v>4.385669054420667E-2</v>
      </c>
      <c r="H412" s="3">
        <f t="shared" si="163"/>
        <v>1.5</v>
      </c>
      <c r="I412" s="13">
        <f>I413*(1+(H413*((B412/B413)-1))+((1-H413)*(Eur_1M!B412/100)*((A412-A413)/360)))</f>
        <v>126.31504678622107</v>
      </c>
      <c r="J412" s="3">
        <f t="shared" si="164"/>
        <v>120.84821879966367</v>
      </c>
      <c r="K412" s="3">
        <f t="shared" si="157"/>
        <v>1.1991533662524492</v>
      </c>
      <c r="L412" s="13">
        <f t="shared" si="165"/>
        <v>1199.1533662524491</v>
      </c>
      <c r="M412" s="3">
        <f t="shared" si="166"/>
        <v>-1.8599973413163128E-3</v>
      </c>
      <c r="N412" s="3">
        <f t="shared" si="172"/>
        <v>4.816772223665805E-2</v>
      </c>
      <c r="O412" s="3">
        <v>401</v>
      </c>
      <c r="P412" s="3">
        <f t="shared" si="173"/>
        <v>1.5912698412698412</v>
      </c>
      <c r="Q412" s="3">
        <f>(  Eur_12M!B411 + ( ('Swap(vs6M)_2Y'!B413 - Eur_12M!B411)/1  )*(P412-1) )/100</f>
        <v>-1.6188095238095237E-3</v>
      </c>
      <c r="R412" s="3">
        <f t="shared" si="174"/>
        <v>2.9769835319912028</v>
      </c>
      <c r="S412" s="3">
        <f t="shared" si="175"/>
        <v>2.9162220964729362</v>
      </c>
      <c r="T412" s="13">
        <f t="shared" si="176"/>
        <v>0.99854450177083931</v>
      </c>
      <c r="U412" s="13">
        <f t="shared" si="176"/>
        <v>0.99822850902099136</v>
      </c>
      <c r="V412" s="3">
        <f t="shared" si="177"/>
        <v>196.60477739091357</v>
      </c>
      <c r="W412" s="13">
        <f t="shared" si="178"/>
        <v>0.99854450177083931</v>
      </c>
      <c r="X412" s="3">
        <f t="shared" si="179"/>
        <v>6.5156069862398145E-5</v>
      </c>
      <c r="Y412" s="3">
        <f t="shared" si="180"/>
        <v>1.5114205457386714</v>
      </c>
      <c r="Z412" s="3">
        <f t="shared" si="181"/>
        <v>7.1813200739424454</v>
      </c>
      <c r="AA412" s="3">
        <f t="shared" si="182"/>
        <v>1592.5479862200225</v>
      </c>
      <c r="AD412" s="3">
        <f t="shared" si="167"/>
        <v>-1.2422809306747995E-3</v>
      </c>
      <c r="AE412" s="3">
        <f>Eur_1M!B411/100</f>
        <v>-3.7000000000000002E-3</v>
      </c>
      <c r="AF412" s="3">
        <f t="shared" si="168"/>
        <v>1.5</v>
      </c>
      <c r="AG412" s="3">
        <f t="shared" si="169"/>
        <v>-0.5</v>
      </c>
      <c r="AH412" s="3">
        <f t="shared" si="171"/>
        <v>0.9987577190693252</v>
      </c>
      <c r="AI412" s="3">
        <f t="shared" si="170"/>
        <v>0.99629999999999996</v>
      </c>
      <c r="AL412" s="25"/>
      <c r="AM412" s="25"/>
    </row>
    <row r="413" spans="1:39">
      <c r="A413" s="4">
        <v>42635</v>
      </c>
      <c r="B413" s="3">
        <v>143.84829999999999</v>
      </c>
      <c r="C413" s="3">
        <f t="shared" si="158"/>
        <v>6.0398244621825805E-3</v>
      </c>
      <c r="D413" s="3">
        <f t="shared" si="159"/>
        <v>3.6479479533979095E-5</v>
      </c>
      <c r="E413" s="3">
        <f t="shared" si="160"/>
        <v>1.5223137491622926E-4</v>
      </c>
      <c r="F413" s="3">
        <f t="shared" si="161"/>
        <v>-1.593465324700069E-3</v>
      </c>
      <c r="G413" s="3">
        <f t="shared" si="162"/>
        <v>4.3778027261945525E-2</v>
      </c>
      <c r="H413" s="3">
        <f t="shared" si="163"/>
        <v>1.5</v>
      </c>
      <c r="I413" s="13">
        <f>I414*(1+(H414*((B413/B414)-1))+((1-H414)*(Eur_1M!B413/100)*((A413-A414)/360)))</f>
        <v>126.55021107208728</v>
      </c>
      <c r="J413" s="3">
        <f t="shared" si="164"/>
        <v>121.07320533765167</v>
      </c>
      <c r="K413" s="3">
        <f t="shared" si="157"/>
        <v>1.2013858639017281</v>
      </c>
      <c r="L413" s="13">
        <f t="shared" si="165"/>
        <v>1201.385863901728</v>
      </c>
      <c r="M413" s="3">
        <f t="shared" si="166"/>
        <v>9.0512181054727275E-3</v>
      </c>
      <c r="N413" s="3">
        <f t="shared" si="172"/>
        <v>4.721551190527648E-2</v>
      </c>
      <c r="O413" s="3">
        <v>402</v>
      </c>
      <c r="P413" s="3">
        <f t="shared" si="173"/>
        <v>1.5952380952380953</v>
      </c>
      <c r="Q413" s="3">
        <f>(  Eur_12M!B412 + ( ('Swap(vs6M)_2Y'!B414 - Eur_12M!B412)/1  )*(P413-1) )/100</f>
        <v>-1.6495238095238097E-3</v>
      </c>
      <c r="R413" s="3">
        <f t="shared" si="174"/>
        <v>3.0623645963224133</v>
      </c>
      <c r="S413" s="3">
        <f t="shared" si="175"/>
        <v>3.0027301132849762</v>
      </c>
      <c r="T413" s="13">
        <f t="shared" si="176"/>
        <v>0.99890202099941516</v>
      </c>
      <c r="U413" s="13">
        <f t="shared" si="176"/>
        <v>0.99866215198735997</v>
      </c>
      <c r="V413" s="3">
        <f t="shared" si="177"/>
        <v>198.77329214335691</v>
      </c>
      <c r="W413" s="13">
        <f t="shared" si="178"/>
        <v>0.99890202099941516</v>
      </c>
      <c r="X413" s="3">
        <f t="shared" si="179"/>
        <v>5.1204315014929079E-5</v>
      </c>
      <c r="Y413" s="3">
        <f t="shared" si="180"/>
        <v>1.5692794730709421</v>
      </c>
      <c r="Z413" s="3">
        <f t="shared" si="181"/>
        <v>5.56649483846744</v>
      </c>
      <c r="AA413" s="3">
        <f t="shared" si="182"/>
        <v>1597.3014963249977</v>
      </c>
      <c r="AD413" s="3">
        <f t="shared" si="167"/>
        <v>6.0581009790734441E-3</v>
      </c>
      <c r="AE413" s="3">
        <f>Eur_1M!B412/100</f>
        <v>-3.7099999999999998E-3</v>
      </c>
      <c r="AF413" s="3">
        <f t="shared" si="168"/>
        <v>1.5</v>
      </c>
      <c r="AG413" s="3">
        <f t="shared" si="169"/>
        <v>-0.5</v>
      </c>
      <c r="AH413" s="3">
        <f t="shared" si="171"/>
        <v>1.0060581009790734</v>
      </c>
      <c r="AI413" s="3">
        <f t="shared" si="170"/>
        <v>0.99629000000000001</v>
      </c>
      <c r="AL413" s="25"/>
      <c r="AM413" s="25"/>
    </row>
    <row r="414" spans="1:39">
      <c r="A414" s="4">
        <v>42634</v>
      </c>
      <c r="B414" s="3">
        <v>142.9821</v>
      </c>
      <c r="C414" s="3">
        <f t="shared" si="158"/>
        <v>-1.038751243297448E-3</v>
      </c>
      <c r="D414" s="3">
        <f t="shared" si="159"/>
        <v>1.079004145451994E-6</v>
      </c>
      <c r="E414" s="3">
        <f t="shared" si="160"/>
        <v>1.1793219630040954E-4</v>
      </c>
      <c r="F414" s="3">
        <f t="shared" si="161"/>
        <v>-9.1098739931368775E-3</v>
      </c>
      <c r="G414" s="3">
        <f t="shared" si="162"/>
        <v>3.7863730623877205E-2</v>
      </c>
      <c r="H414" s="3">
        <f t="shared" si="163"/>
        <v>1.5</v>
      </c>
      <c r="I414" s="13">
        <f>I415*(1+(H415*((B414/B415)-1))+((1-H415)*(Eur_1M!B414/100)*((A414-A415)/360)))</f>
        <v>125.40994569034764</v>
      </c>
      <c r="J414" s="3">
        <f t="shared" si="164"/>
        <v>119.9822898541197</v>
      </c>
      <c r="K414" s="3">
        <f t="shared" si="157"/>
        <v>1.1905609217770707</v>
      </c>
      <c r="L414" s="13">
        <f t="shared" si="165"/>
        <v>1190.5609217770707</v>
      </c>
      <c r="M414" s="3">
        <f t="shared" si="166"/>
        <v>-1.5533709704154592E-3</v>
      </c>
      <c r="N414" s="3">
        <f t="shared" si="172"/>
        <v>4.7224972486696812E-2</v>
      </c>
      <c r="O414" s="3">
        <v>403</v>
      </c>
      <c r="P414" s="3">
        <f t="shared" si="173"/>
        <v>1.5992063492063493</v>
      </c>
      <c r="Q414" s="3">
        <f>(  Eur_12M!B413 + ( ('Swap(vs6M)_2Y'!B415 - Eur_12M!B413)/1  )*(P414-1) )/100</f>
        <v>-1.6286111111111115E-3</v>
      </c>
      <c r="R414" s="3">
        <f t="shared" si="174"/>
        <v>2.9069270147907105</v>
      </c>
      <c r="S414" s="3">
        <f t="shared" si="175"/>
        <v>2.847206441754635</v>
      </c>
      <c r="T414" s="13">
        <f t="shared" si="176"/>
        <v>0.99817500826012473</v>
      </c>
      <c r="U414" s="13">
        <f t="shared" si="176"/>
        <v>0.99779476246325183</v>
      </c>
      <c r="V414" s="3">
        <f t="shared" si="177"/>
        <v>187.99126661291859</v>
      </c>
      <c r="W414" s="13">
        <f t="shared" si="178"/>
        <v>0.99817500826012473</v>
      </c>
      <c r="X414" s="3">
        <f t="shared" si="179"/>
        <v>8.2052440667217553E-5</v>
      </c>
      <c r="Y414" s="3">
        <f t="shared" si="180"/>
        <v>1.4995669874861592</v>
      </c>
      <c r="Z414" s="3">
        <f t="shared" si="181"/>
        <v>8.7835680352213359</v>
      </c>
      <c r="AA414" s="3">
        <f t="shared" si="182"/>
        <v>1599.8410603189861</v>
      </c>
      <c r="AD414" s="3">
        <f t="shared" si="167"/>
        <v>-1.0382119279790381E-3</v>
      </c>
      <c r="AE414" s="3">
        <f>Eur_1M!B413/100</f>
        <v>-3.7099999999999998E-3</v>
      </c>
      <c r="AF414" s="3">
        <f t="shared" si="168"/>
        <v>1.5</v>
      </c>
      <c r="AG414" s="3">
        <f t="shared" si="169"/>
        <v>-0.5</v>
      </c>
      <c r="AH414" s="3">
        <f t="shared" si="171"/>
        <v>0.99896178807202096</v>
      </c>
      <c r="AI414" s="3">
        <f t="shared" si="170"/>
        <v>0.99629000000000001</v>
      </c>
      <c r="AL414" s="25"/>
      <c r="AM414" s="25"/>
    </row>
    <row r="415" spans="1:39">
      <c r="A415" s="4">
        <v>42633</v>
      </c>
      <c r="B415" s="3">
        <v>143.13069999999999</v>
      </c>
      <c r="C415" s="3">
        <f t="shared" si="158"/>
        <v>2.4728255507018206E-3</v>
      </c>
      <c r="D415" s="3">
        <f t="shared" si="159"/>
        <v>6.1148662042037626E-6</v>
      </c>
      <c r="E415" s="3">
        <f t="shared" si="160"/>
        <v>1.1690612194496394E-4</v>
      </c>
      <c r="F415" s="3">
        <f t="shared" si="161"/>
        <v>-8.3011875016081142E-3</v>
      </c>
      <c r="G415" s="3">
        <f t="shared" si="162"/>
        <v>3.7810104690761265E-2</v>
      </c>
      <c r="H415" s="3">
        <f t="shared" si="163"/>
        <v>1.5</v>
      </c>
      <c r="I415" s="13">
        <f>I416*(1+(H416*((B415/B416)-1))+((1-H416)*(Eur_1M!B415/100)*((A415-A416)/360)))</f>
        <v>125.60490524243619</v>
      </c>
      <c r="J415" s="3">
        <f t="shared" si="164"/>
        <v>120.16881169144092</v>
      </c>
      <c r="K415" s="3">
        <f t="shared" si="157"/>
        <v>1.1924117416842648</v>
      </c>
      <c r="L415" s="13">
        <f t="shared" si="165"/>
        <v>1192.4117416842648</v>
      </c>
      <c r="M415" s="3">
        <f t="shared" si="166"/>
        <v>3.6151516697876529E-3</v>
      </c>
      <c r="N415" s="3">
        <f t="shared" si="172"/>
        <v>4.7322874042365737E-2</v>
      </c>
      <c r="O415" s="3">
        <v>404</v>
      </c>
      <c r="P415" s="3">
        <f t="shared" si="173"/>
        <v>1.6031746031746033</v>
      </c>
      <c r="Q415" s="3">
        <f>(  Eur_12M!B414 + ( ('Swap(vs6M)_2Y'!B416 - Eur_12M!B414)/1  )*(P415-1) )/100</f>
        <v>-1.6255555555555559E-3</v>
      </c>
      <c r="R415" s="3">
        <f t="shared" si="174"/>
        <v>2.9234169731455855</v>
      </c>
      <c r="S415" s="3">
        <f t="shared" si="175"/>
        <v>2.8634983914594407</v>
      </c>
      <c r="T415" s="13">
        <f t="shared" si="176"/>
        <v>0.99826893728396238</v>
      </c>
      <c r="U415" s="13">
        <f t="shared" si="176"/>
        <v>0.99790504529277657</v>
      </c>
      <c r="V415" s="3">
        <f t="shared" si="177"/>
        <v>189.83857547767479</v>
      </c>
      <c r="W415" s="13">
        <f t="shared" si="178"/>
        <v>0.99826893728396238</v>
      </c>
      <c r="X415" s="3">
        <f t="shared" si="179"/>
        <v>7.7821989033474042E-5</v>
      </c>
      <c r="Y415" s="3">
        <f t="shared" si="180"/>
        <v>1.5024842227592006</v>
      </c>
      <c r="Z415" s="3">
        <f t="shared" si="181"/>
        <v>8.3947303645708526</v>
      </c>
      <c r="AA415" s="3">
        <f t="shared" si="182"/>
        <v>1603.9906618498082</v>
      </c>
      <c r="AD415" s="3">
        <f t="shared" si="167"/>
        <v>2.4758855055289075E-3</v>
      </c>
      <c r="AE415" s="3">
        <f>Eur_1M!B414/100</f>
        <v>-3.7099999999999998E-3</v>
      </c>
      <c r="AF415" s="3">
        <f t="shared" si="168"/>
        <v>1.5</v>
      </c>
      <c r="AG415" s="3">
        <f t="shared" si="169"/>
        <v>-0.5</v>
      </c>
      <c r="AH415" s="3">
        <f t="shared" si="171"/>
        <v>1.0024758855055289</v>
      </c>
      <c r="AI415" s="3">
        <f t="shared" si="170"/>
        <v>0.99629000000000001</v>
      </c>
      <c r="AL415" s="25"/>
      <c r="AM415" s="25"/>
    </row>
    <row r="416" spans="1:39">
      <c r="A416" s="4">
        <v>42632</v>
      </c>
      <c r="B416" s="3">
        <v>142.77719999999999</v>
      </c>
      <c r="C416" s="3">
        <f t="shared" si="158"/>
        <v>4.4975274865602496E-4</v>
      </c>
      <c r="D416" s="3">
        <f t="shared" si="159"/>
        <v>2.0227753492364958E-7</v>
      </c>
      <c r="E416" s="3">
        <f t="shared" si="160"/>
        <v>1.1079456328187217E-4</v>
      </c>
      <c r="F416" s="3">
        <f t="shared" si="161"/>
        <v>-1.0716501826345119E-2</v>
      </c>
      <c r="G416" s="3">
        <f t="shared" si="162"/>
        <v>3.6382140511153717E-2</v>
      </c>
      <c r="H416" s="3">
        <f t="shared" si="163"/>
        <v>1.4608691281656636</v>
      </c>
      <c r="I416" s="13">
        <f>I417*(1+(H417*((B416/B417)-1))+((1-H417)*(Eur_1M!B416/100)*((A416-A417)/360)))</f>
        <v>125.15164425677109</v>
      </c>
      <c r="J416" s="3">
        <f t="shared" si="164"/>
        <v>119.73516752819479</v>
      </c>
      <c r="K416" s="3">
        <f t="shared" si="157"/>
        <v>1.1881087750102224</v>
      </c>
      <c r="L416" s="13">
        <f t="shared" si="165"/>
        <v>1188.1087750102224</v>
      </c>
      <c r="M416" s="3">
        <f t="shared" si="166"/>
        <v>6.5643340984207553E-4</v>
      </c>
      <c r="N416" s="3">
        <f t="shared" si="172"/>
        <v>4.7333037353437725E-2</v>
      </c>
      <c r="O416" s="3">
        <v>405</v>
      </c>
      <c r="P416" s="3">
        <f t="shared" si="173"/>
        <v>1.6071428571428572</v>
      </c>
      <c r="Q416" s="3">
        <f>(  Eur_12M!B415 + ( ('Swap(vs6M)_2Y'!B417 - Eur_12M!B415)/1  )*(P416-1) )/100</f>
        <v>-1.5860714285714287E-3</v>
      </c>
      <c r="R416" s="3">
        <f t="shared" si="174"/>
        <v>2.8599686635452461</v>
      </c>
      <c r="S416" s="3">
        <f t="shared" si="175"/>
        <v>2.7999630866825238</v>
      </c>
      <c r="T416" s="13">
        <f t="shared" si="176"/>
        <v>0.99788158564388973</v>
      </c>
      <c r="U416" s="13">
        <f t="shared" si="176"/>
        <v>0.99744457746889459</v>
      </c>
      <c r="V416" s="3">
        <f t="shared" si="177"/>
        <v>185.60151810711818</v>
      </c>
      <c r="W416" s="13">
        <f t="shared" si="178"/>
        <v>0.99788158564388973</v>
      </c>
      <c r="X416" s="3">
        <f t="shared" si="179"/>
        <v>9.36965494171781E-5</v>
      </c>
      <c r="Y416" s="3">
        <f t="shared" si="180"/>
        <v>1.437894831319718</v>
      </c>
      <c r="Z416" s="3">
        <f t="shared" si="181"/>
        <v>10.061317653322067</v>
      </c>
      <c r="AA416" s="3">
        <f t="shared" si="182"/>
        <v>1607.1273485638426</v>
      </c>
      <c r="AD416" s="3">
        <f t="shared" si="167"/>
        <v>4.4985390258767133E-4</v>
      </c>
      <c r="AE416" s="3">
        <f>Eur_1M!B415/100</f>
        <v>-3.7099999999999998E-3</v>
      </c>
      <c r="AF416" s="3">
        <f t="shared" si="168"/>
        <v>1.4608691281656636</v>
      </c>
      <c r="AG416" s="3">
        <f t="shared" si="169"/>
        <v>-0.46086912816566361</v>
      </c>
      <c r="AH416" s="3">
        <f t="shared" si="171"/>
        <v>1.0004498539025877</v>
      </c>
      <c r="AI416" s="3">
        <f t="shared" si="170"/>
        <v>0.99629000000000001</v>
      </c>
      <c r="AL416" s="25"/>
      <c r="AM416" s="25"/>
    </row>
    <row r="417" spans="1:39">
      <c r="A417" s="4">
        <v>42629</v>
      </c>
      <c r="B417" s="3">
        <v>142.71299999999999</v>
      </c>
      <c r="C417" s="3">
        <f t="shared" si="158"/>
        <v>3.4410634136441075E-4</v>
      </c>
      <c r="D417" s="3">
        <f t="shared" si="159"/>
        <v>1.1840917416720038E-7</v>
      </c>
      <c r="E417" s="3">
        <f t="shared" si="160"/>
        <v>1.2581670287148311E-4</v>
      </c>
      <c r="F417" s="3">
        <f t="shared" si="161"/>
        <v>-7.2644066634937523E-3</v>
      </c>
      <c r="G417" s="3">
        <f t="shared" si="162"/>
        <v>3.939599402924035E-2</v>
      </c>
      <c r="H417" s="3">
        <f t="shared" si="163"/>
        <v>1.4301324166682374</v>
      </c>
      <c r="I417" s="13">
        <f>I418*(1+(H418*((B417/B418)-1))+((1-H418)*(Eur_1M!B417/100)*((A417-A418)/360)))</f>
        <v>125.06951749450864</v>
      </c>
      <c r="J417" s="3">
        <f t="shared" si="164"/>
        <v>119.65659515548295</v>
      </c>
      <c r="K417" s="3">
        <f t="shared" si="157"/>
        <v>1.1873291166406768</v>
      </c>
      <c r="L417" s="13">
        <f t="shared" si="165"/>
        <v>1187.3291166406768</v>
      </c>
      <c r="M417" s="3">
        <f t="shared" si="166"/>
        <v>5.2126522456597164E-4</v>
      </c>
      <c r="N417" s="3">
        <f t="shared" si="172"/>
        <v>4.7835788557185371E-2</v>
      </c>
      <c r="O417" s="3">
        <v>406</v>
      </c>
      <c r="P417" s="3">
        <f t="shared" si="173"/>
        <v>1.6111111111111112</v>
      </c>
      <c r="Q417" s="3">
        <f>(  Eur_12M!B416 + ( ('Swap(vs6M)_2Y'!B418 - Eur_12M!B416)/1  )*(P417-1) )/100</f>
        <v>-1.6094444444444448E-3</v>
      </c>
      <c r="R417" s="3">
        <f t="shared" si="174"/>
        <v>2.8155962308386169</v>
      </c>
      <c r="S417" s="3">
        <f t="shared" si="175"/>
        <v>2.7548784788400162</v>
      </c>
      <c r="T417" s="13">
        <f t="shared" si="176"/>
        <v>0.99756565932583474</v>
      </c>
      <c r="U417" s="13">
        <f t="shared" si="176"/>
        <v>0.99706430308801786</v>
      </c>
      <c r="V417" s="3">
        <f t="shared" si="177"/>
        <v>184.78571356890245</v>
      </c>
      <c r="W417" s="13">
        <f t="shared" si="178"/>
        <v>0.99756565932583474</v>
      </c>
      <c r="X417" s="3">
        <f t="shared" si="179"/>
        <v>1.0509224648556196E-4</v>
      </c>
      <c r="Y417" s="3">
        <f t="shared" si="180"/>
        <v>1.4393785805240309</v>
      </c>
      <c r="Z417" s="3">
        <f t="shared" si="181"/>
        <v>11.418034271404185</v>
      </c>
      <c r="AA417" s="3">
        <f t="shared" si="182"/>
        <v>1610.5521192097744</v>
      </c>
      <c r="AD417" s="3">
        <f t="shared" si="167"/>
        <v>3.4416555274296989E-4</v>
      </c>
      <c r="AE417" s="3">
        <f>Eur_1M!B416/100</f>
        <v>-3.7099999999999998E-3</v>
      </c>
      <c r="AF417" s="3">
        <f t="shared" si="168"/>
        <v>1.4301324166682374</v>
      </c>
      <c r="AG417" s="3">
        <f t="shared" si="169"/>
        <v>-0.43013241666823743</v>
      </c>
      <c r="AH417" s="3">
        <f t="shared" si="171"/>
        <v>1.000344165552743</v>
      </c>
      <c r="AI417" s="3">
        <f t="shared" si="170"/>
        <v>0.99629000000000001</v>
      </c>
      <c r="AL417" s="25"/>
      <c r="AM417" s="25"/>
    </row>
    <row r="418" spans="1:39">
      <c r="A418" s="4">
        <v>42628</v>
      </c>
      <c r="B418" s="3">
        <v>142.66390000000001</v>
      </c>
      <c r="C418" s="3">
        <f t="shared" si="158"/>
        <v>-1.6647673118622738E-3</v>
      </c>
      <c r="D418" s="3">
        <f t="shared" si="159"/>
        <v>2.771450202645141E-6</v>
      </c>
      <c r="E418" s="3">
        <f t="shared" si="160"/>
        <v>1.4042927969424703E-4</v>
      </c>
      <c r="F418" s="3">
        <f t="shared" si="161"/>
        <v>-1.1446609668170736E-2</v>
      </c>
      <c r="G418" s="3">
        <f t="shared" si="162"/>
        <v>4.1071440858866555E-2</v>
      </c>
      <c r="H418" s="3">
        <f t="shared" si="163"/>
        <v>1.5</v>
      </c>
      <c r="I418" s="13">
        <f>I419*(1+(H419*((B418/B419)-1))+((1-H419)*(Eur_1M!B418/100)*((A418-A419)/360)))</f>
        <v>125.00434009321772</v>
      </c>
      <c r="J418" s="3">
        <f t="shared" si="164"/>
        <v>119.59423858710571</v>
      </c>
      <c r="K418" s="3">
        <f t="shared" si="157"/>
        <v>1.1867103645430435</v>
      </c>
      <c r="L418" s="13">
        <f t="shared" si="165"/>
        <v>1186.7103645430434</v>
      </c>
      <c r="M418" s="3">
        <f t="shared" si="166"/>
        <v>-2.4132622171521099E-3</v>
      </c>
      <c r="N418" s="3">
        <f t="shared" si="172"/>
        <v>4.7747651320618596E-2</v>
      </c>
      <c r="O418" s="3">
        <v>407</v>
      </c>
      <c r="P418" s="3">
        <f t="shared" si="173"/>
        <v>1.6150793650793651</v>
      </c>
      <c r="Q418" s="3">
        <f>(  Eur_12M!B417 + ( ('Swap(vs6M)_2Y'!B419 - Eur_12M!B417)/1  )*(P418-1) )/100</f>
        <v>-1.5879365079365083E-3</v>
      </c>
      <c r="R418" s="3">
        <f t="shared" si="174"/>
        <v>2.8091656374341181</v>
      </c>
      <c r="S418" s="3">
        <f t="shared" si="175"/>
        <v>2.7484851657545377</v>
      </c>
      <c r="T418" s="13">
        <f t="shared" si="176"/>
        <v>0.99751649578974055</v>
      </c>
      <c r="U418" s="13">
        <f t="shared" si="176"/>
        <v>0.9970064327980489</v>
      </c>
      <c r="V418" s="3">
        <f t="shared" si="177"/>
        <v>184.19648384589948</v>
      </c>
      <c r="W418" s="13">
        <f t="shared" si="178"/>
        <v>0.99751649578974055</v>
      </c>
      <c r="X418" s="3">
        <f t="shared" si="179"/>
        <v>1.0713173315930249E-4</v>
      </c>
      <c r="Y418" s="3">
        <f t="shared" si="180"/>
        <v>1.4152669632462562</v>
      </c>
      <c r="Z418" s="3">
        <f t="shared" si="181"/>
        <v>11.634654309383249</v>
      </c>
      <c r="AA418" s="3">
        <f t="shared" si="182"/>
        <v>1614.3795197132945</v>
      </c>
      <c r="AD418" s="3">
        <f t="shared" si="167"/>
        <v>-1.6633823554109695E-3</v>
      </c>
      <c r="AE418" s="3">
        <f>Eur_1M!B417/100</f>
        <v>-3.7099999999999998E-3</v>
      </c>
      <c r="AF418" s="3">
        <f t="shared" si="168"/>
        <v>1.5</v>
      </c>
      <c r="AG418" s="3">
        <f t="shared" si="169"/>
        <v>-0.5</v>
      </c>
      <c r="AH418" s="3">
        <f t="shared" si="171"/>
        <v>0.99833661764458903</v>
      </c>
      <c r="AI418" s="3">
        <f t="shared" si="170"/>
        <v>0.99629000000000001</v>
      </c>
      <c r="AL418" s="25"/>
      <c r="AM418" s="25"/>
    </row>
    <row r="419" spans="1:39">
      <c r="A419" s="4">
        <v>42627</v>
      </c>
      <c r="B419" s="3">
        <v>142.9016</v>
      </c>
      <c r="C419" s="3">
        <f t="shared" si="158"/>
        <v>3.7775526193841993E-3</v>
      </c>
      <c r="D419" s="3">
        <f t="shared" si="159"/>
        <v>1.4269903792216426E-5</v>
      </c>
      <c r="E419" s="3">
        <f t="shared" si="160"/>
        <v>1.4255837304183295E-4</v>
      </c>
      <c r="F419" s="3">
        <f t="shared" si="161"/>
        <v>-7.568125222112889E-3</v>
      </c>
      <c r="G419" s="3">
        <f t="shared" si="162"/>
        <v>4.1954157042171862E-2</v>
      </c>
      <c r="H419" s="3">
        <f t="shared" si="163"/>
        <v>1.4518742490357819</v>
      </c>
      <c r="I419" s="13">
        <f>I420*(1+(H420*((B419/B420)-1))+((1-H420)*(Eur_1M!B419/100)*((A419-A420)/360)))</f>
        <v>125.30637263942846</v>
      </c>
      <c r="J419" s="3">
        <f t="shared" si="164"/>
        <v>119.88319937331251</v>
      </c>
      <c r="K419" s="3">
        <f t="shared" si="157"/>
        <v>1.1895776662123323</v>
      </c>
      <c r="L419" s="13">
        <f t="shared" si="165"/>
        <v>1189.5776662123324</v>
      </c>
      <c r="M419" s="3">
        <f t="shared" si="166"/>
        <v>5.5005148639785248E-3</v>
      </c>
      <c r="N419" s="3">
        <f t="shared" si="172"/>
        <v>4.7361947694818676E-2</v>
      </c>
      <c r="O419" s="3">
        <v>408</v>
      </c>
      <c r="P419" s="3">
        <f t="shared" si="173"/>
        <v>1.6190476190476191</v>
      </c>
      <c r="Q419" s="3">
        <f>(  Eur_12M!B418 + ( ('Swap(vs6M)_2Y'!B420 - Eur_12M!B418)/1  )*(P419-1) )/100</f>
        <v>-1.6233333333333336E-3</v>
      </c>
      <c r="R419" s="3">
        <f t="shared" si="174"/>
        <v>2.8671414652469869</v>
      </c>
      <c r="S419" s="3">
        <f t="shared" si="175"/>
        <v>2.8068772695112463</v>
      </c>
      <c r="T419" s="13">
        <f t="shared" si="176"/>
        <v>0.99792901089015573</v>
      </c>
      <c r="U419" s="13">
        <f t="shared" si="176"/>
        <v>0.99749878516242896</v>
      </c>
      <c r="V419" s="3">
        <f t="shared" si="177"/>
        <v>186.99015027652649</v>
      </c>
      <c r="W419" s="13">
        <f t="shared" si="178"/>
        <v>0.99792901089015573</v>
      </c>
      <c r="X419" s="3">
        <f t="shared" si="179"/>
        <v>9.1284904428972567E-5</v>
      </c>
      <c r="Y419" s="3">
        <f t="shared" si="180"/>
        <v>1.4786527370048359</v>
      </c>
      <c r="Z419" s="3">
        <f t="shared" si="181"/>
        <v>9.9054393954676527</v>
      </c>
      <c r="AA419" s="3">
        <f t="shared" si="182"/>
        <v>1619.2482409756212</v>
      </c>
      <c r="AD419" s="3">
        <f t="shared" si="167"/>
        <v>3.7846965639900532E-3</v>
      </c>
      <c r="AE419" s="3">
        <f>Eur_1M!B418/100</f>
        <v>-3.7199999999999998E-3</v>
      </c>
      <c r="AF419" s="3">
        <f t="shared" si="168"/>
        <v>1.4518742490357819</v>
      </c>
      <c r="AG419" s="3">
        <f t="shared" si="169"/>
        <v>-0.45187424903578188</v>
      </c>
      <c r="AH419" s="3">
        <f t="shared" si="171"/>
        <v>1.0037846965639901</v>
      </c>
      <c r="AI419" s="3">
        <f t="shared" si="170"/>
        <v>0.99628000000000005</v>
      </c>
      <c r="AL419" s="25"/>
      <c r="AM419" s="25"/>
    </row>
    <row r="420" spans="1:39">
      <c r="A420" s="4">
        <v>42626</v>
      </c>
      <c r="B420" s="3">
        <v>142.36279999999999</v>
      </c>
      <c r="C420" s="3">
        <f t="shared" si="158"/>
        <v>-3.2483772666064693E-3</v>
      </c>
      <c r="D420" s="3">
        <f t="shared" si="159"/>
        <v>1.0551954866205717E-5</v>
      </c>
      <c r="E420" s="3">
        <f t="shared" si="160"/>
        <v>1.2931907725730765E-4</v>
      </c>
      <c r="F420" s="3">
        <f t="shared" si="161"/>
        <v>-1.03304891852902E-2</v>
      </c>
      <c r="G420" s="3">
        <f t="shared" si="162"/>
        <v>3.9524516431620207E-2</v>
      </c>
      <c r="H420" s="3">
        <f t="shared" si="163"/>
        <v>1.4561160132709619</v>
      </c>
      <c r="I420" s="13">
        <f>I421*(1+(H421*((B420/B421)-1))+((1-H421)*(Eur_1M!B420/100)*((A420-A421)/360)))</f>
        <v>124.6190152170704</v>
      </c>
      <c r="J420" s="3">
        <f t="shared" si="164"/>
        <v>119.22559030547689</v>
      </c>
      <c r="K420" s="3">
        <f t="shared" si="157"/>
        <v>1.1830523393584835</v>
      </c>
      <c r="L420" s="13">
        <f t="shared" si="165"/>
        <v>1183.0523393584836</v>
      </c>
      <c r="M420" s="3">
        <f t="shared" si="166"/>
        <v>-4.8713535179268422E-3</v>
      </c>
      <c r="N420" s="3">
        <f t="shared" si="172"/>
        <v>4.6987963853807456E-2</v>
      </c>
      <c r="O420" s="3">
        <v>409</v>
      </c>
      <c r="P420" s="3">
        <f t="shared" si="173"/>
        <v>1.623015873015873</v>
      </c>
      <c r="Q420" s="3">
        <f>(  Eur_12M!B419 + ( ('Swap(vs6M)_2Y'!B421 - Eur_12M!B419)/1  )*(P420-1) )/100</f>
        <v>-1.5842063492063493E-3</v>
      </c>
      <c r="R420" s="3">
        <f t="shared" si="174"/>
        <v>2.795088298801677</v>
      </c>
      <c r="S420" s="3">
        <f t="shared" si="175"/>
        <v>2.7352267416708913</v>
      </c>
      <c r="T420" s="13">
        <f t="shared" si="176"/>
        <v>0.99740572292244234</v>
      </c>
      <c r="U420" s="13">
        <f t="shared" si="176"/>
        <v>0.99688313401027995</v>
      </c>
      <c r="V420" s="3">
        <f t="shared" si="177"/>
        <v>180.53356375535725</v>
      </c>
      <c r="W420" s="13">
        <f t="shared" si="178"/>
        <v>0.99740572292244234</v>
      </c>
      <c r="X420" s="3">
        <f t="shared" si="179"/>
        <v>1.1331600087874331E-4</v>
      </c>
      <c r="Y420" s="3">
        <f t="shared" si="180"/>
        <v>1.4082520495749251</v>
      </c>
      <c r="Z420" s="3">
        <f t="shared" si="181"/>
        <v>12.09507455207144</v>
      </c>
      <c r="AA420" s="3">
        <f t="shared" si="182"/>
        <v>1622.1225813705128</v>
      </c>
      <c r="AD420" s="3">
        <f t="shared" si="167"/>
        <v>-3.2431069973254401E-3</v>
      </c>
      <c r="AE420" s="3">
        <f>Eur_1M!B419/100</f>
        <v>-3.7199999999999998E-3</v>
      </c>
      <c r="AF420" s="3">
        <f t="shared" si="168"/>
        <v>1.4561160132709619</v>
      </c>
      <c r="AG420" s="3">
        <f t="shared" si="169"/>
        <v>-0.45611601327096185</v>
      </c>
      <c r="AH420" s="3">
        <f t="shared" si="171"/>
        <v>0.99675689300267456</v>
      </c>
      <c r="AI420" s="3">
        <f t="shared" si="170"/>
        <v>0.99628000000000005</v>
      </c>
      <c r="AL420" s="25"/>
      <c r="AM420" s="25"/>
    </row>
    <row r="421" spans="1:39">
      <c r="A421" s="4">
        <v>42625</v>
      </c>
      <c r="B421" s="3">
        <v>142.82599999999999</v>
      </c>
      <c r="C421" s="3">
        <f t="shared" si="158"/>
        <v>-1.6076577767063773E-3</v>
      </c>
      <c r="D421" s="3">
        <f t="shared" si="159"/>
        <v>2.5845635270044924E-6</v>
      </c>
      <c r="E421" s="3">
        <f t="shared" si="160"/>
        <v>1.4271268805808642E-4</v>
      </c>
      <c r="F421" s="3">
        <f t="shared" si="161"/>
        <v>-1.1975532569617439E-2</v>
      </c>
      <c r="G421" s="3">
        <f t="shared" si="162"/>
        <v>4.1325893092908822E-2</v>
      </c>
      <c r="H421" s="3">
        <f t="shared" si="163"/>
        <v>1.5</v>
      </c>
      <c r="I421" s="13">
        <f>I422*(1+(H422*((B421/B422)-1))+((1-H422)*(Eur_1M!B421/100)*((A421-A422)/360)))</f>
        <v>125.22755950903721</v>
      </c>
      <c r="J421" s="3">
        <f t="shared" si="164"/>
        <v>119.80779722077301</v>
      </c>
      <c r="K421" s="3">
        <f t="shared" si="157"/>
        <v>1.1888294653208462</v>
      </c>
      <c r="L421" s="13">
        <f t="shared" si="165"/>
        <v>1188.8294653208461</v>
      </c>
      <c r="M421" s="3">
        <f t="shared" si="166"/>
        <v>-2.3970448987690077E-3</v>
      </c>
      <c r="N421" s="3">
        <f t="shared" si="172"/>
        <v>4.6887235917087183E-2</v>
      </c>
      <c r="O421" s="3">
        <v>410</v>
      </c>
      <c r="P421" s="3">
        <f t="shared" si="173"/>
        <v>1.626984126984127</v>
      </c>
      <c r="Q421" s="3">
        <f>(  Eur_12M!B420 + ( ('Swap(vs6M)_2Y'!B422 - Eur_12M!B420)/1  )*(P421-1) )/100</f>
        <v>-1.65468253968254E-3</v>
      </c>
      <c r="R421" s="3">
        <f t="shared" si="174"/>
        <v>2.877049501106089</v>
      </c>
      <c r="S421" s="3">
        <f t="shared" si="175"/>
        <v>2.8172432900594835</v>
      </c>
      <c r="T421" s="13">
        <f t="shared" si="176"/>
        <v>0.99799293689850133</v>
      </c>
      <c r="U421" s="13">
        <f t="shared" si="176"/>
        <v>0.9975781090541822</v>
      </c>
      <c r="V421" s="3">
        <f t="shared" si="177"/>
        <v>186.17606007581594</v>
      </c>
      <c r="W421" s="13">
        <f t="shared" si="178"/>
        <v>0.99799293689850133</v>
      </c>
      <c r="X421" s="3">
        <f t="shared" si="179"/>
        <v>8.9459535809965907E-5</v>
      </c>
      <c r="Y421" s="3">
        <f t="shared" si="180"/>
        <v>1.516147247656098</v>
      </c>
      <c r="Z421" s="3">
        <f t="shared" si="181"/>
        <v>9.6450327935178084</v>
      </c>
      <c r="AA421" s="3">
        <f t="shared" si="182"/>
        <v>1627.4191003626836</v>
      </c>
      <c r="AD421" s="3">
        <f t="shared" si="167"/>
        <v>-1.6063661871802415E-3</v>
      </c>
      <c r="AE421" s="3">
        <f>Eur_1M!B420/100</f>
        <v>-3.7099999999999998E-3</v>
      </c>
      <c r="AF421" s="3">
        <f t="shared" si="168"/>
        <v>1.5</v>
      </c>
      <c r="AG421" s="3">
        <f t="shared" si="169"/>
        <v>-0.5</v>
      </c>
      <c r="AH421" s="3">
        <f t="shared" si="171"/>
        <v>0.99839363381281976</v>
      </c>
      <c r="AI421" s="3">
        <f t="shared" si="170"/>
        <v>0.99629000000000001</v>
      </c>
      <c r="AL421" s="25"/>
      <c r="AM421" s="25"/>
    </row>
    <row r="422" spans="1:39">
      <c r="A422" s="4">
        <v>42622</v>
      </c>
      <c r="B422" s="3">
        <v>143.0558</v>
      </c>
      <c r="C422" s="3">
        <f t="shared" si="158"/>
        <v>-5.0148136617419138E-3</v>
      </c>
      <c r="D422" s="3">
        <f t="shared" si="159"/>
        <v>2.5148356061993343E-5</v>
      </c>
      <c r="E422" s="3">
        <f t="shared" si="160"/>
        <v>1.4012812453108192E-4</v>
      </c>
      <c r="F422" s="3">
        <f t="shared" si="161"/>
        <v>-1.0367874792911062E-2</v>
      </c>
      <c r="G422" s="3">
        <f t="shared" si="162"/>
        <v>4.1205507976811787E-2</v>
      </c>
      <c r="H422" s="3">
        <f t="shared" si="163"/>
        <v>1.5</v>
      </c>
      <c r="I422" s="13">
        <f>I423*(1+(H423*((B422/B423)-1))+((1-H423)*(Eur_1M!B422/100)*((A422-A423)/360)))</f>
        <v>125.52809564714968</v>
      </c>
      <c r="J422" s="3">
        <f t="shared" si="164"/>
        <v>120.09532636239057</v>
      </c>
      <c r="K422" s="3">
        <f t="shared" si="157"/>
        <v>1.1916825610593771</v>
      </c>
      <c r="L422" s="13">
        <f t="shared" si="165"/>
        <v>1191.6825610593771</v>
      </c>
      <c r="M422" s="3">
        <f t="shared" si="166"/>
        <v>-7.5264630562742419E-3</v>
      </c>
      <c r="N422" s="3">
        <f t="shared" si="172"/>
        <v>4.5964875757114172E-2</v>
      </c>
      <c r="O422" s="3">
        <v>411</v>
      </c>
      <c r="P422" s="3">
        <f t="shared" si="173"/>
        <v>1.6309523809523809</v>
      </c>
      <c r="Q422" s="3">
        <f>(  Eur_12M!B421 + ( ('Swap(vs6M)_2Y'!B423 - Eur_12M!B421)/1  )*(P422-1) )/100</f>
        <v>-1.5542857142857142E-3</v>
      </c>
      <c r="R422" s="3">
        <f t="shared" si="174"/>
        <v>2.9736065467933197</v>
      </c>
      <c r="S422" s="3">
        <f t="shared" si="175"/>
        <v>2.9149053803551168</v>
      </c>
      <c r="T422" s="13">
        <f t="shared" si="176"/>
        <v>0.99852838897789253</v>
      </c>
      <c r="U422" s="13">
        <f t="shared" si="176"/>
        <v>0.99822101802190044</v>
      </c>
      <c r="V422" s="3">
        <f t="shared" si="177"/>
        <v>189.17418349595937</v>
      </c>
      <c r="W422" s="13">
        <f t="shared" si="178"/>
        <v>0.99852838897789253</v>
      </c>
      <c r="X422" s="3">
        <f t="shared" si="179"/>
        <v>6.8551017839933959E-5</v>
      </c>
      <c r="Y422" s="3">
        <f t="shared" si="180"/>
        <v>1.4526198477093739</v>
      </c>
      <c r="Z422" s="3">
        <f t="shared" si="181"/>
        <v>7.2979762744624592</v>
      </c>
      <c r="AA422" s="3">
        <f t="shared" si="182"/>
        <v>1632.1832352252884</v>
      </c>
      <c r="AD422" s="3">
        <f t="shared" si="167"/>
        <v>-5.0022604764389245E-3</v>
      </c>
      <c r="AE422" s="3">
        <f>Eur_1M!B421/100</f>
        <v>-3.6900000000000001E-3</v>
      </c>
      <c r="AF422" s="3">
        <f t="shared" si="168"/>
        <v>1.5</v>
      </c>
      <c r="AG422" s="3">
        <f t="shared" si="169"/>
        <v>-0.5</v>
      </c>
      <c r="AH422" s="3">
        <f t="shared" si="171"/>
        <v>0.99499773952356108</v>
      </c>
      <c r="AI422" s="3">
        <f t="shared" si="170"/>
        <v>0.99631000000000003</v>
      </c>
      <c r="AL422" s="25"/>
      <c r="AM422" s="25"/>
    </row>
    <row r="423" spans="1:39">
      <c r="A423" s="4">
        <v>42621</v>
      </c>
      <c r="B423" s="3">
        <v>143.77500000000001</v>
      </c>
      <c r="C423" s="3">
        <f t="shared" si="158"/>
        <v>-4.3985888302851394E-3</v>
      </c>
      <c r="D423" s="3">
        <f t="shared" si="159"/>
        <v>1.934758369790919E-5</v>
      </c>
      <c r="E423" s="3">
        <f t="shared" si="160"/>
        <v>1.1533149314091318E-4</v>
      </c>
      <c r="F423" s="3">
        <f t="shared" si="161"/>
        <v>-4.7599973303647141E-3</v>
      </c>
      <c r="G423" s="3">
        <f t="shared" si="162"/>
        <v>3.7932868881576917E-2</v>
      </c>
      <c r="H423" s="3">
        <f t="shared" si="163"/>
        <v>1.5</v>
      </c>
      <c r="I423" s="13">
        <f>I424*(1+(H424*((B423/B424)-1))+((1-H424)*(Eur_1M!B423/100)*((A423-A424)/360)))</f>
        <v>126.47644259389442</v>
      </c>
      <c r="J423" s="3">
        <f t="shared" si="164"/>
        <v>121.00262950824747</v>
      </c>
      <c r="K423" s="3">
        <f t="shared" si="157"/>
        <v>1.2006855536758372</v>
      </c>
      <c r="L423" s="13">
        <f t="shared" si="165"/>
        <v>1200.6855536758371</v>
      </c>
      <c r="M423" s="3">
        <f t="shared" si="166"/>
        <v>-6.5999590366191746E-3</v>
      </c>
      <c r="N423" s="3">
        <f t="shared" si="172"/>
        <v>4.5229328297224237E-2</v>
      </c>
      <c r="O423" s="3">
        <v>412</v>
      </c>
      <c r="P423" s="3">
        <f t="shared" si="173"/>
        <v>1.6349206349206349</v>
      </c>
      <c r="Q423" s="3">
        <f>(  Eur_12M!B422 + ( ('Swap(vs6M)_2Y'!B424 - Eur_12M!B422)/1  )*(P423-1) )/100</f>
        <v>-1.5841269841269838E-3</v>
      </c>
      <c r="R423" s="3">
        <f t="shared" si="174"/>
        <v>3.1466130869944235</v>
      </c>
      <c r="S423" s="3">
        <f t="shared" si="175"/>
        <v>3.0887810518454883</v>
      </c>
      <c r="T423" s="13">
        <f t="shared" si="176"/>
        <v>0.99917413313106085</v>
      </c>
      <c r="U423" s="13">
        <f t="shared" si="176"/>
        <v>0.99899510252401058</v>
      </c>
      <c r="V423" s="3">
        <f t="shared" si="177"/>
        <v>198.10817207252023</v>
      </c>
      <c r="W423" s="13">
        <f t="shared" si="178"/>
        <v>0.99917413313106085</v>
      </c>
      <c r="X423" s="3">
        <f t="shared" si="179"/>
        <v>4.0672391195701951E-5</v>
      </c>
      <c r="Y423" s="3">
        <f t="shared" si="180"/>
        <v>1.5266642880750851</v>
      </c>
      <c r="Z423" s="3">
        <f t="shared" si="181"/>
        <v>4.335858394336535</v>
      </c>
      <c r="AA423" s="3">
        <f t="shared" si="182"/>
        <v>1637.5132514921552</v>
      </c>
      <c r="AD423" s="3">
        <f t="shared" si="167"/>
        <v>-4.3889292065304453E-3</v>
      </c>
      <c r="AE423" s="3">
        <f>Eur_1M!B422/100</f>
        <v>-3.7299999999999998E-3</v>
      </c>
      <c r="AF423" s="3">
        <f t="shared" si="168"/>
        <v>1.5</v>
      </c>
      <c r="AG423" s="3">
        <f t="shared" si="169"/>
        <v>-0.5</v>
      </c>
      <c r="AH423" s="3">
        <f t="shared" si="171"/>
        <v>0.99561107079346955</v>
      </c>
      <c r="AI423" s="3">
        <f t="shared" si="170"/>
        <v>0.99626999999999999</v>
      </c>
      <c r="AL423" s="25"/>
      <c r="AM423" s="25"/>
    </row>
    <row r="424" spans="1:39">
      <c r="A424" s="4">
        <v>42620</v>
      </c>
      <c r="B424" s="3">
        <v>144.40880000000001</v>
      </c>
      <c r="C424" s="3">
        <f t="shared" si="158"/>
        <v>4.5991151669968469E-4</v>
      </c>
      <c r="D424" s="3">
        <f t="shared" si="159"/>
        <v>2.1151860319300434E-7</v>
      </c>
      <c r="E424" s="3">
        <f t="shared" si="160"/>
        <v>9.6821864780509762E-5</v>
      </c>
      <c r="F424" s="3">
        <f t="shared" si="161"/>
        <v>-1.2768075046157201E-3</v>
      </c>
      <c r="G424" s="3">
        <f t="shared" si="162"/>
        <v>3.4913155782169018E-2</v>
      </c>
      <c r="H424" s="3">
        <f t="shared" si="163"/>
        <v>1.5</v>
      </c>
      <c r="I424" s="13">
        <f>I425*(1+(H425*((B424/B425)-1))+((1-H425)*(Eur_1M!B424/100)*((A424-A425)/360)))</f>
        <v>127.31394262698201</v>
      </c>
      <c r="J424" s="3">
        <f t="shared" si="164"/>
        <v>121.80388311831489</v>
      </c>
      <c r="K424" s="3">
        <f t="shared" si="157"/>
        <v>1.2086362373787314</v>
      </c>
      <c r="L424" s="13">
        <f t="shared" si="165"/>
        <v>1208.6362373787315</v>
      </c>
      <c r="M424" s="3">
        <f t="shared" si="166"/>
        <v>6.9495107054787404E-4</v>
      </c>
      <c r="N424" s="3">
        <f t="shared" si="172"/>
        <v>4.5230628166677347E-2</v>
      </c>
      <c r="O424" s="3">
        <v>413</v>
      </c>
      <c r="P424" s="3">
        <f t="shared" si="173"/>
        <v>1.6388888888888888</v>
      </c>
      <c r="Q424" s="3">
        <f>(  Eur_12M!B423 + ( ('Swap(vs6M)_2Y'!B425 - Eur_12M!B423)/1  )*(P424-1) )/100</f>
        <v>-1.5547222222222221E-3</v>
      </c>
      <c r="R424" s="3">
        <f t="shared" si="174"/>
        <v>3.2574878272980596</v>
      </c>
      <c r="S424" s="3">
        <f t="shared" si="175"/>
        <v>3.1995839860954098</v>
      </c>
      <c r="T424" s="13">
        <f t="shared" si="176"/>
        <v>0.99943798460403099</v>
      </c>
      <c r="U424" s="13">
        <f t="shared" si="176"/>
        <v>0.99931186958780482</v>
      </c>
      <c r="V424" s="3">
        <f t="shared" si="177"/>
        <v>206.09558529163019</v>
      </c>
      <c r="W424" s="13">
        <f t="shared" si="178"/>
        <v>0.99943798460403099</v>
      </c>
      <c r="X424" s="3">
        <f t="shared" si="179"/>
        <v>2.8294917091266122E-5</v>
      </c>
      <c r="Y424" s="3">
        <f t="shared" si="180"/>
        <v>1.5153361594743799</v>
      </c>
      <c r="Z424" s="3">
        <f t="shared" si="181"/>
        <v>3.0639507360563054</v>
      </c>
      <c r="AA424" s="3">
        <f t="shared" si="182"/>
        <v>1641.9394837472373</v>
      </c>
      <c r="AD424" s="3">
        <f t="shared" si="167"/>
        <v>4.6001729221645249E-4</v>
      </c>
      <c r="AE424" s="3">
        <f>Eur_1M!B423/100</f>
        <v>-3.7199999999999998E-3</v>
      </c>
      <c r="AF424" s="3">
        <f t="shared" si="168"/>
        <v>1.5</v>
      </c>
      <c r="AG424" s="3">
        <f t="shared" si="169"/>
        <v>-0.5</v>
      </c>
      <c r="AH424" s="3">
        <f t="shared" si="171"/>
        <v>1.0004600172922165</v>
      </c>
      <c r="AI424" s="3">
        <f t="shared" si="170"/>
        <v>0.99628000000000005</v>
      </c>
      <c r="AL424" s="25"/>
      <c r="AM424" s="25"/>
    </row>
    <row r="425" spans="1:39">
      <c r="A425" s="4">
        <v>42619</v>
      </c>
      <c r="B425" s="3">
        <v>144.3424</v>
      </c>
      <c r="C425" s="3">
        <f t="shared" si="158"/>
        <v>5.0047992363820275E-3</v>
      </c>
      <c r="D425" s="3">
        <f t="shared" si="159"/>
        <v>2.5048015396490125E-5</v>
      </c>
      <c r="E425" s="3">
        <f t="shared" si="160"/>
        <v>1.0546403258198299E-4</v>
      </c>
      <c r="F425" s="3">
        <f t="shared" si="161"/>
        <v>1.2387954559920434E-3</v>
      </c>
      <c r="G425" s="3">
        <f t="shared" si="162"/>
        <v>3.6440087864856474E-2</v>
      </c>
      <c r="H425" s="3">
        <f t="shared" si="163"/>
        <v>1.5</v>
      </c>
      <c r="I425" s="13">
        <f>I426*(1+(H426*((B425/B426)-1))+((1-H426)*(Eur_1M!B425/100)*((A425-A426)/360)))</f>
        <v>127.22549640271649</v>
      </c>
      <c r="J425" s="3">
        <f t="shared" si="164"/>
        <v>121.71926478555099</v>
      </c>
      <c r="K425" s="3">
        <f t="shared" si="157"/>
        <v>1.2077965861237243</v>
      </c>
      <c r="L425" s="13">
        <f t="shared" si="165"/>
        <v>1207.7965861237244</v>
      </c>
      <c r="M425" s="3">
        <f t="shared" si="166"/>
        <v>7.5029789260581906E-3</v>
      </c>
      <c r="N425" s="3">
        <f t="shared" si="172"/>
        <v>4.4410228696213201E-2</v>
      </c>
      <c r="O425" s="3">
        <v>414</v>
      </c>
      <c r="P425" s="3">
        <f t="shared" si="173"/>
        <v>1.6428571428571428</v>
      </c>
      <c r="Q425" s="3">
        <f>(  Eur_12M!B424 + ( ('Swap(vs6M)_2Y'!B426 - Eur_12M!B424)/1  )*(P425-1) )/100</f>
        <v>-1.6200000000000001E-3</v>
      </c>
      <c r="R425" s="3">
        <f t="shared" si="174"/>
        <v>3.2984637346690127</v>
      </c>
      <c r="S425" s="3">
        <f t="shared" si="175"/>
        <v>3.2415413730728697</v>
      </c>
      <c r="T425" s="13">
        <f t="shared" si="176"/>
        <v>0.99951392281637019</v>
      </c>
      <c r="U425" s="13">
        <f t="shared" si="176"/>
        <v>0.99940557411979924</v>
      </c>
      <c r="V425" s="3">
        <f t="shared" si="177"/>
        <v>205.14054045360729</v>
      </c>
      <c r="W425" s="13">
        <f t="shared" si="178"/>
        <v>0.99951392281637019</v>
      </c>
      <c r="X425" s="3">
        <f t="shared" si="179"/>
        <v>2.5182632283891972E-5</v>
      </c>
      <c r="Y425" s="3">
        <f t="shared" si="180"/>
        <v>1.5871253568526278</v>
      </c>
      <c r="Z425" s="3">
        <f t="shared" si="181"/>
        <v>2.680226700902586</v>
      </c>
      <c r="AA425" s="3">
        <f t="shared" si="182"/>
        <v>1646.2561540045813</v>
      </c>
      <c r="AD425" s="3">
        <f t="shared" si="167"/>
        <v>5.0173441636296445E-3</v>
      </c>
      <c r="AE425" s="3">
        <f>Eur_1M!B424/100</f>
        <v>-3.7199999999999998E-3</v>
      </c>
      <c r="AF425" s="3">
        <f t="shared" si="168"/>
        <v>1.5</v>
      </c>
      <c r="AG425" s="3">
        <f t="shared" si="169"/>
        <v>-0.5</v>
      </c>
      <c r="AH425" s="3">
        <f t="shared" si="171"/>
        <v>1.0050173441636296</v>
      </c>
      <c r="AI425" s="3">
        <f t="shared" si="170"/>
        <v>0.99628000000000005</v>
      </c>
      <c r="AL425" s="25"/>
      <c r="AM425" s="25"/>
    </row>
    <row r="426" spans="1:39">
      <c r="A426" s="4">
        <v>42618</v>
      </c>
      <c r="B426" s="3">
        <v>143.62180000000001</v>
      </c>
      <c r="C426" s="3">
        <f t="shared" si="158"/>
        <v>3.4889369368185558E-4</v>
      </c>
      <c r="D426" s="3">
        <f t="shared" si="159"/>
        <v>1.2172680949096847E-7</v>
      </c>
      <c r="E426" s="3">
        <f t="shared" si="160"/>
        <v>8.0455107012051999E-5</v>
      </c>
      <c r="F426" s="3">
        <f t="shared" si="161"/>
        <v>-3.5682923073815775E-3</v>
      </c>
      <c r="G426" s="3">
        <f t="shared" si="162"/>
        <v>3.171297433319014E-2</v>
      </c>
      <c r="H426" s="3">
        <f t="shared" si="163"/>
        <v>1.5</v>
      </c>
      <c r="I426" s="13">
        <f>I427*(1+(H427*((B426/B427)-1))+((1-H427)*(Eur_1M!B426/100)*((A426-A427)/360)))</f>
        <v>126.27449830503372</v>
      </c>
      <c r="J426" s="3">
        <f t="shared" si="164"/>
        <v>120.80942522873765</v>
      </c>
      <c r="K426" s="3">
        <f t="shared" si="157"/>
        <v>1.1987684251947577</v>
      </c>
      <c r="L426" s="13">
        <f t="shared" si="165"/>
        <v>1198.7684251947576</v>
      </c>
      <c r="M426" s="3">
        <f t="shared" si="166"/>
        <v>5.3882831885944307E-4</v>
      </c>
      <c r="N426" s="3">
        <f t="shared" si="172"/>
        <v>4.4444248787428385E-2</v>
      </c>
      <c r="O426" s="3">
        <v>415</v>
      </c>
      <c r="P426" s="3">
        <f t="shared" si="173"/>
        <v>1.6468253968253967</v>
      </c>
      <c r="Q426" s="3">
        <f>(  Eur_12M!B425 + ( ('Swap(vs6M)_2Y'!B427 - Eur_12M!B425)/1  )*(P426-1) )/100</f>
        <v>-1.736031746031746E-3</v>
      </c>
      <c r="R426" s="3">
        <f t="shared" si="174"/>
        <v>3.1570636623972468</v>
      </c>
      <c r="S426" s="3">
        <f t="shared" si="175"/>
        <v>3.1000289379121915</v>
      </c>
      <c r="T426" s="13">
        <f t="shared" si="176"/>
        <v>0.99920316725628278</v>
      </c>
      <c r="U426" s="13">
        <f t="shared" si="176"/>
        <v>0.99903249131746452</v>
      </c>
      <c r="V426" s="3">
        <f t="shared" si="177"/>
        <v>195.92045411336244</v>
      </c>
      <c r="W426" s="13">
        <f t="shared" si="178"/>
        <v>0.99920316725628278</v>
      </c>
      <c r="X426" s="3">
        <f t="shared" si="179"/>
        <v>3.9968495819141103E-5</v>
      </c>
      <c r="Y426" s="3">
        <f t="shared" si="180"/>
        <v>1.6825906617934492</v>
      </c>
      <c r="Z426" s="3">
        <f t="shared" si="181"/>
        <v>4.2038917162127962</v>
      </c>
      <c r="AA426" s="3">
        <f t="shared" si="182"/>
        <v>1649.9424307795523</v>
      </c>
      <c r="AD426" s="3">
        <f t="shared" si="167"/>
        <v>3.4895456416550452E-4</v>
      </c>
      <c r="AE426" s="3">
        <f>Eur_1M!B425/100</f>
        <v>-3.7299999999999998E-3</v>
      </c>
      <c r="AF426" s="3">
        <f t="shared" si="168"/>
        <v>1.5</v>
      </c>
      <c r="AG426" s="3">
        <f t="shared" si="169"/>
        <v>-0.5</v>
      </c>
      <c r="AH426" s="3">
        <f t="shared" si="171"/>
        <v>1.0003489545641655</v>
      </c>
      <c r="AI426" s="3">
        <f t="shared" si="170"/>
        <v>0.99626999999999999</v>
      </c>
      <c r="AL426" s="25"/>
      <c r="AM426" s="25"/>
    </row>
    <row r="427" spans="1:39">
      <c r="A427" s="4">
        <v>42615</v>
      </c>
      <c r="B427" s="3">
        <v>143.57169999999999</v>
      </c>
      <c r="C427" s="3">
        <f t="shared" si="158"/>
        <v>-5.9395180570528548E-4</v>
      </c>
      <c r="D427" s="3">
        <f t="shared" si="159"/>
        <v>3.5277874750056918E-7</v>
      </c>
      <c r="E427" s="3">
        <f t="shared" si="160"/>
        <v>8.0725252729968284E-5</v>
      </c>
      <c r="F427" s="3">
        <f t="shared" si="161"/>
        <v>-3.2911887747059622E-3</v>
      </c>
      <c r="G427" s="3">
        <f t="shared" si="162"/>
        <v>3.1785438058340929E-2</v>
      </c>
      <c r="H427" s="3">
        <f t="shared" si="163"/>
        <v>1.5</v>
      </c>
      <c r="I427" s="13">
        <f>I428*(1+(H428*((B427/B428)-1))+((1-H428)*(Eur_1M!B427/100)*((A427-A428)/360)))</f>
        <v>126.20647635711889</v>
      </c>
      <c r="J427" s="3">
        <f t="shared" si="164"/>
        <v>120.74434722374983</v>
      </c>
      <c r="K427" s="3">
        <f t="shared" si="157"/>
        <v>1.1981226688110453</v>
      </c>
      <c r="L427" s="13">
        <f t="shared" si="165"/>
        <v>1198.1226688110453</v>
      </c>
      <c r="M427" s="3">
        <f t="shared" si="166"/>
        <v>-8.8588879383538722E-4</v>
      </c>
      <c r="N427" s="3">
        <f t="shared" si="172"/>
        <v>4.4509885428218966E-2</v>
      </c>
      <c r="O427" s="3">
        <v>416</v>
      </c>
      <c r="P427" s="3">
        <f t="shared" si="173"/>
        <v>1.6507936507936507</v>
      </c>
      <c r="Q427" s="3">
        <f>(  Eur_12M!B426 + ( ('Swap(vs6M)_2Y'!B428 - Eur_12M!B426)/1  )*(P427-1) )/100</f>
        <v>-1.7695238095238094E-3</v>
      </c>
      <c r="R427" s="3">
        <f t="shared" si="174"/>
        <v>3.1382603106535663</v>
      </c>
      <c r="S427" s="3">
        <f t="shared" si="175"/>
        <v>3.0810725789124587</v>
      </c>
      <c r="T427" s="13">
        <f t="shared" si="176"/>
        <v>0.99915023064861241</v>
      </c>
      <c r="U427" s="13">
        <f t="shared" si="176"/>
        <v>0.99896871816933364</v>
      </c>
      <c r="V427" s="3">
        <f t="shared" si="177"/>
        <v>195.21345032522754</v>
      </c>
      <c r="W427" s="13">
        <f t="shared" si="178"/>
        <v>0.99915023064861241</v>
      </c>
      <c r="X427" s="3">
        <f t="shared" si="179"/>
        <v>4.2314839985136123E-5</v>
      </c>
      <c r="Y427" s="3">
        <f t="shared" si="180"/>
        <v>1.7127003860586885</v>
      </c>
      <c r="Z427" s="3">
        <f t="shared" si="181"/>
        <v>4.4631814108542631</v>
      </c>
      <c r="AA427" s="3">
        <f t="shared" si="182"/>
        <v>1653.9154510875646</v>
      </c>
      <c r="AD427" s="3">
        <f t="shared" si="167"/>
        <v>-5.9377545124861264E-4</v>
      </c>
      <c r="AE427" s="3">
        <f>Eur_1M!B426/100</f>
        <v>-3.7299999999999998E-3</v>
      </c>
      <c r="AF427" s="3">
        <f t="shared" si="168"/>
        <v>1.5</v>
      </c>
      <c r="AG427" s="3">
        <f t="shared" si="169"/>
        <v>-0.5</v>
      </c>
      <c r="AH427" s="3">
        <f t="shared" si="171"/>
        <v>0.99940622454875139</v>
      </c>
      <c r="AI427" s="3">
        <f t="shared" si="170"/>
        <v>0.99626999999999999</v>
      </c>
      <c r="AL427" s="25"/>
      <c r="AM427" s="25"/>
    </row>
    <row r="428" spans="1:39">
      <c r="A428" s="4">
        <v>42614</v>
      </c>
      <c r="B428" s="3">
        <v>143.65700000000001</v>
      </c>
      <c r="C428" s="3">
        <f t="shared" si="158"/>
        <v>-1.0144027965126423E-3</v>
      </c>
      <c r="D428" s="3">
        <f t="shared" si="159"/>
        <v>1.0290130335726692E-6</v>
      </c>
      <c r="E428" s="3">
        <f t="shared" si="160"/>
        <v>8.1217822990415283E-5</v>
      </c>
      <c r="F428" s="3">
        <f t="shared" si="161"/>
        <v>-3.6166656002426939E-3</v>
      </c>
      <c r="G428" s="3">
        <f t="shared" si="162"/>
        <v>3.1860696783638079E-2</v>
      </c>
      <c r="H428" s="3">
        <f t="shared" si="163"/>
        <v>1.5</v>
      </c>
      <c r="I428" s="13">
        <f>I429*(1+(H429*((B428/B429)-1))+((1-H429)*(Eur_1M!B428/100)*((A428-A429)/360)))</f>
        <v>126.3183307982158</v>
      </c>
      <c r="J428" s="3">
        <f t="shared" si="164"/>
        <v>120.85136068188733</v>
      </c>
      <c r="K428" s="3">
        <f t="shared" si="157"/>
        <v>1.1991845425385566</v>
      </c>
      <c r="L428" s="13">
        <f t="shared" si="165"/>
        <v>1199.1845425385566</v>
      </c>
      <c r="M428" s="3">
        <f t="shared" si="166"/>
        <v>-1.5168158129145806E-3</v>
      </c>
      <c r="N428" s="3">
        <f t="shared" si="172"/>
        <v>4.4494711019787594E-2</v>
      </c>
      <c r="O428" s="3">
        <v>417</v>
      </c>
      <c r="P428" s="3">
        <f t="shared" si="173"/>
        <v>1.6547619047619047</v>
      </c>
      <c r="Q428" s="3">
        <f>(  Eur_12M!B427 + ( ('Swap(vs6M)_2Y'!B429 - Eur_12M!B427)/1  )*(P428-1) )/100</f>
        <v>-1.6165476190476188E-3</v>
      </c>
      <c r="R428" s="3">
        <f t="shared" si="174"/>
        <v>3.1553908412005227</v>
      </c>
      <c r="S428" s="3">
        <f t="shared" si="175"/>
        <v>3.0981539354496914</v>
      </c>
      <c r="T428" s="13">
        <f t="shared" si="176"/>
        <v>0.99919858384245075</v>
      </c>
      <c r="U428" s="13">
        <f t="shared" si="176"/>
        <v>0.9990263487419907</v>
      </c>
      <c r="V428" s="3">
        <f t="shared" si="177"/>
        <v>196.52117350756043</v>
      </c>
      <c r="W428" s="13">
        <f t="shared" si="178"/>
        <v>0.99919858384245075</v>
      </c>
      <c r="X428" s="3">
        <f t="shared" si="179"/>
        <v>4.0024256015583463E-5</v>
      </c>
      <c r="Y428" s="3">
        <f t="shared" si="180"/>
        <v>1.5623247989744407</v>
      </c>
      <c r="Z428" s="3">
        <f t="shared" si="181"/>
        <v>4.2377878960399933</v>
      </c>
      <c r="AA428" s="3">
        <f t="shared" si="182"/>
        <v>1657.5788442811715</v>
      </c>
      <c r="AD428" s="3">
        <f t="shared" si="167"/>
        <v>-1.0138884639240286E-3</v>
      </c>
      <c r="AE428" s="3">
        <f>Eur_1M!B427/100</f>
        <v>-3.7199999999999998E-3</v>
      </c>
      <c r="AF428" s="3">
        <f t="shared" si="168"/>
        <v>1.5</v>
      </c>
      <c r="AG428" s="3">
        <f t="shared" si="169"/>
        <v>-0.5</v>
      </c>
      <c r="AH428" s="3">
        <f t="shared" si="171"/>
        <v>0.99898611153607597</v>
      </c>
      <c r="AI428" s="3">
        <f t="shared" si="170"/>
        <v>0.99628000000000005</v>
      </c>
      <c r="AL428" s="25"/>
      <c r="AM428" s="25"/>
    </row>
    <row r="429" spans="1:39">
      <c r="A429" s="4">
        <v>42613</v>
      </c>
      <c r="B429" s="3">
        <v>143.80279999999999</v>
      </c>
      <c r="C429" s="3">
        <f t="shared" si="158"/>
        <v>-2.1971244788330326E-3</v>
      </c>
      <c r="D429" s="3">
        <f t="shared" si="159"/>
        <v>4.827355975487325E-6</v>
      </c>
      <c r="E429" s="3">
        <f t="shared" si="160"/>
        <v>9.353730854416817E-5</v>
      </c>
      <c r="F429" s="3">
        <f t="shared" si="161"/>
        <v>1.0512969107573898E-3</v>
      </c>
      <c r="G429" s="3">
        <f t="shared" si="162"/>
        <v>3.4320166022091751E-2</v>
      </c>
      <c r="H429" s="3">
        <f t="shared" si="163"/>
        <v>1.5</v>
      </c>
      <c r="I429" s="13">
        <f>I430*(1+(H430*((B429/B430)-1))+((1-H430)*(Eur_1M!B429/100)*((A429-A430)/360)))</f>
        <v>126.51007782552985</v>
      </c>
      <c r="J429" s="3">
        <f t="shared" si="164"/>
        <v>121.03480903028759</v>
      </c>
      <c r="K429" s="3">
        <f t="shared" si="157"/>
        <v>1.2010048648130811</v>
      </c>
      <c r="L429" s="13">
        <f t="shared" si="165"/>
        <v>1201.0048648130812</v>
      </c>
      <c r="M429" s="3">
        <f t="shared" si="166"/>
        <v>-3.2923298485847906E-3</v>
      </c>
      <c r="N429" s="3">
        <f t="shared" si="172"/>
        <v>4.4321970876349044E-2</v>
      </c>
      <c r="O429" s="3">
        <v>418</v>
      </c>
      <c r="P429" s="3">
        <f t="shared" si="173"/>
        <v>1.6587301587301588</v>
      </c>
      <c r="Q429" s="3">
        <f>(  Eur_12M!B428 + ( ('Swap(vs6M)_2Y'!B430 - Eur_12M!B428)/1  )*(P429-1) )/100</f>
        <v>-1.6464285714285717E-3</v>
      </c>
      <c r="R429" s="3">
        <f t="shared" si="174"/>
        <v>3.1893346127368924</v>
      </c>
      <c r="S429" s="3">
        <f t="shared" si="175"/>
        <v>3.1322515936627444</v>
      </c>
      <c r="T429" s="13">
        <f t="shared" si="176"/>
        <v>0.99928699644810237</v>
      </c>
      <c r="U429" s="13">
        <f t="shared" si="176"/>
        <v>0.99913264424057835</v>
      </c>
      <c r="V429" s="3">
        <f t="shared" si="177"/>
        <v>198.28355855680309</v>
      </c>
      <c r="W429" s="13">
        <f t="shared" si="178"/>
        <v>0.99928699644810237</v>
      </c>
      <c r="X429" s="3">
        <f t="shared" si="179"/>
        <v>3.5980571486490676E-5</v>
      </c>
      <c r="Y429" s="3">
        <f t="shared" si="180"/>
        <v>1.5985231405783928</v>
      </c>
      <c r="Z429" s="3">
        <f t="shared" si="181"/>
        <v>3.8155082348529796</v>
      </c>
      <c r="AA429" s="3">
        <f t="shared" si="182"/>
        <v>1661.8236664607969</v>
      </c>
      <c r="AD429" s="3">
        <f t="shared" si="167"/>
        <v>-2.1947125675917389E-3</v>
      </c>
      <c r="AE429" s="3">
        <f>Eur_1M!B428/100</f>
        <v>-3.7199999999999998E-3</v>
      </c>
      <c r="AF429" s="3">
        <f t="shared" si="168"/>
        <v>1.5</v>
      </c>
      <c r="AG429" s="3">
        <f t="shared" si="169"/>
        <v>-0.5</v>
      </c>
      <c r="AH429" s="3">
        <f t="shared" si="171"/>
        <v>0.99780528743240826</v>
      </c>
      <c r="AI429" s="3">
        <f t="shared" si="170"/>
        <v>0.99628000000000005</v>
      </c>
      <c r="AL429" s="25"/>
      <c r="AM429" s="25"/>
    </row>
    <row r="430" spans="1:39">
      <c r="A430" s="4">
        <v>42612</v>
      </c>
      <c r="B430" s="3">
        <v>144.1191</v>
      </c>
      <c r="C430" s="3">
        <f t="shared" si="158"/>
        <v>2.9702070411025046E-4</v>
      </c>
      <c r="D430" s="3">
        <f t="shared" si="159"/>
        <v>8.8221298670148951E-8</v>
      </c>
      <c r="E430" s="3">
        <f t="shared" si="160"/>
        <v>8.8755913284663959E-5</v>
      </c>
      <c r="F430" s="3">
        <f t="shared" si="161"/>
        <v>3.0340368845927067E-3</v>
      </c>
      <c r="G430" s="3">
        <f t="shared" si="162"/>
        <v>3.3354536694459008E-2</v>
      </c>
      <c r="H430" s="3">
        <f t="shared" si="163"/>
        <v>1.5</v>
      </c>
      <c r="I430" s="13">
        <f>I431*(1+(H431*((B430/B431)-1))+((1-H431)*(Eur_1M!B430/100)*((A430-A431)/360)))</f>
        <v>126.92727713291755</v>
      </c>
      <c r="J430" s="3">
        <f t="shared" si="164"/>
        <v>121.43395223978649</v>
      </c>
      <c r="K430" s="3">
        <f t="shared" si="157"/>
        <v>1.2049654852346436</v>
      </c>
      <c r="L430" s="13">
        <f t="shared" si="165"/>
        <v>1204.9654852346437</v>
      </c>
      <c r="M430" s="3">
        <f t="shared" si="166"/>
        <v>4.5064844920119523E-4</v>
      </c>
      <c r="N430" s="3">
        <f t="shared" si="172"/>
        <v>4.4326895058960168E-2</v>
      </c>
      <c r="O430" s="3">
        <v>419</v>
      </c>
      <c r="P430" s="3">
        <f t="shared" si="173"/>
        <v>1.6626984126984128</v>
      </c>
      <c r="Q430" s="3">
        <f>(  Eur_12M!B429 + ( ('Swap(vs6M)_2Y'!B431 - Eur_12M!B429)/1  )*(P430-1) )/100</f>
        <v>-1.6034523809523812E-3</v>
      </c>
      <c r="R430" s="3">
        <f t="shared" si="174"/>
        <v>3.2439838798571401</v>
      </c>
      <c r="S430" s="3">
        <f t="shared" si="175"/>
        <v>3.1868262709289756</v>
      </c>
      <c r="T430" s="13">
        <f t="shared" si="176"/>
        <v>0.99941064791586232</v>
      </c>
      <c r="U430" s="13">
        <f t="shared" si="176"/>
        <v>0.99928078426365541</v>
      </c>
      <c r="V430" s="3">
        <f t="shared" si="177"/>
        <v>202.30685725895182</v>
      </c>
      <c r="W430" s="13">
        <f t="shared" si="178"/>
        <v>0.99941064791586232</v>
      </c>
      <c r="X430" s="3">
        <f t="shared" si="179"/>
        <v>3.0041893989319949E-5</v>
      </c>
      <c r="Y430" s="3">
        <f t="shared" si="180"/>
        <v>1.5637236821878819</v>
      </c>
      <c r="Z430" s="3">
        <f t="shared" si="181"/>
        <v>3.2148248563301385</v>
      </c>
      <c r="AA430" s="3">
        <f t="shared" si="182"/>
        <v>1665.9381457314262</v>
      </c>
      <c r="AD430" s="3">
        <f t="shared" si="167"/>
        <v>2.9706481912716853E-4</v>
      </c>
      <c r="AE430" s="3">
        <f>Eur_1M!B429/100</f>
        <v>-3.7099999999999998E-3</v>
      </c>
      <c r="AF430" s="3">
        <f t="shared" si="168"/>
        <v>1.5</v>
      </c>
      <c r="AG430" s="3">
        <f t="shared" si="169"/>
        <v>-0.5</v>
      </c>
      <c r="AH430" s="3">
        <f t="shared" si="171"/>
        <v>1.0002970648191272</v>
      </c>
      <c r="AI430" s="3">
        <f t="shared" si="170"/>
        <v>0.99629000000000001</v>
      </c>
      <c r="AL430" s="25"/>
      <c r="AM430" s="25"/>
    </row>
    <row r="431" spans="1:39">
      <c r="A431" s="4">
        <v>42611</v>
      </c>
      <c r="B431" s="3">
        <v>144.0763</v>
      </c>
      <c r="C431" s="3">
        <f t="shared" si="158"/>
        <v>9.6592701949876024E-4</v>
      </c>
      <c r="D431" s="3">
        <f t="shared" si="159"/>
        <v>9.3301500699775835E-7</v>
      </c>
      <c r="E431" s="3">
        <f t="shared" si="160"/>
        <v>1.0294311419487383E-4</v>
      </c>
      <c r="F431" s="3">
        <f t="shared" si="161"/>
        <v>-1.0412667905084715E-3</v>
      </c>
      <c r="G431" s="3">
        <f t="shared" si="162"/>
        <v>3.6005557485506746E-2</v>
      </c>
      <c r="H431" s="3">
        <f t="shared" si="163"/>
        <v>1.5</v>
      </c>
      <c r="I431" s="13">
        <f>I432*(1+(H432*((B431/B432)-1))+((1-H432)*(Eur_1M!B431/100)*((A431-A432)/360)))</f>
        <v>126.87009043883158</v>
      </c>
      <c r="J431" s="3">
        <f t="shared" si="164"/>
        <v>121.37924054632509</v>
      </c>
      <c r="K431" s="3">
        <f t="shared" si="157"/>
        <v>1.2044225917436244</v>
      </c>
      <c r="L431" s="13">
        <f t="shared" si="165"/>
        <v>1204.4225917436245</v>
      </c>
      <c r="M431" s="3">
        <f t="shared" si="166"/>
        <v>1.4639767121598134E-3</v>
      </c>
      <c r="N431" s="3">
        <f t="shared" si="172"/>
        <v>4.4315968176602355E-2</v>
      </c>
      <c r="O431" s="3">
        <v>420</v>
      </c>
      <c r="P431" s="3">
        <f t="shared" si="173"/>
        <v>1.6666666666666667</v>
      </c>
      <c r="Q431" s="3">
        <f>(  Eur_12M!B430 + ( ('Swap(vs6M)_2Y'!B432 - Eur_12M!B430)/1  )*(P431-1) )/100</f>
        <v>-1.5666666666666667E-3</v>
      </c>
      <c r="R431" s="3">
        <f t="shared" si="174"/>
        <v>3.2340561825891307</v>
      </c>
      <c r="S431" s="3">
        <f t="shared" si="175"/>
        <v>3.1768445136827843</v>
      </c>
      <c r="T431" s="13">
        <f t="shared" si="176"/>
        <v>0.99938977277756569</v>
      </c>
      <c r="U431" s="13">
        <f t="shared" si="176"/>
        <v>0.99925556582187824</v>
      </c>
      <c r="V431" s="3">
        <f t="shared" si="177"/>
        <v>201.81947777853725</v>
      </c>
      <c r="W431" s="13">
        <f t="shared" si="178"/>
        <v>0.99938977277756569</v>
      </c>
      <c r="X431" s="3">
        <f t="shared" si="179"/>
        <v>3.1008277163640622E-5</v>
      </c>
      <c r="Y431" s="3">
        <f t="shared" si="180"/>
        <v>1.5254235745806011</v>
      </c>
      <c r="Z431" s="3">
        <f t="shared" si="181"/>
        <v>3.3223426006500936</v>
      </c>
      <c r="AA431" s="3">
        <f t="shared" si="182"/>
        <v>1669.780237520484</v>
      </c>
      <c r="AD431" s="3">
        <f t="shared" si="167"/>
        <v>9.6639367724260516E-4</v>
      </c>
      <c r="AE431" s="3">
        <f>Eur_1M!B430/100</f>
        <v>-3.7099999999999998E-3</v>
      </c>
      <c r="AF431" s="3">
        <f t="shared" si="168"/>
        <v>1.5</v>
      </c>
      <c r="AG431" s="3">
        <f t="shared" si="169"/>
        <v>-0.5</v>
      </c>
      <c r="AH431" s="3">
        <f t="shared" si="171"/>
        <v>1.0009663936772426</v>
      </c>
      <c r="AI431" s="3">
        <f t="shared" si="170"/>
        <v>0.99629000000000001</v>
      </c>
      <c r="AL431" s="25"/>
      <c r="AM431" s="25"/>
    </row>
    <row r="432" spans="1:39">
      <c r="A432" s="4">
        <v>42608</v>
      </c>
      <c r="B432" s="3">
        <v>143.93719999999999</v>
      </c>
      <c r="C432" s="3">
        <f t="shared" si="158"/>
        <v>-9.7564404581110145E-4</v>
      </c>
      <c r="D432" s="3">
        <f t="shared" si="159"/>
        <v>9.518813041266546E-7</v>
      </c>
      <c r="E432" s="3">
        <f t="shared" si="160"/>
        <v>1.0250599682747187E-4</v>
      </c>
      <c r="F432" s="3">
        <f t="shared" si="161"/>
        <v>-2.7113938097202265E-3</v>
      </c>
      <c r="G432" s="3">
        <f t="shared" si="162"/>
        <v>3.5874001958236701E-2</v>
      </c>
      <c r="H432" s="3">
        <f t="shared" si="163"/>
        <v>1.5</v>
      </c>
      <c r="I432" s="13">
        <f>I433*(1+(H433*((B432/B433)-1))+((1-H433)*(Eur_1M!B432/100)*((A432-A433)/360)))</f>
        <v>126.68449147039175</v>
      </c>
      <c r="J432" s="3">
        <f t="shared" si="164"/>
        <v>121.20167417305707</v>
      </c>
      <c r="K432" s="3">
        <f t="shared" si="157"/>
        <v>1.2026606351641023</v>
      </c>
      <c r="L432" s="13">
        <f t="shared" si="165"/>
        <v>1202.6606351641024</v>
      </c>
      <c r="M432" s="3">
        <f t="shared" si="166"/>
        <v>-1.4586768529560362E-3</v>
      </c>
      <c r="N432" s="3">
        <f t="shared" si="172"/>
        <v>4.4272294170122767E-2</v>
      </c>
      <c r="O432" s="3">
        <v>421</v>
      </c>
      <c r="P432" s="3">
        <f t="shared" si="173"/>
        <v>1.6706349206349207</v>
      </c>
      <c r="Q432" s="3">
        <f>(  Eur_12M!B431 + ( ('Swap(vs6M)_2Y'!B433 - Eur_12M!B431)/1  )*(P432-1) )/100</f>
        <v>-1.5528968253968253E-3</v>
      </c>
      <c r="R432" s="3">
        <f t="shared" si="174"/>
        <v>3.2081209398014181</v>
      </c>
      <c r="S432" s="3">
        <f t="shared" si="175"/>
        <v>3.1508976522408911</v>
      </c>
      <c r="T432" s="13">
        <f t="shared" si="176"/>
        <v>0.99933197348752467</v>
      </c>
      <c r="U432" s="13">
        <f t="shared" si="176"/>
        <v>0.99918615241630193</v>
      </c>
      <c r="V432" s="3">
        <f t="shared" si="177"/>
        <v>200.07549584885589</v>
      </c>
      <c r="W432" s="13">
        <f t="shared" si="178"/>
        <v>0.99933197348752467</v>
      </c>
      <c r="X432" s="3">
        <f t="shared" si="179"/>
        <v>3.3752510624786227E-5</v>
      </c>
      <c r="Y432" s="3">
        <f t="shared" si="180"/>
        <v>1.5078197948659664</v>
      </c>
      <c r="Z432" s="3">
        <f t="shared" si="181"/>
        <v>3.6108201506208544</v>
      </c>
      <c r="AA432" s="3">
        <f t="shared" si="182"/>
        <v>1673.6115412016386</v>
      </c>
      <c r="AD432" s="3">
        <f t="shared" si="167"/>
        <v>-9.7516825990417999E-4</v>
      </c>
      <c r="AE432" s="3">
        <f>Eur_1M!B431/100</f>
        <v>-3.7099999999999998E-3</v>
      </c>
      <c r="AF432" s="3">
        <f t="shared" si="168"/>
        <v>1.5</v>
      </c>
      <c r="AG432" s="3">
        <f t="shared" si="169"/>
        <v>-0.5</v>
      </c>
      <c r="AH432" s="3">
        <f t="shared" si="171"/>
        <v>0.99902483174009582</v>
      </c>
      <c r="AI432" s="3">
        <f t="shared" si="170"/>
        <v>0.99629000000000001</v>
      </c>
      <c r="AL432" s="25"/>
      <c r="AM432" s="25"/>
    </row>
    <row r="433" spans="1:39">
      <c r="A433" s="4">
        <v>42607</v>
      </c>
      <c r="B433" s="3">
        <v>144.07769999999999</v>
      </c>
      <c r="C433" s="3">
        <f t="shared" si="158"/>
        <v>-1.4765842062542268E-3</v>
      </c>
      <c r="D433" s="3">
        <f t="shared" si="159"/>
        <v>2.180300918159425E-6</v>
      </c>
      <c r="E433" s="3">
        <f t="shared" si="160"/>
        <v>1.0610014609935411E-4</v>
      </c>
      <c r="F433" s="3">
        <f t="shared" si="161"/>
        <v>3.9639248650684888E-4</v>
      </c>
      <c r="G433" s="3">
        <f t="shared" si="162"/>
        <v>3.6561767610986007E-2</v>
      </c>
      <c r="H433" s="3">
        <f t="shared" si="163"/>
        <v>1.5</v>
      </c>
      <c r="I433" s="13">
        <f>I434*(1+(H434*((B433/B434)-1))+((1-H434)*(Eur_1M!B433/100)*((A433-A434)/360)))</f>
        <v>126.86941804699693</v>
      </c>
      <c r="J433" s="3">
        <f t="shared" si="164"/>
        <v>121.37859725514465</v>
      </c>
      <c r="K433" s="3">
        <f t="shared" si="157"/>
        <v>1.2044162084903818</v>
      </c>
      <c r="L433" s="13">
        <f t="shared" si="165"/>
        <v>1204.4162084903817</v>
      </c>
      <c r="M433" s="3">
        <f t="shared" si="166"/>
        <v>-2.2105722926845754E-3</v>
      </c>
      <c r="N433" s="3">
        <f t="shared" si="172"/>
        <v>4.4694065455658197E-2</v>
      </c>
      <c r="O433" s="3">
        <v>422</v>
      </c>
      <c r="P433" s="3">
        <f t="shared" si="173"/>
        <v>1.6746031746031746</v>
      </c>
      <c r="Q433" s="3">
        <f>(  Eur_12M!B432 + ( ('Swap(vs6M)_2Y'!B434 - Eur_12M!B432)/1  )*(P433-1) )/100</f>
        <v>-1.5356349206349206E-3</v>
      </c>
      <c r="R433" s="3">
        <f t="shared" si="174"/>
        <v>3.2003031152546657</v>
      </c>
      <c r="S433" s="3">
        <f t="shared" si="175"/>
        <v>3.1424661075665687</v>
      </c>
      <c r="T433" s="13">
        <f t="shared" si="176"/>
        <v>0.999313584365213</v>
      </c>
      <c r="U433" s="13">
        <f t="shared" si="176"/>
        <v>0.99916234446347751</v>
      </c>
      <c r="V433" s="3">
        <f t="shared" si="177"/>
        <v>201.85440232134454</v>
      </c>
      <c r="W433" s="13">
        <f t="shared" si="178"/>
        <v>0.999313584365213</v>
      </c>
      <c r="X433" s="3">
        <f t="shared" si="179"/>
        <v>3.4191538204286353E-5</v>
      </c>
      <c r="Y433" s="3">
        <f t="shared" si="180"/>
        <v>1.4887610128062607</v>
      </c>
      <c r="Z433" s="3">
        <f t="shared" si="181"/>
        <v>3.712219031635962</v>
      </c>
      <c r="AA433" s="3">
        <f t="shared" si="182"/>
        <v>1677.5087384692683</v>
      </c>
      <c r="AD433" s="3">
        <f t="shared" si="167"/>
        <v>-1.475494592163451E-3</v>
      </c>
      <c r="AE433" s="3">
        <f>Eur_1M!B432/100</f>
        <v>-3.7000000000000002E-3</v>
      </c>
      <c r="AF433" s="3">
        <f t="shared" si="168"/>
        <v>1.5</v>
      </c>
      <c r="AG433" s="3">
        <f t="shared" si="169"/>
        <v>-0.5</v>
      </c>
      <c r="AH433" s="3">
        <f t="shared" si="171"/>
        <v>0.99852450540783655</v>
      </c>
      <c r="AI433" s="3">
        <f t="shared" si="170"/>
        <v>0.99629999999999996</v>
      </c>
      <c r="AL433" s="25"/>
      <c r="AM433" s="25"/>
    </row>
    <row r="434" spans="1:39">
      <c r="A434" s="4">
        <v>42606</v>
      </c>
      <c r="B434" s="3">
        <v>144.29060000000001</v>
      </c>
      <c r="C434" s="3">
        <f t="shared" si="158"/>
        <v>-2.3006475176868505E-4</v>
      </c>
      <c r="D434" s="3">
        <f t="shared" si="159"/>
        <v>5.2929790006386672E-8</v>
      </c>
      <c r="E434" s="3">
        <f t="shared" si="160"/>
        <v>1.0426755922183079E-4</v>
      </c>
      <c r="F434" s="3">
        <f t="shared" si="161"/>
        <v>2.4626495178396192E-3</v>
      </c>
      <c r="G434" s="3">
        <f t="shared" si="162"/>
        <v>3.6193238613406883E-2</v>
      </c>
      <c r="H434" s="3">
        <f t="shared" si="163"/>
        <v>1.5</v>
      </c>
      <c r="I434" s="13">
        <f>I435*(1+(H435*((B434/B435)-1))+((1-H435)*(Eur_1M!B434/100)*((A434-A435)/360)))</f>
        <v>127.15018227780276</v>
      </c>
      <c r="J434" s="3">
        <f t="shared" si="164"/>
        <v>121.6472102039485</v>
      </c>
      <c r="K434" s="3">
        <f t="shared" si="157"/>
        <v>1.2070816025274351</v>
      </c>
      <c r="L434" s="13">
        <f t="shared" si="165"/>
        <v>1207.0816025274351</v>
      </c>
      <c r="M434" s="3">
        <f t="shared" si="166"/>
        <v>-3.3999022348099264E-4</v>
      </c>
      <c r="N434" s="3">
        <f t="shared" si="172"/>
        <v>4.4688881279082229E-2</v>
      </c>
      <c r="O434" s="3">
        <v>423</v>
      </c>
      <c r="P434" s="3">
        <f t="shared" si="173"/>
        <v>1.6785714285714286</v>
      </c>
      <c r="Q434" s="3">
        <f>(  Eur_12M!B433 + ( ('Swap(vs6M)_2Y'!B435 - Eur_12M!B433)/1  )*(P434-1) )/100</f>
        <v>-1.4639285714285715E-3</v>
      </c>
      <c r="R434" s="3">
        <f t="shared" si="174"/>
        <v>3.2371041367858902</v>
      </c>
      <c r="S434" s="3">
        <f t="shared" si="175"/>
        <v>3.179205358989492</v>
      </c>
      <c r="T434" s="13">
        <f t="shared" si="176"/>
        <v>0.99939625330263682</v>
      </c>
      <c r="U434" s="13">
        <f t="shared" si="176"/>
        <v>0.99926160288313581</v>
      </c>
      <c r="V434" s="3">
        <f t="shared" si="177"/>
        <v>204.63271448317937</v>
      </c>
      <c r="W434" s="13">
        <f t="shared" si="178"/>
        <v>0.99939625330263682</v>
      </c>
      <c r="X434" s="3">
        <f t="shared" si="179"/>
        <v>3.0272769301468409E-5</v>
      </c>
      <c r="Y434" s="3">
        <f t="shared" si="180"/>
        <v>1.422401925442665</v>
      </c>
      <c r="Z434" s="3">
        <f t="shared" si="181"/>
        <v>3.308755851018133</v>
      </c>
      <c r="AA434" s="3">
        <f t="shared" si="182"/>
        <v>1681.4587670044377</v>
      </c>
      <c r="AD434" s="3">
        <f t="shared" si="167"/>
        <v>-2.3003828890311162E-4</v>
      </c>
      <c r="AE434" s="3">
        <f>Eur_1M!B433/100</f>
        <v>-3.6800000000000001E-3</v>
      </c>
      <c r="AF434" s="3">
        <f t="shared" si="168"/>
        <v>1.5</v>
      </c>
      <c r="AG434" s="3">
        <f t="shared" si="169"/>
        <v>-0.5</v>
      </c>
      <c r="AH434" s="3">
        <f t="shared" si="171"/>
        <v>0.99976996171109689</v>
      </c>
      <c r="AI434" s="3">
        <f t="shared" si="170"/>
        <v>0.99631999999999998</v>
      </c>
      <c r="AL434" s="25"/>
      <c r="AM434" s="25"/>
    </row>
    <row r="435" spans="1:39">
      <c r="A435" s="4">
        <v>42605</v>
      </c>
      <c r="B435" s="3">
        <v>144.32380000000001</v>
      </c>
      <c r="C435" s="3">
        <f t="shared" si="158"/>
        <v>5.7511225964814411E-5</v>
      </c>
      <c r="D435" s="3">
        <f t="shared" si="159"/>
        <v>3.3075411119759431E-9</v>
      </c>
      <c r="E435" s="3">
        <f t="shared" si="160"/>
        <v>1.1204073606676707E-4</v>
      </c>
      <c r="F435" s="3">
        <f t="shared" si="161"/>
        <v>5.4902322114529466E-3</v>
      </c>
      <c r="G435" s="3">
        <f t="shared" si="162"/>
        <v>3.73192095991835E-2</v>
      </c>
      <c r="H435" s="3">
        <f t="shared" si="163"/>
        <v>1.5</v>
      </c>
      <c r="I435" s="13">
        <f>I436*(1+(H436*((B435/B436)-1))+((1-H436)*(Eur_1M!B435/100)*((A435-A436)/360)))</f>
        <v>127.19341944638185</v>
      </c>
      <c r="J435" s="3">
        <f t="shared" si="164"/>
        <v>121.68857609773285</v>
      </c>
      <c r="K435" s="3">
        <f t="shared" si="157"/>
        <v>1.2074920682444497</v>
      </c>
      <c r="L435" s="13">
        <f t="shared" si="165"/>
        <v>1207.4920682444497</v>
      </c>
      <c r="M435" s="3">
        <f t="shared" si="166"/>
        <v>9.1390143444170893E-5</v>
      </c>
      <c r="N435" s="3">
        <f t="shared" si="172"/>
        <v>4.4689990024553254E-2</v>
      </c>
      <c r="O435" s="3">
        <v>424</v>
      </c>
      <c r="P435" s="3">
        <f t="shared" si="173"/>
        <v>1.6825396825396826</v>
      </c>
      <c r="Q435" s="3">
        <f>(  Eur_12M!B434 + ( ('Swap(vs6M)_2Y'!B436 - Eur_12M!B434)/1  )*(P435-1) )/100</f>
        <v>-1.4665079365079367E-3</v>
      </c>
      <c r="R435" s="3">
        <f t="shared" si="174"/>
        <v>3.2389641152936033</v>
      </c>
      <c r="S435" s="3">
        <f t="shared" si="175"/>
        <v>3.1809955014417772</v>
      </c>
      <c r="T435" s="13">
        <f t="shared" si="176"/>
        <v>0.9994001766709365</v>
      </c>
      <c r="U435" s="13">
        <f t="shared" si="176"/>
        <v>0.99926615045661049</v>
      </c>
      <c r="V435" s="3">
        <f t="shared" si="177"/>
        <v>205.03294437696786</v>
      </c>
      <c r="W435" s="13">
        <f t="shared" si="178"/>
        <v>0.9994001766709365</v>
      </c>
      <c r="X435" s="3">
        <f t="shared" si="179"/>
        <v>3.004452635996793E-5</v>
      </c>
      <c r="Y435" s="3">
        <f t="shared" si="180"/>
        <v>1.4253074954713416</v>
      </c>
      <c r="Z435" s="3">
        <f t="shared" si="181"/>
        <v>3.2938931627656682</v>
      </c>
      <c r="AA435" s="3">
        <f t="shared" si="182"/>
        <v>1685.4586229723925</v>
      </c>
      <c r="AD435" s="3">
        <f t="shared" si="167"/>
        <v>5.751287976707431E-5</v>
      </c>
      <c r="AE435" s="3">
        <f>Eur_1M!B434/100</f>
        <v>-3.6900000000000001E-3</v>
      </c>
      <c r="AF435" s="3">
        <f t="shared" si="168"/>
        <v>1.5</v>
      </c>
      <c r="AG435" s="3">
        <f t="shared" si="169"/>
        <v>-0.5</v>
      </c>
      <c r="AH435" s="3">
        <f t="shared" si="171"/>
        <v>1.0000575128797671</v>
      </c>
      <c r="AI435" s="3">
        <f t="shared" si="170"/>
        <v>0.99631000000000003</v>
      </c>
      <c r="AL435" s="25"/>
      <c r="AM435" s="25"/>
    </row>
    <row r="436" spans="1:39">
      <c r="A436" s="4">
        <v>42604</v>
      </c>
      <c r="B436" s="3">
        <v>144.31549999999999</v>
      </c>
      <c r="C436" s="3">
        <f t="shared" si="158"/>
        <v>3.9018479115073925E-3</v>
      </c>
      <c r="D436" s="3">
        <f t="shared" si="159"/>
        <v>1.5224417124534602E-5</v>
      </c>
      <c r="E436" s="3">
        <f t="shared" si="160"/>
        <v>1.1290331203423001E-4</v>
      </c>
      <c r="F436" s="3">
        <f t="shared" si="161"/>
        <v>6.3632496033043219E-3</v>
      </c>
      <c r="G436" s="3">
        <f t="shared" si="162"/>
        <v>3.7377432174475395E-2</v>
      </c>
      <c r="H436" s="3">
        <f t="shared" si="163"/>
        <v>1.5</v>
      </c>
      <c r="I436" s="13">
        <f>I437*(1+(H437*((B436/B437)-1))+((1-H437)*(Eur_1M!B436/100)*((A436-A437)/360)))</f>
        <v>127.18179575268709</v>
      </c>
      <c r="J436" s="3">
        <f t="shared" si="164"/>
        <v>121.6774554694734</v>
      </c>
      <c r="K436" s="3">
        <f t="shared" si="157"/>
        <v>1.207381720413554</v>
      </c>
      <c r="L436" s="13">
        <f t="shared" si="165"/>
        <v>1207.3817204135539</v>
      </c>
      <c r="M436" s="3">
        <f t="shared" si="166"/>
        <v>5.8623627686287981E-3</v>
      </c>
      <c r="N436" s="3">
        <f t="shared" si="172"/>
        <v>4.426361422345345E-2</v>
      </c>
      <c r="O436" s="3">
        <v>425</v>
      </c>
      <c r="P436" s="3">
        <f t="shared" si="173"/>
        <v>1.6865079365079365</v>
      </c>
      <c r="Q436" s="3">
        <f>(  Eur_12M!B435 + ( ('Swap(vs6M)_2Y'!B437 - Eur_12M!B435)/1  )*(P436-1) )/100</f>
        <v>-1.5172222222222225E-3</v>
      </c>
      <c r="R436" s="3">
        <f t="shared" si="174"/>
        <v>3.262647943061042</v>
      </c>
      <c r="S436" s="3">
        <f t="shared" si="175"/>
        <v>3.2051647258328337</v>
      </c>
      <c r="T436" s="13">
        <f t="shared" si="176"/>
        <v>0.99944811727683203</v>
      </c>
      <c r="U436" s="13">
        <f t="shared" si="176"/>
        <v>0.99932507397761017</v>
      </c>
      <c r="V436" s="3">
        <f t="shared" si="177"/>
        <v>204.82995868049215</v>
      </c>
      <c r="W436" s="13">
        <f t="shared" si="178"/>
        <v>0.99944811727683203</v>
      </c>
      <c r="X436" s="3">
        <f t="shared" si="179"/>
        <v>2.8055622177888313E-5</v>
      </c>
      <c r="Y436" s="3">
        <f t="shared" si="180"/>
        <v>1.4800171261887272</v>
      </c>
      <c r="Z436" s="3">
        <f t="shared" si="181"/>
        <v>3.0531234053307652</v>
      </c>
      <c r="AA436" s="3">
        <f t="shared" si="182"/>
        <v>1689.6877268414728</v>
      </c>
      <c r="AD436" s="3">
        <f t="shared" si="167"/>
        <v>3.9094700302948482E-3</v>
      </c>
      <c r="AE436" s="3">
        <f>Eur_1M!B435/100</f>
        <v>-3.6900000000000001E-3</v>
      </c>
      <c r="AF436" s="3">
        <f t="shared" si="168"/>
        <v>1.5</v>
      </c>
      <c r="AG436" s="3">
        <f t="shared" si="169"/>
        <v>-0.5</v>
      </c>
      <c r="AH436" s="3">
        <f t="shared" si="171"/>
        <v>1.0039094700302948</v>
      </c>
      <c r="AI436" s="3">
        <f t="shared" si="170"/>
        <v>0.99631000000000003</v>
      </c>
      <c r="AL436" s="25"/>
      <c r="AM436" s="25"/>
    </row>
    <row r="437" spans="1:39">
      <c r="A437" s="4">
        <v>42601</v>
      </c>
      <c r="B437" s="3">
        <v>143.7535</v>
      </c>
      <c r="C437" s="3">
        <f t="shared" si="158"/>
        <v>-3.8380966633125746E-3</v>
      </c>
      <c r="D437" s="3">
        <f t="shared" si="159"/>
        <v>1.4730985996931118E-5</v>
      </c>
      <c r="E437" s="3">
        <f t="shared" si="160"/>
        <v>9.7979926632367698E-5</v>
      </c>
      <c r="F437" s="3">
        <f t="shared" si="161"/>
        <v>1.9127381130236531E-3</v>
      </c>
      <c r="G437" s="3">
        <f t="shared" si="162"/>
        <v>3.5103307227407433E-2</v>
      </c>
      <c r="H437" s="3">
        <f t="shared" si="163"/>
        <v>1.5</v>
      </c>
      <c r="I437" s="13">
        <f>I438*(1+(H438*((B437/B438)-1))+((1-H438)*(Eur_1M!B437/100)*((A437-A438)/360)))</f>
        <v>126.43839111133109</v>
      </c>
      <c r="J437" s="3">
        <f t="shared" si="164"/>
        <v>120.96622486756957</v>
      </c>
      <c r="K437" s="3">
        <f t="shared" si="157"/>
        <v>1.2003243175082732</v>
      </c>
      <c r="L437" s="13">
        <f t="shared" si="165"/>
        <v>1200.3243175082732</v>
      </c>
      <c r="M437" s="3">
        <f t="shared" si="166"/>
        <v>-5.7575286811288534E-3</v>
      </c>
      <c r="N437" s="3">
        <f t="shared" si="172"/>
        <v>4.3727554744681381E-2</v>
      </c>
      <c r="O437" s="3">
        <v>426</v>
      </c>
      <c r="P437" s="3">
        <f t="shared" si="173"/>
        <v>1.6904761904761905</v>
      </c>
      <c r="Q437" s="3">
        <f>(  Eur_12M!B436 + ( ('Swap(vs6M)_2Y'!B438 - Eur_12M!B436)/1  )*(P437-1) )/100</f>
        <v>-1.5782142857142857E-3</v>
      </c>
      <c r="R437" s="3">
        <f t="shared" si="174"/>
        <v>3.1931011919714729</v>
      </c>
      <c r="S437" s="3">
        <f t="shared" si="175"/>
        <v>3.1362473626577998</v>
      </c>
      <c r="T437" s="13">
        <f t="shared" si="176"/>
        <v>0.99929623193697514</v>
      </c>
      <c r="U437" s="13">
        <f t="shared" si="176"/>
        <v>0.9991443759897386</v>
      </c>
      <c r="V437" s="3">
        <f t="shared" si="177"/>
        <v>197.66598161890386</v>
      </c>
      <c r="W437" s="13">
        <f t="shared" si="178"/>
        <v>0.99929623193697514</v>
      </c>
      <c r="X437" s="3">
        <f t="shared" si="179"/>
        <v>3.5714224423996386E-5</v>
      </c>
      <c r="Y437" s="3">
        <f t="shared" si="180"/>
        <v>1.5318817558228612</v>
      </c>
      <c r="Z437" s="3">
        <f t="shared" si="181"/>
        <v>3.803668702224043</v>
      </c>
      <c r="AA437" s="3">
        <f t="shared" si="182"/>
        <v>1693.542014376902</v>
      </c>
      <c r="AD437" s="3">
        <f t="shared" si="167"/>
        <v>-3.830740584437331E-3</v>
      </c>
      <c r="AE437" s="3">
        <f>Eur_1M!B436/100</f>
        <v>-3.6900000000000001E-3</v>
      </c>
      <c r="AF437" s="3">
        <f t="shared" si="168"/>
        <v>1.5</v>
      </c>
      <c r="AG437" s="3">
        <f t="shared" si="169"/>
        <v>-0.5</v>
      </c>
      <c r="AH437" s="3">
        <f t="shared" si="171"/>
        <v>0.99616925941556267</v>
      </c>
      <c r="AI437" s="3">
        <f t="shared" si="170"/>
        <v>0.99631000000000003</v>
      </c>
      <c r="AL437" s="25"/>
      <c r="AM437" s="25"/>
    </row>
    <row r="438" spans="1:39">
      <c r="A438" s="4">
        <v>42600</v>
      </c>
      <c r="B438" s="3">
        <v>144.30629999999999</v>
      </c>
      <c r="C438" s="3">
        <f t="shared" si="158"/>
        <v>2.2137171341955735E-3</v>
      </c>
      <c r="D438" s="3">
        <f t="shared" si="159"/>
        <v>4.9005435502310627E-6</v>
      </c>
      <c r="E438" s="3">
        <f t="shared" si="160"/>
        <v>8.3806547036867617E-5</v>
      </c>
      <c r="F438" s="3">
        <f t="shared" si="161"/>
        <v>6.4975652507585861E-3</v>
      </c>
      <c r="G438" s="3">
        <f t="shared" si="162"/>
        <v>3.2083717514125087E-2</v>
      </c>
      <c r="H438" s="3">
        <f t="shared" si="163"/>
        <v>1.5</v>
      </c>
      <c r="I438" s="13">
        <f>I439*(1+(H439*((B438/B439)-1))+((1-H439)*(Eur_1M!B438/100)*((A438-A439)/360)))</f>
        <v>127.16846346403415</v>
      </c>
      <c r="J438" s="3">
        <f t="shared" si="164"/>
        <v>121.66470019306553</v>
      </c>
      <c r="K438" s="3">
        <f t="shared" si="157"/>
        <v>1.2072551522870734</v>
      </c>
      <c r="L438" s="13">
        <f t="shared" si="165"/>
        <v>1207.2551522870733</v>
      </c>
      <c r="M438" s="3">
        <f t="shared" si="166"/>
        <v>3.323848712045325E-3</v>
      </c>
      <c r="N438" s="3">
        <f t="shared" si="172"/>
        <v>4.4653773452269792E-2</v>
      </c>
      <c r="O438" s="3">
        <v>427</v>
      </c>
      <c r="P438" s="3">
        <f t="shared" si="173"/>
        <v>1.6944444444444444</v>
      </c>
      <c r="Q438" s="3">
        <f>(  Eur_12M!B437 + ( ('Swap(vs6M)_2Y'!B439 - Eur_12M!B437)/1  )*(P438-1) )/100</f>
        <v>-1.5779166666666667E-3</v>
      </c>
      <c r="R438" s="3">
        <f t="shared" si="174"/>
        <v>3.2234171747194913</v>
      </c>
      <c r="S438" s="3">
        <f t="shared" si="175"/>
        <v>3.1652909881138913</v>
      </c>
      <c r="T438" s="13">
        <f t="shared" si="176"/>
        <v>0.99936664537533737</v>
      </c>
      <c r="U438" s="13">
        <f t="shared" si="176"/>
        <v>0.99922536037086906</v>
      </c>
      <c r="V438" s="3">
        <f t="shared" si="177"/>
        <v>204.58997556940915</v>
      </c>
      <c r="W438" s="13">
        <f t="shared" si="178"/>
        <v>0.99936664537533737</v>
      </c>
      <c r="X438" s="3">
        <f t="shared" si="179"/>
        <v>3.1512909637989633E-5</v>
      </c>
      <c r="Y438" s="3">
        <f t="shared" si="180"/>
        <v>1.5351253401844855</v>
      </c>
      <c r="Z438" s="3">
        <f t="shared" si="181"/>
        <v>3.475138662325659</v>
      </c>
      <c r="AA438" s="3">
        <f t="shared" si="182"/>
        <v>1697.6648311420204</v>
      </c>
      <c r="AD438" s="3">
        <f t="shared" si="167"/>
        <v>2.2161692150413081E-3</v>
      </c>
      <c r="AE438" s="3">
        <f>Eur_1M!B437/100</f>
        <v>-3.6900000000000001E-3</v>
      </c>
      <c r="AF438" s="3">
        <f t="shared" si="168"/>
        <v>1.5</v>
      </c>
      <c r="AG438" s="3">
        <f t="shared" si="169"/>
        <v>-0.5</v>
      </c>
      <c r="AH438" s="3">
        <f t="shared" si="171"/>
        <v>1.0022161692150413</v>
      </c>
      <c r="AI438" s="3">
        <f t="shared" si="170"/>
        <v>0.99631000000000003</v>
      </c>
      <c r="AL438" s="25"/>
      <c r="AM438" s="25"/>
    </row>
    <row r="439" spans="1:39">
      <c r="A439" s="4">
        <v>42599</v>
      </c>
      <c r="B439" s="3">
        <v>143.9872</v>
      </c>
      <c r="C439" s="3">
        <f t="shared" si="158"/>
        <v>1.0151886562068855E-3</v>
      </c>
      <c r="D439" s="3">
        <f t="shared" si="159"/>
        <v>1.0306080076911419E-6</v>
      </c>
      <c r="E439" s="3">
        <f t="shared" si="160"/>
        <v>7.944172854589252E-5</v>
      </c>
      <c r="F439" s="3">
        <f t="shared" si="161"/>
        <v>5.0157805309674853E-3</v>
      </c>
      <c r="G439" s="3">
        <f t="shared" si="162"/>
        <v>3.1386560905064149E-2</v>
      </c>
      <c r="H439" s="3">
        <f t="shared" si="163"/>
        <v>1.5</v>
      </c>
      <c r="I439" s="13">
        <f>I440*(1+(H440*((B439/B440)-1))+((1-H440)*(Eur_1M!B439/100)*((A439-A440)/360)))</f>
        <v>126.74647642957518</v>
      </c>
      <c r="J439" s="3">
        <f t="shared" si="164"/>
        <v>121.2609764660164</v>
      </c>
      <c r="K439" s="3">
        <f t="shared" si="157"/>
        <v>1.203249080280919</v>
      </c>
      <c r="L439" s="13">
        <f t="shared" si="165"/>
        <v>1203.2490802809191</v>
      </c>
      <c r="M439" s="3">
        <f t="shared" si="166"/>
        <v>1.5275139582500358E-3</v>
      </c>
      <c r="N439" s="3">
        <f t="shared" si="172"/>
        <v>4.4633758027044688E-2</v>
      </c>
      <c r="O439" s="3">
        <v>428</v>
      </c>
      <c r="P439" s="3">
        <f t="shared" si="173"/>
        <v>1.6984126984126984</v>
      </c>
      <c r="Q439" s="3">
        <f>(  Eur_12M!B438 + ( ('Swap(vs6M)_2Y'!B440 - Eur_12M!B438)/1  )*(P439-1) )/100</f>
        <v>-1.5515873015873017E-3</v>
      </c>
      <c r="R439" s="3">
        <f t="shared" si="174"/>
        <v>3.164654061625964</v>
      </c>
      <c r="S439" s="3">
        <f t="shared" si="175"/>
        <v>3.1064859361085788</v>
      </c>
      <c r="T439" s="13">
        <f t="shared" si="176"/>
        <v>0.9992236628135901</v>
      </c>
      <c r="U439" s="13">
        <f t="shared" si="176"/>
        <v>0.99905337342956713</v>
      </c>
      <c r="V439" s="3">
        <f t="shared" si="177"/>
        <v>200.62536685858629</v>
      </c>
      <c r="W439" s="13">
        <f t="shared" si="178"/>
        <v>0.9992236628135901</v>
      </c>
      <c r="X439" s="3">
        <f t="shared" si="179"/>
        <v>3.8118181073812143E-5</v>
      </c>
      <c r="Y439" s="3">
        <f t="shared" si="180"/>
        <v>1.4992370169194869</v>
      </c>
      <c r="Z439" s="3">
        <f t="shared" si="181"/>
        <v>4.1835978239854921</v>
      </c>
      <c r="AA439" s="3">
        <f t="shared" si="182"/>
        <v>1701.2823134380521</v>
      </c>
      <c r="AD439" s="3">
        <f t="shared" si="167"/>
        <v>1.0157041346319229E-3</v>
      </c>
      <c r="AE439" s="3">
        <f>Eur_1M!B438/100</f>
        <v>-3.6900000000000001E-3</v>
      </c>
      <c r="AF439" s="3">
        <f t="shared" si="168"/>
        <v>1.5</v>
      </c>
      <c r="AG439" s="3">
        <f t="shared" si="169"/>
        <v>-0.5</v>
      </c>
      <c r="AH439" s="3">
        <f t="shared" si="171"/>
        <v>1.0010157041346319</v>
      </c>
      <c r="AI439" s="3">
        <f t="shared" si="170"/>
        <v>0.99631000000000003</v>
      </c>
      <c r="AL439" s="25"/>
      <c r="AM439" s="25"/>
    </row>
    <row r="440" spans="1:39">
      <c r="A440" s="4">
        <v>42598</v>
      </c>
      <c r="B440" s="3">
        <v>143.84110000000001</v>
      </c>
      <c r="C440" s="3">
        <f t="shared" si="158"/>
        <v>-4.8934206509337053E-3</v>
      </c>
      <c r="D440" s="3">
        <f t="shared" si="159"/>
        <v>2.3945565666984447E-5</v>
      </c>
      <c r="E440" s="3">
        <f t="shared" si="160"/>
        <v>7.9277316810008451E-5</v>
      </c>
      <c r="F440" s="3">
        <f t="shared" si="161"/>
        <v>3.069895215366639E-3</v>
      </c>
      <c r="G440" s="3">
        <f t="shared" si="162"/>
        <v>3.1511218797867981E-2</v>
      </c>
      <c r="H440" s="3">
        <f t="shared" si="163"/>
        <v>1.5</v>
      </c>
      <c r="I440" s="13">
        <f>I441*(1+(H441*((B440/B441)-1))+((1-H441)*(Eur_1M!B440/100)*((A440-A441)/360)))</f>
        <v>126.55301721111479</v>
      </c>
      <c r="J440" s="3">
        <f t="shared" si="164"/>
        <v>121.07589002892011</v>
      </c>
      <c r="K440" s="3">
        <f t="shared" si="157"/>
        <v>1.2014125035709253</v>
      </c>
      <c r="L440" s="13">
        <f t="shared" si="165"/>
        <v>1201.4125035709253</v>
      </c>
      <c r="M440" s="3">
        <f t="shared" si="166"/>
        <v>-7.3439771666055477E-3</v>
      </c>
      <c r="N440" s="3">
        <f t="shared" si="172"/>
        <v>5.0833122638822524E-2</v>
      </c>
      <c r="O440" s="3">
        <v>429</v>
      </c>
      <c r="P440" s="3">
        <f t="shared" si="173"/>
        <v>1.7023809523809523</v>
      </c>
      <c r="Q440" s="3">
        <f>(  Eur_12M!B439 + ( ('Swap(vs6M)_2Y'!B441 - Eur_12M!B439)/1  )*(P440-1) )/100</f>
        <v>-1.6589285714285712E-3</v>
      </c>
      <c r="R440" s="3">
        <f t="shared" si="174"/>
        <v>2.7572436615573479</v>
      </c>
      <c r="S440" s="3">
        <f t="shared" si="175"/>
        <v>2.6909189813594634</v>
      </c>
      <c r="T440" s="13">
        <f t="shared" si="176"/>
        <v>0.99708545514694868</v>
      </c>
      <c r="U440" s="13">
        <f t="shared" si="176"/>
        <v>0.99643722514051269</v>
      </c>
      <c r="V440" s="3">
        <f t="shared" si="177"/>
        <v>198.65566374791115</v>
      </c>
      <c r="W440" s="13">
        <f t="shared" si="178"/>
        <v>0.99708545514694868</v>
      </c>
      <c r="X440" s="3">
        <f t="shared" si="179"/>
        <v>1.1186756217258727E-4</v>
      </c>
      <c r="Y440" s="3">
        <f t="shared" si="180"/>
        <v>1.449074984796491</v>
      </c>
      <c r="Z440" s="3">
        <f t="shared" si="181"/>
        <v>13.973075617448352</v>
      </c>
      <c r="AA440" s="3">
        <f t="shared" si="182"/>
        <v>1701.113136842745</v>
      </c>
      <c r="AD440" s="3">
        <f t="shared" si="167"/>
        <v>-4.8814673735199099E-3</v>
      </c>
      <c r="AE440" s="3">
        <f>Eur_1M!B439/100</f>
        <v>-3.6900000000000001E-3</v>
      </c>
      <c r="AF440" s="3">
        <f t="shared" si="168"/>
        <v>1.5</v>
      </c>
      <c r="AG440" s="3">
        <f t="shared" si="169"/>
        <v>-0.5</v>
      </c>
      <c r="AH440" s="3">
        <f t="shared" si="171"/>
        <v>0.99511853262648009</v>
      </c>
      <c r="AI440" s="3">
        <f t="shared" si="170"/>
        <v>0.99631000000000003</v>
      </c>
      <c r="AL440" s="25"/>
      <c r="AM440" s="25"/>
    </row>
    <row r="441" spans="1:39">
      <c r="A441" s="4">
        <v>42597</v>
      </c>
      <c r="B441" s="11">
        <f>B442</f>
        <v>144.54669999999999</v>
      </c>
      <c r="C441" s="3">
        <f t="shared" si="158"/>
        <v>0</v>
      </c>
      <c r="D441" s="3">
        <f t="shared" si="159"/>
        <v>0</v>
      </c>
      <c r="E441" s="3">
        <f t="shared" si="160"/>
        <v>5.6382234464024615E-5</v>
      </c>
      <c r="F441" s="3">
        <f t="shared" si="161"/>
        <v>8.9882467522632015E-3</v>
      </c>
      <c r="G441" s="3">
        <f t="shared" si="162"/>
        <v>2.5681108797101834E-2</v>
      </c>
      <c r="H441" s="3">
        <f t="shared" si="163"/>
        <v>1.5</v>
      </c>
      <c r="I441" s="13">
        <f>I442*(1+(H442*((B441/B442)-1))+((1-H442)*(Eur_1M!B441/100)*((A441-A442)/360)))</f>
        <v>127.48584080489292</v>
      </c>
      <c r="J441" s="3">
        <f t="shared" si="164"/>
        <v>121.96834166180574</v>
      </c>
      <c r="K441" s="3">
        <f t="shared" si="157"/>
        <v>1.2102681275132725</v>
      </c>
      <c r="L441" s="13">
        <f t="shared" si="165"/>
        <v>1210.2681275132725</v>
      </c>
      <c r="M441" s="3">
        <f t="shared" si="166"/>
        <v>1.5333215778902261E-5</v>
      </c>
      <c r="N441" s="3">
        <f t="shared" si="172"/>
        <v>5.086508695299178E-2</v>
      </c>
      <c r="O441" s="3">
        <v>430</v>
      </c>
      <c r="P441" s="3">
        <f t="shared" si="173"/>
        <v>1.7063492063492063</v>
      </c>
      <c r="Q441" s="3">
        <f>(  Eur_12M!B440 + ( ('Swap(vs6M)_2Y'!B442 - Eur_12M!B440)/1  )*(P441-1) )/100</f>
        <v>-1.63015873015873E-3</v>
      </c>
      <c r="R441" s="3">
        <f t="shared" si="174"/>
        <v>2.8635930316157978</v>
      </c>
      <c r="S441" s="3">
        <f t="shared" si="175"/>
        <v>2.7971493407996584</v>
      </c>
      <c r="T441" s="13">
        <f t="shared" si="176"/>
        <v>0.99790567104319516</v>
      </c>
      <c r="U441" s="13">
        <f t="shared" si="176"/>
        <v>0.99742221515316198</v>
      </c>
      <c r="V441" s="3">
        <f t="shared" si="177"/>
        <v>207.53290082505146</v>
      </c>
      <c r="W441" s="13">
        <f t="shared" si="178"/>
        <v>0.99790567104319516</v>
      </c>
      <c r="X441" s="3">
        <f t="shared" si="179"/>
        <v>8.2211297931160187E-5</v>
      </c>
      <c r="Y441" s="3">
        <f t="shared" si="180"/>
        <v>1.4747082810010879</v>
      </c>
      <c r="Z441" s="3">
        <f t="shared" si="181"/>
        <v>10.451590931302011</v>
      </c>
      <c r="AA441" s="3">
        <f t="shared" si="182"/>
        <v>1706.6913756127258</v>
      </c>
      <c r="AD441" s="3">
        <f t="shared" si="167"/>
        <v>0</v>
      </c>
      <c r="AE441" s="3">
        <f>Eur_1M!B440/100</f>
        <v>-3.6900000000000001E-3</v>
      </c>
      <c r="AF441" s="3">
        <f t="shared" si="168"/>
        <v>1.5</v>
      </c>
      <c r="AG441" s="3">
        <f t="shared" si="169"/>
        <v>-0.5</v>
      </c>
      <c r="AH441" s="3">
        <f t="shared" si="171"/>
        <v>1</v>
      </c>
      <c r="AI441" s="3">
        <f t="shared" si="170"/>
        <v>0.99631000000000003</v>
      </c>
      <c r="AL441" s="25"/>
      <c r="AM441" s="25"/>
    </row>
    <row r="442" spans="1:39">
      <c r="A442" s="4">
        <v>42594</v>
      </c>
      <c r="B442" s="3">
        <v>144.54669999999999</v>
      </c>
      <c r="C442" s="3">
        <f t="shared" si="158"/>
        <v>5.9306380080443373E-4</v>
      </c>
      <c r="D442" s="3">
        <f t="shared" si="159"/>
        <v>3.5172467182460106E-7</v>
      </c>
      <c r="E442" s="3">
        <f t="shared" si="160"/>
        <v>5.6947885709437435E-5</v>
      </c>
      <c r="F442" s="3">
        <f t="shared" si="161"/>
        <v>9.74034464842621E-3</v>
      </c>
      <c r="G442" s="3">
        <f t="shared" si="162"/>
        <v>2.564707667943333E-2</v>
      </c>
      <c r="H442" s="3">
        <f t="shared" si="163"/>
        <v>1.5</v>
      </c>
      <c r="I442" s="13">
        <f>I443*(1+(H443*((B442/B443)-1))+((1-H443)*(Eur_1M!B442/100)*((A442-A443)/360)))</f>
        <v>127.48388605197346</v>
      </c>
      <c r="J442" s="3">
        <f t="shared" si="164"/>
        <v>121.9664715092426</v>
      </c>
      <c r="K442" s="3">
        <f t="shared" si="157"/>
        <v>1.2102495703531937</v>
      </c>
      <c r="L442" s="13">
        <f t="shared" si="165"/>
        <v>1210.2495703531938</v>
      </c>
      <c r="M442" s="3">
        <f t="shared" si="166"/>
        <v>8.9458428699732502E-4</v>
      </c>
      <c r="N442" s="3">
        <f t="shared" si="172"/>
        <v>5.0859550815794179E-2</v>
      </c>
      <c r="O442" s="3">
        <v>431</v>
      </c>
      <c r="P442" s="3">
        <f t="shared" si="173"/>
        <v>1.7103174603174602</v>
      </c>
      <c r="Q442" s="3">
        <f>(  Eur_12M!B441 + ( ('Swap(vs6M)_2Y'!B443 - Eur_12M!B441)/1  )*(P442-1) )/100</f>
        <v>-1.6407142857142853E-3</v>
      </c>
      <c r="R442" s="3">
        <f t="shared" si="174"/>
        <v>2.8600511446498031</v>
      </c>
      <c r="S442" s="3">
        <f t="shared" si="175"/>
        <v>2.793537478705316</v>
      </c>
      <c r="T442" s="13">
        <f t="shared" si="176"/>
        <v>0.99788213654628566</v>
      </c>
      <c r="U442" s="13">
        <f t="shared" si="176"/>
        <v>0.99739325063656104</v>
      </c>
      <c r="V442" s="3">
        <f t="shared" si="177"/>
        <v>207.49041837137429</v>
      </c>
      <c r="W442" s="13">
        <f t="shared" si="178"/>
        <v>0.99788213654628566</v>
      </c>
      <c r="X442" s="3">
        <f t="shared" si="179"/>
        <v>8.2962751125934003E-5</v>
      </c>
      <c r="Y442" s="3">
        <f t="shared" si="180"/>
        <v>1.4838736926537874</v>
      </c>
      <c r="Z442" s="3">
        <f t="shared" si="181"/>
        <v>10.570177228846001</v>
      </c>
      <c r="AA442" s="3">
        <f t="shared" si="182"/>
        <v>1710.6526973286179</v>
      </c>
      <c r="AD442" s="3">
        <f t="shared" si="167"/>
        <v>5.93239697911363E-4</v>
      </c>
      <c r="AE442" s="3">
        <f>Eur_1M!B441/100</f>
        <v>-3.6800000000000001E-3</v>
      </c>
      <c r="AF442" s="3">
        <f t="shared" si="168"/>
        <v>1.5</v>
      </c>
      <c r="AG442" s="3">
        <f t="shared" si="169"/>
        <v>-0.5</v>
      </c>
      <c r="AH442" s="3">
        <f t="shared" si="171"/>
        <v>1.0005932396979114</v>
      </c>
      <c r="AI442" s="3">
        <f t="shared" si="170"/>
        <v>0.99631999999999998</v>
      </c>
      <c r="AL442" s="25"/>
      <c r="AM442" s="25"/>
    </row>
    <row r="443" spans="1:39">
      <c r="A443" s="4">
        <v>42593</v>
      </c>
      <c r="B443" s="3">
        <v>144.46100000000001</v>
      </c>
      <c r="C443" s="3">
        <f t="shared" si="158"/>
        <v>-9.1539900453614556E-4</v>
      </c>
      <c r="D443" s="3">
        <f t="shared" si="159"/>
        <v>8.3795533750576628E-7</v>
      </c>
      <c r="E443" s="3">
        <f t="shared" si="160"/>
        <v>6.4503822040270952E-5</v>
      </c>
      <c r="F443" s="3">
        <f t="shared" si="161"/>
        <v>6.3352244821379489E-3</v>
      </c>
      <c r="G443" s="3">
        <f t="shared" si="162"/>
        <v>2.8061772290552029E-2</v>
      </c>
      <c r="H443" s="3">
        <f t="shared" si="163"/>
        <v>1.5</v>
      </c>
      <c r="I443" s="13">
        <f>I444*(1+(H444*((B443/B444)-1))+((1-H444)*(Eur_1M!B443/100)*((A443-A444)/360)))</f>
        <v>127.36989196692696</v>
      </c>
      <c r="J443" s="3">
        <f t="shared" si="164"/>
        <v>121.85741100946792</v>
      </c>
      <c r="K443" s="3">
        <f t="shared" si="157"/>
        <v>1.2091673842297326</v>
      </c>
      <c r="L443" s="13">
        <f t="shared" si="165"/>
        <v>1209.1673842297325</v>
      </c>
      <c r="M443" s="3">
        <f t="shared" si="166"/>
        <v>-1.3682809015343872E-3</v>
      </c>
      <c r="N443" s="3">
        <f t="shared" si="172"/>
        <v>5.088087442406266E-2</v>
      </c>
      <c r="O443" s="3">
        <v>432</v>
      </c>
      <c r="P443" s="3">
        <f t="shared" si="173"/>
        <v>1.7142857142857142</v>
      </c>
      <c r="Q443" s="3">
        <f>(  Eur_12M!B442 + ( ('Swap(vs6M)_2Y'!B444 - Eur_12M!B442)/1  )*(P443-1) )/100</f>
        <v>-1.6828571428571426E-3</v>
      </c>
      <c r="R443" s="3">
        <f t="shared" si="174"/>
        <v>2.8410360974096021</v>
      </c>
      <c r="S443" s="3">
        <f t="shared" si="175"/>
        <v>2.7744173949885136</v>
      </c>
      <c r="T443" s="13">
        <f t="shared" si="176"/>
        <v>0.9977516388922113</v>
      </c>
      <c r="U443" s="13">
        <f t="shared" si="176"/>
        <v>0.99723496619617857</v>
      </c>
      <c r="V443" s="3">
        <f t="shared" si="177"/>
        <v>206.33269818983251</v>
      </c>
      <c r="W443" s="13">
        <f t="shared" si="178"/>
        <v>0.9977516388922113</v>
      </c>
      <c r="X443" s="3">
        <f t="shared" si="179"/>
        <v>8.7523874324116262E-5</v>
      </c>
      <c r="Y443" s="3">
        <f t="shared" si="180"/>
        <v>1.5174073518063056</v>
      </c>
      <c r="Z443" s="3">
        <f t="shared" si="181"/>
        <v>11.161874996673083</v>
      </c>
      <c r="AA443" s="3">
        <f t="shared" si="182"/>
        <v>1714.4846419206706</v>
      </c>
      <c r="AD443" s="3">
        <f t="shared" si="167"/>
        <v>-9.1498015468205462E-4</v>
      </c>
      <c r="AE443" s="3">
        <f>Eur_1M!B442/100</f>
        <v>-3.6900000000000001E-3</v>
      </c>
      <c r="AF443" s="3">
        <f t="shared" si="168"/>
        <v>1.5</v>
      </c>
      <c r="AG443" s="3">
        <f t="shared" si="169"/>
        <v>-0.5</v>
      </c>
      <c r="AH443" s="3">
        <f t="shared" si="171"/>
        <v>0.99908501984531795</v>
      </c>
      <c r="AI443" s="3">
        <f t="shared" si="170"/>
        <v>0.99631000000000003</v>
      </c>
      <c r="AL443" s="25"/>
      <c r="AM443" s="25"/>
    </row>
    <row r="444" spans="1:39">
      <c r="A444" s="4">
        <v>42592</v>
      </c>
      <c r="B444" s="3">
        <v>144.5933</v>
      </c>
      <c r="C444" s="3">
        <f t="shared" si="158"/>
        <v>2.9755144773074486E-3</v>
      </c>
      <c r="D444" s="3">
        <f t="shared" si="159"/>
        <v>8.8536864046662192E-6</v>
      </c>
      <c r="E444" s="3">
        <f t="shared" si="160"/>
        <v>6.7655175861271985E-5</v>
      </c>
      <c r="F444" s="3">
        <f t="shared" si="161"/>
        <v>5.2532979852830987E-3</v>
      </c>
      <c r="G444" s="3">
        <f t="shared" si="162"/>
        <v>2.8897560759120377E-2</v>
      </c>
      <c r="H444" s="3">
        <f t="shared" si="163"/>
        <v>1.5</v>
      </c>
      <c r="I444" s="13">
        <f>I445*(1+(H445*((B444/B445)-1))+((1-H445)*(Eur_1M!B444/100)*((A444-A445)/360)))</f>
        <v>127.54428904242087</v>
      </c>
      <c r="J444" s="3">
        <f t="shared" si="164"/>
        <v>122.02426029998023</v>
      </c>
      <c r="K444" s="3">
        <f t="shared" si="157"/>
        <v>1.2108229972818898</v>
      </c>
      <c r="L444" s="13">
        <f t="shared" si="165"/>
        <v>1210.8229972818899</v>
      </c>
      <c r="M444" s="3">
        <f t="shared" si="166"/>
        <v>4.4650603367775649E-3</v>
      </c>
      <c r="N444" s="3">
        <f t="shared" si="172"/>
        <v>5.0674940367478494E-2</v>
      </c>
      <c r="O444" s="3">
        <v>433</v>
      </c>
      <c r="P444" s="3">
        <f t="shared" si="173"/>
        <v>1.7182539682539681</v>
      </c>
      <c r="Q444" s="3">
        <f>(  Eur_12M!B443 + ( ('Swap(vs6M)_2Y'!B445 - Eur_12M!B443)/1  )*(P444-1) )/100</f>
        <v>-1.715396825396825E-3</v>
      </c>
      <c r="R444" s="3">
        <f t="shared" si="174"/>
        <v>2.8687489129624373</v>
      </c>
      <c r="S444" s="3">
        <f t="shared" si="175"/>
        <v>2.8023230929956906</v>
      </c>
      <c r="T444" s="13">
        <f t="shared" si="176"/>
        <v>0.9979395060099856</v>
      </c>
      <c r="U444" s="13">
        <f t="shared" si="176"/>
        <v>0.99746319830778152</v>
      </c>
      <c r="V444" s="3">
        <f t="shared" si="177"/>
        <v>207.92055817225162</v>
      </c>
      <c r="W444" s="13">
        <f t="shared" si="178"/>
        <v>0.9979395060099856</v>
      </c>
      <c r="X444" s="3">
        <f t="shared" si="179"/>
        <v>8.0990003597806347E-5</v>
      </c>
      <c r="Y444" s="3">
        <f t="shared" si="180"/>
        <v>1.5636382722440656</v>
      </c>
      <c r="Z444" s="3">
        <f t="shared" si="181"/>
        <v>10.338876367518367</v>
      </c>
      <c r="AA444" s="3">
        <f t="shared" si="182"/>
        <v>1718.9542350997319</v>
      </c>
      <c r="AD444" s="3">
        <f t="shared" si="167"/>
        <v>2.9799457144898955E-3</v>
      </c>
      <c r="AE444" s="3">
        <f>Eur_1M!B443/100</f>
        <v>-3.6900000000000001E-3</v>
      </c>
      <c r="AF444" s="3">
        <f t="shared" si="168"/>
        <v>1.5</v>
      </c>
      <c r="AG444" s="3">
        <f t="shared" si="169"/>
        <v>-0.5</v>
      </c>
      <c r="AH444" s="3">
        <f t="shared" si="171"/>
        <v>1.0029799457144899</v>
      </c>
      <c r="AI444" s="3">
        <f t="shared" si="170"/>
        <v>0.99631000000000003</v>
      </c>
      <c r="AL444" s="25"/>
      <c r="AM444" s="25"/>
    </row>
    <row r="445" spans="1:39">
      <c r="A445" s="4">
        <v>42591</v>
      </c>
      <c r="B445" s="3">
        <v>144.16370000000001</v>
      </c>
      <c r="C445" s="3">
        <f t="shared" si="158"/>
        <v>1.9771147300840693E-4</v>
      </c>
      <c r="D445" s="3">
        <f t="shared" si="159"/>
        <v>3.9089826559154022E-8</v>
      </c>
      <c r="E445" s="3">
        <f t="shared" si="160"/>
        <v>6.7377329165148482E-5</v>
      </c>
      <c r="F445" s="3">
        <f t="shared" si="161"/>
        <v>5.2062369750026953E-3</v>
      </c>
      <c r="G445" s="3">
        <f t="shared" si="162"/>
        <v>2.884229980971946E-2</v>
      </c>
      <c r="H445" s="3">
        <f t="shared" si="163"/>
        <v>1.5</v>
      </c>
      <c r="I445" s="13">
        <f>I446*(1+(H446*((B445/B446)-1))+((1-H446)*(Eur_1M!B445/100)*((A445-A446)/360)))</f>
        <v>126.97606561622081</v>
      </c>
      <c r="J445" s="3">
        <f t="shared" si="164"/>
        <v>121.48062919122772</v>
      </c>
      <c r="K445" s="3">
        <f t="shared" si="157"/>
        <v>1.2054286515436146</v>
      </c>
      <c r="L445" s="13">
        <f t="shared" si="165"/>
        <v>1205.4286515436145</v>
      </c>
      <c r="M445" s="3">
        <f t="shared" si="166"/>
        <v>3.0167602002808413E-4</v>
      </c>
      <c r="N445" s="3">
        <f t="shared" si="172"/>
        <v>5.0681685952749439E-2</v>
      </c>
      <c r="O445" s="3">
        <v>434</v>
      </c>
      <c r="P445" s="3">
        <f t="shared" si="173"/>
        <v>1.7222222222222223</v>
      </c>
      <c r="Q445" s="3">
        <f>(  Eur_12M!B444 + ( ('Swap(vs6M)_2Y'!B446 - Eur_12M!B444)/1  )*(P445-1) )/100</f>
        <v>-1.6616666666666668E-3</v>
      </c>
      <c r="R445" s="3">
        <f t="shared" si="174"/>
        <v>2.7993026731480568</v>
      </c>
      <c r="S445" s="3">
        <f t="shared" si="175"/>
        <v>2.7327913407713664</v>
      </c>
      <c r="T445" s="13">
        <f t="shared" si="176"/>
        <v>0.99743934462097017</v>
      </c>
      <c r="U445" s="13">
        <f t="shared" si="176"/>
        <v>0.99685999483662124</v>
      </c>
      <c r="V445" s="3">
        <f t="shared" si="177"/>
        <v>202.62511015407597</v>
      </c>
      <c r="W445" s="13">
        <f t="shared" si="178"/>
        <v>0.99743934462097017</v>
      </c>
      <c r="X445" s="3">
        <f t="shared" si="179"/>
        <v>9.8920522123672702E-5</v>
      </c>
      <c r="Y445" s="3">
        <f t="shared" si="180"/>
        <v>1.4765919922144874</v>
      </c>
      <c r="Z445" s="3">
        <f t="shared" si="181"/>
        <v>12.546126496425199</v>
      </c>
      <c r="AA445" s="3">
        <f t="shared" si="182"/>
        <v>1721.7345819387069</v>
      </c>
      <c r="AD445" s="3">
        <f t="shared" si="167"/>
        <v>1.9773101920983471E-4</v>
      </c>
      <c r="AE445" s="3">
        <f>Eur_1M!B444/100</f>
        <v>-3.6900000000000001E-3</v>
      </c>
      <c r="AF445" s="3">
        <f t="shared" si="168"/>
        <v>1.5</v>
      </c>
      <c r="AG445" s="3">
        <f t="shared" si="169"/>
        <v>-0.5</v>
      </c>
      <c r="AH445" s="3">
        <f t="shared" si="171"/>
        <v>1.0001977310192098</v>
      </c>
      <c r="AI445" s="3">
        <f t="shared" si="170"/>
        <v>0.99631000000000003</v>
      </c>
      <c r="AL445" s="25"/>
      <c r="AM445" s="25"/>
    </row>
    <row r="446" spans="1:39">
      <c r="A446" s="4">
        <v>42590</v>
      </c>
      <c r="B446" s="3">
        <v>144.1352</v>
      </c>
      <c r="C446" s="3">
        <f t="shared" si="158"/>
        <v>6.2599722635747052E-4</v>
      </c>
      <c r="D446" s="3">
        <f t="shared" si="159"/>
        <v>3.9187252740724617E-7</v>
      </c>
      <c r="E446" s="3">
        <f t="shared" si="160"/>
        <v>8.1909769452547486E-5</v>
      </c>
      <c r="F446" s="3">
        <f t="shared" si="161"/>
        <v>1.1912581398675348E-3</v>
      </c>
      <c r="G446" s="3">
        <f t="shared" si="162"/>
        <v>3.2111821260245331E-2</v>
      </c>
      <c r="H446" s="3">
        <f t="shared" si="163"/>
        <v>1.5</v>
      </c>
      <c r="I446" s="13">
        <f>I447*(1+(H447*((B446/B447)-1))+((1-H447)*(Eur_1M!B446/100)*((A446-A447)/360)))</f>
        <v>126.93776575947153</v>
      </c>
      <c r="J446" s="3">
        <f t="shared" si="164"/>
        <v>121.44398692582709</v>
      </c>
      <c r="K446" s="3">
        <f t="shared" si="157"/>
        <v>1.2050650574721526</v>
      </c>
      <c r="L446" s="13">
        <f t="shared" si="165"/>
        <v>1205.0650574721526</v>
      </c>
      <c r="M446" s="3">
        <f t="shared" si="166"/>
        <v>9.5425102956454258E-4</v>
      </c>
      <c r="N446" s="3">
        <f t="shared" si="172"/>
        <v>5.1059007098123901E-2</v>
      </c>
      <c r="O446" s="3">
        <v>435</v>
      </c>
      <c r="P446" s="3">
        <f t="shared" si="173"/>
        <v>1.7261904761904763</v>
      </c>
      <c r="Q446" s="3">
        <f>(  Eur_12M!B445 + ( ('Swap(vs6M)_2Y'!B447 - Eur_12M!B445)/1  )*(P446-1) )/100</f>
        <v>-1.8252380952380953E-3</v>
      </c>
      <c r="R446" s="3">
        <f t="shared" si="174"/>
        <v>2.7671860178659933</v>
      </c>
      <c r="S446" s="3">
        <f t="shared" si="175"/>
        <v>2.7001023618613531</v>
      </c>
      <c r="T446" s="13">
        <f t="shared" si="176"/>
        <v>0.99717287589860537</v>
      </c>
      <c r="U446" s="13">
        <f t="shared" si="176"/>
        <v>0.99653409275584914</v>
      </c>
      <c r="V446" s="3">
        <f t="shared" si="177"/>
        <v>201.97935621733416</v>
      </c>
      <c r="W446" s="13">
        <f t="shared" si="178"/>
        <v>0.99717287589860537</v>
      </c>
      <c r="X446" s="3">
        <f t="shared" si="179"/>
        <v>1.0727963142248315E-4</v>
      </c>
      <c r="Y446" s="3">
        <f t="shared" si="180"/>
        <v>1.6215785098120952</v>
      </c>
      <c r="Z446" s="3">
        <f t="shared" si="181"/>
        <v>13.73091066061883</v>
      </c>
      <c r="AA446" s="3">
        <f t="shared" si="182"/>
        <v>1725.6360804062872</v>
      </c>
      <c r="AD446" s="3">
        <f t="shared" si="167"/>
        <v>6.2619320351275931E-4</v>
      </c>
      <c r="AE446" s="3">
        <f>Eur_1M!B445/100</f>
        <v>-3.6900000000000001E-3</v>
      </c>
      <c r="AF446" s="3">
        <f t="shared" si="168"/>
        <v>1.5</v>
      </c>
      <c r="AG446" s="3">
        <f t="shared" si="169"/>
        <v>-0.5</v>
      </c>
      <c r="AH446" s="3">
        <f t="shared" si="171"/>
        <v>1.0006261932035128</v>
      </c>
      <c r="AI446" s="3">
        <f t="shared" si="170"/>
        <v>0.99631000000000003</v>
      </c>
      <c r="AL446" s="25"/>
      <c r="AM446" s="25"/>
    </row>
    <row r="447" spans="1:39">
      <c r="A447" s="4">
        <v>42587</v>
      </c>
      <c r="B447" s="3">
        <v>144.04499999999999</v>
      </c>
      <c r="C447" s="3">
        <f t="shared" si="158"/>
        <v>-9.194286312420169E-4</v>
      </c>
      <c r="D447" s="3">
        <f t="shared" si="159"/>
        <v>8.4534900794756875E-7</v>
      </c>
      <c r="E447" s="3">
        <f t="shared" si="160"/>
        <v>8.2814144020116373E-5</v>
      </c>
      <c r="F447" s="3">
        <f t="shared" si="161"/>
        <v>-5.7326756438415738E-4</v>
      </c>
      <c r="G447" s="3">
        <f t="shared" si="162"/>
        <v>3.2299398975247667E-2</v>
      </c>
      <c r="H447" s="3">
        <f t="shared" si="163"/>
        <v>1.5</v>
      </c>
      <c r="I447" s="13">
        <f>I448*(1+(H448*((B447/B448)-1))+((1-H448)*(Eur_1M!B447/100)*((A447-A448)/360)))</f>
        <v>126.81669304187497</v>
      </c>
      <c r="J447" s="3">
        <f t="shared" si="164"/>
        <v>121.32815415183033</v>
      </c>
      <c r="K447" s="3">
        <f t="shared" si="157"/>
        <v>1.2039156713890129</v>
      </c>
      <c r="L447" s="13">
        <f t="shared" si="165"/>
        <v>1203.9156713890129</v>
      </c>
      <c r="M447" s="3">
        <f t="shared" si="166"/>
        <v>-1.3743141777410504E-3</v>
      </c>
      <c r="N447" s="3">
        <f t="shared" si="172"/>
        <v>5.1025199930424439E-2</v>
      </c>
      <c r="O447" s="3">
        <v>436</v>
      </c>
      <c r="P447" s="3">
        <f t="shared" si="173"/>
        <v>1.7301587301587302</v>
      </c>
      <c r="Q447" s="3">
        <f>(  Eur_12M!B446 + ( ('Swap(vs6M)_2Y'!B448 - Eur_12M!B446)/1  )*(P447-1) )/100</f>
        <v>-1.7550793650793651E-3</v>
      </c>
      <c r="R447" s="3">
        <f t="shared" si="174"/>
        <v>2.7533575116112554</v>
      </c>
      <c r="S447" s="3">
        <f t="shared" si="175"/>
        <v>2.6862412606463932</v>
      </c>
      <c r="T447" s="13">
        <f t="shared" si="176"/>
        <v>0.99705062793029509</v>
      </c>
      <c r="U447" s="13">
        <f t="shared" si="176"/>
        <v>0.99638695547343648</v>
      </c>
      <c r="V447" s="3">
        <f t="shared" si="177"/>
        <v>200.94772766027847</v>
      </c>
      <c r="W447" s="13">
        <f t="shared" si="178"/>
        <v>0.99705062793029509</v>
      </c>
      <c r="X447" s="3">
        <f t="shared" si="179"/>
        <v>1.1150592432370713E-4</v>
      </c>
      <c r="Y447" s="3">
        <f t="shared" si="180"/>
        <v>1.5436642739278854</v>
      </c>
      <c r="Z447" s="3">
        <f t="shared" si="181"/>
        <v>14.267922480535416</v>
      </c>
      <c r="AA447" s="3">
        <f t="shared" si="182"/>
        <v>1729.150304501354</v>
      </c>
      <c r="AD447" s="3">
        <f t="shared" si="167"/>
        <v>-9.1900608624795321E-4</v>
      </c>
      <c r="AE447" s="3">
        <f>Eur_1M!B446/100</f>
        <v>-3.7000000000000002E-3</v>
      </c>
      <c r="AF447" s="3">
        <f t="shared" si="168"/>
        <v>1.5</v>
      </c>
      <c r="AG447" s="3">
        <f t="shared" si="169"/>
        <v>-0.5</v>
      </c>
      <c r="AH447" s="3">
        <f t="shared" si="171"/>
        <v>0.99908099391375205</v>
      </c>
      <c r="AI447" s="3">
        <f t="shared" si="170"/>
        <v>0.99629999999999996</v>
      </c>
      <c r="AL447" s="25"/>
      <c r="AM447" s="25"/>
    </row>
    <row r="448" spans="1:39">
      <c r="A448" s="4">
        <v>42586</v>
      </c>
      <c r="B448" s="3">
        <v>144.17750000000001</v>
      </c>
      <c r="C448" s="3">
        <f t="shared" si="158"/>
        <v>3.6535597144874421E-3</v>
      </c>
      <c r="D448" s="3">
        <f t="shared" si="159"/>
        <v>1.334849858732556E-5</v>
      </c>
      <c r="E448" s="3">
        <f t="shared" si="160"/>
        <v>8.7897214901051655E-5</v>
      </c>
      <c r="F448" s="3">
        <f t="shared" si="161"/>
        <v>2.7809957406874503E-3</v>
      </c>
      <c r="G448" s="3">
        <f t="shared" si="162"/>
        <v>3.3205911028732917E-2</v>
      </c>
      <c r="H448" s="3">
        <f t="shared" si="163"/>
        <v>1.5</v>
      </c>
      <c r="I448" s="13">
        <f>I449*(1+(H449*((B448/B449)-1))+((1-H449)*(Eur_1M!B448/100)*((A448-A449)/360)))</f>
        <v>126.99109883782508</v>
      </c>
      <c r="J448" s="3">
        <f t="shared" si="164"/>
        <v>121.49501178538351</v>
      </c>
      <c r="K448" s="3">
        <f t="shared" si="157"/>
        <v>1.2055713672275417</v>
      </c>
      <c r="L448" s="13">
        <f t="shared" si="165"/>
        <v>1205.5713672275417</v>
      </c>
      <c r="M448" s="3">
        <f t="shared" si="166"/>
        <v>5.4804706751045281E-3</v>
      </c>
      <c r="N448" s="3">
        <f t="shared" si="172"/>
        <v>5.1142480672555141E-2</v>
      </c>
      <c r="O448" s="3">
        <v>437</v>
      </c>
      <c r="P448" s="3">
        <f t="shared" si="173"/>
        <v>1.7341269841269842</v>
      </c>
      <c r="Q448" s="3">
        <f>(  Eur_12M!B447 + ( ('Swap(vs6M)_2Y'!B449 - Eur_12M!B447)/1  )*(P448-1) )/100</f>
        <v>-1.6980158730158729E-3</v>
      </c>
      <c r="R448" s="3">
        <f t="shared" si="174"/>
        <v>2.7659017544966567</v>
      </c>
      <c r="S448" s="3">
        <f t="shared" si="175"/>
        <v>2.698554136819145</v>
      </c>
      <c r="T448" s="13">
        <f t="shared" si="176"/>
        <v>0.99716171830879852</v>
      </c>
      <c r="U448" s="13">
        <f t="shared" si="176"/>
        <v>0.99651792950797047</v>
      </c>
      <c r="V448" s="3">
        <f t="shared" si="177"/>
        <v>202.69304024470318</v>
      </c>
      <c r="W448" s="13">
        <f t="shared" si="178"/>
        <v>0.99716171830879852</v>
      </c>
      <c r="X448" s="3">
        <f t="shared" si="179"/>
        <v>1.0719446542434761E-4</v>
      </c>
      <c r="Y448" s="3">
        <f t="shared" si="180"/>
        <v>1.4933458612308463</v>
      </c>
      <c r="Z448" s="3">
        <f t="shared" si="181"/>
        <v>13.817227180539893</v>
      </c>
      <c r="AA448" s="3">
        <f t="shared" si="182"/>
        <v>1733.1846176338911</v>
      </c>
      <c r="AD448" s="3">
        <f t="shared" si="167"/>
        <v>3.6602420994669149E-3</v>
      </c>
      <c r="AE448" s="3">
        <f>Eur_1M!B447/100</f>
        <v>-3.7000000000000002E-3</v>
      </c>
      <c r="AF448" s="3">
        <f t="shared" si="168"/>
        <v>1.5</v>
      </c>
      <c r="AG448" s="3">
        <f t="shared" si="169"/>
        <v>-0.5</v>
      </c>
      <c r="AH448" s="3">
        <f t="shared" si="171"/>
        <v>1.0036602420994669</v>
      </c>
      <c r="AI448" s="3">
        <f t="shared" si="170"/>
        <v>0.99629999999999996</v>
      </c>
      <c r="AL448" s="25"/>
      <c r="AM448" s="25"/>
    </row>
    <row r="449" spans="1:39">
      <c r="A449" s="4">
        <v>42585</v>
      </c>
      <c r="B449" s="3">
        <v>143.65170000000001</v>
      </c>
      <c r="C449" s="3">
        <f t="shared" si="158"/>
        <v>-2.1438450499771636E-4</v>
      </c>
      <c r="D449" s="3">
        <f t="shared" si="159"/>
        <v>4.5960715983115873E-8</v>
      </c>
      <c r="E449" s="3">
        <f t="shared" si="160"/>
        <v>7.4715901437623621E-5</v>
      </c>
      <c r="F449" s="3">
        <f t="shared" si="161"/>
        <v>-1.2814467490516843E-3</v>
      </c>
      <c r="G449" s="3">
        <f t="shared" si="162"/>
        <v>3.0665711005592955E-2</v>
      </c>
      <c r="H449" s="3">
        <f t="shared" si="163"/>
        <v>1.5</v>
      </c>
      <c r="I449" s="13">
        <f>I450*(1+(H450*((B449/B450)-1))+((1-H450)*(Eur_1M!B449/100)*((A449-A450)/360)))</f>
        <v>126.29703148974312</v>
      </c>
      <c r="J449" s="3">
        <f t="shared" si="164"/>
        <v>120.83098319277516</v>
      </c>
      <c r="K449" s="3">
        <f t="shared" si="157"/>
        <v>1.198982340678179</v>
      </c>
      <c r="L449" s="13">
        <f t="shared" si="165"/>
        <v>1198.9823406781791</v>
      </c>
      <c r="M449" s="3">
        <f t="shared" si="166"/>
        <v>-3.1643957336574156E-4</v>
      </c>
      <c r="N449" s="3">
        <f t="shared" si="172"/>
        <v>5.1332826801973021E-2</v>
      </c>
      <c r="O449" s="3">
        <v>438</v>
      </c>
      <c r="P449" s="3">
        <f t="shared" si="173"/>
        <v>1.7380952380952381</v>
      </c>
      <c r="Q449" s="3">
        <f>(  Eur_12M!B448 + ( ('Swap(vs6M)_2Y'!B450 - Eur_12M!B448)/1  )*(P449-1) )/100</f>
        <v>-1.7026190476190474E-3</v>
      </c>
      <c r="R449" s="3">
        <f t="shared" si="174"/>
        <v>2.6716259256470805</v>
      </c>
      <c r="S449" s="3">
        <f t="shared" si="175"/>
        <v>2.60395034890914</v>
      </c>
      <c r="T449" s="13">
        <f t="shared" si="176"/>
        <v>0.99622576279002695</v>
      </c>
      <c r="U449" s="13">
        <f t="shared" si="176"/>
        <v>0.99539219469104023</v>
      </c>
      <c r="V449" s="3">
        <f t="shared" si="177"/>
        <v>196.11486121092969</v>
      </c>
      <c r="W449" s="13">
        <f t="shared" si="178"/>
        <v>0.99622576279002695</v>
      </c>
      <c r="X449" s="3">
        <f t="shared" si="179"/>
        <v>1.3859846009490719E-4</v>
      </c>
      <c r="Y449" s="3">
        <f t="shared" si="180"/>
        <v>1.437287418059559</v>
      </c>
      <c r="Z449" s="3">
        <f t="shared" si="181"/>
        <v>17.776764892487719</v>
      </c>
      <c r="AA449" s="3">
        <f t="shared" si="182"/>
        <v>1735.2138858646708</v>
      </c>
      <c r="AD449" s="3">
        <f t="shared" si="167"/>
        <v>-2.1436152628184768E-4</v>
      </c>
      <c r="AE449" s="3">
        <f>Eur_1M!B448/100</f>
        <v>-3.7099999999999998E-3</v>
      </c>
      <c r="AF449" s="3">
        <f t="shared" si="168"/>
        <v>1.5</v>
      </c>
      <c r="AG449" s="3">
        <f t="shared" si="169"/>
        <v>-0.5</v>
      </c>
      <c r="AH449" s="3">
        <f t="shared" si="171"/>
        <v>0.99978563847371815</v>
      </c>
      <c r="AI449" s="3">
        <f t="shared" si="170"/>
        <v>0.99629000000000001</v>
      </c>
      <c r="AL449" s="25"/>
      <c r="AM449" s="25"/>
    </row>
    <row r="450" spans="1:39">
      <c r="A450" s="4">
        <v>42584</v>
      </c>
      <c r="B450" s="3">
        <v>143.6825</v>
      </c>
      <c r="C450" s="3">
        <f t="shared" si="158"/>
        <v>-3.7782829709909278E-3</v>
      </c>
      <c r="D450" s="3">
        <f t="shared" si="159"/>
        <v>1.4275422208880033E-5</v>
      </c>
      <c r="E450" s="3">
        <f t="shared" si="160"/>
        <v>7.4674582538184706E-5</v>
      </c>
      <c r="F450" s="3">
        <f t="shared" si="161"/>
        <v>-1.1351931221064886E-3</v>
      </c>
      <c r="G450" s="3">
        <f t="shared" si="162"/>
        <v>3.0660852597794899E-2</v>
      </c>
      <c r="H450" s="3">
        <f t="shared" si="163"/>
        <v>1.5</v>
      </c>
      <c r="I450" s="13">
        <f>I451*(1+(H451*((B450/B451)-1))+((1-H451)*(Eur_1M!B450/100)*((A450-A451)/360)))</f>
        <v>126.33700319248587</v>
      </c>
      <c r="J450" s="3">
        <f t="shared" si="164"/>
        <v>120.86922494782931</v>
      </c>
      <c r="K450" s="3">
        <f t="shared" si="157"/>
        <v>1.1993618061743199</v>
      </c>
      <c r="L450" s="13">
        <f t="shared" si="165"/>
        <v>1199.3618061743198</v>
      </c>
      <c r="M450" s="3">
        <f t="shared" si="166"/>
        <v>-5.6676091810332297E-3</v>
      </c>
      <c r="N450" s="3">
        <f t="shared" si="172"/>
        <v>5.097950855460584E-2</v>
      </c>
      <c r="O450" s="3">
        <v>439</v>
      </c>
      <c r="P450" s="3">
        <f t="shared" si="173"/>
        <v>1.7420634920634921</v>
      </c>
      <c r="Q450" s="3">
        <f>(  Eur_12M!B449 + ( ('Swap(vs6M)_2Y'!B451 - Eur_12M!B449)/1  )*(P450-1) )/100</f>
        <v>-1.7415079365079367E-3</v>
      </c>
      <c r="R450" s="3">
        <f t="shared" si="174"/>
        <v>2.6902815557942295</v>
      </c>
      <c r="S450" s="3">
        <f t="shared" si="175"/>
        <v>2.6229951029254792</v>
      </c>
      <c r="T450" s="13">
        <f t="shared" si="176"/>
        <v>0.99643041212942252</v>
      </c>
      <c r="U450" s="13">
        <f t="shared" si="176"/>
        <v>0.99564197373227903</v>
      </c>
      <c r="V450" s="3">
        <f t="shared" si="177"/>
        <v>196.41342253947312</v>
      </c>
      <c r="W450" s="13">
        <f t="shared" si="178"/>
        <v>0.99643041212942252</v>
      </c>
      <c r="X450" s="3">
        <f t="shared" si="179"/>
        <v>1.32557444011215E-4</v>
      </c>
      <c r="Y450" s="3">
        <f t="shared" si="180"/>
        <v>1.4914070094967229</v>
      </c>
      <c r="Z450" s="3">
        <f t="shared" si="181"/>
        <v>16.93418010676622</v>
      </c>
      <c r="AA450" s="3">
        <f t="shared" si="182"/>
        <v>1739.7415936766736</v>
      </c>
      <c r="AD450" s="3">
        <f t="shared" si="167"/>
        <v>-3.7711542408325194E-3</v>
      </c>
      <c r="AE450" s="3">
        <f>Eur_1M!B449/100</f>
        <v>-3.7099999999999998E-3</v>
      </c>
      <c r="AF450" s="3">
        <f t="shared" si="168"/>
        <v>1.5</v>
      </c>
      <c r="AG450" s="3">
        <f t="shared" si="169"/>
        <v>-0.5</v>
      </c>
      <c r="AH450" s="3">
        <f t="shared" si="171"/>
        <v>0.99622884575916748</v>
      </c>
      <c r="AI450" s="3">
        <f t="shared" si="170"/>
        <v>0.99629000000000001</v>
      </c>
      <c r="AL450" s="25"/>
      <c r="AM450" s="25"/>
    </row>
    <row r="451" spans="1:39">
      <c r="A451" s="4">
        <v>42583</v>
      </c>
      <c r="B451" s="3">
        <v>144.22640000000001</v>
      </c>
      <c r="C451" s="3">
        <f t="shared" si="158"/>
        <v>-7.0419999971299432E-4</v>
      </c>
      <c r="D451" s="3">
        <f t="shared" si="159"/>
        <v>4.9589763959578116E-7</v>
      </c>
      <c r="E451" s="3">
        <f t="shared" si="160"/>
        <v>6.211135065353201E-5</v>
      </c>
      <c r="F451" s="3">
        <f t="shared" si="161"/>
        <v>3.9515967553344295E-3</v>
      </c>
      <c r="G451" s="3">
        <f t="shared" si="162"/>
        <v>2.7798659942107614E-2</v>
      </c>
      <c r="H451" s="3">
        <f t="shared" si="163"/>
        <v>1.5</v>
      </c>
      <c r="I451" s="13">
        <f>I452*(1+(H452*((B451/B452)-1))+((1-H452)*(Eur_1M!B451/100)*((A451-A452)/360)))</f>
        <v>127.05506487606092</v>
      </c>
      <c r="J451" s="3">
        <f t="shared" si="164"/>
        <v>121.55620941766207</v>
      </c>
      <c r="K451" s="3">
        <f t="shared" si="157"/>
        <v>1.2061786194277182</v>
      </c>
      <c r="L451" s="13">
        <f t="shared" si="165"/>
        <v>1206.1786194277181</v>
      </c>
      <c r="M451" s="3">
        <f t="shared" si="166"/>
        <v>-1.0410114947838891E-3</v>
      </c>
      <c r="N451" s="3">
        <f t="shared" si="172"/>
        <v>5.1092217234176389E-2</v>
      </c>
      <c r="O451" s="3">
        <v>440</v>
      </c>
      <c r="P451" s="3">
        <f t="shared" si="173"/>
        <v>1.746031746031746</v>
      </c>
      <c r="Q451" s="3">
        <f>(  Eur_12M!B450 + ( ('Swap(vs6M)_2Y'!B452 - Eur_12M!B450)/1  )*(P451-1) )/100</f>
        <v>-1.6214285714285714E-3</v>
      </c>
      <c r="R451" s="3">
        <f t="shared" si="174"/>
        <v>2.7684727325564213</v>
      </c>
      <c r="S451" s="3">
        <f t="shared" si="175"/>
        <v>2.700960756804029</v>
      </c>
      <c r="T451" s="13">
        <f t="shared" si="176"/>
        <v>0.99718401509058263</v>
      </c>
      <c r="U451" s="13">
        <f t="shared" si="176"/>
        <v>0.99654302520491023</v>
      </c>
      <c r="V451" s="3">
        <f t="shared" si="177"/>
        <v>203.41373721142224</v>
      </c>
      <c r="W451" s="13">
        <f t="shared" si="178"/>
        <v>0.99718401509058263</v>
      </c>
      <c r="X451" s="3">
        <f t="shared" si="179"/>
        <v>1.0612198053859594E-4</v>
      </c>
      <c r="Y451" s="3">
        <f t="shared" si="180"/>
        <v>1.4188889813719903</v>
      </c>
      <c r="Z451" s="3">
        <f t="shared" si="181"/>
        <v>13.773219989686142</v>
      </c>
      <c r="AA451" s="3">
        <f t="shared" si="182"/>
        <v>1744.9287802674889</v>
      </c>
      <c r="AD451" s="3">
        <f t="shared" si="167"/>
        <v>-7.0395210908480443E-4</v>
      </c>
      <c r="AE451" s="3">
        <f>Eur_1M!B450/100</f>
        <v>-3.7099999999999998E-3</v>
      </c>
      <c r="AF451" s="3">
        <f t="shared" si="168"/>
        <v>1.5</v>
      </c>
      <c r="AG451" s="3">
        <f t="shared" si="169"/>
        <v>-0.5</v>
      </c>
      <c r="AH451" s="3">
        <f t="shared" si="171"/>
        <v>0.9992960478909152</v>
      </c>
      <c r="AI451" s="3">
        <f t="shared" si="170"/>
        <v>0.99629000000000001</v>
      </c>
      <c r="AL451" s="25"/>
      <c r="AM451" s="25"/>
    </row>
    <row r="452" spans="1:39">
      <c r="A452" s="4">
        <v>42580</v>
      </c>
      <c r="B452" s="3">
        <v>144.328</v>
      </c>
      <c r="C452" s="3">
        <f t="shared" si="158"/>
        <v>2.1321422504159732E-3</v>
      </c>
      <c r="D452" s="3">
        <f t="shared" si="159"/>
        <v>4.5460305760088906E-6</v>
      </c>
      <c r="E452" s="3">
        <f t="shared" si="160"/>
        <v>6.1894007656447742E-5</v>
      </c>
      <c r="F452" s="3">
        <f t="shared" si="161"/>
        <v>5.1835795157658057E-3</v>
      </c>
      <c r="G452" s="3">
        <f t="shared" si="162"/>
        <v>2.7621309049637627E-2</v>
      </c>
      <c r="H452" s="3">
        <f t="shared" si="163"/>
        <v>1.5</v>
      </c>
      <c r="I452" s="13">
        <f>I453*(1+(H453*((B452/B453)-1))+((1-H453)*(Eur_1M!B452/100)*((A452-A453)/360)))</f>
        <v>127.18739952806339</v>
      </c>
      <c r="J452" s="3">
        <f t="shared" si="164"/>
        <v>121.68281671732161</v>
      </c>
      <c r="K452" s="3">
        <f t="shared" si="157"/>
        <v>1.2074349190330151</v>
      </c>
      <c r="L452" s="13">
        <f t="shared" si="165"/>
        <v>1207.4349190330151</v>
      </c>
      <c r="M452" s="3">
        <f t="shared" si="166"/>
        <v>3.2016473537798311E-3</v>
      </c>
      <c r="N452" s="3">
        <f t="shared" si="172"/>
        <v>5.0972308346377046E-2</v>
      </c>
      <c r="O452" s="3">
        <v>441</v>
      </c>
      <c r="P452" s="3">
        <f t="shared" si="173"/>
        <v>1.75</v>
      </c>
      <c r="Q452" s="3">
        <f>(  Eur_12M!B451 + ( ('Swap(vs6M)_2Y'!B453 - Eur_12M!B451)/1  )*(P452-1) )/100</f>
        <v>-1.6375000000000001E-3</v>
      </c>
      <c r="R452" s="3">
        <f t="shared" si="174"/>
        <v>2.7866812258060194</v>
      </c>
      <c r="S452" s="3">
        <f t="shared" si="175"/>
        <v>2.7192511999883116</v>
      </c>
      <c r="T452" s="13">
        <f t="shared" si="176"/>
        <v>0.99733745832892562</v>
      </c>
      <c r="U452" s="13">
        <f t="shared" si="176"/>
        <v>0.99672850513232303</v>
      </c>
      <c r="V452" s="3">
        <f t="shared" si="177"/>
        <v>204.63122160829334</v>
      </c>
      <c r="W452" s="13">
        <f t="shared" si="178"/>
        <v>0.99733745832892562</v>
      </c>
      <c r="X452" s="3">
        <f t="shared" si="179"/>
        <v>1.009057874702415E-4</v>
      </c>
      <c r="Y452" s="3">
        <f t="shared" si="180"/>
        <v>1.4457173016242899</v>
      </c>
      <c r="Z452" s="3">
        <f t="shared" si="181"/>
        <v>13.122479086451181</v>
      </c>
      <c r="AA452" s="3">
        <f t="shared" si="182"/>
        <v>1749.2804903659505</v>
      </c>
      <c r="AD452" s="3">
        <f t="shared" si="167"/>
        <v>2.1344168820294218E-3</v>
      </c>
      <c r="AE452" s="3">
        <f>Eur_1M!B451/100</f>
        <v>-3.7099999999999998E-3</v>
      </c>
      <c r="AF452" s="3">
        <f t="shared" si="168"/>
        <v>1.5</v>
      </c>
      <c r="AG452" s="3">
        <f t="shared" si="169"/>
        <v>-0.5</v>
      </c>
      <c r="AH452" s="3">
        <f t="shared" si="171"/>
        <v>1.0021344168820294</v>
      </c>
      <c r="AI452" s="3">
        <f t="shared" si="170"/>
        <v>0.99629000000000001</v>
      </c>
      <c r="AL452" s="25"/>
      <c r="AM452" s="25"/>
    </row>
    <row r="453" spans="1:39">
      <c r="A453" s="4">
        <v>42579</v>
      </c>
      <c r="B453" s="3">
        <v>144.0206</v>
      </c>
      <c r="C453" s="3">
        <f t="shared" si="158"/>
        <v>5.8967282507854418E-4</v>
      </c>
      <c r="D453" s="3">
        <f t="shared" si="159"/>
        <v>3.4771404063611139E-7</v>
      </c>
      <c r="E453" s="3">
        <f t="shared" si="160"/>
        <v>5.8866078474428583E-5</v>
      </c>
      <c r="F453" s="3">
        <f t="shared" si="161"/>
        <v>4.2835498389362427E-3</v>
      </c>
      <c r="G453" s="3">
        <f t="shared" si="162"/>
        <v>2.7021340552747016E-2</v>
      </c>
      <c r="H453" s="3">
        <f t="shared" si="163"/>
        <v>1.5</v>
      </c>
      <c r="I453" s="13">
        <f>I454*(1+(H454*((B453/B454)-1))+((1-H454)*(Eur_1M!B453/100)*((A453-A454)/360)))</f>
        <v>126.78084150193121</v>
      </c>
      <c r="J453" s="3">
        <f t="shared" si="164"/>
        <v>121.2938542417748</v>
      </c>
      <c r="K453" s="3">
        <f t="shared" si="157"/>
        <v>1.2035753200539763</v>
      </c>
      <c r="L453" s="13">
        <f t="shared" si="165"/>
        <v>1203.5753200539764</v>
      </c>
      <c r="M453" s="3">
        <f t="shared" si="166"/>
        <v>8.8952710562347165E-4</v>
      </c>
      <c r="N453" s="3">
        <f t="shared" si="172"/>
        <v>5.0971343608505935E-2</v>
      </c>
      <c r="O453" s="3">
        <v>442</v>
      </c>
      <c r="P453" s="3">
        <f t="shared" si="173"/>
        <v>1.753968253968254</v>
      </c>
      <c r="Q453" s="3">
        <f>(  Eur_12M!B452 + ( ('Swap(vs6M)_2Y'!B454 - Eur_12M!B452)/1  )*(P453-1) )/100</f>
        <v>-1.7415873015873013E-3</v>
      </c>
      <c r="R453" s="3">
        <f t="shared" si="174"/>
        <v>2.7334259373876049</v>
      </c>
      <c r="S453" s="3">
        <f t="shared" si="175"/>
        <v>2.6659207812585124</v>
      </c>
      <c r="T453" s="13">
        <f t="shared" si="176"/>
        <v>0.99686603910051685</v>
      </c>
      <c r="U453" s="13">
        <f t="shared" si="176"/>
        <v>0.99616111087443826</v>
      </c>
      <c r="V453" s="3">
        <f t="shared" si="177"/>
        <v>200.59463657280435</v>
      </c>
      <c r="W453" s="13">
        <f t="shared" si="178"/>
        <v>0.99686603910051685</v>
      </c>
      <c r="X453" s="3">
        <f t="shared" si="179"/>
        <v>1.1712746715792381E-4</v>
      </c>
      <c r="Y453" s="3">
        <f t="shared" si="180"/>
        <v>1.519801170350175</v>
      </c>
      <c r="Z453" s="3">
        <f t="shared" si="181"/>
        <v>15.168865820421454</v>
      </c>
      <c r="AA453" s="3">
        <f t="shared" si="182"/>
        <v>1752.5803835949789</v>
      </c>
      <c r="AD453" s="3">
        <f t="shared" si="167"/>
        <v>5.8984671627682062E-4</v>
      </c>
      <c r="AE453" s="3">
        <f>Eur_1M!B452/100</f>
        <v>-3.7099999999999998E-3</v>
      </c>
      <c r="AF453" s="3">
        <f t="shared" si="168"/>
        <v>1.5</v>
      </c>
      <c r="AG453" s="3">
        <f t="shared" si="169"/>
        <v>-0.5</v>
      </c>
      <c r="AH453" s="3">
        <f t="shared" si="171"/>
        <v>1.0005898467162768</v>
      </c>
      <c r="AI453" s="3">
        <f t="shared" si="170"/>
        <v>0.99629000000000001</v>
      </c>
      <c r="AL453" s="25"/>
      <c r="AM453" s="25"/>
    </row>
    <row r="454" spans="1:39">
      <c r="A454" s="4">
        <v>42578</v>
      </c>
      <c r="B454" s="3">
        <v>143.9357</v>
      </c>
      <c r="C454" s="3">
        <f t="shared" si="158"/>
        <v>2.797517941844642E-3</v>
      </c>
      <c r="D454" s="3">
        <f t="shared" si="159"/>
        <v>7.8261066349426812E-6</v>
      </c>
      <c r="E454" s="3">
        <f t="shared" si="160"/>
        <v>6.5134852468051285E-5</v>
      </c>
      <c r="F454" s="3">
        <f t="shared" si="161"/>
        <v>6.2661305072480387E-3</v>
      </c>
      <c r="G454" s="3">
        <f t="shared" si="162"/>
        <v>2.8212808694476194E-2</v>
      </c>
      <c r="H454" s="3">
        <f t="shared" si="163"/>
        <v>1.5</v>
      </c>
      <c r="I454" s="13">
        <f>I455*(1+(H455*((B454/B455)-1))+((1-H455)*(Eur_1M!B454/100)*((A454-A455)/360)))</f>
        <v>126.66811665027987</v>
      </c>
      <c r="J454" s="3">
        <f t="shared" si="164"/>
        <v>121.18600804385052</v>
      </c>
      <c r="K454" s="3">
        <f t="shared" si="157"/>
        <v>1.2025051832115559</v>
      </c>
      <c r="L454" s="13">
        <f t="shared" si="165"/>
        <v>1202.505183211556</v>
      </c>
      <c r="M454" s="3">
        <f t="shared" si="166"/>
        <v>4.1984787881571796E-3</v>
      </c>
      <c r="N454" s="3">
        <f t="shared" si="172"/>
        <v>5.0894108696526649E-2</v>
      </c>
      <c r="O454" s="3">
        <v>443</v>
      </c>
      <c r="P454" s="3">
        <f t="shared" si="173"/>
        <v>1.7579365079365079</v>
      </c>
      <c r="Q454" s="3">
        <f>(  Eur_12M!B453 + ( ('Swap(vs6M)_2Y'!B455 - Eur_12M!B453)/1  )*(P454-1) )/100</f>
        <v>-1.7663650793650792E-3</v>
      </c>
      <c r="R454" s="3">
        <f t="shared" si="174"/>
        <v>2.7205262465605458</v>
      </c>
      <c r="S454" s="3">
        <f t="shared" si="175"/>
        <v>2.6530471738814732</v>
      </c>
      <c r="T454" s="13">
        <f t="shared" si="176"/>
        <v>0.99674109512858111</v>
      </c>
      <c r="U454" s="13">
        <f t="shared" si="176"/>
        <v>0.99601156391657697</v>
      </c>
      <c r="V454" s="3">
        <f t="shared" si="177"/>
        <v>199.47718961126282</v>
      </c>
      <c r="W454" s="13">
        <f t="shared" si="178"/>
        <v>0.99674109512858111</v>
      </c>
      <c r="X454" s="3">
        <f t="shared" si="179"/>
        <v>1.2147590700618196E-4</v>
      </c>
      <c r="Y454" s="3">
        <f t="shared" si="180"/>
        <v>1.537297948089581</v>
      </c>
      <c r="Z454" s="3">
        <f t="shared" si="181"/>
        <v>15.715737381347164</v>
      </c>
      <c r="AA454" s="3">
        <f t="shared" si="182"/>
        <v>1756.3704389490583</v>
      </c>
      <c r="AD454" s="3">
        <f t="shared" si="167"/>
        <v>2.8014346466611606E-3</v>
      </c>
      <c r="AE454" s="3">
        <f>Eur_1M!B453/100</f>
        <v>-3.7099999999999998E-3</v>
      </c>
      <c r="AF454" s="3">
        <f t="shared" si="168"/>
        <v>1.5</v>
      </c>
      <c r="AG454" s="3">
        <f t="shared" si="169"/>
        <v>-0.5</v>
      </c>
      <c r="AH454" s="3">
        <f t="shared" si="171"/>
        <v>1.0028014346466612</v>
      </c>
      <c r="AI454" s="3">
        <f t="shared" si="170"/>
        <v>0.99629000000000001</v>
      </c>
      <c r="AL454" s="25"/>
      <c r="AM454" s="25"/>
    </row>
    <row r="455" spans="1:39">
      <c r="A455" s="4">
        <v>42577</v>
      </c>
      <c r="B455" s="3">
        <v>143.53360000000001</v>
      </c>
      <c r="C455" s="3">
        <f t="shared" si="158"/>
        <v>9.3052861781618961E-4</v>
      </c>
      <c r="D455" s="3">
        <f t="shared" si="159"/>
        <v>8.658835085749083E-7</v>
      </c>
      <c r="E455" s="3">
        <f t="shared" si="160"/>
        <v>6.2666454428528782E-5</v>
      </c>
      <c r="F455" s="3">
        <f t="shared" si="161"/>
        <v>5.7832850250443234E-3</v>
      </c>
      <c r="G455" s="3">
        <f t="shared" si="162"/>
        <v>2.7722303346231793E-2</v>
      </c>
      <c r="H455" s="3">
        <f t="shared" si="163"/>
        <v>1.5</v>
      </c>
      <c r="I455" s="13">
        <f>I456*(1+(H456*((B455/B456)-1))+((1-H456)*(Eur_1M!B455/100)*((A455-A456)/360)))</f>
        <v>126.13741809226887</v>
      </c>
      <c r="J455" s="3">
        <f t="shared" si="164"/>
        <v>120.67827775290806</v>
      </c>
      <c r="K455" s="3">
        <f t="shared" si="157"/>
        <v>1.1974670743045366</v>
      </c>
      <c r="L455" s="13">
        <f t="shared" si="165"/>
        <v>1197.4670743045365</v>
      </c>
      <c r="M455" s="3">
        <f t="shared" si="166"/>
        <v>1.400614000727165E-3</v>
      </c>
      <c r="N455" s="3">
        <f t="shared" si="172"/>
        <v>5.0881031678677545E-2</v>
      </c>
      <c r="O455" s="3">
        <v>444</v>
      </c>
      <c r="P455" s="3">
        <f t="shared" si="173"/>
        <v>1.7619047619047619</v>
      </c>
      <c r="Q455" s="3">
        <f>(  Eur_12M!B454 + ( ('Swap(vs6M)_2Y'!B456 - Eur_12M!B454)/1  )*(P455-1) )/100</f>
        <v>-1.7599999999999998E-3</v>
      </c>
      <c r="R455" s="3">
        <f t="shared" si="174"/>
        <v>2.6561154406520164</v>
      </c>
      <c r="S455" s="3">
        <f t="shared" si="175"/>
        <v>2.5885776074333204</v>
      </c>
      <c r="T455" s="13">
        <f t="shared" si="176"/>
        <v>0.99604767251395743</v>
      </c>
      <c r="U455" s="13">
        <f t="shared" si="176"/>
        <v>0.99518133860266045</v>
      </c>
      <c r="V455" s="3">
        <f t="shared" si="177"/>
        <v>194.46215399448079</v>
      </c>
      <c r="W455" s="13">
        <f t="shared" si="178"/>
        <v>0.99604767251395743</v>
      </c>
      <c r="X455" s="3">
        <f t="shared" si="179"/>
        <v>1.4492276135286448E-4</v>
      </c>
      <c r="Y455" s="3">
        <f t="shared" si="180"/>
        <v>1.4879631109920208</v>
      </c>
      <c r="Z455" s="3">
        <f t="shared" si="181"/>
        <v>18.6295386552374</v>
      </c>
      <c r="AA455" s="3">
        <f t="shared" si="182"/>
        <v>1758.860434110004</v>
      </c>
      <c r="AD455" s="3">
        <f t="shared" si="167"/>
        <v>9.3096169388995342E-4</v>
      </c>
      <c r="AE455" s="3">
        <f>Eur_1M!B454/100</f>
        <v>-3.7099999999999998E-3</v>
      </c>
      <c r="AF455" s="3">
        <f t="shared" si="168"/>
        <v>1.5</v>
      </c>
      <c r="AG455" s="3">
        <f t="shared" si="169"/>
        <v>-0.5</v>
      </c>
      <c r="AH455" s="3">
        <f t="shared" si="171"/>
        <v>1.00093096169389</v>
      </c>
      <c r="AI455" s="3">
        <f t="shared" si="170"/>
        <v>0.99629000000000001</v>
      </c>
      <c r="AL455" s="25"/>
      <c r="AM455" s="25"/>
    </row>
    <row r="456" spans="1:39">
      <c r="A456" s="4">
        <v>42576</v>
      </c>
      <c r="B456" s="3">
        <v>143.40010000000001</v>
      </c>
      <c r="C456" s="3">
        <f t="shared" si="158"/>
        <v>-5.4866357877327509E-4</v>
      </c>
      <c r="D456" s="3">
        <f t="shared" si="159"/>
        <v>3.0103172267229782E-7</v>
      </c>
      <c r="E456" s="3">
        <f t="shared" si="160"/>
        <v>6.4589002823937577E-5</v>
      </c>
      <c r="F456" s="3">
        <f t="shared" si="161"/>
        <v>6.5226162528390485E-3</v>
      </c>
      <c r="G456" s="3">
        <f t="shared" si="162"/>
        <v>2.8053847975439652E-2</v>
      </c>
      <c r="H456" s="3">
        <f t="shared" si="163"/>
        <v>1.5</v>
      </c>
      <c r="I456" s="13">
        <f>I457*(1+(H457*((B456/B457)-1))+((1-H457)*(Eur_1M!B456/100)*((A456-A457)/360)))</f>
        <v>125.96087192385204</v>
      </c>
      <c r="J456" s="3">
        <f t="shared" si="164"/>
        <v>120.50937238073028</v>
      </c>
      <c r="K456" s="3">
        <f t="shared" ref="K456:K519" si="183">J456/$Y$2</f>
        <v>1.1957910591539875</v>
      </c>
      <c r="L456" s="13">
        <f t="shared" si="165"/>
        <v>1195.7910591539876</v>
      </c>
      <c r="M456" s="3">
        <f t="shared" si="166"/>
        <v>-8.0763735358474237E-4</v>
      </c>
      <c r="N456" s="3">
        <f t="shared" si="172"/>
        <v>5.0882414967396955E-2</v>
      </c>
      <c r="O456" s="3">
        <v>445</v>
      </c>
      <c r="P456" s="3">
        <f t="shared" si="173"/>
        <v>1.7658730158730158</v>
      </c>
      <c r="Q456" s="3">
        <f>(  Eur_12M!B455 + ( ('Swap(vs6M)_2Y'!B457 - Eur_12M!B455)/1  )*(P456-1) )/100</f>
        <v>-1.7766666666666664E-3</v>
      </c>
      <c r="R456" s="3">
        <f t="shared" si="174"/>
        <v>2.631882142166369</v>
      </c>
      <c r="S456" s="3">
        <f t="shared" si="175"/>
        <v>2.5642664574062266</v>
      </c>
      <c r="T456" s="13">
        <f t="shared" si="176"/>
        <v>0.9957543343236458</v>
      </c>
      <c r="U456" s="13">
        <f t="shared" si="176"/>
        <v>0.99483029324862393</v>
      </c>
      <c r="V456" s="3">
        <f t="shared" si="177"/>
        <v>192.75778717614958</v>
      </c>
      <c r="W456" s="13">
        <f t="shared" si="178"/>
        <v>0.9957543343236458</v>
      </c>
      <c r="X456" s="3">
        <f t="shared" si="179"/>
        <v>1.5455071576551141E-4</v>
      </c>
      <c r="Y456" s="3">
        <f t="shared" si="180"/>
        <v>1.4869560572751388</v>
      </c>
      <c r="Z456" s="3">
        <f t="shared" si="181"/>
        <v>19.856779364846695</v>
      </c>
      <c r="AA456" s="3">
        <f t="shared" si="182"/>
        <v>1762.2641769850954</v>
      </c>
      <c r="AD456" s="3">
        <f t="shared" si="167"/>
        <v>-5.4851309043568719E-4</v>
      </c>
      <c r="AE456" s="3">
        <f>Eur_1M!B455/100</f>
        <v>-3.7099999999999998E-3</v>
      </c>
      <c r="AF456" s="3">
        <f t="shared" si="168"/>
        <v>1.5</v>
      </c>
      <c r="AG456" s="3">
        <f t="shared" si="169"/>
        <v>-0.5</v>
      </c>
      <c r="AH456" s="3">
        <f t="shared" si="171"/>
        <v>0.99945148690956431</v>
      </c>
      <c r="AI456" s="3">
        <f t="shared" si="170"/>
        <v>0.99629000000000001</v>
      </c>
      <c r="AL456" s="25"/>
      <c r="AM456" s="25"/>
    </row>
    <row r="457" spans="1:39">
      <c r="A457" s="4">
        <v>42573</v>
      </c>
      <c r="B457" s="3">
        <v>143.47880000000001</v>
      </c>
      <c r="C457" s="3">
        <f t="shared" ref="C457:C520" si="184">+LN(B457/B458)</f>
        <v>7.4673047442235722E-4</v>
      </c>
      <c r="D457" s="3">
        <f t="shared" ref="D457:D520" si="185">+C457^2</f>
        <v>5.5760640143103865E-7</v>
      </c>
      <c r="E457" s="3">
        <f t="shared" ref="E457:E520" si="186">+SUM(D457:D476)</f>
        <v>9.5404171280594874E-5</v>
      </c>
      <c r="F457" s="3">
        <f t="shared" ref="F457:F520" si="187">+SUM(C457:C476)</f>
        <v>1.2649469518179964E-2</v>
      </c>
      <c r="G457" s="3">
        <f t="shared" ref="G457:G520" si="188">+SQRT($D$3/$D$2)*SQRT(E457-((1/$D$2)*F457^2))</f>
        <v>3.3185642050560606E-2</v>
      </c>
      <c r="H457" s="3">
        <f t="shared" ref="H457:H520" si="189">+MIN($D$5,$D$4/G459)</f>
        <v>1.5</v>
      </c>
      <c r="I457" s="13">
        <f>I458*(1+(H458*((B457/B458)-1))+((1-H458)*(Eur_1M!B457/100)*((A457-A458)/360)))</f>
        <v>126.06264372092831</v>
      </c>
      <c r="J457" s="3">
        <f t="shared" ref="J457:J520" si="190">I457*(1-(1.1/100))^4</f>
        <v>120.60673956471686</v>
      </c>
      <c r="K457" s="3">
        <f t="shared" si="183"/>
        <v>1.1967572147796124</v>
      </c>
      <c r="L457" s="13">
        <f t="shared" ref="L457:L520" si="191">K457*1000</f>
        <v>1196.7572147796125</v>
      </c>
      <c r="M457" s="3">
        <f t="shared" ref="M457:M520" si="192">LN(L457/L458)</f>
        <v>1.1250198372374654E-3</v>
      </c>
      <c r="N457" s="3">
        <f t="shared" si="172"/>
        <v>5.0886384437272843E-2</v>
      </c>
      <c r="O457" s="3">
        <v>446</v>
      </c>
      <c r="P457" s="3">
        <f t="shared" si="173"/>
        <v>1.7698412698412698</v>
      </c>
      <c r="Q457" s="3">
        <f>(  Eur_12M!B456 + ( ('Swap(vs6M)_2Y'!B458 - Eur_12M!B456)/1  )*(P457-1) )/100</f>
        <v>-1.7317460317460315E-3</v>
      </c>
      <c r="R457" s="3">
        <f t="shared" si="174"/>
        <v>2.6418064751372521</v>
      </c>
      <c r="S457" s="3">
        <f t="shared" si="175"/>
        <v>2.5741095795316071</v>
      </c>
      <c r="T457" s="13">
        <f t="shared" si="176"/>
        <v>0.99587674197006171</v>
      </c>
      <c r="U457" s="13">
        <f t="shared" si="176"/>
        <v>0.99497507808716357</v>
      </c>
      <c r="V457" s="3">
        <f t="shared" si="177"/>
        <v>193.79340523187625</v>
      </c>
      <c r="W457" s="13">
        <f t="shared" si="178"/>
        <v>0.99587674197006171</v>
      </c>
      <c r="X457" s="3">
        <f t="shared" si="179"/>
        <v>1.5025673490931014E-4</v>
      </c>
      <c r="Y457" s="3">
        <f t="shared" si="180"/>
        <v>1.4497087628726075</v>
      </c>
      <c r="Z457" s="3">
        <f t="shared" si="181"/>
        <v>19.381258257244482</v>
      </c>
      <c r="AA457" s="3">
        <f t="shared" si="182"/>
        <v>1766.3533918864932</v>
      </c>
      <c r="AD457" s="3">
        <f t="shared" ref="AD457:AD520" si="193">B457/B458-1</f>
        <v>7.4700934703297861E-4</v>
      </c>
      <c r="AE457" s="3">
        <f>Eur_1M!B456/100</f>
        <v>-3.7099999999999998E-3</v>
      </c>
      <c r="AF457" s="3">
        <f t="shared" ref="AF457:AF520" si="194">H457</f>
        <v>1.5</v>
      </c>
      <c r="AG457" s="3">
        <f t="shared" ref="AG457:AG520" si="195">1-AF457</f>
        <v>-0.5</v>
      </c>
      <c r="AH457" s="3">
        <f t="shared" si="171"/>
        <v>1.000747009347033</v>
      </c>
      <c r="AI457" s="3">
        <f t="shared" ref="AI457:AI520" si="196">AE457+1</f>
        <v>0.99629000000000001</v>
      </c>
      <c r="AL457" s="25"/>
      <c r="AM457" s="25"/>
    </row>
    <row r="458" spans="1:39">
      <c r="A458" s="4">
        <v>42572</v>
      </c>
      <c r="B458" s="3">
        <v>143.3717</v>
      </c>
      <c r="C458" s="3">
        <f t="shared" si="184"/>
        <v>7.3193241440447268E-4</v>
      </c>
      <c r="D458" s="3">
        <f t="shared" si="185"/>
        <v>5.3572505925596072E-7</v>
      </c>
      <c r="E458" s="3">
        <f t="shared" si="186"/>
        <v>9.8739257739225705E-5</v>
      </c>
      <c r="F458" s="3">
        <f t="shared" si="187"/>
        <v>9.9297482024048502E-3</v>
      </c>
      <c r="G458" s="3">
        <f t="shared" si="188"/>
        <v>3.4380179041352467E-2</v>
      </c>
      <c r="H458" s="3">
        <f t="shared" si="189"/>
        <v>1.5</v>
      </c>
      <c r="I458" s="13">
        <f>I459*(1+(H459*((B458/B459)-1))+((1-H459)*(Eur_1M!B458/100)*((A458-A459)/360)))</f>
        <v>125.92090049292935</v>
      </c>
      <c r="J458" s="3">
        <f t="shared" si="190"/>
        <v>120.47113088573201</v>
      </c>
      <c r="K458" s="3">
        <f t="shared" si="183"/>
        <v>1.1954115962383303</v>
      </c>
      <c r="L458" s="13">
        <f t="shared" si="191"/>
        <v>1195.4115962383303</v>
      </c>
      <c r="M458" s="3">
        <f t="shared" si="192"/>
        <v>1.1028449341303045E-3</v>
      </c>
      <c r="N458" s="3">
        <f t="shared" si="172"/>
        <v>5.0877991475359825E-2</v>
      </c>
      <c r="O458" s="3">
        <v>447</v>
      </c>
      <c r="P458" s="3">
        <f t="shared" si="173"/>
        <v>1.7738095238095237</v>
      </c>
      <c r="Q458" s="3">
        <f>(  Eur_12M!B457 + ( ('Swap(vs6M)_2Y'!B459 - Eur_12M!B457)/1  )*(P458-1) )/100</f>
        <v>-1.747142857142857E-3</v>
      </c>
      <c r="R458" s="3">
        <f t="shared" si="174"/>
        <v>2.6222426484345238</v>
      </c>
      <c r="S458" s="3">
        <f t="shared" si="175"/>
        <v>2.5544810800610427</v>
      </c>
      <c r="T458" s="13">
        <f t="shared" si="176"/>
        <v>0.99563233935913364</v>
      </c>
      <c r="U458" s="13">
        <f t="shared" si="176"/>
        <v>0.99468268954415806</v>
      </c>
      <c r="V458" s="3">
        <f t="shared" si="177"/>
        <v>192.42035313613883</v>
      </c>
      <c r="W458" s="13">
        <f t="shared" si="178"/>
        <v>0.99563233935913364</v>
      </c>
      <c r="X458" s="3">
        <f t="shared" si="179"/>
        <v>1.5822340926149799E-4</v>
      </c>
      <c r="Y458" s="3">
        <f t="shared" si="180"/>
        <v>1.4506056074176155</v>
      </c>
      <c r="Z458" s="3">
        <f t="shared" si="181"/>
        <v>20.405282303399673</v>
      </c>
      <c r="AA458" s="3">
        <f t="shared" si="182"/>
        <v>1769.8540898526928</v>
      </c>
      <c r="AD458" s="3">
        <f t="shared" si="193"/>
        <v>7.3220034229848352E-4</v>
      </c>
      <c r="AE458" s="3">
        <f>Eur_1M!B457/100</f>
        <v>-3.7000000000000002E-3</v>
      </c>
      <c r="AF458" s="3">
        <f t="shared" si="194"/>
        <v>1.5</v>
      </c>
      <c r="AG458" s="3">
        <f t="shared" si="195"/>
        <v>-0.5</v>
      </c>
      <c r="AH458" s="3">
        <f t="shared" ref="AH458:AH521" si="197">(1+AD458)</f>
        <v>1.0007322003422985</v>
      </c>
      <c r="AI458" s="3">
        <f t="shared" si="196"/>
        <v>0.99629999999999996</v>
      </c>
      <c r="AL458" s="25"/>
      <c r="AM458" s="25"/>
    </row>
    <row r="459" spans="1:39">
      <c r="A459" s="4">
        <v>42571</v>
      </c>
      <c r="B459" s="3">
        <v>143.26679999999999</v>
      </c>
      <c r="C459" s="3">
        <f t="shared" si="184"/>
        <v>-9.3069665939396029E-4</v>
      </c>
      <c r="D459" s="3">
        <f t="shared" si="185"/>
        <v>8.6619627180707733E-7</v>
      </c>
      <c r="E459" s="3">
        <f t="shared" si="186"/>
        <v>9.8203532679969749E-5</v>
      </c>
      <c r="F459" s="3">
        <f t="shared" si="187"/>
        <v>9.1978157880003783E-3</v>
      </c>
      <c r="G459" s="3">
        <f t="shared" si="188"/>
        <v>3.4410269225153202E-2</v>
      </c>
      <c r="H459" s="3">
        <f t="shared" si="189"/>
        <v>1.5</v>
      </c>
      <c r="I459" s="13">
        <f>I460*(1+(H460*((B459/B460)-1))+((1-H460)*(Eur_1M!B459/100)*((A459-A460)/360)))</f>
        <v>125.7821058142913</v>
      </c>
      <c r="J459" s="3">
        <f t="shared" si="190"/>
        <v>120.33834314492812</v>
      </c>
      <c r="K459" s="3">
        <f t="shared" si="183"/>
        <v>1.1940939693178541</v>
      </c>
      <c r="L459" s="13">
        <f t="shared" si="191"/>
        <v>1194.0939693178541</v>
      </c>
      <c r="M459" s="3">
        <f t="shared" si="192"/>
        <v>-1.3912100496879082E-3</v>
      </c>
      <c r="N459" s="3">
        <f t="shared" si="172"/>
        <v>5.1211880168456486E-2</v>
      </c>
      <c r="O459" s="3">
        <v>448</v>
      </c>
      <c r="P459" s="3">
        <f t="shared" si="173"/>
        <v>1.7777777777777777</v>
      </c>
      <c r="Q459" s="3">
        <f>(  Eur_12M!B458 + ( ('Swap(vs6M)_2Y'!B460 - Eur_12M!B458)/1  )*(P459-1) )/100</f>
        <v>-1.7888888888888887E-3</v>
      </c>
      <c r="R459" s="3">
        <f t="shared" si="174"/>
        <v>2.5854164506007256</v>
      </c>
      <c r="S459" s="3">
        <f t="shared" si="175"/>
        <v>2.5171339437094504</v>
      </c>
      <c r="T459" s="13">
        <f t="shared" si="176"/>
        <v>0.99513692790632902</v>
      </c>
      <c r="U459" s="13">
        <f t="shared" si="176"/>
        <v>0.99408430795153979</v>
      </c>
      <c r="V459" s="3">
        <f t="shared" si="177"/>
        <v>191.03623035170665</v>
      </c>
      <c r="W459" s="13">
        <f t="shared" si="178"/>
        <v>0.99513692790632902</v>
      </c>
      <c r="X459" s="3">
        <f t="shared" si="179"/>
        <v>1.7300864908771388E-4</v>
      </c>
      <c r="Y459" s="3">
        <f t="shared" si="180"/>
        <v>1.4604842473401649</v>
      </c>
      <c r="Z459" s="3">
        <f t="shared" si="181"/>
        <v>22.459134645120251</v>
      </c>
      <c r="AA459" s="3">
        <f t="shared" si="182"/>
        <v>1772.8902647230875</v>
      </c>
      <c r="AD459" s="3">
        <f t="shared" si="193"/>
        <v>-9.3026369558779631E-4</v>
      </c>
      <c r="AE459" s="3">
        <f>Eur_1M!B458/100</f>
        <v>-3.7099999999999998E-3</v>
      </c>
      <c r="AF459" s="3">
        <f t="shared" si="194"/>
        <v>1.5</v>
      </c>
      <c r="AG459" s="3">
        <f t="shared" si="195"/>
        <v>-0.5</v>
      </c>
      <c r="AH459" s="3">
        <f t="shared" si="197"/>
        <v>0.9990697363044122</v>
      </c>
      <c r="AI459" s="3">
        <f t="shared" si="196"/>
        <v>0.99629000000000001</v>
      </c>
      <c r="AL459" s="25"/>
      <c r="AM459" s="25"/>
    </row>
    <row r="460" spans="1:39">
      <c r="A460" s="4">
        <v>42570</v>
      </c>
      <c r="B460" s="3">
        <v>143.40020000000001</v>
      </c>
      <c r="C460" s="3">
        <f t="shared" si="184"/>
        <v>1.0249308859628574E-3</v>
      </c>
      <c r="D460" s="3">
        <f t="shared" si="185"/>
        <v>1.0504833210006078E-6</v>
      </c>
      <c r="E460" s="3">
        <f t="shared" si="186"/>
        <v>9.7351508035007235E-5</v>
      </c>
      <c r="F460" s="3">
        <f t="shared" si="187"/>
        <v>1.0009467805160576E-2</v>
      </c>
      <c r="G460" s="3">
        <f t="shared" si="188"/>
        <v>3.411025726117127E-2</v>
      </c>
      <c r="H460" s="3">
        <f t="shared" si="189"/>
        <v>1.5</v>
      </c>
      <c r="I460" s="13">
        <f>I461*(1+(H461*((B460/B461)-1))+((1-H461)*(Eur_1M!B460/100)*((A460-A461)/360)))</f>
        <v>125.95721692389534</v>
      </c>
      <c r="J460" s="3">
        <f t="shared" si="190"/>
        <v>120.50587556664742</v>
      </c>
      <c r="K460" s="3">
        <f t="shared" si="183"/>
        <v>1.195756360948087</v>
      </c>
      <c r="L460" s="13">
        <f t="shared" si="191"/>
        <v>1195.7563609480869</v>
      </c>
      <c r="M460" s="3">
        <f t="shared" si="192"/>
        <v>1.5421475174703806E-3</v>
      </c>
      <c r="N460" s="3">
        <f t="shared" ref="N460:N523" si="198">SQRT(252)*STDEV(M461:M639)</f>
        <v>5.1317672615587548E-2</v>
      </c>
      <c r="O460" s="3">
        <v>449</v>
      </c>
      <c r="P460" s="3">
        <f t="shared" ref="P460:P523" si="199">O460/252</f>
        <v>1.7817460317460319</v>
      </c>
      <c r="Q460" s="3">
        <f>(  Eur_12M!B459 + ( ('Swap(vs6M)_2Y'!B461 - Eur_12M!B459)/1  )*(P460-1) )/100</f>
        <v>-1.8564285714285716E-3</v>
      </c>
      <c r="R460" s="3">
        <f t="shared" si="174"/>
        <v>2.5958781138731415</v>
      </c>
      <c r="S460" s="3">
        <f t="shared" si="175"/>
        <v>2.5273782273686707</v>
      </c>
      <c r="T460" s="13">
        <f t="shared" si="176"/>
        <v>0.99528252360298786</v>
      </c>
      <c r="U460" s="13">
        <f t="shared" si="176"/>
        <v>0.99425411659371865</v>
      </c>
      <c r="V460" s="3">
        <f t="shared" si="177"/>
        <v>192.56716831559311</v>
      </c>
      <c r="W460" s="13">
        <f t="shared" si="178"/>
        <v>0.99528252360298786</v>
      </c>
      <c r="X460" s="3">
        <f t="shared" si="179"/>
        <v>1.6761495629851887E-4</v>
      </c>
      <c r="Y460" s="3">
        <f t="shared" si="180"/>
        <v>1.5363024288326768</v>
      </c>
      <c r="Z460" s="3">
        <f t="shared" si="181"/>
        <v>21.913458206308043</v>
      </c>
      <c r="AA460" s="3">
        <f t="shared" si="182"/>
        <v>1777.3776184928242</v>
      </c>
      <c r="AD460" s="3">
        <f t="shared" si="193"/>
        <v>1.0254563071148137E-3</v>
      </c>
      <c r="AE460" s="3">
        <f>Eur_1M!B459/100</f>
        <v>-3.7099999999999998E-3</v>
      </c>
      <c r="AF460" s="3">
        <f t="shared" si="194"/>
        <v>1.5</v>
      </c>
      <c r="AG460" s="3">
        <f t="shared" si="195"/>
        <v>-0.5</v>
      </c>
      <c r="AH460" s="3">
        <f t="shared" si="197"/>
        <v>1.0010254563071148</v>
      </c>
      <c r="AI460" s="3">
        <f t="shared" si="196"/>
        <v>0.99629000000000001</v>
      </c>
      <c r="AL460" s="25"/>
      <c r="AM460" s="25"/>
    </row>
    <row r="461" spans="1:39">
      <c r="A461" s="4">
        <v>42569</v>
      </c>
      <c r="B461" s="3">
        <v>143.2533</v>
      </c>
      <c r="C461" s="3">
        <f t="shared" si="184"/>
        <v>7.5209789616300792E-4</v>
      </c>
      <c r="D461" s="3">
        <f t="shared" si="185"/>
        <v>5.6565124541282269E-7</v>
      </c>
      <c r="E461" s="3">
        <f t="shared" si="186"/>
        <v>9.6650054051297446E-5</v>
      </c>
      <c r="F461" s="3">
        <f t="shared" si="187"/>
        <v>8.3937498701768237E-3</v>
      </c>
      <c r="G461" s="3">
        <f t="shared" si="188"/>
        <v>3.4254985152675207E-2</v>
      </c>
      <c r="H461" s="3">
        <f t="shared" si="189"/>
        <v>1.5</v>
      </c>
      <c r="I461" s="13">
        <f>I462*(1+(H462*((B461/B462)-1))+((1-H462)*(Eur_1M!B461/100)*((A461-A462)/360)))</f>
        <v>125.7631220144667</v>
      </c>
      <c r="J461" s="3">
        <f t="shared" si="190"/>
        <v>120.32018095084895</v>
      </c>
      <c r="K461" s="3">
        <f t="shared" si="183"/>
        <v>1.1939137493991421</v>
      </c>
      <c r="L461" s="13">
        <f t="shared" si="191"/>
        <v>1193.913749399142</v>
      </c>
      <c r="M461" s="3">
        <f t="shared" si="192"/>
        <v>1.1433756192897467E-3</v>
      </c>
      <c r="N461" s="3">
        <f t="shared" si="198"/>
        <v>5.133234453487226E-2</v>
      </c>
      <c r="O461" s="3">
        <v>450</v>
      </c>
      <c r="P461" s="3">
        <f t="shared" si="199"/>
        <v>1.7857142857142858</v>
      </c>
      <c r="Q461" s="3">
        <f>(  Eur_12M!B460 + ( ('Swap(vs6M)_2Y'!B462 - Eur_12M!B460)/1  )*(P461-1) )/100</f>
        <v>-1.8750000000000004E-3</v>
      </c>
      <c r="R461" s="3">
        <f t="shared" si="174"/>
        <v>2.5692743060630838</v>
      </c>
      <c r="S461" s="3">
        <f t="shared" si="175"/>
        <v>2.5006785753097516</v>
      </c>
      <c r="T461" s="13">
        <f t="shared" si="176"/>
        <v>0.99490441239629201</v>
      </c>
      <c r="U461" s="13">
        <f t="shared" si="176"/>
        <v>0.9938022188620026</v>
      </c>
      <c r="V461" s="3">
        <f t="shared" si="177"/>
        <v>190.69479889790216</v>
      </c>
      <c r="W461" s="13">
        <f t="shared" si="178"/>
        <v>0.99490441239629201</v>
      </c>
      <c r="X461" s="3">
        <f t="shared" si="179"/>
        <v>1.7956185062529013E-4</v>
      </c>
      <c r="Y461" s="3">
        <f t="shared" si="180"/>
        <v>1.5324094935975645</v>
      </c>
      <c r="Z461" s="3">
        <f t="shared" si="181"/>
        <v>23.461893203553913</v>
      </c>
      <c r="AA461" s="3">
        <f t="shared" si="182"/>
        <v>1780.5986757141163</v>
      </c>
      <c r="AD461" s="3">
        <f t="shared" si="193"/>
        <v>7.5238079270323333E-4</v>
      </c>
      <c r="AE461" s="3">
        <f>Eur_1M!B460/100</f>
        <v>-3.7099999999999998E-3</v>
      </c>
      <c r="AF461" s="3">
        <f t="shared" si="194"/>
        <v>1.5</v>
      </c>
      <c r="AG461" s="3">
        <f t="shared" si="195"/>
        <v>-0.5</v>
      </c>
      <c r="AH461" s="3">
        <f t="shared" si="197"/>
        <v>1.0007523807927032</v>
      </c>
      <c r="AI461" s="3">
        <f t="shared" si="196"/>
        <v>0.99629000000000001</v>
      </c>
      <c r="AL461" s="25"/>
      <c r="AM461" s="25"/>
    </row>
    <row r="462" spans="1:39">
      <c r="A462" s="4">
        <v>42566</v>
      </c>
      <c r="B462" s="3">
        <v>143.1456</v>
      </c>
      <c r="C462" s="3">
        <f t="shared" si="184"/>
        <v>-2.8120563654838284E-3</v>
      </c>
      <c r="D462" s="3">
        <f t="shared" si="185"/>
        <v>7.9076610026581187E-6</v>
      </c>
      <c r="E462" s="3">
        <f t="shared" si="186"/>
        <v>9.6904672545943557E-5</v>
      </c>
      <c r="F462" s="3">
        <f t="shared" si="187"/>
        <v>8.5473394146129023E-3</v>
      </c>
      <c r="G462" s="3">
        <f t="shared" si="188"/>
        <v>3.4277878538580442E-2</v>
      </c>
      <c r="H462" s="3">
        <f t="shared" si="189"/>
        <v>1.5</v>
      </c>
      <c r="I462" s="13">
        <f>I463*(1+(H463*((B462/B463)-1))+((1-H463)*(Eur_1M!B462/100)*((A462-A463)/360)))</f>
        <v>125.61940970118359</v>
      </c>
      <c r="J462" s="3">
        <f t="shared" si="190"/>
        <v>120.1826884072311</v>
      </c>
      <c r="K462" s="3">
        <f t="shared" si="183"/>
        <v>1.1925494376355794</v>
      </c>
      <c r="L462" s="13">
        <f t="shared" si="191"/>
        <v>1192.5494376355794</v>
      </c>
      <c r="M462" s="3">
        <f t="shared" si="192"/>
        <v>-4.2158809305491074E-3</v>
      </c>
      <c r="N462" s="3">
        <f t="shared" si="198"/>
        <v>5.1070638084934991E-2</v>
      </c>
      <c r="O462" s="3">
        <v>451</v>
      </c>
      <c r="P462" s="3">
        <f t="shared" si="199"/>
        <v>1.7896825396825398</v>
      </c>
      <c r="Q462" s="3">
        <f>(  Eur_12M!B461 + ( ('Swap(vs6M)_2Y'!B463 - Eur_12M!B461)/1  )*(P462-1) )/100</f>
        <v>-1.9440476190476191E-3</v>
      </c>
      <c r="R462" s="3">
        <f t="shared" si="174"/>
        <v>2.560648461953114</v>
      </c>
      <c r="S462" s="3">
        <f t="shared" si="175"/>
        <v>2.4923266643334516</v>
      </c>
      <c r="T462" s="13">
        <f t="shared" si="176"/>
        <v>0.99477614932271707</v>
      </c>
      <c r="U462" s="13">
        <f t="shared" si="176"/>
        <v>0.99365453710613083</v>
      </c>
      <c r="V462" s="3">
        <f t="shared" si="177"/>
        <v>189.20202848562087</v>
      </c>
      <c r="W462" s="13">
        <f t="shared" si="178"/>
        <v>0.99477614932271707</v>
      </c>
      <c r="X462" s="3">
        <f t="shared" si="179"/>
        <v>1.8452583687755787E-4</v>
      </c>
      <c r="Y462" s="3">
        <f t="shared" si="180"/>
        <v>1.5962107913532617</v>
      </c>
      <c r="Z462" s="3">
        <f t="shared" si="181"/>
        <v>23.98596815068905</v>
      </c>
      <c r="AA462" s="3">
        <f t="shared" si="182"/>
        <v>1784.5241537383931</v>
      </c>
      <c r="AD462" s="3">
        <f t="shared" si="193"/>
        <v>-2.8081062385099109E-3</v>
      </c>
      <c r="AE462" s="3">
        <f>Eur_1M!B461/100</f>
        <v>-3.7099999999999998E-3</v>
      </c>
      <c r="AF462" s="3">
        <f t="shared" si="194"/>
        <v>1.5</v>
      </c>
      <c r="AG462" s="3">
        <f t="shared" si="195"/>
        <v>-0.5</v>
      </c>
      <c r="AH462" s="3">
        <f t="shared" si="197"/>
        <v>0.99719189376149009</v>
      </c>
      <c r="AI462" s="3">
        <f t="shared" si="196"/>
        <v>0.99629000000000001</v>
      </c>
      <c r="AL462" s="25"/>
      <c r="AM462" s="25"/>
    </row>
    <row r="463" spans="1:39">
      <c r="A463" s="4">
        <v>42565</v>
      </c>
      <c r="B463" s="3">
        <v>143.5487</v>
      </c>
      <c r="C463" s="3">
        <f t="shared" si="184"/>
        <v>-1.9973255013909954E-3</v>
      </c>
      <c r="D463" s="3">
        <f t="shared" si="185"/>
        <v>3.9893091585067913E-6</v>
      </c>
      <c r="E463" s="3">
        <f t="shared" si="186"/>
        <v>9.1045913384957058E-5</v>
      </c>
      <c r="F463" s="3">
        <f t="shared" si="187"/>
        <v>9.9279972186640218E-3</v>
      </c>
      <c r="G463" s="3">
        <f t="shared" si="188"/>
        <v>3.2940590121049211E-2</v>
      </c>
      <c r="H463" s="3">
        <f t="shared" si="189"/>
        <v>1.5</v>
      </c>
      <c r="I463" s="13">
        <f>I464*(1+(H464*((B463/B464)-1))+((1-H464)*(Eur_1M!B463/100)*((A463-A464)/360)))</f>
        <v>126.15012410335258</v>
      </c>
      <c r="J463" s="3">
        <f t="shared" si="190"/>
        <v>120.69043385660736</v>
      </c>
      <c r="K463" s="3">
        <f t="shared" si="183"/>
        <v>1.1975876969567885</v>
      </c>
      <c r="L463" s="13">
        <f t="shared" si="191"/>
        <v>1197.5876969567885</v>
      </c>
      <c r="M463" s="3">
        <f t="shared" si="192"/>
        <v>-2.9923180047726149E-3</v>
      </c>
      <c r="N463" s="3">
        <f t="shared" si="198"/>
        <v>5.1467783929252615E-2</v>
      </c>
      <c r="O463" s="3">
        <v>452</v>
      </c>
      <c r="P463" s="3">
        <f t="shared" si="199"/>
        <v>1.7936507936507937</v>
      </c>
      <c r="Q463" s="3">
        <f>(  Eur_12M!B462 + ( ('Swap(vs6M)_2Y'!B464 - Eur_12M!B462)/1  )*(P463-1) )/100</f>
        <v>-1.983015873015873E-3</v>
      </c>
      <c r="R463" s="3">
        <f t="shared" si="174"/>
        <v>2.5987185011573235</v>
      </c>
      <c r="S463" s="3">
        <f t="shared" si="175"/>
        <v>2.5297891141890863</v>
      </c>
      <c r="T463" s="13">
        <f t="shared" si="176"/>
        <v>0.99532137639103957</v>
      </c>
      <c r="U463" s="13">
        <f t="shared" si="176"/>
        <v>0.99429344491950089</v>
      </c>
      <c r="V463" s="3">
        <f t="shared" si="177"/>
        <v>194.14835234731743</v>
      </c>
      <c r="W463" s="13">
        <f t="shared" si="178"/>
        <v>0.99532137639103957</v>
      </c>
      <c r="X463" s="3">
        <f t="shared" si="179"/>
        <v>1.6509337391037955E-4</v>
      </c>
      <c r="Y463" s="3">
        <f t="shared" si="180"/>
        <v>1.6651185559255568</v>
      </c>
      <c r="Z463" s="3">
        <f t="shared" si="181"/>
        <v>21.858364191041812</v>
      </c>
      <c r="AA463" s="3">
        <f t="shared" si="182"/>
        <v>1789.7698401054886</v>
      </c>
      <c r="AD463" s="3">
        <f t="shared" si="193"/>
        <v>-1.9953321741403851E-3</v>
      </c>
      <c r="AE463" s="3">
        <f>Eur_1M!B462/100</f>
        <v>-3.7099999999999998E-3</v>
      </c>
      <c r="AF463" s="3">
        <f t="shared" si="194"/>
        <v>1.5</v>
      </c>
      <c r="AG463" s="3">
        <f t="shared" si="195"/>
        <v>-0.5</v>
      </c>
      <c r="AH463" s="3">
        <f t="shared" si="197"/>
        <v>0.99800466782585961</v>
      </c>
      <c r="AI463" s="3">
        <f t="shared" si="196"/>
        <v>0.99629000000000001</v>
      </c>
      <c r="AL463" s="25"/>
      <c r="AM463" s="25"/>
    </row>
    <row r="464" spans="1:39">
      <c r="A464" s="4">
        <v>42564</v>
      </c>
      <c r="B464" s="3">
        <v>143.8357</v>
      </c>
      <c r="C464" s="3">
        <f t="shared" si="184"/>
        <v>2.9284534670270469E-3</v>
      </c>
      <c r="D464" s="3">
        <f t="shared" si="185"/>
        <v>8.5758397085427319E-6</v>
      </c>
      <c r="E464" s="3">
        <f t="shared" si="186"/>
        <v>8.7147257104341585E-5</v>
      </c>
      <c r="F464" s="3">
        <f t="shared" si="187"/>
        <v>1.1624236556488301E-2</v>
      </c>
      <c r="G464" s="3">
        <f t="shared" si="188"/>
        <v>3.1826530252862133E-2</v>
      </c>
      <c r="H464" s="3">
        <f t="shared" si="189"/>
        <v>1.5</v>
      </c>
      <c r="I464" s="13">
        <f>I465*(1+(H465*((B464/B465)-1))+((1-H465)*(Eur_1M!B464/100)*((A464-A465)/360)))</f>
        <v>126.52817072678562</v>
      </c>
      <c r="J464" s="3">
        <f t="shared" si="190"/>
        <v>121.0521188832727</v>
      </c>
      <c r="K464" s="3">
        <f t="shared" si="183"/>
        <v>1.2011766271169246</v>
      </c>
      <c r="L464" s="13">
        <f t="shared" si="191"/>
        <v>1201.1766271169247</v>
      </c>
      <c r="M464" s="3">
        <f t="shared" si="192"/>
        <v>4.3945730667693632E-3</v>
      </c>
      <c r="N464" s="3">
        <f t="shared" si="198"/>
        <v>5.1239969225063416E-2</v>
      </c>
      <c r="O464" s="3">
        <v>453</v>
      </c>
      <c r="P464" s="3">
        <f t="shared" si="199"/>
        <v>1.7976190476190477</v>
      </c>
      <c r="Q464" s="3">
        <f>(  Eur_12M!B463 + ( ('Swap(vs6M)_2Y'!B465 - Eur_12M!B463)/1  )*(P464-1) )/100</f>
        <v>-1.862261904761905E-3</v>
      </c>
      <c r="R464" s="3">
        <f t="shared" si="174"/>
        <v>2.6537615210025751</v>
      </c>
      <c r="S464" s="3">
        <f t="shared" si="175"/>
        <v>2.5850613701246994</v>
      </c>
      <c r="T464" s="13">
        <f t="shared" si="176"/>
        <v>0.99601999692254195</v>
      </c>
      <c r="U464" s="13">
        <f t="shared" si="176"/>
        <v>0.9951319167041528</v>
      </c>
      <c r="V464" s="3">
        <f t="shared" si="177"/>
        <v>197.92710055845259</v>
      </c>
      <c r="W464" s="13">
        <f t="shared" si="178"/>
        <v>0.99601999692254195</v>
      </c>
      <c r="X464" s="3">
        <f t="shared" si="179"/>
        <v>1.4292127085371029E-4</v>
      </c>
      <c r="Y464" s="3">
        <f t="shared" si="180"/>
        <v>1.5887041979244965</v>
      </c>
      <c r="Z464" s="3">
        <f t="shared" si="181"/>
        <v>18.994030746727066</v>
      </c>
      <c r="AA464" s="3">
        <f t="shared" si="182"/>
        <v>1794.8666050331235</v>
      </c>
      <c r="AD464" s="3">
        <f t="shared" si="193"/>
        <v>2.932745575605411E-3</v>
      </c>
      <c r="AE464" s="3">
        <f>Eur_1M!B463/100</f>
        <v>-3.7099999999999998E-3</v>
      </c>
      <c r="AF464" s="3">
        <f t="shared" si="194"/>
        <v>1.5</v>
      </c>
      <c r="AG464" s="3">
        <f t="shared" si="195"/>
        <v>-0.5</v>
      </c>
      <c r="AH464" s="3">
        <f t="shared" si="197"/>
        <v>1.0029327455756054</v>
      </c>
      <c r="AI464" s="3">
        <f t="shared" si="196"/>
        <v>0.99629000000000001</v>
      </c>
      <c r="AL464" s="25"/>
      <c r="AM464" s="25"/>
    </row>
    <row r="465" spans="1:39">
      <c r="A465" s="4">
        <v>42563</v>
      </c>
      <c r="B465" s="3">
        <v>143.4151</v>
      </c>
      <c r="C465" s="3">
        <f t="shared" si="184"/>
        <v>-3.817267362126754E-3</v>
      </c>
      <c r="D465" s="3">
        <f t="shared" si="185"/>
        <v>1.4571530113958147E-5</v>
      </c>
      <c r="E465" s="3">
        <f t="shared" si="186"/>
        <v>7.9714145902887282E-5</v>
      </c>
      <c r="F465" s="3">
        <f t="shared" si="187"/>
        <v>9.764767891546124E-3</v>
      </c>
      <c r="G465" s="3">
        <f t="shared" si="188"/>
        <v>3.0729908923256583E-2</v>
      </c>
      <c r="H465" s="3">
        <f t="shared" si="189"/>
        <v>1.5</v>
      </c>
      <c r="I465" s="13">
        <f>I466*(1+(H466*((B465/B466)-1))+((1-H466)*(Eur_1M!B465/100)*((A465-A466)/360)))</f>
        <v>125.97335342101483</v>
      </c>
      <c r="J465" s="3">
        <f t="shared" si="190"/>
        <v>120.52131368731609</v>
      </c>
      <c r="K465" s="3">
        <f t="shared" si="183"/>
        <v>1.1959095504162673</v>
      </c>
      <c r="L465" s="13">
        <f t="shared" si="191"/>
        <v>1195.9095504162674</v>
      </c>
      <c r="M465" s="3">
        <f t="shared" si="192"/>
        <v>-5.7262528023607042E-3</v>
      </c>
      <c r="N465" s="3">
        <f t="shared" si="198"/>
        <v>5.1676817513630825E-2</v>
      </c>
      <c r="O465" s="3">
        <v>454</v>
      </c>
      <c r="P465" s="3">
        <f t="shared" si="199"/>
        <v>1.8015873015873016</v>
      </c>
      <c r="Q465" s="3">
        <f>(  Eur_12M!B464 + ( ('Swap(vs6M)_2Y'!B466 - Eur_12M!B464)/1  )*(P465-1) )/100</f>
        <v>-1.9726984126984129E-3</v>
      </c>
      <c r="R465" s="3">
        <f t="shared" si="174"/>
        <v>2.562755697576657</v>
      </c>
      <c r="S465" s="3">
        <f t="shared" si="175"/>
        <v>2.4933934086760741</v>
      </c>
      <c r="T465" s="13">
        <f t="shared" si="176"/>
        <v>0.99480774549426376</v>
      </c>
      <c r="U465" s="13">
        <f t="shared" si="176"/>
        <v>0.99367357159908454</v>
      </c>
      <c r="V465" s="3">
        <f t="shared" si="177"/>
        <v>192.48872480492173</v>
      </c>
      <c r="W465" s="13">
        <f t="shared" si="178"/>
        <v>0.99480774549426376</v>
      </c>
      <c r="X465" s="3">
        <f t="shared" si="179"/>
        <v>1.8027136228101302E-4</v>
      </c>
      <c r="Y465" s="3">
        <f t="shared" si="180"/>
        <v>1.6229385576945827</v>
      </c>
      <c r="Z465" s="3">
        <f t="shared" si="181"/>
        <v>24.003494987813561</v>
      </c>
      <c r="AA465" s="3">
        <f t="shared" si="182"/>
        <v>1796.5633211203319</v>
      </c>
      <c r="AD465" s="3">
        <f t="shared" si="193"/>
        <v>-3.809990858800516E-3</v>
      </c>
      <c r="AE465" s="3">
        <f>Eur_1M!B464/100</f>
        <v>-3.6900000000000001E-3</v>
      </c>
      <c r="AF465" s="3">
        <f t="shared" si="194"/>
        <v>1.5</v>
      </c>
      <c r="AG465" s="3">
        <f t="shared" si="195"/>
        <v>-0.5</v>
      </c>
      <c r="AH465" s="3">
        <f t="shared" si="197"/>
        <v>0.99619000914119948</v>
      </c>
      <c r="AI465" s="3">
        <f t="shared" si="196"/>
        <v>0.99631000000000003</v>
      </c>
      <c r="AL465" s="25"/>
      <c r="AM465" s="25"/>
    </row>
    <row r="466" spans="1:39">
      <c r="A466" s="4">
        <v>42562</v>
      </c>
      <c r="B466" s="3">
        <v>143.96360000000001</v>
      </c>
      <c r="C466" s="3">
        <f t="shared" si="184"/>
        <v>-1.1385284778942216E-3</v>
      </c>
      <c r="D466" s="3">
        <f t="shared" si="185"/>
        <v>1.296247094976133E-6</v>
      </c>
      <c r="E466" s="3">
        <f t="shared" si="186"/>
        <v>6.5953099833457511E-5</v>
      </c>
      <c r="F466" s="3">
        <f t="shared" si="187"/>
        <v>1.4482304127137012E-2</v>
      </c>
      <c r="G466" s="3">
        <f t="shared" si="188"/>
        <v>2.6436237709214674E-2</v>
      </c>
      <c r="H466" s="3">
        <f t="shared" si="189"/>
        <v>1.5</v>
      </c>
      <c r="I466" s="13">
        <f>I467*(1+(H467*((B466/B467)-1))+((1-H467)*(Eur_1M!B466/100)*((A466-A467)/360)))</f>
        <v>126.69677796823035</v>
      </c>
      <c r="J466" s="3">
        <f t="shared" si="190"/>
        <v>121.21342891975478</v>
      </c>
      <c r="K466" s="3">
        <f t="shared" si="183"/>
        <v>1.2027772752289043</v>
      </c>
      <c r="L466" s="13">
        <f t="shared" si="191"/>
        <v>1202.7772752289043</v>
      </c>
      <c r="M466" s="3">
        <f t="shared" si="192"/>
        <v>-1.6929614846335173E-3</v>
      </c>
      <c r="N466" s="3">
        <f t="shared" si="198"/>
        <v>5.1729916972563163E-2</v>
      </c>
      <c r="O466" s="3">
        <v>455</v>
      </c>
      <c r="P466" s="3">
        <f t="shared" si="199"/>
        <v>1.8055555555555556</v>
      </c>
      <c r="Q466" s="3">
        <f>(  Eur_12M!B465 + ( ('Swap(vs6M)_2Y'!B467 - Eur_12M!B465)/1  )*(P466-1) )/100</f>
        <v>-2.0558333333333336E-3</v>
      </c>
      <c r="R466" s="3">
        <f t="shared" si="174"/>
        <v>2.6375659623175993</v>
      </c>
      <c r="S466" s="3">
        <f t="shared" si="175"/>
        <v>2.5680559749957848</v>
      </c>
      <c r="T466" s="13">
        <f t="shared" si="176"/>
        <v>0.99582483081190087</v>
      </c>
      <c r="U466" s="13">
        <f t="shared" si="176"/>
        <v>0.99488646798470071</v>
      </c>
      <c r="V466" s="3">
        <f t="shared" si="177"/>
        <v>199.16920591648079</v>
      </c>
      <c r="W466" s="13">
        <f t="shared" si="178"/>
        <v>0.99582483081190087</v>
      </c>
      <c r="X466" s="3">
        <f t="shared" si="179"/>
        <v>1.4724401823637326E-4</v>
      </c>
      <c r="Y466" s="3">
        <f t="shared" si="180"/>
        <v>1.7679159191479865</v>
      </c>
      <c r="Z466" s="3">
        <f t="shared" si="181"/>
        <v>19.895768828458497</v>
      </c>
      <c r="AA466" s="3">
        <f t="shared" si="182"/>
        <v>1803.0029887507844</v>
      </c>
      <c r="AD466" s="3">
        <f t="shared" si="193"/>
        <v>-1.1378806002457775E-3</v>
      </c>
      <c r="AE466" s="3">
        <f>Eur_1M!B465/100</f>
        <v>-3.6700000000000001E-3</v>
      </c>
      <c r="AF466" s="3">
        <f t="shared" si="194"/>
        <v>1.5</v>
      </c>
      <c r="AG466" s="3">
        <f t="shared" si="195"/>
        <v>-0.5</v>
      </c>
      <c r="AH466" s="3">
        <f t="shared" si="197"/>
        <v>0.99886211939975422</v>
      </c>
      <c r="AI466" s="3">
        <f t="shared" si="196"/>
        <v>0.99633000000000005</v>
      </c>
      <c r="AL466" s="25"/>
      <c r="AM466" s="25"/>
    </row>
    <row r="467" spans="1:39">
      <c r="A467" s="4">
        <v>42559</v>
      </c>
      <c r="B467" s="3">
        <v>144.1276</v>
      </c>
      <c r="C467" s="3">
        <f t="shared" si="184"/>
        <v>2.434834673829591E-3</v>
      </c>
      <c r="D467" s="3">
        <f t="shared" si="185"/>
        <v>5.9284198888828506E-6</v>
      </c>
      <c r="E467" s="3">
        <f t="shared" si="186"/>
        <v>7.2330125740685151E-5</v>
      </c>
      <c r="F467" s="3">
        <f t="shared" si="187"/>
        <v>1.2850765276931832E-2</v>
      </c>
      <c r="G467" s="3">
        <f t="shared" si="188"/>
        <v>2.8413377454376505E-2</v>
      </c>
      <c r="H467" s="3">
        <f t="shared" si="189"/>
        <v>1.5</v>
      </c>
      <c r="I467" s="13">
        <f>I468*(1+(H468*((B467/B468)-1))+((1-H468)*(Eur_1M!B467/100)*((A467-A468)/360)))</f>
        <v>126.91145240005662</v>
      </c>
      <c r="J467" s="3">
        <f t="shared" si="190"/>
        <v>121.41881239043457</v>
      </c>
      <c r="K467" s="3">
        <f t="shared" si="183"/>
        <v>1.204815255454716</v>
      </c>
      <c r="L467" s="13">
        <f t="shared" si="191"/>
        <v>1204.815255454716</v>
      </c>
      <c r="M467" s="3">
        <f t="shared" si="192"/>
        <v>3.6550972559328521E-3</v>
      </c>
      <c r="N467" s="3">
        <f t="shared" si="198"/>
        <v>5.1895674234258095E-2</v>
      </c>
      <c r="O467" s="3">
        <v>456</v>
      </c>
      <c r="P467" s="3">
        <f t="shared" si="199"/>
        <v>1.8095238095238095</v>
      </c>
      <c r="Q467" s="3">
        <f>(  Eur_12M!B466 + ( ('Swap(vs6M)_2Y'!B468 - Eur_12M!B466)/1  )*(P467-1) )/100</f>
        <v>-1.9176190476190478E-3</v>
      </c>
      <c r="R467" s="3">
        <f t="shared" si="174"/>
        <v>2.6542727270626134</v>
      </c>
      <c r="S467" s="3">
        <f t="shared" si="175"/>
        <v>2.5844634228114463</v>
      </c>
      <c r="T467" s="13">
        <f t="shared" si="176"/>
        <v>0.99602602200305712</v>
      </c>
      <c r="U467" s="13">
        <f t="shared" si="176"/>
        <v>0.9951234675539089</v>
      </c>
      <c r="V467" s="3">
        <f t="shared" si="177"/>
        <v>201.44482476964049</v>
      </c>
      <c r="W467" s="13">
        <f t="shared" si="178"/>
        <v>0.99602602200305712</v>
      </c>
      <c r="X467" s="3">
        <f t="shared" si="179"/>
        <v>1.4003559357536832E-4</v>
      </c>
      <c r="Y467" s="3">
        <f t="shared" si="180"/>
        <v>1.6411776221474601</v>
      </c>
      <c r="Z467" s="3">
        <f t="shared" si="181"/>
        <v>19.088632335261845</v>
      </c>
      <c r="AA467" s="3">
        <f t="shared" si="182"/>
        <v>1806.95884819246</v>
      </c>
      <c r="AD467" s="3">
        <f t="shared" si="193"/>
        <v>2.4378012910262203E-3</v>
      </c>
      <c r="AE467" s="3">
        <f>Eur_1M!B466/100</f>
        <v>-3.6700000000000001E-3</v>
      </c>
      <c r="AF467" s="3">
        <f t="shared" si="194"/>
        <v>1.5</v>
      </c>
      <c r="AG467" s="3">
        <f t="shared" si="195"/>
        <v>-0.5</v>
      </c>
      <c r="AH467" s="3">
        <f t="shared" si="197"/>
        <v>1.0024378012910262</v>
      </c>
      <c r="AI467" s="3">
        <f t="shared" si="196"/>
        <v>0.99633000000000005</v>
      </c>
      <c r="AL467" s="25"/>
      <c r="AM467" s="25"/>
    </row>
    <row r="468" spans="1:39">
      <c r="A468" s="4">
        <v>42558</v>
      </c>
      <c r="B468" s="3">
        <v>143.77709999999999</v>
      </c>
      <c r="C468" s="3">
        <f t="shared" si="184"/>
        <v>-4.0888277525169293E-4</v>
      </c>
      <c r="D468" s="3">
        <f t="shared" si="185"/>
        <v>1.6718512389752643E-7</v>
      </c>
      <c r="E468" s="3">
        <f t="shared" si="186"/>
        <v>6.7518683898588842E-5</v>
      </c>
      <c r="F468" s="3">
        <f t="shared" si="187"/>
        <v>1.1472802424463066E-2</v>
      </c>
      <c r="G468" s="3">
        <f t="shared" si="188"/>
        <v>2.7709412551976578E-2</v>
      </c>
      <c r="H468" s="3">
        <f t="shared" si="189"/>
        <v>1.5</v>
      </c>
      <c r="I468" s="13">
        <f>I469*(1+(H469*((B468/B469)-1))+((1-H469)*(Eur_1M!B468/100)*((A468-A469)/360)))</f>
        <v>126.44842541846069</v>
      </c>
      <c r="J468" s="3">
        <f t="shared" si="190"/>
        <v>120.9758248968167</v>
      </c>
      <c r="K468" s="3">
        <f t="shared" si="183"/>
        <v>1.2004195767309758</v>
      </c>
      <c r="L468" s="13">
        <f t="shared" si="191"/>
        <v>1200.4195767309757</v>
      </c>
      <c r="M468" s="3">
        <f t="shared" si="192"/>
        <v>-6.0831433232994881E-4</v>
      </c>
      <c r="N468" s="3">
        <f t="shared" si="198"/>
        <v>5.1888943793696921E-2</v>
      </c>
      <c r="O468" s="3">
        <v>457</v>
      </c>
      <c r="P468" s="3">
        <f t="shared" si="199"/>
        <v>1.8134920634920635</v>
      </c>
      <c r="Q468" s="3">
        <f>(  Eur_12M!B467 + ( ('Swap(vs6M)_2Y'!B469 - Eur_12M!B467)/1  )*(P468-1) )/100</f>
        <v>-2.1186904761904763E-3</v>
      </c>
      <c r="R468" s="3">
        <f t="shared" si="174"/>
        <v>2.5941433998042478</v>
      </c>
      <c r="S468" s="3">
        <f t="shared" si="175"/>
        <v>2.5242666557953557</v>
      </c>
      <c r="T468" s="13">
        <f t="shared" si="176"/>
        <v>0.99525865366962407</v>
      </c>
      <c r="U468" s="13">
        <f t="shared" si="176"/>
        <v>0.99420300264952755</v>
      </c>
      <c r="V468" s="3">
        <f t="shared" si="177"/>
        <v>196.6976661729459</v>
      </c>
      <c r="W468" s="13">
        <f t="shared" si="178"/>
        <v>0.99525865366962407</v>
      </c>
      <c r="X468" s="3">
        <f t="shared" si="179"/>
        <v>1.6441241590092038E-4</v>
      </c>
      <c r="Y468" s="3">
        <f t="shared" si="180"/>
        <v>1.7955689125686425</v>
      </c>
      <c r="Z468" s="3">
        <f t="shared" si="181"/>
        <v>22.294166471811319</v>
      </c>
      <c r="AA468" s="3">
        <f t="shared" si="182"/>
        <v>1809.9200383355719</v>
      </c>
      <c r="AD468" s="3">
        <f t="shared" si="193"/>
        <v>-4.087991940817659E-4</v>
      </c>
      <c r="AE468" s="3">
        <f>Eur_1M!B467/100</f>
        <v>-3.6600000000000001E-3</v>
      </c>
      <c r="AF468" s="3">
        <f t="shared" si="194"/>
        <v>1.5</v>
      </c>
      <c r="AG468" s="3">
        <f t="shared" si="195"/>
        <v>-0.5</v>
      </c>
      <c r="AH468" s="3">
        <f t="shared" si="197"/>
        <v>0.99959120080591823</v>
      </c>
      <c r="AI468" s="3">
        <f t="shared" si="196"/>
        <v>0.99634</v>
      </c>
      <c r="AL468" s="25"/>
      <c r="AM468" s="25"/>
    </row>
    <row r="469" spans="1:39">
      <c r="A469" s="4">
        <v>42557</v>
      </c>
      <c r="B469" s="3">
        <v>143.83590000000001</v>
      </c>
      <c r="C469" s="3">
        <f t="shared" si="184"/>
        <v>-6.8130878052520368E-5</v>
      </c>
      <c r="D469" s="3">
        <f t="shared" si="185"/>
        <v>4.6418165442074011E-9</v>
      </c>
      <c r="E469" s="3">
        <f t="shared" si="186"/>
        <v>6.9852373420840617E-5</v>
      </c>
      <c r="F469" s="3">
        <f t="shared" si="187"/>
        <v>1.3463100593009416E-2</v>
      </c>
      <c r="G469" s="3">
        <f t="shared" si="188"/>
        <v>2.7675787364206512E-2</v>
      </c>
      <c r="H469" s="3">
        <f t="shared" si="189"/>
        <v>1.5</v>
      </c>
      <c r="I469" s="13">
        <f>I470*(1+(H470*((B469/B470)-1))+((1-H470)*(Eur_1M!B469/100)*((A469-A470)/360)))</f>
        <v>126.52536920857571</v>
      </c>
      <c r="J469" s="3">
        <f t="shared" si="190"/>
        <v>121.04943861283608</v>
      </c>
      <c r="K469" s="3">
        <f t="shared" si="183"/>
        <v>1.2011500313147816</v>
      </c>
      <c r="L469" s="13">
        <f t="shared" si="191"/>
        <v>1201.1500313147817</v>
      </c>
      <c r="M469" s="3">
        <f t="shared" si="192"/>
        <v>-9.71558886089537E-5</v>
      </c>
      <c r="N469" s="3">
        <f t="shared" si="198"/>
        <v>5.1950721988699829E-2</v>
      </c>
      <c r="O469" s="3">
        <v>458</v>
      </c>
      <c r="P469" s="3">
        <f t="shared" si="199"/>
        <v>1.8174603174603174</v>
      </c>
      <c r="Q469" s="3">
        <f>(  Eur_12M!B468 + ( ('Swap(vs6M)_2Y'!B470 - Eur_12M!B468)/1  )*(P469-1) )/100</f>
        <v>-2.2222222222222222E-3</v>
      </c>
      <c r="R469" s="3">
        <f t="shared" si="174"/>
        <v>2.5942667933222872</v>
      </c>
      <c r="S469" s="3">
        <f t="shared" si="175"/>
        <v>2.5242303543389557</v>
      </c>
      <c r="T469" s="13">
        <f t="shared" si="176"/>
        <v>0.99526035513524724</v>
      </c>
      <c r="U469" s="13">
        <f t="shared" si="176"/>
        <v>0.99420240395029857</v>
      </c>
      <c r="V469" s="3">
        <f t="shared" si="177"/>
        <v>197.23109781821302</v>
      </c>
      <c r="W469" s="13">
        <f t="shared" si="178"/>
        <v>0.99526035513524724</v>
      </c>
      <c r="X469" s="3">
        <f t="shared" si="179"/>
        <v>1.6388530222856507E-4</v>
      </c>
      <c r="Y469" s="3">
        <f t="shared" si="180"/>
        <v>1.8992085284941653</v>
      </c>
      <c r="Z469" s="3">
        <f t="shared" si="181"/>
        <v>22.324978280881261</v>
      </c>
      <c r="AA469" s="3">
        <f t="shared" si="182"/>
        <v>1814.235977320767</v>
      </c>
      <c r="AD469" s="3">
        <f t="shared" si="193"/>
        <v>-6.8128557196955875E-5</v>
      </c>
      <c r="AE469" s="3">
        <f>Eur_1M!B468/100</f>
        <v>-3.65E-3</v>
      </c>
      <c r="AF469" s="3">
        <f t="shared" si="194"/>
        <v>1.5</v>
      </c>
      <c r="AG469" s="3">
        <f t="shared" si="195"/>
        <v>-0.5</v>
      </c>
      <c r="AH469" s="3">
        <f t="shared" si="197"/>
        <v>0.99993187144280304</v>
      </c>
      <c r="AI469" s="3">
        <f t="shared" si="196"/>
        <v>0.99634999999999996</v>
      </c>
      <c r="AL469" s="25"/>
      <c r="AM469" s="25"/>
    </row>
    <row r="470" spans="1:39">
      <c r="A470" s="4">
        <v>42556</v>
      </c>
      <c r="B470" s="3">
        <v>143.84569999999999</v>
      </c>
      <c r="C470" s="3">
        <f t="shared" si="184"/>
        <v>1.3085069064499902E-3</v>
      </c>
      <c r="D470" s="3">
        <f t="shared" si="185"/>
        <v>1.7121903242273235E-6</v>
      </c>
      <c r="E470" s="3">
        <f t="shared" si="186"/>
        <v>6.9902146349966009E-5</v>
      </c>
      <c r="F470" s="3">
        <f t="shared" si="187"/>
        <v>1.3764501155482368E-2</v>
      </c>
      <c r="G470" s="3">
        <f t="shared" si="188"/>
        <v>2.7593591720039425E-2</v>
      </c>
      <c r="H470" s="3">
        <f t="shared" si="189"/>
        <v>1.5</v>
      </c>
      <c r="I470" s="13">
        <f>I471*(1+(H471*((B470/B471)-1))+((1-H471)*(Eur_1M!B470/100)*((A470-A471)/360)))</f>
        <v>126.53766249042546</v>
      </c>
      <c r="J470" s="3">
        <f t="shared" si="190"/>
        <v>121.06119984993762</v>
      </c>
      <c r="K470" s="3">
        <f t="shared" si="183"/>
        <v>1.2012667357825981</v>
      </c>
      <c r="L470" s="13">
        <f t="shared" si="191"/>
        <v>1201.2667357825981</v>
      </c>
      <c r="M470" s="3">
        <f t="shared" si="192"/>
        <v>1.9671506192599961E-3</v>
      </c>
      <c r="N470" s="3">
        <f t="shared" si="198"/>
        <v>5.3182344014904862E-2</v>
      </c>
      <c r="O470" s="3">
        <v>459</v>
      </c>
      <c r="P470" s="3">
        <f t="shared" si="199"/>
        <v>1.8214285714285714</v>
      </c>
      <c r="Q470" s="3">
        <f>(  Eur_12M!B469 + ( ('Swap(vs6M)_2Y'!B471 - Eur_12M!B469)/1  )*(P470-1) )/100</f>
        <v>-2.0685714285714283E-3</v>
      </c>
      <c r="R470" s="3">
        <f t="shared" si="174"/>
        <v>2.5382729679378961</v>
      </c>
      <c r="S470" s="3">
        <f t="shared" si="175"/>
        <v>2.4664979107251748</v>
      </c>
      <c r="T470" s="13">
        <f t="shared" si="176"/>
        <v>0.99442994717573474</v>
      </c>
      <c r="U470" s="13">
        <f t="shared" si="176"/>
        <v>0.99317792377915837</v>
      </c>
      <c r="V470" s="3">
        <f t="shared" si="177"/>
        <v>197.64858321128838</v>
      </c>
      <c r="W470" s="13">
        <f t="shared" si="178"/>
        <v>0.99442994717573474</v>
      </c>
      <c r="X470" s="3">
        <f t="shared" si="179"/>
        <v>1.8460964311187516E-4</v>
      </c>
      <c r="Y470" s="3">
        <f t="shared" si="180"/>
        <v>1.6854778086184745</v>
      </c>
      <c r="Z470" s="3">
        <f t="shared" si="181"/>
        <v>25.80553723337275</v>
      </c>
      <c r="AA470" s="3">
        <f t="shared" si="182"/>
        <v>1815.8313822587627</v>
      </c>
      <c r="AD470" s="3">
        <f t="shared" si="193"/>
        <v>1.3093633751364298E-3</v>
      </c>
      <c r="AE470" s="3">
        <f>Eur_1M!B469/100</f>
        <v>-3.63E-3</v>
      </c>
      <c r="AF470" s="3">
        <f t="shared" si="194"/>
        <v>1.5</v>
      </c>
      <c r="AG470" s="3">
        <f t="shared" si="195"/>
        <v>-0.5</v>
      </c>
      <c r="AH470" s="3">
        <f t="shared" si="197"/>
        <v>1.0013093633751364</v>
      </c>
      <c r="AI470" s="3">
        <f t="shared" si="196"/>
        <v>0.99636999999999998</v>
      </c>
      <c r="AL470" s="25"/>
      <c r="AM470" s="25"/>
    </row>
    <row r="471" spans="1:39">
      <c r="A471" s="4">
        <v>42555</v>
      </c>
      <c r="B471" s="3">
        <v>143.6576</v>
      </c>
      <c r="C471" s="3">
        <f t="shared" si="184"/>
        <v>5.277827607183817E-4</v>
      </c>
      <c r="D471" s="3">
        <f t="shared" si="185"/>
        <v>2.7855464251151655E-7</v>
      </c>
      <c r="E471" s="3">
        <f t="shared" si="186"/>
        <v>7.1441327624750581E-5</v>
      </c>
      <c r="F471" s="3">
        <f t="shared" si="187"/>
        <v>1.4259150259756877E-2</v>
      </c>
      <c r="G471" s="3">
        <f t="shared" si="188"/>
        <v>2.7786093777459123E-2</v>
      </c>
      <c r="H471" s="3">
        <f t="shared" si="189"/>
        <v>1.5</v>
      </c>
      <c r="I471" s="13">
        <f>I472*(1+(H472*((B471/B472)-1))+((1-H472)*(Eur_1M!B471/100)*((A471-A472)/360)))</f>
        <v>126.28898851906683</v>
      </c>
      <c r="J471" s="3">
        <f t="shared" si="190"/>
        <v>120.82328831631494</v>
      </c>
      <c r="K471" s="3">
        <f t="shared" si="183"/>
        <v>1.198905985915967</v>
      </c>
      <c r="L471" s="13">
        <f t="shared" si="191"/>
        <v>1198.905985915967</v>
      </c>
      <c r="M471" s="3">
        <f t="shared" si="192"/>
        <v>8.0668263787182532E-4</v>
      </c>
      <c r="N471" s="3">
        <f t="shared" si="198"/>
        <v>5.3522780074762827E-2</v>
      </c>
      <c r="O471" s="3">
        <v>460</v>
      </c>
      <c r="P471" s="3">
        <f t="shared" si="199"/>
        <v>1.8253968253968254</v>
      </c>
      <c r="Q471" s="3">
        <f>(  Eur_12M!B470 + ( ('Swap(vs6M)_2Y'!B472 - Eur_12M!B470)/1  )*(P471-1) )/100</f>
        <v>-2.0604761904761903E-3</v>
      </c>
      <c r="R471" s="3">
        <f t="shared" si="174"/>
        <v>2.4928088470187548</v>
      </c>
      <c r="S471" s="3">
        <f t="shared" si="175"/>
        <v>2.420495692218974</v>
      </c>
      <c r="T471" s="13">
        <f t="shared" si="176"/>
        <v>0.99366314722019622</v>
      </c>
      <c r="U471" s="13">
        <f t="shared" si="176"/>
        <v>0.99225031853306422</v>
      </c>
      <c r="V471" s="3">
        <f t="shared" si="177"/>
        <v>195.31931070060364</v>
      </c>
      <c r="W471" s="13">
        <f t="shared" si="178"/>
        <v>0.99366314722019622</v>
      </c>
      <c r="X471" s="3">
        <f t="shared" si="179"/>
        <v>2.0584192673050731E-4</v>
      </c>
      <c r="Y471" s="3">
        <f t="shared" si="180"/>
        <v>1.628421708169761</v>
      </c>
      <c r="Z471" s="3">
        <f t="shared" si="181"/>
        <v>28.906802135524753</v>
      </c>
      <c r="AA471" s="3">
        <f t="shared" si="182"/>
        <v>1818.0758605692961</v>
      </c>
      <c r="AD471" s="3">
        <f t="shared" si="193"/>
        <v>5.2792206254559382E-4</v>
      </c>
      <c r="AE471" s="3">
        <f>Eur_1M!B470/100</f>
        <v>-3.63E-3</v>
      </c>
      <c r="AF471" s="3">
        <f t="shared" si="194"/>
        <v>1.5</v>
      </c>
      <c r="AG471" s="3">
        <f t="shared" si="195"/>
        <v>-0.5</v>
      </c>
      <c r="AH471" s="3">
        <f t="shared" si="197"/>
        <v>1.0005279220625456</v>
      </c>
      <c r="AI471" s="3">
        <f t="shared" si="196"/>
        <v>0.99636999999999998</v>
      </c>
      <c r="AL471" s="25"/>
      <c r="AM471" s="25"/>
    </row>
    <row r="472" spans="1:39">
      <c r="A472" s="4">
        <v>42552</v>
      </c>
      <c r="B472" s="3">
        <v>143.58179999999999</v>
      </c>
      <c r="C472" s="3">
        <f t="shared" si="184"/>
        <v>1.2321125735864102E-3</v>
      </c>
      <c r="D472" s="3">
        <f t="shared" si="185"/>
        <v>1.5181013939897271E-6</v>
      </c>
      <c r="E472" s="3">
        <f t="shared" si="186"/>
        <v>7.2456861877493364E-5</v>
      </c>
      <c r="F472" s="3">
        <f t="shared" si="187"/>
        <v>1.2593787218243202E-2</v>
      </c>
      <c r="G472" s="3">
        <f t="shared" si="188"/>
        <v>2.851379086446475E-2</v>
      </c>
      <c r="H472" s="3">
        <f t="shared" si="189"/>
        <v>1.5</v>
      </c>
      <c r="I472" s="13">
        <f>I473*(1+(H473*((B472/B473)-1))+((1-H473)*(Eur_1M!B472/100)*((A472-A473)/360)))</f>
        <v>126.18715446407839</v>
      </c>
      <c r="J472" s="3">
        <f t="shared" si="190"/>
        <v>120.72586156889564</v>
      </c>
      <c r="K472" s="3">
        <f t="shared" si="183"/>
        <v>1.1979392392539865</v>
      </c>
      <c r="L472" s="13">
        <f t="shared" si="191"/>
        <v>1197.9392392539864</v>
      </c>
      <c r="M472" s="3">
        <f t="shared" si="192"/>
        <v>1.85264625038149E-3</v>
      </c>
      <c r="N472" s="3">
        <f t="shared" si="198"/>
        <v>5.3888883993792838E-2</v>
      </c>
      <c r="O472" s="3">
        <v>461</v>
      </c>
      <c r="P472" s="3">
        <f t="shared" si="199"/>
        <v>1.8293650793650793</v>
      </c>
      <c r="Q472" s="3">
        <f>(  Eur_12M!B471 + ( ('Swap(vs6M)_2Y'!B473 - Eur_12M!B471)/1  )*(P472-1) )/100</f>
        <v>-2.0874999999999999E-3</v>
      </c>
      <c r="R472" s="3">
        <f t="shared" si="174"/>
        <v>2.4619001417729227</v>
      </c>
      <c r="S472" s="3">
        <f t="shared" si="175"/>
        <v>2.3890132581100225</v>
      </c>
      <c r="T472" s="13">
        <f t="shared" si="176"/>
        <v>0.99308984303258463</v>
      </c>
      <c r="U472" s="13">
        <f t="shared" si="176"/>
        <v>0.99155315364749919</v>
      </c>
      <c r="V472" s="3">
        <f t="shared" si="177"/>
        <v>194.31435539995834</v>
      </c>
      <c r="W472" s="13">
        <f t="shared" si="178"/>
        <v>0.99308984303258463</v>
      </c>
      <c r="X472" s="3">
        <f t="shared" si="179"/>
        <v>2.2065146833907204E-4</v>
      </c>
      <c r="Y472" s="3">
        <f t="shared" si="180"/>
        <v>1.6180123274219338</v>
      </c>
      <c r="Z472" s="3">
        <f t="shared" si="181"/>
        <v>31.215908397711516</v>
      </c>
      <c r="AA472" s="3">
        <f t="shared" si="182"/>
        <v>1820.8529259738789</v>
      </c>
      <c r="AD472" s="3">
        <f t="shared" si="193"/>
        <v>1.2328719361247575E-3</v>
      </c>
      <c r="AE472" s="3">
        <f>Eur_1M!B471/100</f>
        <v>-3.63E-3</v>
      </c>
      <c r="AF472" s="3">
        <f t="shared" si="194"/>
        <v>1.5</v>
      </c>
      <c r="AG472" s="3">
        <f t="shared" si="195"/>
        <v>-0.5</v>
      </c>
      <c r="AH472" s="3">
        <f t="shared" si="197"/>
        <v>1.0012328719361248</v>
      </c>
      <c r="AI472" s="3">
        <f t="shared" si="196"/>
        <v>0.99636999999999998</v>
      </c>
      <c r="AL472" s="25"/>
      <c r="AM472" s="25"/>
    </row>
    <row r="473" spans="1:39">
      <c r="A473" s="4">
        <v>42551</v>
      </c>
      <c r="B473" s="3">
        <v>143.405</v>
      </c>
      <c r="C473" s="3">
        <f t="shared" si="184"/>
        <v>2.5722534933903403E-3</v>
      </c>
      <c r="D473" s="3">
        <f t="shared" si="185"/>
        <v>6.6164880342588097E-6</v>
      </c>
      <c r="E473" s="3">
        <f t="shared" si="186"/>
        <v>8.142995701538901E-5</v>
      </c>
      <c r="F473" s="3">
        <f t="shared" si="187"/>
        <v>1.4600686304389645E-2</v>
      </c>
      <c r="G473" s="3">
        <f t="shared" si="188"/>
        <v>2.9861581218040199E-2</v>
      </c>
      <c r="H473" s="3">
        <f t="shared" si="189"/>
        <v>1.5</v>
      </c>
      <c r="I473" s="13">
        <f>I474*(1+(H474*((B473/B474)-1))+((1-H474)*(Eur_1M!B473/100)*((A473-A474)/360)))</f>
        <v>125.95359072780937</v>
      </c>
      <c r="J473" s="3">
        <f t="shared" si="190"/>
        <v>120.50240630982364</v>
      </c>
      <c r="K473" s="3">
        <f t="shared" si="183"/>
        <v>1.1957219361875076</v>
      </c>
      <c r="L473" s="13">
        <f t="shared" si="191"/>
        <v>1195.7219361875075</v>
      </c>
      <c r="M473" s="3">
        <f t="shared" si="192"/>
        <v>3.8609393910591485E-3</v>
      </c>
      <c r="N473" s="3">
        <f t="shared" si="198"/>
        <v>5.371705717227078E-2</v>
      </c>
      <c r="O473" s="3">
        <v>462</v>
      </c>
      <c r="P473" s="3">
        <f t="shared" si="199"/>
        <v>1.8333333333333333</v>
      </c>
      <c r="Q473" s="3">
        <f>(  Eur_12M!B472 + ( ('Swap(vs6M)_2Y'!B474 - Eur_12M!B472)/1  )*(P473-1) )/100</f>
        <v>-2.0433333333333332E-3</v>
      </c>
      <c r="R473" s="3">
        <f t="shared" si="174"/>
        <v>2.4424745337428568</v>
      </c>
      <c r="S473" s="3">
        <f t="shared" si="175"/>
        <v>2.3697412945009311</v>
      </c>
      <c r="T473" s="13">
        <f t="shared" si="176"/>
        <v>0.99270652063903231</v>
      </c>
      <c r="U473" s="13">
        <f t="shared" si="176"/>
        <v>0.99109973215215497</v>
      </c>
      <c r="V473" s="3">
        <f t="shared" si="177"/>
        <v>192.18149813762602</v>
      </c>
      <c r="W473" s="13">
        <f t="shared" si="178"/>
        <v>0.99270652063903231</v>
      </c>
      <c r="X473" s="3">
        <f t="shared" si="179"/>
        <v>2.3233550657188515E-4</v>
      </c>
      <c r="Y473" s="3">
        <f t="shared" si="180"/>
        <v>1.5534886286395138</v>
      </c>
      <c r="Z473" s="3">
        <f t="shared" si="181"/>
        <v>32.713696952187071</v>
      </c>
      <c r="AA473" s="3">
        <f t="shared" si="182"/>
        <v>1823.8356854425426</v>
      </c>
      <c r="AD473" s="3">
        <f t="shared" si="193"/>
        <v>2.5755645757798984E-3</v>
      </c>
      <c r="AE473" s="3">
        <f>Eur_1M!B472/100</f>
        <v>-3.64E-3</v>
      </c>
      <c r="AF473" s="3">
        <f t="shared" si="194"/>
        <v>1.5</v>
      </c>
      <c r="AG473" s="3">
        <f t="shared" si="195"/>
        <v>-0.5</v>
      </c>
      <c r="AH473" s="3">
        <f t="shared" si="197"/>
        <v>1.0025755645757799</v>
      </c>
      <c r="AI473" s="3">
        <f t="shared" si="196"/>
        <v>0.99636000000000002</v>
      </c>
      <c r="AL473" s="25"/>
      <c r="AM473" s="25"/>
    </row>
    <row r="474" spans="1:39">
      <c r="A474" s="4">
        <v>42550</v>
      </c>
      <c r="B474" s="3">
        <v>143.03659999999999</v>
      </c>
      <c r="C474" s="3">
        <f t="shared" si="184"/>
        <v>2.3146724596409263E-3</v>
      </c>
      <c r="D474" s="3">
        <f t="shared" si="185"/>
        <v>5.3577085954201753E-6</v>
      </c>
      <c r="E474" s="3">
        <f t="shared" si="186"/>
        <v>7.5601483058017533E-5</v>
      </c>
      <c r="F474" s="3">
        <f t="shared" si="187"/>
        <v>1.291613438072154E-2</v>
      </c>
      <c r="G474" s="3">
        <f t="shared" si="188"/>
        <v>2.9111474959305671E-2</v>
      </c>
      <c r="H474" s="3">
        <f t="shared" si="189"/>
        <v>1.5</v>
      </c>
      <c r="I474" s="13">
        <f>I475*(1+(H475*((B474/B475)-1))+((1-H475)*(Eur_1M!B474/100)*((A474-A475)/360)))</f>
        <v>125.46822912671966</v>
      </c>
      <c r="J474" s="3">
        <f t="shared" si="190"/>
        <v>120.03805082361848</v>
      </c>
      <c r="K474" s="3">
        <f t="shared" si="183"/>
        <v>1.1911142270300907</v>
      </c>
      <c r="L474" s="13">
        <f t="shared" si="191"/>
        <v>1191.1142270300907</v>
      </c>
      <c r="M474" s="3">
        <f t="shared" si="192"/>
        <v>3.4749991524974594E-3</v>
      </c>
      <c r="N474" s="3">
        <f t="shared" si="198"/>
        <v>5.3607046987272332E-2</v>
      </c>
      <c r="O474" s="3">
        <v>463</v>
      </c>
      <c r="P474" s="3">
        <f t="shared" si="199"/>
        <v>1.8373015873015872</v>
      </c>
      <c r="Q474" s="3">
        <f>(  Eur_12M!B473 + ( ('Swap(vs6M)_2Y'!B475 - Eur_12M!B473)/1  )*(P474-1) )/100</f>
        <v>-1.9501587301587299E-3</v>
      </c>
      <c r="R474" s="3">
        <f t="shared" ref="R474:R537" si="200">(LN(L474/1000)+(Q474+((N474^2)/2))*P474)/(N474*SQRT(P474))</f>
        <v>2.3938812356120187</v>
      </c>
      <c r="S474" s="3">
        <f t="shared" ref="S474:S537" si="201">R474-(N474*SQRT(P474))</f>
        <v>2.3212184389058703</v>
      </c>
      <c r="T474" s="13">
        <f t="shared" ref="T474:U537" si="202">_xlfn.NORM.S.DIST(R474,TRUE)</f>
        <v>0.99166442702029134</v>
      </c>
      <c r="U474" s="13">
        <f t="shared" si="202"/>
        <v>0.98986247124352278</v>
      </c>
      <c r="V474" s="3">
        <f t="shared" ref="V474:V537" si="203">(L474*T474) - ( 1000* EXP(-Q474*P474) *U474 )</f>
        <v>187.77006798316268</v>
      </c>
      <c r="W474" s="13">
        <f t="shared" ref="W474:W537" si="204">T474</f>
        <v>0.99166442702029134</v>
      </c>
      <c r="X474" s="3">
        <f t="shared" ref="X474:X537" si="205" xml:space="preserve"> _xlfn.NORM.S.DIST(R474,FALSE) / ( L474 * N474 * SQRT(P474) )</f>
        <v>2.6257050304722746E-4</v>
      </c>
      <c r="Y474" s="3">
        <f t="shared" ref="Y474:Y537" si="206">- ( (L474* _xlfn.NORM.S.DIST(R474,FALSE)  * N474  ) / ( 2* SQRT(P474) ) ) - Q474 * 1000 * ( EXP(-Q474*P474) ) *U474</f>
        <v>1.4020558384408277</v>
      </c>
      <c r="Z474" s="3">
        <f t="shared" ref="Z474:Z537" si="207" xml:space="preserve"> L474 * SQRT(P474) * _xlfn.NORM.S.DIST(R474,FALSE)</f>
        <v>36.690623730524116</v>
      </c>
      <c r="AA474" s="3">
        <f t="shared" ref="AA474:AA537" si="208">1000 * P474 * EXP(-Q474*P474) * U474</f>
        <v>1825.2039475373083</v>
      </c>
      <c r="AD474" s="3">
        <f t="shared" si="193"/>
        <v>2.3173533820253223E-3</v>
      </c>
      <c r="AE474" s="3">
        <f>Eur_1M!B473/100</f>
        <v>-3.64E-3</v>
      </c>
      <c r="AF474" s="3">
        <f t="shared" si="194"/>
        <v>1.5</v>
      </c>
      <c r="AG474" s="3">
        <f t="shared" si="195"/>
        <v>-0.5</v>
      </c>
      <c r="AH474" s="3">
        <f t="shared" si="197"/>
        <v>1.0023173533820253</v>
      </c>
      <c r="AI474" s="3">
        <f t="shared" si="196"/>
        <v>0.99636000000000002</v>
      </c>
      <c r="AL474" s="25"/>
      <c r="AM474" s="25"/>
    </row>
    <row r="475" spans="1:39">
      <c r="A475" s="4">
        <v>42549</v>
      </c>
      <c r="B475" s="3">
        <v>142.70590000000001</v>
      </c>
      <c r="C475" s="3">
        <f t="shared" si="184"/>
        <v>1.6698598456109141E-3</v>
      </c>
      <c r="D475" s="3">
        <f t="shared" si="185"/>
        <v>2.7884319039837056E-6</v>
      </c>
      <c r="E475" s="3">
        <f t="shared" si="186"/>
        <v>7.0295122754105536E-5</v>
      </c>
      <c r="F475" s="3">
        <f t="shared" si="187"/>
        <v>1.0374860306990665E-2</v>
      </c>
      <c r="G475" s="3">
        <f t="shared" si="188"/>
        <v>2.859906954913569E-2</v>
      </c>
      <c r="H475" s="3">
        <f t="shared" si="189"/>
        <v>1.5</v>
      </c>
      <c r="I475" s="13">
        <f>I476*(1+(H476*((B475/B476)-1))+((1-H476)*(Eur_1M!B475/100)*((A475-A476)/360)))</f>
        <v>125.03298381337441</v>
      </c>
      <c r="J475" s="3">
        <f t="shared" si="190"/>
        <v>119.62164262683655</v>
      </c>
      <c r="K475" s="3">
        <f t="shared" si="183"/>
        <v>1.1869822894983184</v>
      </c>
      <c r="L475" s="13">
        <f t="shared" si="191"/>
        <v>1186.9822894983183</v>
      </c>
      <c r="M475" s="3">
        <f t="shared" si="192"/>
        <v>2.5087881700394314E-3</v>
      </c>
      <c r="N475" s="3">
        <f t="shared" si="198"/>
        <v>5.3557923324429525E-2</v>
      </c>
      <c r="O475" s="3">
        <v>464</v>
      </c>
      <c r="P475" s="3">
        <f t="shared" si="199"/>
        <v>1.8412698412698412</v>
      </c>
      <c r="Q475" s="3">
        <f>(  Eur_12M!B474 + ( ('Swap(vs6M)_2Y'!B476 - Eur_12M!B474)/1  )*(P475-1) )/100</f>
        <v>-1.768730158730159E-3</v>
      </c>
      <c r="R475" s="3">
        <f t="shared" si="200"/>
        <v>2.3501795812216808</v>
      </c>
      <c r="S475" s="3">
        <f t="shared" si="201"/>
        <v>2.2775050148647309</v>
      </c>
      <c r="T475" s="13">
        <f t="shared" si="202"/>
        <v>0.99061782222841688</v>
      </c>
      <c r="U475" s="13">
        <f t="shared" si="202"/>
        <v>0.98862195724844537</v>
      </c>
      <c r="V475" s="3">
        <f t="shared" si="203"/>
        <v>183.99895044364587</v>
      </c>
      <c r="W475" s="13">
        <f t="shared" si="204"/>
        <v>0.99061782222841688</v>
      </c>
      <c r="X475" s="3">
        <f t="shared" si="205"/>
        <v>2.9221631070085435E-4</v>
      </c>
      <c r="Y475" s="3">
        <f t="shared" si="206"/>
        <v>1.1638223818367703</v>
      </c>
      <c r="Z475" s="3">
        <f t="shared" si="207"/>
        <v>40.60075413815153</v>
      </c>
      <c r="AA475" s="3">
        <f t="shared" si="208"/>
        <v>1826.2577108497446</v>
      </c>
      <c r="AD475" s="3">
        <f t="shared" si="193"/>
        <v>1.6712548379353986E-3</v>
      </c>
      <c r="AE475" s="3">
        <f>Eur_1M!B474/100</f>
        <v>-3.6099999999999999E-3</v>
      </c>
      <c r="AF475" s="3">
        <f t="shared" si="194"/>
        <v>1.5</v>
      </c>
      <c r="AG475" s="3">
        <f t="shared" si="195"/>
        <v>-0.5</v>
      </c>
      <c r="AH475" s="3">
        <f t="shared" si="197"/>
        <v>1.0016712548379354</v>
      </c>
      <c r="AI475" s="3">
        <f t="shared" si="196"/>
        <v>0.99639</v>
      </c>
      <c r="AL475" s="25"/>
      <c r="AM475" s="25"/>
    </row>
    <row r="476" spans="1:39">
      <c r="A476" s="4">
        <v>42548</v>
      </c>
      <c r="B476" s="3">
        <v>142.46780000000001</v>
      </c>
      <c r="C476" s="3">
        <f t="shared" si="184"/>
        <v>5.578189686567642E-3</v>
      </c>
      <c r="D476" s="3">
        <f t="shared" si="185"/>
        <v>3.1116200179329606E-5</v>
      </c>
      <c r="E476" s="3">
        <f t="shared" si="186"/>
        <v>6.8326254098386235E-5</v>
      </c>
      <c r="F476" s="3">
        <f t="shared" si="187"/>
        <v>9.6102977872702059E-3</v>
      </c>
      <c r="G476" s="3">
        <f t="shared" si="188"/>
        <v>2.8332408524459406E-2</v>
      </c>
      <c r="H476" s="3">
        <f t="shared" si="189"/>
        <v>1.5</v>
      </c>
      <c r="I476" s="13">
        <f>I477*(1+(H477*((B476/B477)-1))+((1-H477)*(Eur_1M!B476/100)*((A476-A477)/360)))</f>
        <v>124.71969569380283</v>
      </c>
      <c r="J476" s="3">
        <f t="shared" si="190"/>
        <v>119.32191340071041</v>
      </c>
      <c r="K476" s="3">
        <f t="shared" si="183"/>
        <v>1.184008134694521</v>
      </c>
      <c r="L476" s="13">
        <f t="shared" si="191"/>
        <v>1184.008134694521</v>
      </c>
      <c r="M476" s="3">
        <f t="shared" si="192"/>
        <v>8.370699536097384E-3</v>
      </c>
      <c r="N476" s="3">
        <f t="shared" si="198"/>
        <v>5.2730952757808119E-2</v>
      </c>
      <c r="O476" s="3">
        <v>465</v>
      </c>
      <c r="P476" s="3">
        <f t="shared" si="199"/>
        <v>1.8452380952380953</v>
      </c>
      <c r="Q476" s="3">
        <f>(  Eur_12M!B475 + ( ('Swap(vs6M)_2Y'!B477 - Eur_12M!B475)/1  )*(P476-1) )/100</f>
        <v>-1.7901190476190482E-3</v>
      </c>
      <c r="R476" s="3">
        <f t="shared" si="200"/>
        <v>2.3477427523300713</v>
      </c>
      <c r="S476" s="3">
        <f t="shared" si="201"/>
        <v>2.2761132680355054</v>
      </c>
      <c r="T476" s="13">
        <f t="shared" si="202"/>
        <v>0.99055621950126616</v>
      </c>
      <c r="U476" s="13">
        <f t="shared" si="202"/>
        <v>0.98858038441881646</v>
      </c>
      <c r="V476" s="3">
        <f t="shared" si="203"/>
        <v>180.97536351380711</v>
      </c>
      <c r="W476" s="13">
        <f t="shared" si="204"/>
        <v>0.99055621950126616</v>
      </c>
      <c r="X476" s="3">
        <f t="shared" si="205"/>
        <v>2.9893071412865924E-4</v>
      </c>
      <c r="Y476" s="3">
        <f t="shared" si="206"/>
        <v>1.1929175121994828</v>
      </c>
      <c r="Z476" s="3">
        <f t="shared" si="207"/>
        <v>40.775372999434381</v>
      </c>
      <c r="AA476" s="3">
        <f t="shared" si="208"/>
        <v>1830.2017265289437</v>
      </c>
      <c r="AD476" s="3">
        <f t="shared" si="193"/>
        <v>5.5937767557225904E-3</v>
      </c>
      <c r="AE476" s="3">
        <f>Eur_1M!B475/100</f>
        <v>-3.64E-3</v>
      </c>
      <c r="AF476" s="3">
        <f t="shared" si="194"/>
        <v>1.5</v>
      </c>
      <c r="AG476" s="3">
        <f t="shared" si="195"/>
        <v>-0.5</v>
      </c>
      <c r="AH476" s="3">
        <f t="shared" si="197"/>
        <v>1.0055937767557226</v>
      </c>
      <c r="AI476" s="3">
        <f t="shared" si="196"/>
        <v>0.99636000000000002</v>
      </c>
      <c r="AL476" s="25"/>
      <c r="AM476" s="25"/>
    </row>
    <row r="477" spans="1:39">
      <c r="A477" s="4">
        <v>42545</v>
      </c>
      <c r="B477" s="3">
        <v>141.67529999999999</v>
      </c>
      <c r="C477" s="3">
        <f t="shared" si="184"/>
        <v>-1.972990841352757E-3</v>
      </c>
      <c r="D477" s="3">
        <f t="shared" si="185"/>
        <v>3.8926928600618596E-6</v>
      </c>
      <c r="E477" s="3">
        <f t="shared" si="186"/>
        <v>3.7968002254088307E-5</v>
      </c>
      <c r="F477" s="3">
        <f t="shared" si="187"/>
        <v>3.161505817779024E-3</v>
      </c>
      <c r="G477" s="3">
        <f t="shared" si="188"/>
        <v>2.1727860074313043E-2</v>
      </c>
      <c r="H477" s="3">
        <f t="shared" si="189"/>
        <v>1.5</v>
      </c>
      <c r="I477" s="13">
        <f>I478*(1+(H478*((B477/B478)-1))+((1-H478)*(Eur_1M!B477/100)*((A477-A478)/360)))</f>
        <v>123.68006189645665</v>
      </c>
      <c r="J477" s="3">
        <f t="shared" si="190"/>
        <v>118.32727423609964</v>
      </c>
      <c r="K477" s="3">
        <f t="shared" si="183"/>
        <v>1.1741385237536532</v>
      </c>
      <c r="L477" s="13">
        <f t="shared" si="191"/>
        <v>1174.1385237536533</v>
      </c>
      <c r="M477" s="3">
        <f t="shared" si="192"/>
        <v>-2.9559609904254666E-3</v>
      </c>
      <c r="N477" s="3">
        <f t="shared" si="198"/>
        <v>5.2603601766032126E-2</v>
      </c>
      <c r="O477" s="3">
        <v>466</v>
      </c>
      <c r="P477" s="3">
        <f t="shared" si="199"/>
        <v>1.8492063492063493</v>
      </c>
      <c r="Q477" s="3">
        <f>(  Eur_12M!B476 + ( ('Swap(vs6M)_2Y'!B478 - Eur_12M!B476)/1  )*(P477-1) )/100</f>
        <v>-1.8032539682539684E-3</v>
      </c>
      <c r="R477" s="3">
        <f t="shared" si="200"/>
        <v>2.2333466755177076</v>
      </c>
      <c r="S477" s="3">
        <f t="shared" si="201"/>
        <v>2.1618133905539532</v>
      </c>
      <c r="T477" s="13">
        <f t="shared" si="202"/>
        <v>0.98723695413157431</v>
      </c>
      <c r="U477" s="13">
        <f t="shared" si="202"/>
        <v>0.98468371853863335</v>
      </c>
      <c r="V477" s="3">
        <f t="shared" si="203"/>
        <v>171.18022551549086</v>
      </c>
      <c r="W477" s="13">
        <f t="shared" si="204"/>
        <v>0.98723695413157431</v>
      </c>
      <c r="X477" s="3">
        <f t="shared" si="205"/>
        <v>3.9227211326848665E-4</v>
      </c>
      <c r="Y477" s="3">
        <f t="shared" si="206"/>
        <v>1.0333495692500092</v>
      </c>
      <c r="Z477" s="3">
        <f t="shared" si="207"/>
        <v>52.604993041540574</v>
      </c>
      <c r="AA477" s="3">
        <f t="shared" si="208"/>
        <v>1826.9654163177847</v>
      </c>
      <c r="AD477" s="3">
        <f t="shared" si="193"/>
        <v>-1.9710457743328247E-3</v>
      </c>
      <c r="AE477" s="3">
        <f>Eur_1M!B476/100</f>
        <v>-3.64E-3</v>
      </c>
      <c r="AF477" s="3">
        <f t="shared" si="194"/>
        <v>1.5</v>
      </c>
      <c r="AG477" s="3">
        <f t="shared" si="195"/>
        <v>-0.5</v>
      </c>
      <c r="AH477" s="3">
        <f t="shared" si="197"/>
        <v>0.99802895422566718</v>
      </c>
      <c r="AI477" s="3">
        <f t="shared" si="196"/>
        <v>0.99636000000000002</v>
      </c>
      <c r="AL477" s="25"/>
      <c r="AM477" s="25"/>
    </row>
    <row r="478" spans="1:39">
      <c r="A478" s="4">
        <v>42544</v>
      </c>
      <c r="B478" s="11">
        <f>B479</f>
        <v>141.95509999999999</v>
      </c>
      <c r="C478" s="3">
        <f t="shared" si="184"/>
        <v>0</v>
      </c>
      <c r="D478" s="3">
        <f t="shared" si="185"/>
        <v>0</v>
      </c>
      <c r="E478" s="3">
        <f t="shared" si="186"/>
        <v>3.4312055337014667E-5</v>
      </c>
      <c r="F478" s="3">
        <f t="shared" si="187"/>
        <v>5.6210621151479472E-3</v>
      </c>
      <c r="G478" s="3">
        <f t="shared" si="188"/>
        <v>2.0308279185738593E-2</v>
      </c>
      <c r="H478" s="3">
        <f t="shared" si="189"/>
        <v>1.5</v>
      </c>
      <c r="I478" s="13">
        <f>I479*(1+(H479*((B478/B479)-1))+((1-H479)*(Eur_1M!B478/100)*((A478-A479)/360)))</f>
        <v>124.04619620748853</v>
      </c>
      <c r="J478" s="3">
        <f t="shared" si="190"/>
        <v>118.67756250701744</v>
      </c>
      <c r="K478" s="3">
        <f t="shared" si="183"/>
        <v>1.1776143661235452</v>
      </c>
      <c r="L478" s="13">
        <f t="shared" si="191"/>
        <v>1177.6143661235451</v>
      </c>
      <c r="M478" s="3">
        <f t="shared" si="192"/>
        <v>4.9722098607211429E-6</v>
      </c>
      <c r="N478" s="3">
        <f t="shared" si="198"/>
        <v>5.2666750178508276E-2</v>
      </c>
      <c r="O478" s="3">
        <v>467</v>
      </c>
      <c r="P478" s="3">
        <f t="shared" si="199"/>
        <v>1.8531746031746033</v>
      </c>
      <c r="Q478" s="3">
        <f>(  Eur_12M!B477 + ( ('Swap(vs6M)_2Y'!B479 - Eur_12M!B477)/1  )*(P478-1) )/100</f>
        <v>-1.6977380952380955E-3</v>
      </c>
      <c r="R478" s="3">
        <f t="shared" si="200"/>
        <v>2.2722984149821683</v>
      </c>
      <c r="S478" s="3">
        <f t="shared" si="201"/>
        <v>2.2006024539087532</v>
      </c>
      <c r="T478" s="13">
        <f t="shared" si="202"/>
        <v>0.988465753757794</v>
      </c>
      <c r="U478" s="13">
        <f t="shared" si="202"/>
        <v>0.98611791013550509</v>
      </c>
      <c r="V478" s="3">
        <f t="shared" si="203"/>
        <v>174.8061469729563</v>
      </c>
      <c r="W478" s="13">
        <f t="shared" si="204"/>
        <v>0.988465753757794</v>
      </c>
      <c r="X478" s="3">
        <f t="shared" si="205"/>
        <v>3.574433535170077E-4</v>
      </c>
      <c r="Y478" s="3">
        <f t="shared" si="206"/>
        <v>0.99197122727263343</v>
      </c>
      <c r="Z478" s="3">
        <f t="shared" si="207"/>
        <v>48.380045995886633</v>
      </c>
      <c r="AA478" s="3">
        <f t="shared" si="208"/>
        <v>1833.2072492430927</v>
      </c>
      <c r="AD478" s="3">
        <f t="shared" si="193"/>
        <v>0</v>
      </c>
      <c r="AE478" s="3">
        <f>Eur_1M!B477/100</f>
        <v>-3.5799999999999998E-3</v>
      </c>
      <c r="AF478" s="3">
        <f t="shared" si="194"/>
        <v>1.5</v>
      </c>
      <c r="AG478" s="3">
        <f t="shared" si="195"/>
        <v>-0.5</v>
      </c>
      <c r="AH478" s="3">
        <f t="shared" si="197"/>
        <v>1</v>
      </c>
      <c r="AI478" s="3">
        <f t="shared" si="196"/>
        <v>0.99641999999999997</v>
      </c>
      <c r="AL478" s="25"/>
      <c r="AM478" s="25"/>
    </row>
    <row r="479" spans="1:39">
      <c r="A479" s="4">
        <v>42543</v>
      </c>
      <c r="B479" s="3">
        <v>141.95509999999999</v>
      </c>
      <c r="C479" s="3">
        <f t="shared" si="184"/>
        <v>-1.1904464223376134E-4</v>
      </c>
      <c r="D479" s="3">
        <f t="shared" si="185"/>
        <v>1.4171626844564234E-8</v>
      </c>
      <c r="E479" s="3">
        <f t="shared" si="186"/>
        <v>3.4370397731334614E-5</v>
      </c>
      <c r="F479" s="3">
        <f t="shared" si="187"/>
        <v>5.3795204120821068E-3</v>
      </c>
      <c r="G479" s="3">
        <f t="shared" si="188"/>
        <v>2.0367505745684498E-2</v>
      </c>
      <c r="H479" s="3">
        <f t="shared" si="189"/>
        <v>1.5</v>
      </c>
      <c r="I479" s="13">
        <f>I480*(1+(H480*((B479/B480)-1))+((1-H480)*(Eur_1M!B479/100)*((A479-A480)/360)))</f>
        <v>124.04557942530195</v>
      </c>
      <c r="J479" s="3">
        <f t="shared" si="190"/>
        <v>118.67697241873792</v>
      </c>
      <c r="K479" s="3">
        <f t="shared" si="183"/>
        <v>1.1776085107923386</v>
      </c>
      <c r="L479" s="13">
        <f t="shared" si="191"/>
        <v>1177.6085107923386</v>
      </c>
      <c r="M479" s="3">
        <f t="shared" si="192"/>
        <v>-1.735991802958702E-4</v>
      </c>
      <c r="N479" s="3">
        <f t="shared" si="198"/>
        <v>5.2674002558189978E-2</v>
      </c>
      <c r="O479" s="3">
        <v>468</v>
      </c>
      <c r="P479" s="3">
        <f t="shared" si="199"/>
        <v>1.8571428571428572</v>
      </c>
      <c r="Q479" s="3">
        <f>(  Eur_12M!B478 + ( ('Swap(vs6M)_2Y'!B480 - Eur_12M!B478)/1  )*(P479-1) )/100</f>
        <v>-1.67E-3</v>
      </c>
      <c r="R479" s="3">
        <f t="shared" si="200"/>
        <v>2.2701979872216862</v>
      </c>
      <c r="S479" s="3">
        <f t="shared" si="201"/>
        <v>2.1984154215991234</v>
      </c>
      <c r="T479" s="13">
        <f t="shared" si="202"/>
        <v>0.9884022134588164</v>
      </c>
      <c r="U479" s="13">
        <f t="shared" si="202"/>
        <v>0.98604024214249819</v>
      </c>
      <c r="V479" s="3">
        <f t="shared" si="203"/>
        <v>174.84773593548209</v>
      </c>
      <c r="W479" s="13">
        <f t="shared" si="204"/>
        <v>0.9884022134588164</v>
      </c>
      <c r="X479" s="3">
        <f t="shared" si="205"/>
        <v>3.5872111567105043E-4</v>
      </c>
      <c r="Y479" s="3">
        <f t="shared" si="206"/>
        <v>0.96168722874999402</v>
      </c>
      <c r="Z479" s="3">
        <f t="shared" si="207"/>
        <v>48.663175569291184</v>
      </c>
      <c r="AA479" s="3">
        <f t="shared" si="208"/>
        <v>1836.9057993364108</v>
      </c>
      <c r="AD479" s="3">
        <f t="shared" si="193"/>
        <v>-1.1903755670150673E-4</v>
      </c>
      <c r="AE479" s="3">
        <f>Eur_1M!B478/100</f>
        <v>-3.5799999999999998E-3</v>
      </c>
      <c r="AF479" s="3">
        <f t="shared" si="194"/>
        <v>1.5</v>
      </c>
      <c r="AG479" s="3">
        <f t="shared" si="195"/>
        <v>-0.5</v>
      </c>
      <c r="AH479" s="3">
        <f t="shared" si="197"/>
        <v>0.99988096244329849</v>
      </c>
      <c r="AI479" s="3">
        <f t="shared" si="196"/>
        <v>0.99641999999999997</v>
      </c>
      <c r="AL479" s="25"/>
      <c r="AM479" s="25"/>
    </row>
    <row r="480" spans="1:39">
      <c r="A480" s="4">
        <v>42542</v>
      </c>
      <c r="B480" s="3">
        <v>141.97200000000001</v>
      </c>
      <c r="C480" s="3">
        <f t="shared" si="184"/>
        <v>-5.9078704902089591E-4</v>
      </c>
      <c r="D480" s="3">
        <f t="shared" si="185"/>
        <v>3.4902933729081847E-7</v>
      </c>
      <c r="E480" s="3">
        <f t="shared" si="186"/>
        <v>3.7504429288088217E-5</v>
      </c>
      <c r="F480" s="3">
        <f t="shared" si="187"/>
        <v>7.2728827213637305E-3</v>
      </c>
      <c r="G480" s="3">
        <f t="shared" si="188"/>
        <v>2.0957864168142791E-2</v>
      </c>
      <c r="H480" s="3">
        <f t="shared" si="189"/>
        <v>1.5</v>
      </c>
      <c r="I480" s="13">
        <f>I481*(1+(H481*((B480/B481)-1))+((1-H481)*(Eur_1M!B480/100)*((A480-A481)/360)))</f>
        <v>124.06711550547836</v>
      </c>
      <c r="J480" s="3">
        <f t="shared" si="190"/>
        <v>118.69757643223798</v>
      </c>
      <c r="K480" s="3">
        <f t="shared" si="183"/>
        <v>1.1778129604101513</v>
      </c>
      <c r="L480" s="13">
        <f t="shared" si="191"/>
        <v>1177.8129604101512</v>
      </c>
      <c r="M480" s="3">
        <f t="shared" si="192"/>
        <v>-8.8133489237421576E-4</v>
      </c>
      <c r="N480" s="3">
        <f t="shared" si="198"/>
        <v>5.2670761122968333E-2</v>
      </c>
      <c r="O480" s="3">
        <v>469</v>
      </c>
      <c r="P480" s="3">
        <f t="shared" si="199"/>
        <v>1.8611111111111112</v>
      </c>
      <c r="Q480" s="3">
        <f>(  Eur_12M!B479 + ( ('Swap(vs6M)_2Y'!B481 - Eur_12M!B479)/1  )*(P480-1) )/100</f>
        <v>-1.4352777777777777E-3</v>
      </c>
      <c r="R480" s="3">
        <f t="shared" si="200"/>
        <v>2.2763914811109469</v>
      </c>
      <c r="S480" s="3">
        <f t="shared" si="201"/>
        <v>2.2045366876851933</v>
      </c>
      <c r="T480" s="13">
        <f t="shared" si="202"/>
        <v>0.98858870545112298</v>
      </c>
      <c r="U480" s="13">
        <f t="shared" si="202"/>
        <v>0.98625668861862392</v>
      </c>
      <c r="V480" s="3">
        <f t="shared" si="203"/>
        <v>175.47787925882494</v>
      </c>
      <c r="W480" s="13">
        <f t="shared" si="204"/>
        <v>0.98858870545112298</v>
      </c>
      <c r="X480" s="3">
        <f t="shared" si="205"/>
        <v>3.5328896404474301E-4</v>
      </c>
      <c r="Y480" s="3">
        <f t="shared" si="206"/>
        <v>0.73952175734284264</v>
      </c>
      <c r="Z480" s="3">
        <f t="shared" si="207"/>
        <v>48.042392296772256</v>
      </c>
      <c r="AA480" s="3">
        <f t="shared" si="208"/>
        <v>1840.4429334986746</v>
      </c>
      <c r="AD480" s="3">
        <f t="shared" si="193"/>
        <v>-5.9061256871417722E-4</v>
      </c>
      <c r="AE480" s="3">
        <f>Eur_1M!B479/100</f>
        <v>-3.5799999999999998E-3</v>
      </c>
      <c r="AF480" s="3">
        <f t="shared" si="194"/>
        <v>1.5</v>
      </c>
      <c r="AG480" s="3">
        <f t="shared" si="195"/>
        <v>-0.5</v>
      </c>
      <c r="AH480" s="3">
        <f t="shared" si="197"/>
        <v>0.99940938743128582</v>
      </c>
      <c r="AI480" s="3">
        <f t="shared" si="196"/>
        <v>0.99641999999999997</v>
      </c>
      <c r="AL480" s="25"/>
      <c r="AM480" s="25"/>
    </row>
    <row r="481" spans="1:39">
      <c r="A481" s="4">
        <v>42541</v>
      </c>
      <c r="B481" s="3">
        <v>142.05590000000001</v>
      </c>
      <c r="C481" s="3">
        <f t="shared" si="184"/>
        <v>9.0568744059908604E-4</v>
      </c>
      <c r="D481" s="3">
        <f t="shared" si="185"/>
        <v>8.2026974005892304E-7</v>
      </c>
      <c r="E481" s="3">
        <f t="shared" si="186"/>
        <v>3.7616750018295199E-5</v>
      </c>
      <c r="F481" s="3">
        <f t="shared" si="187"/>
        <v>8.5428973224596309E-3</v>
      </c>
      <c r="G481" s="3">
        <f t="shared" si="188"/>
        <v>2.0687990733597211E-2</v>
      </c>
      <c r="H481" s="3">
        <f t="shared" si="189"/>
        <v>1.5</v>
      </c>
      <c r="I481" s="13">
        <f>I482*(1+(H482*((B481/B482)-1))+((1-H482)*(Eur_1M!B481/100)*((A481-A482)/360)))</f>
        <v>124.17650838216822</v>
      </c>
      <c r="J481" s="3">
        <f t="shared" si="190"/>
        <v>118.80223486077591</v>
      </c>
      <c r="K481" s="3">
        <f t="shared" si="183"/>
        <v>1.1788514656370757</v>
      </c>
      <c r="L481" s="13">
        <f t="shared" si="191"/>
        <v>1178.8514656370758</v>
      </c>
      <c r="M481" s="3">
        <f t="shared" si="192"/>
        <v>1.3730368356670024E-3</v>
      </c>
      <c r="N481" s="3">
        <f t="shared" si="198"/>
        <v>5.2652697715196144E-2</v>
      </c>
      <c r="O481" s="3">
        <v>470</v>
      </c>
      <c r="P481" s="3">
        <f t="shared" si="199"/>
        <v>1.8650793650793651</v>
      </c>
      <c r="Q481" s="3">
        <f>(  Eur_12M!B480 + ( ('Swap(vs6M)_2Y'!B482 - Eur_12M!B480)/1  )*(P481-1) )/100</f>
        <v>-1.6468253968253967E-3</v>
      </c>
      <c r="R481" s="3">
        <f t="shared" si="200"/>
        <v>2.2814909224250028</v>
      </c>
      <c r="S481" s="3">
        <f t="shared" si="201"/>
        <v>2.2095842343504275</v>
      </c>
      <c r="T481" s="13">
        <f t="shared" si="202"/>
        <v>0.98874029336957803</v>
      </c>
      <c r="U481" s="13">
        <f t="shared" si="202"/>
        <v>0.98643298476526242</v>
      </c>
      <c r="V481" s="3">
        <f t="shared" si="203"/>
        <v>176.11051198169991</v>
      </c>
      <c r="W481" s="13">
        <f t="shared" si="204"/>
        <v>0.98874029336957803</v>
      </c>
      <c r="X481" s="3">
        <f t="shared" si="205"/>
        <v>3.4864761062100563E-4</v>
      </c>
      <c r="Y481" s="3">
        <f t="shared" si="206"/>
        <v>0.9578716824367729</v>
      </c>
      <c r="Z481" s="3">
        <f t="shared" si="207"/>
        <v>47.579822061577417</v>
      </c>
      <c r="AA481" s="3">
        <f t="shared" si="208"/>
        <v>1845.435289825341</v>
      </c>
      <c r="AD481" s="3">
        <f t="shared" si="193"/>
        <v>9.0609769931515594E-4</v>
      </c>
      <c r="AE481" s="3">
        <f>Eur_1M!B480/100</f>
        <v>-3.5799999999999998E-3</v>
      </c>
      <c r="AF481" s="3">
        <f t="shared" si="194"/>
        <v>1.5</v>
      </c>
      <c r="AG481" s="3">
        <f t="shared" si="195"/>
        <v>-0.5</v>
      </c>
      <c r="AH481" s="3">
        <f t="shared" si="197"/>
        <v>1.0009060976993152</v>
      </c>
      <c r="AI481" s="3">
        <f t="shared" si="196"/>
        <v>0.99641999999999997</v>
      </c>
      <c r="AL481" s="25"/>
      <c r="AM481" s="25"/>
    </row>
    <row r="482" spans="1:39">
      <c r="A482" s="4">
        <v>42538</v>
      </c>
      <c r="B482" s="3">
        <v>141.9273</v>
      </c>
      <c r="C482" s="3">
        <f t="shared" si="184"/>
        <v>-1.431398561432708E-3</v>
      </c>
      <c r="D482" s="3">
        <f t="shared" si="185"/>
        <v>2.0489018416716258E-6</v>
      </c>
      <c r="E482" s="3">
        <f t="shared" si="186"/>
        <v>3.6872345990919829E-5</v>
      </c>
      <c r="F482" s="3">
        <f t="shared" si="187"/>
        <v>7.3617725701477796E-3</v>
      </c>
      <c r="G482" s="3">
        <f t="shared" si="188"/>
        <v>2.074724732102079E-2</v>
      </c>
      <c r="H482" s="3">
        <f t="shared" si="189"/>
        <v>1.5</v>
      </c>
      <c r="I482" s="13">
        <f>I483*(1+(H483*((B482/B483)-1))+((1-H483)*(Eur_1M!B482/100)*((A482-A483)/360)))</f>
        <v>124.00612645913066</v>
      </c>
      <c r="J482" s="3">
        <f t="shared" si="190"/>
        <v>118.63922694969467</v>
      </c>
      <c r="K482" s="3">
        <f t="shared" si="183"/>
        <v>1.1772339698457401</v>
      </c>
      <c r="L482" s="13">
        <f t="shared" si="191"/>
        <v>1177.2339698457401</v>
      </c>
      <c r="M482" s="3">
        <f t="shared" si="192"/>
        <v>-2.1429118506705791E-3</v>
      </c>
      <c r="N482" s="3">
        <f t="shared" si="198"/>
        <v>5.2708079186322199E-2</v>
      </c>
      <c r="O482" s="3">
        <v>471</v>
      </c>
      <c r="P482" s="3">
        <f t="shared" si="199"/>
        <v>1.8690476190476191</v>
      </c>
      <c r="Q482" s="3">
        <f>(  Eur_12M!B481 + ( ('Swap(vs6M)_2Y'!B483 - Eur_12M!B481)/1  )*(P482-1) )/100</f>
        <v>-1.6678571428571428E-3</v>
      </c>
      <c r="R482" s="3">
        <f t="shared" si="200"/>
        <v>2.2571344290778073</v>
      </c>
      <c r="S482" s="3">
        <f t="shared" si="201"/>
        <v>2.1850755714378689</v>
      </c>
      <c r="T482" s="13">
        <f t="shared" si="202"/>
        <v>0.98800016193349904</v>
      </c>
      <c r="U482" s="13">
        <f t="shared" si="202"/>
        <v>0.98555834697471123</v>
      </c>
      <c r="V482" s="3">
        <f t="shared" si="203"/>
        <v>174.47192686939354</v>
      </c>
      <c r="W482" s="13">
        <f t="shared" si="204"/>
        <v>0.98800016193349904</v>
      </c>
      <c r="X482" s="3">
        <f t="shared" si="205"/>
        <v>3.6818784767289029E-4</v>
      </c>
      <c r="Y482" s="3">
        <f t="shared" si="206"/>
        <v>0.94010968128217109</v>
      </c>
      <c r="Z482" s="3">
        <f t="shared" si="207"/>
        <v>50.268112361751356</v>
      </c>
      <c r="AA482" s="3">
        <f t="shared" si="208"/>
        <v>1847.8066890187467</v>
      </c>
      <c r="AD482" s="3">
        <f t="shared" si="193"/>
        <v>-1.4303745991361971E-3</v>
      </c>
      <c r="AE482" s="3">
        <f>Eur_1M!B481/100</f>
        <v>-3.5599999999999998E-3</v>
      </c>
      <c r="AF482" s="3">
        <f t="shared" si="194"/>
        <v>1.5</v>
      </c>
      <c r="AG482" s="3">
        <f t="shared" si="195"/>
        <v>-0.5</v>
      </c>
      <c r="AH482" s="3">
        <f t="shared" si="197"/>
        <v>0.9985696254008638</v>
      </c>
      <c r="AI482" s="3">
        <f t="shared" si="196"/>
        <v>0.99643999999999999</v>
      </c>
      <c r="AL482" s="25"/>
      <c r="AM482" s="25"/>
    </row>
    <row r="483" spans="1:39">
      <c r="A483" s="4">
        <v>42537</v>
      </c>
      <c r="B483" s="3">
        <v>142.13059999999999</v>
      </c>
      <c r="C483" s="3">
        <f t="shared" si="184"/>
        <v>-3.0108616356671442E-4</v>
      </c>
      <c r="D483" s="3">
        <f t="shared" si="185"/>
        <v>9.0652877891322317E-8</v>
      </c>
      <c r="E483" s="3">
        <f t="shared" si="186"/>
        <v>3.4901674699396765E-5</v>
      </c>
      <c r="F483" s="3">
        <f t="shared" si="187"/>
        <v>9.0728683788829263E-3</v>
      </c>
      <c r="G483" s="3">
        <f t="shared" si="188"/>
        <v>1.969521334287758E-2</v>
      </c>
      <c r="H483" s="3">
        <f t="shared" si="189"/>
        <v>1.5</v>
      </c>
      <c r="I483" s="13">
        <f>I484*(1+(H484*((B483/B484)-1))+((1-H484)*(Eur_1M!B483/100)*((A483-A484)/360)))</f>
        <v>124.27214558304404</v>
      </c>
      <c r="J483" s="3">
        <f t="shared" si="190"/>
        <v>118.89373294964879</v>
      </c>
      <c r="K483" s="3">
        <f t="shared" si="183"/>
        <v>1.1797593833736164</v>
      </c>
      <c r="L483" s="13">
        <f t="shared" si="191"/>
        <v>1179.7593833736164</v>
      </c>
      <c r="M483" s="3">
        <f t="shared" si="192"/>
        <v>-4.46758266351209E-4</v>
      </c>
      <c r="N483" s="3">
        <f t="shared" si="198"/>
        <v>5.2920104627888785E-2</v>
      </c>
      <c r="O483" s="3">
        <v>472</v>
      </c>
      <c r="P483" s="3">
        <f t="shared" si="199"/>
        <v>1.873015873015873</v>
      </c>
      <c r="Q483" s="3">
        <f>(  Eur_12M!B482 + ( ('Swap(vs6M)_2Y'!B484 - Eur_12M!B482)/1  )*(P483-1) )/100</f>
        <v>-1.6655555555555558E-3</v>
      </c>
      <c r="R483" s="3">
        <f t="shared" si="200"/>
        <v>2.2756301144573592</v>
      </c>
      <c r="S483" s="3">
        <f t="shared" si="201"/>
        <v>2.2032046276350177</v>
      </c>
      <c r="T483" s="13">
        <f t="shared" si="202"/>
        <v>0.98856592132573029</v>
      </c>
      <c r="U483" s="13">
        <f t="shared" si="202"/>
        <v>0.98620983535127427</v>
      </c>
      <c r="V483" s="3">
        <f t="shared" si="203"/>
        <v>176.97869050540521</v>
      </c>
      <c r="W483" s="13">
        <f t="shared" si="204"/>
        <v>0.98856592132573029</v>
      </c>
      <c r="X483" s="3">
        <f t="shared" si="205"/>
        <v>3.505337683429228E-4</v>
      </c>
      <c r="Y483" s="3">
        <f t="shared" si="206"/>
        <v>0.96455053214209541</v>
      </c>
      <c r="Z483" s="3">
        <f t="shared" si="207"/>
        <v>48.359176215922368</v>
      </c>
      <c r="AA483" s="3">
        <f t="shared" si="208"/>
        <v>1852.9581791891605</v>
      </c>
      <c r="AD483" s="3">
        <f t="shared" si="193"/>
        <v>-3.0104084167648093E-4</v>
      </c>
      <c r="AE483" s="3">
        <f>Eur_1M!B482/100</f>
        <v>-3.5599999999999998E-3</v>
      </c>
      <c r="AF483" s="3">
        <f t="shared" si="194"/>
        <v>1.5</v>
      </c>
      <c r="AG483" s="3">
        <f t="shared" si="195"/>
        <v>-0.5</v>
      </c>
      <c r="AH483" s="3">
        <f t="shared" si="197"/>
        <v>0.99969895915832352</v>
      </c>
      <c r="AI483" s="3">
        <f t="shared" si="196"/>
        <v>0.99643999999999999</v>
      </c>
      <c r="AL483" s="25"/>
      <c r="AM483" s="25"/>
    </row>
    <row r="484" spans="1:39">
      <c r="A484" s="4">
        <v>42536</v>
      </c>
      <c r="B484" s="3">
        <v>142.17339999999999</v>
      </c>
      <c r="C484" s="3">
        <f t="shared" si="184"/>
        <v>1.068984802084869E-3</v>
      </c>
      <c r="D484" s="3">
        <f t="shared" si="185"/>
        <v>1.1427285070884267E-6</v>
      </c>
      <c r="E484" s="3">
        <f t="shared" si="186"/>
        <v>3.4837683664831438E-5</v>
      </c>
      <c r="F484" s="3">
        <f t="shared" si="187"/>
        <v>9.2106699953363545E-3</v>
      </c>
      <c r="G484" s="3">
        <f t="shared" si="188"/>
        <v>1.9634353971195305E-2</v>
      </c>
      <c r="H484" s="3">
        <f t="shared" si="189"/>
        <v>1.5</v>
      </c>
      <c r="I484" s="13">
        <f>I485*(1+(H485*((B484/B485)-1))+((1-H485)*(Eur_1M!B484/100)*((A484-A485)/360)))</f>
        <v>124.32767759512953</v>
      </c>
      <c r="J484" s="3">
        <f t="shared" si="190"/>
        <v>118.94686157460391</v>
      </c>
      <c r="K484" s="3">
        <f t="shared" si="183"/>
        <v>1.180286568383806</v>
      </c>
      <c r="L484" s="13">
        <f t="shared" si="191"/>
        <v>1180.2865683838061</v>
      </c>
      <c r="M484" s="3">
        <f t="shared" si="192"/>
        <v>1.6079438978036885E-3</v>
      </c>
      <c r="N484" s="3">
        <f t="shared" si="198"/>
        <v>5.3014317008786623E-2</v>
      </c>
      <c r="O484" s="3">
        <v>473</v>
      </c>
      <c r="P484" s="3">
        <f t="shared" si="199"/>
        <v>1.876984126984127</v>
      </c>
      <c r="Q484" s="3">
        <f>(  Eur_12M!B483 + ( ('Swap(vs6M)_2Y'!B485 - Eur_12M!B483)/1  )*(P484-1) )/100</f>
        <v>-1.735952380952381E-3</v>
      </c>
      <c r="R484" s="3">
        <f t="shared" si="200"/>
        <v>2.2736298128422896</v>
      </c>
      <c r="S484" s="3">
        <f t="shared" si="201"/>
        <v>2.2009985708451314</v>
      </c>
      <c r="T484" s="13">
        <f t="shared" si="202"/>
        <v>0.98850587329929662</v>
      </c>
      <c r="U484" s="13">
        <f t="shared" si="202"/>
        <v>0.98613193749266637</v>
      </c>
      <c r="V484" s="3">
        <f t="shared" si="203"/>
        <v>177.36985902708193</v>
      </c>
      <c r="W484" s="13">
        <f t="shared" si="204"/>
        <v>0.98850587329929662</v>
      </c>
      <c r="X484" s="3">
        <f t="shared" si="205"/>
        <v>3.5097792806282612E-4</v>
      </c>
      <c r="Y484" s="3">
        <f t="shared" si="206"/>
        <v>1.0303791173553463</v>
      </c>
      <c r="Z484" s="3">
        <f t="shared" si="207"/>
        <v>48.652874729207575</v>
      </c>
      <c r="AA484" s="3">
        <f t="shared" si="208"/>
        <v>1856.994895461839</v>
      </c>
      <c r="AD484" s="3">
        <f t="shared" si="193"/>
        <v>1.0695563699860688E-3</v>
      </c>
      <c r="AE484" s="3">
        <f>Eur_1M!B483/100</f>
        <v>-3.5299999999999997E-3</v>
      </c>
      <c r="AF484" s="3">
        <f t="shared" si="194"/>
        <v>1.5</v>
      </c>
      <c r="AG484" s="3">
        <f t="shared" si="195"/>
        <v>-0.5</v>
      </c>
      <c r="AH484" s="3">
        <f t="shared" si="197"/>
        <v>1.0010695563699861</v>
      </c>
      <c r="AI484" s="3">
        <f t="shared" si="196"/>
        <v>0.99646999999999997</v>
      </c>
      <c r="AL484" s="25"/>
      <c r="AM484" s="25"/>
    </row>
    <row r="485" spans="1:39">
      <c r="A485" s="4">
        <v>42535</v>
      </c>
      <c r="B485" s="3">
        <v>142.0215</v>
      </c>
      <c r="C485" s="3">
        <f t="shared" si="184"/>
        <v>9.0026887346413497E-4</v>
      </c>
      <c r="D485" s="3">
        <f t="shared" si="185"/>
        <v>8.1048404452838269E-7</v>
      </c>
      <c r="E485" s="3">
        <f t="shared" si="186"/>
        <v>3.6228437827854022E-5</v>
      </c>
      <c r="F485" s="3">
        <f t="shared" si="187"/>
        <v>6.5499934297146463E-3</v>
      </c>
      <c r="G485" s="3">
        <f t="shared" si="188"/>
        <v>2.0723170506838438E-2</v>
      </c>
      <c r="H485" s="3">
        <f t="shared" si="189"/>
        <v>1.5</v>
      </c>
      <c r="I485" s="13">
        <f>I486*(1+(H486*((B485/B486)-1))+((1-H486)*(Eur_1M!B485/100)*((A485-A486)/360)))</f>
        <v>124.12792630208651</v>
      </c>
      <c r="J485" s="3">
        <f t="shared" si="190"/>
        <v>118.75575537956736</v>
      </c>
      <c r="K485" s="3">
        <f t="shared" si="183"/>
        <v>1.1783902587868091</v>
      </c>
      <c r="L485" s="13">
        <f t="shared" si="191"/>
        <v>1178.3902587868092</v>
      </c>
      <c r="M485" s="3">
        <f t="shared" si="192"/>
        <v>1.3549957120000599E-3</v>
      </c>
      <c r="N485" s="3">
        <f t="shared" si="198"/>
        <v>5.3222519125153252E-2</v>
      </c>
      <c r="O485" s="3">
        <v>474</v>
      </c>
      <c r="P485" s="3">
        <f t="shared" si="199"/>
        <v>1.8809523809523809</v>
      </c>
      <c r="Q485" s="3">
        <f>(  Eur_12M!B484 + ( ('Swap(vs6M)_2Y'!B486 - Eur_12M!B484)/1  )*(P485-1) )/100</f>
        <v>-1.6107142857142856E-3</v>
      </c>
      <c r="R485" s="3">
        <f t="shared" si="200"/>
        <v>2.2438109922602258</v>
      </c>
      <c r="S485" s="3">
        <f t="shared" si="201"/>
        <v>2.1708174689304194</v>
      </c>
      <c r="T485" s="13">
        <f t="shared" si="202"/>
        <v>0.98757771757198309</v>
      </c>
      <c r="U485" s="13">
        <f t="shared" si="202"/>
        <v>0.98502751354831519</v>
      </c>
      <c r="V485" s="3">
        <f t="shared" si="203"/>
        <v>175.73560823445791</v>
      </c>
      <c r="W485" s="13">
        <f t="shared" si="204"/>
        <v>0.98757771757198309</v>
      </c>
      <c r="X485" s="3">
        <f t="shared" si="205"/>
        <v>3.7416920126400057E-4</v>
      </c>
      <c r="Y485" s="3">
        <f t="shared" si="206"/>
        <v>0.85553174679435717</v>
      </c>
      <c r="Z485" s="3">
        <f t="shared" si="207"/>
        <v>52.013915993231421</v>
      </c>
      <c r="AA485" s="3">
        <f t="shared" si="208"/>
        <v>1858.4117133770224</v>
      </c>
      <c r="AD485" s="3">
        <f t="shared" si="193"/>
        <v>9.0067423712270056E-4</v>
      </c>
      <c r="AE485" s="3">
        <f>Eur_1M!B484/100</f>
        <v>-3.5299999999999997E-3</v>
      </c>
      <c r="AF485" s="3">
        <f t="shared" si="194"/>
        <v>1.5</v>
      </c>
      <c r="AG485" s="3">
        <f t="shared" si="195"/>
        <v>-0.5</v>
      </c>
      <c r="AH485" s="3">
        <f t="shared" si="197"/>
        <v>1.0009006742371227</v>
      </c>
      <c r="AI485" s="3">
        <f t="shared" si="196"/>
        <v>0.99646999999999997</v>
      </c>
      <c r="AL485" s="25"/>
      <c r="AM485" s="25"/>
    </row>
    <row r="486" spans="1:39">
      <c r="A486" s="4">
        <v>42534</v>
      </c>
      <c r="B486" s="3">
        <v>141.8937</v>
      </c>
      <c r="C486" s="3">
        <f t="shared" si="184"/>
        <v>-2.7700673280994046E-3</v>
      </c>
      <c r="D486" s="3">
        <f t="shared" si="185"/>
        <v>7.6732730022037741E-6</v>
      </c>
      <c r="E486" s="3">
        <f t="shared" si="186"/>
        <v>3.5444291707542529E-5</v>
      </c>
      <c r="F486" s="3">
        <f t="shared" si="187"/>
        <v>5.4874349255993587E-3</v>
      </c>
      <c r="G486" s="3">
        <f t="shared" si="188"/>
        <v>2.0679157430019791E-2</v>
      </c>
      <c r="H486" s="3">
        <f t="shared" si="189"/>
        <v>1.5</v>
      </c>
      <c r="I486" s="13">
        <f>I487*(1+(H487*((B486/B487)-1))+((1-H487)*(Eur_1M!B486/100)*((A486-A487)/360)))</f>
        <v>123.95984739302453</v>
      </c>
      <c r="J486" s="3">
        <f t="shared" si="190"/>
        <v>118.5949508096074</v>
      </c>
      <c r="K486" s="3">
        <f t="shared" si="183"/>
        <v>1.1767946263207987</v>
      </c>
      <c r="L486" s="13">
        <f t="shared" si="191"/>
        <v>1176.7946263207987</v>
      </c>
      <c r="M486" s="3">
        <f t="shared" si="192"/>
        <v>-4.143214284939461E-3</v>
      </c>
      <c r="N486" s="3">
        <f t="shared" si="198"/>
        <v>5.2976599846860602E-2</v>
      </c>
      <c r="O486" s="3">
        <v>475</v>
      </c>
      <c r="P486" s="3">
        <f t="shared" si="199"/>
        <v>1.8849206349206349</v>
      </c>
      <c r="Q486" s="3">
        <f>(  Eur_12M!B485 + ( ('Swap(vs6M)_2Y'!B487 - Eur_12M!B485)/1  )*(P486-1) )/100</f>
        <v>-1.6424206349206349E-3</v>
      </c>
      <c r="R486" s="3">
        <f t="shared" si="200"/>
        <v>2.2320522513617278</v>
      </c>
      <c r="S486" s="3">
        <f t="shared" si="201"/>
        <v>2.1593193997204483</v>
      </c>
      <c r="T486" s="13">
        <f t="shared" si="202"/>
        <v>0.98719424513861431</v>
      </c>
      <c r="U486" s="13">
        <f t="shared" si="202"/>
        <v>0.9845873019474668</v>
      </c>
      <c r="V486" s="3">
        <f t="shared" si="203"/>
        <v>174.08474034947494</v>
      </c>
      <c r="W486" s="13">
        <f t="shared" si="204"/>
        <v>0.98719424513861431</v>
      </c>
      <c r="X486" s="3">
        <f t="shared" si="205"/>
        <v>3.8604576029065141E-4</v>
      </c>
      <c r="Y486" s="3">
        <f t="shared" si="206"/>
        <v>0.87191839634510426</v>
      </c>
      <c r="Z486" s="3">
        <f t="shared" si="207"/>
        <v>53.384759445076064</v>
      </c>
      <c r="AA486" s="3">
        <f t="shared" si="208"/>
        <v>1861.6232844072231</v>
      </c>
      <c r="AD486" s="3">
        <f t="shared" si="193"/>
        <v>-2.7662342317268385E-3</v>
      </c>
      <c r="AE486" s="3">
        <f>Eur_1M!B485/100</f>
        <v>-3.5299999999999997E-3</v>
      </c>
      <c r="AF486" s="3">
        <f t="shared" si="194"/>
        <v>1.5</v>
      </c>
      <c r="AG486" s="3">
        <f t="shared" si="195"/>
        <v>-0.5</v>
      </c>
      <c r="AH486" s="3">
        <f t="shared" si="197"/>
        <v>0.99723376576827316</v>
      </c>
      <c r="AI486" s="3">
        <f t="shared" si="196"/>
        <v>0.99646999999999997</v>
      </c>
      <c r="AL486" s="25"/>
      <c r="AM486" s="25"/>
    </row>
    <row r="487" spans="1:39">
      <c r="A487" s="4">
        <v>42531</v>
      </c>
      <c r="B487" s="3">
        <v>142.28729999999999</v>
      </c>
      <c r="C487" s="3">
        <f t="shared" si="184"/>
        <v>1.0568718213608255E-3</v>
      </c>
      <c r="D487" s="3">
        <f t="shared" si="185"/>
        <v>1.1169780467865487E-6</v>
      </c>
      <c r="E487" s="3">
        <f t="shared" si="186"/>
        <v>2.7771018705338757E-5</v>
      </c>
      <c r="F487" s="3">
        <f t="shared" si="187"/>
        <v>8.2575022536987615E-3</v>
      </c>
      <c r="G487" s="3">
        <f t="shared" si="188"/>
        <v>1.7520200892149299E-2</v>
      </c>
      <c r="H487" s="3">
        <f t="shared" si="189"/>
        <v>1.5</v>
      </c>
      <c r="I487" s="13">
        <f>I488*(1+(H488*((B487/B488)-1))+((1-H488)*(Eur_1M!B487/100)*((A487-A488)/360)))</f>
        <v>124.4745050357236</v>
      </c>
      <c r="J487" s="3">
        <f t="shared" si="190"/>
        <v>119.08733442497412</v>
      </c>
      <c r="K487" s="3">
        <f t="shared" si="183"/>
        <v>1.1816804531515057</v>
      </c>
      <c r="L487" s="13">
        <f t="shared" si="191"/>
        <v>1181.6804531515056</v>
      </c>
      <c r="M487" s="3">
        <f t="shared" si="192"/>
        <v>1.5897564281243933E-3</v>
      </c>
      <c r="N487" s="3">
        <f t="shared" si="198"/>
        <v>5.2954979642016883E-2</v>
      </c>
      <c r="O487" s="3">
        <v>476</v>
      </c>
      <c r="P487" s="3">
        <f t="shared" si="199"/>
        <v>1.8888888888888888</v>
      </c>
      <c r="Q487" s="3">
        <f>(  Eur_12M!B486 + ( ('Swap(vs6M)_2Y'!B488 - Eur_12M!B486)/1  )*(P487-1) )/100</f>
        <v>-1.5044444444444443E-3</v>
      </c>
      <c r="R487" s="3">
        <f t="shared" si="200"/>
        <v>2.2910831595303018</v>
      </c>
      <c r="S487" s="3">
        <f t="shared" si="201"/>
        <v>2.2183035013748125</v>
      </c>
      <c r="T487" s="13">
        <f t="shared" si="202"/>
        <v>0.98902069777636581</v>
      </c>
      <c r="U487" s="13">
        <f t="shared" si="202"/>
        <v>0.98673292719557604</v>
      </c>
      <c r="V487" s="3">
        <f t="shared" si="203"/>
        <v>179.16548423329095</v>
      </c>
      <c r="W487" s="13">
        <f t="shared" si="204"/>
        <v>0.98902069777636581</v>
      </c>
      <c r="X487" s="3">
        <f t="shared" si="205"/>
        <v>3.3618680386981992E-4</v>
      </c>
      <c r="Y487" s="3">
        <f t="shared" si="206"/>
        <v>0.83049951725222637</v>
      </c>
      <c r="Z487" s="3">
        <f t="shared" si="207"/>
        <v>46.95631237162047</v>
      </c>
      <c r="AA487" s="3">
        <f t="shared" si="208"/>
        <v>1869.1328906169065</v>
      </c>
      <c r="AD487" s="3">
        <f t="shared" si="193"/>
        <v>1.0574305071866519E-3</v>
      </c>
      <c r="AE487" s="3">
        <f>Eur_1M!B486/100</f>
        <v>-3.5299999999999997E-3</v>
      </c>
      <c r="AF487" s="3">
        <f t="shared" si="194"/>
        <v>1.5</v>
      </c>
      <c r="AG487" s="3">
        <f t="shared" si="195"/>
        <v>-0.5</v>
      </c>
      <c r="AH487" s="3">
        <f t="shared" si="197"/>
        <v>1.0010574305071867</v>
      </c>
      <c r="AI487" s="3">
        <f t="shared" si="196"/>
        <v>0.99646999999999997</v>
      </c>
      <c r="AL487" s="25"/>
      <c r="AM487" s="25"/>
    </row>
    <row r="488" spans="1:39">
      <c r="A488" s="4">
        <v>42530</v>
      </c>
      <c r="B488" s="3">
        <v>142.137</v>
      </c>
      <c r="C488" s="3">
        <f t="shared" si="184"/>
        <v>1.5814153932946589E-3</v>
      </c>
      <c r="D488" s="3">
        <f t="shared" si="185"/>
        <v>2.5008746461493003E-6</v>
      </c>
      <c r="E488" s="3">
        <f t="shared" si="186"/>
        <v>2.9365977840970397E-5</v>
      </c>
      <c r="F488" s="3">
        <f t="shared" si="187"/>
        <v>8.8474264678014038E-3</v>
      </c>
      <c r="G488" s="3">
        <f t="shared" si="188"/>
        <v>1.7908010472446143E-2</v>
      </c>
      <c r="H488" s="3">
        <f t="shared" si="189"/>
        <v>1.5</v>
      </c>
      <c r="I488" s="13">
        <f>I489*(1+(H489*((B488/B489)-1))+((1-H489)*(Eur_1M!B488/100)*((A488-A489)/360)))</f>
        <v>124.27677810168099</v>
      </c>
      <c r="J488" s="3">
        <f t="shared" si="190"/>
        <v>118.89816497607855</v>
      </c>
      <c r="K488" s="3">
        <f t="shared" si="183"/>
        <v>1.1798033615097061</v>
      </c>
      <c r="L488" s="13">
        <f t="shared" si="191"/>
        <v>1179.8033615097061</v>
      </c>
      <c r="M488" s="3">
        <f t="shared" si="192"/>
        <v>2.3760635478681383E-3</v>
      </c>
      <c r="N488" s="3">
        <f t="shared" si="198"/>
        <v>5.3128982651952032E-2</v>
      </c>
      <c r="O488" s="3">
        <v>477</v>
      </c>
      <c r="P488" s="3">
        <f t="shared" si="199"/>
        <v>1.8928571428571428</v>
      </c>
      <c r="Q488" s="3">
        <f>(  Eur_12M!B487 + ( ('Swap(vs6M)_2Y'!B489 - Eur_12M!B487)/1  )*(P488-1) )/100</f>
        <v>-1.4567857142857143E-3</v>
      </c>
      <c r="R488" s="3">
        <f t="shared" si="200"/>
        <v>2.2609032353934211</v>
      </c>
      <c r="S488" s="3">
        <f t="shared" si="201"/>
        <v>2.1878077727937528</v>
      </c>
      <c r="T488" s="13">
        <f t="shared" si="202"/>
        <v>0.98811737512849729</v>
      </c>
      <c r="U488" s="13">
        <f t="shared" si="202"/>
        <v>0.98565819626685258</v>
      </c>
      <c r="V488" s="3">
        <f t="shared" si="203"/>
        <v>177.4043137827598</v>
      </c>
      <c r="W488" s="13">
        <f t="shared" si="204"/>
        <v>0.98811737512849729</v>
      </c>
      <c r="X488" s="3">
        <f t="shared" si="205"/>
        <v>3.5910550437343172E-4</v>
      </c>
      <c r="Y488" s="3">
        <f t="shared" si="206"/>
        <v>0.73439456375028822</v>
      </c>
      <c r="Z488" s="3">
        <f t="shared" si="207"/>
        <v>50.267890295716171</v>
      </c>
      <c r="AA488" s="3">
        <f t="shared" si="208"/>
        <v>1870.8619288885495</v>
      </c>
      <c r="AD488" s="3">
        <f t="shared" si="193"/>
        <v>1.5826664900320253E-3</v>
      </c>
      <c r="AE488" s="3">
        <f>Eur_1M!B487/100</f>
        <v>-3.5099999999999997E-3</v>
      </c>
      <c r="AF488" s="3">
        <f t="shared" si="194"/>
        <v>1.5</v>
      </c>
      <c r="AG488" s="3">
        <f t="shared" si="195"/>
        <v>-0.5</v>
      </c>
      <c r="AH488" s="3">
        <f t="shared" si="197"/>
        <v>1.001582666490032</v>
      </c>
      <c r="AI488" s="3">
        <f t="shared" si="196"/>
        <v>0.99648999999999999</v>
      </c>
      <c r="AL488" s="25"/>
      <c r="AM488" s="25"/>
    </row>
    <row r="489" spans="1:39">
      <c r="A489" s="4">
        <v>42529</v>
      </c>
      <c r="B489" s="3">
        <v>141.91239999999999</v>
      </c>
      <c r="C489" s="3">
        <f t="shared" si="184"/>
        <v>2.3326968442043087E-4</v>
      </c>
      <c r="D489" s="3">
        <f t="shared" si="185"/>
        <v>5.4414745669607407E-8</v>
      </c>
      <c r="E489" s="3">
        <f t="shared" si="186"/>
        <v>2.929755093843102E-5</v>
      </c>
      <c r="F489" s="3">
        <f t="shared" si="187"/>
        <v>5.7063804311780382E-3</v>
      </c>
      <c r="G489" s="3">
        <f t="shared" si="188"/>
        <v>1.8671759207966234E-2</v>
      </c>
      <c r="H489" s="3">
        <f t="shared" si="189"/>
        <v>1.5</v>
      </c>
      <c r="I489" s="13">
        <f>I490*(1+(H490*((B489/B490)-1))+((1-H490)*(Eur_1M!B489/100)*((A489-A490)/360)))</f>
        <v>123.98183911503546</v>
      </c>
      <c r="J489" s="3">
        <f t="shared" si="190"/>
        <v>118.61599074507808</v>
      </c>
      <c r="K489" s="3">
        <f t="shared" si="183"/>
        <v>1.1770034015075248</v>
      </c>
      <c r="L489" s="13">
        <f t="shared" si="191"/>
        <v>1177.0034015075248</v>
      </c>
      <c r="M489" s="3">
        <f t="shared" si="192"/>
        <v>3.5477129097516723E-4</v>
      </c>
      <c r="N489" s="3">
        <f t="shared" si="198"/>
        <v>5.33660349645253E-2</v>
      </c>
      <c r="O489" s="3">
        <v>478</v>
      </c>
      <c r="P489" s="3">
        <f t="shared" si="199"/>
        <v>1.8968253968253967</v>
      </c>
      <c r="Q489" s="3">
        <f>(  Eur_12M!B488 + ( ('Swap(vs6M)_2Y'!B490 - Eur_12M!B488)/1  )*(P489-1) )/100</f>
        <v>-1.4624603174603174E-3</v>
      </c>
      <c r="R489" s="3">
        <f t="shared" si="200"/>
        <v>2.2163534073463311</v>
      </c>
      <c r="S489" s="3">
        <f t="shared" si="201"/>
        <v>2.1428548839083739</v>
      </c>
      <c r="T489" s="13">
        <f t="shared" si="202"/>
        <v>0.98666634599791714</v>
      </c>
      <c r="U489" s="13">
        <f t="shared" si="202"/>
        <v>0.98393762367412885</v>
      </c>
      <c r="V489" s="3">
        <f t="shared" si="203"/>
        <v>174.63875806279509</v>
      </c>
      <c r="W489" s="13">
        <f t="shared" si="204"/>
        <v>0.98666634599791714</v>
      </c>
      <c r="X489" s="3">
        <f t="shared" si="205"/>
        <v>3.9552886837375813E-4</v>
      </c>
      <c r="Y489" s="3">
        <f t="shared" si="206"/>
        <v>0.66271751773085186</v>
      </c>
      <c r="Z489" s="3">
        <f t="shared" si="207"/>
        <v>55.465880913433615</v>
      </c>
      <c r="AA489" s="3">
        <f t="shared" si="208"/>
        <v>1871.5423973953264</v>
      </c>
      <c r="AD489" s="3">
        <f t="shared" si="193"/>
        <v>2.3329689390894082E-4</v>
      </c>
      <c r="AE489" s="3">
        <f>Eur_1M!B488/100</f>
        <v>-3.5199999999999997E-3</v>
      </c>
      <c r="AF489" s="3">
        <f t="shared" si="194"/>
        <v>1.5</v>
      </c>
      <c r="AG489" s="3">
        <f t="shared" si="195"/>
        <v>-0.5</v>
      </c>
      <c r="AH489" s="3">
        <f t="shared" si="197"/>
        <v>1.0002332968939089</v>
      </c>
      <c r="AI489" s="3">
        <f t="shared" si="196"/>
        <v>0.99648000000000003</v>
      </c>
      <c r="AL489" s="25"/>
      <c r="AM489" s="25"/>
    </row>
    <row r="490" spans="1:39">
      <c r="A490" s="4">
        <v>42528</v>
      </c>
      <c r="B490" s="3">
        <v>141.8793</v>
      </c>
      <c r="C490" s="3">
        <f t="shared" si="184"/>
        <v>1.8031560107244996E-3</v>
      </c>
      <c r="D490" s="3">
        <f t="shared" si="185"/>
        <v>3.2513715990118918E-6</v>
      </c>
      <c r="E490" s="3">
        <f t="shared" si="186"/>
        <v>2.9529581782062739E-5</v>
      </c>
      <c r="F490" s="3">
        <f t="shared" si="187"/>
        <v>6.0083168652776851E-3</v>
      </c>
      <c r="G490" s="3">
        <f t="shared" si="188"/>
        <v>1.8690366806866979E-2</v>
      </c>
      <c r="H490" s="3">
        <f t="shared" si="189"/>
        <v>1.5</v>
      </c>
      <c r="I490" s="13">
        <f>I491*(1+(H491*((B490/B491)-1))+((1-H491)*(Eur_1M!B490/100)*((A490-A491)/360)))</f>
        <v>123.93786171933515</v>
      </c>
      <c r="J490" s="3">
        <f t="shared" si="190"/>
        <v>118.57391666069108</v>
      </c>
      <c r="K490" s="3">
        <f t="shared" si="183"/>
        <v>1.176585908552926</v>
      </c>
      <c r="L490" s="13">
        <f t="shared" si="191"/>
        <v>1176.585908552926</v>
      </c>
      <c r="M490" s="3">
        <f t="shared" si="192"/>
        <v>2.7083918932677611E-3</v>
      </c>
      <c r="N490" s="3">
        <f t="shared" si="198"/>
        <v>5.3290490585739869E-2</v>
      </c>
      <c r="O490" s="3">
        <v>479</v>
      </c>
      <c r="P490" s="3">
        <f t="shared" si="199"/>
        <v>1.9007936507936507</v>
      </c>
      <c r="Q490" s="3">
        <f>(  Eur_12M!B489 + ( ('Swap(vs6M)_2Y'!B491 - Eur_12M!B489)/1  )*(P490-1) )/100</f>
        <v>-1.4681349206349206E-3</v>
      </c>
      <c r="R490" s="3">
        <f t="shared" si="200"/>
        <v>2.2120954632327967</v>
      </c>
      <c r="S490" s="3">
        <f t="shared" si="201"/>
        <v>2.1386242511480686</v>
      </c>
      <c r="T490" s="13">
        <f t="shared" si="202"/>
        <v>0.98651996523230912</v>
      </c>
      <c r="U490" s="13">
        <f t="shared" si="202"/>
        <v>0.98376694408684218</v>
      </c>
      <c r="V490" s="3">
        <f t="shared" si="203"/>
        <v>174.20939014940814</v>
      </c>
      <c r="W490" s="13">
        <f t="shared" si="204"/>
        <v>0.98651996523230912</v>
      </c>
      <c r="X490" s="3">
        <f t="shared" si="205"/>
        <v>3.9956571763489725E-4</v>
      </c>
      <c r="Y490" s="3">
        <f t="shared" si="206"/>
        <v>0.66291332876969145</v>
      </c>
      <c r="Z490" s="3">
        <f t="shared" si="207"/>
        <v>56.029944916169249</v>
      </c>
      <c r="AA490" s="3">
        <f t="shared" si="208"/>
        <v>1875.1635382384704</v>
      </c>
      <c r="AD490" s="3">
        <f t="shared" si="193"/>
        <v>1.8047826740863471E-3</v>
      </c>
      <c r="AE490" s="3">
        <f>Eur_1M!B489/100</f>
        <v>-3.5199999999999997E-3</v>
      </c>
      <c r="AF490" s="3">
        <f t="shared" si="194"/>
        <v>1.5</v>
      </c>
      <c r="AG490" s="3">
        <f t="shared" si="195"/>
        <v>-0.5</v>
      </c>
      <c r="AH490" s="3">
        <f t="shared" si="197"/>
        <v>1.0018047826740863</v>
      </c>
      <c r="AI490" s="3">
        <f t="shared" si="196"/>
        <v>0.99648000000000003</v>
      </c>
      <c r="AL490" s="25"/>
      <c r="AM490" s="25"/>
    </row>
    <row r="491" spans="1:39">
      <c r="A491" s="4">
        <v>42527</v>
      </c>
      <c r="B491" s="3">
        <v>141.62370000000001</v>
      </c>
      <c r="C491" s="3">
        <f t="shared" si="184"/>
        <v>-1.1375802807952944E-3</v>
      </c>
      <c r="D491" s="3">
        <f t="shared" si="185"/>
        <v>1.2940888952543008E-6</v>
      </c>
      <c r="E491" s="3">
        <f t="shared" si="186"/>
        <v>2.7103795758680769E-5</v>
      </c>
      <c r="F491" s="3">
        <f t="shared" si="187"/>
        <v>3.2965434567283772E-3</v>
      </c>
      <c r="G491" s="3">
        <f t="shared" si="188"/>
        <v>1.8293755528574651E-2</v>
      </c>
      <c r="H491" s="3">
        <f t="shared" si="189"/>
        <v>1.5</v>
      </c>
      <c r="I491" s="13">
        <f>I492*(1+(H492*((B491/B492)-1))+((1-H492)*(Eur_1M!B491/100)*((A491-A492)/360)))</f>
        <v>123.60264357535024</v>
      </c>
      <c r="J491" s="3">
        <f t="shared" si="190"/>
        <v>118.25320652646245</v>
      </c>
      <c r="K491" s="3">
        <f t="shared" si="183"/>
        <v>1.1734035642794942</v>
      </c>
      <c r="L491" s="13">
        <f t="shared" si="191"/>
        <v>1173.4035642794943</v>
      </c>
      <c r="M491" s="3">
        <f t="shared" si="192"/>
        <v>-1.6922061960730392E-3</v>
      </c>
      <c r="N491" s="3">
        <f t="shared" si="198"/>
        <v>5.3248479584424829E-2</v>
      </c>
      <c r="O491" s="3">
        <v>480</v>
      </c>
      <c r="P491" s="3">
        <f t="shared" si="199"/>
        <v>1.9047619047619047</v>
      </c>
      <c r="Q491" s="3">
        <f>(  Eur_12M!B490 + ( ('Swap(vs6M)_2Y'!B492 - Eur_12M!B490)/1  )*(P491-1) )/100</f>
        <v>-1.4647619047619045E-3</v>
      </c>
      <c r="R491" s="3">
        <f t="shared" si="200"/>
        <v>2.1747063113678098</v>
      </c>
      <c r="S491" s="3">
        <f t="shared" si="201"/>
        <v>2.1012164276706975</v>
      </c>
      <c r="T491" s="13">
        <f t="shared" si="202"/>
        <v>0.98517393417938204</v>
      </c>
      <c r="U491" s="13">
        <f t="shared" si="202"/>
        <v>0.98218901400889136</v>
      </c>
      <c r="V491" s="3">
        <f t="shared" si="203"/>
        <v>171.07343582290673</v>
      </c>
      <c r="W491" s="13">
        <f t="shared" si="204"/>
        <v>0.98517393417938204</v>
      </c>
      <c r="X491" s="3">
        <f t="shared" si="205"/>
        <v>4.3478077535971503E-4</v>
      </c>
      <c r="Y491" s="3">
        <f t="shared" si="206"/>
        <v>0.59400164463582328</v>
      </c>
      <c r="Z491" s="3">
        <f t="shared" si="207"/>
        <v>60.71738336468556</v>
      </c>
      <c r="AA491" s="3">
        <f t="shared" si="208"/>
        <v>1876.063180911299</v>
      </c>
      <c r="AD491" s="3">
        <f t="shared" si="193"/>
        <v>-1.1369334816329069E-3</v>
      </c>
      <c r="AE491" s="3">
        <f>Eur_1M!B490/100</f>
        <v>-3.5199999999999997E-3</v>
      </c>
      <c r="AF491" s="3">
        <f t="shared" si="194"/>
        <v>1.5</v>
      </c>
      <c r="AG491" s="3">
        <f t="shared" si="195"/>
        <v>-0.5</v>
      </c>
      <c r="AH491" s="3">
        <f t="shared" si="197"/>
        <v>0.99886306651836709</v>
      </c>
      <c r="AI491" s="3">
        <f t="shared" si="196"/>
        <v>0.99648000000000003</v>
      </c>
      <c r="AL491" s="25"/>
      <c r="AM491" s="25"/>
    </row>
    <row r="492" spans="1:39">
      <c r="A492" s="4">
        <v>42524</v>
      </c>
      <c r="B492" s="3">
        <v>141.78489999999999</v>
      </c>
      <c r="C492" s="3">
        <f t="shared" si="184"/>
        <v>3.2390116597328538E-3</v>
      </c>
      <c r="D492" s="3">
        <f t="shared" si="185"/>
        <v>1.0491196531885377E-5</v>
      </c>
      <c r="E492" s="3">
        <f t="shared" si="186"/>
        <v>2.7219439283278506E-5</v>
      </c>
      <c r="F492" s="3">
        <f t="shared" si="187"/>
        <v>5.6214452693136244E-3</v>
      </c>
      <c r="G492" s="3">
        <f t="shared" si="188"/>
        <v>1.7973773321489826E-2</v>
      </c>
      <c r="H492" s="3">
        <f t="shared" si="189"/>
        <v>1.5</v>
      </c>
      <c r="I492" s="13">
        <f>I493*(1+(H493*((B492/B493)-1))+((1-H493)*(Eur_1M!B492/100)*((A492-A493)/360)))</f>
        <v>123.81198180643091</v>
      </c>
      <c r="J492" s="3">
        <f t="shared" si="190"/>
        <v>118.45348474347951</v>
      </c>
      <c r="K492" s="3">
        <f t="shared" si="183"/>
        <v>1.175390886066348</v>
      </c>
      <c r="L492" s="13">
        <f t="shared" si="191"/>
        <v>1175.390886066348</v>
      </c>
      <c r="M492" s="3">
        <f t="shared" si="192"/>
        <v>4.8594293251922596E-3</v>
      </c>
      <c r="N492" s="3">
        <f t="shared" si="198"/>
        <v>5.3525364042152447E-2</v>
      </c>
      <c r="O492" s="3">
        <v>481</v>
      </c>
      <c r="P492" s="3">
        <f t="shared" si="199"/>
        <v>1.9087301587301588</v>
      </c>
      <c r="Q492" s="3">
        <f>(  Eur_12M!B491 + ( ('Swap(vs6M)_2Y'!B493 - Eur_12M!B491)/1  )*(P492-1) )/100</f>
        <v>-1.53218253968254E-3</v>
      </c>
      <c r="R492" s="3">
        <f t="shared" si="200"/>
        <v>2.1827287999040035</v>
      </c>
      <c r="S492" s="3">
        <f t="shared" si="201"/>
        <v>2.108779869365534</v>
      </c>
      <c r="T492" s="13">
        <f t="shared" si="202"/>
        <v>0.98547210613873659</v>
      </c>
      <c r="U492" s="13">
        <f t="shared" si="202"/>
        <v>0.98251820649979438</v>
      </c>
      <c r="V492" s="3">
        <f t="shared" si="203"/>
        <v>172.91912265672204</v>
      </c>
      <c r="W492" s="13">
        <f t="shared" si="204"/>
        <v>0.98547210613873659</v>
      </c>
      <c r="X492" s="3">
        <f t="shared" si="205"/>
        <v>4.2387730121688815E-4</v>
      </c>
      <c r="Y492" s="3">
        <f t="shared" si="206"/>
        <v>0.67093741485296443</v>
      </c>
      <c r="Z492" s="3">
        <f t="shared" si="207"/>
        <v>59.828616984161734</v>
      </c>
      <c r="AA492" s="3">
        <f t="shared" si="208"/>
        <v>1880.8546996334251</v>
      </c>
      <c r="AD492" s="3">
        <f t="shared" si="193"/>
        <v>3.2442629261058009E-3</v>
      </c>
      <c r="AE492" s="3">
        <f>Eur_1M!B491/100</f>
        <v>-3.5099999999999997E-3</v>
      </c>
      <c r="AF492" s="3">
        <f t="shared" si="194"/>
        <v>1.5</v>
      </c>
      <c r="AG492" s="3">
        <f t="shared" si="195"/>
        <v>-0.5</v>
      </c>
      <c r="AH492" s="3">
        <f t="shared" si="197"/>
        <v>1.0032442629261058</v>
      </c>
      <c r="AI492" s="3">
        <f t="shared" si="196"/>
        <v>0.99648999999999999</v>
      </c>
      <c r="AL492" s="25"/>
      <c r="AM492" s="25"/>
    </row>
    <row r="493" spans="1:39">
      <c r="A493" s="4">
        <v>42523</v>
      </c>
      <c r="B493" s="3">
        <v>141.32640000000001</v>
      </c>
      <c r="C493" s="3">
        <f t="shared" si="184"/>
        <v>8.8770156972223669E-4</v>
      </c>
      <c r="D493" s="3">
        <f t="shared" si="185"/>
        <v>7.8801407688732306E-7</v>
      </c>
      <c r="E493" s="3">
        <f t="shared" si="186"/>
        <v>2.1862294351197945E-5</v>
      </c>
      <c r="F493" s="3">
        <f t="shared" si="187"/>
        <v>4.6482781761397422E-3</v>
      </c>
      <c r="G493" s="3">
        <f t="shared" si="188"/>
        <v>1.618186701599493E-2</v>
      </c>
      <c r="H493" s="3">
        <f t="shared" si="189"/>
        <v>1.5</v>
      </c>
      <c r="I493" s="13">
        <f>I494*(1+(H494*((B493/B494)-1))+((1-H494)*(Eur_1M!B493/100)*((A493-A494)/360)))</f>
        <v>123.21178571755618</v>
      </c>
      <c r="J493" s="3">
        <f t="shared" si="190"/>
        <v>117.87926472681126</v>
      </c>
      <c r="K493" s="3">
        <f t="shared" si="183"/>
        <v>1.1696930125453593</v>
      </c>
      <c r="L493" s="13">
        <f t="shared" si="191"/>
        <v>1169.6930125453594</v>
      </c>
      <c r="M493" s="3">
        <f t="shared" si="192"/>
        <v>1.336097785978657E-3</v>
      </c>
      <c r="N493" s="3">
        <f t="shared" si="198"/>
        <v>5.3641211547257518E-2</v>
      </c>
      <c r="O493" s="3">
        <v>482</v>
      </c>
      <c r="P493" s="3">
        <f t="shared" si="199"/>
        <v>1.9126984126984128</v>
      </c>
      <c r="Q493" s="3">
        <f>(  Eur_12M!B492 + ( ('Swap(vs6M)_2Y'!B494 - Eur_12M!B492)/1  )*(P493-1) )/100</f>
        <v>-1.5664285714285719E-3</v>
      </c>
      <c r="R493" s="3">
        <f t="shared" si="200"/>
        <v>2.1095227178909655</v>
      </c>
      <c r="S493" s="3">
        <f t="shared" si="201"/>
        <v>2.035336739780282</v>
      </c>
      <c r="T493" s="13">
        <f t="shared" si="202"/>
        <v>0.98255025640133953</v>
      </c>
      <c r="U493" s="13">
        <f t="shared" si="202"/>
        <v>0.97909149909092252</v>
      </c>
      <c r="V493" s="3">
        <f t="shared" si="203"/>
        <v>167.25281005571026</v>
      </c>
      <c r="W493" s="13">
        <f t="shared" si="204"/>
        <v>0.98255025640133953</v>
      </c>
      <c r="X493" s="3">
        <f t="shared" si="205"/>
        <v>4.9681239803909085E-4</v>
      </c>
      <c r="Y493" s="3">
        <f t="shared" si="206"/>
        <v>0.56035873599371289</v>
      </c>
      <c r="Z493" s="3">
        <f t="shared" si="207"/>
        <v>69.739895466235197</v>
      </c>
      <c r="AA493" s="3">
        <f t="shared" si="208"/>
        <v>1878.3259968167674</v>
      </c>
      <c r="AD493" s="3">
        <f t="shared" si="193"/>
        <v>8.880956933734474E-4</v>
      </c>
      <c r="AE493" s="3">
        <f>Eur_1M!B492/100</f>
        <v>-3.4999999999999996E-3</v>
      </c>
      <c r="AF493" s="3">
        <f t="shared" si="194"/>
        <v>1.5</v>
      </c>
      <c r="AG493" s="3">
        <f t="shared" si="195"/>
        <v>-0.5</v>
      </c>
      <c r="AH493" s="3">
        <f t="shared" si="197"/>
        <v>1.0008880956933734</v>
      </c>
      <c r="AI493" s="3">
        <f t="shared" si="196"/>
        <v>0.99650000000000005</v>
      </c>
      <c r="AL493" s="25"/>
      <c r="AM493" s="25"/>
    </row>
    <row r="494" spans="1:39">
      <c r="A494" s="4">
        <v>42522</v>
      </c>
      <c r="B494" s="3">
        <v>141.20099999999999</v>
      </c>
      <c r="C494" s="3">
        <f t="shared" si="184"/>
        <v>-2.2660161408995203E-4</v>
      </c>
      <c r="D494" s="3">
        <f t="shared" si="185"/>
        <v>5.1348291508171548E-8</v>
      </c>
      <c r="E494" s="3">
        <f t="shared" si="186"/>
        <v>2.1074280274310625E-5</v>
      </c>
      <c r="F494" s="3">
        <f t="shared" si="187"/>
        <v>3.7605766064175055E-3</v>
      </c>
      <c r="G494" s="3">
        <f t="shared" si="188"/>
        <v>1.6019566520861013E-2</v>
      </c>
      <c r="H494" s="3">
        <f t="shared" si="189"/>
        <v>1.5</v>
      </c>
      <c r="I494" s="13">
        <f>I495*(1+(H495*((B494/B495)-1))+((1-H495)*(Eur_1M!B494/100)*((A494-A495)/360)))</f>
        <v>123.04727265069815</v>
      </c>
      <c r="J494" s="3">
        <f t="shared" si="190"/>
        <v>117.72187167186738</v>
      </c>
      <c r="K494" s="3">
        <f t="shared" si="183"/>
        <v>1.1681312318792032</v>
      </c>
      <c r="L494" s="13">
        <f t="shared" si="191"/>
        <v>1168.1312318792031</v>
      </c>
      <c r="M494" s="3">
        <f t="shared" si="192"/>
        <v>-3.350728212310691E-4</v>
      </c>
      <c r="N494" s="3">
        <f t="shared" si="198"/>
        <v>5.5392572014911233E-2</v>
      </c>
      <c r="O494" s="3">
        <v>483</v>
      </c>
      <c r="P494" s="3">
        <f t="shared" si="199"/>
        <v>1.9166666666666667</v>
      </c>
      <c r="Q494" s="3">
        <f>(  Eur_12M!B493 + ( ('Swap(vs6M)_2Y'!B495 - Eur_12M!B493)/1  )*(P494-1) )/100</f>
        <v>-1.5641666666666668E-3</v>
      </c>
      <c r="R494" s="3">
        <f t="shared" si="200"/>
        <v>2.0257232240324008</v>
      </c>
      <c r="S494" s="3">
        <f t="shared" si="201"/>
        <v>1.949035680611156</v>
      </c>
      <c r="T494" s="13">
        <f t="shared" si="202"/>
        <v>0.97860342229263309</v>
      </c>
      <c r="U494" s="13">
        <f t="shared" si="202"/>
        <v>0.97435441809048251</v>
      </c>
      <c r="V494" s="3">
        <f t="shared" si="203"/>
        <v>165.85731901149495</v>
      </c>
      <c r="W494" s="13">
        <f t="shared" si="204"/>
        <v>0.97860342229263309</v>
      </c>
      <c r="X494" s="3">
        <f t="shared" si="205"/>
        <v>5.7229249279853241E-4</v>
      </c>
      <c r="Y494" s="3">
        <f t="shared" si="206"/>
        <v>0.33058018328378602</v>
      </c>
      <c r="Z494" s="3">
        <f t="shared" si="207"/>
        <v>82.908573187831919</v>
      </c>
      <c r="AA494" s="3">
        <f t="shared" si="208"/>
        <v>1873.1198125354383</v>
      </c>
      <c r="AD494" s="3">
        <f t="shared" si="193"/>
        <v>-2.2657594188335572E-4</v>
      </c>
      <c r="AE494" s="3">
        <f>Eur_1M!B493/100</f>
        <v>-3.4899999999999996E-3</v>
      </c>
      <c r="AF494" s="3">
        <f t="shared" si="194"/>
        <v>1.5</v>
      </c>
      <c r="AG494" s="3">
        <f t="shared" si="195"/>
        <v>-0.5</v>
      </c>
      <c r="AH494" s="3">
        <f t="shared" si="197"/>
        <v>0.99977342405811664</v>
      </c>
      <c r="AI494" s="3">
        <f t="shared" si="196"/>
        <v>0.99651000000000001</v>
      </c>
      <c r="AL494" s="25"/>
      <c r="AM494" s="25"/>
    </row>
    <row r="495" spans="1:39">
      <c r="A495" s="4">
        <v>42521</v>
      </c>
      <c r="B495" s="3">
        <v>141.233</v>
      </c>
      <c r="C495" s="3">
        <f t="shared" si="184"/>
        <v>9.0529732589045395E-4</v>
      </c>
      <c r="D495" s="3">
        <f t="shared" si="185"/>
        <v>8.1956324826440678E-7</v>
      </c>
      <c r="E495" s="3">
        <f t="shared" si="186"/>
        <v>2.1469159585802293E-5</v>
      </c>
      <c r="F495" s="3">
        <f t="shared" si="187"/>
        <v>3.3191755236567358E-3</v>
      </c>
      <c r="G495" s="3">
        <f t="shared" si="188"/>
        <v>1.6234862096805705E-2</v>
      </c>
      <c r="H495" s="3">
        <f t="shared" si="189"/>
        <v>1.5</v>
      </c>
      <c r="I495" s="13">
        <f>I496*(1+(H496*((B495/B496)-1))+((1-H496)*(Eur_1M!B495/100)*((A495-A496)/360)))</f>
        <v>123.08850935575374</v>
      </c>
      <c r="J495" s="3">
        <f t="shared" si="190"/>
        <v>117.76132368080792</v>
      </c>
      <c r="K495" s="3">
        <f t="shared" si="183"/>
        <v>1.1685227064892254</v>
      </c>
      <c r="L495" s="13">
        <f t="shared" si="191"/>
        <v>1168.5227064892254</v>
      </c>
      <c r="M495" s="3">
        <f t="shared" si="192"/>
        <v>1.3624656022048862E-3</v>
      </c>
      <c r="N495" s="3">
        <f t="shared" si="198"/>
        <v>5.5375605720387806E-2</v>
      </c>
      <c r="O495" s="3">
        <v>484</v>
      </c>
      <c r="P495" s="3">
        <f t="shared" si="199"/>
        <v>1.9206349206349207</v>
      </c>
      <c r="Q495" s="3">
        <f>(  Eur_12M!B494 + ( ('Swap(vs6M)_2Y'!B496 - Eur_12M!B494)/1  )*(P495-1) )/100</f>
        <v>-1.4573015873015876E-3</v>
      </c>
      <c r="R495" s="3">
        <f t="shared" si="200"/>
        <v>2.0312650248473676</v>
      </c>
      <c r="S495" s="3">
        <f t="shared" si="201"/>
        <v>1.9545216488572328</v>
      </c>
      <c r="T495" s="13">
        <f t="shared" si="202"/>
        <v>0.97888594135619644</v>
      </c>
      <c r="U495" s="13">
        <f t="shared" si="202"/>
        <v>0.97468022141329758</v>
      </c>
      <c r="V495" s="3">
        <f t="shared" si="203"/>
        <v>166.43833102601263</v>
      </c>
      <c r="W495" s="13">
        <f t="shared" si="204"/>
        <v>0.97888594135619644</v>
      </c>
      <c r="X495" s="3">
        <f t="shared" si="205"/>
        <v>5.6529393837275908E-4</v>
      </c>
      <c r="Y495" s="3">
        <f t="shared" si="206"/>
        <v>0.24091867125046806</v>
      </c>
      <c r="Z495" s="3">
        <f t="shared" si="207"/>
        <v>82.094100942248645</v>
      </c>
      <c r="AA495" s="3">
        <f t="shared" si="208"/>
        <v>1877.2518466654885</v>
      </c>
      <c r="AD495" s="3">
        <f t="shared" si="193"/>
        <v>9.0570723120064756E-4</v>
      </c>
      <c r="AE495" s="3">
        <f>Eur_1M!B494/100</f>
        <v>-3.4899999999999996E-3</v>
      </c>
      <c r="AF495" s="3">
        <f t="shared" si="194"/>
        <v>1.5</v>
      </c>
      <c r="AG495" s="3">
        <f t="shared" si="195"/>
        <v>-0.5</v>
      </c>
      <c r="AH495" s="3">
        <f t="shared" si="197"/>
        <v>1.0009057072312006</v>
      </c>
      <c r="AI495" s="3">
        <f t="shared" si="196"/>
        <v>0.99651000000000001</v>
      </c>
      <c r="AL495" s="25"/>
      <c r="AM495" s="25"/>
    </row>
    <row r="496" spans="1:39">
      <c r="A496" s="4">
        <v>42520</v>
      </c>
      <c r="B496" s="3">
        <v>141.1052</v>
      </c>
      <c r="C496" s="3">
        <f t="shared" si="184"/>
        <v>-8.706022829235373E-4</v>
      </c>
      <c r="D496" s="3">
        <f t="shared" si="185"/>
        <v>7.5794833503167488E-7</v>
      </c>
      <c r="E496" s="3">
        <f t="shared" si="186"/>
        <v>2.4696753532781886E-5</v>
      </c>
      <c r="F496" s="3">
        <f t="shared" si="187"/>
        <v>4.4256329530095763E-3</v>
      </c>
      <c r="G496" s="3">
        <f t="shared" si="188"/>
        <v>1.7286982717673732E-2</v>
      </c>
      <c r="H496" s="3">
        <f t="shared" si="189"/>
        <v>1.5</v>
      </c>
      <c r="I496" s="13">
        <f>I497*(1+(H497*((B496/B497)-1))+((1-H497)*(Eur_1M!B496/100)*((A496-A497)/360)))</f>
        <v>122.92091968923269</v>
      </c>
      <c r="J496" s="3">
        <f t="shared" si="190"/>
        <v>117.6009871793096</v>
      </c>
      <c r="K496" s="3">
        <f t="shared" si="183"/>
        <v>1.1669317185755055</v>
      </c>
      <c r="L496" s="13">
        <f t="shared" si="191"/>
        <v>1166.9317185755056</v>
      </c>
      <c r="M496" s="3">
        <f t="shared" si="192"/>
        <v>-1.2916272528580898E-3</v>
      </c>
      <c r="N496" s="3">
        <f t="shared" si="198"/>
        <v>5.5430548000607406E-2</v>
      </c>
      <c r="O496" s="3">
        <v>485</v>
      </c>
      <c r="P496" s="3">
        <f t="shared" si="199"/>
        <v>1.9246031746031746</v>
      </c>
      <c r="Q496" s="3">
        <f>(  Eur_12M!B495 + ( ('Swap(vs6M)_2Y'!B497 - Eur_12M!B495)/1  )*(P496-1) )/100</f>
        <v>-1.4814285714285719E-3</v>
      </c>
      <c r="R496" s="3">
        <f t="shared" si="200"/>
        <v>2.0089171832146833</v>
      </c>
      <c r="S496" s="3">
        <f t="shared" si="201"/>
        <v>1.9320183463231266</v>
      </c>
      <c r="T496" s="13">
        <f t="shared" si="202"/>
        <v>0.97772704135086164</v>
      </c>
      <c r="U496" s="13">
        <f t="shared" si="202"/>
        <v>0.97332137925892415</v>
      </c>
      <c r="V496" s="3">
        <f t="shared" si="203"/>
        <v>164.84026045568453</v>
      </c>
      <c r="W496" s="13">
        <f t="shared" si="204"/>
        <v>0.97772704135086164</v>
      </c>
      <c r="X496" s="3">
        <f t="shared" si="205"/>
        <v>5.9100785445482466E-4</v>
      </c>
      <c r="Y496" s="3">
        <f t="shared" si="206"/>
        <v>0.20964159609712563</v>
      </c>
      <c r="Z496" s="3">
        <f t="shared" si="207"/>
        <v>85.856763273039732</v>
      </c>
      <c r="AA496" s="3">
        <f t="shared" si="208"/>
        <v>1878.6059982528814</v>
      </c>
      <c r="AD496" s="3">
        <f t="shared" si="193"/>
        <v>-8.7022341871068054E-4</v>
      </c>
      <c r="AE496" s="3">
        <f>Eur_1M!B495/100</f>
        <v>-3.4799999999999996E-3</v>
      </c>
      <c r="AF496" s="3">
        <f t="shared" si="194"/>
        <v>1.5</v>
      </c>
      <c r="AG496" s="3">
        <f t="shared" si="195"/>
        <v>-0.5</v>
      </c>
      <c r="AH496" s="3">
        <f t="shared" si="197"/>
        <v>0.99912977658128932</v>
      </c>
      <c r="AI496" s="3">
        <f t="shared" si="196"/>
        <v>0.99651999999999996</v>
      </c>
      <c r="AL496" s="25"/>
      <c r="AM496" s="25"/>
    </row>
    <row r="497" spans="1:39">
      <c r="A497" s="4">
        <v>42517</v>
      </c>
      <c r="B497" s="3">
        <v>141.22810000000001</v>
      </c>
      <c r="C497" s="3">
        <f t="shared" si="184"/>
        <v>4.8656545601616656E-4</v>
      </c>
      <c r="D497" s="3">
        <f t="shared" si="185"/>
        <v>2.3674594298822013E-7</v>
      </c>
      <c r="E497" s="3">
        <f t="shared" si="186"/>
        <v>2.4260853570358293E-5</v>
      </c>
      <c r="F497" s="3">
        <f t="shared" si="187"/>
        <v>5.8637282954572606E-3</v>
      </c>
      <c r="G497" s="3">
        <f t="shared" si="188"/>
        <v>1.6853049278604107E-2</v>
      </c>
      <c r="H497" s="3">
        <f t="shared" si="189"/>
        <v>1.5</v>
      </c>
      <c r="I497" s="13">
        <f>I498*(1+(H498*((B497/B498)-1))+((1-H498)*(Eur_1M!B497/100)*((A497-A498)/360)))</f>
        <v>123.07979027775362</v>
      </c>
      <c r="J497" s="3">
        <f t="shared" si="190"/>
        <v>117.75298195848188</v>
      </c>
      <c r="K497" s="3">
        <f t="shared" si="183"/>
        <v>1.1684399332013196</v>
      </c>
      <c r="L497" s="13">
        <f t="shared" si="191"/>
        <v>1168.4399332013195</v>
      </c>
      <c r="M497" s="3">
        <f t="shared" si="192"/>
        <v>7.3458922886982393E-4</v>
      </c>
      <c r="N497" s="3">
        <f t="shared" si="198"/>
        <v>5.5823367531345036E-2</v>
      </c>
      <c r="O497" s="3">
        <v>486</v>
      </c>
      <c r="P497" s="3">
        <f t="shared" si="199"/>
        <v>1.9285714285714286</v>
      </c>
      <c r="Q497" s="3">
        <f>(  Eur_12M!B496 + ( ('Swap(vs6M)_2Y'!B498 - Eur_12M!B496)/1  )*(P497-1) )/100</f>
        <v>-1.5057142857142858E-3</v>
      </c>
      <c r="R497" s="3">
        <f t="shared" si="200"/>
        <v>2.0093308079377645</v>
      </c>
      <c r="S497" s="3">
        <f t="shared" si="201"/>
        <v>1.9318072143914999</v>
      </c>
      <c r="T497" s="13">
        <f t="shared" si="202"/>
        <v>0.97774896861872851</v>
      </c>
      <c r="U497" s="13">
        <f t="shared" si="202"/>
        <v>0.97330834734608751</v>
      </c>
      <c r="V497" s="3">
        <f t="shared" si="203"/>
        <v>166.30211628557618</v>
      </c>
      <c r="W497" s="13">
        <f t="shared" si="204"/>
        <v>0.97774896861872851</v>
      </c>
      <c r="X497" s="3">
        <f t="shared" si="205"/>
        <v>5.8500189432220367E-4</v>
      </c>
      <c r="Y497" s="3">
        <f t="shared" si="206"/>
        <v>0.22535144255704331</v>
      </c>
      <c r="Z497" s="3">
        <f t="shared" si="207"/>
        <v>85.984825648334976</v>
      </c>
      <c r="AA497" s="3">
        <f t="shared" si="208"/>
        <v>1882.5534449259751</v>
      </c>
      <c r="AD497" s="3">
        <f t="shared" si="193"/>
        <v>4.8668384818872923E-4</v>
      </c>
      <c r="AE497" s="3">
        <f>Eur_1M!B496/100</f>
        <v>-3.4899999999999996E-3</v>
      </c>
      <c r="AF497" s="3">
        <f t="shared" si="194"/>
        <v>1.5</v>
      </c>
      <c r="AG497" s="3">
        <f t="shared" si="195"/>
        <v>-0.5</v>
      </c>
      <c r="AH497" s="3">
        <f t="shared" si="197"/>
        <v>1.0004866838481887</v>
      </c>
      <c r="AI497" s="3">
        <f t="shared" si="196"/>
        <v>0.99651000000000001</v>
      </c>
      <c r="AL497" s="25"/>
      <c r="AM497" s="25"/>
    </row>
    <row r="498" spans="1:39">
      <c r="A498" s="4">
        <v>42516</v>
      </c>
      <c r="B498" s="3">
        <v>141.15940000000001</v>
      </c>
      <c r="C498" s="3">
        <f t="shared" si="184"/>
        <v>-2.415417030658402E-4</v>
      </c>
      <c r="D498" s="3">
        <f t="shared" si="185"/>
        <v>5.834239431994652E-8</v>
      </c>
      <c r="E498" s="3">
        <f t="shared" si="186"/>
        <v>2.5207217876555814E-5</v>
      </c>
      <c r="F498" s="3">
        <f t="shared" si="187"/>
        <v>4.2894541242118091E-3</v>
      </c>
      <c r="G498" s="3">
        <f t="shared" si="188"/>
        <v>1.7493407693581636E-2</v>
      </c>
      <c r="H498" s="3">
        <f t="shared" si="189"/>
        <v>1.5</v>
      </c>
      <c r="I498" s="13">
        <f>I499*(1+(H499*((B498/B499)-1))+((1-H499)*(Eur_1M!B498/100)*((A498-A499)/360)))</f>
        <v>122.9894103896344</v>
      </c>
      <c r="J498" s="3">
        <f t="shared" si="190"/>
        <v>117.66651364950042</v>
      </c>
      <c r="K498" s="3">
        <f t="shared" si="183"/>
        <v>1.1675819249921859</v>
      </c>
      <c r="L498" s="13">
        <f t="shared" si="191"/>
        <v>1167.581924992186</v>
      </c>
      <c r="M498" s="3">
        <f t="shared" si="192"/>
        <v>-3.5748546942058833E-4</v>
      </c>
      <c r="N498" s="3">
        <f t="shared" si="198"/>
        <v>5.5823736398396599E-2</v>
      </c>
      <c r="O498" s="3">
        <v>487</v>
      </c>
      <c r="P498" s="3">
        <f t="shared" si="199"/>
        <v>1.9325396825396826</v>
      </c>
      <c r="Q498" s="3">
        <f>(  Eur_12M!B497 + ( ('Swap(vs6M)_2Y'!B499 - Eur_12M!B497)/1  )*(P498-1) )/100</f>
        <v>-1.482857142857143E-3</v>
      </c>
      <c r="R498" s="3">
        <f t="shared" si="200"/>
        <v>1.9983600224551372</v>
      </c>
      <c r="S498" s="3">
        <f t="shared" si="201"/>
        <v>1.9207562003268481</v>
      </c>
      <c r="T498" s="13">
        <f t="shared" si="202"/>
        <v>0.97716117874988351</v>
      </c>
      <c r="U498" s="13">
        <f t="shared" si="202"/>
        <v>0.97261877465002422</v>
      </c>
      <c r="V498" s="3">
        <f t="shared" si="203"/>
        <v>165.5057435773316</v>
      </c>
      <c r="W498" s="13">
        <f t="shared" si="204"/>
        <v>0.97716117874988351</v>
      </c>
      <c r="X498" s="3">
        <f t="shared" si="205"/>
        <v>5.9782560171042429E-4</v>
      </c>
      <c r="Y498" s="3">
        <f t="shared" si="206"/>
        <v>0.17653015785307535</v>
      </c>
      <c r="Z498" s="3">
        <f t="shared" si="207"/>
        <v>87.921797383880858</v>
      </c>
      <c r="AA498" s="3">
        <f t="shared" si="208"/>
        <v>1885.0185057245608</v>
      </c>
      <c r="AD498" s="3">
        <f t="shared" si="193"/>
        <v>-2.4151253421722529E-4</v>
      </c>
      <c r="AE498" s="3">
        <f>Eur_1M!B497/100</f>
        <v>-3.4799999999999996E-3</v>
      </c>
      <c r="AF498" s="3">
        <f t="shared" si="194"/>
        <v>1.5</v>
      </c>
      <c r="AG498" s="3">
        <f t="shared" si="195"/>
        <v>-0.5</v>
      </c>
      <c r="AH498" s="3">
        <f t="shared" si="197"/>
        <v>0.99975848746578277</v>
      </c>
      <c r="AI498" s="3">
        <f t="shared" si="196"/>
        <v>0.99651999999999996</v>
      </c>
      <c r="AL498" s="25"/>
      <c r="AM498" s="25"/>
    </row>
    <row r="499" spans="1:39">
      <c r="A499" s="4">
        <v>42515</v>
      </c>
      <c r="B499" s="3">
        <v>141.1935</v>
      </c>
      <c r="C499" s="3">
        <f t="shared" si="184"/>
        <v>1.7743176670478621E-3</v>
      </c>
      <c r="D499" s="3">
        <f t="shared" si="185"/>
        <v>3.1482031835981683E-6</v>
      </c>
      <c r="E499" s="3">
        <f t="shared" si="186"/>
        <v>2.5239902204427598E-5</v>
      </c>
      <c r="F499" s="3">
        <f t="shared" si="187"/>
        <v>4.8327021782080346E-3</v>
      </c>
      <c r="G499" s="3">
        <f t="shared" si="188"/>
        <v>1.741577191110219E-2</v>
      </c>
      <c r="H499" s="3">
        <f t="shared" si="189"/>
        <v>1.5</v>
      </c>
      <c r="I499" s="13">
        <f>I500*(1+(H500*((B499/B500)-1))+((1-H500)*(Eur_1M!B499/100)*((A499-A500)/360)))</f>
        <v>123.03338517644663</v>
      </c>
      <c r="J499" s="3">
        <f t="shared" si="190"/>
        <v>117.7085852379102</v>
      </c>
      <c r="K499" s="3">
        <f t="shared" si="183"/>
        <v>1.1679993931796884</v>
      </c>
      <c r="L499" s="13">
        <f t="shared" si="191"/>
        <v>1167.9993931796885</v>
      </c>
      <c r="M499" s="3">
        <f t="shared" si="192"/>
        <v>2.6651593556211071E-3</v>
      </c>
      <c r="N499" s="3">
        <f t="shared" si="198"/>
        <v>5.576722449187408E-2</v>
      </c>
      <c r="O499" s="3">
        <v>488</v>
      </c>
      <c r="P499" s="3">
        <f t="shared" si="199"/>
        <v>1.9365079365079365</v>
      </c>
      <c r="Q499" s="3">
        <f>(  Eur_12M!B498 + ( ('Swap(vs6M)_2Y'!B500 - Eur_12M!B498)/1  )*(P499-1) )/100</f>
        <v>-1.5066666666666668E-3</v>
      </c>
      <c r="R499" s="3">
        <f t="shared" si="200"/>
        <v>2.0022719661415564</v>
      </c>
      <c r="S499" s="3">
        <f t="shared" si="201"/>
        <v>1.9246671505940431</v>
      </c>
      <c r="T499" s="13">
        <f t="shared" si="202"/>
        <v>0.97737225532395955</v>
      </c>
      <c r="U499" s="13">
        <f t="shared" si="202"/>
        <v>0.97286449368539862</v>
      </c>
      <c r="V499" s="3">
        <f t="shared" si="203"/>
        <v>165.86306305647599</v>
      </c>
      <c r="W499" s="13">
        <f t="shared" si="204"/>
        <v>0.97737225532395955</v>
      </c>
      <c r="X499" s="3">
        <f t="shared" si="205"/>
        <v>5.9294619742041282E-4</v>
      </c>
      <c r="Y499" s="3">
        <f t="shared" si="206"/>
        <v>0.21221619296933603</v>
      </c>
      <c r="Z499" s="3">
        <f t="shared" si="207"/>
        <v>87.357225894181468</v>
      </c>
      <c r="AA499" s="3">
        <f t="shared" si="208"/>
        <v>1889.4646165849813</v>
      </c>
      <c r="AD499" s="3">
        <f t="shared" si="193"/>
        <v>1.7758927000381952E-3</v>
      </c>
      <c r="AE499" s="3">
        <f>Eur_1M!B498/100</f>
        <v>-3.4899999999999996E-3</v>
      </c>
      <c r="AF499" s="3">
        <f t="shared" si="194"/>
        <v>1.5</v>
      </c>
      <c r="AG499" s="3">
        <f t="shared" si="195"/>
        <v>-0.5</v>
      </c>
      <c r="AH499" s="3">
        <f t="shared" si="197"/>
        <v>1.0017758927000382</v>
      </c>
      <c r="AI499" s="3">
        <f t="shared" si="196"/>
        <v>0.99651000000000001</v>
      </c>
      <c r="AL499" s="25"/>
      <c r="AM499" s="25"/>
    </row>
    <row r="500" spans="1:39">
      <c r="A500" s="4">
        <v>42514</v>
      </c>
      <c r="B500" s="3">
        <v>140.94319999999999</v>
      </c>
      <c r="C500" s="3">
        <f t="shared" si="184"/>
        <v>6.7922755207500433E-4</v>
      </c>
      <c r="D500" s="3">
        <f t="shared" si="185"/>
        <v>4.6135006749780271E-7</v>
      </c>
      <c r="E500" s="3">
        <f t="shared" si="186"/>
        <v>2.2107564750586882E-5</v>
      </c>
      <c r="F500" s="3">
        <f t="shared" si="187"/>
        <v>2.932425272684184E-3</v>
      </c>
      <c r="G500" s="3">
        <f t="shared" si="188"/>
        <v>1.652688329752686E-2</v>
      </c>
      <c r="H500" s="3">
        <f t="shared" si="189"/>
        <v>1.5</v>
      </c>
      <c r="I500" s="13">
        <f>I501*(1+(H501*((B500/B501)-1))+((1-H501)*(Eur_1M!B500/100)*((A500-A501)/360)))</f>
        <v>122.70591816860491</v>
      </c>
      <c r="J500" s="3">
        <f t="shared" si="190"/>
        <v>117.39529077600572</v>
      </c>
      <c r="K500" s="3">
        <f t="shared" si="183"/>
        <v>1.1648906331801405</v>
      </c>
      <c r="L500" s="13">
        <f t="shared" si="191"/>
        <v>1164.8906331801404</v>
      </c>
      <c r="M500" s="3">
        <f t="shared" si="192"/>
        <v>1.0235106754414719E-3</v>
      </c>
      <c r="N500" s="3">
        <f t="shared" si="198"/>
        <v>5.5763894956820201E-2</v>
      </c>
      <c r="O500" s="3">
        <v>489</v>
      </c>
      <c r="P500" s="3">
        <f t="shared" si="199"/>
        <v>1.9404761904761905</v>
      </c>
      <c r="Q500" s="3">
        <f>(  Eur_12M!B499 + ( ('Swap(vs6M)_2Y'!B501 - Eur_12M!B499)/1  )*(P500-1) )/100</f>
        <v>-1.5307142857142859E-3</v>
      </c>
      <c r="R500" s="3">
        <f t="shared" si="200"/>
        <v>1.9654305222385793</v>
      </c>
      <c r="S500" s="3">
        <f t="shared" si="201"/>
        <v>1.8877508723277105</v>
      </c>
      <c r="T500" s="13">
        <f t="shared" si="202"/>
        <v>0.97531778514094447</v>
      </c>
      <c r="U500" s="13">
        <f t="shared" si="202"/>
        <v>0.97047029834546872</v>
      </c>
      <c r="V500" s="3">
        <f t="shared" si="203"/>
        <v>162.78136645856398</v>
      </c>
      <c r="W500" s="13">
        <f t="shared" si="204"/>
        <v>0.97531778514094447</v>
      </c>
      <c r="X500" s="3">
        <f t="shared" si="205"/>
        <v>6.3899263801796453E-4</v>
      </c>
      <c r="Y500" s="3">
        <f t="shared" si="206"/>
        <v>0.14176886672231737</v>
      </c>
      <c r="Z500" s="3">
        <f t="shared" si="207"/>
        <v>93.826945798392515</v>
      </c>
      <c r="AA500" s="3">
        <f t="shared" si="208"/>
        <v>1888.7764439245004</v>
      </c>
      <c r="AD500" s="3">
        <f t="shared" si="193"/>
        <v>6.7945827934456915E-4</v>
      </c>
      <c r="AE500" s="3">
        <f>Eur_1M!B499/100</f>
        <v>-3.5099999999999997E-3</v>
      </c>
      <c r="AF500" s="3">
        <f t="shared" si="194"/>
        <v>1.5</v>
      </c>
      <c r="AG500" s="3">
        <f t="shared" si="195"/>
        <v>-0.5</v>
      </c>
      <c r="AH500" s="3">
        <f t="shared" si="197"/>
        <v>1.0006794582793446</v>
      </c>
      <c r="AI500" s="3">
        <f t="shared" si="196"/>
        <v>0.99648999999999999</v>
      </c>
      <c r="AL500" s="25"/>
      <c r="AM500" s="25"/>
    </row>
    <row r="501" spans="1:39">
      <c r="A501" s="4">
        <v>42513</v>
      </c>
      <c r="B501" s="3">
        <v>140.8475</v>
      </c>
      <c r="C501" s="3">
        <f t="shared" si="184"/>
        <v>-2.7543731171276585E-4</v>
      </c>
      <c r="D501" s="3">
        <f t="shared" si="185"/>
        <v>7.5865712683555337E-8</v>
      </c>
      <c r="E501" s="3">
        <f t="shared" si="186"/>
        <v>2.1729246342521433E-5</v>
      </c>
      <c r="F501" s="3">
        <f t="shared" si="187"/>
        <v>1.9650455742830494E-3</v>
      </c>
      <c r="G501" s="3">
        <f t="shared" si="188"/>
        <v>1.6472881330450183E-2</v>
      </c>
      <c r="H501" s="3">
        <f t="shared" si="189"/>
        <v>1.5</v>
      </c>
      <c r="I501" s="13">
        <f>I502*(1+(H502*((B501/B502)-1))+((1-H502)*(Eur_1M!B501/100)*((A501-A502)/360)))</f>
        <v>122.58039160126856</v>
      </c>
      <c r="J501" s="3">
        <f t="shared" si="190"/>
        <v>117.2751969118099</v>
      </c>
      <c r="K501" s="3">
        <f t="shared" si="183"/>
        <v>1.1636989651278755</v>
      </c>
      <c r="L501" s="13">
        <f t="shared" si="191"/>
        <v>1163.6989651278755</v>
      </c>
      <c r="M501" s="3">
        <f t="shared" si="192"/>
        <v>-3.9863685195451622E-4</v>
      </c>
      <c r="N501" s="3">
        <f t="shared" si="198"/>
        <v>5.576072541880802E-2</v>
      </c>
      <c r="O501" s="3">
        <v>490</v>
      </c>
      <c r="P501" s="3">
        <f t="shared" si="199"/>
        <v>1.9444444444444444</v>
      </c>
      <c r="Q501" s="3">
        <f>(  Eur_12M!B500 + ( ('Swap(vs6M)_2Y'!B502 - Eur_12M!B500)/1  )*(P501-1) )/100</f>
        <v>-1.4516666666666666E-3</v>
      </c>
      <c r="R501" s="3">
        <f t="shared" si="200"/>
        <v>1.9523458070992445</v>
      </c>
      <c r="S501" s="3">
        <f t="shared" si="201"/>
        <v>1.8745911904184791</v>
      </c>
      <c r="T501" s="13">
        <f t="shared" si="202"/>
        <v>0.9745514187821942</v>
      </c>
      <c r="U501" s="13">
        <f t="shared" si="202"/>
        <v>0.96957550696670314</v>
      </c>
      <c r="V501" s="3">
        <f t="shared" si="203"/>
        <v>161.76829790629779</v>
      </c>
      <c r="W501" s="13">
        <f t="shared" si="204"/>
        <v>0.9745514187821942</v>
      </c>
      <c r="X501" s="3">
        <f t="shared" si="205"/>
        <v>6.5562129421858906E-4</v>
      </c>
      <c r="Y501" s="3">
        <f t="shared" si="206"/>
        <v>3.1218100095157464E-2</v>
      </c>
      <c r="Z501" s="3">
        <f t="shared" si="207"/>
        <v>96.26275820492468</v>
      </c>
      <c r="AA501" s="3">
        <f t="shared" si="208"/>
        <v>1890.6147936558641</v>
      </c>
      <c r="AD501" s="3">
        <f t="shared" si="193"/>
        <v>-2.7539938233889227E-4</v>
      </c>
      <c r="AE501" s="3">
        <f>Eur_1M!B500/100</f>
        <v>-3.4899999999999996E-3</v>
      </c>
      <c r="AF501" s="3">
        <f t="shared" si="194"/>
        <v>1.5</v>
      </c>
      <c r="AG501" s="3">
        <f t="shared" si="195"/>
        <v>-0.5</v>
      </c>
      <c r="AH501" s="3">
        <f t="shared" si="197"/>
        <v>0.99972460061766111</v>
      </c>
      <c r="AI501" s="3">
        <f t="shared" si="196"/>
        <v>0.99651000000000001</v>
      </c>
      <c r="AL501" s="25"/>
      <c r="AM501" s="25"/>
    </row>
    <row r="502" spans="1:39">
      <c r="A502" s="4">
        <v>42510</v>
      </c>
      <c r="B502" s="3">
        <v>140.88630000000001</v>
      </c>
      <c r="C502" s="3">
        <f t="shared" si="184"/>
        <v>2.7969724730244022E-4</v>
      </c>
      <c r="D502" s="3">
        <f t="shared" si="185"/>
        <v>7.8230550148562409E-8</v>
      </c>
      <c r="E502" s="3">
        <f t="shared" si="186"/>
        <v>2.3083397361142196E-5</v>
      </c>
      <c r="F502" s="3">
        <f t="shared" si="187"/>
        <v>1.0446498159963622E-3</v>
      </c>
      <c r="G502" s="3">
        <f t="shared" si="188"/>
        <v>1.7034180109720957E-2</v>
      </c>
      <c r="H502" s="3">
        <f t="shared" si="189"/>
        <v>1.5</v>
      </c>
      <c r="I502" s="13">
        <f>I503*(1+(H503*((B502/B503)-1))+((1-H503)*(Eur_1M!B502/100)*((A502-A503)/360)))</f>
        <v>122.6292664036893</v>
      </c>
      <c r="J502" s="3">
        <f t="shared" si="190"/>
        <v>117.32195644653682</v>
      </c>
      <c r="K502" s="3">
        <f t="shared" si="183"/>
        <v>1.1641629508947251</v>
      </c>
      <c r="L502" s="13">
        <f t="shared" si="191"/>
        <v>1164.1629508947251</v>
      </c>
      <c r="M502" s="3">
        <f t="shared" si="192"/>
        <v>4.2436171738737541E-4</v>
      </c>
      <c r="N502" s="3">
        <f t="shared" si="198"/>
        <v>5.5801507330063241E-2</v>
      </c>
      <c r="O502" s="3">
        <v>491</v>
      </c>
      <c r="P502" s="3">
        <f t="shared" si="199"/>
        <v>1.9484126984126984</v>
      </c>
      <c r="Q502" s="3">
        <f>(  Eur_12M!B501 + ( ('Swap(vs6M)_2Y'!B503 - Eur_12M!B501)/1  )*(P502-1) )/100</f>
        <v>-1.4282936507936505E-3</v>
      </c>
      <c r="R502" s="3">
        <f t="shared" si="200"/>
        <v>1.9546959745736101</v>
      </c>
      <c r="S502" s="3">
        <f t="shared" si="201"/>
        <v>1.8768051312294263</v>
      </c>
      <c r="T502" s="13">
        <f t="shared" si="202"/>
        <v>0.9746905172452599</v>
      </c>
      <c r="U502" s="13">
        <f t="shared" si="202"/>
        <v>0.9697275965277532</v>
      </c>
      <c r="V502" s="3">
        <f t="shared" si="203"/>
        <v>162.26857344507687</v>
      </c>
      <c r="W502" s="13">
        <f t="shared" si="204"/>
        <v>0.9746905172452599</v>
      </c>
      <c r="X502" s="3">
        <f t="shared" si="205"/>
        <v>6.5121712654279485E-4</v>
      </c>
      <c r="Y502" s="3">
        <f t="shared" si="206"/>
        <v>1.4825466200960369E-2</v>
      </c>
      <c r="Z502" s="3">
        <f t="shared" si="207"/>
        <v>95.957791326499944</v>
      </c>
      <c r="AA502" s="3">
        <f t="shared" si="208"/>
        <v>1894.6949901676705</v>
      </c>
      <c r="AD502" s="3">
        <f t="shared" si="193"/>
        <v>2.7973636622458109E-4</v>
      </c>
      <c r="AE502" s="3">
        <f>Eur_1M!B501/100</f>
        <v>-3.4899999999999996E-3</v>
      </c>
      <c r="AF502" s="3">
        <f t="shared" si="194"/>
        <v>1.5</v>
      </c>
      <c r="AG502" s="3">
        <f t="shared" si="195"/>
        <v>-0.5</v>
      </c>
      <c r="AH502" s="3">
        <f t="shared" si="197"/>
        <v>1.0002797363662246</v>
      </c>
      <c r="AI502" s="3">
        <f t="shared" si="196"/>
        <v>0.99651000000000001</v>
      </c>
      <c r="AL502" s="25"/>
      <c r="AM502" s="25"/>
    </row>
    <row r="503" spans="1:39">
      <c r="A503" s="4">
        <v>42509</v>
      </c>
      <c r="B503" s="3">
        <v>140.84690000000001</v>
      </c>
      <c r="C503" s="3">
        <f t="shared" si="184"/>
        <v>-1.6328454711328605E-4</v>
      </c>
      <c r="D503" s="3">
        <f t="shared" si="185"/>
        <v>2.666184332599093E-8</v>
      </c>
      <c r="E503" s="3">
        <f t="shared" si="186"/>
        <v>2.3132438617597458E-5</v>
      </c>
      <c r="F503" s="3">
        <f t="shared" si="187"/>
        <v>1.121704312353043E-3</v>
      </c>
      <c r="G503" s="3">
        <f t="shared" si="188"/>
        <v>1.7049224252915045E-2</v>
      </c>
      <c r="H503" s="3">
        <f t="shared" si="189"/>
        <v>1.5</v>
      </c>
      <c r="I503" s="13">
        <f>I504*(1+(H504*((B503/B504)-1))+((1-H504)*(Eur_1M!B503/100)*((A503-A504)/360)))</f>
        <v>122.5772382777495</v>
      </c>
      <c r="J503" s="3">
        <f t="shared" si="190"/>
        <v>117.27218006195493</v>
      </c>
      <c r="K503" s="3">
        <f t="shared" si="183"/>
        <v>1.1636690295136396</v>
      </c>
      <c r="L503" s="13">
        <f t="shared" si="191"/>
        <v>1163.6690295136395</v>
      </c>
      <c r="M503" s="3">
        <f t="shared" si="192"/>
        <v>-2.4010231429654751E-4</v>
      </c>
      <c r="N503" s="3">
        <f t="shared" si="198"/>
        <v>5.5931442335088184E-2</v>
      </c>
      <c r="O503" s="3">
        <v>492</v>
      </c>
      <c r="P503" s="3">
        <f t="shared" si="199"/>
        <v>1.9523809523809523</v>
      </c>
      <c r="Q503" s="3">
        <f>(  Eur_12M!B502 + ( ('Swap(vs6M)_2Y'!B504 - Eur_12M!B502)/1  )*(P503-1) )/100</f>
        <v>-1.4052380952380952E-3</v>
      </c>
      <c r="R503" s="3">
        <f t="shared" si="200"/>
        <v>1.9435059953502041</v>
      </c>
      <c r="S503" s="3">
        <f t="shared" si="201"/>
        <v>1.8653543186753179</v>
      </c>
      <c r="T503" s="13">
        <f t="shared" si="202"/>
        <v>0.97402247414707643</v>
      </c>
      <c r="U503" s="13">
        <f t="shared" si="202"/>
        <v>0.96893412200378082</v>
      </c>
      <c r="V503" s="3">
        <f t="shared" si="203"/>
        <v>161.84368624389595</v>
      </c>
      <c r="W503" s="13">
        <f t="shared" si="204"/>
        <v>0.97402247414707643</v>
      </c>
      <c r="X503" s="3">
        <f t="shared" si="205"/>
        <v>6.6363663722615758E-4</v>
      </c>
      <c r="Y503" s="3">
        <f t="shared" si="206"/>
        <v>-4.0307214844006456E-2</v>
      </c>
      <c r="Z503" s="3">
        <f t="shared" si="207"/>
        <v>98.131827495919907</v>
      </c>
      <c r="AA503" s="3">
        <f t="shared" si="208"/>
        <v>1896.9257209439791</v>
      </c>
      <c r="AD503" s="3">
        <f t="shared" si="193"/>
        <v>-1.6327121691717128E-4</v>
      </c>
      <c r="AE503" s="3">
        <f>Eur_1M!B502/100</f>
        <v>-3.4899999999999996E-3</v>
      </c>
      <c r="AF503" s="3">
        <f t="shared" si="194"/>
        <v>1.5</v>
      </c>
      <c r="AG503" s="3">
        <f t="shared" si="195"/>
        <v>-0.5</v>
      </c>
      <c r="AH503" s="3">
        <f t="shared" si="197"/>
        <v>0.99983672878308283</v>
      </c>
      <c r="AI503" s="3">
        <f t="shared" si="196"/>
        <v>0.99651000000000001</v>
      </c>
      <c r="AL503" s="25"/>
      <c r="AM503" s="25"/>
    </row>
    <row r="504" spans="1:39">
      <c r="A504" s="4">
        <v>42508</v>
      </c>
      <c r="B504" s="3">
        <v>140.8699</v>
      </c>
      <c r="C504" s="3">
        <f t="shared" si="184"/>
        <v>-1.5916917635368393E-3</v>
      </c>
      <c r="D504" s="3">
        <f t="shared" si="185"/>
        <v>2.5334826701110138E-6</v>
      </c>
      <c r="E504" s="3">
        <f t="shared" si="186"/>
        <v>3.26275606879604E-5</v>
      </c>
      <c r="F504" s="3">
        <f t="shared" si="187"/>
        <v>-1.8007499359745517E-3</v>
      </c>
      <c r="G504" s="3">
        <f t="shared" si="188"/>
        <v>2.022533963767225E-2</v>
      </c>
      <c r="H504" s="3">
        <f t="shared" si="189"/>
        <v>1.5</v>
      </c>
      <c r="I504" s="13">
        <f>I505*(1+(H505*((B504/B505)-1))+((1-H505)*(Eur_1M!B504/100)*((A504-A505)/360)))</f>
        <v>122.60667288985788</v>
      </c>
      <c r="J504" s="3">
        <f t="shared" si="190"/>
        <v>117.30034076438001</v>
      </c>
      <c r="K504" s="3">
        <f t="shared" si="183"/>
        <v>1.1639484626856342</v>
      </c>
      <c r="L504" s="13">
        <f t="shared" si="191"/>
        <v>1163.9484626856342</v>
      </c>
      <c r="M504" s="3">
        <f t="shared" si="192"/>
        <v>-2.3836438307849555E-3</v>
      </c>
      <c r="N504" s="3">
        <f t="shared" si="198"/>
        <v>5.5987949478859295E-2</v>
      </c>
      <c r="O504" s="3">
        <v>493</v>
      </c>
      <c r="P504" s="3">
        <f t="shared" si="199"/>
        <v>1.9563492063492063</v>
      </c>
      <c r="Q504" s="3">
        <f>(  Eur_12M!B503 + ( ('Swap(vs6M)_2Y'!B505 - Eur_12M!B503)/1  )*(P504-1) )/100</f>
        <v>-1.4201984126984125E-3</v>
      </c>
      <c r="R504" s="3">
        <f t="shared" si="200"/>
        <v>1.9423537103405946</v>
      </c>
      <c r="S504" s="3">
        <f t="shared" si="201"/>
        <v>1.8640436152562068</v>
      </c>
      <c r="T504" s="13">
        <f t="shared" si="202"/>
        <v>0.97395285249384456</v>
      </c>
      <c r="U504" s="13">
        <f t="shared" si="202"/>
        <v>0.96884221017279837</v>
      </c>
      <c r="V504" s="3">
        <f t="shared" si="203"/>
        <v>162.09313713875906</v>
      </c>
      <c r="W504" s="13">
        <f t="shared" si="204"/>
        <v>0.97395285249384456</v>
      </c>
      <c r="X504" s="3">
        <f t="shared" si="205"/>
        <v>6.636191804098978E-4</v>
      </c>
      <c r="Y504" s="3">
        <f t="shared" si="206"/>
        <v>-2.9335727665304123E-2</v>
      </c>
      <c r="Z504" s="3">
        <f t="shared" si="207"/>
        <v>98.475313587731449</v>
      </c>
      <c r="AA504" s="3">
        <f t="shared" si="208"/>
        <v>1900.6671809806412</v>
      </c>
      <c r="AD504" s="3">
        <f t="shared" si="193"/>
        <v>-1.5904256940216799E-3</v>
      </c>
      <c r="AE504" s="3">
        <f>Eur_1M!B503/100</f>
        <v>-3.4799999999999996E-3</v>
      </c>
      <c r="AF504" s="3">
        <f t="shared" si="194"/>
        <v>1.5</v>
      </c>
      <c r="AG504" s="3">
        <f t="shared" si="195"/>
        <v>-0.5</v>
      </c>
      <c r="AH504" s="3">
        <f t="shared" si="197"/>
        <v>0.99840957430597832</v>
      </c>
      <c r="AI504" s="3">
        <f t="shared" si="196"/>
        <v>0.99651999999999996</v>
      </c>
      <c r="AL504" s="25"/>
      <c r="AM504" s="25"/>
    </row>
    <row r="505" spans="1:39">
      <c r="A505" s="4">
        <v>42507</v>
      </c>
      <c r="B505" s="3">
        <v>141.0943</v>
      </c>
      <c r="C505" s="3">
        <f t="shared" si="184"/>
        <v>-1.622896306511537E-4</v>
      </c>
      <c r="D505" s="3">
        <f t="shared" si="185"/>
        <v>2.6337924216887888E-8</v>
      </c>
      <c r="E505" s="3">
        <f t="shared" si="186"/>
        <v>3.0208361390011062E-5</v>
      </c>
      <c r="F505" s="3">
        <f t="shared" si="187"/>
        <v>1.2900006538777846E-4</v>
      </c>
      <c r="G505" s="3">
        <f t="shared" si="188"/>
        <v>1.9509353389426092E-2</v>
      </c>
      <c r="H505" s="3">
        <f t="shared" si="189"/>
        <v>1.5</v>
      </c>
      <c r="I505" s="13">
        <f>I506*(1+(H506*((B505/B506)-1))+((1-H506)*(Eur_1M!B505/100)*((A505-A506)/360)))</f>
        <v>122.89927211693632</v>
      </c>
      <c r="J505" s="3">
        <f t="shared" si="190"/>
        <v>117.58027649899151</v>
      </c>
      <c r="K505" s="3">
        <f t="shared" si="183"/>
        <v>1.1667262105236078</v>
      </c>
      <c r="L505" s="13">
        <f t="shared" si="191"/>
        <v>1166.7262105236077</v>
      </c>
      <c r="M505" s="3">
        <f t="shared" si="192"/>
        <v>-2.3860982532930927E-4</v>
      </c>
      <c r="N505" s="3">
        <f t="shared" si="198"/>
        <v>5.621263789794597E-2</v>
      </c>
      <c r="O505" s="3">
        <v>494</v>
      </c>
      <c r="P505" s="3">
        <f t="shared" si="199"/>
        <v>1.9603174603174602</v>
      </c>
      <c r="Q505" s="3">
        <f>(  Eur_12M!B504 + ( ('Swap(vs6M)_2Y'!B506 - Eur_12M!B504)/1  )*(P505-1) )/100</f>
        <v>-1.4160317460317458E-3</v>
      </c>
      <c r="R505" s="3">
        <f t="shared" si="200"/>
        <v>1.9633421372156508</v>
      </c>
      <c r="S505" s="3">
        <f t="shared" si="201"/>
        <v>1.8846380711016217</v>
      </c>
      <c r="T505" s="13">
        <f t="shared" si="202"/>
        <v>0.97519678381665775</v>
      </c>
      <c r="U505" s="13">
        <f t="shared" si="202"/>
        <v>0.97026064068287199</v>
      </c>
      <c r="V505" s="3">
        <f t="shared" si="203"/>
        <v>164.82994669030825</v>
      </c>
      <c r="W505" s="13">
        <f t="shared" si="204"/>
        <v>0.97519678381665775</v>
      </c>
      <c r="X505" s="3">
        <f t="shared" si="205"/>
        <v>6.32271768187856E-4</v>
      </c>
      <c r="Y505" s="3">
        <f t="shared" si="206"/>
        <v>1.792459405463509E-2</v>
      </c>
      <c r="Z505" s="3">
        <f t="shared" si="207"/>
        <v>94.842299106123477</v>
      </c>
      <c r="AA505" s="3">
        <f t="shared" si="208"/>
        <v>1907.3059702183093</v>
      </c>
      <c r="AD505" s="3">
        <f t="shared" si="193"/>
        <v>-1.6227646240141169E-4</v>
      </c>
      <c r="AE505" s="3">
        <f>Eur_1M!B504/100</f>
        <v>-3.4799999999999996E-3</v>
      </c>
      <c r="AF505" s="3">
        <f t="shared" si="194"/>
        <v>1.5</v>
      </c>
      <c r="AG505" s="3">
        <f t="shared" si="195"/>
        <v>-0.5</v>
      </c>
      <c r="AH505" s="3">
        <f t="shared" si="197"/>
        <v>0.99983772353759859</v>
      </c>
      <c r="AI505" s="3">
        <f t="shared" si="196"/>
        <v>0.99651999999999996</v>
      </c>
      <c r="AL505" s="25"/>
      <c r="AM505" s="25"/>
    </row>
    <row r="506" spans="1:39">
      <c r="A506" s="4">
        <v>42506</v>
      </c>
      <c r="B506" s="3">
        <f>B507</f>
        <v>141.1172</v>
      </c>
      <c r="C506" s="3">
        <f t="shared" si="184"/>
        <v>0</v>
      </c>
      <c r="D506" s="3">
        <f t="shared" si="185"/>
        <v>0</v>
      </c>
      <c r="E506" s="3">
        <f t="shared" si="186"/>
        <v>3.1482940103651462E-5</v>
      </c>
      <c r="F506" s="3">
        <f t="shared" si="187"/>
        <v>-8.4928763051866961E-4</v>
      </c>
      <c r="G506" s="3">
        <f t="shared" si="188"/>
        <v>1.9905542769138869E-2</v>
      </c>
      <c r="H506" s="3">
        <f t="shared" si="189"/>
        <v>1.5</v>
      </c>
      <c r="I506" s="13">
        <f>I507*(1+(H507*((B506/B507)-1))+((1-H507)*(Eur_1M!B506/100)*((A506-A507)/360)))</f>
        <v>122.92860058968094</v>
      </c>
      <c r="J506" s="3">
        <f t="shared" si="190"/>
        <v>117.60833565569119</v>
      </c>
      <c r="K506" s="3">
        <f t="shared" si="183"/>
        <v>1.1670046360771231</v>
      </c>
      <c r="L506" s="13">
        <f t="shared" si="191"/>
        <v>1167.0046360771232</v>
      </c>
      <c r="M506" s="3">
        <f t="shared" si="192"/>
        <v>1.454156093780215E-5</v>
      </c>
      <c r="N506" s="3">
        <f t="shared" si="198"/>
        <v>5.6227314663897215E-2</v>
      </c>
      <c r="O506" s="3">
        <v>495</v>
      </c>
      <c r="P506" s="3">
        <f t="shared" si="199"/>
        <v>1.9642857142857142</v>
      </c>
      <c r="Q506" s="3">
        <f>(  Eur_12M!B505 + ( ('Swap(vs6M)_2Y'!B507 - Eur_12M!B505)/1  )*(P506-1) )/100</f>
        <v>-1.4024999999999999E-3</v>
      </c>
      <c r="R506" s="3">
        <f t="shared" si="200"/>
        <v>1.9642399907694659</v>
      </c>
      <c r="S506" s="3">
        <f t="shared" si="201"/>
        <v>1.8854357350179951</v>
      </c>
      <c r="T506" s="13">
        <f t="shared" si="202"/>
        <v>0.97524886641384545</v>
      </c>
      <c r="U506" s="13">
        <f t="shared" si="202"/>
        <v>0.97031448338234338</v>
      </c>
      <c r="V506" s="3">
        <f t="shared" si="203"/>
        <v>165.12864978452831</v>
      </c>
      <c r="W506" s="13">
        <f t="shared" si="204"/>
        <v>0.97524886641384545</v>
      </c>
      <c r="X506" s="3">
        <f t="shared" si="205"/>
        <v>6.3020510238558894E-4</v>
      </c>
      <c r="Y506" s="3">
        <f t="shared" si="206"/>
        <v>7.8954843302445621E-3</v>
      </c>
      <c r="Z506" s="3">
        <f t="shared" si="207"/>
        <v>94.793613474479571</v>
      </c>
      <c r="AA506" s="3">
        <f t="shared" si="208"/>
        <v>1911.2329080612988</v>
      </c>
      <c r="AD506" s="3">
        <f t="shared" si="193"/>
        <v>0</v>
      </c>
      <c r="AE506" s="3">
        <f>Eur_1M!B505/100</f>
        <v>-3.4799999999999996E-3</v>
      </c>
      <c r="AF506" s="3">
        <f t="shared" si="194"/>
        <v>1.5</v>
      </c>
      <c r="AG506" s="3">
        <f t="shared" si="195"/>
        <v>-0.5</v>
      </c>
      <c r="AH506" s="3">
        <f t="shared" si="197"/>
        <v>1</v>
      </c>
      <c r="AI506" s="3">
        <f t="shared" si="196"/>
        <v>0.99651999999999996</v>
      </c>
      <c r="AL506" s="25"/>
      <c r="AM506" s="25"/>
    </row>
    <row r="507" spans="1:39">
      <c r="A507" s="4">
        <v>42503</v>
      </c>
      <c r="B507" s="3">
        <v>141.1172</v>
      </c>
      <c r="C507" s="3">
        <f t="shared" si="184"/>
        <v>1.6467960354634673E-3</v>
      </c>
      <c r="D507" s="3">
        <f t="shared" si="185"/>
        <v>2.7119371824181935E-6</v>
      </c>
      <c r="E507" s="3">
        <f t="shared" si="186"/>
        <v>3.3656929511061251E-5</v>
      </c>
      <c r="F507" s="3">
        <f t="shared" si="187"/>
        <v>-2.3237330881093507E-3</v>
      </c>
      <c r="G507" s="3">
        <f t="shared" si="188"/>
        <v>2.0510374898976471E-2</v>
      </c>
      <c r="H507" s="3">
        <f t="shared" si="189"/>
        <v>1.5</v>
      </c>
      <c r="I507" s="13">
        <f>I508*(1+(H508*((B507/B508)-1))+((1-H508)*(Eur_1M!B507/100)*((A507-A508)/360)))</f>
        <v>122.92681302894148</v>
      </c>
      <c r="J507" s="3">
        <f t="shared" si="190"/>
        <v>117.60662545934598</v>
      </c>
      <c r="K507" s="3">
        <f t="shared" si="183"/>
        <v>1.1669876661314782</v>
      </c>
      <c r="L507" s="13">
        <f t="shared" si="191"/>
        <v>1166.9876661314781</v>
      </c>
      <c r="M507" s="3">
        <f t="shared" si="192"/>
        <v>2.4740134486322964E-3</v>
      </c>
      <c r="N507" s="3">
        <f t="shared" si="198"/>
        <v>5.6191088971784008E-2</v>
      </c>
      <c r="O507" s="3">
        <v>496</v>
      </c>
      <c r="P507" s="3">
        <f t="shared" si="199"/>
        <v>1.9682539682539681</v>
      </c>
      <c r="Q507" s="3">
        <f>(  Eur_12M!B506 + ( ('Swap(vs6M)_2Y'!B508 - Eur_12M!B506)/1  )*(P507-1) )/100</f>
        <v>-1.4368253968253966E-3</v>
      </c>
      <c r="R507" s="3">
        <f t="shared" si="200"/>
        <v>1.9624406129163323</v>
      </c>
      <c r="S507" s="3">
        <f t="shared" si="201"/>
        <v>1.883607619712643</v>
      </c>
      <c r="T507" s="13">
        <f t="shared" si="202"/>
        <v>0.97514439583093948</v>
      </c>
      <c r="U507" s="13">
        <f t="shared" si="202"/>
        <v>0.97019096479207823</v>
      </c>
      <c r="V507" s="3">
        <f t="shared" si="203"/>
        <v>165.04289825991452</v>
      </c>
      <c r="W507" s="13">
        <f t="shared" si="204"/>
        <v>0.97514439583093948</v>
      </c>
      <c r="X507" s="3">
        <f t="shared" si="205"/>
        <v>6.3221407057160984E-4</v>
      </c>
      <c r="Y507" s="3">
        <f t="shared" si="206"/>
        <v>3.8685827376693904E-2</v>
      </c>
      <c r="Z507" s="3">
        <f t="shared" si="207"/>
        <v>95.223748541159466</v>
      </c>
      <c r="AA507" s="3">
        <f t="shared" si="208"/>
        <v>1914.9902295576342</v>
      </c>
      <c r="AD507" s="3">
        <f t="shared" si="193"/>
        <v>1.6481527486957859E-3</v>
      </c>
      <c r="AE507" s="3">
        <f>Eur_1M!B506/100</f>
        <v>-3.4899999999999996E-3</v>
      </c>
      <c r="AF507" s="3">
        <f t="shared" si="194"/>
        <v>1.5</v>
      </c>
      <c r="AG507" s="3">
        <f t="shared" si="195"/>
        <v>-0.5</v>
      </c>
      <c r="AH507" s="3">
        <f t="shared" si="197"/>
        <v>1.0016481527486958</v>
      </c>
      <c r="AI507" s="3">
        <f t="shared" si="196"/>
        <v>0.99651000000000001</v>
      </c>
      <c r="AL507" s="25"/>
      <c r="AM507" s="25"/>
    </row>
    <row r="508" spans="1:39">
      <c r="A508" s="4">
        <v>42502</v>
      </c>
      <c r="B508" s="3">
        <v>140.88499999999999</v>
      </c>
      <c r="C508" s="3">
        <f t="shared" si="184"/>
        <v>-1.5596306433287078E-3</v>
      </c>
      <c r="D508" s="3">
        <f t="shared" si="185"/>
        <v>2.4324477436099191E-6</v>
      </c>
      <c r="E508" s="3">
        <f t="shared" si="186"/>
        <v>3.4601131362836939E-5</v>
      </c>
      <c r="F508" s="3">
        <f t="shared" si="187"/>
        <v>-2.0584258224423885E-3</v>
      </c>
      <c r="G508" s="3">
        <f t="shared" si="188"/>
        <v>2.0815976353413066E-2</v>
      </c>
      <c r="H508" s="3">
        <f t="shared" si="189"/>
        <v>1.5</v>
      </c>
      <c r="I508" s="13">
        <f>I509*(1+(H509*((B508/B509)-1))+((1-H509)*(Eur_1M!B508/100)*((A508-A509)/360)))</f>
        <v>122.62306633194665</v>
      </c>
      <c r="J508" s="3">
        <f t="shared" si="190"/>
        <v>117.31602470961715</v>
      </c>
      <c r="K508" s="3">
        <f t="shared" si="183"/>
        <v>1.1641040914231864</v>
      </c>
      <c r="L508" s="13">
        <f t="shared" si="191"/>
        <v>1164.1040914231864</v>
      </c>
      <c r="M508" s="3">
        <f t="shared" si="192"/>
        <v>-2.3354865930358842E-3</v>
      </c>
      <c r="N508" s="3">
        <f t="shared" si="198"/>
        <v>5.6312720938855532E-2</v>
      </c>
      <c r="O508" s="3">
        <v>497</v>
      </c>
      <c r="P508" s="3">
        <f t="shared" si="199"/>
        <v>1.9722222222222223</v>
      </c>
      <c r="Q508" s="3">
        <f>(  Eur_12M!B507 + ( ('Swap(vs6M)_2Y'!B509 - Eur_12M!B507)/1  )*(P508-1) )/100</f>
        <v>-1.481111111111111E-3</v>
      </c>
      <c r="R508" s="3">
        <f t="shared" si="200"/>
        <v>1.9240205133746848</v>
      </c>
      <c r="S508" s="3">
        <f t="shared" si="201"/>
        <v>1.8449372765803713</v>
      </c>
      <c r="T508" s="13">
        <f t="shared" si="202"/>
        <v>0.97282399387278329</v>
      </c>
      <c r="U508" s="13">
        <f t="shared" si="202"/>
        <v>0.96747666832628554</v>
      </c>
      <c r="V508" s="3">
        <f t="shared" si="203"/>
        <v>162.16151456968737</v>
      </c>
      <c r="W508" s="13">
        <f t="shared" si="204"/>
        <v>0.97282399387278329</v>
      </c>
      <c r="X508" s="3">
        <f t="shared" si="205"/>
        <v>6.8074777138756157E-4</v>
      </c>
      <c r="Y508" s="3">
        <f t="shared" si="206"/>
        <v>-2.5559710960059601E-2</v>
      </c>
      <c r="Z508" s="3">
        <f t="shared" si="207"/>
        <v>102.45477872513112</v>
      </c>
      <c r="AA508" s="3">
        <f t="shared" si="208"/>
        <v>1913.660785060855</v>
      </c>
      <c r="AD508" s="3">
        <f t="shared" si="193"/>
        <v>-1.5584150514971196E-3</v>
      </c>
      <c r="AE508" s="3">
        <f>Eur_1M!B507/100</f>
        <v>-3.4899999999999996E-3</v>
      </c>
      <c r="AF508" s="3">
        <f t="shared" si="194"/>
        <v>1.5</v>
      </c>
      <c r="AG508" s="3">
        <f t="shared" si="195"/>
        <v>-0.5</v>
      </c>
      <c r="AH508" s="3">
        <f t="shared" si="197"/>
        <v>0.99844158494850288</v>
      </c>
      <c r="AI508" s="3">
        <f t="shared" si="196"/>
        <v>0.99651000000000001</v>
      </c>
      <c r="AL508" s="25"/>
      <c r="AM508" s="25"/>
    </row>
    <row r="509" spans="1:39">
      <c r="A509" s="4">
        <v>42501</v>
      </c>
      <c r="B509" s="3">
        <v>141.10489999999999</v>
      </c>
      <c r="C509" s="3">
        <f t="shared" si="184"/>
        <v>5.3520611852007796E-4</v>
      </c>
      <c r="D509" s="3">
        <f t="shared" si="185"/>
        <v>2.8644558930132775E-7</v>
      </c>
      <c r="E509" s="3">
        <f t="shared" si="186"/>
        <v>3.8643956464070992E-5</v>
      </c>
      <c r="F509" s="3">
        <f t="shared" si="187"/>
        <v>-3.0434509210253372E-3</v>
      </c>
      <c r="G509" s="3">
        <f t="shared" si="188"/>
        <v>2.1933499892557499E-2</v>
      </c>
      <c r="H509" s="3">
        <f t="shared" si="189"/>
        <v>1.5</v>
      </c>
      <c r="I509" s="13">
        <f>I510*(1+(H510*((B509/B510)-1))+((1-H510)*(Eur_1M!B509/100)*((A509-A510)/360)))</f>
        <v>122.90978554347333</v>
      </c>
      <c r="J509" s="3">
        <f t="shared" si="190"/>
        <v>117.59033491168901</v>
      </c>
      <c r="K509" s="3">
        <f t="shared" si="183"/>
        <v>1.1668260181961176</v>
      </c>
      <c r="L509" s="13">
        <f t="shared" si="191"/>
        <v>1166.8260181961177</v>
      </c>
      <c r="M509" s="3">
        <f t="shared" si="192"/>
        <v>8.0754512017722983E-4</v>
      </c>
      <c r="N509" s="3">
        <f t="shared" si="198"/>
        <v>5.6307919825350397E-2</v>
      </c>
      <c r="O509" s="3">
        <v>498</v>
      </c>
      <c r="P509" s="3">
        <f t="shared" si="199"/>
        <v>1.9761904761904763</v>
      </c>
      <c r="Q509" s="3">
        <f>(  Eur_12M!B508 + ( ('Swap(vs6M)_2Y'!B510 - Eur_12M!B508)/1  )*(P509-1) )/100</f>
        <v>-1.5452380952380954E-3</v>
      </c>
      <c r="R509" s="3">
        <f t="shared" si="200"/>
        <v>1.9501540456226796</v>
      </c>
      <c r="S509" s="3">
        <f t="shared" si="201"/>
        <v>1.8709980374715334</v>
      </c>
      <c r="T509" s="13">
        <f t="shared" si="202"/>
        <v>0.97442111940323695</v>
      </c>
      <c r="U509" s="13">
        <f t="shared" si="202"/>
        <v>0.96932732348036843</v>
      </c>
      <c r="V509" s="3">
        <f t="shared" si="203"/>
        <v>164.68804711003338</v>
      </c>
      <c r="W509" s="13">
        <f t="shared" si="204"/>
        <v>0.97442111940323695</v>
      </c>
      <c r="X509" s="3">
        <f t="shared" si="205"/>
        <v>6.4504086704133309E-4</v>
      </c>
      <c r="Y509" s="3">
        <f t="shared" si="206"/>
        <v>0.11020069353585082</v>
      </c>
      <c r="Z509" s="3">
        <f t="shared" si="207"/>
        <v>97.723210236875673</v>
      </c>
      <c r="AA509" s="3">
        <f t="shared" si="208"/>
        <v>1921.4339290053404</v>
      </c>
      <c r="AD509" s="3">
        <f t="shared" si="193"/>
        <v>5.353493668693865E-4</v>
      </c>
      <c r="AE509" s="3">
        <f>Eur_1M!B508/100</f>
        <v>-3.4999999999999996E-3</v>
      </c>
      <c r="AF509" s="3">
        <f t="shared" si="194"/>
        <v>1.5</v>
      </c>
      <c r="AG509" s="3">
        <f t="shared" si="195"/>
        <v>-0.5</v>
      </c>
      <c r="AH509" s="3">
        <f t="shared" si="197"/>
        <v>1.0005353493668694</v>
      </c>
      <c r="AI509" s="3">
        <f t="shared" si="196"/>
        <v>0.99650000000000005</v>
      </c>
      <c r="AL509" s="25"/>
      <c r="AM509" s="25"/>
    </row>
    <row r="510" spans="1:39">
      <c r="A510" s="4">
        <v>42500</v>
      </c>
      <c r="B510" s="3">
        <v>141.02940000000001</v>
      </c>
      <c r="C510" s="3">
        <f t="shared" si="184"/>
        <v>-9.0861739782480925E-4</v>
      </c>
      <c r="D510" s="3">
        <f t="shared" si="185"/>
        <v>8.2558557562992767E-7</v>
      </c>
      <c r="E510" s="3">
        <f t="shared" si="186"/>
        <v>4.8634374068010347E-5</v>
      </c>
      <c r="F510" s="3">
        <f t="shared" si="187"/>
        <v>-3.7290234006501352E-4</v>
      </c>
      <c r="G510" s="3">
        <f t="shared" si="188"/>
        <v>2.4752888879464918E-2</v>
      </c>
      <c r="H510" s="3">
        <f t="shared" si="189"/>
        <v>1.5</v>
      </c>
      <c r="I510" s="13">
        <f>I511*(1+(H511*((B510/B511)-1))+((1-H511)*(Eur_1M!B510/100)*((A510-A511)/360)))</f>
        <v>122.81057041167517</v>
      </c>
      <c r="J510" s="3">
        <f t="shared" si="190"/>
        <v>117.49541374227304</v>
      </c>
      <c r="K510" s="3">
        <f t="shared" si="183"/>
        <v>1.1658841338972481</v>
      </c>
      <c r="L510" s="13">
        <f t="shared" si="191"/>
        <v>1165.8841338972481</v>
      </c>
      <c r="M510" s="3">
        <f t="shared" si="192"/>
        <v>-1.3583820561247286E-3</v>
      </c>
      <c r="N510" s="3">
        <f t="shared" si="198"/>
        <v>5.6282062077808295E-2</v>
      </c>
      <c r="O510" s="3">
        <v>499</v>
      </c>
      <c r="P510" s="3">
        <f t="shared" si="199"/>
        <v>1.9801587301587302</v>
      </c>
      <c r="Q510" s="3">
        <f>(  Eur_12M!B509 + ( ('Swap(vs6M)_2Y'!B511 - Eur_12M!B509)/1  )*(P510-1) )/100</f>
        <v>-1.5316269841269842E-3</v>
      </c>
      <c r="R510" s="3">
        <f t="shared" si="200"/>
        <v>1.9392035900252571</v>
      </c>
      <c r="S510" s="3">
        <f t="shared" si="201"/>
        <v>1.860004534361259</v>
      </c>
      <c r="T510" s="13">
        <f t="shared" si="202"/>
        <v>0.97376172367352531</v>
      </c>
      <c r="U510" s="13">
        <f t="shared" si="202"/>
        <v>0.96855755778039421</v>
      </c>
      <c r="V510" s="3">
        <f t="shared" si="203"/>
        <v>163.79382313880592</v>
      </c>
      <c r="W510" s="13">
        <f t="shared" si="204"/>
        <v>0.97376172367352531</v>
      </c>
      <c r="X510" s="3">
        <f t="shared" si="205"/>
        <v>6.5909827790406326E-4</v>
      </c>
      <c r="Y510" s="3">
        <f t="shared" si="206"/>
        <v>6.9012220376799771E-2</v>
      </c>
      <c r="Z510" s="3">
        <f t="shared" si="207"/>
        <v>99.846068050063849</v>
      </c>
      <c r="AA510" s="3">
        <f t="shared" si="208"/>
        <v>1923.7232572365403</v>
      </c>
      <c r="AD510" s="3">
        <f t="shared" si="193"/>
        <v>-9.0820473003216939E-4</v>
      </c>
      <c r="AE510" s="3">
        <f>Eur_1M!B509/100</f>
        <v>-3.4899999999999996E-3</v>
      </c>
      <c r="AF510" s="3">
        <f t="shared" si="194"/>
        <v>1.5</v>
      </c>
      <c r="AG510" s="3">
        <f t="shared" si="195"/>
        <v>-0.5</v>
      </c>
      <c r="AH510" s="3">
        <f t="shared" si="197"/>
        <v>0.99909179526996783</v>
      </c>
      <c r="AI510" s="3">
        <f t="shared" si="196"/>
        <v>0.99651000000000001</v>
      </c>
      <c r="AL510" s="25"/>
      <c r="AM510" s="25"/>
    </row>
    <row r="511" spans="1:39">
      <c r="A511" s="4">
        <v>42499</v>
      </c>
      <c r="B511" s="3">
        <v>141.1576</v>
      </c>
      <c r="C511" s="3">
        <f t="shared" si="184"/>
        <v>1.1873215317899522E-3</v>
      </c>
      <c r="D511" s="3">
        <f t="shared" si="185"/>
        <v>1.4097324198520385E-6</v>
      </c>
      <c r="E511" s="3">
        <f t="shared" si="186"/>
        <v>6.0885471340016012E-5</v>
      </c>
      <c r="F511" s="3">
        <f t="shared" si="187"/>
        <v>-3.0804545798036294E-3</v>
      </c>
      <c r="G511" s="3">
        <f t="shared" si="188"/>
        <v>2.7589467965524722E-2</v>
      </c>
      <c r="H511" s="3">
        <f t="shared" si="189"/>
        <v>1.5</v>
      </c>
      <c r="I511" s="13">
        <f>I512*(1+(H512*((B511/B512)-1))+((1-H512)*(Eur_1M!B511/100)*((A511-A512)/360)))</f>
        <v>122.9775074432896</v>
      </c>
      <c r="J511" s="3">
        <f t="shared" si="190"/>
        <v>117.65512585445275</v>
      </c>
      <c r="K511" s="3">
        <f t="shared" si="183"/>
        <v>1.1674689261172233</v>
      </c>
      <c r="L511" s="13">
        <f t="shared" si="191"/>
        <v>1167.4689261172234</v>
      </c>
      <c r="M511" s="3">
        <f t="shared" si="192"/>
        <v>1.7949281677723597E-3</v>
      </c>
      <c r="N511" s="3">
        <f t="shared" si="198"/>
        <v>5.6272534986074409E-2</v>
      </c>
      <c r="O511" s="3">
        <v>500</v>
      </c>
      <c r="P511" s="3">
        <f t="shared" si="199"/>
        <v>1.9841269841269842</v>
      </c>
      <c r="Q511" s="3">
        <f>(  Eur_12M!B510 + ( ('Swap(vs6M)_2Y'!B512 - Eur_12M!B510)/1  )*(P511-1) )/100</f>
        <v>-1.6063492063492066E-3</v>
      </c>
      <c r="R511" s="3">
        <f t="shared" si="200"/>
        <v>1.9528474112503444</v>
      </c>
      <c r="S511" s="3">
        <f t="shared" si="201"/>
        <v>1.8735824573039443</v>
      </c>
      <c r="T511" s="13">
        <f t="shared" si="202"/>
        <v>0.97458116065769262</v>
      </c>
      <c r="U511" s="13">
        <f t="shared" si="202"/>
        <v>0.96950600108748453</v>
      </c>
      <c r="V511" s="3">
        <f t="shared" si="203"/>
        <v>165.1922801739405</v>
      </c>
      <c r="W511" s="13">
        <f t="shared" si="204"/>
        <v>0.97458116065769262</v>
      </c>
      <c r="X511" s="3">
        <f t="shared" si="205"/>
        <v>6.4042456306118319E-4</v>
      </c>
      <c r="Y511" s="3">
        <f t="shared" si="206"/>
        <v>0.18029359319735216</v>
      </c>
      <c r="Z511" s="3">
        <f t="shared" si="207"/>
        <v>97.459590909116372</v>
      </c>
      <c r="AA511" s="3">
        <f t="shared" si="208"/>
        <v>1929.7637715737562</v>
      </c>
      <c r="AD511" s="3">
        <f t="shared" si="193"/>
        <v>1.1880266770503134E-3</v>
      </c>
      <c r="AE511" s="3">
        <f>Eur_1M!B510/100</f>
        <v>-3.4899999999999996E-3</v>
      </c>
      <c r="AF511" s="3">
        <f t="shared" si="194"/>
        <v>1.5</v>
      </c>
      <c r="AG511" s="3">
        <f t="shared" si="195"/>
        <v>-0.5</v>
      </c>
      <c r="AH511" s="3">
        <f t="shared" si="197"/>
        <v>1.0011880266770503</v>
      </c>
      <c r="AI511" s="3">
        <f t="shared" si="196"/>
        <v>0.99651000000000001</v>
      </c>
      <c r="AL511" s="25"/>
      <c r="AM511" s="25"/>
    </row>
    <row r="512" spans="1:39">
      <c r="A512" s="4">
        <v>42496</v>
      </c>
      <c r="B512" s="3">
        <v>140.99010000000001</v>
      </c>
      <c r="C512" s="3">
        <f t="shared" si="184"/>
        <v>2.2658445665589724E-3</v>
      </c>
      <c r="D512" s="3">
        <f t="shared" si="185"/>
        <v>5.1340515998048176E-6</v>
      </c>
      <c r="E512" s="3">
        <f t="shared" si="186"/>
        <v>6.2162952682580331E-5</v>
      </c>
      <c r="F512" s="3">
        <f t="shared" si="187"/>
        <v>-5.9070484386998384E-3</v>
      </c>
      <c r="G512" s="3">
        <f t="shared" si="188"/>
        <v>2.759113035757162E-2</v>
      </c>
      <c r="H512" s="3">
        <f t="shared" si="189"/>
        <v>1.5</v>
      </c>
      <c r="I512" s="13">
        <f>I513*(1+(H513*((B512/B513)-1))+((1-H513)*(Eur_1M!B512/100)*((A512-A513)/360)))</f>
        <v>122.75696963514926</v>
      </c>
      <c r="J512" s="3">
        <f t="shared" si="190"/>
        <v>117.44413277033628</v>
      </c>
      <c r="K512" s="3">
        <f t="shared" si="183"/>
        <v>1.1653752827885311</v>
      </c>
      <c r="L512" s="13">
        <f t="shared" si="191"/>
        <v>1165.3752827885312</v>
      </c>
      <c r="M512" s="3">
        <f t="shared" si="192"/>
        <v>3.4016337322617003E-3</v>
      </c>
      <c r="N512" s="3">
        <f t="shared" si="198"/>
        <v>5.7613815186670914E-2</v>
      </c>
      <c r="O512" s="3">
        <v>501</v>
      </c>
      <c r="P512" s="3">
        <f t="shared" si="199"/>
        <v>1.9880952380952381</v>
      </c>
      <c r="Q512" s="3">
        <f>(  Eur_12M!B511 + ( ('Swap(vs6M)_2Y'!B513 - Eur_12M!B511)/1  )*(P512-1) )/100</f>
        <v>-1.5824999999999999E-3</v>
      </c>
      <c r="R512" s="3">
        <f t="shared" si="200"/>
        <v>1.885835891032217</v>
      </c>
      <c r="S512" s="3">
        <f t="shared" si="201"/>
        <v>1.8046005089068355</v>
      </c>
      <c r="T512" s="13">
        <f t="shared" si="202"/>
        <v>0.970341463623276</v>
      </c>
      <c r="U512" s="13">
        <f t="shared" si="202"/>
        <v>0.96443139080328388</v>
      </c>
      <c r="V512" s="3">
        <f t="shared" si="203"/>
        <v>163.3415324763896</v>
      </c>
      <c r="W512" s="13">
        <f t="shared" si="204"/>
        <v>0.970341463623276</v>
      </c>
      <c r="X512" s="3">
        <f t="shared" si="205"/>
        <v>7.1193702665614002E-4</v>
      </c>
      <c r="Y512" s="3">
        <f t="shared" si="206"/>
        <v>-7.3687687737739926E-2</v>
      </c>
      <c r="Z512" s="3">
        <f t="shared" si="207"/>
        <v>110.74828405055868</v>
      </c>
      <c r="AA512" s="3">
        <f t="shared" si="208"/>
        <v>1923.4233451293906</v>
      </c>
      <c r="AD512" s="3">
        <f t="shared" si="193"/>
        <v>2.2684135322847965E-3</v>
      </c>
      <c r="AE512" s="3">
        <f>Eur_1M!B511/100</f>
        <v>-3.4799999999999996E-3</v>
      </c>
      <c r="AF512" s="3">
        <f t="shared" si="194"/>
        <v>1.5</v>
      </c>
      <c r="AG512" s="3">
        <f t="shared" si="195"/>
        <v>-0.5</v>
      </c>
      <c r="AH512" s="3">
        <f t="shared" si="197"/>
        <v>1.0022684135322848</v>
      </c>
      <c r="AI512" s="3">
        <f t="shared" si="196"/>
        <v>0.99651999999999996</v>
      </c>
      <c r="AL512" s="25"/>
      <c r="AM512" s="25"/>
    </row>
    <row r="513" spans="1:39">
      <c r="A513" s="4">
        <v>42495</v>
      </c>
      <c r="B513" s="11">
        <f>B514</f>
        <v>140.67099999999999</v>
      </c>
      <c r="C513" s="3">
        <f t="shared" si="184"/>
        <v>0</v>
      </c>
      <c r="D513" s="3">
        <f t="shared" si="185"/>
        <v>0</v>
      </c>
      <c r="E513" s="3">
        <f t="shared" si="186"/>
        <v>5.7860827864524049E-5</v>
      </c>
      <c r="F513" s="3">
        <f t="shared" si="187"/>
        <v>-7.2607928014716775E-3</v>
      </c>
      <c r="G513" s="3">
        <f t="shared" si="188"/>
        <v>2.6378654068513131E-2</v>
      </c>
      <c r="H513" s="3">
        <f t="shared" si="189"/>
        <v>1.5</v>
      </c>
      <c r="I513" s="13">
        <f>I514*(1+(H514*((B513/B514)-1))+((1-H514)*(Eur_1M!B513/100)*((A513-A514)/360)))</f>
        <v>122.34010479907793</v>
      </c>
      <c r="J513" s="3">
        <f t="shared" si="190"/>
        <v>117.04530955646617</v>
      </c>
      <c r="K513" s="3">
        <f t="shared" si="183"/>
        <v>1.1614178376213435</v>
      </c>
      <c r="L513" s="13">
        <f t="shared" si="191"/>
        <v>1161.4178376213436</v>
      </c>
      <c r="M513" s="3">
        <f t="shared" si="192"/>
        <v>4.7916551865612306E-6</v>
      </c>
      <c r="N513" s="3">
        <f t="shared" si="198"/>
        <v>5.7788431977928059E-2</v>
      </c>
      <c r="O513" s="3">
        <v>502</v>
      </c>
      <c r="P513" s="3">
        <f t="shared" si="199"/>
        <v>1.9920634920634921</v>
      </c>
      <c r="Q513" s="3">
        <f>(  Eur_12M!B512 + ( ('Swap(vs6M)_2Y'!B514 - Eur_12M!B512)/1  )*(P513-1) )/100</f>
        <v>-1.5883333333333335E-3</v>
      </c>
      <c r="R513" s="3">
        <f t="shared" si="200"/>
        <v>1.8366656633472553</v>
      </c>
      <c r="S513" s="3">
        <f t="shared" si="201"/>
        <v>1.7551027934253369</v>
      </c>
      <c r="T513" s="13">
        <f t="shared" si="202"/>
        <v>0.96687036640031576</v>
      </c>
      <c r="U513" s="13">
        <f t="shared" si="202"/>
        <v>0.9603791366962473</v>
      </c>
      <c r="V513" s="3">
        <f t="shared" si="203"/>
        <v>159.51784309734433</v>
      </c>
      <c r="W513" s="13">
        <f t="shared" si="204"/>
        <v>0.96687036640031576</v>
      </c>
      <c r="X513" s="3">
        <f t="shared" si="205"/>
        <v>7.7968187177680196E-4</v>
      </c>
      <c r="Y513" s="3">
        <f t="shared" si="206"/>
        <v>-0.22585157654008459</v>
      </c>
      <c r="Z513" s="3">
        <f t="shared" si="207"/>
        <v>121.07054775216464</v>
      </c>
      <c r="AA513" s="3">
        <f t="shared" si="208"/>
        <v>1919.199082729953</v>
      </c>
      <c r="AD513" s="3">
        <f t="shared" si="193"/>
        <v>0</v>
      </c>
      <c r="AE513" s="3">
        <f>Eur_1M!B512/100</f>
        <v>-3.4599999999999995E-3</v>
      </c>
      <c r="AF513" s="3">
        <f t="shared" si="194"/>
        <v>1.5</v>
      </c>
      <c r="AG513" s="3">
        <f t="shared" si="195"/>
        <v>-0.5</v>
      </c>
      <c r="AH513" s="3">
        <f t="shared" si="197"/>
        <v>1</v>
      </c>
      <c r="AI513" s="3">
        <f t="shared" si="196"/>
        <v>0.99653999999999998</v>
      </c>
      <c r="AL513" s="25"/>
      <c r="AM513" s="25"/>
    </row>
    <row r="514" spans="1:39">
      <c r="A514" s="4">
        <v>42494</v>
      </c>
      <c r="B514" s="3">
        <v>140.67099999999999</v>
      </c>
      <c r="C514" s="3">
        <f t="shared" si="184"/>
        <v>-6.6800269685072112E-4</v>
      </c>
      <c r="D514" s="3">
        <f t="shared" si="185"/>
        <v>4.462276029998364E-7</v>
      </c>
      <c r="E514" s="3">
        <f t="shared" si="186"/>
        <v>5.8256869268063393E-5</v>
      </c>
      <c r="F514" s="3">
        <f t="shared" si="187"/>
        <v>-7.8901110067854455E-3</v>
      </c>
      <c r="G514" s="3">
        <f t="shared" si="188"/>
        <v>2.6359374541270488E-2</v>
      </c>
      <c r="H514" s="3">
        <f t="shared" si="189"/>
        <v>1.5</v>
      </c>
      <c r="I514" s="13">
        <f>I515*(1+(H515*((B514/B515)-1))+((1-H515)*(Eur_1M!B514/100)*((A514-A515)/360)))</f>
        <v>122.33951858888472</v>
      </c>
      <c r="J514" s="3">
        <f t="shared" si="190"/>
        <v>117.04474871704525</v>
      </c>
      <c r="K514" s="3">
        <f t="shared" si="183"/>
        <v>1.1614122725208711</v>
      </c>
      <c r="L514" s="13">
        <f t="shared" si="191"/>
        <v>1161.4122725208711</v>
      </c>
      <c r="M514" s="3">
        <f t="shared" si="192"/>
        <v>-9.9740280103648789E-4</v>
      </c>
      <c r="N514" s="3">
        <f t="shared" si="198"/>
        <v>5.7790180822700814E-2</v>
      </c>
      <c r="O514" s="3">
        <v>503</v>
      </c>
      <c r="P514" s="3">
        <f t="shared" si="199"/>
        <v>1.996031746031746</v>
      </c>
      <c r="Q514" s="3">
        <f>(  Eur_12M!B513 + ( ('Swap(vs6M)_2Y'!B515 - Eur_12M!B513)/1  )*(P514-1) )/100</f>
        <v>-1.5244047619047618E-3</v>
      </c>
      <c r="R514" s="3">
        <f t="shared" si="200"/>
        <v>1.836294134424221</v>
      </c>
      <c r="S514" s="3">
        <f t="shared" si="201"/>
        <v>1.7546475962157717</v>
      </c>
      <c r="T514" s="13">
        <f t="shared" si="202"/>
        <v>0.96684291659743782</v>
      </c>
      <c r="U514" s="13">
        <f t="shared" si="202"/>
        <v>0.96034019760109446</v>
      </c>
      <c r="V514" s="3">
        <f t="shared" si="203"/>
        <v>159.63649619411444</v>
      </c>
      <c r="W514" s="13">
        <f t="shared" si="204"/>
        <v>0.96684291659743782</v>
      </c>
      <c r="X514" s="3">
        <f t="shared" si="205"/>
        <v>7.7941823529561875E-4</v>
      </c>
      <c r="Y514" s="3">
        <f t="shared" si="206"/>
        <v>-0.28717512455218586</v>
      </c>
      <c r="Z514" s="3">
        <f t="shared" si="207"/>
        <v>121.27321239372363</v>
      </c>
      <c r="AA514" s="3">
        <f t="shared" si="208"/>
        <v>1922.710978449355</v>
      </c>
      <c r="AD514" s="3">
        <f t="shared" si="193"/>
        <v>-6.6777963272113272E-4</v>
      </c>
      <c r="AE514" s="3">
        <f>Eur_1M!B513/100</f>
        <v>-3.4499999999999999E-3</v>
      </c>
      <c r="AF514" s="3">
        <f t="shared" si="194"/>
        <v>1.5</v>
      </c>
      <c r="AG514" s="3">
        <f t="shared" si="195"/>
        <v>-0.5</v>
      </c>
      <c r="AH514" s="3">
        <f t="shared" si="197"/>
        <v>0.99933222036727887</v>
      </c>
      <c r="AI514" s="3">
        <f t="shared" si="196"/>
        <v>0.99655000000000005</v>
      </c>
      <c r="AL514" s="25"/>
      <c r="AM514" s="25"/>
    </row>
    <row r="515" spans="1:39">
      <c r="A515" s="4">
        <v>42493</v>
      </c>
      <c r="B515" s="3">
        <v>140.76499999999999</v>
      </c>
      <c r="C515" s="3">
        <f t="shared" si="184"/>
        <v>2.0117547552432938E-3</v>
      </c>
      <c r="D515" s="3">
        <f t="shared" si="185"/>
        <v>4.0471571952440054E-6</v>
      </c>
      <c r="E515" s="3">
        <f t="shared" si="186"/>
        <v>6.0171028905538062E-5</v>
      </c>
      <c r="F515" s="3">
        <f t="shared" si="187"/>
        <v>-8.7584634903778748E-3</v>
      </c>
      <c r="G515" s="3">
        <f t="shared" si="188"/>
        <v>2.664258309738457E-2</v>
      </c>
      <c r="H515" s="3">
        <f t="shared" si="189"/>
        <v>1.5</v>
      </c>
      <c r="I515" s="13">
        <f>I516*(1+(H516*((B515/B516)-1))+((1-H516)*(Eur_1M!B515/100)*((A515-A516)/360)))</f>
        <v>122.46160124007106</v>
      </c>
      <c r="J515" s="3">
        <f t="shared" si="190"/>
        <v>117.16154771540354</v>
      </c>
      <c r="K515" s="3">
        <f t="shared" si="183"/>
        <v>1.1625712462603885</v>
      </c>
      <c r="L515" s="13">
        <f t="shared" si="191"/>
        <v>1162.5712462603885</v>
      </c>
      <c r="M515" s="3">
        <f t="shared" si="192"/>
        <v>3.0208660123903206E-3</v>
      </c>
      <c r="N515" s="3">
        <f t="shared" si="198"/>
        <v>5.7695960856507071E-2</v>
      </c>
      <c r="O515" s="3">
        <v>504</v>
      </c>
      <c r="P515" s="3">
        <f t="shared" si="199"/>
        <v>2</v>
      </c>
      <c r="Q515" s="3">
        <f>(  Eur_12M!B514 + ( ('Swap(vs6M)_2Y'!B516 - Eur_12M!B514)/1  )*(P515-1) )/100</f>
        <v>-1.58E-3</v>
      </c>
      <c r="R515" s="3">
        <f t="shared" si="200"/>
        <v>1.8482021866772871</v>
      </c>
      <c r="S515" s="3">
        <f t="shared" si="201"/>
        <v>1.7666077763398675</v>
      </c>
      <c r="T515" s="13">
        <f t="shared" si="202"/>
        <v>0.96771345039011225</v>
      </c>
      <c r="U515" s="13">
        <f t="shared" si="202"/>
        <v>0.96135303111898618</v>
      </c>
      <c r="V515" s="3">
        <f t="shared" si="203"/>
        <v>160.64012044240576</v>
      </c>
      <c r="W515" s="13">
        <f t="shared" si="204"/>
        <v>0.96771345039011225</v>
      </c>
      <c r="X515" s="3">
        <f t="shared" si="205"/>
        <v>7.622323731023736E-4</v>
      </c>
      <c r="Y515" s="3">
        <f t="shared" si="206"/>
        <v>-0.19095170399007788</v>
      </c>
      <c r="Z515" s="3">
        <f t="shared" si="207"/>
        <v>118.87812615399665</v>
      </c>
      <c r="AA515" s="3">
        <f t="shared" si="208"/>
        <v>1928.7914232011353</v>
      </c>
      <c r="AD515" s="3">
        <f t="shared" si="193"/>
        <v>2.0137796915049577E-3</v>
      </c>
      <c r="AE515" s="3">
        <f>Eur_1M!B514/100</f>
        <v>-3.4300000000000003E-3</v>
      </c>
      <c r="AF515" s="3">
        <f t="shared" si="194"/>
        <v>1.5</v>
      </c>
      <c r="AG515" s="3">
        <f t="shared" si="195"/>
        <v>-0.5</v>
      </c>
      <c r="AH515" s="3">
        <f t="shared" si="197"/>
        <v>1.002013779691505</v>
      </c>
      <c r="AI515" s="3">
        <f t="shared" si="196"/>
        <v>0.99656999999999996</v>
      </c>
      <c r="AL515" s="25"/>
      <c r="AM515" s="25"/>
    </row>
    <row r="516" spans="1:39">
      <c r="A516" s="4">
        <v>42492</v>
      </c>
      <c r="B516" s="3">
        <v>140.4821</v>
      </c>
      <c r="C516" s="3">
        <f t="shared" si="184"/>
        <v>5.6749305952414719E-4</v>
      </c>
      <c r="D516" s="3">
        <f t="shared" si="185"/>
        <v>3.2204837260807725E-7</v>
      </c>
      <c r="E516" s="3">
        <f t="shared" si="186"/>
        <v>5.632141162480359E-5</v>
      </c>
      <c r="F516" s="3">
        <f t="shared" si="187"/>
        <v>-1.0325763619692337E-2</v>
      </c>
      <c r="G516" s="3">
        <f t="shared" si="188"/>
        <v>2.5347155817660793E-2</v>
      </c>
      <c r="H516" s="3">
        <f t="shared" si="189"/>
        <v>1.5</v>
      </c>
      <c r="I516" s="13">
        <f>I517*(1+(H517*((B516/B517)-1))+((1-H517)*(Eur_1M!B516/100)*((A516-A517)/360)))</f>
        <v>122.0922193585513</v>
      </c>
      <c r="J516" s="3">
        <f t="shared" si="190"/>
        <v>116.80815242660569</v>
      </c>
      <c r="K516" s="3">
        <f t="shared" si="183"/>
        <v>1.1590645735564886</v>
      </c>
      <c r="L516" s="13">
        <f t="shared" si="191"/>
        <v>1159.0645735564885</v>
      </c>
      <c r="M516" s="3">
        <f t="shared" si="192"/>
        <v>8.654399034253035E-4</v>
      </c>
      <c r="N516" s="3">
        <f t="shared" si="198"/>
        <v>5.769789779004849E-2</v>
      </c>
      <c r="O516" s="3">
        <v>505</v>
      </c>
      <c r="P516" s="3">
        <f t="shared" si="199"/>
        <v>2.003968253968254</v>
      </c>
      <c r="Q516" s="3">
        <f>(  Eur_12M!B515 + ( ('Swap(vs6M)_2Y'!B517 - Eur_12M!B515)/1  )*(P516-1) )/100</f>
        <v>-1.4653174603174602E-3</v>
      </c>
      <c r="R516" s="3">
        <f t="shared" si="200"/>
        <v>1.8121449318253697</v>
      </c>
      <c r="S516" s="3">
        <f t="shared" si="201"/>
        <v>1.7304668728108792</v>
      </c>
      <c r="T516" s="13">
        <f t="shared" si="202"/>
        <v>0.96501809735674582</v>
      </c>
      <c r="U516" s="13">
        <f t="shared" si="202"/>
        <v>0.95822655251930378</v>
      </c>
      <c r="V516" s="3">
        <f t="shared" si="203"/>
        <v>157.47381760715336</v>
      </c>
      <c r="W516" s="13">
        <f t="shared" si="204"/>
        <v>0.96501809735674582</v>
      </c>
      <c r="X516" s="3">
        <f t="shared" si="205"/>
        <v>8.1585668614115475E-4</v>
      </c>
      <c r="Y516" s="3">
        <f t="shared" si="206"/>
        <v>-0.41616081382857417</v>
      </c>
      <c r="Z516" s="3">
        <f t="shared" si="207"/>
        <v>126.73015566128596</v>
      </c>
      <c r="AA516" s="3">
        <f t="shared" si="208"/>
        <v>1925.9026122990801</v>
      </c>
      <c r="AD516" s="3">
        <f t="shared" si="193"/>
        <v>5.6765411417480927E-4</v>
      </c>
      <c r="AE516" s="3">
        <f>Eur_1M!B515/100</f>
        <v>-3.4300000000000003E-3</v>
      </c>
      <c r="AF516" s="3">
        <f t="shared" si="194"/>
        <v>1.5</v>
      </c>
      <c r="AG516" s="3">
        <f t="shared" si="195"/>
        <v>-0.5</v>
      </c>
      <c r="AH516" s="3">
        <f t="shared" si="197"/>
        <v>1.0005676541141748</v>
      </c>
      <c r="AI516" s="3">
        <f t="shared" si="196"/>
        <v>0.99656999999999996</v>
      </c>
      <c r="AL516" s="25"/>
      <c r="AM516" s="25"/>
    </row>
    <row r="517" spans="1:39">
      <c r="A517" s="4">
        <v>42489</v>
      </c>
      <c r="B517" s="3">
        <v>140.4024</v>
      </c>
      <c r="C517" s="3">
        <f t="shared" si="184"/>
        <v>-1.0877087152292846E-3</v>
      </c>
      <c r="D517" s="3">
        <f t="shared" si="185"/>
        <v>1.1831102491857409E-6</v>
      </c>
      <c r="E517" s="3">
        <f t="shared" si="186"/>
        <v>5.6015442995552281E-5</v>
      </c>
      <c r="F517" s="3">
        <f t="shared" si="187"/>
        <v>-1.1020062607140876E-2</v>
      </c>
      <c r="G517" s="3">
        <f t="shared" si="188"/>
        <v>2.5085578734181456E-2</v>
      </c>
      <c r="H517" s="3">
        <f t="shared" si="189"/>
        <v>1.5</v>
      </c>
      <c r="I517" s="13">
        <f>I518*(1+(H518*((B517/B518)-1))+((1-H518)*(Eur_1M!B517/100)*((A517-A518)/360)))</f>
        <v>121.98660158952876</v>
      </c>
      <c r="J517" s="3">
        <f>I517*(1-(1.1/100))^4</f>
        <v>116.70710572168247</v>
      </c>
      <c r="K517" s="3">
        <f t="shared" si="183"/>
        <v>1.1580619067603957</v>
      </c>
      <c r="L517" s="13">
        <f t="shared" si="191"/>
        <v>1158.0619067603957</v>
      </c>
      <c r="M517" s="3">
        <f t="shared" si="192"/>
        <v>-1.6272354025955462E-3</v>
      </c>
      <c r="N517" s="3">
        <f t="shared" si="198"/>
        <v>5.7837230090920962E-2</v>
      </c>
      <c r="O517" s="3">
        <v>506</v>
      </c>
      <c r="P517" s="3">
        <f t="shared" si="199"/>
        <v>2.0079365079365079</v>
      </c>
      <c r="Q517" s="3">
        <f>(  'Swap(vs6M)_2Y'!B520 + ( ('Swap(vs6M)_3Y'!B524 - 'Swap(vs6M)_2Y'!B520)/1  )*(P517-2) )/100</f>
        <v>-1.3365873015873018E-3</v>
      </c>
      <c r="R517" s="3">
        <f t="shared" si="200"/>
        <v>1.7987931457164152</v>
      </c>
      <c r="S517" s="3">
        <f t="shared" si="201"/>
        <v>1.716836821125286</v>
      </c>
      <c r="T517" s="13">
        <f t="shared" si="202"/>
        <v>0.96397429600690554</v>
      </c>
      <c r="U517" s="13">
        <f t="shared" si="202"/>
        <v>0.95699550442418679</v>
      </c>
      <c r="V517" s="3">
        <f t="shared" si="203"/>
        <v>156.77458959333364</v>
      </c>
      <c r="W517" s="13">
        <f t="shared" si="204"/>
        <v>0.96397429600690554</v>
      </c>
      <c r="X517" s="3">
        <f t="shared" si="205"/>
        <v>8.3364638863016479E-4</v>
      </c>
      <c r="Y517" s="3">
        <f t="shared" si="206"/>
        <v>-0.58740625605610508</v>
      </c>
      <c r="Z517" s="3">
        <f t="shared" si="207"/>
        <v>129.83831997374941</v>
      </c>
      <c r="AA517" s="3">
        <f t="shared" si="208"/>
        <v>1926.7502570812196</v>
      </c>
      <c r="AD517" s="3">
        <f t="shared" si="193"/>
        <v>-1.0871173745262697E-3</v>
      </c>
      <c r="AE517" s="3">
        <f>Eur_1M!B516/100</f>
        <v>-3.4399999999999999E-3</v>
      </c>
      <c r="AF517" s="3">
        <f t="shared" si="194"/>
        <v>1.5</v>
      </c>
      <c r="AG517" s="3">
        <f t="shared" si="195"/>
        <v>-0.5</v>
      </c>
      <c r="AH517" s="3">
        <f t="shared" si="197"/>
        <v>0.99891288262547373</v>
      </c>
      <c r="AI517" s="3">
        <f t="shared" si="196"/>
        <v>0.99656</v>
      </c>
      <c r="AL517" s="25"/>
      <c r="AM517" s="25"/>
    </row>
    <row r="518" spans="1:39">
      <c r="A518" s="4">
        <v>42488</v>
      </c>
      <c r="B518" s="3">
        <v>140.55520000000001</v>
      </c>
      <c r="C518" s="3">
        <f t="shared" si="184"/>
        <v>3.0170635093038452E-4</v>
      </c>
      <c r="D518" s="3">
        <f t="shared" si="185"/>
        <v>9.1026722191728339E-8</v>
      </c>
      <c r="E518" s="3">
        <f t="shared" si="186"/>
        <v>5.6059956438778999E-5</v>
      </c>
      <c r="F518" s="3">
        <f t="shared" si="187"/>
        <v>-8.8243720814054575E-3</v>
      </c>
      <c r="G518" s="3">
        <f t="shared" si="188"/>
        <v>2.5637816585486174E-2</v>
      </c>
      <c r="H518" s="3">
        <f t="shared" si="189"/>
        <v>1.5</v>
      </c>
      <c r="I518" s="13">
        <f>I519*(1+(H519*((B518/B519)-1))+((1-H519)*(Eur_1M!B518/100)*((A518-A519)/360)))</f>
        <v>122.18526409777439</v>
      </c>
      <c r="J518" s="3">
        <f t="shared" si="190"/>
        <v>116.89717025377571</v>
      </c>
      <c r="K518" s="3">
        <f t="shared" si="183"/>
        <v>1.1599478801386434</v>
      </c>
      <c r="L518" s="13">
        <f t="shared" si="191"/>
        <v>1159.9478801386433</v>
      </c>
      <c r="M518" s="3">
        <f t="shared" si="192"/>
        <v>4.5728712049816788E-4</v>
      </c>
      <c r="N518" s="3">
        <f t="shared" si="198"/>
        <v>5.8016544245456346E-2</v>
      </c>
      <c r="O518" s="3">
        <v>507</v>
      </c>
      <c r="P518" s="3">
        <f t="shared" si="199"/>
        <v>2.0119047619047619</v>
      </c>
      <c r="Q518" s="3">
        <f>(  'Swap(vs6M)_2Y'!B521 + ( ('Swap(vs6M)_3Y'!B525 - 'Swap(vs6M)_2Y'!B521)/1  )*(P518-2) )/100</f>
        <v>-1.475642857142857E-3</v>
      </c>
      <c r="R518" s="3">
        <f t="shared" si="200"/>
        <v>1.8081086600476057</v>
      </c>
      <c r="S518" s="3">
        <f t="shared" si="201"/>
        <v>1.7258170488014328</v>
      </c>
      <c r="T518" s="13">
        <f t="shared" si="202"/>
        <v>0.9647052046877842</v>
      </c>
      <c r="U518" s="13">
        <f t="shared" si="202"/>
        <v>0.95780983416326337</v>
      </c>
      <c r="V518" s="3">
        <f t="shared" si="203"/>
        <v>158.35010118748903</v>
      </c>
      <c r="W518" s="13">
        <f t="shared" si="204"/>
        <v>0.9647052046877842</v>
      </c>
      <c r="X518" s="3">
        <f t="shared" si="205"/>
        <v>8.1509063428819464E-4</v>
      </c>
      <c r="Y518" s="3">
        <f t="shared" si="206"/>
        <v>-0.42809309380258687</v>
      </c>
      <c r="Z518" s="3">
        <f t="shared" si="207"/>
        <v>128.00947872816582</v>
      </c>
      <c r="AA518" s="3">
        <f t="shared" si="208"/>
        <v>1932.7517125637019</v>
      </c>
      <c r="AD518" s="3">
        <f t="shared" si="193"/>
        <v>3.0175186886904903E-4</v>
      </c>
      <c r="AE518" s="3">
        <f>Eur_1M!B517/100</f>
        <v>-3.4300000000000003E-3</v>
      </c>
      <c r="AF518" s="3">
        <f t="shared" si="194"/>
        <v>1.5</v>
      </c>
      <c r="AG518" s="3">
        <f t="shared" si="195"/>
        <v>-0.5</v>
      </c>
      <c r="AH518" s="3">
        <f t="shared" si="197"/>
        <v>1.000301751868869</v>
      </c>
      <c r="AI518" s="3">
        <f t="shared" si="196"/>
        <v>0.99656999999999996</v>
      </c>
      <c r="AL518" s="25"/>
      <c r="AM518" s="25"/>
    </row>
    <row r="519" spans="1:39">
      <c r="A519" s="4">
        <v>42487</v>
      </c>
      <c r="B519" s="3">
        <v>140.5128</v>
      </c>
      <c r="C519" s="3">
        <f t="shared" si="184"/>
        <v>-1.2595923847598858E-4</v>
      </c>
      <c r="D519" s="3">
        <f t="shared" si="185"/>
        <v>1.5865729757450962E-8</v>
      </c>
      <c r="E519" s="3">
        <f t="shared" si="186"/>
        <v>5.5977333760322903E-5</v>
      </c>
      <c r="F519" s="3">
        <f t="shared" si="187"/>
        <v>-9.2177520039671192E-3</v>
      </c>
      <c r="G519" s="3">
        <f t="shared" si="188"/>
        <v>2.5530084716190928E-2</v>
      </c>
      <c r="H519" s="3">
        <f t="shared" si="189"/>
        <v>1.5</v>
      </c>
      <c r="I519" s="13">
        <f>I520*(1+(H520*((B519/B520)-1))+((1-H520)*(Eur_1M!B519/100)*((A519-A520)/360)))</f>
        <v>122.1294031234133</v>
      </c>
      <c r="J519" s="3">
        <f t="shared" si="190"/>
        <v>116.84372690380508</v>
      </c>
      <c r="K519" s="3">
        <f t="shared" si="183"/>
        <v>1.1594175721733491</v>
      </c>
      <c r="L519" s="13">
        <f t="shared" si="191"/>
        <v>1159.4175721733491</v>
      </c>
      <c r="M519" s="3">
        <f t="shared" si="192"/>
        <v>-1.8418003012760583E-4</v>
      </c>
      <c r="N519" s="3">
        <f t="shared" si="198"/>
        <v>5.8113408876542143E-2</v>
      </c>
      <c r="O519" s="3">
        <v>508</v>
      </c>
      <c r="P519" s="3">
        <f t="shared" si="199"/>
        <v>2.0158730158730158</v>
      </c>
      <c r="Q519" s="3">
        <f>(  'Swap(vs6M)_2Y'!B522 + ( ('Swap(vs6M)_3Y'!B526 - 'Swap(vs6M)_2Y'!B522)/1  )*(P519-2) )/100</f>
        <v>-1.483968253968254E-3</v>
      </c>
      <c r="R519" s="3">
        <f t="shared" si="200"/>
        <v>1.7977191201721581</v>
      </c>
      <c r="S519" s="3">
        <f t="shared" si="201"/>
        <v>1.7152088636679075</v>
      </c>
      <c r="T519" s="13">
        <f t="shared" si="202"/>
        <v>0.96388923505563118</v>
      </c>
      <c r="U519" s="13">
        <f t="shared" si="202"/>
        <v>0.95684652981278917</v>
      </c>
      <c r="V519" s="3">
        <f t="shared" si="203"/>
        <v>157.83690292900644</v>
      </c>
      <c r="W519" s="13">
        <f t="shared" si="204"/>
        <v>0.96388923505563118</v>
      </c>
      <c r="X519" s="3">
        <f t="shared" si="205"/>
        <v>8.2868044824574146E-4</v>
      </c>
      <c r="Y519" s="3">
        <f t="shared" si="206"/>
        <v>-0.45681935193977541</v>
      </c>
      <c r="Z519" s="3">
        <f t="shared" si="207"/>
        <v>130.49875602842786</v>
      </c>
      <c r="AA519" s="3">
        <f t="shared" si="208"/>
        <v>1934.6599707229996</v>
      </c>
      <c r="AD519" s="3">
        <f t="shared" si="193"/>
        <v>-1.2595130594417192E-4</v>
      </c>
      <c r="AE519" s="3">
        <f>Eur_1M!B518/100</f>
        <v>-3.4300000000000003E-3</v>
      </c>
      <c r="AF519" s="3">
        <f t="shared" si="194"/>
        <v>1.5</v>
      </c>
      <c r="AG519" s="3">
        <f t="shared" si="195"/>
        <v>-0.5</v>
      </c>
      <c r="AH519" s="3">
        <f t="shared" si="197"/>
        <v>0.99987404869405583</v>
      </c>
      <c r="AI519" s="3">
        <f t="shared" si="196"/>
        <v>0.99656999999999996</v>
      </c>
      <c r="AL519" s="25"/>
      <c r="AM519" s="25"/>
    </row>
    <row r="520" spans="1:39">
      <c r="A520" s="4">
        <v>42486</v>
      </c>
      <c r="B520" s="3">
        <v>140.53049999999999</v>
      </c>
      <c r="C520" s="3">
        <f t="shared" si="184"/>
        <v>-2.8815214632612967E-4</v>
      </c>
      <c r="D520" s="3">
        <f t="shared" si="185"/>
        <v>8.3031659432355242E-8</v>
      </c>
      <c r="E520" s="3">
        <f t="shared" si="186"/>
        <v>5.5975333787684374E-5</v>
      </c>
      <c r="F520" s="3">
        <f t="shared" si="187"/>
        <v>-9.2095457150037485E-3</v>
      </c>
      <c r="G520" s="3">
        <f t="shared" si="188"/>
        <v>2.5531456957848576E-2</v>
      </c>
      <c r="H520" s="3">
        <f t="shared" si="189"/>
        <v>1.5</v>
      </c>
      <c r="I520" s="13">
        <f>I521*(1+(H521*((B520/B521)-1))+((1-H521)*(Eur_1M!B520/100)*((A520-A521)/360)))</f>
        <v>122.15189899214135</v>
      </c>
      <c r="J520" s="3">
        <f t="shared" si="190"/>
        <v>116.86524916687115</v>
      </c>
      <c r="K520" s="3">
        <f t="shared" ref="K520:K583" si="209">J520/$Y$2</f>
        <v>1.1596311334029756</v>
      </c>
      <c r="L520" s="13">
        <f t="shared" si="191"/>
        <v>1159.6311334029756</v>
      </c>
      <c r="M520" s="3">
        <f t="shared" si="192"/>
        <v>-4.2749342513174283E-4</v>
      </c>
      <c r="N520" s="3">
        <f t="shared" si="198"/>
        <v>5.8113677099000033E-2</v>
      </c>
      <c r="O520" s="3">
        <v>509</v>
      </c>
      <c r="P520" s="3">
        <f t="shared" si="199"/>
        <v>2.0198412698412698</v>
      </c>
      <c r="Q520" s="3">
        <f>(  'Swap(vs6M)_2Y'!B523 + ( ('Swap(vs6M)_3Y'!B527 - 'Swap(vs6M)_2Y'!B523)/1  )*(P520-2) )/100</f>
        <v>-1.4520833333333332E-3</v>
      </c>
      <c r="R520" s="3">
        <f t="shared" si="200"/>
        <v>1.7989640146871202</v>
      </c>
      <c r="S520" s="3">
        <f t="shared" si="201"/>
        <v>1.7163722060264199</v>
      </c>
      <c r="T520" s="13">
        <f t="shared" si="202"/>
        <v>0.9639878133888129</v>
      </c>
      <c r="U520" s="13">
        <f t="shared" si="202"/>
        <v>0.9569530298656197</v>
      </c>
      <c r="V520" s="3">
        <f t="shared" si="203"/>
        <v>158.10640867304755</v>
      </c>
      <c r="W520" s="13">
        <f t="shared" si="204"/>
        <v>0.9639878133888129</v>
      </c>
      <c r="X520" s="3">
        <f t="shared" si="205"/>
        <v>8.258587786394492E-4</v>
      </c>
      <c r="Y520" s="3">
        <f t="shared" si="206"/>
        <v>-0.48164929199868589</v>
      </c>
      <c r="Z520" s="3">
        <f t="shared" si="207"/>
        <v>130.35903004198269</v>
      </c>
      <c r="AA520" s="3">
        <f t="shared" si="208"/>
        <v>1938.5706778746901</v>
      </c>
      <c r="AD520" s="3">
        <f t="shared" si="193"/>
        <v>-2.881106344837514E-4</v>
      </c>
      <c r="AE520" s="3">
        <f>Eur_1M!B519/100</f>
        <v>-3.4300000000000003E-3</v>
      </c>
      <c r="AF520" s="3">
        <f t="shared" si="194"/>
        <v>1.5</v>
      </c>
      <c r="AG520" s="3">
        <f t="shared" si="195"/>
        <v>-0.5</v>
      </c>
      <c r="AH520" s="3">
        <f t="shared" si="197"/>
        <v>0.99971188936551625</v>
      </c>
      <c r="AI520" s="3">
        <f t="shared" si="196"/>
        <v>0.99656999999999996</v>
      </c>
      <c r="AL520" s="25"/>
      <c r="AM520" s="25"/>
    </row>
    <row r="521" spans="1:39">
      <c r="A521" s="4">
        <v>42485</v>
      </c>
      <c r="B521" s="3">
        <v>140.571</v>
      </c>
      <c r="C521" s="3">
        <f t="shared" ref="C521:C584" si="210">+LN(B521/B522)</f>
        <v>-1.1958330699994538E-3</v>
      </c>
      <c r="D521" s="3">
        <f t="shared" ref="D521:D584" si="211">+C521^2</f>
        <v>1.4300167313043187E-6</v>
      </c>
      <c r="E521" s="3">
        <f t="shared" ref="E521:E584" si="212">+SUM(D521:D540)</f>
        <v>6.9545462114940659E-5</v>
      </c>
      <c r="F521" s="3">
        <f t="shared" ref="F521:F584" si="213">+SUM(C521:C540)</f>
        <v>-5.2263753025943993E-3</v>
      </c>
      <c r="G521" s="3">
        <f t="shared" ref="G521:G584" si="214">+SQRT($D$3/$D$2)*SQRT(E521-((1/$D$2)*F521^2))</f>
        <v>2.9309799954998057E-2</v>
      </c>
      <c r="H521" s="3">
        <f t="shared" ref="H521:H584" si="215">+MIN($D$5,$D$4/G523)</f>
        <v>1.5</v>
      </c>
      <c r="I521" s="13">
        <f>I522*(1+(H522*((B521/B522)-1))+((1-H522)*(Eur_1M!B521/100)*((A521-A522)/360)))</f>
        <v>122.20412928908668</v>
      </c>
      <c r="J521" s="3">
        <f t="shared" ref="J521:J584" si="216">I521*(1-(1.1/100))^4</f>
        <v>116.91521897263708</v>
      </c>
      <c r="K521" s="3">
        <f t="shared" si="209"/>
        <v>1.1601269740648437</v>
      </c>
      <c r="L521" s="13">
        <f t="shared" ref="L521:L584" si="217">K521*1000</f>
        <v>1160.1269740648436</v>
      </c>
      <c r="M521" s="3">
        <f t="shared" ref="M521:M584" si="218">LN(L521/L522)</f>
        <v>-1.7800107995037974E-3</v>
      </c>
      <c r="N521" s="3">
        <f t="shared" si="198"/>
        <v>5.8093520337818977E-2</v>
      </c>
      <c r="O521" s="3">
        <v>510</v>
      </c>
      <c r="P521" s="3">
        <f t="shared" si="199"/>
        <v>2.0238095238095237</v>
      </c>
      <c r="Q521" s="3">
        <f>(  'Swap(vs6M)_2Y'!B524 + ( ('Swap(vs6M)_3Y'!B528 - 'Swap(vs6M)_2Y'!B524)/1  )*(P521-2) )/100</f>
        <v>-1.4914285714285713E-3</v>
      </c>
      <c r="R521" s="3">
        <f t="shared" si="200"/>
        <v>1.8020149125019955</v>
      </c>
      <c r="S521" s="3">
        <f t="shared" si="201"/>
        <v>1.7193706873493442</v>
      </c>
      <c r="T521" s="13">
        <f t="shared" si="202"/>
        <v>0.96422847031434622</v>
      </c>
      <c r="U521" s="13">
        <f t="shared" si="202"/>
        <v>0.95722655192044337</v>
      </c>
      <c r="V521" s="3">
        <f t="shared" si="203"/>
        <v>158.50727946805262</v>
      </c>
      <c r="W521" s="13">
        <f t="shared" si="204"/>
        <v>0.96422847031434622</v>
      </c>
      <c r="X521" s="3">
        <f t="shared" si="205"/>
        <v>8.2046294012078221E-4</v>
      </c>
      <c r="Y521" s="3">
        <f t="shared" si="206"/>
        <v>-0.43140351354975093</v>
      </c>
      <c r="Z521" s="3">
        <f t="shared" si="207"/>
        <v>129.82769548571432</v>
      </c>
      <c r="AA521" s="3">
        <f t="shared" si="208"/>
        <v>1943.1003604503983</v>
      </c>
      <c r="AD521" s="3">
        <f t="shared" ref="AD521:AD584" si="219">B521/B522-1</f>
        <v>-1.1951183465588322E-3</v>
      </c>
      <c r="AE521" s="3">
        <f>Eur_1M!B520/100</f>
        <v>-3.4300000000000003E-3</v>
      </c>
      <c r="AF521" s="3">
        <f t="shared" ref="AF521:AF584" si="220">H521</f>
        <v>1.5</v>
      </c>
      <c r="AG521" s="3">
        <f t="shared" ref="AG521:AG584" si="221">1-AF521</f>
        <v>-0.5</v>
      </c>
      <c r="AH521" s="3">
        <f t="shared" si="197"/>
        <v>0.99880488165344117</v>
      </c>
      <c r="AI521" s="3">
        <f t="shared" ref="AI521:AI584" si="222">AE521+1</f>
        <v>0.99656999999999996</v>
      </c>
      <c r="AL521" s="25"/>
      <c r="AM521" s="25"/>
    </row>
    <row r="522" spans="1:39">
      <c r="A522" s="4">
        <v>42482</v>
      </c>
      <c r="B522" s="3">
        <v>140.73920000000001</v>
      </c>
      <c r="C522" s="3">
        <f t="shared" si="210"/>
        <v>3.567517436591213E-4</v>
      </c>
      <c r="D522" s="3">
        <f t="shared" si="211"/>
        <v>1.2727180660382339E-7</v>
      </c>
      <c r="E522" s="3">
        <f t="shared" si="212"/>
        <v>6.8198019858688776E-5</v>
      </c>
      <c r="F522" s="3">
        <f t="shared" si="213"/>
        <v>-3.7431844850877066E-3</v>
      </c>
      <c r="G522" s="3">
        <f t="shared" si="214"/>
        <v>2.9162781919137206E-2</v>
      </c>
      <c r="H522" s="3">
        <f t="shared" si="215"/>
        <v>1.5</v>
      </c>
      <c r="I522" s="13">
        <f>I523*(1+(H523*((B522/B523)-1))+((1-H523)*(Eur_1M!B522/100)*((A522-A523)/360)))</f>
        <v>122.42184767201604</v>
      </c>
      <c r="J522" s="3">
        <f t="shared" si="216"/>
        <v>117.1235146543185</v>
      </c>
      <c r="K522" s="3">
        <f t="shared" si="209"/>
        <v>1.162193851593905</v>
      </c>
      <c r="L522" s="13">
        <f t="shared" si="217"/>
        <v>1162.193851593905</v>
      </c>
      <c r="M522" s="3">
        <f t="shared" si="218"/>
        <v>5.3982734769083423E-4</v>
      </c>
      <c r="N522" s="3">
        <f t="shared" si="198"/>
        <v>5.8527734468013549E-2</v>
      </c>
      <c r="O522" s="3">
        <v>511</v>
      </c>
      <c r="P522" s="3">
        <f t="shared" si="199"/>
        <v>2.0277777777777777</v>
      </c>
      <c r="Q522" s="3">
        <f>(  'Swap(vs6M)_2Y'!B525 + ( ('Swap(vs6M)_3Y'!B529 - 'Swap(vs6M)_2Y'!B525)/1  )*(P522-2) )/100</f>
        <v>-1.541611111111111E-3</v>
      </c>
      <c r="R522" s="3">
        <f t="shared" si="200"/>
        <v>1.8076567773542866</v>
      </c>
      <c r="S522" s="3">
        <f t="shared" si="201"/>
        <v>1.724313246937677</v>
      </c>
      <c r="T522" s="13">
        <f t="shared" si="202"/>
        <v>0.96467003220133851</v>
      </c>
      <c r="U522" s="13">
        <f t="shared" si="202"/>
        <v>0.95767434542463914</v>
      </c>
      <c r="V522" s="3">
        <f t="shared" si="203"/>
        <v>160.46081780283328</v>
      </c>
      <c r="W522" s="13">
        <f t="shared" si="204"/>
        <v>0.96467003220133851</v>
      </c>
      <c r="X522" s="3">
        <f t="shared" si="205"/>
        <v>8.0390415780777979E-4</v>
      </c>
      <c r="Y522" s="3">
        <f t="shared" si="206"/>
        <v>-0.37876741924439106</v>
      </c>
      <c r="Z522" s="3">
        <f t="shared" si="207"/>
        <v>128.8675271107511</v>
      </c>
      <c r="AA522" s="3">
        <f t="shared" si="208"/>
        <v>1948.0308793890927</v>
      </c>
      <c r="AD522" s="3">
        <f t="shared" si="219"/>
        <v>3.5681538713050465E-4</v>
      </c>
      <c r="AE522" s="3">
        <f>Eur_1M!B521/100</f>
        <v>-3.4200000000000003E-3</v>
      </c>
      <c r="AF522" s="3">
        <f t="shared" si="220"/>
        <v>1.5</v>
      </c>
      <c r="AG522" s="3">
        <f t="shared" si="221"/>
        <v>-0.5</v>
      </c>
      <c r="AH522" s="3">
        <f t="shared" ref="AH522:AH585" si="223">(1+AD522)</f>
        <v>1.0003568153871305</v>
      </c>
      <c r="AI522" s="3">
        <f t="shared" si="222"/>
        <v>0.99658000000000002</v>
      </c>
      <c r="AL522" s="25"/>
      <c r="AM522" s="25"/>
    </row>
    <row r="523" spans="1:39">
      <c r="A523" s="4">
        <v>42481</v>
      </c>
      <c r="B523" s="3">
        <v>140.68899999999999</v>
      </c>
      <c r="C523" s="3">
        <f t="shared" si="210"/>
        <v>-3.0857387954408805E-3</v>
      </c>
      <c r="D523" s="3">
        <f t="shared" si="211"/>
        <v>9.5217839136889355E-6</v>
      </c>
      <c r="E523" s="3">
        <f t="shared" si="212"/>
        <v>6.8408309259798E-5</v>
      </c>
      <c r="F523" s="3">
        <f t="shared" si="213"/>
        <v>-4.6809364075015604E-3</v>
      </c>
      <c r="G523" s="3">
        <f t="shared" si="214"/>
        <v>2.9122854638810369E-2</v>
      </c>
      <c r="H523" s="3">
        <f t="shared" si="215"/>
        <v>1.5</v>
      </c>
      <c r="I523" s="13">
        <f>I524*(1+(H524*((B523/B524)-1))+((1-H524)*(Eur_1M!B523/100)*((A523-A524)/360)))</f>
        <v>122.35577884517207</v>
      </c>
      <c r="J523" s="3">
        <f t="shared" si="216"/>
        <v>117.06030524067049</v>
      </c>
      <c r="K523" s="3">
        <f t="shared" si="209"/>
        <v>1.1615666368785562</v>
      </c>
      <c r="L523" s="13">
        <f t="shared" si="217"/>
        <v>1161.5666368785562</v>
      </c>
      <c r="M523" s="3">
        <f t="shared" si="218"/>
        <v>-4.6274141806435442E-3</v>
      </c>
      <c r="N523" s="3">
        <f t="shared" si="198"/>
        <v>5.8267482927878547E-2</v>
      </c>
      <c r="O523" s="3">
        <v>512</v>
      </c>
      <c r="P523" s="3">
        <f t="shared" si="199"/>
        <v>2.0317460317460316</v>
      </c>
      <c r="Q523" s="3">
        <f>(  'Swap(vs6M)_2Y'!B526 + ( ('Swap(vs6M)_3Y'!B530 - 'Swap(vs6M)_2Y'!B526)/1  )*(P523-2) )/100</f>
        <v>-1.4195238095238093E-3</v>
      </c>
      <c r="R523" s="3">
        <f t="shared" si="200"/>
        <v>1.8100799213428884</v>
      </c>
      <c r="S523" s="3">
        <f t="shared" si="201"/>
        <v>1.7270258421406708</v>
      </c>
      <c r="T523" s="13">
        <f t="shared" si="202"/>
        <v>0.96485830290021202</v>
      </c>
      <c r="U523" s="13">
        <f t="shared" si="202"/>
        <v>0.95791848875683228</v>
      </c>
      <c r="V523" s="3">
        <f t="shared" si="203"/>
        <v>160.06199326191711</v>
      </c>
      <c r="W523" s="13">
        <f t="shared" si="204"/>
        <v>0.96485830290021202</v>
      </c>
      <c r="X523" s="3">
        <f t="shared" si="205"/>
        <v>8.036113595569983E-4</v>
      </c>
      <c r="Y523" s="3">
        <f t="shared" si="206"/>
        <v>-0.47687355523877994</v>
      </c>
      <c r="Z523" s="3">
        <f t="shared" si="207"/>
        <v>128.3600873433584</v>
      </c>
      <c r="AA523" s="3">
        <f t="shared" si="208"/>
        <v>1951.8683849188235</v>
      </c>
      <c r="AD523" s="3">
        <f t="shared" si="219"/>
        <v>-3.0809827966650216E-3</v>
      </c>
      <c r="AE523" s="3">
        <f>Eur_1M!B522/100</f>
        <v>-3.4200000000000003E-3</v>
      </c>
      <c r="AF523" s="3">
        <f t="shared" si="220"/>
        <v>1.5</v>
      </c>
      <c r="AG523" s="3">
        <f t="shared" si="221"/>
        <v>-0.5</v>
      </c>
      <c r="AH523" s="3">
        <f t="shared" si="223"/>
        <v>0.99691901720333498</v>
      </c>
      <c r="AI523" s="3">
        <f t="shared" si="222"/>
        <v>0.99658000000000002</v>
      </c>
      <c r="AL523" s="25"/>
      <c r="AM523" s="25"/>
    </row>
    <row r="524" spans="1:39">
      <c r="A524" s="4">
        <v>42480</v>
      </c>
      <c r="B524" s="3">
        <v>141.12379999999999</v>
      </c>
      <c r="C524" s="3">
        <f t="shared" si="210"/>
        <v>3.3805823782548995E-4</v>
      </c>
      <c r="D524" s="3">
        <f t="shared" si="211"/>
        <v>1.1428337216167553E-7</v>
      </c>
      <c r="E524" s="3">
        <f t="shared" si="212"/>
        <v>5.9446139568574959E-5</v>
      </c>
      <c r="F524" s="3">
        <f t="shared" si="213"/>
        <v>-8.4712393757004913E-4</v>
      </c>
      <c r="G524" s="3">
        <f t="shared" si="214"/>
        <v>2.735999376125137E-2</v>
      </c>
      <c r="H524" s="3">
        <f t="shared" si="215"/>
        <v>1.5</v>
      </c>
      <c r="I524" s="13">
        <f>I525*(1+(H525*((B524/B525)-1))+((1-H525)*(Eur_1M!B524/100)*((A524-A525)/360)))</f>
        <v>122.92328173408229</v>
      </c>
      <c r="J524" s="3">
        <f t="shared" si="216"/>
        <v>117.60324699648945</v>
      </c>
      <c r="K524" s="3">
        <f t="shared" si="209"/>
        <v>1.1669541423017733</v>
      </c>
      <c r="L524" s="13">
        <f t="shared" si="217"/>
        <v>1166.9541423017733</v>
      </c>
      <c r="M524" s="3">
        <f t="shared" si="218"/>
        <v>5.1180597279175573E-4</v>
      </c>
      <c r="N524" s="3">
        <f t="shared" ref="N524:N587" si="224">SQRT(252)*STDEV(M525:M703)</f>
        <v>5.8366091859126765E-2</v>
      </c>
      <c r="O524" s="3">
        <v>513</v>
      </c>
      <c r="P524" s="3">
        <f t="shared" ref="P524:P587" si="225">O524/252</f>
        <v>2.0357142857142856</v>
      </c>
      <c r="Q524" s="3">
        <f>(  'Swap(vs6M)_2Y'!B527 + ( ('Swap(vs6M)_3Y'!B531 - 'Swap(vs6M)_2Y'!B527)/1  )*(P524-2) )/100</f>
        <v>-1.5109642857142858E-3</v>
      </c>
      <c r="R524" s="3">
        <f t="shared" si="200"/>
        <v>1.8587455479300936</v>
      </c>
      <c r="S524" s="3">
        <f t="shared" si="201"/>
        <v>1.7754697070890848</v>
      </c>
      <c r="T524" s="13">
        <f t="shared" si="202"/>
        <v>0.96846839300082077</v>
      </c>
      <c r="U524" s="13">
        <f t="shared" si="202"/>
        <v>0.9620898184448553</v>
      </c>
      <c r="V524" s="3">
        <f t="shared" si="203"/>
        <v>165.1045445941927</v>
      </c>
      <c r="W524" s="13">
        <f t="shared" si="204"/>
        <v>0.96846839300082077</v>
      </c>
      <c r="X524" s="3">
        <f t="shared" si="205"/>
        <v>7.2963833541282188E-4</v>
      </c>
      <c r="Y524" s="3">
        <f t="shared" si="206"/>
        <v>-0.2342517942022313</v>
      </c>
      <c r="Z524" s="3">
        <f t="shared" si="207"/>
        <v>118.05724994011469</v>
      </c>
      <c r="AA524" s="3">
        <f t="shared" si="208"/>
        <v>1964.5735186952868</v>
      </c>
      <c r="AD524" s="3">
        <f t="shared" si="219"/>
        <v>3.3811538595118762E-4</v>
      </c>
      <c r="AE524" s="3">
        <f>Eur_1M!B523/100</f>
        <v>-3.4200000000000003E-3</v>
      </c>
      <c r="AF524" s="3">
        <f t="shared" si="220"/>
        <v>1.5</v>
      </c>
      <c r="AG524" s="3">
        <f t="shared" si="221"/>
        <v>-0.5</v>
      </c>
      <c r="AH524" s="3">
        <f t="shared" si="223"/>
        <v>1.0003381153859512</v>
      </c>
      <c r="AI524" s="3">
        <f t="shared" si="222"/>
        <v>0.99658000000000002</v>
      </c>
      <c r="AL524" s="25"/>
      <c r="AM524" s="25"/>
    </row>
    <row r="525" spans="1:39">
      <c r="A525" s="4">
        <v>42479</v>
      </c>
      <c r="B525" s="3">
        <v>141.0761</v>
      </c>
      <c r="C525" s="3">
        <f t="shared" si="210"/>
        <v>-1.1405773265576013E-3</v>
      </c>
      <c r="D525" s="3">
        <f t="shared" si="211"/>
        <v>1.300916637857285E-6</v>
      </c>
      <c r="E525" s="3">
        <f t="shared" si="212"/>
        <v>5.9680305338682979E-5</v>
      </c>
      <c r="F525" s="3">
        <f t="shared" si="213"/>
        <v>-1.7754779845198195E-3</v>
      </c>
      <c r="G525" s="3">
        <f t="shared" si="214"/>
        <v>2.7385870158917563E-2</v>
      </c>
      <c r="H525" s="3">
        <f t="shared" si="215"/>
        <v>1.5</v>
      </c>
      <c r="I525" s="13">
        <f>I526*(1+(H526*((B525/B526)-1))+((1-H526)*(Eur_1M!B525/100)*((A525-A526)/360)))</f>
        <v>122.86038496114062</v>
      </c>
      <c r="J525" s="3">
        <f t="shared" si="216"/>
        <v>117.5430723524416</v>
      </c>
      <c r="K525" s="3">
        <f t="shared" si="209"/>
        <v>1.1663570410148056</v>
      </c>
      <c r="L525" s="13">
        <f t="shared" si="217"/>
        <v>1166.3570410148056</v>
      </c>
      <c r="M525" s="3">
        <f t="shared" si="218"/>
        <v>-1.7065960802436569E-3</v>
      </c>
      <c r="N525" s="3">
        <f t="shared" si="224"/>
        <v>5.853170886160719E-2</v>
      </c>
      <c r="O525" s="3">
        <v>514</v>
      </c>
      <c r="P525" s="3">
        <f t="shared" si="225"/>
        <v>2.0396825396825395</v>
      </c>
      <c r="Q525" s="3">
        <f>(  'Swap(vs6M)_2Y'!B528 + ( ('Swap(vs6M)_3Y'!B532 - 'Swap(vs6M)_2Y'!B528)/1  )*(P525-2) )/100</f>
        <v>-1.5227301587301589E-3</v>
      </c>
      <c r="R525" s="3">
        <f t="shared" si="200"/>
        <v>1.8455179797784085</v>
      </c>
      <c r="S525" s="3">
        <f t="shared" si="201"/>
        <v>1.7619244829287015</v>
      </c>
      <c r="T525" s="13">
        <f t="shared" si="202"/>
        <v>0.96751888725973056</v>
      </c>
      <c r="U525" s="13">
        <f t="shared" si="202"/>
        <v>0.9609589712808686</v>
      </c>
      <c r="V525" s="3">
        <f t="shared" si="203"/>
        <v>164.52422629965872</v>
      </c>
      <c r="W525" s="13">
        <f t="shared" si="204"/>
        <v>0.96751888725973056</v>
      </c>
      <c r="X525" s="3">
        <f t="shared" si="205"/>
        <v>7.4527459811594792E-4</v>
      </c>
      <c r="Y525" s="3">
        <f t="shared" si="206"/>
        <v>-0.26889476548492297</v>
      </c>
      <c r="Z525" s="3">
        <f t="shared" si="207"/>
        <v>121.04117525748811</v>
      </c>
      <c r="AA525" s="3">
        <f t="shared" si="208"/>
        <v>1966.1483946335575</v>
      </c>
      <c r="AD525" s="3">
        <f t="shared" si="219"/>
        <v>-1.1399271154675095E-3</v>
      </c>
      <c r="AE525" s="3">
        <f>Eur_1M!B524/100</f>
        <v>-3.4300000000000003E-3</v>
      </c>
      <c r="AF525" s="3">
        <f t="shared" si="220"/>
        <v>1.5</v>
      </c>
      <c r="AG525" s="3">
        <f t="shared" si="221"/>
        <v>-0.5</v>
      </c>
      <c r="AH525" s="3">
        <f t="shared" si="223"/>
        <v>0.99886007288453249</v>
      </c>
      <c r="AI525" s="3">
        <f t="shared" si="222"/>
        <v>0.99656999999999996</v>
      </c>
      <c r="AL525" s="25"/>
      <c r="AM525" s="25"/>
    </row>
    <row r="526" spans="1:39">
      <c r="A526" s="4">
        <v>42478</v>
      </c>
      <c r="B526" s="3">
        <v>141.2371</v>
      </c>
      <c r="C526" s="3">
        <f t="shared" si="210"/>
        <v>-1.4744454575906811E-3</v>
      </c>
      <c r="D526" s="3">
        <f t="shared" si="211"/>
        <v>2.1739894074097929E-6</v>
      </c>
      <c r="E526" s="3">
        <f t="shared" si="212"/>
        <v>6.0227566515989696E-5</v>
      </c>
      <c r="F526" s="3">
        <f t="shared" si="213"/>
        <v>7.2457637941797121E-4</v>
      </c>
      <c r="G526" s="3">
        <f t="shared" si="214"/>
        <v>2.7541542825626448E-2</v>
      </c>
      <c r="H526" s="3">
        <f t="shared" si="215"/>
        <v>1.5</v>
      </c>
      <c r="I526" s="13">
        <f>I527*(1+(H527*((B526/B527)-1))+((1-H527)*(Eur_1M!B526/100)*((A526-A527)/360)))</f>
        <v>123.07023702795752</v>
      </c>
      <c r="J526" s="3">
        <f t="shared" si="216"/>
        <v>117.7438421667391</v>
      </c>
      <c r="K526" s="3">
        <f t="shared" si="209"/>
        <v>1.1683492408258418</v>
      </c>
      <c r="L526" s="13">
        <f t="shared" si="217"/>
        <v>1168.3492408258419</v>
      </c>
      <c r="M526" s="3">
        <f t="shared" si="218"/>
        <v>-2.1982027737611782E-3</v>
      </c>
      <c r="N526" s="3">
        <f t="shared" si="224"/>
        <v>5.9925231957982654E-2</v>
      </c>
      <c r="O526" s="3">
        <v>515</v>
      </c>
      <c r="P526" s="3">
        <f t="shared" si="225"/>
        <v>2.0436507936507935</v>
      </c>
      <c r="Q526" s="3">
        <f>(  'Swap(vs6M)_2Y'!B529 + ( ('Swap(vs6M)_3Y'!B533 - 'Swap(vs6M)_2Y'!B529)/1  )*(P526-2) )/100</f>
        <v>-1.52734126984127E-3</v>
      </c>
      <c r="R526" s="3">
        <f t="shared" si="200"/>
        <v>1.8226397632345497</v>
      </c>
      <c r="S526" s="3">
        <f t="shared" si="201"/>
        <v>1.736972860001893</v>
      </c>
      <c r="T526" s="13">
        <f t="shared" si="202"/>
        <v>0.9658210154686816</v>
      </c>
      <c r="U526" s="13">
        <f t="shared" si="202"/>
        <v>0.95880401926351544</v>
      </c>
      <c r="V526" s="3">
        <f t="shared" si="203"/>
        <v>166.61479029938437</v>
      </c>
      <c r="W526" s="13">
        <f t="shared" si="204"/>
        <v>0.9658210154686816</v>
      </c>
      <c r="X526" s="3">
        <f t="shared" si="205"/>
        <v>7.5710789010269188E-4</v>
      </c>
      <c r="Y526" s="3">
        <f t="shared" si="206"/>
        <v>-0.38663606539446316</v>
      </c>
      <c r="Z526" s="3">
        <f t="shared" si="207"/>
        <v>126.56672587338788</v>
      </c>
      <c r="AA526" s="3">
        <f t="shared" si="208"/>
        <v>1965.5863168531871</v>
      </c>
      <c r="AD526" s="3">
        <f t="shared" si="219"/>
        <v>-1.4733589969282423E-3</v>
      </c>
      <c r="AE526" s="3">
        <f>Eur_1M!B525/100</f>
        <v>-3.4200000000000003E-3</v>
      </c>
      <c r="AF526" s="3">
        <f t="shared" si="220"/>
        <v>1.5</v>
      </c>
      <c r="AG526" s="3">
        <f t="shared" si="221"/>
        <v>-0.5</v>
      </c>
      <c r="AH526" s="3">
        <f t="shared" si="223"/>
        <v>0.99852664100307176</v>
      </c>
      <c r="AI526" s="3">
        <f t="shared" si="222"/>
        <v>0.99658000000000002</v>
      </c>
      <c r="AL526" s="25"/>
      <c r="AM526" s="25"/>
    </row>
    <row r="527" spans="1:39">
      <c r="A527" s="4">
        <v>42475</v>
      </c>
      <c r="B527" s="3">
        <v>141.44550000000001</v>
      </c>
      <c r="C527" s="3">
        <f t="shared" si="210"/>
        <v>1.9121033011304299E-3</v>
      </c>
      <c r="D527" s="3">
        <f t="shared" si="211"/>
        <v>3.6561390341938875E-6</v>
      </c>
      <c r="E527" s="3">
        <f t="shared" si="212"/>
        <v>7.7056462286185856E-5</v>
      </c>
      <c r="F527" s="3">
        <f t="shared" si="213"/>
        <v>6.5582517205552788E-3</v>
      </c>
      <c r="G527" s="3">
        <f t="shared" si="214"/>
        <v>3.0721567431674722E-2</v>
      </c>
      <c r="H527" s="3">
        <f t="shared" si="215"/>
        <v>1.5</v>
      </c>
      <c r="I527" s="13">
        <f>I528*(1+(H528*((B527/B528)-1))+((1-H528)*(Eur_1M!B527/100)*((A527-A528)/360)))</f>
        <v>123.34106792591867</v>
      </c>
      <c r="J527" s="3">
        <f t="shared" si="216"/>
        <v>118.00295169048341</v>
      </c>
      <c r="K527" s="3">
        <f t="shared" si="209"/>
        <v>1.1709203342247536</v>
      </c>
      <c r="L527" s="13">
        <f t="shared" si="217"/>
        <v>1170.9203342247536</v>
      </c>
      <c r="M527" s="3">
        <f t="shared" si="218"/>
        <v>2.871522036043937E-3</v>
      </c>
      <c r="N527" s="3">
        <f t="shared" si="224"/>
        <v>5.9857634651037821E-2</v>
      </c>
      <c r="O527" s="3">
        <v>516</v>
      </c>
      <c r="P527" s="3">
        <f t="shared" si="225"/>
        <v>2.0476190476190474</v>
      </c>
      <c r="Q527" s="3">
        <f>(  'Swap(vs6M)_2Y'!B530 + ( ('Swap(vs6M)_3Y'!B534 - 'Swap(vs6M)_2Y'!B530)/1  )*(P527-2) )/100</f>
        <v>-1.5932380952380953E-3</v>
      </c>
      <c r="R527" s="3">
        <f t="shared" si="200"/>
        <v>1.8469333727445445</v>
      </c>
      <c r="S527" s="3">
        <f t="shared" si="201"/>
        <v>1.7612800664900818</v>
      </c>
      <c r="T527" s="13">
        <f t="shared" si="202"/>
        <v>0.96762160137303277</v>
      </c>
      <c r="U527" s="13">
        <f t="shared" si="202"/>
        <v>0.96090449391136346</v>
      </c>
      <c r="V527" s="3">
        <f t="shared" si="203"/>
        <v>168.9633943493584</v>
      </c>
      <c r="W527" s="13">
        <f t="shared" si="204"/>
        <v>0.96762160137303277</v>
      </c>
      <c r="X527" s="3">
        <f t="shared" si="205"/>
        <v>7.2262665603482377E-4</v>
      </c>
      <c r="Y527" s="3">
        <f t="shared" si="206"/>
        <v>-0.23896361512897757</v>
      </c>
      <c r="Z527" s="3">
        <f t="shared" si="207"/>
        <v>121.43318491513575</v>
      </c>
      <c r="AA527" s="3">
        <f t="shared" si="208"/>
        <v>1973.9957059494334</v>
      </c>
      <c r="AD527" s="3">
        <f t="shared" si="219"/>
        <v>1.913932536357299E-3</v>
      </c>
      <c r="AE527" s="3">
        <f>Eur_1M!B526/100</f>
        <v>-3.4200000000000003E-3</v>
      </c>
      <c r="AF527" s="3">
        <f t="shared" si="220"/>
        <v>1.5</v>
      </c>
      <c r="AG527" s="3">
        <f t="shared" si="221"/>
        <v>-0.5</v>
      </c>
      <c r="AH527" s="3">
        <f t="shared" si="223"/>
        <v>1.0019139325363573</v>
      </c>
      <c r="AI527" s="3">
        <f t="shared" si="222"/>
        <v>0.99658000000000002</v>
      </c>
      <c r="AL527" s="25"/>
      <c r="AM527" s="25"/>
    </row>
    <row r="528" spans="1:39">
      <c r="A528" s="4">
        <v>42474</v>
      </c>
      <c r="B528" s="3">
        <v>141.17529999999999</v>
      </c>
      <c r="C528" s="3">
        <f t="shared" si="210"/>
        <v>-2.5446557419116578E-3</v>
      </c>
      <c r="D528" s="3">
        <f t="shared" si="211"/>
        <v>6.4752728448439699E-6</v>
      </c>
      <c r="E528" s="3">
        <f t="shared" si="212"/>
        <v>7.4506274104072537E-5</v>
      </c>
      <c r="F528" s="3">
        <f t="shared" si="213"/>
        <v>5.6977903984655222E-3</v>
      </c>
      <c r="G528" s="3">
        <f t="shared" si="214"/>
        <v>3.0303897768994358E-2</v>
      </c>
      <c r="H528" s="3">
        <f t="shared" si="215"/>
        <v>1.5</v>
      </c>
      <c r="I528" s="13">
        <f>I529*(1+(H529*((B528/B529)-1))+((1-H529)*(Eur_1M!B528/100)*((A528-A529)/360)))</f>
        <v>122.98739935798191</v>
      </c>
      <c r="J528" s="3">
        <f t="shared" si="216"/>
        <v>117.66458965390895</v>
      </c>
      <c r="K528" s="3">
        <f t="shared" si="209"/>
        <v>1.1675628335582113</v>
      </c>
      <c r="L528" s="13">
        <f t="shared" si="217"/>
        <v>1167.5628335582114</v>
      </c>
      <c r="M528" s="3">
        <f t="shared" si="218"/>
        <v>-3.8146478011906147E-3</v>
      </c>
      <c r="N528" s="3">
        <f t="shared" si="224"/>
        <v>5.9676828594413964E-2</v>
      </c>
      <c r="O528" s="3">
        <v>517</v>
      </c>
      <c r="P528" s="3">
        <f t="shared" si="225"/>
        <v>2.0515873015873014</v>
      </c>
      <c r="Q528" s="3">
        <f>(  'Swap(vs6M)_2Y'!B531 + ( ('Swap(vs6M)_3Y'!B535 - 'Swap(vs6M)_2Y'!B531)/1  )*(P528-2) )/100</f>
        <v>-1.5388809523809526E-3</v>
      </c>
      <c r="R528" s="3">
        <f t="shared" si="200"/>
        <v>1.8181971576974827</v>
      </c>
      <c r="S528" s="3">
        <f t="shared" si="201"/>
        <v>1.7327198693059926</v>
      </c>
      <c r="T528" s="13">
        <f t="shared" si="202"/>
        <v>0.96548299785687652</v>
      </c>
      <c r="U528" s="13">
        <f t="shared" si="202"/>
        <v>0.9584272644045253</v>
      </c>
      <c r="V528" s="3">
        <f t="shared" si="203"/>
        <v>165.8041213752507</v>
      </c>
      <c r="W528" s="13">
        <f t="shared" si="204"/>
        <v>0.96548299785687652</v>
      </c>
      <c r="X528" s="3">
        <f t="shared" si="205"/>
        <v>7.6546411551623448E-4</v>
      </c>
      <c r="Y528" s="3">
        <f t="shared" si="206"/>
        <v>-0.37852106447739597</v>
      </c>
      <c r="Z528" s="3">
        <f t="shared" si="207"/>
        <v>127.75593873332548</v>
      </c>
      <c r="AA528" s="3">
        <f t="shared" si="208"/>
        <v>1972.5149075969518</v>
      </c>
      <c r="AD528" s="3">
        <f t="shared" si="219"/>
        <v>-2.541420849966447E-3</v>
      </c>
      <c r="AE528" s="3">
        <f>Eur_1M!B527/100</f>
        <v>-3.4200000000000003E-3</v>
      </c>
      <c r="AF528" s="3">
        <f t="shared" si="220"/>
        <v>1.5</v>
      </c>
      <c r="AG528" s="3">
        <f t="shared" si="221"/>
        <v>-0.5</v>
      </c>
      <c r="AH528" s="3">
        <f t="shared" si="223"/>
        <v>0.99745857915003355</v>
      </c>
      <c r="AI528" s="3">
        <f t="shared" si="222"/>
        <v>0.99658000000000002</v>
      </c>
      <c r="AL528" s="25"/>
      <c r="AM528" s="25"/>
    </row>
    <row r="529" spans="1:39">
      <c r="A529" s="4">
        <v>42473</v>
      </c>
      <c r="B529" s="3">
        <v>141.535</v>
      </c>
      <c r="C529" s="3">
        <f t="shared" si="210"/>
        <v>3.2057546994804019E-3</v>
      </c>
      <c r="D529" s="3">
        <f t="shared" si="211"/>
        <v>1.0276863193240682E-5</v>
      </c>
      <c r="E529" s="3">
        <f t="shared" si="212"/>
        <v>7.4547698924769815E-5</v>
      </c>
      <c r="F529" s="3">
        <f t="shared" si="213"/>
        <v>5.6896638023112706E-3</v>
      </c>
      <c r="G529" s="3">
        <f t="shared" si="214"/>
        <v>3.0313470169490681E-2</v>
      </c>
      <c r="H529" s="3">
        <f t="shared" si="215"/>
        <v>1.5</v>
      </c>
      <c r="I529" s="13">
        <f>I530*(1+(H530*((B529/B530)-1))+((1-H530)*(Eur_1M!B529/100)*((A529-A530)/360)))</f>
        <v>123.45744893731893</v>
      </c>
      <c r="J529" s="3">
        <f t="shared" si="216"/>
        <v>118.11429581208776</v>
      </c>
      <c r="K529" s="3">
        <f t="shared" si="209"/>
        <v>1.1720251802833919</v>
      </c>
      <c r="L529" s="13">
        <f t="shared" si="217"/>
        <v>1172.0251802833918</v>
      </c>
      <c r="M529" s="3">
        <f t="shared" si="218"/>
        <v>4.8095136645209041E-3</v>
      </c>
      <c r="N529" s="3">
        <f t="shared" si="224"/>
        <v>5.9494024987847963E-2</v>
      </c>
      <c r="O529" s="3">
        <v>518</v>
      </c>
      <c r="P529" s="3">
        <f t="shared" si="225"/>
        <v>2.0555555555555554</v>
      </c>
      <c r="Q529" s="3">
        <f>(  'Swap(vs6M)_2Y'!B532 + ( ('Swap(vs6M)_3Y'!B536 - 'Swap(vs6M)_2Y'!B532)/1  )*(P529-2) )/100</f>
        <v>-1.6332222222222223E-3</v>
      </c>
      <c r="R529" s="3">
        <f t="shared" si="200"/>
        <v>1.8642193393336928</v>
      </c>
      <c r="S529" s="3">
        <f t="shared" si="201"/>
        <v>1.7789215136018544</v>
      </c>
      <c r="T529" s="13">
        <f t="shared" si="202"/>
        <v>0.96885454569903262</v>
      </c>
      <c r="U529" s="13">
        <f t="shared" si="202"/>
        <v>0.96237368476383178</v>
      </c>
      <c r="V529" s="3">
        <f t="shared" si="203"/>
        <v>169.91194872792846</v>
      </c>
      <c r="W529" s="13">
        <f t="shared" si="204"/>
        <v>0.96885454569903262</v>
      </c>
      <c r="X529" s="3">
        <f t="shared" si="205"/>
        <v>7.0206992818814791E-4</v>
      </c>
      <c r="Y529" s="3">
        <f t="shared" si="206"/>
        <v>-0.12969846466471591</v>
      </c>
      <c r="Z529" s="3">
        <f t="shared" si="207"/>
        <v>117.93883308544363</v>
      </c>
      <c r="AA529" s="3">
        <f t="shared" si="208"/>
        <v>1984.8649483302477</v>
      </c>
      <c r="AD529" s="3">
        <f t="shared" si="219"/>
        <v>3.2108986263308381E-3</v>
      </c>
      <c r="AE529" s="3">
        <f>Eur_1M!B528/100</f>
        <v>-3.4200000000000003E-3</v>
      </c>
      <c r="AF529" s="3">
        <f t="shared" si="220"/>
        <v>1.5</v>
      </c>
      <c r="AG529" s="3">
        <f t="shared" si="221"/>
        <v>-0.5</v>
      </c>
      <c r="AH529" s="3">
        <f t="shared" si="223"/>
        <v>1.0032108986263308</v>
      </c>
      <c r="AI529" s="3">
        <f t="shared" si="222"/>
        <v>0.99658000000000002</v>
      </c>
      <c r="AL529" s="25"/>
      <c r="AM529" s="25"/>
    </row>
    <row r="530" spans="1:39">
      <c r="A530" s="4">
        <v>42472</v>
      </c>
      <c r="B530" s="3">
        <v>141.08199999999999</v>
      </c>
      <c r="C530" s="3">
        <f t="shared" si="210"/>
        <v>-3.616169637563425E-3</v>
      </c>
      <c r="D530" s="3">
        <f t="shared" si="211"/>
        <v>1.3076682847635593E-5</v>
      </c>
      <c r="E530" s="3">
        <f t="shared" si="212"/>
        <v>6.437957676355078E-5</v>
      </c>
      <c r="F530" s="3">
        <f t="shared" si="213"/>
        <v>2.8136681542936573E-3</v>
      </c>
      <c r="G530" s="3">
        <f t="shared" si="214"/>
        <v>2.8393575475391848E-2</v>
      </c>
      <c r="H530" s="3">
        <f t="shared" si="215"/>
        <v>1.5</v>
      </c>
      <c r="I530" s="13">
        <f>I531*(1+(H531*((B530/B531)-1))+((1-H531)*(Eur_1M!B530/100)*((A530-A531)/360)))</f>
        <v>122.86510423644859</v>
      </c>
      <c r="J530" s="3">
        <f t="shared" si="216"/>
        <v>117.54758738077355</v>
      </c>
      <c r="K530" s="3">
        <f t="shared" si="209"/>
        <v>1.1664018427626244</v>
      </c>
      <c r="L530" s="13">
        <f t="shared" si="217"/>
        <v>1166.4018427626245</v>
      </c>
      <c r="M530" s="3">
        <f t="shared" si="218"/>
        <v>-5.4244221453365231E-3</v>
      </c>
      <c r="N530" s="3">
        <f t="shared" si="224"/>
        <v>5.9561053947697132E-2</v>
      </c>
      <c r="O530" s="3">
        <v>519</v>
      </c>
      <c r="P530" s="3">
        <f t="shared" si="225"/>
        <v>2.0595238095238093</v>
      </c>
      <c r="Q530" s="3">
        <f>(  'Swap(vs6M)_2Y'!B533 + ( ('Swap(vs6M)_3Y'!B537 - 'Swap(vs6M)_2Y'!B533)/1  )*(P530-2) )/100</f>
        <v>-1.5936309523809525E-3</v>
      </c>
      <c r="R530" s="3">
        <f t="shared" si="200"/>
        <v>1.8051157710156134</v>
      </c>
      <c r="S530" s="3">
        <f t="shared" si="201"/>
        <v>1.7196394576374001</v>
      </c>
      <c r="T530" s="13">
        <f t="shared" si="202"/>
        <v>0.96447171617166827</v>
      </c>
      <c r="U530" s="13">
        <f t="shared" si="202"/>
        <v>0.95725100044069189</v>
      </c>
      <c r="V530" s="3">
        <f t="shared" si="203"/>
        <v>164.56361153756166</v>
      </c>
      <c r="W530" s="13">
        <f t="shared" si="204"/>
        <v>0.96447171617166827</v>
      </c>
      <c r="X530" s="3">
        <f t="shared" si="205"/>
        <v>7.8461063486033535E-4</v>
      </c>
      <c r="Y530" s="3">
        <f t="shared" si="206"/>
        <v>-0.36289298342117182</v>
      </c>
      <c r="Z530" s="3">
        <f t="shared" si="207"/>
        <v>130.94224293630535</v>
      </c>
      <c r="AA530" s="3">
        <f t="shared" si="208"/>
        <v>1977.962497155572</v>
      </c>
      <c r="AD530" s="3">
        <f t="shared" si="219"/>
        <v>-3.6096391702703512E-3</v>
      </c>
      <c r="AE530" s="3">
        <f>Eur_1M!B529/100</f>
        <v>-3.4200000000000003E-3</v>
      </c>
      <c r="AF530" s="3">
        <f t="shared" si="220"/>
        <v>1.5</v>
      </c>
      <c r="AG530" s="3">
        <f t="shared" si="221"/>
        <v>-0.5</v>
      </c>
      <c r="AH530" s="3">
        <f t="shared" si="223"/>
        <v>0.99639036082972965</v>
      </c>
      <c r="AI530" s="3">
        <f t="shared" si="222"/>
        <v>0.99658000000000002</v>
      </c>
      <c r="AL530" s="25"/>
      <c r="AM530" s="25"/>
    </row>
    <row r="531" spans="1:39">
      <c r="A531" s="4">
        <v>42471</v>
      </c>
      <c r="B531" s="3">
        <v>141.59309999999999</v>
      </c>
      <c r="C531" s="3">
        <f t="shared" si="210"/>
        <v>-1.6392723271062559E-3</v>
      </c>
      <c r="D531" s="3">
        <f t="shared" si="211"/>
        <v>2.6872137624163599E-6</v>
      </c>
      <c r="E531" s="3">
        <f t="shared" si="212"/>
        <v>7.5849755802512249E-5</v>
      </c>
      <c r="F531" s="3">
        <f t="shared" si="213"/>
        <v>1.1384316764120167E-2</v>
      </c>
      <c r="G531" s="3">
        <f t="shared" si="214"/>
        <v>2.9564459104718676E-2</v>
      </c>
      <c r="H531" s="3">
        <f t="shared" si="215"/>
        <v>1.5</v>
      </c>
      <c r="I531" s="13">
        <f>I532*(1+(H532*((B531/B532)-1))+((1-H532)*(Eur_1M!B531/100)*((A531-A532)/360)))</f>
        <v>123.53338731487374</v>
      </c>
      <c r="J531" s="3">
        <f t="shared" si="216"/>
        <v>118.18694762910816</v>
      </c>
      <c r="K531" s="3">
        <f t="shared" si="209"/>
        <v>1.1727460901305515</v>
      </c>
      <c r="L531" s="13">
        <f t="shared" si="217"/>
        <v>1172.7460901305515</v>
      </c>
      <c r="M531" s="3">
        <f t="shared" si="218"/>
        <v>-2.4457576094768494E-3</v>
      </c>
      <c r="N531" s="3">
        <f t="shared" si="224"/>
        <v>5.9565222475384663E-2</v>
      </c>
      <c r="O531" s="3">
        <v>520</v>
      </c>
      <c r="P531" s="3">
        <f t="shared" si="225"/>
        <v>2.0634920634920637</v>
      </c>
      <c r="Q531" s="3">
        <f>(  'Swap(vs6M)_2Y'!B534 + ( ('Swap(vs6M)_3Y'!B538 - 'Swap(vs6M)_2Y'!B534)/1  )*(P531-2) )/100</f>
        <v>-1.6366031746031745E-3</v>
      </c>
      <c r="R531" s="3">
        <f t="shared" si="200"/>
        <v>1.8656266862966393</v>
      </c>
      <c r="S531" s="3">
        <f t="shared" si="201"/>
        <v>1.7800620773920719</v>
      </c>
      <c r="T531" s="13">
        <f t="shared" si="202"/>
        <v>0.96895319334540575</v>
      </c>
      <c r="U531" s="13">
        <f t="shared" si="202"/>
        <v>0.96246709902577765</v>
      </c>
      <c r="V531" s="3">
        <f t="shared" si="203"/>
        <v>170.61311073496631</v>
      </c>
      <c r="W531" s="13">
        <f t="shared" si="204"/>
        <v>0.96895319334540575</v>
      </c>
      <c r="X531" s="3">
        <f t="shared" si="205"/>
        <v>6.9761733647339948E-4</v>
      </c>
      <c r="Y531" s="3">
        <f t="shared" si="206"/>
        <v>-0.12157797099514744</v>
      </c>
      <c r="Z531" s="3">
        <f t="shared" si="207"/>
        <v>117.92905629074451</v>
      </c>
      <c r="AA531" s="3">
        <f t="shared" si="208"/>
        <v>1992.7616599436219</v>
      </c>
      <c r="AD531" s="3">
        <f t="shared" si="219"/>
        <v>-1.6379294541034595E-3</v>
      </c>
      <c r="AE531" s="3">
        <f>Eur_1M!B530/100</f>
        <v>-3.4000000000000002E-3</v>
      </c>
      <c r="AF531" s="3">
        <f t="shared" si="220"/>
        <v>1.5</v>
      </c>
      <c r="AG531" s="3">
        <f t="shared" si="221"/>
        <v>-0.5</v>
      </c>
      <c r="AH531" s="3">
        <f t="shared" si="223"/>
        <v>0.99836207054589654</v>
      </c>
      <c r="AI531" s="3">
        <f t="shared" si="222"/>
        <v>0.99660000000000004</v>
      </c>
      <c r="AL531" s="25"/>
      <c r="AM531" s="25"/>
    </row>
    <row r="532" spans="1:39">
      <c r="A532" s="4">
        <v>42468</v>
      </c>
      <c r="B532" s="3">
        <v>141.8254</v>
      </c>
      <c r="C532" s="3">
        <f t="shared" si="210"/>
        <v>9.1210020378713365E-4</v>
      </c>
      <c r="D532" s="3">
        <f t="shared" si="211"/>
        <v>8.3192678174853073E-7</v>
      </c>
      <c r="E532" s="3">
        <f t="shared" si="212"/>
        <v>8.37292725410009E-5</v>
      </c>
      <c r="F532" s="3">
        <f t="shared" si="213"/>
        <v>9.7729383100896676E-3</v>
      </c>
      <c r="G532" s="3">
        <f t="shared" si="214"/>
        <v>3.1540724950332638E-2</v>
      </c>
      <c r="H532" s="3">
        <f t="shared" si="215"/>
        <v>1.5</v>
      </c>
      <c r="I532" s="13">
        <f>I533*(1+(H533*((B532/B533)-1))+((1-H533)*(Eur_1M!B532/100)*((A532-A533)/360)))</f>
        <v>123.83588981002258</v>
      </c>
      <c r="J532" s="3">
        <f t="shared" si="216"/>
        <v>118.47635802518758</v>
      </c>
      <c r="K532" s="3">
        <f t="shared" si="209"/>
        <v>1.1756178531911423</v>
      </c>
      <c r="L532" s="13">
        <f t="shared" si="217"/>
        <v>1175.6178531911423</v>
      </c>
      <c r="M532" s="3">
        <f t="shared" si="218"/>
        <v>1.3725404091610297E-3</v>
      </c>
      <c r="N532" s="3">
        <f t="shared" si="224"/>
        <v>5.9551188782507952E-2</v>
      </c>
      <c r="O532" s="3">
        <v>521</v>
      </c>
      <c r="P532" s="3">
        <f t="shared" si="225"/>
        <v>2.0674603174603177</v>
      </c>
      <c r="Q532" s="3">
        <f>(  'Swap(vs6M)_2Y'!B535 + ( ('Swap(vs6M)_3Y'!B539 - 'Swap(vs6M)_2Y'!B535)/1  )*(P532-2) )/100</f>
        <v>-1.5959325396825398E-3</v>
      </c>
      <c r="R532" s="3">
        <f t="shared" si="200"/>
        <v>1.8938058434995453</v>
      </c>
      <c r="S532" s="3">
        <f t="shared" si="201"/>
        <v>1.8081791790272848</v>
      </c>
      <c r="T532" s="13">
        <f t="shared" si="202"/>
        <v>0.97087460712669704</v>
      </c>
      <c r="U532" s="13">
        <f t="shared" si="202"/>
        <v>0.96471069097167428</v>
      </c>
      <c r="V532" s="3">
        <f t="shared" si="203"/>
        <v>173.47848409106291</v>
      </c>
      <c r="W532" s="13">
        <f t="shared" si="204"/>
        <v>0.97087460712669704</v>
      </c>
      <c r="X532" s="3">
        <f t="shared" si="205"/>
        <v>6.595324407998595E-4</v>
      </c>
      <c r="Y532" s="3">
        <f t="shared" si="206"/>
        <v>-7.1588792548483715E-2</v>
      </c>
      <c r="Z532" s="3">
        <f t="shared" si="207"/>
        <v>112.22668267966409</v>
      </c>
      <c r="AA532" s="3">
        <f t="shared" si="208"/>
        <v>2001.0928508369307</v>
      </c>
      <c r="AD532" s="3">
        <f t="shared" si="219"/>
        <v>9.1251629367361531E-4</v>
      </c>
      <c r="AE532" s="3">
        <f>Eur_1M!B531/100</f>
        <v>-3.3900000000000002E-3</v>
      </c>
      <c r="AF532" s="3">
        <f t="shared" si="220"/>
        <v>1.5</v>
      </c>
      <c r="AG532" s="3">
        <f t="shared" si="221"/>
        <v>-0.5</v>
      </c>
      <c r="AH532" s="3">
        <f t="shared" si="223"/>
        <v>1.0009125162936736</v>
      </c>
      <c r="AI532" s="3">
        <f t="shared" si="222"/>
        <v>0.99661</v>
      </c>
      <c r="AL532" s="25"/>
      <c r="AM532" s="25"/>
    </row>
    <row r="533" spans="1:39">
      <c r="A533" s="4">
        <v>42467</v>
      </c>
      <c r="B533" s="3">
        <v>141.6961</v>
      </c>
      <c r="C533" s="3">
        <f t="shared" si="210"/>
        <v>-6.2931820531376807E-4</v>
      </c>
      <c r="D533" s="3">
        <f t="shared" si="211"/>
        <v>3.9604140353934193E-7</v>
      </c>
      <c r="E533" s="3">
        <f t="shared" si="212"/>
        <v>8.7137516352434581E-5</v>
      </c>
      <c r="F533" s="3">
        <f t="shared" si="213"/>
        <v>6.8016706548352616E-3</v>
      </c>
      <c r="G533" s="3">
        <f t="shared" si="214"/>
        <v>3.2692310871390878E-2</v>
      </c>
      <c r="H533" s="3">
        <f t="shared" si="215"/>
        <v>1.5</v>
      </c>
      <c r="I533" s="13">
        <f>I534*(1+(H534*((B533/B534)-1))+((1-H534)*(Eur_1M!B533/100)*((A533-A534)/360)))</f>
        <v>123.66603663898938</v>
      </c>
      <c r="J533" s="3">
        <f t="shared" si="216"/>
        <v>118.31385598208914</v>
      </c>
      <c r="K533" s="3">
        <f t="shared" si="209"/>
        <v>1.1740053770293926</v>
      </c>
      <c r="L533" s="13">
        <f t="shared" si="217"/>
        <v>1174.0053770293925</v>
      </c>
      <c r="M533" s="3">
        <f t="shared" si="218"/>
        <v>-9.3941311624627525E-4</v>
      </c>
      <c r="N533" s="3">
        <f t="shared" si="224"/>
        <v>5.9554607522303127E-2</v>
      </c>
      <c r="O533" s="3">
        <v>522</v>
      </c>
      <c r="P533" s="3">
        <f t="shared" si="225"/>
        <v>2.0714285714285716</v>
      </c>
      <c r="Q533" s="3">
        <f>(  'Swap(vs6M)_2Y'!B536 + ( ('Swap(vs6M)_3Y'!B540 - 'Swap(vs6M)_2Y'!B536)/1  )*(P533-2) )/100</f>
        <v>-1.5907142857142856E-3</v>
      </c>
      <c r="R533" s="3">
        <f t="shared" si="200"/>
        <v>1.8760085311516415</v>
      </c>
      <c r="S533" s="3">
        <f t="shared" si="201"/>
        <v>1.7902948103643055</v>
      </c>
      <c r="T533" s="13">
        <f t="shared" si="202"/>
        <v>0.96967294577417085</v>
      </c>
      <c r="U533" s="13">
        <f t="shared" si="202"/>
        <v>0.96329673493871482</v>
      </c>
      <c r="V533" s="3">
        <f t="shared" si="203"/>
        <v>171.92517029188537</v>
      </c>
      <c r="W533" s="13">
        <f t="shared" si="204"/>
        <v>0.96967294577417085</v>
      </c>
      <c r="X533" s="3">
        <f t="shared" si="205"/>
        <v>6.8227568302120609E-4</v>
      </c>
      <c r="Y533" s="3">
        <f t="shared" si="206"/>
        <v>-0.13024692769113444</v>
      </c>
      <c r="Z533" s="3">
        <f t="shared" si="207"/>
        <v>116.00732004769017</v>
      </c>
      <c r="AA533" s="3">
        <f t="shared" si="208"/>
        <v>2001.9861698714808</v>
      </c>
      <c r="AD533" s="3">
        <f t="shared" si="219"/>
        <v>-6.2912022614480811E-4</v>
      </c>
      <c r="AE533" s="3">
        <f>Eur_1M!B532/100</f>
        <v>-3.3900000000000002E-3</v>
      </c>
      <c r="AF533" s="3">
        <f t="shared" si="220"/>
        <v>1.5</v>
      </c>
      <c r="AG533" s="3">
        <f t="shared" si="221"/>
        <v>-0.5</v>
      </c>
      <c r="AH533" s="3">
        <f t="shared" si="223"/>
        <v>0.99937087977385519</v>
      </c>
      <c r="AI533" s="3">
        <f t="shared" si="222"/>
        <v>0.99661</v>
      </c>
      <c r="AL533" s="25"/>
      <c r="AM533" s="25"/>
    </row>
    <row r="534" spans="1:39">
      <c r="A534" s="4">
        <v>42466</v>
      </c>
      <c r="B534" s="3">
        <v>141.78530000000001</v>
      </c>
      <c r="C534" s="3">
        <f t="shared" si="210"/>
        <v>-1.5363551804431492E-3</v>
      </c>
      <c r="D534" s="3">
        <f t="shared" si="211"/>
        <v>2.3603872404745017E-6</v>
      </c>
      <c r="E534" s="3">
        <f t="shared" si="212"/>
        <v>9.3664059819669566E-5</v>
      </c>
      <c r="F534" s="3">
        <f t="shared" si="213"/>
        <v>1.0062069412084741E-2</v>
      </c>
      <c r="G534" s="3">
        <f t="shared" si="214"/>
        <v>3.3412312879985744E-2</v>
      </c>
      <c r="H534" s="3">
        <f t="shared" si="215"/>
        <v>1.5</v>
      </c>
      <c r="I534" s="13">
        <f>I535*(1+(H535*((B534/B535)-1))+((1-H535)*(Eur_1M!B534/100)*((A534-A535)/360)))</f>
        <v>123.78226472038673</v>
      </c>
      <c r="J534" s="3">
        <f t="shared" si="216"/>
        <v>118.42505379239549</v>
      </c>
      <c r="K534" s="3">
        <f t="shared" si="209"/>
        <v>1.1751087712694832</v>
      </c>
      <c r="L534" s="13">
        <f t="shared" si="217"/>
        <v>1175.1087712694832</v>
      </c>
      <c r="M534" s="3">
        <f t="shared" si="218"/>
        <v>-2.3006996340367691E-3</v>
      </c>
      <c r="N534" s="3">
        <f t="shared" si="224"/>
        <v>5.9713669023348979E-2</v>
      </c>
      <c r="O534" s="3">
        <v>523</v>
      </c>
      <c r="P534" s="3">
        <f t="shared" si="225"/>
        <v>2.0753968253968256</v>
      </c>
      <c r="Q534" s="3">
        <f>(  'Swap(vs6M)_2Y'!B537 + ( ('Swap(vs6M)_3Y'!B541 - 'Swap(vs6M)_2Y'!B537)/1  )*(P534-2) )/100</f>
        <v>-1.4977579365079363E-3</v>
      </c>
      <c r="R534" s="3">
        <f t="shared" si="200"/>
        <v>1.8826218846677405</v>
      </c>
      <c r="S534" s="3">
        <f t="shared" si="201"/>
        <v>1.7965969541200706</v>
      </c>
      <c r="T534" s="13">
        <f t="shared" si="202"/>
        <v>0.97012418579699222</v>
      </c>
      <c r="U534" s="13">
        <f t="shared" si="202"/>
        <v>0.96380018584456983</v>
      </c>
      <c r="V534" s="3">
        <f t="shared" si="203"/>
        <v>173.20067591896293</v>
      </c>
      <c r="W534" s="13">
        <f t="shared" si="204"/>
        <v>0.97012418579699222</v>
      </c>
      <c r="X534" s="3">
        <f t="shared" si="205"/>
        <v>6.7078024895913222E-4</v>
      </c>
      <c r="Y534" s="3">
        <f t="shared" si="206"/>
        <v>-0.20337271719707783</v>
      </c>
      <c r="Z534" s="3">
        <f t="shared" si="207"/>
        <v>114.79191658045349</v>
      </c>
      <c r="AA534" s="3">
        <f t="shared" si="208"/>
        <v>2006.4952364627159</v>
      </c>
      <c r="AD534" s="3">
        <f t="shared" si="219"/>
        <v>-1.5351755909897014E-3</v>
      </c>
      <c r="AE534" s="3">
        <f>Eur_1M!B533/100</f>
        <v>-3.3900000000000002E-3</v>
      </c>
      <c r="AF534" s="3">
        <f t="shared" si="220"/>
        <v>1.5</v>
      </c>
      <c r="AG534" s="3">
        <f t="shared" si="221"/>
        <v>-0.5</v>
      </c>
      <c r="AH534" s="3">
        <f t="shared" si="223"/>
        <v>0.9984648244090103</v>
      </c>
      <c r="AI534" s="3">
        <f t="shared" si="222"/>
        <v>0.99661</v>
      </c>
      <c r="AL534" s="25"/>
      <c r="AM534" s="25"/>
    </row>
    <row r="535" spans="1:39">
      <c r="A535" s="4">
        <v>42465</v>
      </c>
      <c r="B535" s="3">
        <v>142.0033</v>
      </c>
      <c r="C535" s="3">
        <f t="shared" si="210"/>
        <v>4.4445462592882938E-4</v>
      </c>
      <c r="D535" s="3">
        <f t="shared" si="211"/>
        <v>1.9753991450953565E-7</v>
      </c>
      <c r="E535" s="3">
        <f t="shared" si="212"/>
        <v>9.1306840366510493E-5</v>
      </c>
      <c r="F535" s="3">
        <f t="shared" si="213"/>
        <v>1.1654707692259667E-2</v>
      </c>
      <c r="G535" s="3">
        <f t="shared" si="214"/>
        <v>3.2632681401335406E-2</v>
      </c>
      <c r="H535" s="3">
        <f t="shared" si="215"/>
        <v>1.5</v>
      </c>
      <c r="I535" s="13">
        <f>I536*(1+(H536*((B535/B536)-1))+((1-H536)*(Eur_1M!B535/100)*((A535-A536)/360)))</f>
        <v>124.06737838621841</v>
      </c>
      <c r="J535" s="3">
        <f t="shared" si="216"/>
        <v>118.69782793568116</v>
      </c>
      <c r="K535" s="3">
        <f t="shared" si="209"/>
        <v>1.1778154560298923</v>
      </c>
      <c r="L535" s="13">
        <f t="shared" si="217"/>
        <v>1177.8154560298924</v>
      </c>
      <c r="M535" s="3">
        <f t="shared" si="218"/>
        <v>6.7131306806566876E-4</v>
      </c>
      <c r="N535" s="3">
        <f t="shared" si="224"/>
        <v>5.9754777345542229E-2</v>
      </c>
      <c r="O535" s="3">
        <v>524</v>
      </c>
      <c r="P535" s="3">
        <f t="shared" si="225"/>
        <v>2.0793650793650795</v>
      </c>
      <c r="Q535" s="3">
        <f>(  'Swap(vs6M)_2Y'!B538 + ( ('Swap(vs6M)_3Y'!B542 - 'Swap(vs6M)_2Y'!B538)/1  )*(P535-2) )/100</f>
        <v>-1.4953968253968253E-3</v>
      </c>
      <c r="R535" s="3">
        <f t="shared" si="200"/>
        <v>1.9063607390326276</v>
      </c>
      <c r="S535" s="3">
        <f t="shared" si="201"/>
        <v>1.8201943277365513</v>
      </c>
      <c r="T535" s="13">
        <f t="shared" si="202"/>
        <v>0.9716982905856576</v>
      </c>
      <c r="U535" s="13">
        <f t="shared" si="202"/>
        <v>0.96563529168772511</v>
      </c>
      <c r="V535" s="3">
        <f t="shared" si="203"/>
        <v>175.83868072772782</v>
      </c>
      <c r="W535" s="13">
        <f t="shared" si="204"/>
        <v>0.9716982905856576</v>
      </c>
      <c r="X535" s="3">
        <f t="shared" si="205"/>
        <v>6.3875727779685485E-4</v>
      </c>
      <c r="Y535" s="3">
        <f t="shared" si="206"/>
        <v>-0.13349185700551169</v>
      </c>
      <c r="Z535" s="3">
        <f t="shared" si="207"/>
        <v>110.10162740343088</v>
      </c>
      <c r="AA535" s="3">
        <f t="shared" si="208"/>
        <v>2014.1615646407458</v>
      </c>
      <c r="AD535" s="3">
        <f t="shared" si="219"/>
        <v>4.4455341052063169E-4</v>
      </c>
      <c r="AE535" s="3">
        <f>Eur_1M!B534/100</f>
        <v>-3.3900000000000002E-3</v>
      </c>
      <c r="AF535" s="3">
        <f t="shared" si="220"/>
        <v>1.5</v>
      </c>
      <c r="AG535" s="3">
        <f t="shared" si="221"/>
        <v>-0.5</v>
      </c>
      <c r="AH535" s="3">
        <f t="shared" si="223"/>
        <v>1.0004445534105206</v>
      </c>
      <c r="AI535" s="3">
        <f t="shared" si="222"/>
        <v>0.99661</v>
      </c>
      <c r="AL535" s="25"/>
      <c r="AM535" s="25"/>
    </row>
    <row r="536" spans="1:39">
      <c r="A536" s="4">
        <v>42464</v>
      </c>
      <c r="B536" s="3">
        <v>141.9402</v>
      </c>
      <c r="C536" s="3">
        <f t="shared" si="210"/>
        <v>-1.2680592792439272E-4</v>
      </c>
      <c r="D536" s="3">
        <f t="shared" si="211"/>
        <v>1.6079743356766284E-8</v>
      </c>
      <c r="E536" s="3">
        <f t="shared" si="212"/>
        <v>1.0033202729188024E-4</v>
      </c>
      <c r="F536" s="3">
        <f t="shared" si="213"/>
        <v>8.173358790943679E-3</v>
      </c>
      <c r="G536" s="3">
        <f t="shared" si="214"/>
        <v>3.4958506170953994E-2</v>
      </c>
      <c r="H536" s="3">
        <f t="shared" si="215"/>
        <v>1.5</v>
      </c>
      <c r="I536" s="13">
        <f>I537*(1+(H537*((B536/B537)-1))+((1-H537)*(Eur_1M!B536/100)*((A536-A537)/360)))</f>
        <v>123.98411828371137</v>
      </c>
      <c r="J536" s="3">
        <f t="shared" si="216"/>
        <v>118.61817127290779</v>
      </c>
      <c r="K536" s="3">
        <f t="shared" si="209"/>
        <v>1.1770250384609955</v>
      </c>
      <c r="L536" s="13">
        <f t="shared" si="217"/>
        <v>1177.0250384609956</v>
      </c>
      <c r="M536" s="3">
        <f t="shared" si="218"/>
        <v>-1.7625403108461756E-4</v>
      </c>
      <c r="N536" s="3">
        <f t="shared" si="224"/>
        <v>5.9801978197401441E-2</v>
      </c>
      <c r="O536" s="3">
        <v>525</v>
      </c>
      <c r="P536" s="3">
        <f t="shared" si="225"/>
        <v>2.0833333333333335</v>
      </c>
      <c r="Q536" s="3">
        <f>(  'Swap(vs6M)_2Y'!B539 + ( ('Swap(vs6M)_3Y'!B543 - 'Swap(vs6M)_2Y'!B539)/1  )*(P536-2) )/100</f>
        <v>-1.4208333333333332E-3</v>
      </c>
      <c r="R536" s="3">
        <f t="shared" si="200"/>
        <v>1.8971448272120988</v>
      </c>
      <c r="S536" s="3">
        <f t="shared" si="201"/>
        <v>1.8108281066862442</v>
      </c>
      <c r="T536" s="13">
        <f t="shared" si="202"/>
        <v>0.97109558687479858</v>
      </c>
      <c r="U536" s="13">
        <f t="shared" si="202"/>
        <v>0.96491626795840224</v>
      </c>
      <c r="V536" s="3">
        <f t="shared" si="203"/>
        <v>175.22710189332099</v>
      </c>
      <c r="W536" s="13">
        <f t="shared" si="204"/>
        <v>0.97109558687479858</v>
      </c>
      <c r="X536" s="3">
        <f t="shared" si="205"/>
        <v>6.4935486050048943E-4</v>
      </c>
      <c r="Y536" s="3">
        <f t="shared" si="206"/>
        <v>-0.23357480035297873</v>
      </c>
      <c r="Z536" s="3">
        <f t="shared" si="207"/>
        <v>112.07991983489991</v>
      </c>
      <c r="AA536" s="3">
        <f t="shared" si="208"/>
        <v>2016.2014970776918</v>
      </c>
      <c r="AD536" s="3">
        <f t="shared" si="219"/>
        <v>-1.2679788839253803E-4</v>
      </c>
      <c r="AE536" s="3">
        <f>Eur_1M!B535/100</f>
        <v>-3.3900000000000002E-3</v>
      </c>
      <c r="AF536" s="3">
        <f t="shared" si="220"/>
        <v>1.5</v>
      </c>
      <c r="AG536" s="3">
        <f t="shared" si="221"/>
        <v>-0.5</v>
      </c>
      <c r="AH536" s="3">
        <f t="shared" si="223"/>
        <v>0.99987320211160746</v>
      </c>
      <c r="AI536" s="3">
        <f t="shared" si="222"/>
        <v>0.99661</v>
      </c>
      <c r="AL536" s="25"/>
      <c r="AM536" s="25"/>
    </row>
    <row r="537" spans="1:39">
      <c r="A537" s="4">
        <v>42461</v>
      </c>
      <c r="B537" s="3">
        <v>141.95820000000001</v>
      </c>
      <c r="C537" s="3">
        <f t="shared" si="210"/>
        <v>1.1079818105061358E-3</v>
      </c>
      <c r="D537" s="3">
        <f t="shared" si="211"/>
        <v>1.2276236924124545E-6</v>
      </c>
      <c r="E537" s="3">
        <f t="shared" si="212"/>
        <v>1.0646586297831654E-4</v>
      </c>
      <c r="F537" s="3">
        <f t="shared" si="213"/>
        <v>1.0780067021337476E-2</v>
      </c>
      <c r="G537" s="3">
        <f t="shared" si="214"/>
        <v>3.5612605509658175E-2</v>
      </c>
      <c r="H537" s="3">
        <f t="shared" si="215"/>
        <v>1.5</v>
      </c>
      <c r="I537" s="13">
        <f>I538*(1+(H538*((B537/B538)-1))+((1-H538)*(Eur_1M!B537/100)*((A537-A538)/360)))</f>
        <v>124.0059729102758</v>
      </c>
      <c r="J537" s="3">
        <f t="shared" si="216"/>
        <v>118.6390800463282</v>
      </c>
      <c r="K537" s="3">
        <f t="shared" si="209"/>
        <v>1.177232512152212</v>
      </c>
      <c r="L537" s="13">
        <f t="shared" si="217"/>
        <v>1177.2325121522119</v>
      </c>
      <c r="M537" s="3">
        <f t="shared" si="218"/>
        <v>1.630196647930353E-3</v>
      </c>
      <c r="N537" s="3">
        <f t="shared" si="224"/>
        <v>5.9954834527720234E-2</v>
      </c>
      <c r="O537" s="3">
        <v>526</v>
      </c>
      <c r="P537" s="3">
        <f t="shared" si="225"/>
        <v>2.0873015873015874</v>
      </c>
      <c r="Q537" s="3">
        <f>(  'Swap(vs6M)_2Y'!B540 + ( ('Swap(vs6M)_3Y'!B544 - 'Swap(vs6M)_2Y'!B540)/1  )*(P537-2) )/100</f>
        <v>-1.4511904761904761E-3</v>
      </c>
      <c r="R537" s="3">
        <f t="shared" si="200"/>
        <v>1.8920490439981552</v>
      </c>
      <c r="S537" s="3">
        <f t="shared" si="201"/>
        <v>1.8054293170488278</v>
      </c>
      <c r="T537" s="13">
        <f t="shared" si="202"/>
        <v>0.97075777669137531</v>
      </c>
      <c r="U537" s="13">
        <f t="shared" si="202"/>
        <v>0.96449623651670546</v>
      </c>
      <c r="V537" s="3">
        <f t="shared" si="203"/>
        <v>175.38542167523985</v>
      </c>
      <c r="W537" s="13">
        <f t="shared" si="204"/>
        <v>0.97075777669137531</v>
      </c>
      <c r="X537" s="3">
        <f t="shared" si="205"/>
        <v>6.5324568151594849E-4</v>
      </c>
      <c r="Y537" s="3">
        <f t="shared" si="206"/>
        <v>-0.2232056796974371</v>
      </c>
      <c r="Z537" s="3">
        <f t="shared" si="207"/>
        <v>113.29492462620046</v>
      </c>
      <c r="AA537" s="3">
        <f t="shared" si="208"/>
        <v>2019.3018821089424</v>
      </c>
      <c r="AD537" s="3">
        <f t="shared" si="219"/>
        <v>1.1085958491126036E-3</v>
      </c>
      <c r="AE537" s="3">
        <f>Eur_1M!B536/100</f>
        <v>-3.3500000000000001E-3</v>
      </c>
      <c r="AF537" s="3">
        <f t="shared" si="220"/>
        <v>1.5</v>
      </c>
      <c r="AG537" s="3">
        <f t="shared" si="221"/>
        <v>-0.5</v>
      </c>
      <c r="AH537" s="3">
        <f t="shared" si="223"/>
        <v>1.0011085958491126</v>
      </c>
      <c r="AI537" s="3">
        <f t="shared" si="222"/>
        <v>0.99665000000000004</v>
      </c>
      <c r="AL537" s="25"/>
      <c r="AM537" s="25"/>
    </row>
    <row r="538" spans="1:39">
      <c r="A538" s="4">
        <v>42460</v>
      </c>
      <c r="B538" s="3">
        <v>141.80099999999999</v>
      </c>
      <c r="C538" s="3">
        <f t="shared" si="210"/>
        <v>-9.1673571631278338E-5</v>
      </c>
      <c r="D538" s="3">
        <f t="shared" si="211"/>
        <v>8.4040437356351205E-9</v>
      </c>
      <c r="E538" s="3">
        <f t="shared" si="212"/>
        <v>1.2580292006365954E-4</v>
      </c>
      <c r="F538" s="3">
        <f t="shared" si="213"/>
        <v>5.137255470063177E-3</v>
      </c>
      <c r="G538" s="3">
        <f t="shared" si="214"/>
        <v>3.960416915844029E-2</v>
      </c>
      <c r="H538" s="3">
        <f t="shared" si="215"/>
        <v>1.4677901679950078</v>
      </c>
      <c r="I538" s="13">
        <f>I539*(1+(H539*((B538/B539)-1))+((1-H539)*(Eur_1M!B538/100)*((A538-A539)/360)))</f>
        <v>123.80398347489727</v>
      </c>
      <c r="J538" s="3">
        <f t="shared" si="216"/>
        <v>118.44583257421067</v>
      </c>
      <c r="K538" s="3">
        <f t="shared" si="209"/>
        <v>1.1753149550792885</v>
      </c>
      <c r="L538" s="13">
        <f t="shared" si="217"/>
        <v>1175.3149550792884</v>
      </c>
      <c r="M538" s="3">
        <f t="shared" si="218"/>
        <v>-1.3290177454522412E-4</v>
      </c>
      <c r="N538" s="3">
        <f t="shared" si="224"/>
        <v>5.997272835370996E-2</v>
      </c>
      <c r="O538" s="3">
        <v>527</v>
      </c>
      <c r="P538" s="3">
        <f t="shared" si="225"/>
        <v>2.0912698412698414</v>
      </c>
      <c r="Q538" s="3">
        <f>(  'Swap(vs6M)_2Y'!B541 + ( ('Swap(vs6M)_3Y'!B545 - 'Swap(vs6M)_2Y'!B541)/1  )*(P538-2) )/100</f>
        <v>-1.4771428571428572E-3</v>
      </c>
      <c r="R538" s="3">
        <f t="shared" ref="R538:R601" si="226">(LN(L538/1000)+(Q538+((N538^2)/2))*P538)/(N538*SQRT(P538))</f>
        <v>1.8703083301326762</v>
      </c>
      <c r="S538" s="3">
        <f t="shared" ref="S538:S601" si="227">R538-(N538*SQRT(P538))</f>
        <v>1.7835804274751743</v>
      </c>
      <c r="T538" s="13">
        <f t="shared" ref="T538:U601" si="228">_xlfn.NORM.S.DIST(R538,TRUE)</f>
        <v>0.96927949328174723</v>
      </c>
      <c r="U538" s="13">
        <f t="shared" si="228"/>
        <v>0.96275406582676482</v>
      </c>
      <c r="V538" s="3">
        <f t="shared" ref="V538:V601" si="229">(L538*T538) - ( 1000* EXP(-Q538*P538) *U538 )</f>
        <v>173.47597224078697</v>
      </c>
      <c r="W538" s="13">
        <f t="shared" ref="W538:W601" si="230">T538</f>
        <v>0.96927949328174723</v>
      </c>
      <c r="X538" s="3">
        <f t="shared" ref="X538:X601" si="231" xml:space="preserve"> _xlfn.NORM.S.DIST(R538,FALSE) / ( L538 * N538 * SQRT(P538) )</f>
        <v>6.8077617384296283E-4</v>
      </c>
      <c r="Y538" s="3">
        <f t="shared" ref="Y538:Y601" si="232">- ( (L538* _xlfn.NORM.S.DIST(R538,FALSE)  * N538  ) / ( 2* SQRT(P538) ) ) - Q538 * 1000 * ( EXP(-Q538*P538) ) *U538</f>
        <v>-0.26465737763735953</v>
      </c>
      <c r="Z538" s="3">
        <f t="shared" ref="Z538:Z601" si="233" xml:space="preserve"> L538 * SQRT(P538) * _xlfn.NORM.S.DIST(R538,FALSE)</f>
        <v>117.94424466529743</v>
      </c>
      <c r="AA538" s="3">
        <f t="shared" ref="AA538:AA601" si="234">1000 * P538 * EXP(-Q538*P538) * U538</f>
        <v>2019.6076950508552</v>
      </c>
      <c r="AD538" s="3">
        <f t="shared" si="219"/>
        <v>-9.1669369737812367E-5</v>
      </c>
      <c r="AE538" s="3">
        <f>Eur_1M!B537/100</f>
        <v>-3.3400000000000001E-3</v>
      </c>
      <c r="AF538" s="3">
        <f t="shared" si="220"/>
        <v>1.4677901679950078</v>
      </c>
      <c r="AG538" s="3">
        <f t="shared" si="221"/>
        <v>-0.46779016799500783</v>
      </c>
      <c r="AH538" s="3">
        <f t="shared" si="223"/>
        <v>0.99990833063026219</v>
      </c>
      <c r="AI538" s="3">
        <f t="shared" si="222"/>
        <v>0.99665999999999999</v>
      </c>
      <c r="AL538" s="25"/>
      <c r="AM538" s="25"/>
    </row>
    <row r="539" spans="1:39">
      <c r="A539" s="4">
        <v>42459</v>
      </c>
      <c r="B539" s="3">
        <v>141.81399999999999</v>
      </c>
      <c r="C539" s="3">
        <f t="shared" si="210"/>
        <v>-1.1775294951261798E-4</v>
      </c>
      <c r="D539" s="3">
        <f t="shared" si="211"/>
        <v>1.386575711892116E-8</v>
      </c>
      <c r="E539" s="3">
        <f t="shared" si="212"/>
        <v>1.276771541798768E-4</v>
      </c>
      <c r="F539" s="3">
        <f t="shared" si="213"/>
        <v>3.8568364209312332E-3</v>
      </c>
      <c r="G539" s="3">
        <f t="shared" si="214"/>
        <v>3.9992008886081482E-2</v>
      </c>
      <c r="H539" s="3">
        <f t="shared" si="215"/>
        <v>1.5</v>
      </c>
      <c r="I539" s="13">
        <f>I540*(1+(H540*((B539/B540)-1))+((1-H540)*(Eur_1M!B539/100)*((A539-A540)/360)))</f>
        <v>123.82043833741284</v>
      </c>
      <c r="J539" s="3">
        <f t="shared" si="216"/>
        <v>118.46157528164098</v>
      </c>
      <c r="K539" s="3">
        <f t="shared" si="209"/>
        <v>1.1754711669026523</v>
      </c>
      <c r="L539" s="13">
        <f t="shared" si="217"/>
        <v>1175.4711669026524</v>
      </c>
      <c r="M539" s="3">
        <f t="shared" si="218"/>
        <v>-1.7202270930598003E-4</v>
      </c>
      <c r="N539" s="3">
        <f t="shared" si="224"/>
        <v>6.0134615789550781E-2</v>
      </c>
      <c r="O539" s="3">
        <v>528</v>
      </c>
      <c r="P539" s="3">
        <f t="shared" si="225"/>
        <v>2.0952380952380953</v>
      </c>
      <c r="Q539" s="3">
        <f>(  'Swap(vs6M)_2Y'!B542 + ( ('Swap(vs6M)_3Y'!B546 - 'Swap(vs6M)_2Y'!B542)/1  )*(P539-2) )/100</f>
        <v>-1.4847619047619045E-3</v>
      </c>
      <c r="R539" s="3">
        <f t="shared" si="226"/>
        <v>1.8650981970758351</v>
      </c>
      <c r="S539" s="3">
        <f t="shared" si="227"/>
        <v>1.7780537178299585</v>
      </c>
      <c r="T539" s="13">
        <f t="shared" si="228"/>
        <v>0.96891617937627383</v>
      </c>
      <c r="U539" s="13">
        <f t="shared" si="228"/>
        <v>0.96230248362335791</v>
      </c>
      <c r="V539" s="3">
        <f t="shared" si="229"/>
        <v>173.63223163903103</v>
      </c>
      <c r="W539" s="13">
        <f t="shared" si="230"/>
        <v>0.96891617937627383</v>
      </c>
      <c r="X539" s="3">
        <f t="shared" si="231"/>
        <v>6.8484194770078173E-4</v>
      </c>
      <c r="Y539" s="3">
        <f t="shared" si="232"/>
        <v>-0.27769271211853663</v>
      </c>
      <c r="Z539" s="3">
        <f t="shared" si="233"/>
        <v>119.22634697009006</v>
      </c>
      <c r="AA539" s="3">
        <f t="shared" si="234"/>
        <v>2022.5350102849202</v>
      </c>
      <c r="AD539" s="3">
        <f t="shared" si="219"/>
        <v>-1.1774601690617281E-4</v>
      </c>
      <c r="AE539" s="3">
        <f>Eur_1M!B538/100</f>
        <v>-3.32E-3</v>
      </c>
      <c r="AF539" s="3">
        <f t="shared" si="220"/>
        <v>1.5</v>
      </c>
      <c r="AG539" s="3">
        <f t="shared" si="221"/>
        <v>-0.5</v>
      </c>
      <c r="AH539" s="3">
        <f t="shared" si="223"/>
        <v>0.99988225398309383</v>
      </c>
      <c r="AI539" s="3">
        <f t="shared" si="222"/>
        <v>0.99668000000000001</v>
      </c>
      <c r="AL539" s="25"/>
      <c r="AM539" s="25"/>
    </row>
    <row r="540" spans="1:39">
      <c r="A540" s="4">
        <v>42458</v>
      </c>
      <c r="B540" s="3">
        <v>141.83070000000001</v>
      </c>
      <c r="C540" s="3">
        <f t="shared" si="210"/>
        <v>3.6950182660832193E-3</v>
      </c>
      <c r="D540" s="3">
        <f t="shared" si="211"/>
        <v>1.3653159986688641E-5</v>
      </c>
      <c r="E540" s="3">
        <f t="shared" si="212"/>
        <v>1.348307967141525E-4</v>
      </c>
      <c r="F540" s="3">
        <f t="shared" si="213"/>
        <v>6.6518096249979387E-3</v>
      </c>
      <c r="G540" s="3">
        <f t="shared" si="214"/>
        <v>4.0877777565412922E-2</v>
      </c>
      <c r="H540" s="3">
        <f t="shared" si="215"/>
        <v>1.5</v>
      </c>
      <c r="I540" s="13">
        <f>I541*(1+(H541*((B540/B541)-1))+((1-H541)*(Eur_1M!B540/100)*((A540-A541)/360)))</f>
        <v>123.84174009682374</v>
      </c>
      <c r="J540" s="3">
        <f t="shared" si="216"/>
        <v>118.48195511561644</v>
      </c>
      <c r="K540" s="3">
        <f t="shared" si="209"/>
        <v>1.1756733920306526</v>
      </c>
      <c r="L540" s="13">
        <f t="shared" si="217"/>
        <v>1175.6733920306526</v>
      </c>
      <c r="M540" s="3">
        <f t="shared" si="218"/>
        <v>5.560278962199708E-3</v>
      </c>
      <c r="N540" s="3">
        <f t="shared" si="224"/>
        <v>5.9816617431073506E-2</v>
      </c>
      <c r="O540" s="3">
        <v>529</v>
      </c>
      <c r="P540" s="3">
        <f t="shared" si="225"/>
        <v>2.0992063492063493</v>
      </c>
      <c r="Q540" s="3">
        <f>(  'Swap(vs6M)_2Y'!B543 + ( ('Swap(vs6M)_3Y'!B547 - 'Swap(vs6M)_2Y'!B543)/1  )*(P540-2) )/100</f>
        <v>-1.5246825396825398E-3</v>
      </c>
      <c r="R540" s="3">
        <f t="shared" si="226"/>
        <v>1.8738111933979633</v>
      </c>
      <c r="S540" s="3">
        <f t="shared" si="227"/>
        <v>1.7871450609739308</v>
      </c>
      <c r="T540" s="13">
        <f t="shared" si="228"/>
        <v>0.96952177347028701</v>
      </c>
      <c r="U540" s="13">
        <f t="shared" si="228"/>
        <v>0.96304297694252772</v>
      </c>
      <c r="V540" s="3">
        <f t="shared" si="229"/>
        <v>173.71069939317749</v>
      </c>
      <c r="W540" s="13">
        <f t="shared" si="230"/>
        <v>0.96952177347028701</v>
      </c>
      <c r="X540" s="3">
        <f t="shared" si="231"/>
        <v>6.7660224166956348E-4</v>
      </c>
      <c r="Y540" s="3">
        <f t="shared" si="232"/>
        <v>-0.20005274485576718</v>
      </c>
      <c r="Z540" s="3">
        <f t="shared" si="233"/>
        <v>117.4312794490926</v>
      </c>
      <c r="AA540" s="3">
        <f t="shared" si="234"/>
        <v>2028.1067605656374</v>
      </c>
      <c r="AD540" s="3">
        <f t="shared" si="219"/>
        <v>3.7018532619619293E-3</v>
      </c>
      <c r="AE540" s="3">
        <f>Eur_1M!B539/100</f>
        <v>-3.32E-3</v>
      </c>
      <c r="AF540" s="3">
        <f t="shared" si="220"/>
        <v>1.5</v>
      </c>
      <c r="AG540" s="3">
        <f t="shared" si="221"/>
        <v>-0.5</v>
      </c>
      <c r="AH540" s="3">
        <f t="shared" si="223"/>
        <v>1.0037018532619619</v>
      </c>
      <c r="AI540" s="3">
        <f t="shared" si="222"/>
        <v>0.99668000000000001</v>
      </c>
      <c r="AL540" s="25"/>
      <c r="AM540" s="25"/>
    </row>
    <row r="541" spans="1:39">
      <c r="A541" s="4">
        <v>42453</v>
      </c>
      <c r="B541" s="3">
        <v>141.30760000000001</v>
      </c>
      <c r="C541" s="3">
        <f t="shared" si="210"/>
        <v>2.8735774750724091E-4</v>
      </c>
      <c r="D541" s="3">
        <f t="shared" si="211"/>
        <v>8.2574475052435215E-8</v>
      </c>
      <c r="E541" s="3">
        <f t="shared" si="212"/>
        <v>1.2168177020339716E-4</v>
      </c>
      <c r="F541" s="3">
        <f t="shared" si="213"/>
        <v>3.6668149331242662E-3</v>
      </c>
      <c r="G541" s="3">
        <f t="shared" si="214"/>
        <v>3.9047658310811945E-2</v>
      </c>
      <c r="H541" s="3">
        <f t="shared" si="215"/>
        <v>1.5</v>
      </c>
      <c r="I541" s="13">
        <f>I542*(1+(H542*((B541/B542)-1))+((1-H542)*(Eur_1M!B541/100)*((A541-A542)/360)))</f>
        <v>123.15505632056417</v>
      </c>
      <c r="J541" s="3">
        <f t="shared" si="216"/>
        <v>117.82499053894142</v>
      </c>
      <c r="K541" s="3">
        <f t="shared" si="209"/>
        <v>1.1691544603372159</v>
      </c>
      <c r="L541" s="13">
        <f t="shared" si="217"/>
        <v>1169.1544603372158</v>
      </c>
      <c r="M541" s="3">
        <f t="shared" si="218"/>
        <v>4.3558700958526967E-4</v>
      </c>
      <c r="N541" s="3">
        <f t="shared" si="224"/>
        <v>5.9974720722765794E-2</v>
      </c>
      <c r="O541" s="3">
        <v>530</v>
      </c>
      <c r="P541" s="3">
        <f t="shared" si="225"/>
        <v>2.1031746031746033</v>
      </c>
      <c r="Q541" s="3">
        <f>(  'Swap(vs6M)_2Y'!B544 + ( ('Swap(vs6M)_3Y'!B548 - 'Swap(vs6M)_2Y'!B544)/1  )*(P541-2) )/100</f>
        <v>-1.4159523809523808E-3</v>
      </c>
      <c r="R541" s="3">
        <f t="shared" si="226"/>
        <v>1.8060498811798134</v>
      </c>
      <c r="S541" s="3">
        <f t="shared" si="227"/>
        <v>1.7190725858241787</v>
      </c>
      <c r="T541" s="13">
        <f t="shared" si="228"/>
        <v>0.96454472579494088</v>
      </c>
      <c r="U541" s="13">
        <f t="shared" si="228"/>
        <v>0.95719942208467512</v>
      </c>
      <c r="V541" s="3">
        <f t="shared" si="229"/>
        <v>167.6475624407218</v>
      </c>
      <c r="W541" s="13">
        <f t="shared" si="230"/>
        <v>0.96454472579494088</v>
      </c>
      <c r="X541" s="3">
        <f t="shared" si="231"/>
        <v>7.6795875122105521E-4</v>
      </c>
      <c r="Y541" s="3">
        <f t="shared" si="232"/>
        <v>-0.52854878898657787</v>
      </c>
      <c r="Z541" s="3">
        <f t="shared" si="233"/>
        <v>132.41135765488494</v>
      </c>
      <c r="AA541" s="3">
        <f t="shared" si="234"/>
        <v>2019.1616235559532</v>
      </c>
      <c r="AD541" s="3">
        <f t="shared" si="219"/>
        <v>2.8739903869978711E-4</v>
      </c>
      <c r="AE541" s="3">
        <f>Eur_1M!B540/100</f>
        <v>-3.31E-3</v>
      </c>
      <c r="AF541" s="3">
        <f t="shared" si="220"/>
        <v>1.5</v>
      </c>
      <c r="AG541" s="3">
        <f t="shared" si="221"/>
        <v>-0.5</v>
      </c>
      <c r="AH541" s="3">
        <f t="shared" si="223"/>
        <v>1.0002873990386998</v>
      </c>
      <c r="AI541" s="3">
        <f t="shared" si="222"/>
        <v>0.99668999999999996</v>
      </c>
      <c r="AL541" s="25"/>
      <c r="AM541" s="25"/>
    </row>
    <row r="542" spans="1:39">
      <c r="A542" s="4">
        <v>42452</v>
      </c>
      <c r="B542" s="3">
        <v>141.267</v>
      </c>
      <c r="C542" s="3">
        <f t="shared" si="210"/>
        <v>-5.8100017875473413E-4</v>
      </c>
      <c r="D542" s="3">
        <f t="shared" si="211"/>
        <v>3.3756120771303302E-7</v>
      </c>
      <c r="E542" s="3">
        <f t="shared" si="212"/>
        <v>1.2267273739248835E-4</v>
      </c>
      <c r="F542" s="3">
        <f t="shared" si="213"/>
        <v>4.4155757426092273E-3</v>
      </c>
      <c r="G542" s="3">
        <f t="shared" si="214"/>
        <v>3.9158564661999039E-2</v>
      </c>
      <c r="H542" s="3">
        <f t="shared" si="215"/>
        <v>1.5</v>
      </c>
      <c r="I542" s="13">
        <f>I543*(1+(H543*((B542/B543)-1))+((1-H543)*(Eur_1M!B542/100)*((A542-A543)/360)))</f>
        <v>123.10142325964648</v>
      </c>
      <c r="J542" s="3">
        <f t="shared" si="216"/>
        <v>117.77367867985905</v>
      </c>
      <c r="K542" s="3">
        <f t="shared" si="209"/>
        <v>1.1686453027413619</v>
      </c>
      <c r="L542" s="13">
        <f t="shared" si="217"/>
        <v>1168.645302741362</v>
      </c>
      <c r="M542" s="3">
        <f t="shared" si="218"/>
        <v>-8.6706738499841239E-4</v>
      </c>
      <c r="N542" s="3">
        <f t="shared" si="224"/>
        <v>5.9977059892073532E-2</v>
      </c>
      <c r="O542" s="3">
        <v>531</v>
      </c>
      <c r="P542" s="3">
        <f t="shared" si="225"/>
        <v>2.1071428571428572</v>
      </c>
      <c r="Q542" s="3">
        <f>(  'Swap(vs6M)_2Y'!B545 + ( ('Swap(vs6M)_3Y'!B549 - 'Swap(vs6M)_2Y'!B545)/1  )*(P542-2) )/100</f>
        <v>-1.4237500000000001E-3</v>
      </c>
      <c r="R542" s="3">
        <f t="shared" si="226"/>
        <v>1.7991070635371842</v>
      </c>
      <c r="S542" s="3">
        <f t="shared" si="227"/>
        <v>1.7120443572591915</v>
      </c>
      <c r="T542" s="13">
        <f t="shared" si="228"/>
        <v>0.9639991267362068</v>
      </c>
      <c r="U542" s="13">
        <f t="shared" si="228"/>
        <v>0.95655575283785355</v>
      </c>
      <c r="V542" s="3">
        <f t="shared" si="229"/>
        <v>167.14327957037176</v>
      </c>
      <c r="W542" s="13">
        <f t="shared" si="230"/>
        <v>0.9639991267362068</v>
      </c>
      <c r="X542" s="3">
        <f t="shared" si="231"/>
        <v>7.7720571734442247E-4</v>
      </c>
      <c r="Y542" s="3">
        <f t="shared" si="232"/>
        <v>-0.54316942379990474</v>
      </c>
      <c r="Z542" s="3">
        <f t="shared" si="233"/>
        <v>134.14687968078539</v>
      </c>
      <c r="AA542" s="3">
        <f t="shared" si="234"/>
        <v>2021.6555904451291</v>
      </c>
      <c r="AD542" s="3">
        <f t="shared" si="219"/>
        <v>-5.8083143083331734E-4</v>
      </c>
      <c r="AE542" s="3">
        <f>Eur_1M!B541/100</f>
        <v>-3.3E-3</v>
      </c>
      <c r="AF542" s="3">
        <f t="shared" si="220"/>
        <v>1.5</v>
      </c>
      <c r="AG542" s="3">
        <f t="shared" si="221"/>
        <v>-0.5</v>
      </c>
      <c r="AH542" s="3">
        <f t="shared" si="223"/>
        <v>0.99941916856916668</v>
      </c>
      <c r="AI542" s="3">
        <f t="shared" si="222"/>
        <v>0.99670000000000003</v>
      </c>
      <c r="AL542" s="25"/>
      <c r="AM542" s="25"/>
    </row>
    <row r="543" spans="1:39">
      <c r="A543" s="4">
        <v>42451</v>
      </c>
      <c r="B543" s="3">
        <v>141.34909999999999</v>
      </c>
      <c r="C543" s="3">
        <f t="shared" si="210"/>
        <v>7.4807367449063167E-4</v>
      </c>
      <c r="D543" s="3">
        <f t="shared" si="211"/>
        <v>5.5961422246591559E-7</v>
      </c>
      <c r="E543" s="3">
        <f t="shared" si="212"/>
        <v>1.2315001014280775E-4</v>
      </c>
      <c r="F543" s="3">
        <f t="shared" si="213"/>
        <v>5.8992574588025296E-3</v>
      </c>
      <c r="G543" s="3">
        <f t="shared" si="214"/>
        <v>3.9112214812041496E-2</v>
      </c>
      <c r="H543" s="3">
        <f t="shared" si="215"/>
        <v>1.5</v>
      </c>
      <c r="I543" s="13">
        <f>I544*(1+(H544*((B543/B544)-1))+((1-H544)*(Eur_1M!B543/100)*((A543-A544)/360)))</f>
        <v>123.20820677636409</v>
      </c>
      <c r="J543" s="3">
        <f t="shared" si="216"/>
        <v>117.8758406797222</v>
      </c>
      <c r="K543" s="3">
        <f t="shared" si="209"/>
        <v>1.1696590363921826</v>
      </c>
      <c r="L543" s="13">
        <f t="shared" si="217"/>
        <v>1169.6590363921825</v>
      </c>
      <c r="M543" s="3">
        <f t="shared" si="218"/>
        <v>1.1264234516884003E-3</v>
      </c>
      <c r="N543" s="3">
        <f t="shared" si="224"/>
        <v>5.9969670417370981E-2</v>
      </c>
      <c r="O543" s="3">
        <v>532</v>
      </c>
      <c r="P543" s="3">
        <f t="shared" si="225"/>
        <v>2.1111111111111112</v>
      </c>
      <c r="Q543" s="3">
        <f>(  'Swap(vs6M)_2Y'!B546 + ( ('Swap(vs6M)_3Y'!B550 - 'Swap(vs6M)_2Y'!B546)/1  )*(P543-2) )/100</f>
        <v>-1.401111111111111E-3</v>
      </c>
      <c r="R543" s="3">
        <f t="shared" si="226"/>
        <v>1.8081426693241145</v>
      </c>
      <c r="S543" s="3">
        <f t="shared" si="227"/>
        <v>1.7210087583151943</v>
      </c>
      <c r="T543" s="13">
        <f t="shared" si="228"/>
        <v>0.96470785065210962</v>
      </c>
      <c r="U543" s="13">
        <f t="shared" si="228"/>
        <v>0.95737538269700218</v>
      </c>
      <c r="V543" s="3">
        <f t="shared" si="229"/>
        <v>168.16785821324686</v>
      </c>
      <c r="W543" s="13">
        <f t="shared" si="230"/>
        <v>0.96470785065210962</v>
      </c>
      <c r="X543" s="3">
        <f t="shared" si="231"/>
        <v>7.6335534346995198E-4</v>
      </c>
      <c r="Y543" s="3">
        <f t="shared" si="232"/>
        <v>-0.53256385363928294</v>
      </c>
      <c r="Z543" s="3">
        <f t="shared" si="233"/>
        <v>132.217233050819</v>
      </c>
      <c r="AA543" s="3">
        <f t="shared" si="234"/>
        <v>2027.1129487587768</v>
      </c>
      <c r="AD543" s="3">
        <f t="shared" si="219"/>
        <v>7.4835355138702653E-4</v>
      </c>
      <c r="AE543" s="3">
        <f>Eur_1M!B542/100</f>
        <v>-3.2799999999999999E-3</v>
      </c>
      <c r="AF543" s="3">
        <f t="shared" si="220"/>
        <v>1.5</v>
      </c>
      <c r="AG543" s="3">
        <f t="shared" si="221"/>
        <v>-0.5</v>
      </c>
      <c r="AH543" s="3">
        <f t="shared" si="223"/>
        <v>1.000748353551387</v>
      </c>
      <c r="AI543" s="3">
        <f t="shared" si="222"/>
        <v>0.99672000000000005</v>
      </c>
      <c r="AL543" s="25"/>
      <c r="AM543" s="25"/>
    </row>
    <row r="544" spans="1:39">
      <c r="A544" s="4">
        <v>42450</v>
      </c>
      <c r="B544" s="3">
        <v>141.24340000000001</v>
      </c>
      <c r="C544" s="3">
        <f t="shared" si="210"/>
        <v>-5.9029580912427974E-4</v>
      </c>
      <c r="D544" s="3">
        <f t="shared" si="211"/>
        <v>3.4844914226968813E-7</v>
      </c>
      <c r="E544" s="3">
        <f t="shared" si="212"/>
        <v>1.2269706080379408E-4</v>
      </c>
      <c r="F544" s="3">
        <f t="shared" si="213"/>
        <v>4.8245878819305893E-3</v>
      </c>
      <c r="G544" s="3">
        <f t="shared" si="214"/>
        <v>3.9132067128412835E-2</v>
      </c>
      <c r="H544" s="3">
        <f t="shared" si="215"/>
        <v>1.5</v>
      </c>
      <c r="I544" s="13">
        <f>I545*(1+(H545*((B544/B545)-1))+((1-H545)*(Eur_1M!B544/100)*((A544-A545)/360)))</f>
        <v>123.06950029859169</v>
      </c>
      <c r="J544" s="3">
        <f t="shared" si="216"/>
        <v>117.7431373225114</v>
      </c>
      <c r="K544" s="3">
        <f t="shared" si="209"/>
        <v>1.1683422467936853</v>
      </c>
      <c r="L544" s="13">
        <f t="shared" si="217"/>
        <v>1168.3422467936853</v>
      </c>
      <c r="M544" s="3">
        <f t="shared" si="218"/>
        <v>-8.7206256429338779E-4</v>
      </c>
      <c r="N544" s="3">
        <f t="shared" si="224"/>
        <v>6.0299863509516882E-2</v>
      </c>
      <c r="O544" s="3">
        <v>533</v>
      </c>
      <c r="P544" s="3">
        <f t="shared" si="225"/>
        <v>2.1150793650793651</v>
      </c>
      <c r="Q544" s="3">
        <f>(  'Swap(vs6M)_2Y'!B547 + ( ('Swap(vs6M)_3Y'!B551 - 'Swap(vs6M)_2Y'!B547)/1  )*(P544-2) )/100</f>
        <v>-1.466845238095238E-3</v>
      </c>
      <c r="R544" s="3">
        <f t="shared" si="226"/>
        <v>1.7826206747961568</v>
      </c>
      <c r="S544" s="3">
        <f t="shared" si="227"/>
        <v>1.6949246993308404</v>
      </c>
      <c r="T544" s="13">
        <f t="shared" si="228"/>
        <v>0.96267596400458355</v>
      </c>
      <c r="U544" s="13">
        <f t="shared" si="228"/>
        <v>0.95495514683076221</v>
      </c>
      <c r="V544" s="3">
        <f t="shared" si="229"/>
        <v>166.81250848220566</v>
      </c>
      <c r="W544" s="13">
        <f t="shared" si="230"/>
        <v>0.96267596400458355</v>
      </c>
      <c r="X544" s="3">
        <f t="shared" si="231"/>
        <v>7.9492034933625563E-4</v>
      </c>
      <c r="Y544" s="3">
        <f t="shared" si="232"/>
        <v>-0.56760046026612065</v>
      </c>
      <c r="Z544" s="3">
        <f t="shared" si="233"/>
        <v>138.39065787452446</v>
      </c>
      <c r="AA544" s="3">
        <f t="shared" si="234"/>
        <v>2026.0820924461129</v>
      </c>
      <c r="AD544" s="3">
        <f t="shared" si="219"/>
        <v>-5.9012161882943115E-4</v>
      </c>
      <c r="AE544" s="3">
        <f>Eur_1M!B543/100</f>
        <v>-3.2600000000000003E-3</v>
      </c>
      <c r="AF544" s="3">
        <f t="shared" si="220"/>
        <v>1.5</v>
      </c>
      <c r="AG544" s="3">
        <f t="shared" si="221"/>
        <v>-0.5</v>
      </c>
      <c r="AH544" s="3">
        <f t="shared" si="223"/>
        <v>0.99940987838117057</v>
      </c>
      <c r="AI544" s="3">
        <f t="shared" si="222"/>
        <v>0.99673999999999996</v>
      </c>
      <c r="AL544" s="25"/>
      <c r="AM544" s="25"/>
    </row>
    <row r="545" spans="1:39">
      <c r="A545" s="4">
        <v>42447</v>
      </c>
      <c r="B545" s="3">
        <v>141.32679999999999</v>
      </c>
      <c r="C545" s="3">
        <f t="shared" si="210"/>
        <v>1.3594770373801883E-3</v>
      </c>
      <c r="D545" s="3">
        <f t="shared" si="211"/>
        <v>1.848177815164014E-6</v>
      </c>
      <c r="E545" s="3">
        <f t="shared" si="212"/>
        <v>1.283106683179729E-4</v>
      </c>
      <c r="F545" s="3">
        <f t="shared" si="213"/>
        <v>7.8566159975226573E-3</v>
      </c>
      <c r="G545" s="3">
        <f t="shared" si="214"/>
        <v>3.9721867773292903E-2</v>
      </c>
      <c r="H545" s="3">
        <f t="shared" si="215"/>
        <v>1.5</v>
      </c>
      <c r="I545" s="13">
        <f>I546*(1+(H546*((B545/B546)-1))+((1-H546)*(Eur_1M!B545/100)*((A545-A546)/360)))</f>
        <v>123.17687141296845</v>
      </c>
      <c r="J545" s="3">
        <f t="shared" si="216"/>
        <v>117.84586148921284</v>
      </c>
      <c r="K545" s="3">
        <f t="shared" si="209"/>
        <v>1.1693615587166828</v>
      </c>
      <c r="L545" s="13">
        <f t="shared" si="217"/>
        <v>1169.3615587166828</v>
      </c>
      <c r="M545" s="3">
        <f t="shared" si="218"/>
        <v>2.0429862217623252E-3</v>
      </c>
      <c r="N545" s="3">
        <f t="shared" si="224"/>
        <v>6.0293832064246961E-2</v>
      </c>
      <c r="O545" s="3">
        <v>534</v>
      </c>
      <c r="P545" s="3">
        <f t="shared" si="225"/>
        <v>2.1190476190476191</v>
      </c>
      <c r="Q545" s="3">
        <f>(  'Swap(vs6M)_2Y'!B548 + ( ('Swap(vs6M)_3Y'!B552 - 'Swap(vs6M)_2Y'!B548)/1  )*(P545-2) )/100</f>
        <v>-1.4439285714285713E-3</v>
      </c>
      <c r="R545" s="3">
        <f t="shared" si="226"/>
        <v>1.7916251465872941</v>
      </c>
      <c r="S545" s="3">
        <f t="shared" si="227"/>
        <v>1.7038557232228881</v>
      </c>
      <c r="T545" s="13">
        <f t="shared" si="228"/>
        <v>0.96340348388656305</v>
      </c>
      <c r="U545" s="13">
        <f t="shared" si="228"/>
        <v>0.95579597768988667</v>
      </c>
      <c r="V545" s="3">
        <f t="shared" si="229"/>
        <v>167.84204321591051</v>
      </c>
      <c r="W545" s="13">
        <f t="shared" si="230"/>
        <v>0.96340348388656305</v>
      </c>
      <c r="X545" s="3">
        <f t="shared" si="231"/>
        <v>7.8089490921338912E-4</v>
      </c>
      <c r="Y545" s="3">
        <f t="shared" si="232"/>
        <v>-0.55658231575492945</v>
      </c>
      <c r="Z545" s="3">
        <f t="shared" si="233"/>
        <v>136.42809675320916</v>
      </c>
      <c r="AA545" s="3">
        <f t="shared" si="234"/>
        <v>2031.5838361274753</v>
      </c>
      <c r="AD545" s="3">
        <f t="shared" si="219"/>
        <v>1.3604015451893492E-3</v>
      </c>
      <c r="AE545" s="3">
        <f>Eur_1M!B544/100</f>
        <v>-3.2400000000000003E-3</v>
      </c>
      <c r="AF545" s="3">
        <f t="shared" si="220"/>
        <v>1.5</v>
      </c>
      <c r="AG545" s="3">
        <f t="shared" si="221"/>
        <v>-0.5</v>
      </c>
      <c r="AH545" s="3">
        <f t="shared" si="223"/>
        <v>1.0013604015451893</v>
      </c>
      <c r="AI545" s="3">
        <f t="shared" si="222"/>
        <v>0.99675999999999998</v>
      </c>
      <c r="AL545" s="25"/>
      <c r="AM545" s="25"/>
    </row>
    <row r="546" spans="1:39">
      <c r="A546" s="4">
        <v>42446</v>
      </c>
      <c r="B546" s="3">
        <v>141.13480000000001</v>
      </c>
      <c r="C546" s="3">
        <f t="shared" si="210"/>
        <v>4.3592298835466265E-3</v>
      </c>
      <c r="D546" s="3">
        <f t="shared" si="211"/>
        <v>1.9002885177605936E-5</v>
      </c>
      <c r="E546" s="3">
        <f t="shared" si="212"/>
        <v>1.2674796728153937E-4</v>
      </c>
      <c r="F546" s="3">
        <f t="shared" si="213"/>
        <v>7.0314392303375004E-3</v>
      </c>
      <c r="G546" s="3">
        <f t="shared" si="214"/>
        <v>3.9571157059504092E-2</v>
      </c>
      <c r="H546" s="3">
        <f t="shared" si="215"/>
        <v>1.5</v>
      </c>
      <c r="I546" s="13">
        <f>I547*(1+(H547*((B546/B547)-1))+((1-H547)*(Eur_1M!B546/100)*((A546-A547)/360)))</f>
        <v>122.92547964422995</v>
      </c>
      <c r="J546" s="3">
        <f t="shared" si="216"/>
        <v>117.60534978260388</v>
      </c>
      <c r="K546" s="3">
        <f t="shared" si="209"/>
        <v>1.1669750078393268</v>
      </c>
      <c r="L546" s="13">
        <f t="shared" si="217"/>
        <v>1166.9750078393267</v>
      </c>
      <c r="M546" s="3">
        <f t="shared" si="218"/>
        <v>6.5361134951243925E-3</v>
      </c>
      <c r="N546" s="3">
        <f t="shared" si="224"/>
        <v>5.9825359543009986E-2</v>
      </c>
      <c r="O546" s="3">
        <v>535</v>
      </c>
      <c r="P546" s="3">
        <f t="shared" si="225"/>
        <v>2.123015873015873</v>
      </c>
      <c r="Q546" s="3">
        <f>(  'Swap(vs6M)_2Y'!B549 + ( ('Swap(vs6M)_3Y'!B553 - 'Swap(vs6M)_2Y'!B549)/1  )*(P546-2) )/100</f>
        <v>-1.4644841269841268E-3</v>
      </c>
      <c r="R546" s="3">
        <f t="shared" si="226"/>
        <v>1.7793604872554387</v>
      </c>
      <c r="S546" s="3">
        <f t="shared" si="227"/>
        <v>1.6921915125117777</v>
      </c>
      <c r="T546" s="13">
        <f t="shared" si="228"/>
        <v>0.96240965995372141</v>
      </c>
      <c r="U546" s="13">
        <f t="shared" si="228"/>
        <v>0.95469526785116221</v>
      </c>
      <c r="V546" s="3">
        <f t="shared" si="229"/>
        <v>165.43986842091795</v>
      </c>
      <c r="W546" s="13">
        <f t="shared" si="230"/>
        <v>0.96240965995372141</v>
      </c>
      <c r="X546" s="3">
        <f t="shared" si="231"/>
        <v>8.0532566003075029E-4</v>
      </c>
      <c r="Y546" s="3">
        <f t="shared" si="232"/>
        <v>-0.56012597369901851</v>
      </c>
      <c r="Z546" s="3">
        <f t="shared" si="233"/>
        <v>139.29425541750538</v>
      </c>
      <c r="AA546" s="3">
        <f t="shared" si="234"/>
        <v>2033.1446878801496</v>
      </c>
      <c r="AD546" s="3">
        <f t="shared" si="219"/>
        <v>4.3687451475189487E-3</v>
      </c>
      <c r="AE546" s="3">
        <f>Eur_1M!B545/100</f>
        <v>-3.2200000000000002E-3</v>
      </c>
      <c r="AF546" s="3">
        <f t="shared" si="220"/>
        <v>1.5</v>
      </c>
      <c r="AG546" s="3">
        <f t="shared" si="221"/>
        <v>-0.5</v>
      </c>
      <c r="AH546" s="3">
        <f t="shared" si="223"/>
        <v>1.0043687451475189</v>
      </c>
      <c r="AI546" s="3">
        <f t="shared" si="222"/>
        <v>0.99678</v>
      </c>
      <c r="AL546" s="25"/>
      <c r="AM546" s="25"/>
    </row>
    <row r="547" spans="1:39">
      <c r="A547" s="4">
        <v>42445</v>
      </c>
      <c r="B547" s="3">
        <v>140.52090000000001</v>
      </c>
      <c r="C547" s="3">
        <f t="shared" si="210"/>
        <v>1.0516419790406735E-3</v>
      </c>
      <c r="D547" s="3">
        <f t="shared" si="211"/>
        <v>1.1059508520805843E-6</v>
      </c>
      <c r="E547" s="3">
        <f t="shared" si="212"/>
        <v>1.2016340744853386E-4</v>
      </c>
      <c r="F547" s="3">
        <f t="shared" si="213"/>
        <v>6.1961737825649375E-3</v>
      </c>
      <c r="G547" s="3">
        <f t="shared" si="214"/>
        <v>3.8598855100105856E-2</v>
      </c>
      <c r="H547" s="3">
        <f t="shared" si="215"/>
        <v>1.5</v>
      </c>
      <c r="I547" s="13">
        <f>I548*(1+(H548*((B547/B548)-1))+((1-H548)*(Eur_1M!B547/100)*((A547-A548)/360)))</f>
        <v>122.12464478262794</v>
      </c>
      <c r="J547" s="3">
        <f t="shared" si="216"/>
        <v>116.83917450072261</v>
      </c>
      <c r="K547" s="3">
        <f t="shared" si="209"/>
        <v>1.1593723995631515</v>
      </c>
      <c r="L547" s="13">
        <f t="shared" si="217"/>
        <v>1159.3723995631515</v>
      </c>
      <c r="M547" s="3">
        <f t="shared" si="218"/>
        <v>1.5813888899726871E-3</v>
      </c>
      <c r="N547" s="3">
        <f t="shared" si="224"/>
        <v>5.9940550330661438E-2</v>
      </c>
      <c r="O547" s="3">
        <v>536</v>
      </c>
      <c r="P547" s="3">
        <f t="shared" si="225"/>
        <v>2.126984126984127</v>
      </c>
      <c r="Q547" s="3">
        <f>(  'Swap(vs6M)_2Y'!B550 + ( ('Swap(vs6M)_3Y'!B554 - 'Swap(vs6M)_2Y'!B550)/1  )*(P547-2) )/100</f>
        <v>-1.4742857142857144E-3</v>
      </c>
      <c r="R547" s="3">
        <f t="shared" si="226"/>
        <v>1.6994595053930623</v>
      </c>
      <c r="S547" s="3">
        <f t="shared" si="227"/>
        <v>1.6120411059905335</v>
      </c>
      <c r="T547" s="13">
        <f t="shared" si="228"/>
        <v>0.95538368086394276</v>
      </c>
      <c r="U547" s="13">
        <f t="shared" si="228"/>
        <v>0.9465235024701103</v>
      </c>
      <c r="V547" s="3">
        <f t="shared" si="229"/>
        <v>158.14921794603151</v>
      </c>
      <c r="W547" s="13">
        <f t="shared" si="230"/>
        <v>0.95538368086394276</v>
      </c>
      <c r="X547" s="3">
        <f t="shared" si="231"/>
        <v>9.288117821894008E-4</v>
      </c>
      <c r="Y547" s="3">
        <f t="shared" si="232"/>
        <v>-0.84294303818549232</v>
      </c>
      <c r="Z547" s="3">
        <f t="shared" si="233"/>
        <v>159.16904302933955</v>
      </c>
      <c r="AA547" s="3">
        <f t="shared" si="234"/>
        <v>2019.5634579976236</v>
      </c>
      <c r="AD547" s="3">
        <f t="shared" si="219"/>
        <v>1.0521951483617453E-3</v>
      </c>
      <c r="AE547" s="3">
        <f>Eur_1M!B546/100</f>
        <v>-3.1700000000000001E-3</v>
      </c>
      <c r="AF547" s="3">
        <f t="shared" si="220"/>
        <v>1.5</v>
      </c>
      <c r="AG547" s="3">
        <f t="shared" si="221"/>
        <v>-0.5</v>
      </c>
      <c r="AH547" s="3">
        <f t="shared" si="223"/>
        <v>1.0010521951483617</v>
      </c>
      <c r="AI547" s="3">
        <f t="shared" si="222"/>
        <v>0.99682999999999999</v>
      </c>
      <c r="AL547" s="25"/>
      <c r="AM547" s="25"/>
    </row>
    <row r="548" spans="1:39">
      <c r="A548" s="4">
        <v>42444</v>
      </c>
      <c r="B548" s="3">
        <v>140.3732</v>
      </c>
      <c r="C548" s="3">
        <f t="shared" si="210"/>
        <v>-2.5527823380659107E-3</v>
      </c>
      <c r="D548" s="3">
        <f t="shared" si="211"/>
        <v>6.5166976655412576E-6</v>
      </c>
      <c r="E548" s="3">
        <f t="shared" si="212"/>
        <v>1.1952247497549716E-4</v>
      </c>
      <c r="F548" s="3">
        <f t="shared" si="213"/>
        <v>5.8264543644092138E-3</v>
      </c>
      <c r="G548" s="3">
        <f t="shared" si="214"/>
        <v>3.8530458280445129E-2</v>
      </c>
      <c r="H548" s="3">
        <f t="shared" si="215"/>
        <v>1.5</v>
      </c>
      <c r="I548" s="13">
        <f>I549*(1+(H549*((B548/B549)-1))+((1-H549)*(Eur_1M!B548/100)*((A548-A549)/360)))</f>
        <v>121.93167084980912</v>
      </c>
      <c r="J548" s="3">
        <f t="shared" si="216"/>
        <v>116.65455234644048</v>
      </c>
      <c r="K548" s="3">
        <f t="shared" si="209"/>
        <v>1.1575404298412049</v>
      </c>
      <c r="L548" s="13">
        <f t="shared" si="217"/>
        <v>1157.540429841205</v>
      </c>
      <c r="M548" s="3">
        <f t="shared" si="218"/>
        <v>-3.8272854176955944E-3</v>
      </c>
      <c r="N548" s="3">
        <f t="shared" si="224"/>
        <v>5.9857214986482082E-2</v>
      </c>
      <c r="O548" s="3">
        <v>537</v>
      </c>
      <c r="P548" s="3">
        <f t="shared" si="225"/>
        <v>2.1309523809523809</v>
      </c>
      <c r="Q548" s="3">
        <f>(  'Swap(vs6M)_2Y'!B551 + ( ('Swap(vs6M)_3Y'!B555 - 'Swap(vs6M)_2Y'!B551)/1  )*(P548-2) )/100</f>
        <v>-1.4142976190476188E-3</v>
      </c>
      <c r="R548" s="3">
        <f t="shared" si="226"/>
        <v>1.6834979152659431</v>
      </c>
      <c r="S548" s="3">
        <f t="shared" si="227"/>
        <v>1.5961196579669683</v>
      </c>
      <c r="T548" s="13">
        <f t="shared" si="228"/>
        <v>0.9538606286936635</v>
      </c>
      <c r="U548" s="13">
        <f t="shared" si="228"/>
        <v>0.94476895972622787</v>
      </c>
      <c r="V548" s="3">
        <f t="shared" si="229"/>
        <v>156.51164191958958</v>
      </c>
      <c r="W548" s="13">
        <f t="shared" si="230"/>
        <v>0.9538606286936635</v>
      </c>
      <c r="X548" s="3">
        <f t="shared" si="231"/>
        <v>9.5617934522148219E-4</v>
      </c>
      <c r="Y548" s="3">
        <f t="shared" si="232"/>
        <v>-0.95495166875828708</v>
      </c>
      <c r="Z548" s="3">
        <f t="shared" si="233"/>
        <v>163.41877352508456</v>
      </c>
      <c r="AA548" s="3">
        <f t="shared" si="234"/>
        <v>2019.334374293411</v>
      </c>
      <c r="AD548" s="3">
        <f t="shared" si="219"/>
        <v>-2.5495267600830207E-3</v>
      </c>
      <c r="AE548" s="3">
        <f>Eur_1M!B547/100</f>
        <v>-3.13E-3</v>
      </c>
      <c r="AF548" s="3">
        <f t="shared" si="220"/>
        <v>1.5</v>
      </c>
      <c r="AG548" s="3">
        <f t="shared" si="221"/>
        <v>-0.5</v>
      </c>
      <c r="AH548" s="3">
        <f t="shared" si="223"/>
        <v>0.99745047323991698</v>
      </c>
      <c r="AI548" s="3">
        <f t="shared" si="222"/>
        <v>0.99687000000000003</v>
      </c>
      <c r="AL548" s="25"/>
      <c r="AM548" s="25"/>
    </row>
    <row r="549" spans="1:39">
      <c r="A549" s="4">
        <v>42443</v>
      </c>
      <c r="B549" s="3">
        <v>140.732</v>
      </c>
      <c r="C549" s="3">
        <f t="shared" si="210"/>
        <v>3.2975905146278954E-4</v>
      </c>
      <c r="D549" s="3">
        <f t="shared" si="211"/>
        <v>1.0874103202163868E-7</v>
      </c>
      <c r="E549" s="3">
        <f t="shared" si="212"/>
        <v>1.1793855115228148E-4</v>
      </c>
      <c r="F549" s="3">
        <f t="shared" si="213"/>
        <v>6.1582518213186659E-3</v>
      </c>
      <c r="G549" s="3">
        <f t="shared" si="214"/>
        <v>3.8237855369476971E-2</v>
      </c>
      <c r="H549" s="3">
        <f t="shared" si="215"/>
        <v>1.5</v>
      </c>
      <c r="I549" s="13">
        <f>I550*(1+(H550*((B549/B550)-1))+((1-H550)*(Eur_1M!B549/100)*((A549-A550)/360)))</f>
        <v>122.39923233048532</v>
      </c>
      <c r="J549" s="3">
        <f t="shared" si="216"/>
        <v>117.10187808915013</v>
      </c>
      <c r="K549" s="3">
        <f t="shared" si="209"/>
        <v>1.1619791561667527</v>
      </c>
      <c r="L549" s="13">
        <f t="shared" si="217"/>
        <v>1161.9791561667528</v>
      </c>
      <c r="M549" s="3">
        <f t="shared" si="218"/>
        <v>5.0713319482078125E-4</v>
      </c>
      <c r="N549" s="3">
        <f t="shared" si="224"/>
        <v>5.9891826340533971E-2</v>
      </c>
      <c r="O549" s="3">
        <v>538</v>
      </c>
      <c r="P549" s="3">
        <f t="shared" si="225"/>
        <v>2.1349206349206349</v>
      </c>
      <c r="Q549" s="3">
        <f>(  'Swap(vs6M)_2Y'!B552 + ( ('Swap(vs6M)_3Y'!B556 - 'Swap(vs6M)_2Y'!B552)/1  )*(P549-2) )/100</f>
        <v>-1.3696746031746031E-3</v>
      </c>
      <c r="R549" s="3">
        <f t="shared" si="226"/>
        <v>1.7258522394431453</v>
      </c>
      <c r="S549" s="3">
        <f t="shared" si="227"/>
        <v>1.6383420902817771</v>
      </c>
      <c r="T549" s="13">
        <f t="shared" si="228"/>
        <v>0.95781300054346841</v>
      </c>
      <c r="U549" s="13">
        <f t="shared" si="228"/>
        <v>0.94932482396380857</v>
      </c>
      <c r="V549" s="3">
        <f t="shared" si="229"/>
        <v>160.85389061904982</v>
      </c>
      <c r="W549" s="13">
        <f t="shared" si="230"/>
        <v>0.95781300054346841</v>
      </c>
      <c r="X549" s="3">
        <f t="shared" si="231"/>
        <v>8.8484240095820668E-4</v>
      </c>
      <c r="Y549" s="3">
        <f t="shared" si="232"/>
        <v>-0.83865748923175443</v>
      </c>
      <c r="Z549" s="3">
        <f t="shared" si="233"/>
        <v>152.76078884311931</v>
      </c>
      <c r="AA549" s="3">
        <f t="shared" si="234"/>
        <v>2032.6682941138149</v>
      </c>
      <c r="AD549" s="3">
        <f t="shared" si="219"/>
        <v>3.2981342795568303E-4</v>
      </c>
      <c r="AE549" s="3">
        <f>Eur_1M!B548/100</f>
        <v>-3.1099999999999999E-3</v>
      </c>
      <c r="AF549" s="3">
        <f t="shared" si="220"/>
        <v>1.5</v>
      </c>
      <c r="AG549" s="3">
        <f t="shared" si="221"/>
        <v>-0.5</v>
      </c>
      <c r="AH549" s="3">
        <f t="shared" si="223"/>
        <v>1.0003298134279557</v>
      </c>
      <c r="AI549" s="3">
        <f t="shared" si="222"/>
        <v>0.99689000000000005</v>
      </c>
      <c r="AL549" s="25"/>
      <c r="AM549" s="25"/>
    </row>
    <row r="550" spans="1:39">
      <c r="A550" s="4">
        <v>42440</v>
      </c>
      <c r="B550" s="3">
        <v>140.68559999999999</v>
      </c>
      <c r="C550" s="3">
        <f t="shared" si="210"/>
        <v>4.9544789722630843E-3</v>
      </c>
      <c r="D550" s="3">
        <f t="shared" si="211"/>
        <v>2.4546861886597067E-5</v>
      </c>
      <c r="E550" s="3">
        <f t="shared" si="212"/>
        <v>1.2624689726499063E-4</v>
      </c>
      <c r="F550" s="3">
        <f t="shared" si="213"/>
        <v>8.7297144340399112E-3</v>
      </c>
      <c r="G550" s="3">
        <f t="shared" si="214"/>
        <v>3.9277218838099454E-2</v>
      </c>
      <c r="H550" s="3">
        <f t="shared" si="215"/>
        <v>1.5</v>
      </c>
      <c r="I550" s="13">
        <f>I551*(1+(H551*((B550/B551)-1))+((1-H551)*(Eur_1M!B550/100)*((A550-A551)/360)))</f>
        <v>122.33717535365639</v>
      </c>
      <c r="J550" s="3">
        <f t="shared" si="216"/>
        <v>117.04250689541928</v>
      </c>
      <c r="K550" s="3">
        <f t="shared" si="209"/>
        <v>1.1613900273609836</v>
      </c>
      <c r="L550" s="13">
        <f t="shared" si="217"/>
        <v>1161.3900273609836</v>
      </c>
      <c r="M550" s="3">
        <f t="shared" si="218"/>
        <v>7.4266106009527556E-3</v>
      </c>
      <c r="N550" s="3">
        <f t="shared" si="224"/>
        <v>5.9335157322696556E-2</v>
      </c>
      <c r="O550" s="3">
        <v>539</v>
      </c>
      <c r="P550" s="3">
        <f t="shared" si="225"/>
        <v>2.1388888888888888</v>
      </c>
      <c r="Q550" s="3">
        <f>(  'Swap(vs6M)_2Y'!B553 + ( ('Swap(vs6M)_3Y'!B557 - 'Swap(vs6M)_2Y'!B553)/1  )*(P550-2) )/100</f>
        <v>-1.2665277777777779E-3</v>
      </c>
      <c r="R550" s="3">
        <f t="shared" si="226"/>
        <v>1.7363267752679796</v>
      </c>
      <c r="S550" s="3">
        <f t="shared" si="227"/>
        <v>1.6495494598634843</v>
      </c>
      <c r="T550" s="13">
        <f t="shared" si="228"/>
        <v>0.95874696425469164</v>
      </c>
      <c r="U550" s="13">
        <f t="shared" si="228"/>
        <v>0.95048244038492113</v>
      </c>
      <c r="V550" s="3">
        <f t="shared" si="229"/>
        <v>160.41841097083648</v>
      </c>
      <c r="W550" s="13">
        <f t="shared" si="230"/>
        <v>0.95874696425469164</v>
      </c>
      <c r="X550" s="3">
        <f t="shared" si="231"/>
        <v>8.7672542421726642E-4</v>
      </c>
      <c r="Y550" s="3">
        <f t="shared" si="232"/>
        <v>-0.87460216475377539</v>
      </c>
      <c r="Z550" s="3">
        <f t="shared" si="233"/>
        <v>150.07906262451942</v>
      </c>
      <c r="AA550" s="3">
        <f t="shared" si="234"/>
        <v>2038.4910530539676</v>
      </c>
      <c r="AD550" s="3">
        <f t="shared" si="219"/>
        <v>4.9667726978226412E-3</v>
      </c>
      <c r="AE550" s="3">
        <f>Eur_1M!B549/100</f>
        <v>-3.0100000000000001E-3</v>
      </c>
      <c r="AF550" s="3">
        <f t="shared" si="220"/>
        <v>1.5</v>
      </c>
      <c r="AG550" s="3">
        <f t="shared" si="221"/>
        <v>-0.5</v>
      </c>
      <c r="AH550" s="3">
        <f t="shared" si="223"/>
        <v>1.0049667726978226</v>
      </c>
      <c r="AI550" s="3">
        <f t="shared" si="222"/>
        <v>0.99699000000000004</v>
      </c>
      <c r="AL550" s="25"/>
      <c r="AM550" s="25"/>
    </row>
    <row r="551" spans="1:39">
      <c r="A551" s="4">
        <v>42439</v>
      </c>
      <c r="B551" s="3">
        <v>139.99029999999999</v>
      </c>
      <c r="C551" s="3">
        <f t="shared" si="210"/>
        <v>-3.2506507811367567E-3</v>
      </c>
      <c r="D551" s="3">
        <f t="shared" si="211"/>
        <v>1.0566730500905007E-5</v>
      </c>
      <c r="E551" s="3">
        <f t="shared" si="212"/>
        <v>1.0510019560700118E-4</v>
      </c>
      <c r="F551" s="3">
        <f t="shared" si="213"/>
        <v>1.9312831227486147E-3</v>
      </c>
      <c r="G551" s="3">
        <f t="shared" si="214"/>
        <v>3.6358116787219334E-2</v>
      </c>
      <c r="H551" s="3">
        <f t="shared" si="215"/>
        <v>1.5</v>
      </c>
      <c r="I551" s="13">
        <f>I552*(1+(H552*((B551/B552)-1))+((1-H552)*(Eur_1M!B551/100)*((A551-A552)/360)))</f>
        <v>121.43199017960823</v>
      </c>
      <c r="J551" s="3">
        <f t="shared" si="216"/>
        <v>116.17649751054593</v>
      </c>
      <c r="K551" s="3">
        <f t="shared" si="209"/>
        <v>1.1527967847017879</v>
      </c>
      <c r="L551" s="13">
        <f t="shared" si="217"/>
        <v>1152.7967847017878</v>
      </c>
      <c r="M551" s="3">
        <f t="shared" si="218"/>
        <v>-4.8758858723253647E-3</v>
      </c>
      <c r="N551" s="3">
        <f t="shared" si="224"/>
        <v>5.9044329244304063E-2</v>
      </c>
      <c r="O551" s="3">
        <v>540</v>
      </c>
      <c r="P551" s="3">
        <f t="shared" si="225"/>
        <v>2.1428571428571428</v>
      </c>
      <c r="Q551" s="3">
        <f>(  'Swap(vs6M)_2Y'!B554 + ( ('Swap(vs6M)_3Y'!B558 - 'Swap(vs6M)_2Y'!B554)/1  )*(P551-2) )/100</f>
        <v>-1.2722857142857145E-3</v>
      </c>
      <c r="R551" s="3">
        <f t="shared" si="226"/>
        <v>1.6567917004989474</v>
      </c>
      <c r="S551" s="3">
        <f t="shared" si="227"/>
        <v>1.570359652673877</v>
      </c>
      <c r="T551" s="13">
        <f t="shared" si="228"/>
        <v>0.95121920222192324</v>
      </c>
      <c r="U551" s="13">
        <f t="shared" si="228"/>
        <v>0.94183426825959249</v>
      </c>
      <c r="V551" s="3">
        <f t="shared" si="229"/>
        <v>152.15691841291391</v>
      </c>
      <c r="W551" s="13">
        <f t="shared" si="230"/>
        <v>0.95121920222192324</v>
      </c>
      <c r="X551" s="3">
        <f t="shared" si="231"/>
        <v>1.0148977503437015E-3</v>
      </c>
      <c r="Y551" s="3">
        <f t="shared" si="232"/>
        <v>-1.149454819124472</v>
      </c>
      <c r="Z551" s="3">
        <f t="shared" si="233"/>
        <v>170.64721904298943</v>
      </c>
      <c r="AA551" s="3">
        <f t="shared" si="234"/>
        <v>2023.7261131181119</v>
      </c>
      <c r="AD551" s="3">
        <f t="shared" si="219"/>
        <v>-3.2453731360287952E-3</v>
      </c>
      <c r="AE551" s="3">
        <f>Eur_1M!B550/100</f>
        <v>-2.9499999999999999E-3</v>
      </c>
      <c r="AF551" s="3">
        <f t="shared" si="220"/>
        <v>1.5</v>
      </c>
      <c r="AG551" s="3">
        <f t="shared" si="221"/>
        <v>-0.5</v>
      </c>
      <c r="AH551" s="3">
        <f t="shared" si="223"/>
        <v>0.9967546268639712</v>
      </c>
      <c r="AI551" s="3">
        <f t="shared" si="222"/>
        <v>0.99704999999999999</v>
      </c>
      <c r="AL551" s="25"/>
      <c r="AM551" s="25"/>
    </row>
    <row r="552" spans="1:39">
      <c r="A552" s="4">
        <v>42438</v>
      </c>
      <c r="B552" s="3">
        <v>140.4461</v>
      </c>
      <c r="C552" s="3">
        <f t="shared" si="210"/>
        <v>-2.0591674514672709E-3</v>
      </c>
      <c r="D552" s="3">
        <f t="shared" si="211"/>
        <v>4.2401705931822154E-6</v>
      </c>
      <c r="E552" s="3">
        <f t="shared" si="212"/>
        <v>9.4597279889794544E-5</v>
      </c>
      <c r="F552" s="3">
        <f t="shared" si="213"/>
        <v>4.9293180221630173E-3</v>
      </c>
      <c r="G552" s="3">
        <f t="shared" si="214"/>
        <v>3.4301864025564704E-2</v>
      </c>
      <c r="H552" s="3">
        <f t="shared" si="215"/>
        <v>1.5</v>
      </c>
      <c r="I552" s="13">
        <f>I553*(1+(H553*((B552/B553)-1))+((1-H553)*(Eur_1M!B552/100)*((A552-A553)/360)))</f>
        <v>122.02552453195197</v>
      </c>
      <c r="J552" s="3">
        <f t="shared" si="216"/>
        <v>116.74434410603939</v>
      </c>
      <c r="K552" s="3">
        <f t="shared" si="209"/>
        <v>1.1584314160042963</v>
      </c>
      <c r="L552" s="13">
        <f t="shared" si="217"/>
        <v>1158.4314160042964</v>
      </c>
      <c r="M552" s="3">
        <f t="shared" si="218"/>
        <v>-3.0863449864499647E-3</v>
      </c>
      <c r="N552" s="3">
        <f t="shared" si="224"/>
        <v>5.8979069449436643E-2</v>
      </c>
      <c r="O552" s="3">
        <v>541</v>
      </c>
      <c r="P552" s="3">
        <f t="shared" si="225"/>
        <v>2.1468253968253967</v>
      </c>
      <c r="Q552" s="3">
        <f>(  'Swap(vs6M)_2Y'!B555 + ( ('Swap(vs6M)_3Y'!B559 - 'Swap(vs6M)_2Y'!B555)/1  )*(P552-2) )/100</f>
        <v>-1.3668650793650795E-3</v>
      </c>
      <c r="R552" s="3">
        <f t="shared" si="226"/>
        <v>1.7110907643713116</v>
      </c>
      <c r="S552" s="3">
        <f t="shared" si="227"/>
        <v>1.6246743428600021</v>
      </c>
      <c r="T552" s="13">
        <f t="shared" si="228"/>
        <v>0.9564678205888395</v>
      </c>
      <c r="U552" s="13">
        <f t="shared" si="228"/>
        <v>0.94788401645591547</v>
      </c>
      <c r="V552" s="3">
        <f t="shared" si="229"/>
        <v>157.33277983782739</v>
      </c>
      <c r="W552" s="13">
        <f t="shared" si="230"/>
        <v>0.9564678205888395</v>
      </c>
      <c r="X552" s="3">
        <f t="shared" si="231"/>
        <v>9.2187684309133066E-4</v>
      </c>
      <c r="Y552" s="3">
        <f t="shared" si="232"/>
        <v>-0.85225142025387579</v>
      </c>
      <c r="Z552" s="3">
        <f t="shared" si="233"/>
        <v>156.64199296774308</v>
      </c>
      <c r="AA552" s="3">
        <f t="shared" si="234"/>
        <v>2040.921623943769</v>
      </c>
      <c r="AD552" s="3">
        <f t="shared" si="219"/>
        <v>-2.0570488206254067E-3</v>
      </c>
      <c r="AE552" s="3">
        <f>Eur_1M!B551/100</f>
        <v>-2.9099999999999998E-3</v>
      </c>
      <c r="AF552" s="3">
        <f t="shared" si="220"/>
        <v>1.5</v>
      </c>
      <c r="AG552" s="3">
        <f t="shared" si="221"/>
        <v>-0.5</v>
      </c>
      <c r="AH552" s="3">
        <f t="shared" si="223"/>
        <v>0.99794295117937459</v>
      </c>
      <c r="AI552" s="3">
        <f t="shared" si="222"/>
        <v>0.99709000000000003</v>
      </c>
      <c r="AL552" s="25"/>
      <c r="AM552" s="25"/>
    </row>
    <row r="553" spans="1:39">
      <c r="A553" s="4">
        <v>42437</v>
      </c>
      <c r="B553" s="3">
        <v>140.73560000000001</v>
      </c>
      <c r="C553" s="3">
        <f t="shared" si="210"/>
        <v>2.6310805519357107E-3</v>
      </c>
      <c r="D553" s="3">
        <f t="shared" si="211"/>
        <v>6.9225848707743245E-6</v>
      </c>
      <c r="E553" s="3">
        <f t="shared" si="212"/>
        <v>9.0361827480009275E-5</v>
      </c>
      <c r="F553" s="3">
        <f t="shared" si="213"/>
        <v>6.9197964395931177E-3</v>
      </c>
      <c r="G553" s="3">
        <f t="shared" si="214"/>
        <v>3.3292527226179619E-2</v>
      </c>
      <c r="H553" s="3">
        <f t="shared" si="215"/>
        <v>1.5</v>
      </c>
      <c r="I553" s="13">
        <f>I554*(1+(H554*((B553/B554)-1))+((1-H554)*(Eur_1M!B553/100)*((A553-A554)/360)))</f>
        <v>122.40271917479281</v>
      </c>
      <c r="J553" s="3">
        <f t="shared" si="216"/>
        <v>117.10521402524415</v>
      </c>
      <c r="K553" s="3">
        <f t="shared" si="209"/>
        <v>1.1620122580116661</v>
      </c>
      <c r="L553" s="13">
        <f t="shared" si="217"/>
        <v>1162.0122580116661</v>
      </c>
      <c r="M553" s="3">
        <f t="shared" si="218"/>
        <v>3.9479721483495038E-3</v>
      </c>
      <c r="N553" s="3">
        <f t="shared" si="224"/>
        <v>5.8996001115272312E-2</v>
      </c>
      <c r="O553" s="3">
        <v>542</v>
      </c>
      <c r="P553" s="3">
        <f t="shared" si="225"/>
        <v>2.1507936507936507</v>
      </c>
      <c r="Q553" s="3">
        <f>(  'Swap(vs6M)_2Y'!B556 + ( ('Swap(vs6M)_3Y'!B560 - 'Swap(vs6M)_2Y'!B556)/1  )*(P553-2) )/100</f>
        <v>-1.2374206349206351E-3</v>
      </c>
      <c r="R553" s="3">
        <f t="shared" si="226"/>
        <v>1.747952224913031</v>
      </c>
      <c r="S553" s="3">
        <f t="shared" si="227"/>
        <v>1.6614311416948231</v>
      </c>
      <c r="T553" s="13">
        <f t="shared" si="228"/>
        <v>0.95976384976784068</v>
      </c>
      <c r="U553" s="13">
        <f t="shared" si="228"/>
        <v>0.95168655617070508</v>
      </c>
      <c r="V553" s="3">
        <f t="shared" si="229"/>
        <v>161.0345752650851</v>
      </c>
      <c r="W553" s="13">
        <f t="shared" si="230"/>
        <v>0.95976384976784068</v>
      </c>
      <c r="X553" s="3">
        <f t="shared" si="231"/>
        <v>8.6123052205201256E-4</v>
      </c>
      <c r="Y553" s="3">
        <f t="shared" si="232"/>
        <v>-0.84297095880598483</v>
      </c>
      <c r="Z553" s="3">
        <f t="shared" si="233"/>
        <v>147.55779357562761</v>
      </c>
      <c r="AA553" s="3">
        <f t="shared" si="234"/>
        <v>2052.3363030364849</v>
      </c>
      <c r="AD553" s="3">
        <f t="shared" si="219"/>
        <v>2.6345448820153106E-3</v>
      </c>
      <c r="AE553" s="3">
        <f>Eur_1M!B552/100</f>
        <v>-2.8699999999999997E-3</v>
      </c>
      <c r="AF553" s="3">
        <f t="shared" si="220"/>
        <v>1.5</v>
      </c>
      <c r="AG553" s="3">
        <f t="shared" si="221"/>
        <v>-0.5</v>
      </c>
      <c r="AH553" s="3">
        <f t="shared" si="223"/>
        <v>1.0026345448820153</v>
      </c>
      <c r="AI553" s="3">
        <f t="shared" si="222"/>
        <v>0.99712999999999996</v>
      </c>
      <c r="AL553" s="25"/>
      <c r="AM553" s="25"/>
    </row>
    <row r="554" spans="1:39">
      <c r="A554" s="4">
        <v>42436</v>
      </c>
      <c r="B554" s="3">
        <v>140.36580000000001</v>
      </c>
      <c r="C554" s="3">
        <f t="shared" si="210"/>
        <v>5.6283099731776436E-5</v>
      </c>
      <c r="D554" s="3">
        <f t="shared" si="211"/>
        <v>3.1677873154170926E-9</v>
      </c>
      <c r="E554" s="3">
        <f t="shared" si="212"/>
        <v>9.2259321224011975E-5</v>
      </c>
      <c r="F554" s="3">
        <f t="shared" si="213"/>
        <v>1.3188541712172274E-3</v>
      </c>
      <c r="G554" s="3">
        <f t="shared" si="214"/>
        <v>3.4078903156320048E-2</v>
      </c>
      <c r="H554" s="3">
        <f t="shared" si="215"/>
        <v>1.5</v>
      </c>
      <c r="I554" s="13">
        <f>I555*(1+(H555*((B554/B555)-1))+((1-H555)*(Eur_1M!B554/100)*((A554-A555)/360)))</f>
        <v>121.92042930852166</v>
      </c>
      <c r="J554" s="3">
        <f t="shared" si="216"/>
        <v>116.64379733129607</v>
      </c>
      <c r="K554" s="3">
        <f t="shared" si="209"/>
        <v>1.157433709918126</v>
      </c>
      <c r="L554" s="13">
        <f t="shared" si="217"/>
        <v>1157.4337099181259</v>
      </c>
      <c r="M554" s="3">
        <f t="shared" si="218"/>
        <v>9.6130738108562161E-5</v>
      </c>
      <c r="N554" s="3">
        <f t="shared" si="224"/>
        <v>5.910146303115385E-2</v>
      </c>
      <c r="O554" s="3">
        <v>543</v>
      </c>
      <c r="P554" s="3">
        <f t="shared" si="225"/>
        <v>2.1547619047619047</v>
      </c>
      <c r="Q554" s="3">
        <f>(  'Swap(vs6M)_2Y'!B557 + ( ('Swap(vs6M)_3Y'!B561 - 'Swap(vs6M)_2Y'!B557)/1  )*(P554-2) )/100</f>
        <v>-1.7453690476190475E-3</v>
      </c>
      <c r="R554" s="3">
        <f t="shared" si="226"/>
        <v>1.6852806406551009</v>
      </c>
      <c r="S554" s="3">
        <f t="shared" si="227"/>
        <v>1.5985249690435672</v>
      </c>
      <c r="T554" s="13">
        <f t="shared" si="228"/>
        <v>0.95403278049957152</v>
      </c>
      <c r="U554" s="13">
        <f t="shared" si="228"/>
        <v>0.94503690347722258</v>
      </c>
      <c r="V554" s="3">
        <f t="shared" si="229"/>
        <v>155.63195882749585</v>
      </c>
      <c r="W554" s="13">
        <f t="shared" si="230"/>
        <v>0.95403278049957152</v>
      </c>
      <c r="X554" s="3">
        <f t="shared" si="231"/>
        <v>9.6024222955770784E-4</v>
      </c>
      <c r="Y554" s="3">
        <f t="shared" si="232"/>
        <v>-0.59101808920418386</v>
      </c>
      <c r="Z554" s="3">
        <f t="shared" si="233"/>
        <v>163.82137843756479</v>
      </c>
      <c r="AA554" s="3">
        <f t="shared" si="234"/>
        <v>2044.0022767359849</v>
      </c>
      <c r="AD554" s="3">
        <f t="shared" si="219"/>
        <v>5.6284683655150047E-5</v>
      </c>
      <c r="AE554" s="3">
        <f>Eur_1M!B553/100</f>
        <v>-2.8499999999999997E-3</v>
      </c>
      <c r="AF554" s="3">
        <f t="shared" si="220"/>
        <v>1.5</v>
      </c>
      <c r="AG554" s="3">
        <f t="shared" si="221"/>
        <v>-0.5</v>
      </c>
      <c r="AH554" s="3">
        <f t="shared" si="223"/>
        <v>1.0000562846836552</v>
      </c>
      <c r="AI554" s="3">
        <f t="shared" si="222"/>
        <v>0.99714999999999998</v>
      </c>
      <c r="AL554" s="25"/>
      <c r="AM554" s="25"/>
    </row>
    <row r="555" spans="1:39">
      <c r="A555" s="4">
        <v>42433</v>
      </c>
      <c r="B555" s="3">
        <v>140.3579</v>
      </c>
      <c r="C555" s="3">
        <f t="shared" si="210"/>
        <v>-3.036894275387158E-3</v>
      </c>
      <c r="D555" s="3">
        <f t="shared" si="211"/>
        <v>9.2227268398792916E-6</v>
      </c>
      <c r="E555" s="3">
        <f t="shared" si="212"/>
        <v>9.2876884131166767E-5</v>
      </c>
      <c r="F555" s="3">
        <f t="shared" si="213"/>
        <v>2.0504357137116503E-3</v>
      </c>
      <c r="G555" s="3">
        <f t="shared" si="214"/>
        <v>3.4170163000556218E-2</v>
      </c>
      <c r="H555" s="3">
        <f t="shared" si="215"/>
        <v>1.5</v>
      </c>
      <c r="I555" s="13">
        <f>I556*(1+(H556*((B555/B556)-1))+((1-H556)*(Eur_1M!B555/100)*((A555-A556)/360)))</f>
        <v>121.90870957098426</v>
      </c>
      <c r="J555" s="3">
        <f t="shared" si="216"/>
        <v>116.63258481590515</v>
      </c>
      <c r="K555" s="3">
        <f t="shared" si="209"/>
        <v>1.1573224503090995</v>
      </c>
      <c r="L555" s="13">
        <f t="shared" si="217"/>
        <v>1157.3224503090996</v>
      </c>
      <c r="M555" s="3">
        <f t="shared" si="218"/>
        <v>-4.5549561111694892E-3</v>
      </c>
      <c r="N555" s="3">
        <f t="shared" si="224"/>
        <v>5.8839116658292882E-2</v>
      </c>
      <c r="O555" s="3">
        <v>544</v>
      </c>
      <c r="P555" s="3">
        <f t="shared" si="225"/>
        <v>2.1587301587301586</v>
      </c>
      <c r="Q555" s="3">
        <f>(  'Swap(vs6M)_2Y'!B558 + ( ('Swap(vs6M)_3Y'!B562 - 'Swap(vs6M)_2Y'!B558)/1  )*(P555-2) )/100</f>
        <v>-1.9539682539682539E-3</v>
      </c>
      <c r="R555" s="3">
        <f t="shared" si="226"/>
        <v>1.684531080500437</v>
      </c>
      <c r="S555" s="3">
        <f t="shared" si="227"/>
        <v>1.5980810156146723</v>
      </c>
      <c r="T555" s="13">
        <f t="shared" si="228"/>
        <v>0.95396046097049592</v>
      </c>
      <c r="U555" s="13">
        <f t="shared" si="228"/>
        <v>0.94498752597405644</v>
      </c>
      <c r="V555" s="3">
        <f t="shared" si="229"/>
        <v>155.05787101652061</v>
      </c>
      <c r="W555" s="13">
        <f t="shared" si="230"/>
        <v>0.95396046097049592</v>
      </c>
      <c r="X555" s="3">
        <f t="shared" si="231"/>
        <v>9.6494728889009887E-4</v>
      </c>
      <c r="Y555" s="3">
        <f t="shared" si="232"/>
        <v>-0.38296995094303687</v>
      </c>
      <c r="Z555" s="3">
        <f t="shared" si="233"/>
        <v>164.16359308021623</v>
      </c>
      <c r="AA555" s="3">
        <f t="shared" si="234"/>
        <v>2048.5960357995532</v>
      </c>
      <c r="AD555" s="3">
        <f t="shared" si="219"/>
        <v>-3.0322875764996482E-3</v>
      </c>
      <c r="AE555" s="3">
        <f>Eur_1M!B554/100</f>
        <v>-2.8100000000000004E-3</v>
      </c>
      <c r="AF555" s="3">
        <f t="shared" si="220"/>
        <v>1.5</v>
      </c>
      <c r="AG555" s="3">
        <f t="shared" si="221"/>
        <v>-0.5</v>
      </c>
      <c r="AH555" s="3">
        <f t="shared" si="223"/>
        <v>0.99696771242350035</v>
      </c>
      <c r="AI555" s="3">
        <f t="shared" si="222"/>
        <v>0.99719000000000002</v>
      </c>
      <c r="AL555" s="25"/>
      <c r="AM555" s="25"/>
    </row>
    <row r="556" spans="1:39">
      <c r="A556" s="4">
        <v>42432</v>
      </c>
      <c r="B556" s="3">
        <v>140.78479999999999</v>
      </c>
      <c r="C556" s="3">
        <f t="shared" si="210"/>
        <v>2.4799023024694058E-3</v>
      </c>
      <c r="D556" s="3">
        <f t="shared" si="211"/>
        <v>6.1499154297930602E-6</v>
      </c>
      <c r="E556" s="3">
        <f t="shared" si="212"/>
        <v>8.3802290332383794E-5</v>
      </c>
      <c r="F556" s="3">
        <f t="shared" si="213"/>
        <v>5.4722105434222472E-3</v>
      </c>
      <c r="G556" s="3">
        <f t="shared" si="214"/>
        <v>3.2203159046934583E-2</v>
      </c>
      <c r="H556" s="3">
        <f t="shared" si="215"/>
        <v>1.5</v>
      </c>
      <c r="I556" s="13">
        <f>I557*(1+(H557*((B556/B557)-1))+((1-H557)*(Eur_1M!B556/100)*((A556-A557)/360)))</f>
        <v>122.46526497309786</v>
      </c>
      <c r="J556" s="3">
        <f t="shared" si="216"/>
        <v>117.16505288459526</v>
      </c>
      <c r="K556" s="3">
        <f t="shared" si="209"/>
        <v>1.1626060273724088</v>
      </c>
      <c r="L556" s="13">
        <f t="shared" si="217"/>
        <v>1162.6060273724088</v>
      </c>
      <c r="M556" s="3">
        <f t="shared" si="218"/>
        <v>3.7213286317119383E-3</v>
      </c>
      <c r="N556" s="3">
        <f t="shared" si="224"/>
        <v>5.869019264484561E-2</v>
      </c>
      <c r="O556" s="3">
        <v>545</v>
      </c>
      <c r="P556" s="3">
        <f t="shared" si="225"/>
        <v>2.1626984126984126</v>
      </c>
      <c r="Q556" s="3">
        <f>(  'Swap(vs6M)_2Y'!B559 + ( ('Swap(vs6M)_3Y'!B563 - 'Swap(vs6M)_2Y'!B559)/1  )*(P556-2) )/100</f>
        <v>-1.9149206349206348E-3</v>
      </c>
      <c r="R556" s="3">
        <f t="shared" si="226"/>
        <v>1.7407784038339071</v>
      </c>
      <c r="S556" s="3">
        <f t="shared" si="227"/>
        <v>1.6544679270283018</v>
      </c>
      <c r="T556" s="13">
        <f t="shared" si="228"/>
        <v>0.95913878555198839</v>
      </c>
      <c r="U556" s="13">
        <f t="shared" si="228"/>
        <v>0.95098376260949979</v>
      </c>
      <c r="V556" s="3">
        <f t="shared" si="229"/>
        <v>160.17020387613297</v>
      </c>
      <c r="W556" s="13">
        <f t="shared" si="230"/>
        <v>0.95913878555198839</v>
      </c>
      <c r="X556" s="3">
        <f t="shared" si="231"/>
        <v>8.7375695015660558E-4</v>
      </c>
      <c r="Y556" s="3">
        <f t="shared" si="232"/>
        <v>-0.20541188444532632</v>
      </c>
      <c r="Z556" s="3">
        <f t="shared" si="233"/>
        <v>149.90540088632832</v>
      </c>
      <c r="AA556" s="3">
        <f t="shared" si="234"/>
        <v>2065.2263074001075</v>
      </c>
      <c r="AD556" s="3">
        <f t="shared" si="219"/>
        <v>2.4829798036258843E-3</v>
      </c>
      <c r="AE556" s="3">
        <f>Eur_1M!B555/100</f>
        <v>-2.7600000000000003E-3</v>
      </c>
      <c r="AF556" s="3">
        <f t="shared" si="220"/>
        <v>1.5</v>
      </c>
      <c r="AG556" s="3">
        <f t="shared" si="221"/>
        <v>-0.5</v>
      </c>
      <c r="AH556" s="3">
        <f t="shared" si="223"/>
        <v>1.0024829798036259</v>
      </c>
      <c r="AI556" s="3">
        <f t="shared" si="222"/>
        <v>0.99724000000000002</v>
      </c>
      <c r="AL556" s="25"/>
      <c r="AM556" s="25"/>
    </row>
    <row r="557" spans="1:39">
      <c r="A557" s="4">
        <v>42431</v>
      </c>
      <c r="B557" s="3">
        <v>140.43610000000001</v>
      </c>
      <c r="C557" s="3">
        <f t="shared" si="210"/>
        <v>-4.5348297407681636E-3</v>
      </c>
      <c r="D557" s="3">
        <f t="shared" si="211"/>
        <v>2.0564680777755449E-5</v>
      </c>
      <c r="E557" s="3">
        <f t="shared" si="212"/>
        <v>8.799879004458766E-5</v>
      </c>
      <c r="F557" s="3">
        <f t="shared" si="213"/>
        <v>-2.2427614966975167E-4</v>
      </c>
      <c r="G557" s="3">
        <f t="shared" si="214"/>
        <v>3.3297943865849715E-2</v>
      </c>
      <c r="H557" s="3">
        <f t="shared" si="215"/>
        <v>1.5</v>
      </c>
      <c r="I557" s="13">
        <f>I558*(1+(H558*((B557/B558)-1))+((1-H558)*(Eur_1M!B557/100)*((A557-A558)/360)))</f>
        <v>122.01037839234172</v>
      </c>
      <c r="J557" s="3">
        <f t="shared" si="216"/>
        <v>116.72985348089092</v>
      </c>
      <c r="K557" s="3">
        <f t="shared" si="209"/>
        <v>1.1582876283498444</v>
      </c>
      <c r="L557" s="13">
        <f t="shared" si="217"/>
        <v>1158.2876283498445</v>
      </c>
      <c r="M557" s="3">
        <f t="shared" si="218"/>
        <v>-6.8062041362540442E-3</v>
      </c>
      <c r="N557" s="3">
        <f t="shared" si="224"/>
        <v>5.810490323756376E-2</v>
      </c>
      <c r="O557" s="3">
        <v>546</v>
      </c>
      <c r="P557" s="3">
        <f t="shared" si="225"/>
        <v>2.1666666666666665</v>
      </c>
      <c r="Q557" s="3">
        <f>(  'Swap(vs6M)_2Y'!B560 + ( ('Swap(vs6M)_3Y'!B564 - 'Swap(vs6M)_2Y'!B560)/1  )*(P557-2) )/100</f>
        <v>-1.7879999999999999E-3</v>
      </c>
      <c r="R557" s="3">
        <f t="shared" si="226"/>
        <v>1.71553275599192</v>
      </c>
      <c r="S557" s="3">
        <f t="shared" si="227"/>
        <v>1.6300046542327065</v>
      </c>
      <c r="T557" s="13">
        <f t="shared" si="228"/>
        <v>0.95687620241379423</v>
      </c>
      <c r="U557" s="13">
        <f t="shared" si="228"/>
        <v>0.94844974334329901</v>
      </c>
      <c r="V557" s="3">
        <f t="shared" si="229"/>
        <v>156.20670316173141</v>
      </c>
      <c r="W557" s="13">
        <f t="shared" si="230"/>
        <v>0.95687620241379423</v>
      </c>
      <c r="X557" s="3">
        <f t="shared" si="231"/>
        <v>9.2450455407439589E-4</v>
      </c>
      <c r="Y557" s="3">
        <f t="shared" si="232"/>
        <v>-0.39140039212769473</v>
      </c>
      <c r="Z557" s="3">
        <f t="shared" si="233"/>
        <v>156.15172074422048</v>
      </c>
      <c r="AA557" s="3">
        <f t="shared" si="234"/>
        <v>2062.9508552391871</v>
      </c>
      <c r="AD557" s="3">
        <f t="shared" si="219"/>
        <v>-4.5245629256618347E-3</v>
      </c>
      <c r="AE557" s="3">
        <f>Eur_1M!B556/100</f>
        <v>-2.7300000000000002E-3</v>
      </c>
      <c r="AF557" s="3">
        <f t="shared" si="220"/>
        <v>1.5</v>
      </c>
      <c r="AG557" s="3">
        <f t="shared" si="221"/>
        <v>-0.5</v>
      </c>
      <c r="AH557" s="3">
        <f t="shared" si="223"/>
        <v>0.99547543707433817</v>
      </c>
      <c r="AI557" s="3">
        <f t="shared" si="222"/>
        <v>0.99726999999999999</v>
      </c>
      <c r="AL557" s="25"/>
      <c r="AM557" s="25"/>
    </row>
    <row r="558" spans="1:39">
      <c r="A558" s="4">
        <v>42430</v>
      </c>
      <c r="B558" s="3">
        <v>141.0744</v>
      </c>
      <c r="C558" s="3">
        <f t="shared" si="210"/>
        <v>-1.3720926207632215E-3</v>
      </c>
      <c r="D558" s="3">
        <f t="shared" si="211"/>
        <v>1.8826381599528856E-6</v>
      </c>
      <c r="E558" s="3">
        <f t="shared" si="212"/>
        <v>7.169932699788975E-5</v>
      </c>
      <c r="F558" s="3">
        <f t="shared" si="213"/>
        <v>6.375793947826296E-3</v>
      </c>
      <c r="G558" s="3">
        <f t="shared" si="214"/>
        <v>2.9627715886317893E-2</v>
      </c>
      <c r="H558" s="3">
        <f t="shared" si="215"/>
        <v>1.5</v>
      </c>
      <c r="I558" s="13">
        <f>I559*(1+(H559*((B558/B559)-1))+((1-H559)*(Eur_1M!B558/100)*((A558-A559)/360)))</f>
        <v>122.84363838654352</v>
      </c>
      <c r="J558" s="3">
        <f t="shared" si="216"/>
        <v>117.52705055802718</v>
      </c>
      <c r="K558" s="3">
        <f t="shared" si="209"/>
        <v>1.1661980598655899</v>
      </c>
      <c r="L558" s="13">
        <f t="shared" si="217"/>
        <v>1166.1980598655898</v>
      </c>
      <c r="M558" s="3">
        <f t="shared" si="218"/>
        <v>-2.0551574325973787E-3</v>
      </c>
      <c r="N558" s="3">
        <f t="shared" si="224"/>
        <v>5.8057161218703822E-2</v>
      </c>
      <c r="O558" s="3">
        <v>547</v>
      </c>
      <c r="P558" s="3">
        <f t="shared" si="225"/>
        <v>2.1706349206349205</v>
      </c>
      <c r="Q558" s="3">
        <f>(  'Swap(vs6M)_2Y'!B561 + ( ('Swap(vs6M)_3Y'!B565 - 'Swap(vs6M)_2Y'!B561)/1  )*(P558-2) )/100</f>
        <v>-2.1671031746031745E-3</v>
      </c>
      <c r="R558" s="3">
        <f t="shared" si="226"/>
        <v>1.7852490825070004</v>
      </c>
      <c r="S558" s="3">
        <f t="shared" si="227"/>
        <v>1.6997130328127321</v>
      </c>
      <c r="T558" s="13">
        <f t="shared" si="228"/>
        <v>0.962889538090277</v>
      </c>
      <c r="U558" s="13">
        <f t="shared" si="228"/>
        <v>0.9554075416583433</v>
      </c>
      <c r="V558" s="3">
        <f t="shared" si="229"/>
        <v>163.0075551766721</v>
      </c>
      <c r="W558" s="13">
        <f t="shared" si="230"/>
        <v>0.962889538090277</v>
      </c>
      <c r="X558" s="3">
        <f t="shared" si="231"/>
        <v>8.1267235778515856E-4</v>
      </c>
      <c r="Y558" s="3">
        <f t="shared" si="232"/>
        <v>0.21753426055084413</v>
      </c>
      <c r="Z558" s="3">
        <f t="shared" si="233"/>
        <v>139.28447104938729</v>
      </c>
      <c r="AA558" s="3">
        <f t="shared" si="234"/>
        <v>2083.6192807022553</v>
      </c>
      <c r="AD558" s="3">
        <f t="shared" si="219"/>
        <v>-1.3711517320612598E-3</v>
      </c>
      <c r="AE558" s="3">
        <f>Eur_1M!B557/100</f>
        <v>-2.7000000000000001E-3</v>
      </c>
      <c r="AF558" s="3">
        <f t="shared" si="220"/>
        <v>1.5</v>
      </c>
      <c r="AG558" s="3">
        <f t="shared" si="221"/>
        <v>-0.5</v>
      </c>
      <c r="AH558" s="3">
        <f t="shared" si="223"/>
        <v>0.99862884826793874</v>
      </c>
      <c r="AI558" s="3">
        <f t="shared" si="222"/>
        <v>0.99729999999999996</v>
      </c>
      <c r="AL558" s="25"/>
      <c r="AM558" s="25"/>
    </row>
    <row r="559" spans="1:39">
      <c r="A559" s="4">
        <v>42429</v>
      </c>
      <c r="B559" s="3">
        <v>141.2681</v>
      </c>
      <c r="C559" s="3">
        <f t="shared" si="210"/>
        <v>2.6772202545540854E-3</v>
      </c>
      <c r="D559" s="3">
        <f t="shared" si="211"/>
        <v>7.1675082913946421E-6</v>
      </c>
      <c r="E559" s="3">
        <f t="shared" si="212"/>
        <v>7.0470500226339525E-5</v>
      </c>
      <c r="F559" s="3">
        <f t="shared" si="213"/>
        <v>8.5564726112607025E-3</v>
      </c>
      <c r="G559" s="3">
        <f t="shared" si="214"/>
        <v>2.9013858275264041E-2</v>
      </c>
      <c r="H559" s="3">
        <f t="shared" si="215"/>
        <v>1.5</v>
      </c>
      <c r="I559" s="13">
        <f>I560*(1+(H560*((B559/B560)-1))+((1-H560)*(Eur_1M!B559/100)*((A559-A560)/360)))</f>
        <v>123.0963610064548</v>
      </c>
      <c r="J559" s="3">
        <f t="shared" si="216"/>
        <v>117.76883551748931</v>
      </c>
      <c r="K559" s="3">
        <f t="shared" si="209"/>
        <v>1.1685972449833191</v>
      </c>
      <c r="L559" s="13">
        <f t="shared" si="217"/>
        <v>1168.5972449833191</v>
      </c>
      <c r="M559" s="3">
        <f t="shared" si="218"/>
        <v>4.0241032384830677E-3</v>
      </c>
      <c r="N559" s="3">
        <f t="shared" si="224"/>
        <v>5.7878497868557977E-2</v>
      </c>
      <c r="O559" s="3">
        <v>548</v>
      </c>
      <c r="P559" s="3">
        <f t="shared" si="225"/>
        <v>2.1746031746031744</v>
      </c>
      <c r="Q559" s="3">
        <f>(  'Swap(vs6M)_2Y'!B562 + ( ('Swap(vs6M)_3Y'!B566 - 'Swap(vs6M)_2Y'!B562)/1  )*(P559-2) )/100</f>
        <v>-1.9141269841269843E-3</v>
      </c>
      <c r="R559" s="3">
        <f t="shared" si="226"/>
        <v>1.8193633923225254</v>
      </c>
      <c r="S559" s="3">
        <f t="shared" si="227"/>
        <v>1.7340126583613018</v>
      </c>
      <c r="T559" s="13">
        <f t="shared" si="228"/>
        <v>0.96557199607264965</v>
      </c>
      <c r="U559" s="13">
        <f t="shared" si="228"/>
        <v>0.95854208140101116</v>
      </c>
      <c r="V559" s="3">
        <f t="shared" si="229"/>
        <v>165.8244781832625</v>
      </c>
      <c r="W559" s="13">
        <f t="shared" si="230"/>
        <v>0.96557199607264965</v>
      </c>
      <c r="X559" s="3">
        <f t="shared" si="231"/>
        <v>7.6429764872469141E-4</v>
      </c>
      <c r="Y559" s="3">
        <f t="shared" si="232"/>
        <v>9.4201688464488509E-2</v>
      </c>
      <c r="Z559" s="3">
        <f t="shared" si="233"/>
        <v>131.36797599169699</v>
      </c>
      <c r="AA559" s="3">
        <f t="shared" si="234"/>
        <v>2093.1431839310849</v>
      </c>
      <c r="AD559" s="3">
        <f t="shared" si="219"/>
        <v>2.6808072090078738E-3</v>
      </c>
      <c r="AE559" s="3">
        <f>Eur_1M!B558/100</f>
        <v>-2.65E-3</v>
      </c>
      <c r="AF559" s="3">
        <f t="shared" si="220"/>
        <v>1.5</v>
      </c>
      <c r="AG559" s="3">
        <f t="shared" si="221"/>
        <v>-0.5</v>
      </c>
      <c r="AH559" s="3">
        <f t="shared" si="223"/>
        <v>1.0026808072090079</v>
      </c>
      <c r="AI559" s="3">
        <f t="shared" si="222"/>
        <v>0.99734999999999996</v>
      </c>
      <c r="AL559" s="25"/>
      <c r="AM559" s="25"/>
    </row>
    <row r="560" spans="1:39">
      <c r="A560" s="4">
        <v>42426</v>
      </c>
      <c r="B560" s="3">
        <v>140.8904</v>
      </c>
      <c r="C560" s="3">
        <f t="shared" si="210"/>
        <v>7.1002357420954791E-4</v>
      </c>
      <c r="D560" s="3">
        <f t="shared" si="211"/>
        <v>5.0413347593330141E-7</v>
      </c>
      <c r="E560" s="3">
        <f t="shared" si="212"/>
        <v>6.9474921837572875E-5</v>
      </c>
      <c r="F560" s="3">
        <f t="shared" si="213"/>
        <v>3.3949154426331694E-3</v>
      </c>
      <c r="G560" s="3">
        <f t="shared" si="214"/>
        <v>2.9463926776822569E-2</v>
      </c>
      <c r="H560" s="3">
        <f t="shared" si="215"/>
        <v>1.5</v>
      </c>
      <c r="I560" s="13">
        <f>I561*(1+(H561*((B560/B561)-1))+((1-H561)*(Eur_1M!B560/100)*((A560-A561)/360)))</f>
        <v>122.60200388064904</v>
      </c>
      <c r="J560" s="3">
        <f t="shared" si="216"/>
        <v>117.29587382666512</v>
      </c>
      <c r="K560" s="3">
        <f t="shared" si="209"/>
        <v>1.1639041381316535</v>
      </c>
      <c r="L560" s="13">
        <f t="shared" si="217"/>
        <v>1163.9041381316536</v>
      </c>
      <c r="M560" s="3">
        <f t="shared" si="218"/>
        <v>1.068481410190671E-3</v>
      </c>
      <c r="N560" s="3">
        <f t="shared" si="224"/>
        <v>5.786925539593829E-2</v>
      </c>
      <c r="O560" s="3">
        <v>549</v>
      </c>
      <c r="P560" s="3">
        <f t="shared" si="225"/>
        <v>2.1785714285714284</v>
      </c>
      <c r="Q560" s="3">
        <f>(  'Swap(vs6M)_2Y'!B563 + ( ('Swap(vs6M)_3Y'!B567 - 'Swap(vs6M)_2Y'!B563)/1  )*(P560-2) )/100</f>
        <v>-1.9967857142857144E-3</v>
      </c>
      <c r="R560" s="3">
        <f t="shared" si="226"/>
        <v>1.7687505324620929</v>
      </c>
      <c r="S560" s="3">
        <f t="shared" si="227"/>
        <v>1.6833356011133067</v>
      </c>
      <c r="T560" s="13">
        <f t="shared" si="228"/>
        <v>0.96153224236650991</v>
      </c>
      <c r="U560" s="13">
        <f t="shared" si="228"/>
        <v>0.95384492887520522</v>
      </c>
      <c r="V560" s="3">
        <f t="shared" si="229"/>
        <v>161.12802944265809</v>
      </c>
      <c r="W560" s="13">
        <f t="shared" si="230"/>
        <v>0.96153224236650991</v>
      </c>
      <c r="X560" s="3">
        <f t="shared" si="231"/>
        <v>8.3968925233306993E-4</v>
      </c>
      <c r="Y560" s="3">
        <f t="shared" si="232"/>
        <v>8.2614323903600351E-3</v>
      </c>
      <c r="Z560" s="3">
        <f t="shared" si="233"/>
        <v>143.40778137178609</v>
      </c>
      <c r="AA560" s="3">
        <f t="shared" si="234"/>
        <v>2087.0786753599496</v>
      </c>
      <c r="AD560" s="3">
        <f t="shared" si="219"/>
        <v>7.1027570061588108E-4</v>
      </c>
      <c r="AE560" s="3">
        <f>Eur_1M!B559/100</f>
        <v>-2.64E-3</v>
      </c>
      <c r="AF560" s="3">
        <f t="shared" si="220"/>
        <v>1.5</v>
      </c>
      <c r="AG560" s="3">
        <f t="shared" si="221"/>
        <v>-0.5</v>
      </c>
      <c r="AH560" s="3">
        <f t="shared" si="223"/>
        <v>1.0007102757006159</v>
      </c>
      <c r="AI560" s="3">
        <f t="shared" si="222"/>
        <v>0.99736000000000002</v>
      </c>
      <c r="AL560" s="25"/>
      <c r="AM560" s="25"/>
    </row>
    <row r="561" spans="1:39">
      <c r="A561" s="4">
        <v>42425</v>
      </c>
      <c r="B561" s="3">
        <v>140.79040000000001</v>
      </c>
      <c r="C561" s="3">
        <f t="shared" si="210"/>
        <v>1.0361185569922021E-3</v>
      </c>
      <c r="D561" s="3">
        <f t="shared" si="211"/>
        <v>1.0735416641436031E-6</v>
      </c>
      <c r="E561" s="3">
        <f t="shared" si="212"/>
        <v>9.674145725319737E-5</v>
      </c>
      <c r="F561" s="3">
        <f t="shared" si="213"/>
        <v>7.9546801840543174E-3</v>
      </c>
      <c r="G561" s="3">
        <f t="shared" si="214"/>
        <v>3.4337703638813964E-2</v>
      </c>
      <c r="H561" s="3">
        <f t="shared" si="215"/>
        <v>1.5</v>
      </c>
      <c r="I561" s="13">
        <f>I562*(1+(H562*((B561/B562)-1))+((1-H562)*(Eur_1M!B561/100)*((A561-A562)/360)))</f>
        <v>122.47107587817499</v>
      </c>
      <c r="J561" s="3">
        <f t="shared" si="216"/>
        <v>117.1706122977139</v>
      </c>
      <c r="K561" s="3">
        <f t="shared" si="209"/>
        <v>1.1626611923472991</v>
      </c>
      <c r="L561" s="13">
        <f t="shared" si="217"/>
        <v>1162.6611923472992</v>
      </c>
      <c r="M561" s="3">
        <f t="shared" si="218"/>
        <v>1.5574087679080585E-3</v>
      </c>
      <c r="N561" s="3">
        <f t="shared" si="224"/>
        <v>5.7845285201583808E-2</v>
      </c>
      <c r="O561" s="3">
        <v>550</v>
      </c>
      <c r="P561" s="3">
        <f t="shared" si="225"/>
        <v>2.1825396825396823</v>
      </c>
      <c r="Q561" s="3">
        <f>(  'Swap(vs6M)_2Y'!B564 + ( ('Swap(vs6M)_3Y'!B568 - 'Swap(vs6M)_2Y'!B564)/1  )*(P561-2) )/100</f>
        <v>-2.1026825396825398E-3</v>
      </c>
      <c r="R561" s="3">
        <f t="shared" si="226"/>
        <v>1.7526160708148506</v>
      </c>
      <c r="S561" s="3">
        <f t="shared" si="227"/>
        <v>1.6671587956587888</v>
      </c>
      <c r="T561" s="13">
        <f t="shared" si="228"/>
        <v>0.96016603458429495</v>
      </c>
      <c r="U561" s="13">
        <f t="shared" si="228"/>
        <v>0.95225858323769985</v>
      </c>
      <c r="V561" s="3">
        <f t="shared" si="229"/>
        <v>159.70906669349267</v>
      </c>
      <c r="W561" s="13">
        <f t="shared" si="230"/>
        <v>0.96016603458429495</v>
      </c>
      <c r="X561" s="3">
        <f t="shared" si="231"/>
        <v>8.6437994620955079E-4</v>
      </c>
      <c r="Y561" s="3">
        <f t="shared" si="232"/>
        <v>5.6641621117553109E-2</v>
      </c>
      <c r="Z561" s="3">
        <f t="shared" si="233"/>
        <v>147.51668739270724</v>
      </c>
      <c r="AA561" s="3">
        <f t="shared" si="234"/>
        <v>2087.9019680960873</v>
      </c>
      <c r="AD561" s="3">
        <f t="shared" si="219"/>
        <v>1.0366555132583777E-3</v>
      </c>
      <c r="AE561" s="3">
        <f>Eur_1M!B560/100</f>
        <v>-2.6199999999999999E-3</v>
      </c>
      <c r="AF561" s="3">
        <f t="shared" si="220"/>
        <v>1.5</v>
      </c>
      <c r="AG561" s="3">
        <f t="shared" si="221"/>
        <v>-0.5</v>
      </c>
      <c r="AH561" s="3">
        <f t="shared" si="223"/>
        <v>1.0010366555132584</v>
      </c>
      <c r="AI561" s="3">
        <f t="shared" si="222"/>
        <v>0.99738000000000004</v>
      </c>
      <c r="AL561" s="25"/>
      <c r="AM561" s="25"/>
    </row>
    <row r="562" spans="1:39">
      <c r="A562" s="4">
        <v>42424</v>
      </c>
      <c r="B562" s="3">
        <v>140.6446</v>
      </c>
      <c r="C562" s="3">
        <f t="shared" si="210"/>
        <v>9.0268153743856578E-4</v>
      </c>
      <c r="D562" s="3">
        <f t="shared" si="211"/>
        <v>8.1483395803245286E-7</v>
      </c>
      <c r="E562" s="3">
        <f t="shared" si="212"/>
        <v>9.5724087885368681E-5</v>
      </c>
      <c r="F562" s="3">
        <f t="shared" si="213"/>
        <v>7.155568581210997E-3</v>
      </c>
      <c r="G562" s="3">
        <f t="shared" si="214"/>
        <v>3.4261730042013126E-2</v>
      </c>
      <c r="H562" s="3">
        <f t="shared" si="215"/>
        <v>1.5</v>
      </c>
      <c r="I562" s="13">
        <f>I563*(1+(H563*((B562/B563)-1))+((1-H563)*(Eur_1M!B562/100)*((A562-A563)/360)))</f>
        <v>122.28048680185964</v>
      </c>
      <c r="J562" s="3">
        <f t="shared" si="216"/>
        <v>116.98827178499285</v>
      </c>
      <c r="K562" s="3">
        <f t="shared" si="209"/>
        <v>1.1608518629107094</v>
      </c>
      <c r="L562" s="13">
        <f t="shared" si="217"/>
        <v>1160.8518629107093</v>
      </c>
      <c r="M562" s="3">
        <f t="shared" si="218"/>
        <v>1.3573370167366604E-3</v>
      </c>
      <c r="N562" s="3">
        <f t="shared" si="224"/>
        <v>5.7829541254317558E-2</v>
      </c>
      <c r="O562" s="3">
        <v>551</v>
      </c>
      <c r="P562" s="3">
        <f t="shared" si="225"/>
        <v>2.1865079365079363</v>
      </c>
      <c r="Q562" s="3">
        <f>(  'Swap(vs6M)_2Y'!B565 + ( ('Swap(vs6M)_3Y'!B569 - 'Swap(vs6M)_2Y'!B565)/1  )*(P562-2) )/100</f>
        <v>-1.8253968253968255E-3</v>
      </c>
      <c r="R562" s="3">
        <f t="shared" si="226"/>
        <v>1.7403357323721653</v>
      </c>
      <c r="S562" s="3">
        <f t="shared" si="227"/>
        <v>1.6548240843962498</v>
      </c>
      <c r="T562" s="13">
        <f t="shared" si="228"/>
        <v>0.95909995839581208</v>
      </c>
      <c r="U562" s="13">
        <f t="shared" si="228"/>
        <v>0.95101990648271129</v>
      </c>
      <c r="V562" s="3">
        <f t="shared" si="229"/>
        <v>158.54972885120776</v>
      </c>
      <c r="W562" s="13">
        <f t="shared" si="230"/>
        <v>0.95909995839581208</v>
      </c>
      <c r="X562" s="3">
        <f t="shared" si="231"/>
        <v>8.8393284591360146E-4</v>
      </c>
      <c r="Y562" s="3">
        <f t="shared" si="232"/>
        <v>-0.24885330764597713</v>
      </c>
      <c r="Z562" s="3">
        <f t="shared" si="233"/>
        <v>150.61689235317127</v>
      </c>
      <c r="AA562" s="3">
        <f t="shared" si="234"/>
        <v>2087.728602214901</v>
      </c>
      <c r="AD562" s="3">
        <f t="shared" si="219"/>
        <v>9.0308907703451347E-4</v>
      </c>
      <c r="AE562" s="3">
        <f>Eur_1M!B561/100</f>
        <v>-2.6199999999999999E-3</v>
      </c>
      <c r="AF562" s="3">
        <f t="shared" si="220"/>
        <v>1.5</v>
      </c>
      <c r="AG562" s="3">
        <f t="shared" si="221"/>
        <v>-0.5</v>
      </c>
      <c r="AH562" s="3">
        <f t="shared" si="223"/>
        <v>1.0009030890770345</v>
      </c>
      <c r="AI562" s="3">
        <f t="shared" si="222"/>
        <v>0.99738000000000004</v>
      </c>
      <c r="AL562" s="25"/>
      <c r="AM562" s="25"/>
    </row>
    <row r="563" spans="1:39">
      <c r="A563" s="4">
        <v>42423</v>
      </c>
      <c r="B563" s="3">
        <v>140.51769999999999</v>
      </c>
      <c r="C563" s="3">
        <f t="shared" si="210"/>
        <v>-3.2659590238130683E-4</v>
      </c>
      <c r="D563" s="3">
        <f t="shared" si="211"/>
        <v>1.0666488345226009E-7</v>
      </c>
      <c r="E563" s="3">
        <f t="shared" si="212"/>
        <v>9.4913594191533329E-5</v>
      </c>
      <c r="F563" s="3">
        <f t="shared" si="213"/>
        <v>6.1870063622557385E-3</v>
      </c>
      <c r="G563" s="3">
        <f t="shared" si="214"/>
        <v>3.4231498458956872E-2</v>
      </c>
      <c r="H563" s="3">
        <f t="shared" si="215"/>
        <v>1.5</v>
      </c>
      <c r="I563" s="13">
        <f>I564*(1+(H564*((B563/B564)-1))+((1-H564)*(Eur_1M!B563/100)*((A563-A564)/360)))</f>
        <v>122.11462356232127</v>
      </c>
      <c r="J563" s="3">
        <f t="shared" si="216"/>
        <v>116.82958699190975</v>
      </c>
      <c r="K563" s="3">
        <f t="shared" si="209"/>
        <v>1.159277264578283</v>
      </c>
      <c r="L563" s="13">
        <f t="shared" si="217"/>
        <v>1159.2772645782829</v>
      </c>
      <c r="M563" s="3">
        <f t="shared" si="218"/>
        <v>-4.8634877868079037E-4</v>
      </c>
      <c r="N563" s="3">
        <f t="shared" si="224"/>
        <v>5.793351789392235E-2</v>
      </c>
      <c r="O563" s="3">
        <v>552</v>
      </c>
      <c r="P563" s="3">
        <f t="shared" si="225"/>
        <v>2.1904761904761907</v>
      </c>
      <c r="Q563" s="3">
        <f>(  'Swap(vs6M)_2Y'!B566 + ( ('Swap(vs6M)_3Y'!B570 - 'Swap(vs6M)_2Y'!B566)/1  )*(P563-2) )/100</f>
        <v>-1.7179999999999999E-3</v>
      </c>
      <c r="R563" s="3">
        <f t="shared" si="226"/>
        <v>1.7226980184627274</v>
      </c>
      <c r="S563" s="3">
        <f t="shared" si="227"/>
        <v>1.6369549207824479</v>
      </c>
      <c r="T563" s="13">
        <f t="shared" si="228"/>
        <v>0.95752842556794615</v>
      </c>
      <c r="U563" s="13">
        <f t="shared" si="228"/>
        <v>0.94918005546503559</v>
      </c>
      <c r="V563" s="3">
        <f t="shared" si="229"/>
        <v>157.28215837490814</v>
      </c>
      <c r="W563" s="13">
        <f t="shared" si="230"/>
        <v>0.95752842556794615</v>
      </c>
      <c r="X563" s="3">
        <f t="shared" si="231"/>
        <v>9.1011907345747364E-4</v>
      </c>
      <c r="Y563" s="3">
        <f t="shared" si="232"/>
        <v>-0.41575255448698734</v>
      </c>
      <c r="Z563" s="3">
        <f t="shared" si="233"/>
        <v>155.21771696227313</v>
      </c>
      <c r="AA563" s="3">
        <f t="shared" si="234"/>
        <v>2086.995413160892</v>
      </c>
      <c r="AD563" s="3">
        <f t="shared" si="219"/>
        <v>-3.2654257574515899E-4</v>
      </c>
      <c r="AE563" s="3">
        <f>Eur_1M!B562/100</f>
        <v>-2.6099999999999999E-3</v>
      </c>
      <c r="AF563" s="3">
        <f t="shared" si="220"/>
        <v>1.5</v>
      </c>
      <c r="AG563" s="3">
        <f t="shared" si="221"/>
        <v>-0.5</v>
      </c>
      <c r="AH563" s="3">
        <f t="shared" si="223"/>
        <v>0.99967345742425484</v>
      </c>
      <c r="AI563" s="3">
        <f t="shared" si="222"/>
        <v>0.99739</v>
      </c>
      <c r="AL563" s="25"/>
      <c r="AM563" s="25"/>
    </row>
    <row r="564" spans="1:39">
      <c r="A564" s="4">
        <v>42422</v>
      </c>
      <c r="B564" s="3">
        <v>140.56360000000001</v>
      </c>
      <c r="C564" s="3">
        <f t="shared" si="210"/>
        <v>2.4417323064677885E-3</v>
      </c>
      <c r="D564" s="3">
        <f t="shared" si="211"/>
        <v>5.962056656448506E-6</v>
      </c>
      <c r="E564" s="3">
        <f t="shared" si="212"/>
        <v>1.0116176325893532E-4</v>
      </c>
      <c r="F564" s="3">
        <f t="shared" si="213"/>
        <v>9.03448186328E-3</v>
      </c>
      <c r="G564" s="3">
        <f t="shared" si="214"/>
        <v>3.4974511342743389E-2</v>
      </c>
      <c r="H564" s="3">
        <f t="shared" si="215"/>
        <v>1.5</v>
      </c>
      <c r="I564" s="13">
        <f>I565*(1+(H565*((B564/B565)-1))+((1-H565)*(Eur_1M!B564/100)*((A564-A565)/360)))</f>
        <v>122.17402830489095</v>
      </c>
      <c r="J564" s="3">
        <f t="shared" si="216"/>
        <v>116.88642073824836</v>
      </c>
      <c r="K564" s="3">
        <f t="shared" si="209"/>
        <v>1.1598412147871946</v>
      </c>
      <c r="L564" s="13">
        <f t="shared" si="217"/>
        <v>1159.8412147871945</v>
      </c>
      <c r="M564" s="3">
        <f t="shared" si="218"/>
        <v>3.670952445459493E-3</v>
      </c>
      <c r="N564" s="3">
        <f t="shared" si="224"/>
        <v>5.7809626114239156E-2</v>
      </c>
      <c r="O564" s="3">
        <v>553</v>
      </c>
      <c r="P564" s="3">
        <f t="shared" si="225"/>
        <v>2.1944444444444446</v>
      </c>
      <c r="Q564" s="3">
        <f>(  'Swap(vs6M)_2Y'!B567 + ( ('Swap(vs6M)_3Y'!B571 - 'Swap(vs6M)_2Y'!B567)/1  )*(P564-2) )/100</f>
        <v>-1.5611944444444445E-3</v>
      </c>
      <c r="R564" s="3">
        <f t="shared" si="226"/>
        <v>1.7343400245937799</v>
      </c>
      <c r="S564" s="3">
        <f t="shared" si="227"/>
        <v>1.6487028252444995</v>
      </c>
      <c r="T564" s="13">
        <f t="shared" si="228"/>
        <v>0.95857111510045967</v>
      </c>
      <c r="U564" s="13">
        <f t="shared" si="228"/>
        <v>0.95039573445995496</v>
      </c>
      <c r="V564" s="3">
        <f t="shared" si="229"/>
        <v>158.13295576810731</v>
      </c>
      <c r="W564" s="13">
        <f t="shared" si="230"/>
        <v>0.95857111510045967</v>
      </c>
      <c r="X564" s="3">
        <f t="shared" si="231"/>
        <v>8.9265618163682594E-4</v>
      </c>
      <c r="Y564" s="3">
        <f t="shared" si="232"/>
        <v>-0.5177130075605787</v>
      </c>
      <c r="Z564" s="3">
        <f t="shared" si="233"/>
        <v>152.33722581163826</v>
      </c>
      <c r="AA564" s="3">
        <f t="shared" si="234"/>
        <v>2092.7480315434477</v>
      </c>
      <c r="AD564" s="3">
        <f t="shared" si="219"/>
        <v>2.4447157625688831E-3</v>
      </c>
      <c r="AE564" s="3">
        <f>Eur_1M!B563/100</f>
        <v>-2.5800000000000003E-3</v>
      </c>
      <c r="AF564" s="3">
        <f t="shared" si="220"/>
        <v>1.5</v>
      </c>
      <c r="AG564" s="3">
        <f t="shared" si="221"/>
        <v>-0.5</v>
      </c>
      <c r="AH564" s="3">
        <f t="shared" si="223"/>
        <v>1.0024447157625689</v>
      </c>
      <c r="AI564" s="3">
        <f t="shared" si="222"/>
        <v>0.99741999999999997</v>
      </c>
      <c r="AL564" s="25"/>
      <c r="AM564" s="25"/>
    </row>
    <row r="565" spans="1:39">
      <c r="A565" s="4">
        <v>42419</v>
      </c>
      <c r="B565" s="3">
        <v>140.2208</v>
      </c>
      <c r="C565" s="3">
        <f t="shared" si="210"/>
        <v>5.3430027019503164E-4</v>
      </c>
      <c r="D565" s="3">
        <f t="shared" si="211"/>
        <v>2.8547677873048381E-7</v>
      </c>
      <c r="E565" s="3">
        <f t="shared" si="212"/>
        <v>9.6808994646254437E-5</v>
      </c>
      <c r="F565" s="3">
        <f t="shared" si="213"/>
        <v>7.8613267297771103E-3</v>
      </c>
      <c r="G565" s="3">
        <f t="shared" si="214"/>
        <v>3.4363629669068023E-2</v>
      </c>
      <c r="H565" s="3">
        <f t="shared" si="215"/>
        <v>1.5</v>
      </c>
      <c r="I565" s="13">
        <f>I566*(1+(H566*((B565/B566)-1))+((1-H566)*(Eur_1M!B565/100)*((A565-A566)/360)))</f>
        <v>121.726355452522</v>
      </c>
      <c r="J565" s="3">
        <f t="shared" si="216"/>
        <v>116.45812285774872</v>
      </c>
      <c r="K565" s="3">
        <f t="shared" si="209"/>
        <v>1.1555912982368204</v>
      </c>
      <c r="L565" s="13">
        <f t="shared" si="217"/>
        <v>1155.5912982368204</v>
      </c>
      <c r="M565" s="3">
        <f t="shared" si="218"/>
        <v>8.0485445764055786E-4</v>
      </c>
      <c r="N565" s="3">
        <f t="shared" si="224"/>
        <v>5.7817644157693984E-2</v>
      </c>
      <c r="O565" s="3">
        <v>554</v>
      </c>
      <c r="P565" s="3">
        <f t="shared" si="225"/>
        <v>2.1984126984126986</v>
      </c>
      <c r="Q565" s="3">
        <f>(  'Swap(vs6M)_2Y'!B568 + ( ('Swap(vs6M)_3Y'!B572 - 'Swap(vs6M)_2Y'!B568)/1  )*(P565-2) )/100</f>
        <v>-1.6770873015873016E-3</v>
      </c>
      <c r="R565" s="3">
        <f t="shared" si="226"/>
        <v>1.686757000736989</v>
      </c>
      <c r="S565" s="3">
        <f t="shared" si="227"/>
        <v>1.6010305183153439</v>
      </c>
      <c r="T565" s="13">
        <f t="shared" si="228"/>
        <v>0.95417495665722274</v>
      </c>
      <c r="U565" s="13">
        <f t="shared" si="228"/>
        <v>0.94531492004819584</v>
      </c>
      <c r="V565" s="3">
        <f t="shared" si="229"/>
        <v>153.82961395268694</v>
      </c>
      <c r="W565" s="13">
        <f t="shared" si="230"/>
        <v>0.95417495665722274</v>
      </c>
      <c r="X565" s="3">
        <f t="shared" si="231"/>
        <v>9.7090000792214505E-4</v>
      </c>
      <c r="Y565" s="3">
        <f t="shared" si="232"/>
        <v>-0.57584277773716863</v>
      </c>
      <c r="Z565" s="3">
        <f t="shared" si="233"/>
        <v>164.79826922207727</v>
      </c>
      <c r="AA565" s="3">
        <f t="shared" si="234"/>
        <v>2085.8686161808173</v>
      </c>
      <c r="AD565" s="3">
        <f t="shared" si="219"/>
        <v>5.3444303400951298E-4</v>
      </c>
      <c r="AE565" s="3">
        <f>Eur_1M!B564/100</f>
        <v>-2.5500000000000002E-3</v>
      </c>
      <c r="AF565" s="3">
        <f t="shared" si="220"/>
        <v>1.5</v>
      </c>
      <c r="AG565" s="3">
        <f t="shared" si="221"/>
        <v>-0.5</v>
      </c>
      <c r="AH565" s="3">
        <f t="shared" si="223"/>
        <v>1.0005344430340095</v>
      </c>
      <c r="AI565" s="3">
        <f t="shared" si="222"/>
        <v>0.99744999999999995</v>
      </c>
      <c r="AL565" s="25"/>
      <c r="AM565" s="25"/>
    </row>
    <row r="566" spans="1:39">
      <c r="A566" s="4">
        <v>42418</v>
      </c>
      <c r="B566" s="3">
        <v>140.14590000000001</v>
      </c>
      <c r="C566" s="3">
        <f t="shared" si="210"/>
        <v>3.5239644357740649E-3</v>
      </c>
      <c r="D566" s="3">
        <f t="shared" si="211"/>
        <v>1.2418325344600424E-5</v>
      </c>
      <c r="E566" s="3">
        <f t="shared" si="212"/>
        <v>9.7473990547637044E-5</v>
      </c>
      <c r="F566" s="3">
        <f t="shared" si="213"/>
        <v>6.3521045754738638E-3</v>
      </c>
      <c r="G566" s="3">
        <f t="shared" si="214"/>
        <v>3.4680718914137876E-2</v>
      </c>
      <c r="H566" s="3">
        <f t="shared" si="215"/>
        <v>1.5</v>
      </c>
      <c r="I566" s="13">
        <f>I567*(1+(H567*((B566/B567)-1))+((1-H567)*(Eur_1M!B566/100)*((A566-A567)/360)))</f>
        <v>121.62842286874864</v>
      </c>
      <c r="J566" s="3">
        <f t="shared" si="216"/>
        <v>116.3644287285648</v>
      </c>
      <c r="K566" s="3">
        <f t="shared" si="209"/>
        <v>1.1546615896194743</v>
      </c>
      <c r="L566" s="13">
        <f t="shared" si="217"/>
        <v>1154.6615896194744</v>
      </c>
      <c r="M566" s="3">
        <f t="shared" si="218"/>
        <v>5.2847408067165837E-3</v>
      </c>
      <c r="N566" s="3">
        <f t="shared" si="224"/>
        <v>5.7485943414652498E-2</v>
      </c>
      <c r="O566" s="3">
        <v>555</v>
      </c>
      <c r="P566" s="3">
        <f t="shared" si="225"/>
        <v>2.2023809523809526</v>
      </c>
      <c r="Q566" s="3">
        <f>(  'Swap(vs6M)_2Y'!B569 + ( ('Swap(vs6M)_3Y'!B573 - 'Swap(vs6M)_2Y'!B569)/1  )*(P566-2) )/100</f>
        <v>-1.6849999999999999E-3</v>
      </c>
      <c r="R566" s="3">
        <f t="shared" si="226"/>
        <v>1.6848282230769547</v>
      </c>
      <c r="S566" s="3">
        <f t="shared" si="227"/>
        <v>1.5995166629338369</v>
      </c>
      <c r="T566" s="13">
        <f t="shared" si="228"/>
        <v>0.95398914099265064</v>
      </c>
      <c r="U566" s="13">
        <f t="shared" si="228"/>
        <v>0.9451470754161837</v>
      </c>
      <c r="V566" s="3">
        <f t="shared" si="229"/>
        <v>152.87357439731534</v>
      </c>
      <c r="W566" s="13">
        <f t="shared" si="230"/>
        <v>0.95398914099265064</v>
      </c>
      <c r="X566" s="3">
        <f t="shared" si="231"/>
        <v>9.7958761335030205E-4</v>
      </c>
      <c r="Y566" s="3">
        <f t="shared" si="232"/>
        <v>-0.55947937436966022</v>
      </c>
      <c r="Z566" s="3">
        <f t="shared" si="233"/>
        <v>165.35100101050585</v>
      </c>
      <c r="AA566" s="3">
        <f t="shared" si="234"/>
        <v>2089.3130127366726</v>
      </c>
      <c r="AD566" s="3">
        <f t="shared" si="219"/>
        <v>3.5301808984993244E-3</v>
      </c>
      <c r="AE566" s="3">
        <f>Eur_1M!B565/100</f>
        <v>-2.5300000000000001E-3</v>
      </c>
      <c r="AF566" s="3">
        <f t="shared" si="220"/>
        <v>1.5</v>
      </c>
      <c r="AG566" s="3">
        <f t="shared" si="221"/>
        <v>-0.5</v>
      </c>
      <c r="AH566" s="3">
        <f t="shared" si="223"/>
        <v>1.0035301808984993</v>
      </c>
      <c r="AI566" s="3">
        <f t="shared" si="222"/>
        <v>0.99746999999999997</v>
      </c>
      <c r="AL566" s="25"/>
      <c r="AM566" s="25"/>
    </row>
    <row r="567" spans="1:39">
      <c r="A567" s="4">
        <v>42417</v>
      </c>
      <c r="B567" s="3">
        <v>139.65289999999999</v>
      </c>
      <c r="C567" s="3">
        <f t="shared" si="210"/>
        <v>6.8192256088494847E-4</v>
      </c>
      <c r="D567" s="3">
        <f t="shared" si="211"/>
        <v>4.6501837904388627E-7</v>
      </c>
      <c r="E567" s="3">
        <f t="shared" si="212"/>
        <v>9.2824113731486893E-5</v>
      </c>
      <c r="F567" s="3">
        <f t="shared" si="213"/>
        <v>5.6153338051005888E-3</v>
      </c>
      <c r="G567" s="3">
        <f t="shared" si="214"/>
        <v>3.3907501965771976E-2</v>
      </c>
      <c r="H567" s="3">
        <f t="shared" si="215"/>
        <v>1.5</v>
      </c>
      <c r="I567" s="13">
        <f>I568*(1+(H568*((B567/B568)-1))+((1-H568)*(Eur_1M!B567/100)*((A567-A568)/360)))</f>
        <v>120.98734363996824</v>
      </c>
      <c r="J567" s="3">
        <f t="shared" si="216"/>
        <v>115.75109496605043</v>
      </c>
      <c r="K567" s="3">
        <f t="shared" si="209"/>
        <v>1.148575598007346</v>
      </c>
      <c r="L567" s="13">
        <f t="shared" si="217"/>
        <v>1148.5755980073459</v>
      </c>
      <c r="M567" s="3">
        <f t="shared" si="218"/>
        <v>1.0261088324006859E-3</v>
      </c>
      <c r="N567" s="3">
        <f t="shared" si="224"/>
        <v>5.7541487997605251E-2</v>
      </c>
      <c r="O567" s="3">
        <v>556</v>
      </c>
      <c r="P567" s="3">
        <f t="shared" si="225"/>
        <v>2.2063492063492065</v>
      </c>
      <c r="Q567" s="3">
        <f>(  'Swap(vs6M)_2Y'!B570 + ( ('Swap(vs6M)_3Y'!B574 - 'Swap(vs6M)_2Y'!B570)/1  )*(P567-2) )/100</f>
        <v>-1.6335238095238095E-3</v>
      </c>
      <c r="R567" s="3">
        <f t="shared" si="226"/>
        <v>1.6212663816445669</v>
      </c>
      <c r="S567" s="3">
        <f t="shared" si="227"/>
        <v>1.5357954941015144</v>
      </c>
      <c r="T567" s="13">
        <f t="shared" si="228"/>
        <v>0.94751973916472543</v>
      </c>
      <c r="U567" s="13">
        <f t="shared" si="228"/>
        <v>0.9377057274034214</v>
      </c>
      <c r="V567" s="3">
        <f t="shared" si="229"/>
        <v>147.2066183654581</v>
      </c>
      <c r="W567" s="13">
        <f t="shared" si="230"/>
        <v>0.94751973916472543</v>
      </c>
      <c r="X567" s="3">
        <f t="shared" si="231"/>
        <v>1.0918418272918332E-3</v>
      </c>
      <c r="Y567" s="3">
        <f t="shared" si="232"/>
        <v>-0.8472802471347749</v>
      </c>
      <c r="Z567" s="3">
        <f t="shared" si="233"/>
        <v>182.86653562831668</v>
      </c>
      <c r="AA567" s="3">
        <f t="shared" si="234"/>
        <v>2076.3763355722363</v>
      </c>
      <c r="AD567" s="3">
        <f t="shared" si="219"/>
        <v>6.8215512293456904E-4</v>
      </c>
      <c r="AE567" s="3">
        <f>Eur_1M!B566/100</f>
        <v>-2.49E-3</v>
      </c>
      <c r="AF567" s="3">
        <f t="shared" si="220"/>
        <v>1.5</v>
      </c>
      <c r="AG567" s="3">
        <f t="shared" si="221"/>
        <v>-0.5</v>
      </c>
      <c r="AH567" s="3">
        <f t="shared" si="223"/>
        <v>1.0006821551229346</v>
      </c>
      <c r="AI567" s="3">
        <f t="shared" si="222"/>
        <v>0.99751000000000001</v>
      </c>
      <c r="AL567" s="25"/>
      <c r="AM567" s="25"/>
    </row>
    <row r="568" spans="1:39">
      <c r="A568" s="4">
        <v>42416</v>
      </c>
      <c r="B568" s="3">
        <v>139.55770000000001</v>
      </c>
      <c r="C568" s="3">
        <f t="shared" si="210"/>
        <v>-2.2209848811564595E-3</v>
      </c>
      <c r="D568" s="3">
        <f t="shared" si="211"/>
        <v>4.9327738423255726E-6</v>
      </c>
      <c r="E568" s="3">
        <f t="shared" si="212"/>
        <v>9.3582710335964162E-5</v>
      </c>
      <c r="F568" s="3">
        <f t="shared" si="213"/>
        <v>3.8272399267782566E-3</v>
      </c>
      <c r="G568" s="3">
        <f t="shared" si="214"/>
        <v>3.4204006461161229E-2</v>
      </c>
      <c r="H568" s="3">
        <f t="shared" si="215"/>
        <v>1.5</v>
      </c>
      <c r="I568" s="13">
        <f>I569*(1+(H569*((B568/B569)-1))+((1-H569)*(Eur_1M!B568/100)*((A568-A569)/360)))</f>
        <v>120.86326113001748</v>
      </c>
      <c r="J568" s="3">
        <f t="shared" si="216"/>
        <v>115.63238266143387</v>
      </c>
      <c r="K568" s="3">
        <f t="shared" si="209"/>
        <v>1.1473976389020279</v>
      </c>
      <c r="L568" s="13">
        <f t="shared" si="217"/>
        <v>1147.3976389020279</v>
      </c>
      <c r="M568" s="3">
        <f t="shared" si="218"/>
        <v>-3.3299714624235618E-3</v>
      </c>
      <c r="N568" s="3">
        <f t="shared" si="224"/>
        <v>5.7429457910078315E-2</v>
      </c>
      <c r="O568" s="3">
        <v>557</v>
      </c>
      <c r="P568" s="3">
        <f t="shared" si="225"/>
        <v>2.2103174603174605</v>
      </c>
      <c r="Q568" s="3">
        <f>(  'Swap(vs6M)_2Y'!B571 + ( ('Swap(vs6M)_3Y'!B575 - 'Swap(vs6M)_2Y'!B571)/1  )*(P568-2) )/100</f>
        <v>-1.6423174603174601E-3</v>
      </c>
      <c r="R568" s="3">
        <f t="shared" si="226"/>
        <v>1.6105588835437326</v>
      </c>
      <c r="S568" s="3">
        <f t="shared" si="227"/>
        <v>1.5251777248807894</v>
      </c>
      <c r="T568" s="13">
        <f t="shared" si="228"/>
        <v>0.94636204921317946</v>
      </c>
      <c r="U568" s="13">
        <f t="shared" si="228"/>
        <v>0.93639261253004968</v>
      </c>
      <c r="V568" s="3">
        <f t="shared" si="229"/>
        <v>146.05564588075367</v>
      </c>
      <c r="W568" s="13">
        <f t="shared" si="230"/>
        <v>0.94636204921317946</v>
      </c>
      <c r="X568" s="3">
        <f t="shared" si="231"/>
        <v>1.1132068229650109E-3</v>
      </c>
      <c r="Y568" s="3">
        <f t="shared" si="232"/>
        <v>-0.87336729385208778</v>
      </c>
      <c r="Z568" s="3">
        <f t="shared" si="233"/>
        <v>186.03434713977163</v>
      </c>
      <c r="AA568" s="3">
        <f t="shared" si="234"/>
        <v>2077.2517847525546</v>
      </c>
      <c r="AD568" s="3">
        <f t="shared" si="219"/>
        <v>-2.2185203191579239E-3</v>
      </c>
      <c r="AE568" s="3">
        <f>Eur_1M!B567/100</f>
        <v>-2.4499999999999999E-3</v>
      </c>
      <c r="AF568" s="3">
        <f t="shared" si="220"/>
        <v>1.5</v>
      </c>
      <c r="AG568" s="3">
        <f t="shared" si="221"/>
        <v>-0.5</v>
      </c>
      <c r="AH568" s="3">
        <f t="shared" si="223"/>
        <v>0.99778147968084208</v>
      </c>
      <c r="AI568" s="3">
        <f t="shared" si="222"/>
        <v>0.99755000000000005</v>
      </c>
      <c r="AL568" s="25"/>
      <c r="AM568" s="25"/>
    </row>
    <row r="569" spans="1:39">
      <c r="A569" s="4">
        <v>42415</v>
      </c>
      <c r="B569" s="3">
        <v>139.86799999999999</v>
      </c>
      <c r="C569" s="3">
        <f t="shared" si="210"/>
        <v>2.9012216641840362E-3</v>
      </c>
      <c r="D569" s="3">
        <f t="shared" si="211"/>
        <v>8.4170871447307889E-6</v>
      </c>
      <c r="E569" s="3">
        <f t="shared" si="212"/>
        <v>8.8796977219662607E-5</v>
      </c>
      <c r="F569" s="3">
        <f t="shared" si="213"/>
        <v>6.4316837053722525E-3</v>
      </c>
      <c r="G569" s="3">
        <f t="shared" si="214"/>
        <v>3.3057237984102664E-2</v>
      </c>
      <c r="H569" s="3">
        <f t="shared" si="215"/>
        <v>1.5</v>
      </c>
      <c r="I569" s="13">
        <f>I570*(1+(H570*((B569/B570)-1))+((1-H570)*(Eur_1M!B569/100)*((A569-A570)/360)))</f>
        <v>121.2664031936925</v>
      </c>
      <c r="J569" s="3">
        <f t="shared" si="216"/>
        <v>116.01807701501946</v>
      </c>
      <c r="K569" s="3">
        <f t="shared" si="209"/>
        <v>1.1512248089426014</v>
      </c>
      <c r="L569" s="13">
        <f t="shared" si="217"/>
        <v>1151.2248089426014</v>
      </c>
      <c r="M569" s="3">
        <f t="shared" si="218"/>
        <v>4.3586387394342523E-3</v>
      </c>
      <c r="N569" s="3">
        <f t="shared" si="224"/>
        <v>5.7260772835248309E-2</v>
      </c>
      <c r="O569" s="3">
        <v>558</v>
      </c>
      <c r="P569" s="3">
        <f t="shared" si="225"/>
        <v>2.2142857142857144</v>
      </c>
      <c r="Q569" s="3">
        <f>(  'Swap(vs6M)_2Y'!B572 + ( ('Swap(vs6M)_3Y'!B576 - 'Swap(vs6M)_2Y'!B572)/1  )*(P569-2) )/100</f>
        <v>-1.4535714285714284E-3</v>
      </c>
      <c r="R569" s="3">
        <f t="shared" si="226"/>
        <v>1.6575903798716589</v>
      </c>
      <c r="S569" s="3">
        <f t="shared" si="227"/>
        <v>1.5723836232329698</v>
      </c>
      <c r="T569" s="13">
        <f t="shared" si="228"/>
        <v>0.9512999136373913</v>
      </c>
      <c r="U569" s="13">
        <f t="shared" si="228"/>
        <v>0.94206919501576103</v>
      </c>
      <c r="V569" s="3">
        <f t="shared" si="229"/>
        <v>150.053816312207</v>
      </c>
      <c r="W569" s="13">
        <f t="shared" si="230"/>
        <v>0.9512999136373913</v>
      </c>
      <c r="X569" s="3">
        <f t="shared" si="231"/>
        <v>1.0295343897281962E-3</v>
      </c>
      <c r="Y569" s="3">
        <f t="shared" si="232"/>
        <v>-0.86311533025009179</v>
      </c>
      <c r="Z569" s="3">
        <f t="shared" si="233"/>
        <v>173.00234967738839</v>
      </c>
      <c r="AA569" s="3">
        <f t="shared" si="234"/>
        <v>2092.7352568125339</v>
      </c>
      <c r="AD569" s="3">
        <f t="shared" si="219"/>
        <v>2.9054342806826838E-3</v>
      </c>
      <c r="AE569" s="3">
        <f>Eur_1M!B568/100</f>
        <v>-2.4099999999999998E-3</v>
      </c>
      <c r="AF569" s="3">
        <f t="shared" si="220"/>
        <v>1.5</v>
      </c>
      <c r="AG569" s="3">
        <f t="shared" si="221"/>
        <v>-0.5</v>
      </c>
      <c r="AH569" s="3">
        <f t="shared" si="223"/>
        <v>1.0029054342806827</v>
      </c>
      <c r="AI569" s="3">
        <f t="shared" si="222"/>
        <v>0.99758999999999998</v>
      </c>
      <c r="AL569" s="25"/>
      <c r="AM569" s="25"/>
    </row>
    <row r="570" spans="1:39">
      <c r="A570" s="4">
        <v>42412</v>
      </c>
      <c r="B570" s="3">
        <v>139.46279999999999</v>
      </c>
      <c r="C570" s="3">
        <f t="shared" si="210"/>
        <v>-1.8439523390282122E-3</v>
      </c>
      <c r="D570" s="3">
        <f t="shared" si="211"/>
        <v>3.4001602286076151E-6</v>
      </c>
      <c r="E570" s="3">
        <f t="shared" si="212"/>
        <v>8.0409461406303026E-5</v>
      </c>
      <c r="F570" s="3">
        <f t="shared" si="213"/>
        <v>3.358498872540968E-3</v>
      </c>
      <c r="G570" s="3">
        <f t="shared" si="214"/>
        <v>3.1718340427471875E-2</v>
      </c>
      <c r="H570" s="3">
        <f t="shared" si="215"/>
        <v>1.5</v>
      </c>
      <c r="I570" s="13">
        <f>I571*(1+(H571*((B570/B571)-1))+((1-H571)*(Eur_1M!B570/100)*((A570-A571)/360)))</f>
        <v>120.73899697249408</v>
      </c>
      <c r="J570" s="3">
        <f t="shared" si="216"/>
        <v>115.51349657082615</v>
      </c>
      <c r="K570" s="3">
        <f t="shared" si="209"/>
        <v>1.1462179553521266</v>
      </c>
      <c r="L570" s="13">
        <f t="shared" si="217"/>
        <v>1146.2179553521266</v>
      </c>
      <c r="M570" s="3">
        <f t="shared" si="218"/>
        <v>-2.7638765008420811E-3</v>
      </c>
      <c r="N570" s="3">
        <f t="shared" si="224"/>
        <v>5.7181315823005327E-2</v>
      </c>
      <c r="O570" s="3">
        <v>559</v>
      </c>
      <c r="P570" s="3">
        <f t="shared" si="225"/>
        <v>2.2182539682539684</v>
      </c>
      <c r="Q570" s="3">
        <f>(  'Swap(vs6M)_2Y'!B573 + ( ('Swap(vs6M)_3Y'!B577 - 'Swap(vs6M)_2Y'!B573)/1  )*(P570-2) )/100</f>
        <v>-1.4952380952380953E-3</v>
      </c>
      <c r="R570" s="3">
        <f t="shared" si="226"/>
        <v>1.6060343825137335</v>
      </c>
      <c r="S570" s="3">
        <f t="shared" si="227"/>
        <v>1.5208696516275952</v>
      </c>
      <c r="T570" s="13">
        <f t="shared" si="228"/>
        <v>0.94586682215011464</v>
      </c>
      <c r="U570" s="13">
        <f t="shared" si="228"/>
        <v>0.93585372442508541</v>
      </c>
      <c r="V570" s="3">
        <f t="shared" si="229"/>
        <v>145.20660067721678</v>
      </c>
      <c r="W570" s="13">
        <f t="shared" si="230"/>
        <v>0.94586682215011464</v>
      </c>
      <c r="X570" s="3">
        <f t="shared" si="231"/>
        <v>1.1253435280917557E-3</v>
      </c>
      <c r="Y570" s="3">
        <f t="shared" si="232"/>
        <v>-1.0131447052486295</v>
      </c>
      <c r="Z570" s="3">
        <f t="shared" si="233"/>
        <v>187.53612768126663</v>
      </c>
      <c r="AA570" s="3">
        <f t="shared" si="234"/>
        <v>2082.8582549281491</v>
      </c>
      <c r="AD570" s="3">
        <f t="shared" si="219"/>
        <v>-1.8422533033879418E-3</v>
      </c>
      <c r="AE570" s="3">
        <f>Eur_1M!B569/100</f>
        <v>-2.3999999999999998E-3</v>
      </c>
      <c r="AF570" s="3">
        <f t="shared" si="220"/>
        <v>1.5</v>
      </c>
      <c r="AG570" s="3">
        <f t="shared" si="221"/>
        <v>-0.5</v>
      </c>
      <c r="AH570" s="3">
        <f t="shared" si="223"/>
        <v>0.99815774669661206</v>
      </c>
      <c r="AI570" s="3">
        <f t="shared" si="222"/>
        <v>0.99760000000000004</v>
      </c>
      <c r="AL570" s="25"/>
      <c r="AM570" s="25"/>
    </row>
    <row r="571" spans="1:39">
      <c r="A571" s="4">
        <v>42411</v>
      </c>
      <c r="B571" s="3">
        <v>139.72020000000001</v>
      </c>
      <c r="C571" s="3">
        <f t="shared" si="210"/>
        <v>-2.5261588172235434E-4</v>
      </c>
      <c r="D571" s="3">
        <f t="shared" si="211"/>
        <v>6.3814783698362518E-8</v>
      </c>
      <c r="E571" s="3">
        <f t="shared" si="212"/>
        <v>7.8547843983762047E-5</v>
      </c>
      <c r="F571" s="3">
        <f t="shared" si="213"/>
        <v>6.4428313170475865E-3</v>
      </c>
      <c r="G571" s="3">
        <f t="shared" si="214"/>
        <v>3.1041125731939012E-2</v>
      </c>
      <c r="H571" s="3">
        <f t="shared" si="215"/>
        <v>1.5</v>
      </c>
      <c r="I571" s="13">
        <f>I572*(1+(H572*((B571/B572)-1))+((1-H572)*(Eur_1M!B571/100)*((A571-A572)/360)))</f>
        <v>121.07316623752412</v>
      </c>
      <c r="J571" s="3">
        <f t="shared" si="216"/>
        <v>115.83320322085669</v>
      </c>
      <c r="K571" s="3">
        <f t="shared" si="209"/>
        <v>1.149390342247071</v>
      </c>
      <c r="L571" s="13">
        <f t="shared" si="217"/>
        <v>1149.390342247071</v>
      </c>
      <c r="M571" s="3">
        <f t="shared" si="218"/>
        <v>-3.7564095419990865E-4</v>
      </c>
      <c r="N571" s="3">
        <f t="shared" si="224"/>
        <v>5.7336657045983057E-2</v>
      </c>
      <c r="O571" s="3">
        <v>560</v>
      </c>
      <c r="P571" s="3">
        <f t="shared" si="225"/>
        <v>2.2222222222222223</v>
      </c>
      <c r="Q571" s="3">
        <f>(  'Swap(vs6M)_2Y'!B574 + ( ('Swap(vs6M)_3Y'!B578 - 'Swap(vs6M)_2Y'!B574)/1  )*(P571-2) )/100</f>
        <v>-1.4433333333333331E-3</v>
      </c>
      <c r="R571" s="3">
        <f t="shared" si="226"/>
        <v>1.6341761551645191</v>
      </c>
      <c r="S571" s="3">
        <f t="shared" si="227"/>
        <v>1.5487037133262456</v>
      </c>
      <c r="T571" s="13">
        <f t="shared" si="228"/>
        <v>0.94888906608349211</v>
      </c>
      <c r="U571" s="13">
        <f t="shared" si="228"/>
        <v>0.93927351958339467</v>
      </c>
      <c r="V571" s="3">
        <f t="shared" si="229"/>
        <v>148.35293945253454</v>
      </c>
      <c r="W571" s="13">
        <f t="shared" si="230"/>
        <v>0.94888906608349211</v>
      </c>
      <c r="X571" s="3">
        <f t="shared" si="231"/>
        <v>1.0683604908040326E-3</v>
      </c>
      <c r="Y571" s="3">
        <f t="shared" si="232"/>
        <v>-0.95995820146919209</v>
      </c>
      <c r="Z571" s="3">
        <f t="shared" si="233"/>
        <v>179.83439604868548</v>
      </c>
      <c r="AA571" s="3">
        <f t="shared" si="234"/>
        <v>2093.97997548372</v>
      </c>
      <c r="AD571" s="3">
        <f t="shared" si="219"/>
        <v>-2.5258397701710678E-4</v>
      </c>
      <c r="AE571" s="3">
        <f>Eur_1M!B570/100</f>
        <v>-2.3899999999999998E-3</v>
      </c>
      <c r="AF571" s="3">
        <f t="shared" si="220"/>
        <v>1.5</v>
      </c>
      <c r="AG571" s="3">
        <f t="shared" si="221"/>
        <v>-0.5</v>
      </c>
      <c r="AH571" s="3">
        <f t="shared" si="223"/>
        <v>0.99974741602298289</v>
      </c>
      <c r="AI571" s="3">
        <f t="shared" si="222"/>
        <v>0.99761</v>
      </c>
      <c r="AL571" s="25"/>
      <c r="AM571" s="25"/>
    </row>
    <row r="572" spans="1:39">
      <c r="A572" s="4">
        <v>42410</v>
      </c>
      <c r="B572" s="3">
        <v>139.75550000000001</v>
      </c>
      <c r="C572" s="3">
        <f t="shared" si="210"/>
        <v>-6.8689034037170047E-5</v>
      </c>
      <c r="D572" s="3">
        <f t="shared" si="211"/>
        <v>4.7181833969595051E-9</v>
      </c>
      <c r="E572" s="3">
        <f t="shared" si="212"/>
        <v>8.0462437663536451E-5</v>
      </c>
      <c r="F572" s="3">
        <f t="shared" si="213"/>
        <v>5.2888881123918539E-3</v>
      </c>
      <c r="G572" s="3">
        <f t="shared" si="214"/>
        <v>3.1562701753135101E-2</v>
      </c>
      <c r="H572" s="3">
        <f t="shared" si="215"/>
        <v>1.5</v>
      </c>
      <c r="I572" s="13">
        <f>I573*(1+(H573*((B572/B573)-1))+((1-H573)*(Eur_1M!B572/100)*((A572-A573)/360)))</f>
        <v>121.11865482037003</v>
      </c>
      <c r="J572" s="3">
        <f t="shared" si="216"/>
        <v>115.8767230892533</v>
      </c>
      <c r="K572" s="3">
        <f t="shared" si="209"/>
        <v>1.1498221814351453</v>
      </c>
      <c r="L572" s="13">
        <f t="shared" si="217"/>
        <v>1149.8221814351452</v>
      </c>
      <c r="M572" s="3">
        <f t="shared" si="218"/>
        <v>-9.9743320032108233E-5</v>
      </c>
      <c r="N572" s="3">
        <f t="shared" si="224"/>
        <v>5.8891706786732403E-2</v>
      </c>
      <c r="O572" s="3">
        <v>561</v>
      </c>
      <c r="P572" s="3">
        <f t="shared" si="225"/>
        <v>2.2261904761904763</v>
      </c>
      <c r="Q572" s="3">
        <f>(  'Swap(vs6M)_2Y'!B575 + ( ('Swap(vs6M)_3Y'!B579 - 'Swap(vs6M)_2Y'!B575)/1  )*(P572-2) )/100</f>
        <v>-1.3504761904761904E-3</v>
      </c>
      <c r="R572" s="3">
        <f t="shared" si="226"/>
        <v>1.5985328824615723</v>
      </c>
      <c r="S572" s="3">
        <f t="shared" si="227"/>
        <v>1.5106639598590481</v>
      </c>
      <c r="T572" s="13">
        <f t="shared" si="228"/>
        <v>0.94503778330764132</v>
      </c>
      <c r="U572" s="13">
        <f t="shared" si="228"/>
        <v>0.93456295541270196</v>
      </c>
      <c r="V572" s="3">
        <f t="shared" si="229"/>
        <v>149.2485361734939</v>
      </c>
      <c r="W572" s="13">
        <f t="shared" si="230"/>
        <v>0.94503778330764132</v>
      </c>
      <c r="X572" s="3">
        <f t="shared" si="231"/>
        <v>1.1004394102189505E-3</v>
      </c>
      <c r="Y572" s="3">
        <f t="shared" si="232"/>
        <v>-1.2570282605811565</v>
      </c>
      <c r="Z572" s="3">
        <f t="shared" si="233"/>
        <v>190.74095905407665</v>
      </c>
      <c r="AA572" s="3">
        <f t="shared" si="234"/>
        <v>2086.7794591881352</v>
      </c>
      <c r="AD572" s="3">
        <f t="shared" si="219"/>
        <v>-6.868667499948522E-5</v>
      </c>
      <c r="AE572" s="3">
        <f>Eur_1M!B571/100</f>
        <v>-2.3799999999999997E-3</v>
      </c>
      <c r="AF572" s="3">
        <f t="shared" si="220"/>
        <v>1.5</v>
      </c>
      <c r="AG572" s="3">
        <f t="shared" si="221"/>
        <v>-0.5</v>
      </c>
      <c r="AH572" s="3">
        <f t="shared" si="223"/>
        <v>0.99993131332500051</v>
      </c>
      <c r="AI572" s="3">
        <f t="shared" si="222"/>
        <v>0.99761999999999995</v>
      </c>
      <c r="AL572" s="25"/>
      <c r="AM572" s="25"/>
    </row>
    <row r="573" spans="1:39">
      <c r="A573" s="4">
        <v>42409</v>
      </c>
      <c r="B573" s="3">
        <v>139.76509999999999</v>
      </c>
      <c r="C573" s="3">
        <f t="shared" si="210"/>
        <v>-2.9698617164401805E-3</v>
      </c>
      <c r="D573" s="3">
        <f t="shared" si="211"/>
        <v>8.8200786147770149E-6</v>
      </c>
      <c r="E573" s="3">
        <f t="shared" si="212"/>
        <v>8.7084199127369076E-5</v>
      </c>
      <c r="F573" s="3">
        <f t="shared" si="213"/>
        <v>7.9317720977156569E-3</v>
      </c>
      <c r="G573" s="3">
        <f t="shared" si="214"/>
        <v>3.2521157937264275E-2</v>
      </c>
      <c r="H573" s="3">
        <f t="shared" si="215"/>
        <v>1.5</v>
      </c>
      <c r="I573" s="13">
        <f>I574*(1+(H574*((B573/B574)-1))+((1-H574)*(Eur_1M!B573/100)*((A573-A574)/360)))</f>
        <v>121.13073619962806</v>
      </c>
      <c r="J573" s="3">
        <f t="shared" si="216"/>
        <v>115.88828159476094</v>
      </c>
      <c r="K573" s="3">
        <f t="shared" si="209"/>
        <v>1.1499368742367935</v>
      </c>
      <c r="L573" s="13">
        <f t="shared" si="217"/>
        <v>1149.9368742367935</v>
      </c>
      <c r="M573" s="3">
        <f t="shared" si="218"/>
        <v>-4.4548281993817048E-3</v>
      </c>
      <c r="N573" s="3">
        <f t="shared" si="224"/>
        <v>5.9082392295500413E-2</v>
      </c>
      <c r="O573" s="3">
        <v>562</v>
      </c>
      <c r="P573" s="3">
        <f t="shared" si="225"/>
        <v>2.2301587301587302</v>
      </c>
      <c r="Q573" s="3">
        <f>(  'Swap(vs6M)_2Y'!B576 + ( ('Swap(vs6M)_3Y'!B580 - 'Swap(vs6M)_2Y'!B576)/1  )*(P573-2) )/100</f>
        <v>-1.6173730158730159E-3</v>
      </c>
      <c r="R573" s="3">
        <f t="shared" si="226"/>
        <v>1.5866413920224882</v>
      </c>
      <c r="S573" s="3">
        <f t="shared" si="227"/>
        <v>1.4984094254176781</v>
      </c>
      <c r="T573" s="13">
        <f t="shared" si="228"/>
        <v>0.94370305643778041</v>
      </c>
      <c r="U573" s="13">
        <f t="shared" si="228"/>
        <v>0.93298654547437587</v>
      </c>
      <c r="V573" s="3">
        <f t="shared" si="229"/>
        <v>148.84103974957043</v>
      </c>
      <c r="W573" s="13">
        <f t="shared" si="230"/>
        <v>0.94370305643778041</v>
      </c>
      <c r="X573" s="3">
        <f t="shared" si="231"/>
        <v>1.1167524922274957E-3</v>
      </c>
      <c r="Y573" s="3">
        <f t="shared" si="232"/>
        <v>-1.0630149216351392</v>
      </c>
      <c r="Z573" s="3">
        <f t="shared" si="233"/>
        <v>194.58025935241486</v>
      </c>
      <c r="AA573" s="3">
        <f t="shared" si="234"/>
        <v>2088.2267523259843</v>
      </c>
      <c r="AD573" s="3">
        <f t="shared" si="219"/>
        <v>-2.9654560396289442E-3</v>
      </c>
      <c r="AE573" s="3">
        <f>Eur_1M!B572/100</f>
        <v>-2.3699999999999997E-3</v>
      </c>
      <c r="AF573" s="3">
        <f t="shared" si="220"/>
        <v>1.5</v>
      </c>
      <c r="AG573" s="3">
        <f t="shared" si="221"/>
        <v>-0.5</v>
      </c>
      <c r="AH573" s="3">
        <f t="shared" si="223"/>
        <v>0.99703454396037106</v>
      </c>
      <c r="AI573" s="3">
        <f t="shared" si="222"/>
        <v>0.99763000000000002</v>
      </c>
      <c r="AL573" s="25"/>
      <c r="AM573" s="25"/>
    </row>
    <row r="574" spans="1:39">
      <c r="A574" s="4">
        <v>42408</v>
      </c>
      <c r="B574" s="3">
        <v>140.1808</v>
      </c>
      <c r="C574" s="3">
        <f t="shared" si="210"/>
        <v>7.8786464222620005E-4</v>
      </c>
      <c r="D574" s="3">
        <f t="shared" si="211"/>
        <v>6.2073069447021817E-7</v>
      </c>
      <c r="E574" s="3">
        <f t="shared" si="212"/>
        <v>7.9582452602216445E-5</v>
      </c>
      <c r="F574" s="3">
        <f t="shared" si="213"/>
        <v>9.7534473791095165E-3</v>
      </c>
      <c r="G574" s="3">
        <f t="shared" si="214"/>
        <v>3.0705165188423599E-2</v>
      </c>
      <c r="H574" s="3">
        <f t="shared" si="215"/>
        <v>1.5</v>
      </c>
      <c r="I574" s="13">
        <f>I575*(1+(H575*((B574/B575)-1))+((1-H575)*(Eur_1M!B574/100)*((A574-A575)/360)))</f>
        <v>121.67155655554457</v>
      </c>
      <c r="J574" s="3">
        <f t="shared" si="216"/>
        <v>116.4056956191861</v>
      </c>
      <c r="K574" s="3">
        <f t="shared" si="209"/>
        <v>1.1550710729473612</v>
      </c>
      <c r="L574" s="13">
        <f t="shared" si="217"/>
        <v>1155.0710729473612</v>
      </c>
      <c r="M574" s="3">
        <f t="shared" si="218"/>
        <v>1.1913027506582599E-3</v>
      </c>
      <c r="N574" s="3">
        <f t="shared" si="224"/>
        <v>5.9179527332244602E-2</v>
      </c>
      <c r="O574" s="3">
        <v>563</v>
      </c>
      <c r="P574" s="3">
        <f t="shared" si="225"/>
        <v>2.2341269841269842</v>
      </c>
      <c r="Q574" s="3">
        <f>(  'Swap(vs6M)_2Y'!B577 + ( ('Swap(vs6M)_3Y'!B581 - 'Swap(vs6M)_2Y'!B577)/1  )*(P574-2) )/100</f>
        <v>-1.5986904761904764E-3</v>
      </c>
      <c r="R574" s="3">
        <f t="shared" si="226"/>
        <v>1.6336147054733043</v>
      </c>
      <c r="S574" s="3">
        <f t="shared" si="227"/>
        <v>1.5451590878621682</v>
      </c>
      <c r="T574" s="13">
        <f t="shared" si="228"/>
        <v>0.9488301109607401</v>
      </c>
      <c r="U574" s="13">
        <f t="shared" si="228"/>
        <v>0.93884610622454456</v>
      </c>
      <c r="V574" s="3">
        <f t="shared" si="229"/>
        <v>153.76085703429067</v>
      </c>
      <c r="W574" s="13">
        <f t="shared" si="230"/>
        <v>0.9488301109607401</v>
      </c>
      <c r="X574" s="3">
        <f t="shared" si="231"/>
        <v>1.0281956144953261E-3</v>
      </c>
      <c r="Y574" s="3">
        <f t="shared" si="232"/>
        <v>-0.89588861167374723</v>
      </c>
      <c r="Z574" s="3">
        <f t="shared" si="233"/>
        <v>181.37294666848473</v>
      </c>
      <c r="AA574" s="3">
        <f t="shared" si="234"/>
        <v>2105.0064132835514</v>
      </c>
      <c r="AD574" s="3">
        <f t="shared" si="219"/>
        <v>7.8817508909811984E-4</v>
      </c>
      <c r="AE574" s="3">
        <f>Eur_1M!B573/100</f>
        <v>-2.3499999999999997E-3</v>
      </c>
      <c r="AF574" s="3">
        <f t="shared" si="220"/>
        <v>1.5</v>
      </c>
      <c r="AG574" s="3">
        <f t="shared" si="221"/>
        <v>-0.5</v>
      </c>
      <c r="AH574" s="3">
        <f t="shared" si="223"/>
        <v>1.0007881750890981</v>
      </c>
      <c r="AI574" s="3">
        <f t="shared" si="222"/>
        <v>0.99765000000000004</v>
      </c>
      <c r="AL574" s="25"/>
      <c r="AM574" s="25"/>
    </row>
    <row r="575" spans="1:39">
      <c r="A575" s="4">
        <v>42405</v>
      </c>
      <c r="B575" s="3">
        <v>140.07040000000001</v>
      </c>
      <c r="C575" s="3">
        <f t="shared" si="210"/>
        <v>3.8488055432343924E-4</v>
      </c>
      <c r="D575" s="3">
        <f t="shared" si="211"/>
        <v>1.4813304109631787E-7</v>
      </c>
      <c r="E575" s="3">
        <f t="shared" si="212"/>
        <v>8.6085052767894017E-5</v>
      </c>
      <c r="F575" s="3">
        <f t="shared" si="213"/>
        <v>6.2966258507295182E-3</v>
      </c>
      <c r="G575" s="3">
        <f t="shared" si="214"/>
        <v>3.2552937527969686E-2</v>
      </c>
      <c r="H575" s="3">
        <f t="shared" si="215"/>
        <v>1.5</v>
      </c>
      <c r="I575" s="13">
        <f>I576*(1+(H576*((B575/B576)-1))+((1-H576)*(Eur_1M!B575/100)*((A575-A576)/360)))</f>
        <v>121.52669519954131</v>
      </c>
      <c r="J575" s="3">
        <f t="shared" si="216"/>
        <v>116.26710376262346</v>
      </c>
      <c r="K575" s="3">
        <f t="shared" si="209"/>
        <v>1.1536958529152996</v>
      </c>
      <c r="L575" s="13">
        <f t="shared" si="217"/>
        <v>1153.6958529152996</v>
      </c>
      <c r="M575" s="3">
        <f t="shared" si="218"/>
        <v>5.8051341499819407E-4</v>
      </c>
      <c r="N575" s="3">
        <f t="shared" si="224"/>
        <v>5.9175613673301125E-2</v>
      </c>
      <c r="O575" s="3">
        <v>564</v>
      </c>
      <c r="P575" s="3">
        <f t="shared" si="225"/>
        <v>2.2380952380952381</v>
      </c>
      <c r="Q575" s="3">
        <f>(  'Swap(vs6M)_2Y'!B578 + ( ('Swap(vs6M)_3Y'!B582 - 'Swap(vs6M)_2Y'!B578)/1  )*(P575-2) )/100</f>
        <v>-1.5483333333333332E-3</v>
      </c>
      <c r="R575" s="3">
        <f t="shared" si="226"/>
        <v>1.6200910838009275</v>
      </c>
      <c r="S575" s="3">
        <f t="shared" si="227"/>
        <v>1.5315627985927918</v>
      </c>
      <c r="T575" s="13">
        <f t="shared" si="228"/>
        <v>0.94739364377756841</v>
      </c>
      <c r="U575" s="13">
        <f t="shared" si="228"/>
        <v>0.93718482071780984</v>
      </c>
      <c r="V575" s="3">
        <f t="shared" si="229"/>
        <v>152.56602070156407</v>
      </c>
      <c r="W575" s="13">
        <f t="shared" si="230"/>
        <v>0.94739364377756841</v>
      </c>
      <c r="X575" s="3">
        <f t="shared" si="231"/>
        <v>1.0514566659911395E-3</v>
      </c>
      <c r="Y575" s="3">
        <f t="shared" si="232"/>
        <v>-0.99424661125288938</v>
      </c>
      <c r="Z575" s="3">
        <f t="shared" si="233"/>
        <v>185.35118858249544</v>
      </c>
      <c r="AA575" s="3">
        <f t="shared" si="234"/>
        <v>2104.7900270732275</v>
      </c>
      <c r="AD575" s="3">
        <f t="shared" si="219"/>
        <v>3.8495463034715627E-4</v>
      </c>
      <c r="AE575" s="3">
        <f>Eur_1M!B574/100</f>
        <v>-2.3400000000000001E-3</v>
      </c>
      <c r="AF575" s="3">
        <f t="shared" si="220"/>
        <v>1.5</v>
      </c>
      <c r="AG575" s="3">
        <f t="shared" si="221"/>
        <v>-0.5</v>
      </c>
      <c r="AH575" s="3">
        <f t="shared" si="223"/>
        <v>1.0003849546303472</v>
      </c>
      <c r="AI575" s="3">
        <f t="shared" si="222"/>
        <v>0.99765999999999999</v>
      </c>
      <c r="AL575" s="25"/>
      <c r="AM575" s="25"/>
    </row>
    <row r="576" spans="1:39">
      <c r="A576" s="4">
        <v>42404</v>
      </c>
      <c r="B576" s="3">
        <v>140.01650000000001</v>
      </c>
      <c r="C576" s="3">
        <f t="shared" si="210"/>
        <v>-3.2165843906225944E-3</v>
      </c>
      <c r="D576" s="3">
        <f t="shared" si="211"/>
        <v>1.0346415141996926E-5</v>
      </c>
      <c r="E576" s="3">
        <f t="shared" si="212"/>
        <v>8.6523900077365801E-5</v>
      </c>
      <c r="F576" s="3">
        <f t="shared" si="213"/>
        <v>6.6778917253399505E-3</v>
      </c>
      <c r="G576" s="3">
        <f t="shared" si="214"/>
        <v>3.2589979611848945E-2</v>
      </c>
      <c r="H576" s="3">
        <f t="shared" si="215"/>
        <v>1.5</v>
      </c>
      <c r="I576" s="13">
        <f>I577*(1+(H577*((B576/B577)-1))+((1-H577)*(Eur_1M!B576/100)*((A576-A577)/360)))</f>
        <v>121.4561677957302</v>
      </c>
      <c r="J576" s="3">
        <f t="shared" si="216"/>
        <v>116.19962873614018</v>
      </c>
      <c r="K576" s="3">
        <f t="shared" si="209"/>
        <v>1.1530263113535864</v>
      </c>
      <c r="L576" s="13">
        <f t="shared" si="217"/>
        <v>1153.0263113535864</v>
      </c>
      <c r="M576" s="3">
        <f t="shared" si="218"/>
        <v>-4.8255270161228136E-3</v>
      </c>
      <c r="N576" s="3">
        <f t="shared" si="224"/>
        <v>5.89478363709455E-2</v>
      </c>
      <c r="O576" s="3">
        <v>565</v>
      </c>
      <c r="P576" s="3">
        <f t="shared" si="225"/>
        <v>2.2420634920634921</v>
      </c>
      <c r="Q576" s="3">
        <f>(  'Swap(vs6M)_2Y'!B579 + ( ('Swap(vs6M)_3Y'!B583 - 'Swap(vs6M)_2Y'!B579)/1  )*(P576-2) )/100</f>
        <v>-1.5437500000000002E-3</v>
      </c>
      <c r="R576" s="3">
        <f t="shared" si="226"/>
        <v>1.6181182271521297</v>
      </c>
      <c r="S576" s="3">
        <f t="shared" si="227"/>
        <v>1.5298525570149495</v>
      </c>
      <c r="T576" s="13">
        <f t="shared" si="228"/>
        <v>0.94718143944698774</v>
      </c>
      <c r="U576" s="13">
        <f t="shared" si="228"/>
        <v>0.93697338552254994</v>
      </c>
      <c r="V576" s="3">
        <f t="shared" si="229"/>
        <v>151.90307821478632</v>
      </c>
      <c r="W576" s="13">
        <f t="shared" si="230"/>
        <v>0.94718143944698774</v>
      </c>
      <c r="X576" s="3">
        <f t="shared" si="231"/>
        <v>1.0585733876980236E-3</v>
      </c>
      <c r="Y576" s="3">
        <f t="shared" si="232"/>
        <v>-0.99368021502270865</v>
      </c>
      <c r="Z576" s="3">
        <f t="shared" si="233"/>
        <v>186.0009590733529</v>
      </c>
      <c r="AA576" s="3">
        <f t="shared" si="234"/>
        <v>2108.0375172529571</v>
      </c>
      <c r="AD576" s="3">
        <f t="shared" si="219"/>
        <v>-3.2114167252803583E-3</v>
      </c>
      <c r="AE576" s="3">
        <f>Eur_1M!B575/100</f>
        <v>-2.3400000000000001E-3</v>
      </c>
      <c r="AF576" s="3">
        <f t="shared" si="220"/>
        <v>1.5</v>
      </c>
      <c r="AG576" s="3">
        <f t="shared" si="221"/>
        <v>-0.5</v>
      </c>
      <c r="AH576" s="3">
        <f t="shared" si="223"/>
        <v>0.99678858327471964</v>
      </c>
      <c r="AI576" s="3">
        <f t="shared" si="222"/>
        <v>0.99765999999999999</v>
      </c>
      <c r="AL576" s="25"/>
      <c r="AM576" s="25"/>
    </row>
    <row r="577" spans="1:39">
      <c r="A577" s="4">
        <v>42403</v>
      </c>
      <c r="B577" s="3">
        <v>140.4676</v>
      </c>
      <c r="C577" s="3">
        <f t="shared" si="210"/>
        <v>2.0652403567278841E-3</v>
      </c>
      <c r="D577" s="3">
        <f t="shared" si="211"/>
        <v>4.2652177310575181E-6</v>
      </c>
      <c r="E577" s="3">
        <f t="shared" si="212"/>
        <v>9.0199914526293515E-5</v>
      </c>
      <c r="F577" s="3">
        <f t="shared" si="213"/>
        <v>6.1498226485606992E-3</v>
      </c>
      <c r="G577" s="3">
        <f t="shared" si="214"/>
        <v>3.3357040071142194E-2</v>
      </c>
      <c r="H577" s="3">
        <f t="shared" si="215"/>
        <v>1.5</v>
      </c>
      <c r="I577" s="13">
        <f>I578*(1+(H578*((B577/B578)-1))+((1-H578)*(Eur_1M!B577/100)*((A577-A578)/360)))</f>
        <v>122.04367418864727</v>
      </c>
      <c r="J577" s="3">
        <f t="shared" si="216"/>
        <v>116.76170825812781</v>
      </c>
      <c r="K577" s="3">
        <f t="shared" si="209"/>
        <v>1.1586037171075791</v>
      </c>
      <c r="L577" s="13">
        <f t="shared" si="217"/>
        <v>1158.6037171075791</v>
      </c>
      <c r="M577" s="3">
        <f t="shared" si="218"/>
        <v>3.0994616872321071E-3</v>
      </c>
      <c r="N577" s="3">
        <f t="shared" si="224"/>
        <v>5.8833118852208134E-2</v>
      </c>
      <c r="O577" s="3">
        <v>566</v>
      </c>
      <c r="P577" s="3">
        <f t="shared" si="225"/>
        <v>2.246031746031746</v>
      </c>
      <c r="Q577" s="3">
        <f>(  'Swap(vs6M)_2Y'!B580 + ( ('Swap(vs6M)_3Y'!B584 - 'Swap(vs6M)_2Y'!B580)/1  )*(P577-2) )/100</f>
        <v>-1.8136111111111111E-3</v>
      </c>
      <c r="R577" s="3">
        <f t="shared" si="226"/>
        <v>1.6675315427358572</v>
      </c>
      <c r="S577" s="3">
        <f t="shared" si="227"/>
        <v>1.5793597203864886</v>
      </c>
      <c r="T577" s="13">
        <f t="shared" si="228"/>
        <v>0.95229562113473132</v>
      </c>
      <c r="U577" s="13">
        <f t="shared" si="228"/>
        <v>0.94287321458119111</v>
      </c>
      <c r="V577" s="3">
        <f t="shared" si="229"/>
        <v>156.61147248153554</v>
      </c>
      <c r="W577" s="13">
        <f t="shared" si="230"/>
        <v>0.95229562113473132</v>
      </c>
      <c r="X577" s="3">
        <f t="shared" si="231"/>
        <v>9.7237183375750897E-4</v>
      </c>
      <c r="Y577" s="3">
        <f t="shared" si="232"/>
        <v>-0.5420134269384016</v>
      </c>
      <c r="Z577" s="3">
        <f t="shared" si="233"/>
        <v>172.48048610858561</v>
      </c>
      <c r="AA577" s="3">
        <f t="shared" si="234"/>
        <v>2126.3671589521678</v>
      </c>
      <c r="AD577" s="3">
        <f t="shared" si="219"/>
        <v>2.0673744344683609E-3</v>
      </c>
      <c r="AE577" s="3">
        <f>Eur_1M!B576/100</f>
        <v>-2.32E-3</v>
      </c>
      <c r="AF577" s="3">
        <f t="shared" si="220"/>
        <v>1.5</v>
      </c>
      <c r="AG577" s="3">
        <f t="shared" si="221"/>
        <v>-0.5</v>
      </c>
      <c r="AH577" s="3">
        <f t="shared" si="223"/>
        <v>1.0020673744344684</v>
      </c>
      <c r="AI577" s="3">
        <f t="shared" si="222"/>
        <v>0.99768000000000001</v>
      </c>
      <c r="AL577" s="25"/>
      <c r="AM577" s="25"/>
    </row>
    <row r="578" spans="1:39">
      <c r="A578" s="4">
        <v>42402</v>
      </c>
      <c r="B578" s="3">
        <v>140.17779999999999</v>
      </c>
      <c r="C578" s="3">
        <f t="shared" si="210"/>
        <v>8.0858604267118768E-4</v>
      </c>
      <c r="D578" s="3">
        <f t="shared" si="211"/>
        <v>6.5381138840265173E-7</v>
      </c>
      <c r="E578" s="3">
        <f t="shared" si="212"/>
        <v>8.7146549455885869E-5</v>
      </c>
      <c r="F578" s="3">
        <f t="shared" si="213"/>
        <v>5.1854240882095214E-3</v>
      </c>
      <c r="G578" s="3">
        <f t="shared" si="214"/>
        <v>3.2880186901387498E-2</v>
      </c>
      <c r="H578" s="3">
        <f t="shared" si="215"/>
        <v>1.5</v>
      </c>
      <c r="I578" s="13">
        <f>I579*(1+(H579*((B578/B579)-1))+((1-H579)*(Eur_1M!B578/100)*((A578-A579)/360)))</f>
        <v>121.66599010735736</v>
      </c>
      <c r="J578" s="3">
        <f t="shared" si="216"/>
        <v>116.40037008303202</v>
      </c>
      <c r="K578" s="3">
        <f t="shared" si="209"/>
        <v>1.1550182286880937</v>
      </c>
      <c r="L578" s="13">
        <f t="shared" si="217"/>
        <v>1155.0182286880936</v>
      </c>
      <c r="M578" s="3">
        <f t="shared" si="218"/>
        <v>1.2158523288638727E-3</v>
      </c>
      <c r="N578" s="3">
        <f t="shared" si="224"/>
        <v>5.8814542971072449E-2</v>
      </c>
      <c r="O578" s="3">
        <v>567</v>
      </c>
      <c r="P578" s="3">
        <f t="shared" si="225"/>
        <v>2.25</v>
      </c>
      <c r="Q578" s="3">
        <f>(  'Swap(vs6M)_2Y'!B581 + ( ('Swap(vs6M)_3Y'!B585 - 'Swap(vs6M)_2Y'!B581)/1  )*(P578-2) )/100</f>
        <v>-1.7175000000000001E-3</v>
      </c>
      <c r="R578" s="3">
        <f t="shared" si="226"/>
        <v>1.6338736221193213</v>
      </c>
      <c r="S578" s="3">
        <f t="shared" si="227"/>
        <v>1.5456518076627126</v>
      </c>
      <c r="T578" s="13">
        <f t="shared" si="228"/>
        <v>0.94885730526787648</v>
      </c>
      <c r="U578" s="13">
        <f t="shared" si="228"/>
        <v>0.93890565901408818</v>
      </c>
      <c r="V578" s="3">
        <f t="shared" si="229"/>
        <v>153.40652187482385</v>
      </c>
      <c r="W578" s="13">
        <f t="shared" si="230"/>
        <v>0.94885730526787648</v>
      </c>
      <c r="X578" s="3">
        <f t="shared" si="231"/>
        <v>1.0305316675098231E-3</v>
      </c>
      <c r="Y578" s="3">
        <f t="shared" si="232"/>
        <v>-0.75900316323970651</v>
      </c>
      <c r="Z578" s="3">
        <f t="shared" si="233"/>
        <v>181.93081430438536</v>
      </c>
      <c r="AA578" s="3">
        <f t="shared" si="234"/>
        <v>2120.7171648002322</v>
      </c>
      <c r="AD578" s="3">
        <f t="shared" si="219"/>
        <v>8.0891303649366364E-4</v>
      </c>
      <c r="AE578" s="3">
        <f>Eur_1M!B577/100</f>
        <v>-2.31E-3</v>
      </c>
      <c r="AF578" s="3">
        <f t="shared" si="220"/>
        <v>1.5</v>
      </c>
      <c r="AG578" s="3">
        <f t="shared" si="221"/>
        <v>-0.5</v>
      </c>
      <c r="AH578" s="3">
        <f t="shared" si="223"/>
        <v>1.0008089130364937</v>
      </c>
      <c r="AI578" s="3">
        <f t="shared" si="222"/>
        <v>0.99768999999999997</v>
      </c>
      <c r="AL578" s="25"/>
      <c r="AM578" s="25"/>
    </row>
    <row r="579" spans="1:39">
      <c r="A579" s="4">
        <v>42401</v>
      </c>
      <c r="B579" s="3">
        <v>140.06450000000001</v>
      </c>
      <c r="C579" s="3">
        <f t="shared" si="210"/>
        <v>-2.4843369140734504E-3</v>
      </c>
      <c r="D579" s="3">
        <f t="shared" si="211"/>
        <v>6.171929902627994E-6</v>
      </c>
      <c r="E579" s="3">
        <f t="shared" si="212"/>
        <v>8.9286634607341894E-5</v>
      </c>
      <c r="F579" s="3">
        <f t="shared" si="213"/>
        <v>6.0483333461176271E-3</v>
      </c>
      <c r="G579" s="3">
        <f t="shared" si="214"/>
        <v>3.3195854021324411E-2</v>
      </c>
      <c r="H579" s="3">
        <f t="shared" si="215"/>
        <v>1.5</v>
      </c>
      <c r="I579" s="13">
        <f>I580*(1+(H580*((B579/B580)-1))+((1-H580)*(Eur_1M!B579/100)*((A579-A580)/360)))</f>
        <v>121.51815212273314</v>
      </c>
      <c r="J579" s="3">
        <f t="shared" si="216"/>
        <v>116.25893042427936</v>
      </c>
      <c r="K579" s="3">
        <f t="shared" si="209"/>
        <v>1.1536147504688903</v>
      </c>
      <c r="L579" s="13">
        <f t="shared" si="217"/>
        <v>1153.6147504688902</v>
      </c>
      <c r="M579" s="3">
        <f t="shared" si="218"/>
        <v>-3.7192464182572295E-3</v>
      </c>
      <c r="N579" s="3">
        <f t="shared" si="224"/>
        <v>5.8653603151701927E-2</v>
      </c>
      <c r="O579" s="3">
        <v>568</v>
      </c>
      <c r="P579" s="3">
        <f t="shared" si="225"/>
        <v>2.253968253968254</v>
      </c>
      <c r="Q579" s="3">
        <f>(  'Swap(vs6M)_2Y'!B582 + ( ('Swap(vs6M)_3Y'!B586 - 'Swap(vs6M)_2Y'!B582)/1  )*(P579-2) )/100</f>
        <v>-1.8695238095238096E-3</v>
      </c>
      <c r="R579" s="3">
        <f t="shared" si="226"/>
        <v>1.6189738772135134</v>
      </c>
      <c r="S579" s="3">
        <f t="shared" si="227"/>
        <v>1.5309159225328455</v>
      </c>
      <c r="T579" s="13">
        <f t="shared" si="228"/>
        <v>0.9472735580896553</v>
      </c>
      <c r="U579" s="13">
        <f t="shared" si="228"/>
        <v>0.93710491325777256</v>
      </c>
      <c r="V579" s="3">
        <f t="shared" si="229"/>
        <v>151.72668750486787</v>
      </c>
      <c r="W579" s="13">
        <f t="shared" si="230"/>
        <v>0.9472735580896553</v>
      </c>
      <c r="X579" s="3">
        <f t="shared" si="231"/>
        <v>1.0590614492465063E-3</v>
      </c>
      <c r="Y579" s="3">
        <f t="shared" si="232"/>
        <v>-0.66505024767574539</v>
      </c>
      <c r="Z579" s="3">
        <f t="shared" si="233"/>
        <v>186.33105882834164</v>
      </c>
      <c r="AA579" s="3">
        <f t="shared" si="234"/>
        <v>2121.1240123933981</v>
      </c>
      <c r="AD579" s="3">
        <f t="shared" si="219"/>
        <v>-2.4812535030612759E-3</v>
      </c>
      <c r="AE579" s="3">
        <f>Eur_1M!B578/100</f>
        <v>-2.32E-3</v>
      </c>
      <c r="AF579" s="3">
        <f t="shared" si="220"/>
        <v>1.5</v>
      </c>
      <c r="AG579" s="3">
        <f t="shared" si="221"/>
        <v>-0.5</v>
      </c>
      <c r="AH579" s="3">
        <f t="shared" si="223"/>
        <v>0.99751874649693872</v>
      </c>
      <c r="AI579" s="3">
        <f t="shared" si="222"/>
        <v>0.99768000000000001</v>
      </c>
      <c r="AL579" s="25"/>
      <c r="AM579" s="25"/>
    </row>
    <row r="580" spans="1:39">
      <c r="A580" s="4">
        <v>42398</v>
      </c>
      <c r="B580" s="3">
        <v>140.41290000000001</v>
      </c>
      <c r="C580" s="3">
        <f t="shared" si="210"/>
        <v>5.2697883156306944E-3</v>
      </c>
      <c r="D580" s="3">
        <f t="shared" si="211"/>
        <v>2.7770668891557791E-5</v>
      </c>
      <c r="E580" s="3">
        <f t="shared" si="212"/>
        <v>8.4290811577121419E-5</v>
      </c>
      <c r="F580" s="3">
        <f t="shared" si="213"/>
        <v>9.6171548716114108E-3</v>
      </c>
      <c r="G580" s="3">
        <f t="shared" si="214"/>
        <v>3.1682735600674666E-2</v>
      </c>
      <c r="H580" s="3">
        <f t="shared" si="215"/>
        <v>1.5</v>
      </c>
      <c r="I580" s="13">
        <f>I581*(1+(H581*((B580/B581)-1))+((1-H581)*(Eur_1M!B580/100)*((A580-A581)/360)))</f>
        <v>121.97094958548523</v>
      </c>
      <c r="J580" s="3">
        <f t="shared" si="216"/>
        <v>116.69213112556403</v>
      </c>
      <c r="K580" s="3">
        <f t="shared" si="209"/>
        <v>1.1579133167561568</v>
      </c>
      <c r="L580" s="13">
        <f t="shared" si="217"/>
        <v>1157.9133167561567</v>
      </c>
      <c r="M580" s="3">
        <f t="shared" si="218"/>
        <v>7.8974604680999722E-3</v>
      </c>
      <c r="N580" s="3">
        <f t="shared" si="224"/>
        <v>5.7890533771923366E-2</v>
      </c>
      <c r="O580" s="3">
        <v>569</v>
      </c>
      <c r="P580" s="3">
        <f t="shared" si="225"/>
        <v>2.2579365079365079</v>
      </c>
      <c r="Q580" s="3">
        <f>(  'Swap(vs6M)_2Y'!B583 + ( ('Swap(vs6M)_3Y'!B587 - 'Swap(vs6M)_2Y'!B583)/1  )*(P580-2) )/100</f>
        <v>-1.7151587301587302E-3</v>
      </c>
      <c r="R580" s="3">
        <f t="shared" si="226"/>
        <v>1.6844731953429457</v>
      </c>
      <c r="S580" s="3">
        <f t="shared" si="227"/>
        <v>1.5974843799396756</v>
      </c>
      <c r="T580" s="13">
        <f t="shared" si="228"/>
        <v>0.95395487225907738</v>
      </c>
      <c r="U580" s="13">
        <f t="shared" si="228"/>
        <v>0.94492111160844572</v>
      </c>
      <c r="V580" s="3">
        <f t="shared" si="229"/>
        <v>156.00942903791099</v>
      </c>
      <c r="W580" s="13">
        <f t="shared" si="230"/>
        <v>0.95395487225907738</v>
      </c>
      <c r="X580" s="3">
        <f t="shared" si="231"/>
        <v>9.5857516583312114E-4</v>
      </c>
      <c r="Y580" s="3">
        <f t="shared" si="232"/>
        <v>-0.52661343010172423</v>
      </c>
      <c r="Z580" s="3">
        <f t="shared" si="233"/>
        <v>167.99546189741451</v>
      </c>
      <c r="AA580" s="3">
        <f t="shared" si="234"/>
        <v>2141.8506207380228</v>
      </c>
      <c r="AD580" s="3">
        <f t="shared" si="219"/>
        <v>5.2836980731685301E-3</v>
      </c>
      <c r="AE580" s="3">
        <f>Eur_1M!B579/100</f>
        <v>-2.2899999999999999E-3</v>
      </c>
      <c r="AF580" s="3">
        <f t="shared" si="220"/>
        <v>1.5</v>
      </c>
      <c r="AG580" s="3">
        <f t="shared" si="221"/>
        <v>-0.5</v>
      </c>
      <c r="AH580" s="3">
        <f t="shared" si="223"/>
        <v>1.0052836980731685</v>
      </c>
      <c r="AI580" s="3">
        <f t="shared" si="222"/>
        <v>0.99770999999999999</v>
      </c>
      <c r="AL580" s="25"/>
      <c r="AM580" s="25"/>
    </row>
    <row r="581" spans="1:39">
      <c r="A581" s="4">
        <v>42397</v>
      </c>
      <c r="B581" s="3">
        <v>139.67490000000001</v>
      </c>
      <c r="C581" s="3">
        <f t="shared" si="210"/>
        <v>2.3700695414888303E-4</v>
      </c>
      <c r="D581" s="3">
        <f t="shared" si="211"/>
        <v>5.6172296314930744E-8</v>
      </c>
      <c r="E581" s="3">
        <f t="shared" si="212"/>
        <v>5.6563618204726546E-5</v>
      </c>
      <c r="F581" s="3">
        <f t="shared" si="213"/>
        <v>4.1388587164088624E-3</v>
      </c>
      <c r="G581" s="3">
        <f t="shared" si="214"/>
        <v>2.6493576465828214E-2</v>
      </c>
      <c r="H581" s="3">
        <f t="shared" si="215"/>
        <v>1.5</v>
      </c>
      <c r="I581" s="13">
        <f>I582*(1+(H582*((B581/B582)-1))+((1-H582)*(Eur_1M!B581/100)*((A581-A582)/360)))</f>
        <v>121.01148249639607</v>
      </c>
      <c r="J581" s="3">
        <f t="shared" si="216"/>
        <v>115.77418910944334</v>
      </c>
      <c r="K581" s="3">
        <f t="shared" si="209"/>
        <v>1.1488047566996742</v>
      </c>
      <c r="L581" s="13">
        <f t="shared" si="217"/>
        <v>1148.8047566996743</v>
      </c>
      <c r="M581" s="3">
        <f t="shared" si="218"/>
        <v>3.5869655780457926E-4</v>
      </c>
      <c r="N581" s="3">
        <f t="shared" si="224"/>
        <v>5.7973839011212391E-2</v>
      </c>
      <c r="O581" s="3">
        <v>570</v>
      </c>
      <c r="P581" s="3">
        <f t="shared" si="225"/>
        <v>2.2619047619047619</v>
      </c>
      <c r="Q581" s="3">
        <f>(  'Swap(vs6M)_2Y'!B584 + ( ('Swap(vs6M)_3Y'!B588 - 'Swap(vs6M)_2Y'!B584)/1  )*(P581-2) )/100</f>
        <v>-1.5659523809523812E-3</v>
      </c>
      <c r="R581" s="3">
        <f t="shared" si="226"/>
        <v>1.5939936279630049</v>
      </c>
      <c r="S581" s="3">
        <f t="shared" si="227"/>
        <v>1.5068031180325321</v>
      </c>
      <c r="T581" s="13">
        <f t="shared" si="228"/>
        <v>0.94453126894695638</v>
      </c>
      <c r="U581" s="13">
        <f t="shared" si="228"/>
        <v>0.9340694349402775</v>
      </c>
      <c r="V581" s="3">
        <f t="shared" si="229"/>
        <v>147.69820656104673</v>
      </c>
      <c r="W581" s="13">
        <f t="shared" si="230"/>
        <v>0.94453126894695638</v>
      </c>
      <c r="X581" s="3">
        <f t="shared" si="231"/>
        <v>1.118055872604161E-3</v>
      </c>
      <c r="Y581" s="3">
        <f t="shared" si="232"/>
        <v>-1.0117498644615095</v>
      </c>
      <c r="Z581" s="3">
        <f t="shared" si="233"/>
        <v>193.49169648505887</v>
      </c>
      <c r="AA581" s="3">
        <f t="shared" si="234"/>
        <v>2120.272899176086</v>
      </c>
      <c r="AD581" s="3">
        <f t="shared" si="219"/>
        <v>2.3703504251604279E-4</v>
      </c>
      <c r="AE581" s="3">
        <f>Eur_1M!B580/100</f>
        <v>-2.2899999999999999E-3</v>
      </c>
      <c r="AF581" s="3">
        <f t="shared" si="220"/>
        <v>1.5</v>
      </c>
      <c r="AG581" s="3">
        <f t="shared" si="221"/>
        <v>-0.5</v>
      </c>
      <c r="AH581" s="3">
        <f t="shared" si="223"/>
        <v>1.000237035042516</v>
      </c>
      <c r="AI581" s="3">
        <f t="shared" si="222"/>
        <v>0.99770999999999999</v>
      </c>
      <c r="AL581" s="25"/>
      <c r="AM581" s="25"/>
    </row>
    <row r="582" spans="1:39">
      <c r="A582" s="4">
        <v>42396</v>
      </c>
      <c r="B582" s="3">
        <v>139.64179999999999</v>
      </c>
      <c r="C582" s="3">
        <f t="shared" si="210"/>
        <v>-6.5880681516691835E-5</v>
      </c>
      <c r="D582" s="3">
        <f t="shared" si="211"/>
        <v>4.3402641971037811E-9</v>
      </c>
      <c r="E582" s="3">
        <f t="shared" si="212"/>
        <v>5.661354119458367E-5</v>
      </c>
      <c r="F582" s="3">
        <f t="shared" si="213"/>
        <v>4.2275744758862284E-3</v>
      </c>
      <c r="G582" s="3">
        <f t="shared" si="214"/>
        <v>2.6496622726373646E-2</v>
      </c>
      <c r="H582" s="3">
        <f t="shared" si="215"/>
        <v>1.5</v>
      </c>
      <c r="I582" s="13">
        <f>I583*(1+(H583*((B582/B583)-1))+((1-H583)*(Eur_1M!B582/100)*((A582-A583)/360)))</f>
        <v>120.9680838781026</v>
      </c>
      <c r="J582" s="3">
        <f t="shared" si="216"/>
        <v>115.73266875337674</v>
      </c>
      <c r="K582" s="3">
        <f t="shared" si="209"/>
        <v>1.1483927582834808</v>
      </c>
      <c r="L582" s="13">
        <f t="shared" si="217"/>
        <v>1148.3927582834808</v>
      </c>
      <c r="M582" s="3">
        <f t="shared" si="218"/>
        <v>-9.5614004688523288E-5</v>
      </c>
      <c r="N582" s="3">
        <f t="shared" si="224"/>
        <v>5.819518526350366E-2</v>
      </c>
      <c r="O582" s="3">
        <v>571</v>
      </c>
      <c r="P582" s="3">
        <f t="shared" si="225"/>
        <v>2.2658730158730158</v>
      </c>
      <c r="Q582" s="3">
        <f>(  'Swap(vs6M)_2Y'!B585 + ( ('Swap(vs6M)_3Y'!B589 - 'Swap(vs6M)_2Y'!B585)/1  )*(P582-2) )/100</f>
        <v>-1.5917460317460316E-3</v>
      </c>
      <c r="R582" s="3">
        <f t="shared" si="226"/>
        <v>1.5821156173728197</v>
      </c>
      <c r="S582" s="3">
        <f t="shared" si="227"/>
        <v>1.494515469590266</v>
      </c>
      <c r="T582" s="13">
        <f t="shared" si="228"/>
        <v>0.94318841049863966</v>
      </c>
      <c r="U582" s="13">
        <f t="shared" si="228"/>
        <v>0.93247952916901566</v>
      </c>
      <c r="V582" s="3">
        <f t="shared" si="229"/>
        <v>147.30197020699768</v>
      </c>
      <c r="W582" s="13">
        <f t="shared" si="230"/>
        <v>0.94318841049863966</v>
      </c>
      <c r="X582" s="3">
        <f t="shared" si="231"/>
        <v>1.1344248519487732E-3</v>
      </c>
      <c r="Y582" s="3">
        <f t="shared" si="232"/>
        <v>-1.0437487633103961</v>
      </c>
      <c r="Z582" s="3">
        <f t="shared" si="233"/>
        <v>197.27826737487447</v>
      </c>
      <c r="AA582" s="3">
        <f t="shared" si="234"/>
        <v>2120.5144751223743</v>
      </c>
      <c r="AD582" s="3">
        <f t="shared" si="219"/>
        <v>-6.5878511432249098E-5</v>
      </c>
      <c r="AE582" s="3">
        <f>Eur_1M!B581/100</f>
        <v>-2.31E-3</v>
      </c>
      <c r="AF582" s="3">
        <f t="shared" si="220"/>
        <v>1.5</v>
      </c>
      <c r="AG582" s="3">
        <f t="shared" si="221"/>
        <v>-0.5</v>
      </c>
      <c r="AH582" s="3">
        <f t="shared" si="223"/>
        <v>0.99993412148856775</v>
      </c>
      <c r="AI582" s="3">
        <f t="shared" si="222"/>
        <v>0.99768999999999997</v>
      </c>
      <c r="AL582" s="25"/>
      <c r="AM582" s="25"/>
    </row>
    <row r="583" spans="1:39">
      <c r="A583" s="4">
        <v>42395</v>
      </c>
      <c r="B583" s="3">
        <v>139.65100000000001</v>
      </c>
      <c r="C583" s="3">
        <f t="shared" si="210"/>
        <v>2.5208795986429531E-3</v>
      </c>
      <c r="D583" s="3">
        <f t="shared" si="211"/>
        <v>6.3548339508542567E-6</v>
      </c>
      <c r="E583" s="3">
        <f t="shared" si="212"/>
        <v>5.6611807898209863E-5</v>
      </c>
      <c r="F583" s="3">
        <f t="shared" si="213"/>
        <v>4.2423966828536389E-3</v>
      </c>
      <c r="G583" s="3">
        <f t="shared" si="214"/>
        <v>2.6494718037001094E-2</v>
      </c>
      <c r="H583" s="3">
        <f t="shared" si="215"/>
        <v>1.5</v>
      </c>
      <c r="I583" s="13">
        <f>I584*(1+(H584*((B583/B584)-1))+((1-H584)*(Eur_1M!B583/100)*((A583-A584)/360)))</f>
        <v>120.97965067400669</v>
      </c>
      <c r="J583" s="3">
        <f t="shared" si="216"/>
        <v>115.74373494634261</v>
      </c>
      <c r="K583" s="3">
        <f t="shared" si="209"/>
        <v>1.1485025659635479</v>
      </c>
      <c r="L583" s="13">
        <f t="shared" si="217"/>
        <v>1148.502565963548</v>
      </c>
      <c r="M583" s="3">
        <f t="shared" si="218"/>
        <v>3.7821365602517393E-3</v>
      </c>
      <c r="N583" s="3">
        <f t="shared" si="224"/>
        <v>5.8177511071704553E-2</v>
      </c>
      <c r="O583" s="3">
        <v>572</v>
      </c>
      <c r="P583" s="3">
        <f t="shared" si="225"/>
        <v>2.2698412698412698</v>
      </c>
      <c r="Q583" s="3">
        <f>(  'Swap(vs6M)_2Y'!B586 + ( ('Swap(vs6M)_3Y'!B590 - 'Swap(vs6M)_2Y'!B586)/1  )*(P583-2) )/100</f>
        <v>-1.2407619047619049E-3</v>
      </c>
      <c r="R583" s="3">
        <f t="shared" si="226"/>
        <v>1.5913703860508479</v>
      </c>
      <c r="S583" s="3">
        <f t="shared" si="227"/>
        <v>1.5037201920875842</v>
      </c>
      <c r="T583" s="13">
        <f t="shared" si="228"/>
        <v>0.94423687756223873</v>
      </c>
      <c r="U583" s="13">
        <f t="shared" si="228"/>
        <v>0.93367328608011135</v>
      </c>
      <c r="V583" s="3">
        <f t="shared" si="229"/>
        <v>148.15194988482074</v>
      </c>
      <c r="W583" s="13">
        <f t="shared" si="230"/>
        <v>0.94423687756223873</v>
      </c>
      <c r="X583" s="3">
        <f t="shared" si="231"/>
        <v>1.117142506192711E-3</v>
      </c>
      <c r="Y583" s="3">
        <f t="shared" si="232"/>
        <v>-1.3320158558085162</v>
      </c>
      <c r="Z583" s="3">
        <f t="shared" si="233"/>
        <v>194.59117557488392</v>
      </c>
      <c r="AA583" s="3">
        <f t="shared" si="234"/>
        <v>2125.2671959176687</v>
      </c>
      <c r="AD583" s="3">
        <f t="shared" si="219"/>
        <v>2.5240596872637688E-3</v>
      </c>
      <c r="AE583" s="3">
        <f>Eur_1M!B582/100</f>
        <v>-2.31E-3</v>
      </c>
      <c r="AF583" s="3">
        <f t="shared" si="220"/>
        <v>1.5</v>
      </c>
      <c r="AG583" s="3">
        <f t="shared" si="221"/>
        <v>-0.5</v>
      </c>
      <c r="AH583" s="3">
        <f t="shared" si="223"/>
        <v>1.0025240596872638</v>
      </c>
      <c r="AI583" s="3">
        <f t="shared" si="222"/>
        <v>0.99768999999999997</v>
      </c>
      <c r="AL583" s="25"/>
      <c r="AM583" s="25"/>
    </row>
    <row r="584" spans="1:39">
      <c r="A584" s="4">
        <v>42394</v>
      </c>
      <c r="B584" s="3">
        <v>139.29939999999999</v>
      </c>
      <c r="C584" s="3">
        <f t="shared" si="210"/>
        <v>1.2685771729649003E-3</v>
      </c>
      <c r="D584" s="3">
        <f t="shared" si="211"/>
        <v>1.6092880437676187E-6</v>
      </c>
      <c r="E584" s="3">
        <f t="shared" si="212"/>
        <v>5.0911992059050009E-5</v>
      </c>
      <c r="F584" s="3">
        <f t="shared" si="213"/>
        <v>2.530848976387438E-3</v>
      </c>
      <c r="G584" s="3">
        <f t="shared" si="214"/>
        <v>2.5247887557635847E-2</v>
      </c>
      <c r="H584" s="3">
        <f t="shared" si="215"/>
        <v>1.5</v>
      </c>
      <c r="I584" s="13">
        <f>I585*(1+(H585*((B584/B585)-1))+((1-H585)*(Eur_1M!B584/100)*((A584-A585)/360)))</f>
        <v>120.52295330445955</v>
      </c>
      <c r="J584" s="3">
        <f t="shared" si="216"/>
        <v>115.30680312353554</v>
      </c>
      <c r="K584" s="3">
        <f t="shared" ref="K584:K647" si="235">J584/$Y$2</f>
        <v>1.1441669764832387</v>
      </c>
      <c r="L584" s="13">
        <f t="shared" si="217"/>
        <v>1144.1669764832388</v>
      </c>
      <c r="M584" s="3">
        <f t="shared" si="218"/>
        <v>1.9118694483430284E-3</v>
      </c>
      <c r="N584" s="3">
        <f t="shared" si="224"/>
        <v>5.8535260530047782E-2</v>
      </c>
      <c r="O584" s="3">
        <v>573</v>
      </c>
      <c r="P584" s="3">
        <f t="shared" si="225"/>
        <v>2.2738095238095237</v>
      </c>
      <c r="Q584" s="3">
        <f>(  'Swap(vs6M)_2Y'!B587 + ( ('Swap(vs6M)_3Y'!B591 - 'Swap(vs6M)_2Y'!B587)/1  )*(P584-2) )/100</f>
        <v>-1.1348095238095238E-3</v>
      </c>
      <c r="R584" s="3">
        <f t="shared" si="226"/>
        <v>1.5407020127653002</v>
      </c>
      <c r="S584" s="3">
        <f t="shared" si="227"/>
        <v>1.4524357789598794</v>
      </c>
      <c r="T584" s="13">
        <f t="shared" si="228"/>
        <v>0.93830533663540849</v>
      </c>
      <c r="U584" s="13">
        <f t="shared" si="228"/>
        <v>0.92680976304892304</v>
      </c>
      <c r="V584" s="3">
        <f t="shared" si="229"/>
        <v>144.37364395330269</v>
      </c>
      <c r="W584" s="13">
        <f t="shared" si="230"/>
        <v>0.93830533663540849</v>
      </c>
      <c r="X584" s="3">
        <f t="shared" si="231"/>
        <v>1.2055078465432966E-3</v>
      </c>
      <c r="Y584" s="3">
        <f t="shared" si="232"/>
        <v>-1.6492018915443092</v>
      </c>
      <c r="Z584" s="3">
        <f t="shared" si="233"/>
        <v>210.04894081825324</v>
      </c>
      <c r="AA584" s="3">
        <f t="shared" si="234"/>
        <v>2112.8336689504495</v>
      </c>
      <c r="AD584" s="3">
        <f t="shared" si="219"/>
        <v>1.2693821573457331E-3</v>
      </c>
      <c r="AE584" s="3">
        <f>Eur_1M!B583/100</f>
        <v>-2.31E-3</v>
      </c>
      <c r="AF584" s="3">
        <f t="shared" si="220"/>
        <v>1.5</v>
      </c>
      <c r="AG584" s="3">
        <f t="shared" si="221"/>
        <v>-0.5</v>
      </c>
      <c r="AH584" s="3">
        <f t="shared" si="223"/>
        <v>1.0012693821573457</v>
      </c>
      <c r="AI584" s="3">
        <f t="shared" si="222"/>
        <v>0.99768999999999997</v>
      </c>
      <c r="AL584" s="25"/>
      <c r="AM584" s="25"/>
    </row>
    <row r="585" spans="1:39">
      <c r="A585" s="4">
        <v>42391</v>
      </c>
      <c r="B585" s="3">
        <v>139.12280000000001</v>
      </c>
      <c r="C585" s="3">
        <f t="shared" ref="C585:C648" si="236">+LN(B585/B586)</f>
        <v>-9.7492188410821406E-4</v>
      </c>
      <c r="D585" s="3">
        <f t="shared" ref="D585:D648" si="237">+C585^2</f>
        <v>9.5047268011310997E-7</v>
      </c>
      <c r="E585" s="3">
        <f t="shared" ref="E585:E648" si="238">+SUM(D585:D604)</f>
        <v>4.9302704015282381E-5</v>
      </c>
      <c r="F585" s="3">
        <f t="shared" ref="F585:F648" si="239">+SUM(C585:C604)</f>
        <v>1.2622718034225376E-3</v>
      </c>
      <c r="G585" s="3">
        <f t="shared" ref="G585:G648" si="240">+SQRT($D$3/$D$2)*SQRT(E585-((1/$D$2)*F585^2))</f>
        <v>2.4904021213971794E-2</v>
      </c>
      <c r="H585" s="3">
        <f t="shared" ref="H585:H648" si="241">+MIN($D$5,$D$4/G587)</f>
        <v>1.5</v>
      </c>
      <c r="I585" s="13">
        <f>I586*(1+(H586*((B585/B586)-1))+((1-H586)*(Eur_1M!B585/100)*((A585-A586)/360)))</f>
        <v>120.29274928235208</v>
      </c>
      <c r="J585" s="3">
        <f t="shared" ref="J585:J648" si="242">I585*(1-(1.1/100))^4</f>
        <v>115.08656217251655</v>
      </c>
      <c r="K585" s="3">
        <f t="shared" si="235"/>
        <v>1.1419815683702828</v>
      </c>
      <c r="L585" s="13">
        <f t="shared" ref="L585:L648" si="243">K585*1000</f>
        <v>1141.9815683702827</v>
      </c>
      <c r="M585" s="3">
        <f t="shared" ref="M585:M648" si="244">LN(L585/L586)</f>
        <v>-1.4595403698454367E-3</v>
      </c>
      <c r="N585" s="3">
        <f t="shared" si="224"/>
        <v>5.8511614487387113E-2</v>
      </c>
      <c r="O585" s="3">
        <v>574</v>
      </c>
      <c r="P585" s="3">
        <f t="shared" si="225"/>
        <v>2.2777777777777777</v>
      </c>
      <c r="Q585" s="3">
        <f>(  'Swap(vs6M)_2Y'!B588 + ( ('Swap(vs6M)_3Y'!B592 - 'Swap(vs6M)_2Y'!B588)/1  )*(P585-2) )/100</f>
        <v>-1.2916666666666664E-3</v>
      </c>
      <c r="R585" s="3">
        <f t="shared" si="226"/>
        <v>1.5142756892887115</v>
      </c>
      <c r="S585" s="3">
        <f t="shared" si="227"/>
        <v>1.4259681552491263</v>
      </c>
      <c r="T585" s="13">
        <f t="shared" si="228"/>
        <v>0.93502203412621565</v>
      </c>
      <c r="U585" s="13">
        <f t="shared" si="228"/>
        <v>0.92306123282290753</v>
      </c>
      <c r="V585" s="3">
        <f t="shared" si="229"/>
        <v>141.99693137786574</v>
      </c>
      <c r="W585" s="13">
        <f t="shared" si="230"/>
        <v>0.93502203412621565</v>
      </c>
      <c r="X585" s="3">
        <f t="shared" si="231"/>
        <v>1.2569786136838819E-3</v>
      </c>
      <c r="Y585" s="3">
        <f t="shared" si="232"/>
        <v>-1.6102808151658319</v>
      </c>
      <c r="Z585" s="3">
        <f t="shared" si="233"/>
        <v>218.47387450823808</v>
      </c>
      <c r="AA585" s="3">
        <f t="shared" si="234"/>
        <v>2108.7233834549356</v>
      </c>
      <c r="AD585" s="3">
        <f t="shared" ref="AD585:AD648" si="245">B585/B586-1</f>
        <v>-9.7444680216995927E-4</v>
      </c>
      <c r="AE585" s="3">
        <f>Eur_1M!B584/100</f>
        <v>-2.31E-3</v>
      </c>
      <c r="AF585" s="3">
        <f t="shared" ref="AF585:AF648" si="246">H585</f>
        <v>1.5</v>
      </c>
      <c r="AG585" s="3">
        <f t="shared" ref="AG585:AG648" si="247">1-AF585</f>
        <v>-0.5</v>
      </c>
      <c r="AH585" s="3">
        <f t="shared" si="223"/>
        <v>0.99902555319783004</v>
      </c>
      <c r="AI585" s="3">
        <f t="shared" ref="AI585:AI648" si="248">AE585+1</f>
        <v>0.99768999999999997</v>
      </c>
      <c r="AL585" s="25"/>
      <c r="AM585" s="25"/>
    </row>
    <row r="586" spans="1:39">
      <c r="A586" s="4">
        <v>42390</v>
      </c>
      <c r="B586" s="3">
        <v>139.2585</v>
      </c>
      <c r="C586" s="3">
        <f t="shared" si="236"/>
        <v>2.7871936654007873E-3</v>
      </c>
      <c r="D586" s="3">
        <f t="shared" si="237"/>
        <v>7.7684485284502758E-6</v>
      </c>
      <c r="E586" s="3">
        <f t="shared" si="238"/>
        <v>4.9967411128655328E-5</v>
      </c>
      <c r="F586" s="3">
        <f t="shared" si="239"/>
        <v>9.662964479845884E-4</v>
      </c>
      <c r="G586" s="3">
        <f t="shared" si="240"/>
        <v>2.5079894957137739E-2</v>
      </c>
      <c r="H586" s="3">
        <f t="shared" si="241"/>
        <v>1.5</v>
      </c>
      <c r="I586" s="13">
        <f>I587*(1+(H587*((B586/B587)-1))+((1-H587)*(Eur_1M!B586/100)*((A586-A587)/360)))</f>
        <v>120.46844959578902</v>
      </c>
      <c r="J586" s="3">
        <f t="shared" si="242"/>
        <v>115.25465829773378</v>
      </c>
      <c r="K586" s="3">
        <f t="shared" si="235"/>
        <v>1.143649553520667</v>
      </c>
      <c r="L586" s="13">
        <f t="shared" si="243"/>
        <v>1143.649553520667</v>
      </c>
      <c r="M586" s="3">
        <f t="shared" si="244"/>
        <v>4.1809946991033806E-3</v>
      </c>
      <c r="N586" s="3">
        <f t="shared" si="224"/>
        <v>5.8424432619595242E-2</v>
      </c>
      <c r="O586" s="3">
        <v>575</v>
      </c>
      <c r="P586" s="3">
        <f t="shared" si="225"/>
        <v>2.2817460317460316</v>
      </c>
      <c r="Q586" s="3">
        <f>(  'Swap(vs6M)_2Y'!B589 + ( ('Swap(vs6M)_3Y'!B593 - 'Swap(vs6M)_2Y'!B589)/1  )*(P586-2) )/100</f>
        <v>-1.2044761904761905E-3</v>
      </c>
      <c r="R586" s="3">
        <f t="shared" si="226"/>
        <v>1.5338955872867326</v>
      </c>
      <c r="S586" s="3">
        <f t="shared" si="227"/>
        <v>1.4456428559116727</v>
      </c>
      <c r="T586" s="13">
        <f t="shared" si="228"/>
        <v>0.93747232911819178</v>
      </c>
      <c r="U586" s="13">
        <f t="shared" si="228"/>
        <v>0.9258613000955882</v>
      </c>
      <c r="V586" s="3">
        <f t="shared" si="229"/>
        <v>143.73045799570878</v>
      </c>
      <c r="W586" s="13">
        <f t="shared" si="230"/>
        <v>0.93747232911819178</v>
      </c>
      <c r="X586" s="3">
        <f t="shared" si="231"/>
        <v>1.2189255231755008E-3</v>
      </c>
      <c r="Y586" s="3">
        <f t="shared" si="232"/>
        <v>-1.6027127535900367</v>
      </c>
      <c r="Z586" s="3">
        <f t="shared" si="233"/>
        <v>212.53228319943048</v>
      </c>
      <c r="AA586" s="3">
        <f t="shared" si="234"/>
        <v>2118.3943562183231</v>
      </c>
      <c r="AD586" s="3">
        <f t="shared" si="245"/>
        <v>2.7910815008760359E-3</v>
      </c>
      <c r="AE586" s="3">
        <f>Eur_1M!B585/100</f>
        <v>-2.3E-3</v>
      </c>
      <c r="AF586" s="3">
        <f t="shared" si="246"/>
        <v>1.5</v>
      </c>
      <c r="AG586" s="3">
        <f t="shared" si="247"/>
        <v>-0.5</v>
      </c>
      <c r="AH586" s="3">
        <f t="shared" ref="AH586:AH649" si="249">(1+AD586)</f>
        <v>1.002791081500876</v>
      </c>
      <c r="AI586" s="3">
        <f t="shared" si="248"/>
        <v>0.99770000000000003</v>
      </c>
      <c r="AL586" s="25"/>
      <c r="AM586" s="25"/>
    </row>
    <row r="587" spans="1:39">
      <c r="A587" s="4">
        <v>42389</v>
      </c>
      <c r="B587" s="3">
        <v>138.87090000000001</v>
      </c>
      <c r="C587" s="3">
        <f t="shared" si="236"/>
        <v>-1.1061713174373828E-3</v>
      </c>
      <c r="D587" s="3">
        <f t="shared" si="237"/>
        <v>1.2236149835211551E-6</v>
      </c>
      <c r="E587" s="3">
        <f t="shared" si="238"/>
        <v>4.6931958705357873E-5</v>
      </c>
      <c r="F587" s="3">
        <f t="shared" si="239"/>
        <v>-3.9964422307755681E-3</v>
      </c>
      <c r="G587" s="3">
        <f t="shared" si="240"/>
        <v>2.4109761568087636E-2</v>
      </c>
      <c r="H587" s="3">
        <f t="shared" si="241"/>
        <v>1.5</v>
      </c>
      <c r="I587" s="13">
        <f>I588*(1+(H588*((B587/B588)-1))+((1-H588)*(Eur_1M!B587/100)*((A587-A588)/360)))</f>
        <v>119.96582311812821</v>
      </c>
      <c r="J587" s="3">
        <f t="shared" si="242"/>
        <v>114.77378514689168</v>
      </c>
      <c r="K587" s="3">
        <f t="shared" si="235"/>
        <v>1.1388779427902793</v>
      </c>
      <c r="L587" s="13">
        <f t="shared" si="243"/>
        <v>1138.8779427902793</v>
      </c>
      <c r="M587" s="3">
        <f t="shared" si="244"/>
        <v>-1.6566277201430291E-3</v>
      </c>
      <c r="N587" s="3">
        <f t="shared" si="224"/>
        <v>5.8582702670267411E-2</v>
      </c>
      <c r="O587" s="3">
        <v>576</v>
      </c>
      <c r="P587" s="3">
        <f t="shared" si="225"/>
        <v>2.2857142857142856</v>
      </c>
      <c r="Q587" s="3">
        <f>(  'Swap(vs6M)_2Y'!B590 + ( ('Swap(vs6M)_3Y'!B594 - 'Swap(vs6M)_2Y'!B590)/1  )*(P587-2) )/100</f>
        <v>-1.2200000000000002E-3</v>
      </c>
      <c r="R587" s="3">
        <f t="shared" si="226"/>
        <v>1.4810776619547306</v>
      </c>
      <c r="S587" s="3">
        <f t="shared" si="227"/>
        <v>1.3925089405858351</v>
      </c>
      <c r="T587" s="13">
        <f t="shared" si="228"/>
        <v>0.93070706017560711</v>
      </c>
      <c r="U587" s="13">
        <f t="shared" si="228"/>
        <v>0.91811583191196555</v>
      </c>
      <c r="V587" s="3">
        <f t="shared" si="229"/>
        <v>139.28210552948656</v>
      </c>
      <c r="W587" s="13">
        <f t="shared" si="230"/>
        <v>0.93070706017560711</v>
      </c>
      <c r="X587" s="3">
        <f t="shared" si="231"/>
        <v>1.3207489275834595E-3</v>
      </c>
      <c r="Y587" s="3">
        <f t="shared" si="232"/>
        <v>-1.8163383767268924</v>
      </c>
      <c r="Z587" s="3">
        <f t="shared" si="233"/>
        <v>229.38550795156826</v>
      </c>
      <c r="AA587" s="3">
        <f t="shared" si="234"/>
        <v>2104.4105977227373</v>
      </c>
      <c r="AD587" s="3">
        <f t="shared" si="245"/>
        <v>-1.1055597354712177E-3</v>
      </c>
      <c r="AE587" s="3">
        <f>Eur_1M!B586/100</f>
        <v>-2.2500000000000003E-3</v>
      </c>
      <c r="AF587" s="3">
        <f t="shared" si="246"/>
        <v>1.5</v>
      </c>
      <c r="AG587" s="3">
        <f t="shared" si="247"/>
        <v>-0.5</v>
      </c>
      <c r="AH587" s="3">
        <f t="shared" si="249"/>
        <v>0.99889444026452878</v>
      </c>
      <c r="AI587" s="3">
        <f t="shared" si="248"/>
        <v>0.99775000000000003</v>
      </c>
      <c r="AL587" s="25"/>
      <c r="AM587" s="25"/>
    </row>
    <row r="588" spans="1:39">
      <c r="A588" s="4">
        <v>42388</v>
      </c>
      <c r="B588" s="3">
        <v>139.02459999999999</v>
      </c>
      <c r="C588" s="3">
        <f t="shared" si="236"/>
        <v>3.8345889743753736E-4</v>
      </c>
      <c r="D588" s="3">
        <f t="shared" si="237"/>
        <v>1.4704072602401178E-7</v>
      </c>
      <c r="E588" s="3">
        <f t="shared" si="238"/>
        <v>4.739326393424854E-5</v>
      </c>
      <c r="F588" s="3">
        <f t="shared" si="239"/>
        <v>-4.1883156785184261E-3</v>
      </c>
      <c r="G588" s="3">
        <f t="shared" si="240"/>
        <v>2.4209578125012628E-2</v>
      </c>
      <c r="H588" s="3">
        <f t="shared" si="241"/>
        <v>1.5</v>
      </c>
      <c r="I588" s="13">
        <f>I589*(1+(H589*((B588/B589)-1))+((1-H589)*(Eur_1M!B588/100)*((A588-A589)/360)))</f>
        <v>120.16472653514315</v>
      </c>
      <c r="J588" s="3">
        <f t="shared" si="242"/>
        <v>114.96408016138906</v>
      </c>
      <c r="K588" s="3">
        <f t="shared" si="235"/>
        <v>1.140766203200587</v>
      </c>
      <c r="L588" s="13">
        <f t="shared" si="243"/>
        <v>1140.7662032005869</v>
      </c>
      <c r="M588" s="3">
        <f t="shared" si="244"/>
        <v>5.7821477574420777E-4</v>
      </c>
      <c r="N588" s="3">
        <f t="shared" ref="N588:N651" si="250">SQRT(252)*STDEV(M589:M767)</f>
        <v>5.8866091000949167E-2</v>
      </c>
      <c r="O588" s="3">
        <v>577</v>
      </c>
      <c r="P588" s="3">
        <f t="shared" ref="P588:P651" si="251">O588/252</f>
        <v>2.2896825396825395</v>
      </c>
      <c r="Q588" s="3">
        <f>(  'Swap(vs6M)_2Y'!B591 + ( ('Swap(vs6M)_3Y'!B595 - 'Swap(vs6M)_2Y'!B591)/1  )*(P588-2) )/100</f>
        <v>-1.296468253968254E-3</v>
      </c>
      <c r="R588" s="3">
        <f t="shared" si="226"/>
        <v>1.48975226371053</v>
      </c>
      <c r="S588" s="3">
        <f t="shared" si="227"/>
        <v>1.4006778784760403</v>
      </c>
      <c r="T588" s="13">
        <f t="shared" si="228"/>
        <v>0.9318553065207269</v>
      </c>
      <c r="U588" s="13">
        <f t="shared" si="228"/>
        <v>0.91934478963806521</v>
      </c>
      <c r="V588" s="3">
        <f t="shared" si="229"/>
        <v>140.95111999728806</v>
      </c>
      <c r="W588" s="13">
        <f t="shared" si="230"/>
        <v>0.9318553065207269</v>
      </c>
      <c r="X588" s="3">
        <f t="shared" si="231"/>
        <v>1.2942920778415074E-3</v>
      </c>
      <c r="Y588" s="3">
        <f t="shared" si="232"/>
        <v>-1.7228287019748885</v>
      </c>
      <c r="Z588" s="3">
        <f t="shared" si="233"/>
        <v>227.02101184104268</v>
      </c>
      <c r="AA588" s="3">
        <f t="shared" si="234"/>
        <v>2111.2657135470267</v>
      </c>
      <c r="AD588" s="3">
        <f t="shared" si="245"/>
        <v>3.835324271987961E-4</v>
      </c>
      <c r="AE588" s="3">
        <f>Eur_1M!B587/100</f>
        <v>-2.2200000000000002E-3</v>
      </c>
      <c r="AF588" s="3">
        <f t="shared" si="246"/>
        <v>1.5</v>
      </c>
      <c r="AG588" s="3">
        <f t="shared" si="247"/>
        <v>-0.5</v>
      </c>
      <c r="AH588" s="3">
        <f t="shared" si="249"/>
        <v>1.0003835324271988</v>
      </c>
      <c r="AI588" s="3">
        <f t="shared" si="248"/>
        <v>0.99778</v>
      </c>
      <c r="AL588" s="25"/>
      <c r="AM588" s="25"/>
    </row>
    <row r="589" spans="1:39">
      <c r="A589" s="4">
        <v>42387</v>
      </c>
      <c r="B589" s="3">
        <v>138.97130000000001</v>
      </c>
      <c r="C589" s="3">
        <f t="shared" si="236"/>
        <v>-1.7196316864724905E-4</v>
      </c>
      <c r="D589" s="3">
        <f t="shared" si="237"/>
        <v>2.9571331371202217E-8</v>
      </c>
      <c r="E589" s="3">
        <f t="shared" si="238"/>
        <v>5.0291155477504423E-5</v>
      </c>
      <c r="F589" s="3">
        <f t="shared" si="239"/>
        <v>-2.8268011465651614E-3</v>
      </c>
      <c r="G589" s="3">
        <f t="shared" si="240"/>
        <v>2.5072581678829083E-2</v>
      </c>
      <c r="H589" s="3">
        <f t="shared" si="241"/>
        <v>1.5</v>
      </c>
      <c r="I589" s="13">
        <f>I590*(1+(H590*((B589/B590)-1))+((1-H590)*(Eur_1M!B589/100)*((A589-A590)/360)))</f>
        <v>120.09526559834251</v>
      </c>
      <c r="J589" s="3">
        <f t="shared" si="242"/>
        <v>114.89762544596059</v>
      </c>
      <c r="K589" s="3">
        <f t="shared" si="235"/>
        <v>1.1401067859869867</v>
      </c>
      <c r="L589" s="13">
        <f t="shared" si="243"/>
        <v>1140.1067859869868</v>
      </c>
      <c r="M589" s="3">
        <f t="shared" si="244"/>
        <v>-2.4874517692666243E-4</v>
      </c>
      <c r="N589" s="3">
        <f t="shared" si="250"/>
        <v>5.8920259421852493E-2</v>
      </c>
      <c r="O589" s="3">
        <v>578</v>
      </c>
      <c r="P589" s="3">
        <f t="shared" si="251"/>
        <v>2.2936507936507935</v>
      </c>
      <c r="Q589" s="3">
        <f>(  'Swap(vs6M)_2Y'!B592 + ( ('Swap(vs6M)_3Y'!B596 - 'Swap(vs6M)_2Y'!B592)/1  )*(P589-2) )/100</f>
        <v>-8.4026984126984148E-4</v>
      </c>
      <c r="R589" s="3">
        <f t="shared" si="226"/>
        <v>1.4924422553312986</v>
      </c>
      <c r="S589" s="3">
        <f t="shared" si="227"/>
        <v>1.4032086789922751</v>
      </c>
      <c r="T589" s="13">
        <f t="shared" si="228"/>
        <v>0.93220837769893983</v>
      </c>
      <c r="U589" s="13">
        <f t="shared" si="228"/>
        <v>0.91972268985609484</v>
      </c>
      <c r="V589" s="3">
        <f t="shared" si="229"/>
        <v>141.32013000645463</v>
      </c>
      <c r="W589" s="13">
        <f t="shared" si="230"/>
        <v>0.93220837769893983</v>
      </c>
      <c r="X589" s="3">
        <f t="shared" si="231"/>
        <v>1.2875555367619482E-3</v>
      </c>
      <c r="Y589" s="3">
        <f t="shared" si="232"/>
        <v>-2.1307621202585234</v>
      </c>
      <c r="Z589" s="3">
        <f t="shared" si="233"/>
        <v>226.17728158231401</v>
      </c>
      <c r="AA589" s="3">
        <f t="shared" si="234"/>
        <v>2113.5922505367116</v>
      </c>
      <c r="AD589" s="3">
        <f t="shared" si="245"/>
        <v>-1.7194838382905697E-4</v>
      </c>
      <c r="AE589" s="3">
        <f>Eur_1M!B588/100</f>
        <v>-2.2200000000000002E-3</v>
      </c>
      <c r="AF589" s="3">
        <f t="shared" si="246"/>
        <v>1.5</v>
      </c>
      <c r="AG589" s="3">
        <f t="shared" si="247"/>
        <v>-0.5</v>
      </c>
      <c r="AH589" s="3">
        <f t="shared" si="249"/>
        <v>0.99982805161617094</v>
      </c>
      <c r="AI589" s="3">
        <f t="shared" si="248"/>
        <v>0.99778</v>
      </c>
      <c r="AL589" s="25"/>
      <c r="AM589" s="25"/>
    </row>
    <row r="590" spans="1:39">
      <c r="A590" s="4">
        <v>42384</v>
      </c>
      <c r="B590" s="3">
        <v>138.99520000000001</v>
      </c>
      <c r="C590" s="3">
        <f t="shared" si="236"/>
        <v>1.2403801054784067E-3</v>
      </c>
      <c r="D590" s="3">
        <f t="shared" si="237"/>
        <v>1.5385428060666234E-6</v>
      </c>
      <c r="E590" s="3">
        <f t="shared" si="238"/>
        <v>5.0366274578049308E-5</v>
      </c>
      <c r="F590" s="3">
        <f t="shared" si="239"/>
        <v>-2.9783969863168159E-3</v>
      </c>
      <c r="G590" s="3">
        <f t="shared" si="240"/>
        <v>2.508039922051317E-2</v>
      </c>
      <c r="H590" s="3">
        <f t="shared" si="241"/>
        <v>1.5</v>
      </c>
      <c r="I590" s="13">
        <f>I591*(1+(H591*((B590/B591)-1))+((1-H591)*(Eur_1M!B590/100)*((A590-A591)/360)))</f>
        <v>120.12514243213694</v>
      </c>
      <c r="J590" s="3">
        <f t="shared" si="242"/>
        <v>114.92620923102255</v>
      </c>
      <c r="K590" s="3">
        <f t="shared" si="235"/>
        <v>1.1403904173256838</v>
      </c>
      <c r="L590" s="13">
        <f t="shared" si="243"/>
        <v>1140.3904173256838</v>
      </c>
      <c r="M590" s="3">
        <f t="shared" si="244"/>
        <v>1.8630574172632908E-3</v>
      </c>
      <c r="N590" s="3">
        <f t="shared" si="250"/>
        <v>5.904146398744349E-2</v>
      </c>
      <c r="O590" s="3">
        <v>579</v>
      </c>
      <c r="P590" s="3">
        <f t="shared" si="251"/>
        <v>2.2976190476190474</v>
      </c>
      <c r="Q590" s="3">
        <f>(  'Swap(vs6M)_2Y'!B593 + ( ('Swap(vs6M)_3Y'!B597 - 'Swap(vs6M)_2Y'!B593)/1  )*(P590-2) )/100</f>
        <v>-6.9547619047619048E-4</v>
      </c>
      <c r="R590" s="3">
        <f t="shared" si="226"/>
        <v>1.4948117631478512</v>
      </c>
      <c r="S590" s="3">
        <f t="shared" si="227"/>
        <v>1.4053173078349226</v>
      </c>
      <c r="T590" s="13">
        <f t="shared" si="228"/>
        <v>0.9325182122577037</v>
      </c>
      <c r="U590" s="13">
        <f t="shared" si="228"/>
        <v>0.92003652805003</v>
      </c>
      <c r="V590" s="3">
        <f t="shared" si="229"/>
        <v>141.9269673845082</v>
      </c>
      <c r="W590" s="13">
        <f t="shared" si="230"/>
        <v>0.9325182122577037</v>
      </c>
      <c r="X590" s="3">
        <f t="shared" si="231"/>
        <v>1.278948550564347E-3</v>
      </c>
      <c r="Y590" s="3">
        <f t="shared" si="232"/>
        <v>-2.2580879676857788</v>
      </c>
      <c r="Z590" s="3">
        <f t="shared" si="233"/>
        <v>225.62921543938214</v>
      </c>
      <c r="AA590" s="3">
        <f t="shared" si="234"/>
        <v>2117.2740251211908</v>
      </c>
      <c r="AD590" s="3">
        <f t="shared" si="245"/>
        <v>1.2411496950430756E-3</v>
      </c>
      <c r="AE590" s="3">
        <f>Eur_1M!B589/100</f>
        <v>-2.2100000000000002E-3</v>
      </c>
      <c r="AF590" s="3">
        <f t="shared" si="246"/>
        <v>1.5</v>
      </c>
      <c r="AG590" s="3">
        <f t="shared" si="247"/>
        <v>-0.5</v>
      </c>
      <c r="AH590" s="3">
        <f t="shared" si="249"/>
        <v>1.0012411496950431</v>
      </c>
      <c r="AI590" s="3">
        <f t="shared" si="248"/>
        <v>0.99778999999999995</v>
      </c>
      <c r="AL590" s="25"/>
      <c r="AM590" s="25"/>
    </row>
    <row r="591" spans="1:39">
      <c r="A591" s="4">
        <v>42383</v>
      </c>
      <c r="B591" s="3">
        <v>138.8229</v>
      </c>
      <c r="C591" s="3">
        <f t="shared" si="236"/>
        <v>-1.4065590863780871E-3</v>
      </c>
      <c r="D591" s="3">
        <f t="shared" si="237"/>
        <v>1.978408463472759E-6</v>
      </c>
      <c r="E591" s="3">
        <f t="shared" si="238"/>
        <v>4.9188842538831763E-5</v>
      </c>
      <c r="F591" s="3">
        <f t="shared" si="239"/>
        <v>-4.8197020179291603E-3</v>
      </c>
      <c r="G591" s="3">
        <f t="shared" si="240"/>
        <v>2.459969133217027E-2</v>
      </c>
      <c r="H591" s="3">
        <f t="shared" si="241"/>
        <v>1.5</v>
      </c>
      <c r="I591" s="13">
        <f>I592*(1+(H592*((B591/B592)-1))+((1-H592)*(Eur_1M!B591/100)*((A591-A592)/360)))</f>
        <v>119.90155074128155</v>
      </c>
      <c r="J591" s="3">
        <f t="shared" si="242"/>
        <v>114.71229443412581</v>
      </c>
      <c r="K591" s="3">
        <f t="shared" si="235"/>
        <v>1.1382677824094407</v>
      </c>
      <c r="L591" s="13">
        <f t="shared" si="243"/>
        <v>1138.2677824094408</v>
      </c>
      <c r="M591" s="3">
        <f t="shared" si="244"/>
        <v>-2.1075192224250493E-3</v>
      </c>
      <c r="N591" s="3">
        <f t="shared" si="250"/>
        <v>5.9233890998579578E-2</v>
      </c>
      <c r="O591" s="3">
        <v>580</v>
      </c>
      <c r="P591" s="3">
        <f t="shared" si="251"/>
        <v>2.3015873015873014</v>
      </c>
      <c r="Q591" s="3">
        <f>(  'Swap(vs6M)_2Y'!B594 + ( ('Swap(vs6M)_3Y'!B598 - 'Swap(vs6M)_2Y'!B594)/1  )*(P591-2) )/100</f>
        <v>-6.2241269841269858E-4</v>
      </c>
      <c r="R591" s="3">
        <f t="shared" si="226"/>
        <v>1.4701476874168558</v>
      </c>
      <c r="S591" s="3">
        <f t="shared" si="227"/>
        <v>1.3802840511098005</v>
      </c>
      <c r="T591" s="13">
        <f t="shared" si="228"/>
        <v>0.92923912038115286</v>
      </c>
      <c r="U591" s="13">
        <f t="shared" si="228"/>
        <v>0.91625039819651188</v>
      </c>
      <c r="V591" s="3">
        <f t="shared" si="229"/>
        <v>140.1590513452511</v>
      </c>
      <c r="W591" s="13">
        <f t="shared" si="230"/>
        <v>0.92923912038115286</v>
      </c>
      <c r="X591" s="3">
        <f t="shared" si="231"/>
        <v>1.3235911986496408E-3</v>
      </c>
      <c r="Y591" s="3">
        <f t="shared" si="232"/>
        <v>-2.4374192301663902</v>
      </c>
      <c r="Z591" s="3">
        <f t="shared" si="233"/>
        <v>233.79782825193763</v>
      </c>
      <c r="AA591" s="3">
        <f t="shared" si="234"/>
        <v>2111.8534241773009</v>
      </c>
      <c r="AD591" s="3">
        <f t="shared" si="245"/>
        <v>-1.4055703457747093E-3</v>
      </c>
      <c r="AE591" s="3">
        <f>Eur_1M!B590/100</f>
        <v>-2.2100000000000002E-3</v>
      </c>
      <c r="AF591" s="3">
        <f t="shared" si="246"/>
        <v>1.5</v>
      </c>
      <c r="AG591" s="3">
        <f t="shared" si="247"/>
        <v>-0.5</v>
      </c>
      <c r="AH591" s="3">
        <f t="shared" si="249"/>
        <v>0.99859442965422529</v>
      </c>
      <c r="AI591" s="3">
        <f t="shared" si="248"/>
        <v>0.99778999999999995</v>
      </c>
      <c r="AL591" s="25"/>
      <c r="AM591" s="25"/>
    </row>
    <row r="592" spans="1:39">
      <c r="A592" s="4">
        <v>42382</v>
      </c>
      <c r="B592" s="3">
        <v>139.01830000000001</v>
      </c>
      <c r="C592" s="3">
        <f t="shared" si="236"/>
        <v>2.5741949512866325E-3</v>
      </c>
      <c r="D592" s="3">
        <f t="shared" si="237"/>
        <v>6.6264796472295887E-6</v>
      </c>
      <c r="E592" s="3">
        <f t="shared" si="238"/>
        <v>4.7867184331662267E-5</v>
      </c>
      <c r="F592" s="3">
        <f t="shared" si="239"/>
        <v>-2.6027416381764505E-3</v>
      </c>
      <c r="G592" s="3">
        <f t="shared" si="240"/>
        <v>2.447159039042688E-2</v>
      </c>
      <c r="H592" s="3">
        <f t="shared" si="241"/>
        <v>1.5</v>
      </c>
      <c r="I592" s="13">
        <f>I593*(1+(H593*((B592/B593)-1))+((1-H593)*(Eur_1M!B592/100)*((A592-A593)/360)))</f>
        <v>120.15451203102755</v>
      </c>
      <c r="J592" s="3">
        <f t="shared" si="242"/>
        <v>114.95430773395704</v>
      </c>
      <c r="K592" s="3">
        <f t="shared" si="235"/>
        <v>1.1406692333042328</v>
      </c>
      <c r="L592" s="13">
        <f t="shared" si="243"/>
        <v>1140.6692333042326</v>
      </c>
      <c r="M592" s="3">
        <f t="shared" si="244"/>
        <v>3.8618555368213738E-3</v>
      </c>
      <c r="N592" s="3">
        <f t="shared" si="250"/>
        <v>6.0173653931204343E-2</v>
      </c>
      <c r="O592" s="3">
        <v>581</v>
      </c>
      <c r="P592" s="3">
        <f t="shared" si="251"/>
        <v>2.3055555555555554</v>
      </c>
      <c r="Q592" s="3">
        <f>(  'Swap(vs6M)_2Y'!B595 + ( ('Swap(vs6M)_3Y'!B599 - 'Swap(vs6M)_2Y'!B595)/1  )*(P592-2) )/100</f>
        <v>-6.6750000000000002E-4</v>
      </c>
      <c r="R592" s="3">
        <f t="shared" si="226"/>
        <v>1.469335177887956</v>
      </c>
      <c r="S592" s="3">
        <f t="shared" si="227"/>
        <v>1.3779671649955139</v>
      </c>
      <c r="T592" s="13">
        <f t="shared" si="228"/>
        <v>0.92912905008679703</v>
      </c>
      <c r="U592" s="13">
        <f t="shared" si="228"/>
        <v>0.91589328696070482</v>
      </c>
      <c r="V592" s="3">
        <f t="shared" si="229"/>
        <v>142.52502748197105</v>
      </c>
      <c r="W592" s="13">
        <f t="shared" si="230"/>
        <v>0.92912905008679703</v>
      </c>
      <c r="X592" s="3">
        <f t="shared" si="231"/>
        <v>1.3006097949363931E-3</v>
      </c>
      <c r="Y592" s="3">
        <f t="shared" si="232"/>
        <v>-2.4514208956928538</v>
      </c>
      <c r="Z592" s="3">
        <f t="shared" si="233"/>
        <v>234.77316317160049</v>
      </c>
      <c r="AA592" s="3">
        <f t="shared" si="234"/>
        <v>2114.8950883017151</v>
      </c>
      <c r="AD592" s="3">
        <f t="shared" si="245"/>
        <v>2.5775110359158582E-3</v>
      </c>
      <c r="AE592" s="3">
        <f>Eur_1M!B591/100</f>
        <v>-2.2000000000000001E-3</v>
      </c>
      <c r="AF592" s="3">
        <f t="shared" si="246"/>
        <v>1.5</v>
      </c>
      <c r="AG592" s="3">
        <f t="shared" si="247"/>
        <v>-0.5</v>
      </c>
      <c r="AH592" s="3">
        <f t="shared" si="249"/>
        <v>1.0025775110359159</v>
      </c>
      <c r="AI592" s="3">
        <f t="shared" si="248"/>
        <v>0.99780000000000002</v>
      </c>
      <c r="AL592" s="25"/>
      <c r="AM592" s="25"/>
    </row>
    <row r="593" spans="1:39">
      <c r="A593" s="4">
        <v>42381</v>
      </c>
      <c r="B593" s="3">
        <v>138.6609</v>
      </c>
      <c r="C593" s="3">
        <f t="shared" si="236"/>
        <v>-1.14818643504632E-3</v>
      </c>
      <c r="D593" s="3">
        <f t="shared" si="237"/>
        <v>1.3183320896243772E-6</v>
      </c>
      <c r="E593" s="3">
        <f t="shared" si="238"/>
        <v>7.2879318368757631E-5</v>
      </c>
      <c r="F593" s="3">
        <f t="shared" si="239"/>
        <v>-1.0801757803006226E-2</v>
      </c>
      <c r="G593" s="3">
        <f t="shared" si="240"/>
        <v>2.9064966700762251E-2</v>
      </c>
      <c r="H593" s="3">
        <f t="shared" si="241"/>
        <v>1.5</v>
      </c>
      <c r="I593" s="13">
        <f>I594*(1+(H594*((B593/B594)-1))+((1-H594)*(Eur_1M!B593/100)*((A593-A594)/360)))</f>
        <v>119.69138749906914</v>
      </c>
      <c r="J593" s="3">
        <f t="shared" si="242"/>
        <v>114.51122691188898</v>
      </c>
      <c r="K593" s="3">
        <f t="shared" si="235"/>
        <v>1.1362726285004368</v>
      </c>
      <c r="L593" s="13">
        <f t="shared" si="243"/>
        <v>1136.2726285004367</v>
      </c>
      <c r="M593" s="3">
        <f t="shared" si="244"/>
        <v>-1.7197274991782639E-3</v>
      </c>
      <c r="N593" s="3">
        <f t="shared" si="250"/>
        <v>6.0154669733531743E-2</v>
      </c>
      <c r="O593" s="3">
        <v>582</v>
      </c>
      <c r="P593" s="3">
        <f t="shared" si="251"/>
        <v>2.3095238095238093</v>
      </c>
      <c r="Q593" s="3">
        <f>(  'Swap(vs6M)_2Y'!B596 + ( ('Swap(vs6M)_3Y'!B600 - 'Swap(vs6M)_2Y'!B596)/1  )*(P593-2) )/100</f>
        <v>-5.88809523809524E-4</v>
      </c>
      <c r="R593" s="3">
        <f t="shared" si="226"/>
        <v>1.4283003340248386</v>
      </c>
      <c r="S593" s="3">
        <f t="shared" si="227"/>
        <v>1.3368825754860481</v>
      </c>
      <c r="T593" s="13">
        <f t="shared" si="228"/>
        <v>0.9233972841246737</v>
      </c>
      <c r="U593" s="13">
        <f t="shared" si="228"/>
        <v>0.90936951532725807</v>
      </c>
      <c r="V593" s="3">
        <f t="shared" si="229"/>
        <v>138.62407867804336</v>
      </c>
      <c r="W593" s="13">
        <f t="shared" si="230"/>
        <v>0.9233972841246737</v>
      </c>
      <c r="X593" s="3">
        <f t="shared" si="231"/>
        <v>1.3848651745204475E-3</v>
      </c>
      <c r="Y593" s="3">
        <f t="shared" si="232"/>
        <v>-2.6988780591373986</v>
      </c>
      <c r="Z593" s="3">
        <f t="shared" si="233"/>
        <v>248.40731179230247</v>
      </c>
      <c r="AA593" s="3">
        <f t="shared" si="234"/>
        <v>2103.0685025936432</v>
      </c>
      <c r="AD593" s="3">
        <f t="shared" si="245"/>
        <v>-1.1475275212109448E-3</v>
      </c>
      <c r="AE593" s="3">
        <f>Eur_1M!B592/100</f>
        <v>-2.2000000000000001E-3</v>
      </c>
      <c r="AF593" s="3">
        <f t="shared" si="246"/>
        <v>1.5</v>
      </c>
      <c r="AG593" s="3">
        <f t="shared" si="247"/>
        <v>-0.5</v>
      </c>
      <c r="AH593" s="3">
        <f t="shared" si="249"/>
        <v>0.99885247247878906</v>
      </c>
      <c r="AI593" s="3">
        <f t="shared" si="248"/>
        <v>0.99780000000000002</v>
      </c>
      <c r="AL593" s="25"/>
      <c r="AM593" s="25"/>
    </row>
    <row r="594" spans="1:39">
      <c r="A594" s="4">
        <v>42380</v>
      </c>
      <c r="B594" s="3">
        <v>138.8202</v>
      </c>
      <c r="C594" s="3">
        <f t="shared" si="236"/>
        <v>-2.6689568861538002E-3</v>
      </c>
      <c r="D594" s="3">
        <f t="shared" si="237"/>
        <v>7.1233308601477892E-6</v>
      </c>
      <c r="E594" s="3">
        <f t="shared" si="238"/>
        <v>7.1775472897576549E-5</v>
      </c>
      <c r="F594" s="3">
        <f t="shared" si="239"/>
        <v>-9.1904443676205771E-3</v>
      </c>
      <c r="G594" s="3">
        <f t="shared" si="240"/>
        <v>2.9174620303864068E-2</v>
      </c>
      <c r="H594" s="3">
        <f t="shared" si="241"/>
        <v>1.5</v>
      </c>
      <c r="I594" s="13">
        <f>I595*(1+(H595*((B594/B595)-1))+((1-H595)*(Eur_1M!B594/100)*((A594-A595)/360)))</f>
        <v>119.89740116247401</v>
      </c>
      <c r="J594" s="3">
        <f t="shared" si="242"/>
        <v>114.70832444622319</v>
      </c>
      <c r="K594" s="3">
        <f t="shared" si="235"/>
        <v>1.1382283889917744</v>
      </c>
      <c r="L594" s="13">
        <f t="shared" si="243"/>
        <v>1138.2283889917744</v>
      </c>
      <c r="M594" s="3">
        <f t="shared" si="244"/>
        <v>-3.9969915864278118E-3</v>
      </c>
      <c r="N594" s="3">
        <f t="shared" si="250"/>
        <v>6.0045090346946793E-2</v>
      </c>
      <c r="O594" s="3">
        <v>583</v>
      </c>
      <c r="P594" s="3">
        <f t="shared" si="251"/>
        <v>2.3134920634920637</v>
      </c>
      <c r="Q594" s="3">
        <f>(  'Swap(vs6M)_2Y'!B597 + ( ('Swap(vs6M)_3Y'!B601 - 'Swap(vs6M)_2Y'!B597)/1  )*(P594-2) )/100</f>
        <v>-6.077182539682538E-4</v>
      </c>
      <c r="R594" s="3">
        <f t="shared" si="226"/>
        <v>1.447916322305776</v>
      </c>
      <c r="S594" s="3">
        <f t="shared" si="227"/>
        <v>1.3565867319672693</v>
      </c>
      <c r="T594" s="13">
        <f t="shared" si="228"/>
        <v>0.92617977290610598</v>
      </c>
      <c r="U594" s="13">
        <f t="shared" si="228"/>
        <v>0.91254372004473749</v>
      </c>
      <c r="V594" s="3">
        <f t="shared" si="229"/>
        <v>140.37649637000823</v>
      </c>
      <c r="W594" s="13">
        <f t="shared" si="230"/>
        <v>0.92617977290610598</v>
      </c>
      <c r="X594" s="3">
        <f t="shared" si="231"/>
        <v>1.3453282879219005E-3</v>
      </c>
      <c r="Y594" s="3">
        <f t="shared" si="232"/>
        <v>-2.5866931770827595</v>
      </c>
      <c r="Z594" s="3">
        <f t="shared" si="233"/>
        <v>242.12108829700216</v>
      </c>
      <c r="AA594" s="3">
        <f t="shared" si="234"/>
        <v>2114.1329334569732</v>
      </c>
      <c r="AD594" s="3">
        <f t="shared" si="245"/>
        <v>-2.6653983872544362E-3</v>
      </c>
      <c r="AE594" s="3">
        <f>Eur_1M!B593/100</f>
        <v>-2.1900000000000001E-3</v>
      </c>
      <c r="AF594" s="3">
        <f t="shared" si="246"/>
        <v>1.5</v>
      </c>
      <c r="AG594" s="3">
        <f t="shared" si="247"/>
        <v>-0.5</v>
      </c>
      <c r="AH594" s="3">
        <f t="shared" si="249"/>
        <v>0.99733460161274556</v>
      </c>
      <c r="AI594" s="3">
        <f t="shared" si="248"/>
        <v>0.99780999999999997</v>
      </c>
      <c r="AL594" s="25"/>
      <c r="AM594" s="25"/>
    </row>
    <row r="595" spans="1:39">
      <c r="A595" s="4">
        <v>42377</v>
      </c>
      <c r="B595" s="3">
        <v>139.19120000000001</v>
      </c>
      <c r="C595" s="3">
        <f t="shared" si="236"/>
        <v>7.6614642893387051E-4</v>
      </c>
      <c r="D595" s="3">
        <f t="shared" si="237"/>
        <v>5.8698035056812229E-7</v>
      </c>
      <c r="E595" s="3">
        <f t="shared" si="238"/>
        <v>6.4654931704981146E-5</v>
      </c>
      <c r="F595" s="3">
        <f t="shared" si="239"/>
        <v>-6.5743047849986334E-3</v>
      </c>
      <c r="G595" s="3">
        <f t="shared" si="240"/>
        <v>2.8061051386876923E-2</v>
      </c>
      <c r="H595" s="3">
        <f t="shared" si="241"/>
        <v>1.5</v>
      </c>
      <c r="I595" s="13">
        <f>I596*(1+(H596*((B595/B596)-1))+((1-H596)*(Eur_1M!B595/100)*((A595-A596)/360)))</f>
        <v>120.37758908040124</v>
      </c>
      <c r="J595" s="3">
        <f t="shared" si="242"/>
        <v>115.16773016269998</v>
      </c>
      <c r="K595" s="3">
        <f t="shared" si="235"/>
        <v>1.1427869825470673</v>
      </c>
      <c r="L595" s="13">
        <f t="shared" si="243"/>
        <v>1142.7869825470673</v>
      </c>
      <c r="M595" s="3">
        <f t="shared" si="244"/>
        <v>1.1520239344256567E-3</v>
      </c>
      <c r="N595" s="3">
        <f t="shared" si="250"/>
        <v>6.3107060546852278E-2</v>
      </c>
      <c r="O595" s="3">
        <v>584</v>
      </c>
      <c r="P595" s="3">
        <f t="shared" si="251"/>
        <v>2.3174603174603177</v>
      </c>
      <c r="Q595" s="3">
        <f>(  'Swap(vs6M)_2Y'!B598 + ( ('Swap(vs6M)_3Y'!B602 - 'Swap(vs6M)_2Y'!B598)/1  )*(P595-2) )/100</f>
        <v>-5.9349206349206332E-4</v>
      </c>
      <c r="R595" s="3">
        <f t="shared" si="226"/>
        <v>1.4230291509170911</v>
      </c>
      <c r="S595" s="3">
        <f t="shared" si="227"/>
        <v>1.326959966251456</v>
      </c>
      <c r="T595" s="13">
        <f t="shared" si="228"/>
        <v>0.92263614755834955</v>
      </c>
      <c r="U595" s="13">
        <f t="shared" si="228"/>
        <v>0.9077390370056706</v>
      </c>
      <c r="V595" s="3">
        <f t="shared" si="229"/>
        <v>145.38818396562579</v>
      </c>
      <c r="W595" s="13">
        <f t="shared" si="230"/>
        <v>0.92263614755834955</v>
      </c>
      <c r="X595" s="3">
        <f t="shared" si="231"/>
        <v>1.3201853687646889E-3</v>
      </c>
      <c r="Y595" s="3">
        <f t="shared" si="232"/>
        <v>-2.8936616418447607</v>
      </c>
      <c r="Z595" s="3">
        <f t="shared" si="233"/>
        <v>252.14812481834937</v>
      </c>
      <c r="AA595" s="3">
        <f t="shared" si="234"/>
        <v>2106.5445346563324</v>
      </c>
      <c r="AD595" s="3">
        <f t="shared" si="245"/>
        <v>7.6643999407566277E-4</v>
      </c>
      <c r="AE595" s="3">
        <f>Eur_1M!B594/100</f>
        <v>-2.1800000000000001E-3</v>
      </c>
      <c r="AF595" s="3">
        <f t="shared" si="246"/>
        <v>1.5</v>
      </c>
      <c r="AG595" s="3">
        <f t="shared" si="247"/>
        <v>-0.5</v>
      </c>
      <c r="AH595" s="3">
        <f t="shared" si="249"/>
        <v>1.0007664399940757</v>
      </c>
      <c r="AI595" s="3">
        <f t="shared" si="248"/>
        <v>0.99782000000000004</v>
      </c>
      <c r="AL595" s="25"/>
      <c r="AM595" s="25"/>
    </row>
    <row r="596" spans="1:39">
      <c r="A596" s="4">
        <v>42376</v>
      </c>
      <c r="B596" s="3">
        <v>139.08459999999999</v>
      </c>
      <c r="C596" s="3">
        <f t="shared" si="236"/>
        <v>-3.7446534674018413E-3</v>
      </c>
      <c r="D596" s="3">
        <f t="shared" si="237"/>
        <v>1.4022429590924634E-5</v>
      </c>
      <c r="E596" s="3">
        <f t="shared" si="238"/>
        <v>6.7638517244024784E-5</v>
      </c>
      <c r="F596" s="3">
        <f t="shared" si="239"/>
        <v>-9.2300453210390401E-3</v>
      </c>
      <c r="G596" s="3">
        <f t="shared" si="240"/>
        <v>2.825903861066046E-2</v>
      </c>
      <c r="H596" s="3">
        <f t="shared" si="241"/>
        <v>1.5</v>
      </c>
      <c r="I596" s="13">
        <f>I597*(1+(H597*((B596/B597)-1))+((1-H597)*(Eur_1M!B596/100)*((A596-A597)/360)))</f>
        <v>120.23899106605555</v>
      </c>
      <c r="J596" s="3">
        <f t="shared" si="242"/>
        <v>115.0351305746937</v>
      </c>
      <c r="K596" s="3">
        <f t="shared" si="235"/>
        <v>1.1414712226301997</v>
      </c>
      <c r="L596" s="13">
        <f t="shared" si="243"/>
        <v>1141.4712226301997</v>
      </c>
      <c r="M596" s="3">
        <f t="shared" si="244"/>
        <v>-5.6192627979714214E-3</v>
      </c>
      <c r="N596" s="3">
        <f t="shared" si="250"/>
        <v>6.2810189620772394E-2</v>
      </c>
      <c r="O596" s="3">
        <v>585</v>
      </c>
      <c r="P596" s="3">
        <f t="shared" si="251"/>
        <v>2.3214285714285716</v>
      </c>
      <c r="Q596" s="3">
        <f>(  'Swap(vs6M)_2Y'!B599 + ( ('Swap(vs6M)_3Y'!B603 - 'Swap(vs6M)_2Y'!B599)/1  )*(P596-2) )/100</f>
        <v>-4.846428571428571E-4</v>
      </c>
      <c r="R596" s="3">
        <f t="shared" si="226"/>
        <v>1.418739536663955</v>
      </c>
      <c r="S596" s="3">
        <f t="shared" si="227"/>
        <v>1.3230404556837376</v>
      </c>
      <c r="T596" s="13">
        <f t="shared" si="228"/>
        <v>0.92201251697513875</v>
      </c>
      <c r="U596" s="13">
        <f t="shared" si="228"/>
        <v>0.907089037735055</v>
      </c>
      <c r="V596" s="3">
        <f t="shared" si="229"/>
        <v>144.34060998166774</v>
      </c>
      <c r="W596" s="13">
        <f t="shared" si="230"/>
        <v>0.92201251697513875</v>
      </c>
      <c r="X596" s="3">
        <f t="shared" si="231"/>
        <v>1.3349303757769645E-3</v>
      </c>
      <c r="Y596" s="3">
        <f t="shared" si="232"/>
        <v>-2.9908754583974977</v>
      </c>
      <c r="Z596" s="3">
        <f t="shared" si="233"/>
        <v>253.61444119709483</v>
      </c>
      <c r="AA596" s="3">
        <f t="shared" si="234"/>
        <v>2108.1128367238916</v>
      </c>
      <c r="AD596" s="3">
        <f t="shared" si="245"/>
        <v>-3.7376509959429205E-3</v>
      </c>
      <c r="AE596" s="3">
        <f>Eur_1M!B595/100</f>
        <v>-2.1800000000000001E-3</v>
      </c>
      <c r="AF596" s="3">
        <f t="shared" si="246"/>
        <v>1.5</v>
      </c>
      <c r="AG596" s="3">
        <f t="shared" si="247"/>
        <v>-0.5</v>
      </c>
      <c r="AH596" s="3">
        <f t="shared" si="249"/>
        <v>0.99626234900405708</v>
      </c>
      <c r="AI596" s="3">
        <f t="shared" si="248"/>
        <v>0.99782000000000004</v>
      </c>
      <c r="AL596" s="25"/>
      <c r="AM596" s="25"/>
    </row>
    <row r="597" spans="1:39">
      <c r="A597" s="4">
        <v>42375</v>
      </c>
      <c r="B597" s="3">
        <v>139.60640000000001</v>
      </c>
      <c r="C597" s="3">
        <f t="shared" si="236"/>
        <v>1.1008417963767052E-3</v>
      </c>
      <c r="D597" s="3">
        <f t="shared" si="237"/>
        <v>1.2118526606498913E-6</v>
      </c>
      <c r="E597" s="3">
        <f t="shared" si="238"/>
        <v>5.7068959759712612E-5</v>
      </c>
      <c r="F597" s="3">
        <f t="shared" si="239"/>
        <v>-3.6272013072689087E-3</v>
      </c>
      <c r="G597" s="3">
        <f t="shared" si="240"/>
        <v>2.6660462143380099E-2</v>
      </c>
      <c r="H597" s="3">
        <f t="shared" si="241"/>
        <v>1.5</v>
      </c>
      <c r="I597" s="13">
        <f>I598*(1+(H598*((B597/B598)-1))+((1-H598)*(Eur_1M!B597/100)*((A597-A598)/360)))</f>
        <v>120.91654745624487</v>
      </c>
      <c r="J597" s="3">
        <f t="shared" si="242"/>
        <v>115.68336279226385</v>
      </c>
      <c r="K597" s="3">
        <f t="shared" si="235"/>
        <v>1.1479035048229655</v>
      </c>
      <c r="L597" s="13">
        <f t="shared" si="243"/>
        <v>1147.9035048229655</v>
      </c>
      <c r="M597" s="3">
        <f t="shared" si="244"/>
        <v>1.1206108654173048E-3</v>
      </c>
      <c r="N597" s="3">
        <f t="shared" si="250"/>
        <v>6.286788298470182E-2</v>
      </c>
      <c r="O597" s="3">
        <v>586</v>
      </c>
      <c r="P597" s="3">
        <f t="shared" si="251"/>
        <v>2.3253968253968256</v>
      </c>
      <c r="Q597" s="3">
        <f>(  'Swap(vs6M)_2Y'!B600 + ( ('Swap(vs6M)_3Y'!B604 - 'Swap(vs6M)_2Y'!B600)/1  )*(P597-2) )/100</f>
        <v>-5.3059523809523789E-4</v>
      </c>
      <c r="R597" s="3">
        <f t="shared" si="226"/>
        <v>1.4738766227343194</v>
      </c>
      <c r="S597" s="3">
        <f t="shared" si="227"/>
        <v>1.3780078045289195</v>
      </c>
      <c r="T597" s="13">
        <f t="shared" si="228"/>
        <v>0.92974259348114052</v>
      </c>
      <c r="U597" s="13">
        <f t="shared" si="228"/>
        <v>0.91589956073437462</v>
      </c>
      <c r="V597" s="3">
        <f t="shared" si="229"/>
        <v>150.22444582968524</v>
      </c>
      <c r="W597" s="13">
        <f t="shared" si="230"/>
        <v>0.92974259348114052</v>
      </c>
      <c r="X597" s="3">
        <f t="shared" si="231"/>
        <v>1.2235330019883916E-3</v>
      </c>
      <c r="Y597" s="3">
        <f t="shared" si="232"/>
        <v>-2.6994893776735491</v>
      </c>
      <c r="Z597" s="3">
        <f t="shared" si="233"/>
        <v>235.69608191583083</v>
      </c>
      <c r="AA597" s="3">
        <f t="shared" si="234"/>
        <v>2132.459431686344</v>
      </c>
      <c r="AD597" s="3">
        <f t="shared" si="245"/>
        <v>1.1014479451112447E-3</v>
      </c>
      <c r="AE597" s="3">
        <f>Eur_1M!B596/100</f>
        <v>-2.14E-3</v>
      </c>
      <c r="AF597" s="3">
        <f t="shared" si="246"/>
        <v>1.5</v>
      </c>
      <c r="AG597" s="3">
        <f t="shared" si="247"/>
        <v>-0.5</v>
      </c>
      <c r="AH597" s="3">
        <f t="shared" si="249"/>
        <v>1.0011014479451112</v>
      </c>
      <c r="AI597" s="3">
        <f t="shared" si="248"/>
        <v>0.99785999999999997</v>
      </c>
      <c r="AL597" s="25"/>
      <c r="AM597" s="25"/>
    </row>
    <row r="598" spans="1:39">
      <c r="A598" s="4">
        <v>42374</v>
      </c>
      <c r="B598" s="3">
        <v>139.4528</v>
      </c>
      <c r="C598" s="3">
        <f t="shared" si="236"/>
        <v>1.6714953005792905E-3</v>
      </c>
      <c r="D598" s="3">
        <f t="shared" si="237"/>
        <v>2.7938965398586524E-6</v>
      </c>
      <c r="E598" s="3">
        <f t="shared" si="238"/>
        <v>8.7770668161783966E-5</v>
      </c>
      <c r="F598" s="3">
        <f t="shared" si="239"/>
        <v>9.2116578457238432E-4</v>
      </c>
      <c r="G598" s="3">
        <f t="shared" si="240"/>
        <v>3.3247192883081089E-2</v>
      </c>
      <c r="H598" s="3">
        <f t="shared" si="241"/>
        <v>1.0178730943765792</v>
      </c>
      <c r="I598" s="13">
        <f>I599*(1+(H599*((B598/B599)-1))+((1-H599)*(Eur_1M!B598/100)*((A598-A599)/360)))</f>
        <v>120.78112295261356</v>
      </c>
      <c r="J598" s="3">
        <f t="shared" si="242"/>
        <v>115.55379936761999</v>
      </c>
      <c r="K598" s="3">
        <f t="shared" si="235"/>
        <v>1.1466178721645113</v>
      </c>
      <c r="L598" s="13">
        <f t="shared" si="243"/>
        <v>1146.6178721645113</v>
      </c>
      <c r="M598" s="3">
        <f t="shared" si="244"/>
        <v>1.6909563940410461E-3</v>
      </c>
      <c r="N598" s="3">
        <f t="shared" si="250"/>
        <v>6.2848668170037619E-2</v>
      </c>
      <c r="O598" s="3">
        <v>587</v>
      </c>
      <c r="P598" s="3">
        <f t="shared" si="251"/>
        <v>2.3293650793650795</v>
      </c>
      <c r="Q598" s="3">
        <f>(  'Swap(vs6M)_2Y'!B601 + ( ('Swap(vs6M)_3Y'!B605 - 'Swap(vs6M)_2Y'!B601)/1  )*(P598-2) )/100</f>
        <v>-4.9156746031746019E-4</v>
      </c>
      <c r="R598" s="3">
        <f t="shared" si="226"/>
        <v>1.462366499337558</v>
      </c>
      <c r="S598" s="3">
        <f t="shared" si="227"/>
        <v>1.3664452428119707</v>
      </c>
      <c r="T598" s="13">
        <f t="shared" si="228"/>
        <v>0.92817959773616898</v>
      </c>
      <c r="U598" s="13">
        <f t="shared" si="228"/>
        <v>0.91410037173057723</v>
      </c>
      <c r="V598" s="3">
        <f t="shared" si="229"/>
        <v>149.11966257791369</v>
      </c>
      <c r="W598" s="13">
        <f t="shared" si="230"/>
        <v>0.92817959773616898</v>
      </c>
      <c r="X598" s="3">
        <f t="shared" si="231"/>
        <v>1.245098468258838E-3</v>
      </c>
      <c r="Y598" s="3">
        <f t="shared" si="232"/>
        <v>-2.7831251033097493</v>
      </c>
      <c r="Z598" s="3">
        <f t="shared" si="233"/>
        <v>239.64852031072093</v>
      </c>
      <c r="AA598" s="3">
        <f t="shared" si="234"/>
        <v>2131.7129848133482</v>
      </c>
      <c r="AD598" s="3">
        <f t="shared" si="245"/>
        <v>1.6728930275053955E-3</v>
      </c>
      <c r="AE598" s="3">
        <f>Eur_1M!B597/100</f>
        <v>-2.1099999999999999E-3</v>
      </c>
      <c r="AF598" s="3">
        <f t="shared" si="246"/>
        <v>1.0178730943765792</v>
      </c>
      <c r="AG598" s="3">
        <f t="shared" si="247"/>
        <v>-1.7873094376579246E-2</v>
      </c>
      <c r="AH598" s="3">
        <f t="shared" si="249"/>
        <v>1.0016728930275054</v>
      </c>
      <c r="AI598" s="3">
        <f t="shared" si="248"/>
        <v>0.99789000000000005</v>
      </c>
      <c r="AL598" s="25"/>
      <c r="AM598" s="25"/>
    </row>
    <row r="599" spans="1:39">
      <c r="A599" s="4">
        <v>42373</v>
      </c>
      <c r="B599" s="3">
        <v>139.2199</v>
      </c>
      <c r="C599" s="3">
        <f t="shared" si="236"/>
        <v>1.0844846114203364E-3</v>
      </c>
      <c r="D599" s="3">
        <f t="shared" si="237"/>
        <v>1.1761068724075179E-6</v>
      </c>
      <c r="E599" s="3">
        <f t="shared" si="238"/>
        <v>8.5002847596101253E-5</v>
      </c>
      <c r="F599" s="3">
        <f t="shared" si="239"/>
        <v>-9.1181008504217717E-4</v>
      </c>
      <c r="G599" s="3">
        <f t="shared" si="240"/>
        <v>3.2718681195965549E-2</v>
      </c>
      <c r="H599" s="3">
        <f t="shared" si="241"/>
        <v>1.0116122793618674</v>
      </c>
      <c r="I599" s="13">
        <f>I600*(1+(H600*((B599/B600)-1))+((1-H600)*(Eur_1M!B599/100)*((A599-A600)/360)))</f>
        <v>120.57705991994602</v>
      </c>
      <c r="J599" s="3">
        <f t="shared" si="242"/>
        <v>115.35856804207201</v>
      </c>
      <c r="K599" s="3">
        <f t="shared" si="235"/>
        <v>1.144680629699921</v>
      </c>
      <c r="L599" s="13">
        <f t="shared" si="243"/>
        <v>1144.6806296999209</v>
      </c>
      <c r="M599" s="3">
        <f t="shared" si="244"/>
        <v>1.0973802753364054E-3</v>
      </c>
      <c r="N599" s="3">
        <f t="shared" si="250"/>
        <v>6.2836751522205012E-2</v>
      </c>
      <c r="O599" s="3">
        <v>588</v>
      </c>
      <c r="P599" s="3">
        <f t="shared" si="251"/>
        <v>2.3333333333333335</v>
      </c>
      <c r="Q599" s="3">
        <f>(  'Swap(vs6M)_2Y'!B602 + ( ('Swap(vs6M)_3Y'!B606 - 'Swap(vs6M)_2Y'!B602)/1  )*(P599-2) )/100</f>
        <v>-5.4333333333333328E-4</v>
      </c>
      <c r="R599" s="3">
        <f t="shared" si="226"/>
        <v>1.4425673473805465</v>
      </c>
      <c r="S599" s="3">
        <f t="shared" si="227"/>
        <v>1.3465826239553345</v>
      </c>
      <c r="T599" s="13">
        <f t="shared" si="228"/>
        <v>0.92542880643666026</v>
      </c>
      <c r="U599" s="13">
        <f t="shared" si="228"/>
        <v>0.91094265325044865</v>
      </c>
      <c r="V599" s="3">
        <f t="shared" si="229"/>
        <v>147.22217042076215</v>
      </c>
      <c r="W599" s="13">
        <f t="shared" si="230"/>
        <v>0.92542880643666026</v>
      </c>
      <c r="X599" s="3">
        <f t="shared" si="231"/>
        <v>1.282744277899291E-3</v>
      </c>
      <c r="Y599" s="3">
        <f t="shared" si="232"/>
        <v>-2.8226544946777663</v>
      </c>
      <c r="Z599" s="3">
        <f t="shared" si="233"/>
        <v>246.43322694431154</v>
      </c>
      <c r="AA599" s="3">
        <f t="shared" si="234"/>
        <v>2128.2292697717344</v>
      </c>
      <c r="AD599" s="3">
        <f t="shared" si="245"/>
        <v>1.0850728774924878E-3</v>
      </c>
      <c r="AE599" s="3">
        <f>Eur_1M!B598/100</f>
        <v>-2.0999999999999999E-3</v>
      </c>
      <c r="AF599" s="3">
        <f t="shared" si="246"/>
        <v>1.0116122793618674</v>
      </c>
      <c r="AG599" s="3">
        <f t="shared" si="247"/>
        <v>-1.1612279361867373E-2</v>
      </c>
      <c r="AH599" s="3">
        <f t="shared" si="249"/>
        <v>1.0010850728774925</v>
      </c>
      <c r="AI599" s="3">
        <f t="shared" si="248"/>
        <v>0.99790000000000001</v>
      </c>
      <c r="AL599" s="25"/>
      <c r="AM599" s="25"/>
    </row>
    <row r="600" spans="1:39">
      <c r="A600" s="4">
        <v>42369</v>
      </c>
      <c r="B600" s="3">
        <v>139.06899999999999</v>
      </c>
      <c r="C600" s="3">
        <f t="shared" si="236"/>
        <v>-2.0850783957185364E-4</v>
      </c>
      <c r="D600" s="3">
        <f t="shared" si="237"/>
        <v>4.3475519162921851E-8</v>
      </c>
      <c r="E600" s="3">
        <f t="shared" si="238"/>
        <v>2.8909109745113061E-4</v>
      </c>
      <c r="F600" s="3">
        <f t="shared" si="239"/>
        <v>-1.6323344522837686E-2</v>
      </c>
      <c r="G600" s="3">
        <f t="shared" si="240"/>
        <v>5.8946444631929718E-2</v>
      </c>
      <c r="H600" s="3">
        <f t="shared" si="241"/>
        <v>1.0116529604686513</v>
      </c>
      <c r="I600" s="13">
        <f>I601*(1+(H601*((B600/B601)-1))+((1-H601)*(Eur_1M!B600/100)*((A600-A601)/360)))</f>
        <v>120.44481360825016</v>
      </c>
      <c r="J600" s="3">
        <f t="shared" si="242"/>
        <v>115.23204525941162</v>
      </c>
      <c r="K600" s="3">
        <f t="shared" si="235"/>
        <v>1.1434251687403654</v>
      </c>
      <c r="L600" s="13">
        <f t="shared" si="243"/>
        <v>1143.4251687403653</v>
      </c>
      <c r="M600" s="3">
        <f t="shared" si="244"/>
        <v>-2.1099890127325834E-4</v>
      </c>
      <c r="N600" s="3">
        <f t="shared" si="250"/>
        <v>6.2948498470329434E-2</v>
      </c>
      <c r="O600" s="3">
        <v>589</v>
      </c>
      <c r="P600" s="3">
        <f t="shared" si="251"/>
        <v>2.3373015873015874</v>
      </c>
      <c r="Q600" s="3">
        <f>(  'Swap(vs6M)_2Y'!B603 + ( ('Swap(vs6M)_3Y'!B607 - 'Swap(vs6M)_2Y'!B603)/1  )*(P600-2) )/100</f>
        <v>-4.2329365079365062E-4</v>
      </c>
      <c r="R600" s="3">
        <f t="shared" si="226"/>
        <v>1.4305257551872406</v>
      </c>
      <c r="S600" s="3">
        <f t="shared" si="227"/>
        <v>1.3342886054009526</v>
      </c>
      <c r="T600" s="13">
        <f t="shared" si="228"/>
        <v>0.92371691036660231</v>
      </c>
      <c r="U600" s="13">
        <f t="shared" si="228"/>
        <v>0.90894535475813554</v>
      </c>
      <c r="V600" s="3">
        <f t="shared" si="229"/>
        <v>146.35608569208819</v>
      </c>
      <c r="W600" s="13">
        <f t="shared" si="230"/>
        <v>0.92371691036660231</v>
      </c>
      <c r="X600" s="3">
        <f t="shared" si="231"/>
        <v>1.3031325637595172E-3</v>
      </c>
      <c r="Y600" s="3">
        <f t="shared" si="232"/>
        <v>-2.9904207021101423</v>
      </c>
      <c r="Z600" s="3">
        <f t="shared" si="233"/>
        <v>250.67107398597796</v>
      </c>
      <c r="AA600" s="3">
        <f t="shared" si="234"/>
        <v>2126.5823459713092</v>
      </c>
      <c r="AD600" s="3">
        <f t="shared" si="245"/>
        <v>-2.0848610332302453E-4</v>
      </c>
      <c r="AE600" s="3">
        <f>Eur_1M!B599/100</f>
        <v>-2.0499999999999997E-3</v>
      </c>
      <c r="AF600" s="3">
        <f t="shared" si="246"/>
        <v>1.0116529604686513</v>
      </c>
      <c r="AG600" s="3">
        <f t="shared" si="247"/>
        <v>-1.1652960468651274E-2</v>
      </c>
      <c r="AH600" s="3">
        <f t="shared" si="249"/>
        <v>0.99979151389667698</v>
      </c>
      <c r="AI600" s="3">
        <f t="shared" si="248"/>
        <v>0.99795</v>
      </c>
      <c r="AL600" s="25"/>
      <c r="AM600" s="25"/>
    </row>
    <row r="601" spans="1:39">
      <c r="A601" s="4">
        <v>42368</v>
      </c>
      <c r="B601" s="3">
        <v>139.09800000000001</v>
      </c>
      <c r="C601" s="3">
        <f t="shared" si="236"/>
        <v>3.2572271362625008E-4</v>
      </c>
      <c r="D601" s="3">
        <f t="shared" si="237"/>
        <v>1.0609528617204812E-7</v>
      </c>
      <c r="E601" s="3">
        <f t="shared" si="238"/>
        <v>2.9038207409656498E-4</v>
      </c>
      <c r="F601" s="3">
        <f t="shared" si="239"/>
        <v>-1.4959651778327549E-2</v>
      </c>
      <c r="G601" s="3">
        <f t="shared" si="240"/>
        <v>5.9311261067183221E-2</v>
      </c>
      <c r="H601" s="3">
        <f t="shared" si="241"/>
        <v>1.012282953127561</v>
      </c>
      <c r="I601" s="13">
        <f>I602*(1+(H602*((B601/B602)-1))+((1-H602)*(Eur_1M!B601/100)*((A601-A602)/360)))</f>
        <v>120.47023001290799</v>
      </c>
      <c r="J601" s="3">
        <f t="shared" si="242"/>
        <v>115.25636165962946</v>
      </c>
      <c r="K601" s="3">
        <f t="shared" si="235"/>
        <v>1.1436664556493987</v>
      </c>
      <c r="L601" s="13">
        <f t="shared" si="243"/>
        <v>1143.6664556493988</v>
      </c>
      <c r="M601" s="3">
        <f t="shared" si="244"/>
        <v>3.2854409203507444E-4</v>
      </c>
      <c r="N601" s="3">
        <f t="shared" si="250"/>
        <v>6.3055938480470988E-2</v>
      </c>
      <c r="O601" s="3">
        <v>590</v>
      </c>
      <c r="P601" s="3">
        <f t="shared" si="251"/>
        <v>2.3412698412698414</v>
      </c>
      <c r="Q601" s="3">
        <f>(  'Swap(vs6M)_2Y'!B604 + ( ('Swap(vs6M)_3Y'!B608 - 'Swap(vs6M)_2Y'!B604)/1  )*(P601-2) )/100</f>
        <v>-1.3879365079365072E-4</v>
      </c>
      <c r="R601" s="3">
        <f t="shared" si="226"/>
        <v>1.4361964803835443</v>
      </c>
      <c r="S601" s="3">
        <f t="shared" si="227"/>
        <v>1.3397132736694315</v>
      </c>
      <c r="T601" s="13">
        <f t="shared" si="228"/>
        <v>0.92452677986521603</v>
      </c>
      <c r="U601" s="13">
        <f t="shared" si="228"/>
        <v>0.90983070976667646</v>
      </c>
      <c r="V601" s="3">
        <f t="shared" si="229"/>
        <v>147.22385510053152</v>
      </c>
      <c r="W601" s="13">
        <f t="shared" si="230"/>
        <v>0.92452677986521603</v>
      </c>
      <c r="X601" s="3">
        <f t="shared" si="231"/>
        <v>1.2890149479435793E-3</v>
      </c>
      <c r="Y601" s="3">
        <f t="shared" si="232"/>
        <v>-3.2254849821801819</v>
      </c>
      <c r="Z601" s="3">
        <f t="shared" si="233"/>
        <v>248.90532319754715</v>
      </c>
      <c r="AA601" s="3">
        <f t="shared" si="234"/>
        <v>2130.8515163679149</v>
      </c>
      <c r="AD601" s="3">
        <f t="shared" si="245"/>
        <v>3.2577576702941258E-4</v>
      </c>
      <c r="AE601" s="3">
        <f>Eur_1M!B600/100</f>
        <v>-2.0599999999999998E-3</v>
      </c>
      <c r="AF601" s="3">
        <f t="shared" si="246"/>
        <v>1.012282953127561</v>
      </c>
      <c r="AG601" s="3">
        <f t="shared" si="247"/>
        <v>-1.2282953127561003E-2</v>
      </c>
      <c r="AH601" s="3">
        <f t="shared" si="249"/>
        <v>1.0003257757670294</v>
      </c>
      <c r="AI601" s="3">
        <f t="shared" si="248"/>
        <v>0.99794000000000005</v>
      </c>
      <c r="AL601" s="25"/>
      <c r="AM601" s="25"/>
    </row>
    <row r="602" spans="1:39">
      <c r="A602" s="4">
        <v>42367</v>
      </c>
      <c r="B602" s="3">
        <v>139.05269999999999</v>
      </c>
      <c r="C602" s="3">
        <f t="shared" si="236"/>
        <v>-5.1058474549281332E-5</v>
      </c>
      <c r="D602" s="3">
        <f t="shared" si="237"/>
        <v>2.6069678232996094E-9</v>
      </c>
      <c r="E602" s="3">
        <f t="shared" si="238"/>
        <v>2.9037534104638601E-4</v>
      </c>
      <c r="F602" s="3">
        <f t="shared" si="239"/>
        <v>-1.4970156732312901E-2</v>
      </c>
      <c r="G602" s="3">
        <f t="shared" si="240"/>
        <v>5.9308876012387511E-2</v>
      </c>
      <c r="H602" s="3">
        <f t="shared" si="241"/>
        <v>1.0085166363339491</v>
      </c>
      <c r="I602" s="13">
        <f>I603*(1+(H603*((B602/B603)-1))+((1-H603)*(Eur_1M!B602/100)*((A602-A603)/360)))</f>
        <v>120.43065673171098</v>
      </c>
      <c r="J602" s="3">
        <f t="shared" si="242"/>
        <v>115.21850108271174</v>
      </c>
      <c r="K602" s="3">
        <f t="shared" si="235"/>
        <v>1.1432907725097539</v>
      </c>
      <c r="L602" s="13">
        <f t="shared" si="243"/>
        <v>1143.2907725097539</v>
      </c>
      <c r="M602" s="3">
        <f t="shared" si="244"/>
        <v>-5.1480785031887073E-5</v>
      </c>
      <c r="N602" s="3">
        <f t="shared" si="250"/>
        <v>6.306776779225591E-2</v>
      </c>
      <c r="O602" s="3">
        <v>591</v>
      </c>
      <c r="P602" s="3">
        <f t="shared" si="251"/>
        <v>2.3452380952380953</v>
      </c>
      <c r="Q602" s="3">
        <f>(  'Swap(vs6M)_2Y'!B605 + ( ('Swap(vs6M)_3Y'!B609 - 'Swap(vs6M)_2Y'!B605)/1  )*(P602-2) )/100</f>
        <v>-9.9404761904760971E-6</v>
      </c>
      <c r="R602" s="3">
        <f t="shared" ref="R602:R665" si="252">(LN(L602/1000)+(Q602+((N602^2)/2))*P602)/(N602*SQRT(P602))</f>
        <v>1.4345329993330833</v>
      </c>
      <c r="S602" s="3">
        <f t="shared" ref="S602:S665" si="253">R602-(N602*SQRT(P602))</f>
        <v>1.337949946197164</v>
      </c>
      <c r="T602" s="13">
        <f t="shared" ref="T602:U665" si="254">_xlfn.NORM.S.DIST(R602,TRUE)</f>
        <v>0.9242898904748551</v>
      </c>
      <c r="U602" s="13">
        <f t="shared" si="254"/>
        <v>0.90954362301466307</v>
      </c>
      <c r="V602" s="3">
        <f t="shared" ref="V602:V665" si="255">(L602*T602) - ( 1000* EXP(-Q602*P602) *U602 )</f>
        <v>147.16727564860719</v>
      </c>
      <c r="W602" s="13">
        <f t="shared" ref="W602:W665" si="256">T602</f>
        <v>0.9242898904748551</v>
      </c>
      <c r="X602" s="3">
        <f t="shared" ref="X602:X665" si="257" xml:space="preserve"> _xlfn.NORM.S.DIST(R602,FALSE) / ( L602 * N602 * SQRT(P602) )</f>
        <v>1.2911847963344141E-3</v>
      </c>
      <c r="Y602" s="3">
        <f t="shared" ref="Y602:Y665" si="258">- ( (L602* _xlfn.NORM.S.DIST(R602,FALSE)  * N602  ) / ( 2* SQRT(P602) ) ) - Q602 * 1000 * ( EXP(-Q602*P602) ) *U602</f>
        <v>-3.3474590560998978</v>
      </c>
      <c r="Z602" s="3">
        <f t="shared" ref="Z602:Z665" si="259" xml:space="preserve"> L602 * SQRT(P602) * _xlfn.NORM.S.DIST(R602,FALSE)</f>
        <v>249.62966865716035</v>
      </c>
      <c r="AA602" s="3">
        <f t="shared" ref="AA602:AA665" si="260">1000 * P602 * EXP(-Q602*P602) * U602</f>
        <v>2133.146082967894</v>
      </c>
      <c r="AD602" s="3">
        <f t="shared" si="245"/>
        <v>-5.1057171087554032E-5</v>
      </c>
      <c r="AE602" s="3">
        <f>Eur_1M!B601/100</f>
        <v>-2.0200000000000001E-3</v>
      </c>
      <c r="AF602" s="3">
        <f t="shared" si="246"/>
        <v>1.0085166363339491</v>
      </c>
      <c r="AG602" s="3">
        <f t="shared" si="247"/>
        <v>-8.5166363339490569E-3</v>
      </c>
      <c r="AH602" s="3">
        <f t="shared" si="249"/>
        <v>0.99994894282891245</v>
      </c>
      <c r="AI602" s="3">
        <f t="shared" si="248"/>
        <v>0.99797999999999998</v>
      </c>
      <c r="AL602" s="25"/>
      <c r="AM602" s="25"/>
    </row>
    <row r="603" spans="1:39">
      <c r="A603" s="4">
        <v>42366</v>
      </c>
      <c r="B603" s="3">
        <v>139.0598</v>
      </c>
      <c r="C603" s="3">
        <f t="shared" si="236"/>
        <v>8.0933189217675071E-4</v>
      </c>
      <c r="D603" s="3">
        <f t="shared" si="237"/>
        <v>6.5501811169439965E-7</v>
      </c>
      <c r="E603" s="3">
        <f t="shared" si="238"/>
        <v>2.9181644433922229E-4</v>
      </c>
      <c r="F603" s="3">
        <f t="shared" si="239"/>
        <v>-1.6120643205179089E-2</v>
      </c>
      <c r="G603" s="3">
        <f t="shared" si="240"/>
        <v>5.9271965229309963E-2</v>
      </c>
      <c r="H603" s="3">
        <f t="shared" si="241"/>
        <v>1.0092750814510252</v>
      </c>
      <c r="I603" s="13">
        <f>I604*(1+(H604*((B603/B604)-1))+((1-H604)*(Eur_1M!B603/100)*((A603-A604)/360)))</f>
        <v>120.43685675605111</v>
      </c>
      <c r="J603" s="3">
        <f t="shared" si="242"/>
        <v>115.22443277428042</v>
      </c>
      <c r="K603" s="3">
        <f t="shared" si="235"/>
        <v>1.1433496315312837</v>
      </c>
      <c r="L603" s="13">
        <f t="shared" si="243"/>
        <v>1143.3496315312836</v>
      </c>
      <c r="M603" s="3">
        <f t="shared" si="244"/>
        <v>7.9097721432986711E-4</v>
      </c>
      <c r="N603" s="3">
        <f t="shared" si="250"/>
        <v>6.3198830697916819E-2</v>
      </c>
      <c r="O603" s="3">
        <v>592</v>
      </c>
      <c r="P603" s="3">
        <f t="shared" si="251"/>
        <v>2.3492063492063493</v>
      </c>
      <c r="Q603" s="3">
        <f>(  'Swap(vs6M)_2Y'!B606 + ( ('Swap(vs6M)_3Y'!B610 - 'Swap(vs6M)_2Y'!B606)/1  )*(P603-2) )/100</f>
        <v>-2.2539682539682442E-5</v>
      </c>
      <c r="R603" s="3">
        <f t="shared" si="252"/>
        <v>1.4308560877023422</v>
      </c>
      <c r="S603" s="3">
        <f t="shared" si="253"/>
        <v>1.3339904758513008</v>
      </c>
      <c r="T603" s="13">
        <f t="shared" si="254"/>
        <v>0.92376426776155651</v>
      </c>
      <c r="U603" s="13">
        <f t="shared" si="254"/>
        <v>0.90889651105661073</v>
      </c>
      <c r="V603" s="3">
        <f t="shared" si="255"/>
        <v>147.24089643384423</v>
      </c>
      <c r="W603" s="13">
        <f t="shared" si="256"/>
        <v>0.92376426776155651</v>
      </c>
      <c r="X603" s="3">
        <f t="shared" si="257"/>
        <v>1.2941516364355398E-3</v>
      </c>
      <c r="Y603" s="3">
        <f t="shared" si="258"/>
        <v>-3.3580705960044894</v>
      </c>
      <c r="Z603" s="3">
        <f t="shared" si="259"/>
        <v>251.17330900761036</v>
      </c>
      <c r="AA603" s="3">
        <f t="shared" si="260"/>
        <v>2135.2985163888638</v>
      </c>
      <c r="AD603" s="3">
        <f t="shared" si="245"/>
        <v>8.0965948960498579E-4</v>
      </c>
      <c r="AE603" s="3">
        <f>Eur_1M!B602/100</f>
        <v>-1.99E-3</v>
      </c>
      <c r="AF603" s="3">
        <f t="shared" si="246"/>
        <v>1.0092750814510252</v>
      </c>
      <c r="AG603" s="3">
        <f t="shared" si="247"/>
        <v>-9.27508145102518E-3</v>
      </c>
      <c r="AH603" s="3">
        <f t="shared" si="249"/>
        <v>1.000809659489605</v>
      </c>
      <c r="AI603" s="3">
        <f t="shared" si="248"/>
        <v>0.99800999999999995</v>
      </c>
      <c r="AL603" s="25"/>
      <c r="AM603" s="25"/>
    </row>
    <row r="604" spans="1:39">
      <c r="A604" s="4">
        <v>42362</v>
      </c>
      <c r="B604" s="11">
        <f>B605</f>
        <v>138.94730000000001</v>
      </c>
      <c r="C604" s="3">
        <f t="shared" si="236"/>
        <v>0</v>
      </c>
      <c r="D604" s="3">
        <f t="shared" si="237"/>
        <v>0</v>
      </c>
      <c r="E604" s="3">
        <f t="shared" si="238"/>
        <v>2.9302330133430517E-4</v>
      </c>
      <c r="F604" s="3">
        <f t="shared" si="239"/>
        <v>-1.5565469653329609E-2</v>
      </c>
      <c r="G604" s="3">
        <f t="shared" si="240"/>
        <v>5.9493317054347787E-2</v>
      </c>
      <c r="H604" s="3">
        <f t="shared" si="241"/>
        <v>0.9779212394660628</v>
      </c>
      <c r="I604" s="13">
        <f>I605*(1+(H605*((B604/B605)-1))+((1-H605)*(Eur_1M!B604/100)*((A604-A605)/360)))</f>
        <v>120.34163161201592</v>
      </c>
      <c r="J604" s="3">
        <f t="shared" si="242"/>
        <v>115.13332890871267</v>
      </c>
      <c r="K604" s="3">
        <f t="shared" si="235"/>
        <v>1.1424456255959103</v>
      </c>
      <c r="L604" s="13">
        <f t="shared" si="243"/>
        <v>1142.4456255959103</v>
      </c>
      <c r="M604" s="3">
        <f t="shared" si="244"/>
        <v>-1.036232682281777E-7</v>
      </c>
      <c r="N604" s="3">
        <f t="shared" si="250"/>
        <v>6.3242220673800351E-2</v>
      </c>
      <c r="O604" s="3">
        <v>593</v>
      </c>
      <c r="P604" s="3">
        <f t="shared" si="251"/>
        <v>2.3531746031746033</v>
      </c>
      <c r="Q604" s="3">
        <f>(  'Swap(vs6M)_2Y'!B607 + ( ('Swap(vs6M)_3Y'!B611 - 'Swap(vs6M)_2Y'!B607)/1  )*(P604-2) )/100</f>
        <v>2.5496031746031837E-5</v>
      </c>
      <c r="R604" s="3">
        <f t="shared" si="252"/>
        <v>1.4218274799980637</v>
      </c>
      <c r="S604" s="3">
        <f t="shared" si="253"/>
        <v>1.3248135300086559</v>
      </c>
      <c r="T604" s="13">
        <f t="shared" si="254"/>
        <v>0.92246183000209236</v>
      </c>
      <c r="U604" s="13">
        <f t="shared" si="254"/>
        <v>0.90738349693394704</v>
      </c>
      <c r="V604" s="3">
        <f t="shared" si="255"/>
        <v>146.53342383583458</v>
      </c>
      <c r="W604" s="13">
        <f t="shared" si="256"/>
        <v>0.92246183000209236</v>
      </c>
      <c r="X604" s="3">
        <f t="shared" si="257"/>
        <v>1.3099566193625403E-3</v>
      </c>
      <c r="Y604" s="3">
        <f t="shared" si="258"/>
        <v>-3.4422365640228527</v>
      </c>
      <c r="Z604" s="3">
        <f t="shared" si="259"/>
        <v>254.44226667576504</v>
      </c>
      <c r="AA604" s="3">
        <f t="shared" si="260"/>
        <v>2135.1036974886815</v>
      </c>
      <c r="AD604" s="3">
        <f t="shared" si="245"/>
        <v>0</v>
      </c>
      <c r="AE604" s="3">
        <f>Eur_1M!B603/100</f>
        <v>-2.0100000000000001E-3</v>
      </c>
      <c r="AF604" s="3">
        <f t="shared" si="246"/>
        <v>0.9779212394660628</v>
      </c>
      <c r="AG604" s="3">
        <f t="shared" si="247"/>
        <v>2.2078760533937203E-2</v>
      </c>
      <c r="AH604" s="3">
        <f t="shared" si="249"/>
        <v>1</v>
      </c>
      <c r="AI604" s="3">
        <f t="shared" si="248"/>
        <v>0.99799000000000004</v>
      </c>
      <c r="AL604" s="25"/>
      <c r="AM604" s="25"/>
    </row>
    <row r="605" spans="1:39">
      <c r="A605" s="4">
        <v>42361</v>
      </c>
      <c r="B605" s="3">
        <v>138.94730000000001</v>
      </c>
      <c r="C605" s="3">
        <f t="shared" si="236"/>
        <v>-1.2708972395461633E-3</v>
      </c>
      <c r="D605" s="3">
        <f t="shared" si="237"/>
        <v>1.6151797934860579E-6</v>
      </c>
      <c r="E605" s="3">
        <f t="shared" si="238"/>
        <v>2.931408781197747E-4</v>
      </c>
      <c r="F605" s="3">
        <f t="shared" si="239"/>
        <v>-1.5908364368175925E-2</v>
      </c>
      <c r="G605" s="3">
        <f t="shared" si="240"/>
        <v>5.9448609306531737E-2</v>
      </c>
      <c r="H605" s="3">
        <f t="shared" si="241"/>
        <v>0.98144060968368441</v>
      </c>
      <c r="I605" s="13">
        <f>I606*(1+(H606*((B605/B606)-1))+((1-H606)*(Eur_1M!B605/100)*((A605-A606)/360)))</f>
        <v>120.34164408220971</v>
      </c>
      <c r="J605" s="3">
        <f t="shared" si="242"/>
        <v>115.13334083920509</v>
      </c>
      <c r="K605" s="3">
        <f t="shared" si="235"/>
        <v>1.1424457439798659</v>
      </c>
      <c r="L605" s="13">
        <f t="shared" si="243"/>
        <v>1142.4457439798659</v>
      </c>
      <c r="M605" s="3">
        <f t="shared" si="244"/>
        <v>-1.2229349409682824E-3</v>
      </c>
      <c r="N605" s="3">
        <f t="shared" si="250"/>
        <v>6.3820740440489063E-2</v>
      </c>
      <c r="O605" s="3">
        <v>594</v>
      </c>
      <c r="P605" s="3">
        <f t="shared" si="251"/>
        <v>2.3571428571428572</v>
      </c>
      <c r="Q605" s="3">
        <f>(  'Swap(vs6M)_2Y'!B608 + ( ('Swap(vs6M)_3Y'!B612 - 'Swap(vs6M)_2Y'!B608)/1  )*(P605-2) )/100</f>
        <v>7.7857142857142914E-5</v>
      </c>
      <c r="R605" s="3">
        <f t="shared" si="252"/>
        <v>1.4099793544109027</v>
      </c>
      <c r="S605" s="3">
        <f t="shared" si="253"/>
        <v>1.3119954388058093</v>
      </c>
      <c r="T605" s="13">
        <f t="shared" si="254"/>
        <v>0.92072711041835231</v>
      </c>
      <c r="U605" s="13">
        <f t="shared" si="254"/>
        <v>0.9052391632304686</v>
      </c>
      <c r="V605" s="3">
        <f t="shared" si="255"/>
        <v>146.80772005140216</v>
      </c>
      <c r="W605" s="13">
        <f t="shared" si="256"/>
        <v>0.92072711041835231</v>
      </c>
      <c r="X605" s="3">
        <f t="shared" si="257"/>
        <v>1.3189304767980666E-3</v>
      </c>
      <c r="Y605" s="3">
        <f t="shared" si="258"/>
        <v>-3.5762633066101523</v>
      </c>
      <c r="Z605" s="3">
        <f t="shared" si="259"/>
        <v>258.96484672862169</v>
      </c>
      <c r="AA605" s="3">
        <f t="shared" si="260"/>
        <v>2133.3864717304655</v>
      </c>
      <c r="AD605" s="3">
        <f t="shared" si="245"/>
        <v>-1.2700899916620045E-3</v>
      </c>
      <c r="AE605" s="3">
        <f>Eur_1M!B604/100</f>
        <v>-2.0100000000000001E-3</v>
      </c>
      <c r="AF605" s="3">
        <f t="shared" si="246"/>
        <v>0.98144060968368441</v>
      </c>
      <c r="AG605" s="3">
        <f t="shared" si="247"/>
        <v>1.8559390316315594E-2</v>
      </c>
      <c r="AH605" s="3">
        <f t="shared" si="249"/>
        <v>0.998729910008338</v>
      </c>
      <c r="AI605" s="3">
        <f t="shared" si="248"/>
        <v>0.99799000000000004</v>
      </c>
      <c r="AL605" s="25"/>
      <c r="AM605" s="25"/>
    </row>
    <row r="606" spans="1:39">
      <c r="A606" s="4">
        <v>42360</v>
      </c>
      <c r="B606" s="3">
        <v>139.124</v>
      </c>
      <c r="C606" s="3">
        <f t="shared" si="236"/>
        <v>-2.1755450133593697E-3</v>
      </c>
      <c r="D606" s="3">
        <f t="shared" si="237"/>
        <v>4.73299610515282E-6</v>
      </c>
      <c r="E606" s="3">
        <f t="shared" si="238"/>
        <v>3.0480407269752101E-4</v>
      </c>
      <c r="F606" s="3">
        <f t="shared" si="239"/>
        <v>-1.0993516748721656E-2</v>
      </c>
      <c r="G606" s="3">
        <f t="shared" si="240"/>
        <v>6.1354634277868351E-2</v>
      </c>
      <c r="H606" s="3">
        <f t="shared" si="241"/>
        <v>0.96211761276591468</v>
      </c>
      <c r="I606" s="13">
        <f>I607*(1+(H607*((B606/B607)-1))+((1-H607)*(Eur_1M!B606/100)*((A606-A607)/360)))</f>
        <v>120.48890410997498</v>
      </c>
      <c r="J606" s="3">
        <f t="shared" si="242"/>
        <v>115.27422755467249</v>
      </c>
      <c r="K606" s="3">
        <f t="shared" si="235"/>
        <v>1.143843735450415</v>
      </c>
      <c r="L606" s="13">
        <f t="shared" si="243"/>
        <v>1143.8437354504149</v>
      </c>
      <c r="M606" s="3">
        <f t="shared" si="244"/>
        <v>-2.0739754218403227E-3</v>
      </c>
      <c r="N606" s="3">
        <f t="shared" si="250"/>
        <v>6.3788306369375408E-2</v>
      </c>
      <c r="O606" s="3">
        <v>595</v>
      </c>
      <c r="P606" s="3">
        <f t="shared" si="251"/>
        <v>2.3611111111111112</v>
      </c>
      <c r="Q606" s="3">
        <f>(  'Swap(vs6M)_2Y'!B609 + ( ('Swap(vs6M)_3Y'!B613 - 'Swap(vs6M)_2Y'!B609)/1  )*(P606-2) )/100</f>
        <v>5.3444444444444537E-5</v>
      </c>
      <c r="R606" s="3">
        <f t="shared" si="252"/>
        <v>1.421434822333415</v>
      </c>
      <c r="S606" s="3">
        <f t="shared" si="253"/>
        <v>1.3234183012621024</v>
      </c>
      <c r="T606" s="13">
        <f t="shared" si="254"/>
        <v>0.92240480544174552</v>
      </c>
      <c r="U606" s="13">
        <f t="shared" si="254"/>
        <v>0.90715184552230244</v>
      </c>
      <c r="V606" s="3">
        <f t="shared" si="255"/>
        <v>148.04957743286332</v>
      </c>
      <c r="W606" s="13">
        <f t="shared" si="256"/>
        <v>0.92240480544174552</v>
      </c>
      <c r="X606" s="3">
        <f t="shared" si="257"/>
        <v>1.2956959101159985E-3</v>
      </c>
      <c r="Y606" s="3">
        <f t="shared" si="258"/>
        <v>-3.4974398695576885</v>
      </c>
      <c r="Z606" s="3">
        <f t="shared" si="259"/>
        <v>255.32537609427405</v>
      </c>
      <c r="AA606" s="3">
        <f t="shared" si="260"/>
        <v>2141.6160380496685</v>
      </c>
      <c r="AD606" s="3">
        <f t="shared" si="245"/>
        <v>-2.1731802305148262E-3</v>
      </c>
      <c r="AE606" s="3">
        <f>Eur_1M!B605/100</f>
        <v>-2.0100000000000001E-3</v>
      </c>
      <c r="AF606" s="3">
        <f t="shared" si="246"/>
        <v>0.96211761276591468</v>
      </c>
      <c r="AG606" s="3">
        <f t="shared" si="247"/>
        <v>3.7882387234085324E-2</v>
      </c>
      <c r="AH606" s="3">
        <f t="shared" si="249"/>
        <v>0.99782681976948517</v>
      </c>
      <c r="AI606" s="3">
        <f t="shared" si="248"/>
        <v>0.99799000000000004</v>
      </c>
      <c r="AL606" s="25"/>
      <c r="AM606" s="25"/>
    </row>
    <row r="607" spans="1:39">
      <c r="A607" s="4">
        <v>42359</v>
      </c>
      <c r="B607" s="3">
        <v>139.42699999999999</v>
      </c>
      <c r="C607" s="3">
        <f t="shared" si="236"/>
        <v>-1.2980447651802405E-3</v>
      </c>
      <c r="D607" s="3">
        <f t="shared" si="237"/>
        <v>1.6849202124118257E-6</v>
      </c>
      <c r="E607" s="3">
        <f t="shared" si="238"/>
        <v>3.0020001602054744E-4</v>
      </c>
      <c r="F607" s="3">
        <f t="shared" si="239"/>
        <v>-8.4588903682889984E-3</v>
      </c>
      <c r="G607" s="3">
        <f t="shared" si="240"/>
        <v>6.1134621298519362E-2</v>
      </c>
      <c r="H607" s="3">
        <f t="shared" si="241"/>
        <v>0.95324190076945148</v>
      </c>
      <c r="I607" s="13">
        <f>I608*(1+(H608*((B607/B608)-1))+((1-H608)*(Eur_1M!B607/100)*((A607-A608)/360)))</f>
        <v>120.73905444886502</v>
      </c>
      <c r="J607" s="3">
        <f t="shared" si="242"/>
        <v>115.51355155965945</v>
      </c>
      <c r="K607" s="3">
        <f t="shared" si="235"/>
        <v>1.1462185009956223</v>
      </c>
      <c r="L607" s="13">
        <f t="shared" si="243"/>
        <v>1146.2185009956222</v>
      </c>
      <c r="M607" s="3">
        <f t="shared" si="244"/>
        <v>-1.2229296104429405E-3</v>
      </c>
      <c r="N607" s="3">
        <f t="shared" si="250"/>
        <v>6.3781244050555158E-2</v>
      </c>
      <c r="O607" s="3">
        <v>596</v>
      </c>
      <c r="P607" s="3">
        <f t="shared" si="251"/>
        <v>2.3650793650793651</v>
      </c>
      <c r="Q607" s="3">
        <f>(  'Swap(vs6M)_2Y'!B610 + ( ('Swap(vs6M)_3Y'!B614 - 'Swap(vs6M)_2Y'!B610)/1  )*(P607-2) )/100</f>
        <v>7.5873015873015911E-5</v>
      </c>
      <c r="R607" s="3">
        <f t="shared" si="252"/>
        <v>1.4421575328137806</v>
      </c>
      <c r="S607" s="3">
        <f t="shared" si="253"/>
        <v>1.3440695405060286</v>
      </c>
      <c r="T607" s="13">
        <f t="shared" si="254"/>
        <v>0.92537103112495733</v>
      </c>
      <c r="U607" s="13">
        <f t="shared" si="254"/>
        <v>0.91053704966577387</v>
      </c>
      <c r="V607" s="3">
        <f t="shared" si="255"/>
        <v>150.30372379801645</v>
      </c>
      <c r="W607" s="13">
        <f t="shared" si="256"/>
        <v>0.92537103112495733</v>
      </c>
      <c r="X607" s="3">
        <f t="shared" si="257"/>
        <v>1.2542958637412399E-3</v>
      </c>
      <c r="Y607" s="3">
        <f t="shared" si="258"/>
        <v>-3.4209707963107836</v>
      </c>
      <c r="Z607" s="3">
        <f t="shared" si="259"/>
        <v>248.58420095666182</v>
      </c>
      <c r="AA607" s="3">
        <f t="shared" si="260"/>
        <v>2153.1059870167942</v>
      </c>
      <c r="AD607" s="3">
        <f t="shared" si="245"/>
        <v>-1.2972026694727523E-3</v>
      </c>
      <c r="AE607" s="3">
        <f>Eur_1M!B606/100</f>
        <v>-2E-3</v>
      </c>
      <c r="AF607" s="3">
        <f t="shared" si="246"/>
        <v>0.95324190076945148</v>
      </c>
      <c r="AG607" s="3">
        <f t="shared" si="247"/>
        <v>4.6758099230548522E-2</v>
      </c>
      <c r="AH607" s="3">
        <f t="shared" si="249"/>
        <v>0.99870279733052725</v>
      </c>
      <c r="AI607" s="3">
        <f t="shared" si="248"/>
        <v>0.998</v>
      </c>
      <c r="AL607" s="25"/>
      <c r="AM607" s="25"/>
    </row>
    <row r="608" spans="1:39">
      <c r="A608" s="4">
        <v>42356</v>
      </c>
      <c r="B608" s="3">
        <v>139.60810000000001</v>
      </c>
      <c r="C608" s="3">
        <f t="shared" si="236"/>
        <v>1.7449734293908019E-3</v>
      </c>
      <c r="D608" s="3">
        <f t="shared" si="237"/>
        <v>3.044932269279896E-6</v>
      </c>
      <c r="E608" s="3">
        <f t="shared" si="238"/>
        <v>3.1494451934380207E-4</v>
      </c>
      <c r="F608" s="3">
        <f t="shared" si="239"/>
        <v>-1.1214168133535672E-2</v>
      </c>
      <c r="G608" s="3">
        <f t="shared" si="240"/>
        <v>6.2362438026168976E-2</v>
      </c>
      <c r="H608" s="3">
        <f t="shared" si="241"/>
        <v>0.9414185538237575</v>
      </c>
      <c r="I608" s="13">
        <f>I609*(1+(H609*((B608/B609)-1))+((1-H609)*(Eur_1M!B608/100)*((A608-A609)/360)))</f>
        <v>120.88680013656204</v>
      </c>
      <c r="J608" s="3">
        <f t="shared" si="242"/>
        <v>115.65490291603219</v>
      </c>
      <c r="K608" s="3">
        <f t="shared" si="235"/>
        <v>1.1476211030074874</v>
      </c>
      <c r="L608" s="13">
        <f t="shared" si="243"/>
        <v>1147.6211030074874</v>
      </c>
      <c r="M608" s="3">
        <f t="shared" si="244"/>
        <v>1.6231455963862211E-3</v>
      </c>
      <c r="N608" s="3">
        <f t="shared" si="250"/>
        <v>6.3771233817399506E-2</v>
      </c>
      <c r="O608" s="3">
        <v>597</v>
      </c>
      <c r="P608" s="3">
        <f t="shared" si="251"/>
        <v>2.3690476190476191</v>
      </c>
      <c r="Q608" s="3">
        <f>(  'Swap(vs6M)_2Y'!B611 + ( ('Swap(vs6M)_3Y'!B615 - 'Swap(vs6M)_2Y'!B611)/1  )*(P608-2) )/100</f>
        <v>7.9785714285714285E-5</v>
      </c>
      <c r="R608" s="3">
        <f t="shared" si="252"/>
        <v>1.4537988923607539</v>
      </c>
      <c r="S608" s="3">
        <f t="shared" si="253"/>
        <v>1.3556440534183429</v>
      </c>
      <c r="T608" s="13">
        <f t="shared" si="254"/>
        <v>0.92699896466249165</v>
      </c>
      <c r="U608" s="13">
        <f t="shared" si="254"/>
        <v>0.91239377597413351</v>
      </c>
      <c r="V608" s="3">
        <f t="shared" si="255"/>
        <v>151.6222392057806</v>
      </c>
      <c r="W608" s="13">
        <f t="shared" si="256"/>
        <v>0.92699896466249165</v>
      </c>
      <c r="X608" s="3">
        <f t="shared" si="257"/>
        <v>1.2309838420953569E-3</v>
      </c>
      <c r="Y608" s="3">
        <f t="shared" si="258"/>
        <v>-3.3694034316651744</v>
      </c>
      <c r="Z608" s="3">
        <f t="shared" si="259"/>
        <v>244.93340145039841</v>
      </c>
      <c r="AA608" s="3">
        <f t="shared" si="260"/>
        <v>2161.0957819796477</v>
      </c>
      <c r="AD608" s="3">
        <f t="shared" si="245"/>
        <v>1.7464967814662113E-3</v>
      </c>
      <c r="AE608" s="3">
        <f>Eur_1M!B607/100</f>
        <v>-1.99E-3</v>
      </c>
      <c r="AF608" s="3">
        <f t="shared" si="246"/>
        <v>0.9414185538237575</v>
      </c>
      <c r="AG608" s="3">
        <f t="shared" si="247"/>
        <v>5.8581446176242502E-2</v>
      </c>
      <c r="AH608" s="3">
        <f t="shared" si="249"/>
        <v>1.0017464967814662</v>
      </c>
      <c r="AI608" s="3">
        <f t="shared" si="248"/>
        <v>0.99800999999999995</v>
      </c>
      <c r="AL608" s="25"/>
      <c r="AM608" s="25"/>
    </row>
    <row r="609" spans="1:39">
      <c r="A609" s="4">
        <v>42355</v>
      </c>
      <c r="B609" s="3">
        <v>139.3647</v>
      </c>
      <c r="C609" s="3">
        <f t="shared" si="236"/>
        <v>-3.2355900839890338E-4</v>
      </c>
      <c r="D609" s="3">
        <f t="shared" si="237"/>
        <v>1.0469043191608163E-7</v>
      </c>
      <c r="E609" s="3">
        <f t="shared" si="238"/>
        <v>3.1961447522276692E-4</v>
      </c>
      <c r="F609" s="3">
        <f t="shared" si="239"/>
        <v>-1.0181572815218374E-2</v>
      </c>
      <c r="G609" s="3">
        <f t="shared" si="240"/>
        <v>6.2943099701731883E-2</v>
      </c>
      <c r="H609" s="3">
        <f t="shared" si="241"/>
        <v>0.93034623548163076</v>
      </c>
      <c r="I609" s="13">
        <f>I610*(1+(H610*((B609/B610)-1))+((1-H610)*(Eur_1M!B609/100)*((A609-A610)/360)))</f>
        <v>120.69074241741536</v>
      </c>
      <c r="J609" s="3">
        <f t="shared" si="242"/>
        <v>115.46733043956468</v>
      </c>
      <c r="K609" s="3">
        <f t="shared" si="235"/>
        <v>1.1457598578124284</v>
      </c>
      <c r="L609" s="13">
        <f t="shared" si="243"/>
        <v>1145.7598578124284</v>
      </c>
      <c r="M609" s="3">
        <f t="shared" si="244"/>
        <v>-3.0173128466271122E-4</v>
      </c>
      <c r="N609" s="3">
        <f t="shared" si="250"/>
        <v>6.3792306122709724E-2</v>
      </c>
      <c r="O609" s="3">
        <v>598</v>
      </c>
      <c r="P609" s="3">
        <f t="shared" si="251"/>
        <v>2.373015873015873</v>
      </c>
      <c r="Q609" s="3">
        <f>(  'Swap(vs6M)_2Y'!B612 + ( ('Swap(vs6M)_3Y'!B616 - 'Swap(vs6M)_2Y'!B612)/1  )*(P609-2) )/100</f>
        <v>-3.3484126984126976E-5</v>
      </c>
      <c r="R609" s="3">
        <f t="shared" si="252"/>
        <v>1.4329682564720831</v>
      </c>
      <c r="S609" s="3">
        <f t="shared" si="253"/>
        <v>1.3346987841573674</v>
      </c>
      <c r="T609" s="13">
        <f t="shared" si="254"/>
        <v>0.92406654541561739</v>
      </c>
      <c r="U609" s="13">
        <f t="shared" si="254"/>
        <v>0.90901252416020606</v>
      </c>
      <c r="V609" s="3">
        <f t="shared" si="255"/>
        <v>149.67359800597501</v>
      </c>
      <c r="W609" s="13">
        <f t="shared" si="256"/>
        <v>0.92406654541561739</v>
      </c>
      <c r="X609" s="3">
        <f t="shared" si="257"/>
        <v>1.269135884471222E-3</v>
      </c>
      <c r="Y609" s="3">
        <f t="shared" si="258"/>
        <v>-3.3595775734307805</v>
      </c>
      <c r="Z609" s="3">
        <f t="shared" si="259"/>
        <v>252.21114537169308</v>
      </c>
      <c r="AA609" s="3">
        <f t="shared" si="260"/>
        <v>2157.2725551421813</v>
      </c>
      <c r="AD609" s="3">
        <f t="shared" si="245"/>
        <v>-3.2350666882807744E-4</v>
      </c>
      <c r="AE609" s="3">
        <f>Eur_1M!B608/100</f>
        <v>-1.98E-3</v>
      </c>
      <c r="AF609" s="3">
        <f t="shared" si="246"/>
        <v>0.93034623548163076</v>
      </c>
      <c r="AG609" s="3">
        <f t="shared" si="247"/>
        <v>6.9653764518369243E-2</v>
      </c>
      <c r="AH609" s="3">
        <f t="shared" si="249"/>
        <v>0.99967649333117192</v>
      </c>
      <c r="AI609" s="3">
        <f t="shared" si="248"/>
        <v>0.99802000000000002</v>
      </c>
      <c r="AL609" s="25"/>
      <c r="AM609" s="25"/>
    </row>
    <row r="610" spans="1:39">
      <c r="A610" s="4">
        <v>42354</v>
      </c>
      <c r="B610" s="3">
        <v>139.40979999999999</v>
      </c>
      <c r="C610" s="3">
        <f t="shared" si="236"/>
        <v>-6.0092492613393774E-4</v>
      </c>
      <c r="D610" s="3">
        <f t="shared" si="237"/>
        <v>3.6111076684907854E-7</v>
      </c>
      <c r="E610" s="3">
        <f t="shared" si="238"/>
        <v>3.2517473008150758E-4</v>
      </c>
      <c r="F610" s="3">
        <f t="shared" si="239"/>
        <v>-7.4778992527156744E-3</v>
      </c>
      <c r="G610" s="3">
        <f t="shared" si="240"/>
        <v>6.3733606859879846E-2</v>
      </c>
      <c r="H610" s="3">
        <f t="shared" si="241"/>
        <v>0.93139424050282504</v>
      </c>
      <c r="I610" s="13">
        <f>I611*(1+(H611*((B610/B611)-1))+((1-H611)*(Eur_1M!B610/100)*((A610-A611)/360)))</f>
        <v>120.7271640846738</v>
      </c>
      <c r="J610" s="3">
        <f t="shared" si="242"/>
        <v>115.50217580221846</v>
      </c>
      <c r="K610" s="3">
        <f t="shared" si="235"/>
        <v>1.146105621567489</v>
      </c>
      <c r="L610" s="13">
        <f t="shared" si="243"/>
        <v>1146.1056215674889</v>
      </c>
      <c r="M610" s="3">
        <f t="shared" si="244"/>
        <v>-5.8739065720154332E-4</v>
      </c>
      <c r="N610" s="3">
        <f t="shared" si="250"/>
        <v>6.3800987750580171E-2</v>
      </c>
      <c r="O610" s="3">
        <v>599</v>
      </c>
      <c r="P610" s="3">
        <f t="shared" si="251"/>
        <v>2.376984126984127</v>
      </c>
      <c r="Q610" s="3">
        <f>(  'Swap(vs6M)_2Y'!B613 + ( ('Swap(vs6M)_3Y'!B617 - 'Swap(vs6M)_2Y'!B613)/1  )*(P610-2) )/100</f>
        <v>-1.3097222222222226E-4</v>
      </c>
      <c r="R610" s="3">
        <f t="shared" si="252"/>
        <v>1.4323825874861993</v>
      </c>
      <c r="S610" s="3">
        <f t="shared" si="253"/>
        <v>1.3340175995075132</v>
      </c>
      <c r="T610" s="13">
        <f t="shared" si="254"/>
        <v>0.92398282048341296</v>
      </c>
      <c r="U610" s="13">
        <f t="shared" si="254"/>
        <v>0.90890095563205198</v>
      </c>
      <c r="V610" s="3">
        <f t="shared" si="255"/>
        <v>149.79794706648386</v>
      </c>
      <c r="W610" s="13">
        <f t="shared" si="256"/>
        <v>0.92398282048341296</v>
      </c>
      <c r="X610" s="3">
        <f t="shared" si="257"/>
        <v>1.2685849926951512E-3</v>
      </c>
      <c r="Y610" s="3">
        <f t="shared" si="258"/>
        <v>-3.2724365459306273</v>
      </c>
      <c r="Z610" s="3">
        <f t="shared" si="259"/>
        <v>252.71006465534583</v>
      </c>
      <c r="AA610" s="3">
        <f t="shared" si="260"/>
        <v>2161.1158360122322</v>
      </c>
      <c r="AD610" s="3">
        <f t="shared" si="245"/>
        <v>-6.0074440691182396E-4</v>
      </c>
      <c r="AE610" s="3">
        <f>Eur_1M!B609/100</f>
        <v>-1.9599999999999999E-3</v>
      </c>
      <c r="AF610" s="3">
        <f t="shared" si="246"/>
        <v>0.93139424050282504</v>
      </c>
      <c r="AG610" s="3">
        <f t="shared" si="247"/>
        <v>6.8605759497174956E-2</v>
      </c>
      <c r="AH610" s="3">
        <f t="shared" si="249"/>
        <v>0.99939925559308818</v>
      </c>
      <c r="AI610" s="3">
        <f t="shared" si="248"/>
        <v>0.99804000000000004</v>
      </c>
      <c r="AL610" s="25"/>
      <c r="AM610" s="25"/>
    </row>
    <row r="611" spans="1:39">
      <c r="A611" s="4">
        <v>42353</v>
      </c>
      <c r="B611" s="3">
        <v>139.49359999999999</v>
      </c>
      <c r="C611" s="3">
        <f t="shared" si="236"/>
        <v>8.1040129337462286E-4</v>
      </c>
      <c r="D611" s="3">
        <f t="shared" si="237"/>
        <v>6.5675025630326159E-7</v>
      </c>
      <c r="E611" s="3">
        <f t="shared" si="238"/>
        <v>3.3105641468806116E-4</v>
      </c>
      <c r="F611" s="3">
        <f t="shared" si="239"/>
        <v>-4.3784156673938694E-3</v>
      </c>
      <c r="G611" s="3">
        <f t="shared" si="240"/>
        <v>6.4492118860392453E-2</v>
      </c>
      <c r="H611" s="3">
        <f t="shared" si="241"/>
        <v>0.97728041578460056</v>
      </c>
      <c r="I611" s="13">
        <f>I612*(1+(H612*((B611/B612)-1))+((1-H612)*(Eur_1M!B611/100)*((A611-A612)/360)))</f>
        <v>120.79809892411899</v>
      </c>
      <c r="J611" s="3">
        <f t="shared" si="242"/>
        <v>115.57004063080296</v>
      </c>
      <c r="K611" s="3">
        <f t="shared" si="235"/>
        <v>1.1467790310596238</v>
      </c>
      <c r="L611" s="13">
        <f t="shared" si="243"/>
        <v>1146.7790310596238</v>
      </c>
      <c r="M611" s="3">
        <f t="shared" si="244"/>
        <v>7.8453624826553363E-4</v>
      </c>
      <c r="N611" s="3">
        <f t="shared" si="250"/>
        <v>6.3832532863940056E-2</v>
      </c>
      <c r="O611" s="3">
        <v>600</v>
      </c>
      <c r="P611" s="3">
        <f t="shared" si="251"/>
        <v>2.3809523809523809</v>
      </c>
      <c r="Q611" s="3">
        <f>(  'Swap(vs6M)_2Y'!B614 + ( ('Swap(vs6M)_3Y'!B618 - 'Swap(vs6M)_2Y'!B614)/1  )*(P611-2) )/100</f>
        <v>-1.9638095238095238E-4</v>
      </c>
      <c r="R611" s="3">
        <f t="shared" si="252"/>
        <v>1.4349890299848229</v>
      </c>
      <c r="S611" s="3">
        <f t="shared" si="253"/>
        <v>1.3364932934101101</v>
      </c>
      <c r="T611" s="13">
        <f t="shared" si="254"/>
        <v>0.92435488817698075</v>
      </c>
      <c r="U611" s="13">
        <f t="shared" si="254"/>
        <v>0.90930595443583373</v>
      </c>
      <c r="V611" s="3">
        <f t="shared" si="255"/>
        <v>150.29958162287437</v>
      </c>
      <c r="W611" s="13">
        <f t="shared" si="256"/>
        <v>0.92435488817698075</v>
      </c>
      <c r="X611" s="3">
        <f t="shared" si="257"/>
        <v>1.2614344853642643E-3</v>
      </c>
      <c r="Y611" s="3">
        <f t="shared" si="258"/>
        <v>-3.2010476241452772</v>
      </c>
      <c r="Z611" s="3">
        <f t="shared" si="259"/>
        <v>252.12561654382361</v>
      </c>
      <c r="AA611" s="3">
        <f t="shared" si="260"/>
        <v>2166.0267176094058</v>
      </c>
      <c r="AD611" s="3">
        <f t="shared" si="245"/>
        <v>8.1072975722595864E-4</v>
      </c>
      <c r="AE611" s="3">
        <f>Eur_1M!B610/100</f>
        <v>-1.9400000000000001E-3</v>
      </c>
      <c r="AF611" s="3">
        <f t="shared" si="246"/>
        <v>0.97728041578460056</v>
      </c>
      <c r="AG611" s="3">
        <f t="shared" si="247"/>
        <v>2.2719584215399435E-2</v>
      </c>
      <c r="AH611" s="3">
        <f t="shared" si="249"/>
        <v>1.000810729757226</v>
      </c>
      <c r="AI611" s="3">
        <f t="shared" si="248"/>
        <v>0.99805999999999995</v>
      </c>
      <c r="AL611" s="25"/>
      <c r="AM611" s="25"/>
    </row>
    <row r="612" spans="1:39">
      <c r="A612" s="4">
        <v>42352</v>
      </c>
      <c r="B612" s="3">
        <v>139.38059999999999</v>
      </c>
      <c r="C612" s="3">
        <f t="shared" si="236"/>
        <v>-5.6248212135431427E-3</v>
      </c>
      <c r="D612" s="3">
        <f t="shared" si="237"/>
        <v>3.1638613684324953E-5</v>
      </c>
      <c r="E612" s="3">
        <f t="shared" si="238"/>
        <v>3.3052453274642749E-4</v>
      </c>
      <c r="F612" s="3">
        <f t="shared" si="239"/>
        <v>-4.8354498504290652E-3</v>
      </c>
      <c r="G612" s="3">
        <f t="shared" si="240"/>
        <v>6.4419552312894091E-2</v>
      </c>
      <c r="H612" s="3">
        <f t="shared" si="241"/>
        <v>0.96827872581409558</v>
      </c>
      <c r="I612" s="13">
        <f>I613*(1+(H613*((B612/B613)-1))+((1-H613)*(Eur_1M!B612/100)*((A612-A613)/360)))</f>
        <v>120.70336560251282</v>
      </c>
      <c r="J612" s="3">
        <f t="shared" si="242"/>
        <v>115.4794073019292</v>
      </c>
      <c r="K612" s="3">
        <f t="shared" si="235"/>
        <v>1.1458796941683302</v>
      </c>
      <c r="L612" s="13">
        <f t="shared" si="243"/>
        <v>1145.8796941683302</v>
      </c>
      <c r="M612" s="3">
        <f t="shared" si="244"/>
        <v>-5.4451042815908263E-3</v>
      </c>
      <c r="N612" s="3">
        <f t="shared" si="250"/>
        <v>6.3623517746248776E-2</v>
      </c>
      <c r="O612" s="3">
        <v>601</v>
      </c>
      <c r="P612" s="3">
        <f t="shared" si="251"/>
        <v>2.3849206349206349</v>
      </c>
      <c r="Q612" s="3">
        <f>(  'Swap(vs6M)_2Y'!B615 + ( ('Swap(vs6M)_3Y'!B619 - 'Swap(vs6M)_2Y'!B615)/1  )*(P612-2) )/100</f>
        <v>-1.9059523809523811E-4</v>
      </c>
      <c r="R612" s="3">
        <f t="shared" si="252"/>
        <v>1.4304117543742723</v>
      </c>
      <c r="S612" s="3">
        <f t="shared" si="253"/>
        <v>1.3321567581715921</v>
      </c>
      <c r="T612" s="13">
        <f t="shared" si="254"/>
        <v>0.92370056169546833</v>
      </c>
      <c r="U612" s="13">
        <f t="shared" si="254"/>
        <v>0.90859565869677195</v>
      </c>
      <c r="V612" s="3">
        <f t="shared" si="255"/>
        <v>149.44095830068511</v>
      </c>
      <c r="W612" s="13">
        <f t="shared" si="256"/>
        <v>0.92370056169546833</v>
      </c>
      <c r="X612" s="3">
        <f t="shared" si="257"/>
        <v>1.2738440207830598E-3</v>
      </c>
      <c r="Y612" s="3">
        <f t="shared" si="258"/>
        <v>-3.2120667322223677</v>
      </c>
      <c r="Z612" s="3">
        <f t="shared" si="259"/>
        <v>253.79666365702445</v>
      </c>
      <c r="AA612" s="3">
        <f t="shared" si="260"/>
        <v>2167.9137462764197</v>
      </c>
      <c r="AD612" s="3">
        <f t="shared" si="245"/>
        <v>-5.6090315252970147E-3</v>
      </c>
      <c r="AE612" s="3">
        <f>Eur_1M!B611/100</f>
        <v>-1.91E-3</v>
      </c>
      <c r="AF612" s="3">
        <f t="shared" si="246"/>
        <v>0.96827872581409558</v>
      </c>
      <c r="AG612" s="3">
        <f t="shared" si="247"/>
        <v>3.1721274185904424E-2</v>
      </c>
      <c r="AH612" s="3">
        <f t="shared" si="249"/>
        <v>0.99439096847470299</v>
      </c>
      <c r="AI612" s="3">
        <f t="shared" si="248"/>
        <v>0.99809000000000003</v>
      </c>
      <c r="AL612" s="25"/>
      <c r="AM612" s="25"/>
    </row>
    <row r="613" spans="1:39">
      <c r="A613" s="4">
        <v>42349</v>
      </c>
      <c r="B613" s="3">
        <v>140.16679999999999</v>
      </c>
      <c r="C613" s="3">
        <f t="shared" si="236"/>
        <v>4.6312700033932842E-4</v>
      </c>
      <c r="D613" s="3">
        <f t="shared" si="237"/>
        <v>2.144866184433043E-7</v>
      </c>
      <c r="E613" s="3">
        <f t="shared" si="238"/>
        <v>2.9925014496496921E-4</v>
      </c>
      <c r="F613" s="3">
        <f t="shared" si="239"/>
        <v>1.3928826744137655E-3</v>
      </c>
      <c r="G613" s="3">
        <f t="shared" si="240"/>
        <v>6.139486582449271E-2</v>
      </c>
      <c r="H613" s="3">
        <f t="shared" si="241"/>
        <v>0.96804649423127309</v>
      </c>
      <c r="I613" s="13">
        <f>I614*(1+(H614*((B613/B614)-1))+((1-H614)*(Eur_1M!B613/100)*((A613-A614)/360)))</f>
        <v>121.3624006443025</v>
      </c>
      <c r="J613" s="3">
        <f t="shared" si="242"/>
        <v>116.10991976226684</v>
      </c>
      <c r="K613" s="3">
        <f t="shared" si="235"/>
        <v>1.1521361466571451</v>
      </c>
      <c r="L613" s="13">
        <f t="shared" si="243"/>
        <v>1152.1361466571452</v>
      </c>
      <c r="M613" s="3">
        <f t="shared" si="244"/>
        <v>4.513195613420199E-4</v>
      </c>
      <c r="N613" s="3">
        <f t="shared" si="250"/>
        <v>6.3624798652469561E-2</v>
      </c>
      <c r="O613" s="3">
        <v>602</v>
      </c>
      <c r="P613" s="3">
        <f t="shared" si="251"/>
        <v>2.3888888888888888</v>
      </c>
      <c r="Q613" s="3">
        <f>(  'Swap(vs6M)_2Y'!B616 + ( ('Swap(vs6M)_3Y'!B620 - 'Swap(vs6M)_2Y'!B616)/1  )*(P613-2) )/100</f>
        <v>-7.0277777777777816E-5</v>
      </c>
      <c r="R613" s="3">
        <f t="shared" si="252"/>
        <v>1.4875641354866667</v>
      </c>
      <c r="S613" s="3">
        <f t="shared" si="253"/>
        <v>1.3892254505607113</v>
      </c>
      <c r="T613" s="13">
        <f t="shared" si="254"/>
        <v>0.93156706121982924</v>
      </c>
      <c r="U613" s="13">
        <f t="shared" si="254"/>
        <v>0.91761789754430967</v>
      </c>
      <c r="V613" s="3">
        <f t="shared" si="255"/>
        <v>155.52011877258701</v>
      </c>
      <c r="W613" s="13">
        <f t="shared" si="256"/>
        <v>0.93156706121982924</v>
      </c>
      <c r="X613" s="3">
        <f t="shared" si="257"/>
        <v>1.1645770686043351E-3</v>
      </c>
      <c r="Y613" s="3">
        <f t="shared" si="258"/>
        <v>-3.0644514705430219</v>
      </c>
      <c r="Z613" s="3">
        <f t="shared" si="259"/>
        <v>234.96231374368182</v>
      </c>
      <c r="AA613" s="3">
        <f t="shared" si="260"/>
        <v>2192.4552509022083</v>
      </c>
      <c r="AD613" s="3">
        <f t="shared" si="245"/>
        <v>4.6323426020622449E-4</v>
      </c>
      <c r="AE613" s="3">
        <f>Eur_1M!B612/100</f>
        <v>-1.89E-3</v>
      </c>
      <c r="AF613" s="3">
        <f t="shared" si="246"/>
        <v>0.96804649423127309</v>
      </c>
      <c r="AG613" s="3">
        <f t="shared" si="247"/>
        <v>3.1953505768726909E-2</v>
      </c>
      <c r="AH613" s="3">
        <f t="shared" si="249"/>
        <v>1.0004632342602062</v>
      </c>
      <c r="AI613" s="3">
        <f t="shared" si="248"/>
        <v>0.99811000000000005</v>
      </c>
      <c r="AL613" s="25"/>
      <c r="AM613" s="25"/>
    </row>
    <row r="614" spans="1:39">
      <c r="A614" s="4">
        <v>42348</v>
      </c>
      <c r="B614" s="3">
        <v>140.1019</v>
      </c>
      <c r="C614" s="3">
        <f t="shared" si="236"/>
        <v>-5.2817303531855919E-5</v>
      </c>
      <c r="D614" s="3">
        <f t="shared" si="237"/>
        <v>2.7896675523762E-9</v>
      </c>
      <c r="E614" s="3">
        <f t="shared" si="238"/>
        <v>3.0533257972795196E-4</v>
      </c>
      <c r="F614" s="3">
        <f t="shared" si="239"/>
        <v>3.4391224032366118E-3</v>
      </c>
      <c r="G614" s="3">
        <f t="shared" si="240"/>
        <v>6.1965628698032224E-2</v>
      </c>
      <c r="H614" s="3">
        <f t="shared" si="241"/>
        <v>0.97478049638606989</v>
      </c>
      <c r="I614" s="13">
        <f>I615*(1+(H615*((B614/B615)-1))+((1-H615)*(Eur_1M!B614/100)*((A614-A615)/360)))</f>
        <v>121.30763977713511</v>
      </c>
      <c r="J614" s="3">
        <f t="shared" si="242"/>
        <v>116.05752890761035</v>
      </c>
      <c r="K614" s="3">
        <f t="shared" si="235"/>
        <v>1.1516162823981084</v>
      </c>
      <c r="L614" s="13">
        <f t="shared" si="243"/>
        <v>1151.6162823981085</v>
      </c>
      <c r="M614" s="3">
        <f t="shared" si="244"/>
        <v>-5.1768605269664124E-5</v>
      </c>
      <c r="N614" s="3">
        <f t="shared" si="250"/>
        <v>6.3869192510533718E-2</v>
      </c>
      <c r="O614" s="3">
        <v>603</v>
      </c>
      <c r="P614" s="3">
        <f t="shared" si="251"/>
        <v>2.3928571428571428</v>
      </c>
      <c r="Q614" s="3">
        <f>(  'Swap(vs6M)_2Y'!B617 + ( ('Swap(vs6M)_3Y'!B621 - 'Swap(vs6M)_2Y'!B617)/1  )*(P614-2) )/100</f>
        <v>-1.2192857142857151E-4</v>
      </c>
      <c r="R614" s="3">
        <f t="shared" si="252"/>
        <v>1.4752795010817898</v>
      </c>
      <c r="S614" s="3">
        <f t="shared" si="253"/>
        <v>1.3764811238936117</v>
      </c>
      <c r="T614" s="13">
        <f t="shared" si="254"/>
        <v>0.92993129239571803</v>
      </c>
      <c r="U614" s="13">
        <f t="shared" si="254"/>
        <v>0.91566363630601</v>
      </c>
      <c r="V614" s="3">
        <f t="shared" si="255"/>
        <v>154.99319067930082</v>
      </c>
      <c r="W614" s="13">
        <f t="shared" si="256"/>
        <v>0.92993129239571803</v>
      </c>
      <c r="X614" s="3">
        <f t="shared" si="257"/>
        <v>1.1809796957336599E-3</v>
      </c>
      <c r="Y614" s="3">
        <f t="shared" si="258"/>
        <v>-3.0828806126453077</v>
      </c>
      <c r="Z614" s="3">
        <f t="shared" si="259"/>
        <v>239.36807160292869</v>
      </c>
      <c r="AA614" s="3">
        <f t="shared" si="260"/>
        <v>2191.6916221211904</v>
      </c>
      <c r="AD614" s="3">
        <f t="shared" si="245"/>
        <v>-5.2815908722636529E-5</v>
      </c>
      <c r="AE614" s="3">
        <f>Eur_1M!B613/100</f>
        <v>-1.8599999999999999E-3</v>
      </c>
      <c r="AF614" s="3">
        <f t="shared" si="246"/>
        <v>0.97478049638606989</v>
      </c>
      <c r="AG614" s="3">
        <f t="shared" si="247"/>
        <v>2.5219503613930105E-2</v>
      </c>
      <c r="AH614" s="3">
        <f t="shared" si="249"/>
        <v>0.99994718409127736</v>
      </c>
      <c r="AI614" s="3">
        <f t="shared" si="248"/>
        <v>0.99814000000000003</v>
      </c>
      <c r="AL614" s="25"/>
      <c r="AM614" s="25"/>
    </row>
    <row r="615" spans="1:39">
      <c r="A615" s="4">
        <v>42347</v>
      </c>
      <c r="B615" s="3">
        <v>140.10929999999999</v>
      </c>
      <c r="C615" s="3">
        <f t="shared" si="236"/>
        <v>-1.8895941071065364E-3</v>
      </c>
      <c r="D615" s="3">
        <f t="shared" si="237"/>
        <v>3.5705658896117484E-6</v>
      </c>
      <c r="E615" s="3">
        <f t="shared" si="238"/>
        <v>3.0574188182046658E-4</v>
      </c>
      <c r="F615" s="3">
        <f t="shared" si="239"/>
        <v>4.1338834426729145E-3</v>
      </c>
      <c r="G615" s="3">
        <f t="shared" si="240"/>
        <v>6.1980494074973198E-2</v>
      </c>
      <c r="H615" s="3">
        <f t="shared" si="241"/>
        <v>0.97805640431202523</v>
      </c>
      <c r="I615" s="13">
        <f>I616*(1+(H616*((B615/B616)-1))+((1-H616)*(Eur_1M!B615/100)*((A615-A616)/360)))</f>
        <v>121.31391986700928</v>
      </c>
      <c r="J615" s="3">
        <f t="shared" si="242"/>
        <v>116.06353719953205</v>
      </c>
      <c r="K615" s="3">
        <f t="shared" si="235"/>
        <v>1.15167590151004</v>
      </c>
      <c r="L615" s="13">
        <f t="shared" si="243"/>
        <v>1151.6759015100399</v>
      </c>
      <c r="M615" s="3">
        <f t="shared" si="244"/>
        <v>-1.9482506269645273E-3</v>
      </c>
      <c r="N615" s="3">
        <f t="shared" si="250"/>
        <v>6.3871440218482567E-2</v>
      </c>
      <c r="O615" s="3">
        <v>604</v>
      </c>
      <c r="P615" s="3">
        <f t="shared" si="251"/>
        <v>2.3968253968253967</v>
      </c>
      <c r="Q615" s="3">
        <f>(  'Swap(vs6M)_2Y'!B618 + ( ('Swap(vs6M)_3Y'!B622 - 'Swap(vs6M)_2Y'!B618)/1  )*(P615-2) )/100</f>
        <v>-3.1452380952380962E-4</v>
      </c>
      <c r="R615" s="3">
        <f t="shared" si="252"/>
        <v>1.469941550412168</v>
      </c>
      <c r="S615" s="3">
        <f t="shared" si="253"/>
        <v>1.3710578049607893</v>
      </c>
      <c r="T615" s="13">
        <f t="shared" si="254"/>
        <v>0.92921120753838771</v>
      </c>
      <c r="U615" s="13">
        <f t="shared" si="254"/>
        <v>0.91482153144906286</v>
      </c>
      <c r="V615" s="3">
        <f t="shared" si="255"/>
        <v>154.63871754388492</v>
      </c>
      <c r="W615" s="13">
        <f t="shared" si="256"/>
        <v>0.92921120753838771</v>
      </c>
      <c r="X615" s="3">
        <f t="shared" si="257"/>
        <v>1.1892104577245768E-3</v>
      </c>
      <c r="Y615" s="3">
        <f t="shared" si="258"/>
        <v>-2.9294323973194971</v>
      </c>
      <c r="Z615" s="3">
        <f t="shared" si="259"/>
        <v>241.46955704736305</v>
      </c>
      <c r="AA615" s="3">
        <f t="shared" si="260"/>
        <v>2194.3210647025271</v>
      </c>
      <c r="AD615" s="3">
        <f t="shared" si="245"/>
        <v>-1.887809948117436E-3</v>
      </c>
      <c r="AE615" s="3">
        <f>Eur_1M!B614/100</f>
        <v>-1.81E-3</v>
      </c>
      <c r="AF615" s="3">
        <f t="shared" si="246"/>
        <v>0.97805640431202523</v>
      </c>
      <c r="AG615" s="3">
        <f t="shared" si="247"/>
        <v>2.1943595687974771E-2</v>
      </c>
      <c r="AH615" s="3">
        <f t="shared" si="249"/>
        <v>0.99811219005188256</v>
      </c>
      <c r="AI615" s="3">
        <f t="shared" si="248"/>
        <v>0.99819000000000002</v>
      </c>
      <c r="AL615" s="25"/>
      <c r="AM615" s="25"/>
    </row>
    <row r="616" spans="1:39">
      <c r="A616" s="4">
        <v>42346</v>
      </c>
      <c r="B616" s="3">
        <v>140.37430000000001</v>
      </c>
      <c r="C616" s="3">
        <f t="shared" si="236"/>
        <v>1.8581905463682896E-3</v>
      </c>
      <c r="D616" s="3">
        <f t="shared" si="237"/>
        <v>3.4528721066124826E-6</v>
      </c>
      <c r="E616" s="3">
        <f t="shared" si="238"/>
        <v>3.0314761806003656E-4</v>
      </c>
      <c r="F616" s="3">
        <f t="shared" si="239"/>
        <v>7.011557571428368E-3</v>
      </c>
      <c r="G616" s="3">
        <f t="shared" si="240"/>
        <v>6.1552318929693171E-2</v>
      </c>
      <c r="H616" s="3">
        <f t="shared" si="241"/>
        <v>1.0310930708377246</v>
      </c>
      <c r="I616" s="13">
        <f>I617*(1+(H617*((B616/B617)-1))+((1-H617)*(Eur_1M!B616/100)*((A616-A617)/360)))</f>
        <v>121.550500171481</v>
      </c>
      <c r="J616" s="3">
        <f t="shared" si="242"/>
        <v>116.2898784718183</v>
      </c>
      <c r="K616" s="3">
        <f t="shared" si="235"/>
        <v>1.1539218419242208</v>
      </c>
      <c r="L616" s="13">
        <f t="shared" si="243"/>
        <v>1153.9218419242209</v>
      </c>
      <c r="M616" s="3">
        <f t="shared" si="244"/>
        <v>1.8761497453226843E-3</v>
      </c>
      <c r="N616" s="3">
        <f t="shared" si="250"/>
        <v>6.3827142813404444E-2</v>
      </c>
      <c r="O616" s="3">
        <v>605</v>
      </c>
      <c r="P616" s="3">
        <f t="shared" si="251"/>
        <v>2.4007936507936507</v>
      </c>
      <c r="Q616" s="3">
        <f>(  'Swap(vs6M)_2Y'!B619 + ( ('Swap(vs6M)_3Y'!B623 - 'Swap(vs6M)_2Y'!B619)/1  )*(P616-2) )/100</f>
        <v>-2.855357142857143E-4</v>
      </c>
      <c r="R616" s="3">
        <f t="shared" si="252"/>
        <v>1.4901496286995461</v>
      </c>
      <c r="S616" s="3">
        <f t="shared" si="253"/>
        <v>1.3912526962870382</v>
      </c>
      <c r="T616" s="13">
        <f t="shared" si="254"/>
        <v>0.93190755129071423</v>
      </c>
      <c r="U616" s="13">
        <f t="shared" si="254"/>
        <v>0.91792559365785686</v>
      </c>
      <c r="V616" s="3">
        <f t="shared" si="255"/>
        <v>156.79341938982861</v>
      </c>
      <c r="W616" s="13">
        <f t="shared" si="256"/>
        <v>0.93190755129071423</v>
      </c>
      <c r="X616" s="3">
        <f t="shared" si="257"/>
        <v>1.1517691239058415E-3</v>
      </c>
      <c r="Y616" s="3">
        <f t="shared" si="258"/>
        <v>-2.8616334561680201</v>
      </c>
      <c r="Z616" s="3">
        <f t="shared" si="259"/>
        <v>235.00573330852959</v>
      </c>
      <c r="AA616" s="3">
        <f t="shared" si="260"/>
        <v>2205.26115282809</v>
      </c>
      <c r="AD616" s="3">
        <f t="shared" si="245"/>
        <v>1.8599180522675951E-3</v>
      </c>
      <c r="AE616" s="3">
        <f>Eur_1M!B615/100</f>
        <v>-1.7799999999999999E-3</v>
      </c>
      <c r="AF616" s="3">
        <f t="shared" si="246"/>
        <v>1.0310930708377246</v>
      </c>
      <c r="AG616" s="3">
        <f t="shared" si="247"/>
        <v>-3.1093070837724612E-2</v>
      </c>
      <c r="AH616" s="3">
        <f t="shared" si="249"/>
        <v>1.0018599180522676</v>
      </c>
      <c r="AI616" s="3">
        <f t="shared" si="248"/>
        <v>0.99822</v>
      </c>
      <c r="AL616" s="25"/>
      <c r="AM616" s="25"/>
    </row>
    <row r="617" spans="1:39">
      <c r="A617" s="4">
        <v>42345</v>
      </c>
      <c r="B617" s="3">
        <v>140.11369999999999</v>
      </c>
      <c r="C617" s="3">
        <f t="shared" si="236"/>
        <v>5.6492088882179985E-3</v>
      </c>
      <c r="D617" s="3">
        <f t="shared" si="237"/>
        <v>3.1913561062721237E-5</v>
      </c>
      <c r="E617" s="3">
        <f t="shared" si="238"/>
        <v>3.0051384826754364E-4</v>
      </c>
      <c r="F617" s="3">
        <f t="shared" si="239"/>
        <v>6.0584097390352729E-3</v>
      </c>
      <c r="G617" s="3">
        <f t="shared" si="240"/>
        <v>6.1346155227320051E-2</v>
      </c>
      <c r="H617" s="3">
        <f t="shared" si="241"/>
        <v>1.0096487367047433</v>
      </c>
      <c r="I617" s="13">
        <f>I618*(1+(H618*((B617/B618)-1))+((1-H618)*(Eur_1M!B617/100)*((A617-A618)/360)))</f>
        <v>121.32266702292213</v>
      </c>
      <c r="J617" s="3">
        <f t="shared" si="242"/>
        <v>116.07190578457815</v>
      </c>
      <c r="K617" s="3">
        <f t="shared" si="235"/>
        <v>1.1517589413514913</v>
      </c>
      <c r="L617" s="13">
        <f t="shared" si="243"/>
        <v>1151.7589413514913</v>
      </c>
      <c r="M617" s="3">
        <f t="shared" si="244"/>
        <v>8.4689555826299168E-3</v>
      </c>
      <c r="N617" s="3">
        <f t="shared" si="250"/>
        <v>6.2991868861730846E-2</v>
      </c>
      <c r="O617" s="3">
        <v>606</v>
      </c>
      <c r="P617" s="3">
        <f t="shared" si="251"/>
        <v>2.4047619047619047</v>
      </c>
      <c r="Q617" s="3">
        <f>(  'Swap(vs6M)_2Y'!B620 + ( ('Swap(vs6M)_3Y'!B624 - 'Swap(vs6M)_2Y'!B620)/1  )*(P617-2) )/100</f>
        <v>-3.4190476190476196E-4</v>
      </c>
      <c r="R617" s="3">
        <f t="shared" si="252"/>
        <v>1.4868358846855636</v>
      </c>
      <c r="S617" s="3">
        <f t="shared" si="253"/>
        <v>1.3891525369537405</v>
      </c>
      <c r="T617" s="13">
        <f t="shared" si="254"/>
        <v>0.93147091933623738</v>
      </c>
      <c r="U617" s="13">
        <f t="shared" si="254"/>
        <v>0.91760681452981119</v>
      </c>
      <c r="V617" s="3">
        <f t="shared" si="255"/>
        <v>154.46837927616264</v>
      </c>
      <c r="W617" s="13">
        <f t="shared" si="256"/>
        <v>0.93147091933623738</v>
      </c>
      <c r="X617" s="3">
        <f t="shared" si="257"/>
        <v>1.1740448014519388E-3</v>
      </c>
      <c r="Y617" s="3">
        <f t="shared" si="258"/>
        <v>-2.7759250301672491</v>
      </c>
      <c r="Z617" s="3">
        <f t="shared" si="259"/>
        <v>235.91982179397144</v>
      </c>
      <c r="AA617" s="3">
        <f t="shared" si="260"/>
        <v>2208.4409440119643</v>
      </c>
      <c r="AD617" s="3">
        <f t="shared" si="245"/>
        <v>5.6651957589626267E-3</v>
      </c>
      <c r="AE617" s="3">
        <f>Eur_1M!B616/100</f>
        <v>-1.7499999999999998E-3</v>
      </c>
      <c r="AF617" s="3">
        <f t="shared" si="246"/>
        <v>1.0096487367047433</v>
      </c>
      <c r="AG617" s="3">
        <f t="shared" si="247"/>
        <v>-9.6487367047433104E-3</v>
      </c>
      <c r="AH617" s="3">
        <f t="shared" si="249"/>
        <v>1.0056651957589626</v>
      </c>
      <c r="AI617" s="3">
        <f t="shared" si="248"/>
        <v>0.99824999999999997</v>
      </c>
      <c r="AL617" s="25"/>
      <c r="AM617" s="25"/>
    </row>
    <row r="618" spans="1:39">
      <c r="A618" s="4">
        <v>42342</v>
      </c>
      <c r="B618" s="3">
        <v>139.3244</v>
      </c>
      <c r="C618" s="3">
        <f t="shared" si="236"/>
        <v>-1.6148056903527054E-4</v>
      </c>
      <c r="D618" s="3">
        <f t="shared" si="237"/>
        <v>2.6075974175954776E-8</v>
      </c>
      <c r="E618" s="3">
        <f t="shared" si="238"/>
        <v>2.6877680774843257E-4</v>
      </c>
      <c r="F618" s="3">
        <f t="shared" si="239"/>
        <v>8.2934433060752007E-4</v>
      </c>
      <c r="G618" s="3">
        <f t="shared" si="240"/>
        <v>5.8190673273802763E-2</v>
      </c>
      <c r="H618" s="3">
        <f t="shared" si="241"/>
        <v>1.5</v>
      </c>
      <c r="I618" s="13">
        <f>I619*(1+(H619*((B618/B619)-1))+((1-H619)*(Eur_1M!B618/100)*((A618-A619)/360)))</f>
        <v>120.2995293138646</v>
      </c>
      <c r="J618" s="3">
        <f t="shared" si="242"/>
        <v>115.09304876894777</v>
      </c>
      <c r="K618" s="3">
        <f t="shared" si="235"/>
        <v>1.1420459336048163</v>
      </c>
      <c r="L618" s="13">
        <f t="shared" si="243"/>
        <v>1142.0459336048164</v>
      </c>
      <c r="M618" s="3">
        <f t="shared" si="244"/>
        <v>-2.3985506055032419E-4</v>
      </c>
      <c r="N618" s="3">
        <f t="shared" si="250"/>
        <v>6.3003671185995092E-2</v>
      </c>
      <c r="O618" s="3">
        <v>607</v>
      </c>
      <c r="P618" s="3">
        <f t="shared" si="251"/>
        <v>2.4087301587301586</v>
      </c>
      <c r="Q618" s="3">
        <f>(  'Swap(vs6M)_2Y'!B621 + ( ('Swap(vs6M)_3Y'!B625 - 'Swap(vs6M)_2Y'!B621)/1  )*(P618-2) )/100</f>
        <v>-2.3048412698412708E-4</v>
      </c>
      <c r="R618" s="3">
        <f t="shared" si="252"/>
        <v>1.4015516158257963</v>
      </c>
      <c r="S618" s="3">
        <f t="shared" si="253"/>
        <v>1.3037693871877998</v>
      </c>
      <c r="T618" s="13">
        <f t="shared" si="254"/>
        <v>0.91947540803157357</v>
      </c>
      <c r="U618" s="13">
        <f t="shared" si="254"/>
        <v>0.90384388839317009</v>
      </c>
      <c r="V618" s="3">
        <f t="shared" si="255"/>
        <v>145.73733239439559</v>
      </c>
      <c r="W618" s="13">
        <f t="shared" si="256"/>
        <v>0.91947540803157357</v>
      </c>
      <c r="X618" s="3">
        <f t="shared" si="257"/>
        <v>1.3378704027831759E-3</v>
      </c>
      <c r="Y618" s="3">
        <f t="shared" si="258"/>
        <v>-3.2548051767147164</v>
      </c>
      <c r="Z618" s="3">
        <f t="shared" si="259"/>
        <v>264.81049689921861</v>
      </c>
      <c r="AA618" s="3">
        <f t="shared" si="260"/>
        <v>2178.3250466960289</v>
      </c>
      <c r="AD618" s="3">
        <f t="shared" si="245"/>
        <v>-1.614675317499481E-4</v>
      </c>
      <c r="AE618" s="3">
        <f>Eur_1M!B617/100</f>
        <v>-1.7100000000000001E-3</v>
      </c>
      <c r="AF618" s="3">
        <f t="shared" si="246"/>
        <v>1.5</v>
      </c>
      <c r="AG618" s="3">
        <f t="shared" si="247"/>
        <v>-0.5</v>
      </c>
      <c r="AH618" s="3">
        <f t="shared" si="249"/>
        <v>0.99983853246825005</v>
      </c>
      <c r="AI618" s="3">
        <f t="shared" si="248"/>
        <v>0.99829000000000001</v>
      </c>
      <c r="AL618" s="25"/>
      <c r="AM618" s="25"/>
    </row>
    <row r="619" spans="1:39">
      <c r="A619" s="4">
        <v>42341</v>
      </c>
      <c r="B619" s="3">
        <v>139.34690000000001</v>
      </c>
      <c r="C619" s="3">
        <f t="shared" si="236"/>
        <v>-1.4327049826375173E-2</v>
      </c>
      <c r="D619" s="3">
        <f t="shared" si="237"/>
        <v>2.0526435672743687E-4</v>
      </c>
      <c r="E619" s="3">
        <f t="shared" si="238"/>
        <v>2.8057924786895077E-4</v>
      </c>
      <c r="F619" s="3">
        <f t="shared" si="239"/>
        <v>-2.4484360812503641E-3</v>
      </c>
      <c r="G619" s="3">
        <f t="shared" si="240"/>
        <v>5.9426608303226255E-2</v>
      </c>
      <c r="H619" s="3">
        <f t="shared" si="241"/>
        <v>1.5</v>
      </c>
      <c r="I619" s="13">
        <f>I620*(1+(H620*((B619/B620)-1))+((1-H620)*(Eur_1M!B619/100)*((A619-A620)/360)))</f>
        <v>120.32838722547206</v>
      </c>
      <c r="J619" s="3">
        <f t="shared" si="242"/>
        <v>115.12065773007131</v>
      </c>
      <c r="K619" s="3">
        <f t="shared" si="235"/>
        <v>1.1423198919552073</v>
      </c>
      <c r="L619" s="13">
        <f t="shared" si="243"/>
        <v>1142.3198919552074</v>
      </c>
      <c r="M619" s="3">
        <f t="shared" si="244"/>
        <v>-2.1565963963000357E-2</v>
      </c>
      <c r="N619" s="3">
        <f t="shared" si="250"/>
        <v>5.7726069254598909E-2</v>
      </c>
      <c r="O619" s="3">
        <v>608</v>
      </c>
      <c r="P619" s="3">
        <f t="shared" si="251"/>
        <v>2.4126984126984126</v>
      </c>
      <c r="Q619" s="3">
        <f>(  'Swap(vs6M)_2Y'!B622 + ( ('Swap(vs6M)_3Y'!B626 - 'Swap(vs6M)_2Y'!B622)/1  )*(P619-2) )/100</f>
        <v>-1.8650793650793658E-4</v>
      </c>
      <c r="R619" s="3">
        <f t="shared" si="252"/>
        <v>1.523793483294595</v>
      </c>
      <c r="S619" s="3">
        <f t="shared" si="253"/>
        <v>1.4341283692275637</v>
      </c>
      <c r="T619" s="13">
        <f t="shared" si="254"/>
        <v>0.93621984601284569</v>
      </c>
      <c r="U619" s="13">
        <f t="shared" si="254"/>
        <v>0.92423218324028533</v>
      </c>
      <c r="V619" s="3">
        <f t="shared" si="255"/>
        <v>144.81438367680141</v>
      </c>
      <c r="W619" s="13">
        <f t="shared" si="256"/>
        <v>0.93621984601284569</v>
      </c>
      <c r="X619" s="3">
        <f t="shared" si="257"/>
        <v>1.2198165673497547E-3</v>
      </c>
      <c r="Y619" s="3">
        <f t="shared" si="258"/>
        <v>-2.4796096724737264</v>
      </c>
      <c r="Z619" s="3">
        <f t="shared" si="259"/>
        <v>221.68945266794839</v>
      </c>
      <c r="AA619" s="3">
        <f t="shared" si="260"/>
        <v>2230.8971712598541</v>
      </c>
      <c r="AD619" s="3">
        <f t="shared" si="245"/>
        <v>-1.4224906036246932E-2</v>
      </c>
      <c r="AE619" s="3">
        <f>Eur_1M!B618/100</f>
        <v>-1.7100000000000001E-3</v>
      </c>
      <c r="AF619" s="3">
        <f t="shared" si="246"/>
        <v>1.5</v>
      </c>
      <c r="AG619" s="3">
        <f t="shared" si="247"/>
        <v>-0.5</v>
      </c>
      <c r="AH619" s="3">
        <f t="shared" si="249"/>
        <v>0.98577509396375307</v>
      </c>
      <c r="AI619" s="3">
        <f t="shared" si="248"/>
        <v>0.99829000000000001</v>
      </c>
      <c r="AL619" s="25"/>
      <c r="AM619" s="25"/>
    </row>
    <row r="620" spans="1:39">
      <c r="A620" s="4">
        <v>42340</v>
      </c>
      <c r="B620" s="3">
        <v>141.35769999999999</v>
      </c>
      <c r="C620" s="3">
        <f t="shared" si="236"/>
        <v>1.1551849049382835E-3</v>
      </c>
      <c r="D620" s="3">
        <f t="shared" si="237"/>
        <v>1.3344521645972709E-6</v>
      </c>
      <c r="E620" s="3">
        <f t="shared" si="238"/>
        <v>7.9411009075775426E-5</v>
      </c>
      <c r="F620" s="3">
        <f t="shared" si="239"/>
        <v>9.8547269068204723E-3</v>
      </c>
      <c r="G620" s="3">
        <f t="shared" si="240"/>
        <v>3.0649565406995958E-2</v>
      </c>
      <c r="H620" s="3">
        <f t="shared" si="241"/>
        <v>1.5</v>
      </c>
      <c r="I620" s="13">
        <f>I621*(1+(H621*((B620/B621)-1))+((1-H621)*(Eur_1M!B620/100)*((A620-A621)/360)))</f>
        <v>122.95156894193278</v>
      </c>
      <c r="J620" s="3">
        <f t="shared" si="242"/>
        <v>117.63030995352047</v>
      </c>
      <c r="K620" s="3">
        <f t="shared" si="235"/>
        <v>1.1672226827597696</v>
      </c>
      <c r="L620" s="13">
        <f t="shared" si="243"/>
        <v>1167.2226827597697</v>
      </c>
      <c r="M620" s="3">
        <f t="shared" si="244"/>
        <v>1.7345095613330065E-3</v>
      </c>
      <c r="N620" s="3">
        <f t="shared" si="250"/>
        <v>5.7990434845885876E-2</v>
      </c>
      <c r="O620" s="3">
        <v>609</v>
      </c>
      <c r="P620" s="3">
        <f t="shared" si="251"/>
        <v>2.4166666666666665</v>
      </c>
      <c r="Q620" s="3">
        <f>(  'Swap(vs6M)_2Y'!B623 + ( ('Swap(vs6M)_3Y'!B627 - 'Swap(vs6M)_2Y'!B623)/1  )*(P620-2) )/100</f>
        <v>-8.5833333333333418E-5</v>
      </c>
      <c r="R620" s="3">
        <f t="shared" si="252"/>
        <v>1.7579986121358506</v>
      </c>
      <c r="S620" s="3">
        <f t="shared" si="253"/>
        <v>1.667848817592346</v>
      </c>
      <c r="T620" s="13">
        <f t="shared" si="254"/>
        <v>0.96062612726713081</v>
      </c>
      <c r="U620" s="13">
        <f t="shared" si="254"/>
        <v>0.95232712891976212</v>
      </c>
      <c r="V620" s="3">
        <f t="shared" si="255"/>
        <v>168.73991424317001</v>
      </c>
      <c r="W620" s="13">
        <f t="shared" si="256"/>
        <v>0.96062612726713081</v>
      </c>
      <c r="X620" s="3">
        <f t="shared" si="257"/>
        <v>8.0850967254130336E-4</v>
      </c>
      <c r="Y620" s="3">
        <f t="shared" si="258"/>
        <v>-1.7703883737671813</v>
      </c>
      <c r="Z620" s="3">
        <f t="shared" si="259"/>
        <v>154.37102024495368</v>
      </c>
      <c r="AA620" s="3">
        <f t="shared" si="260"/>
        <v>2301.9346702905209</v>
      </c>
      <c r="AD620" s="3">
        <f t="shared" si="245"/>
        <v>1.1558523880179639E-3</v>
      </c>
      <c r="AE620" s="3">
        <f>Eur_1M!B619/100</f>
        <v>-1.64E-3</v>
      </c>
      <c r="AF620" s="3">
        <f t="shared" si="246"/>
        <v>1.5</v>
      </c>
      <c r="AG620" s="3">
        <f t="shared" si="247"/>
        <v>-0.5</v>
      </c>
      <c r="AH620" s="3">
        <f t="shared" si="249"/>
        <v>1.001155852388018</v>
      </c>
      <c r="AI620" s="3">
        <f t="shared" si="248"/>
        <v>0.99836000000000003</v>
      </c>
      <c r="AL620" s="25"/>
      <c r="AM620" s="25"/>
    </row>
    <row r="621" spans="1:39">
      <c r="A621" s="4">
        <v>42339</v>
      </c>
      <c r="B621" s="3">
        <v>141.19450000000001</v>
      </c>
      <c r="C621" s="3">
        <f t="shared" si="236"/>
        <v>3.1521775964089653E-4</v>
      </c>
      <c r="D621" s="3">
        <f t="shared" si="237"/>
        <v>9.9362235993026016E-8</v>
      </c>
      <c r="E621" s="3">
        <f t="shared" si="238"/>
        <v>7.8759254897046378E-5</v>
      </c>
      <c r="F621" s="3">
        <f t="shared" si="239"/>
        <v>7.8732866019795844E-3</v>
      </c>
      <c r="G621" s="3">
        <f t="shared" si="240"/>
        <v>3.0875779622466709E-2</v>
      </c>
      <c r="H621" s="3">
        <f t="shared" si="241"/>
        <v>1.5</v>
      </c>
      <c r="I621" s="13">
        <f>I622*(1+(H622*((B621/B622)-1))+((1-H622)*(Eur_1M!B621/100)*((A621-A622)/360)))</f>
        <v>122.7384931144724</v>
      </c>
      <c r="J621" s="3">
        <f t="shared" si="242"/>
        <v>117.42645590071368</v>
      </c>
      <c r="K621" s="3">
        <f t="shared" si="235"/>
        <v>1.1651998786499902</v>
      </c>
      <c r="L621" s="13">
        <f t="shared" si="243"/>
        <v>1165.1998786499903</v>
      </c>
      <c r="M621" s="3">
        <f t="shared" si="244"/>
        <v>4.7502443810516114E-4</v>
      </c>
      <c r="N621" s="3">
        <f t="shared" si="250"/>
        <v>5.8041332285846924E-2</v>
      </c>
      <c r="O621" s="3">
        <v>610</v>
      </c>
      <c r="P621" s="3">
        <f t="shared" si="251"/>
        <v>2.4206349206349205</v>
      </c>
      <c r="Q621" s="3">
        <f>(  'Swap(vs6M)_2Y'!B624 + ( ('Swap(vs6M)_3Y'!B628 - 'Swap(vs6M)_2Y'!B624)/1  )*(P621-2) )/100</f>
        <v>7.6428571428570871E-6</v>
      </c>
      <c r="R621" s="3">
        <f t="shared" si="252"/>
        <v>1.7384639800828094</v>
      </c>
      <c r="S621" s="3">
        <f t="shared" si="253"/>
        <v>1.6481610130675162</v>
      </c>
      <c r="T621" s="13">
        <f t="shared" si="254"/>
        <v>0.95893545418676807</v>
      </c>
      <c r="U621" s="13">
        <f t="shared" si="254"/>
        <v>0.95034018260010322</v>
      </c>
      <c r="V621" s="3">
        <f t="shared" si="255"/>
        <v>167.02887392097603</v>
      </c>
      <c r="W621" s="13">
        <f t="shared" si="256"/>
        <v>0.95893545418676807</v>
      </c>
      <c r="X621" s="3">
        <f t="shared" si="257"/>
        <v>8.3662886451602611E-4</v>
      </c>
      <c r="Y621" s="3">
        <f t="shared" si="258"/>
        <v>-1.9205428431406224</v>
      </c>
      <c r="Z621" s="3">
        <f t="shared" si="259"/>
        <v>159.58805159826238</v>
      </c>
      <c r="AA621" s="3">
        <f t="shared" si="260"/>
        <v>2300.3840736812613</v>
      </c>
      <c r="AD621" s="3">
        <f t="shared" si="245"/>
        <v>3.1526744597942802E-4</v>
      </c>
      <c r="AE621" s="3">
        <f>Eur_1M!B620/100</f>
        <v>-1.6100000000000001E-3</v>
      </c>
      <c r="AF621" s="3">
        <f t="shared" si="246"/>
        <v>1.5</v>
      </c>
      <c r="AG621" s="3">
        <f t="shared" si="247"/>
        <v>-0.5</v>
      </c>
      <c r="AH621" s="3">
        <f t="shared" si="249"/>
        <v>1.0003152674459794</v>
      </c>
      <c r="AI621" s="3">
        <f t="shared" si="248"/>
        <v>0.99839</v>
      </c>
      <c r="AL621" s="25"/>
      <c r="AM621" s="25"/>
    </row>
    <row r="622" spans="1:39">
      <c r="A622" s="4">
        <v>42338</v>
      </c>
      <c r="B622" s="3">
        <v>141.15</v>
      </c>
      <c r="C622" s="3">
        <f t="shared" si="236"/>
        <v>-1.2015449474154704E-3</v>
      </c>
      <c r="D622" s="3">
        <f t="shared" si="237"/>
        <v>1.4437102606596455E-6</v>
      </c>
      <c r="E622" s="3">
        <f t="shared" si="238"/>
        <v>7.8807876247380298E-5</v>
      </c>
      <c r="F622" s="3">
        <f t="shared" si="239"/>
        <v>7.1733824943524998E-3</v>
      </c>
      <c r="G622" s="3">
        <f t="shared" si="240"/>
        <v>3.0992919649147507E-2</v>
      </c>
      <c r="H622" s="3">
        <f t="shared" si="241"/>
        <v>1.5</v>
      </c>
      <c r="I622" s="13">
        <f>I623*(1+(H623*((B622/B623)-1))+((1-H623)*(Eur_1M!B622/100)*((A622-A623)/360)))</f>
        <v>122.68020317641547</v>
      </c>
      <c r="J622" s="3">
        <f t="shared" si="242"/>
        <v>117.37068871091843</v>
      </c>
      <c r="K622" s="3">
        <f t="shared" si="235"/>
        <v>1.1646465116741784</v>
      </c>
      <c r="L622" s="13">
        <f t="shared" si="243"/>
        <v>1164.6465116741783</v>
      </c>
      <c r="M622" s="3">
        <f t="shared" si="244"/>
        <v>-1.7961805722334977E-3</v>
      </c>
      <c r="N622" s="3">
        <f t="shared" si="250"/>
        <v>5.8051528923752801E-2</v>
      </c>
      <c r="O622" s="3">
        <v>611</v>
      </c>
      <c r="P622" s="3">
        <f t="shared" si="251"/>
        <v>2.4246031746031744</v>
      </c>
      <c r="Q622" s="3">
        <f>(  'Swap(vs6M)_2Y'!B625 + ( ('Swap(vs6M)_3Y'!B629 - 'Swap(vs6M)_2Y'!B625)/1  )*(P622-2) )/100</f>
        <v>-5.9203968253968291E-4</v>
      </c>
      <c r="R622" s="3">
        <f t="shared" si="252"/>
        <v>1.7154854366690724</v>
      </c>
      <c r="S622" s="3">
        <f t="shared" si="253"/>
        <v>1.6250926038141968</v>
      </c>
      <c r="T622" s="13">
        <f t="shared" si="254"/>
        <v>0.95687186839835214</v>
      </c>
      <c r="U622" s="13">
        <f t="shared" si="254"/>
        <v>0.94792858569247795</v>
      </c>
      <c r="V622" s="3">
        <f t="shared" si="255"/>
        <v>165.12720606861001</v>
      </c>
      <c r="W622" s="13">
        <f t="shared" si="256"/>
        <v>0.95687186839835214</v>
      </c>
      <c r="X622" s="3">
        <f t="shared" si="257"/>
        <v>8.7004443395129682E-4</v>
      </c>
      <c r="Y622" s="3">
        <f t="shared" si="258"/>
        <v>-1.4264890204280634</v>
      </c>
      <c r="Z622" s="3">
        <f t="shared" si="259"/>
        <v>166.10550477747702</v>
      </c>
      <c r="AA622" s="3">
        <f t="shared" si="260"/>
        <v>2301.6522206420559</v>
      </c>
      <c r="AD622" s="3">
        <f t="shared" si="245"/>
        <v>-1.2008233813121105E-3</v>
      </c>
      <c r="AE622" s="3">
        <f>Eur_1M!B621/100</f>
        <v>-1.6100000000000001E-3</v>
      </c>
      <c r="AF622" s="3">
        <f t="shared" si="246"/>
        <v>1.5</v>
      </c>
      <c r="AG622" s="3">
        <f t="shared" si="247"/>
        <v>-0.5</v>
      </c>
      <c r="AH622" s="3">
        <f t="shared" si="249"/>
        <v>0.99879917661868789</v>
      </c>
      <c r="AI622" s="3">
        <f t="shared" si="248"/>
        <v>0.99839</v>
      </c>
      <c r="AL622" s="25"/>
      <c r="AM622" s="25"/>
    </row>
    <row r="623" spans="1:39">
      <c r="A623" s="4">
        <v>42335</v>
      </c>
      <c r="B623" s="3">
        <v>141.31970000000001</v>
      </c>
      <c r="C623" s="3">
        <f t="shared" si="236"/>
        <v>1.3645054440262355E-3</v>
      </c>
      <c r="D623" s="3">
        <f t="shared" si="237"/>
        <v>1.8618751067772341E-6</v>
      </c>
      <c r="E623" s="3">
        <f t="shared" si="238"/>
        <v>9.3575969789109611E-5</v>
      </c>
      <c r="F623" s="3">
        <f t="shared" si="239"/>
        <v>4.3485390101348532E-3</v>
      </c>
      <c r="G623" s="3">
        <f t="shared" si="240"/>
        <v>3.416349002493016E-2</v>
      </c>
      <c r="H623" s="3">
        <f t="shared" si="241"/>
        <v>1.5</v>
      </c>
      <c r="I623" s="13">
        <f>I624*(1+(H624*((B623/B624)-1))+((1-H624)*(Eur_1M!B623/100)*((A623-A624)/360)))</f>
        <v>122.90075699190078</v>
      </c>
      <c r="J623" s="3">
        <f t="shared" si="242"/>
        <v>117.58169710959304</v>
      </c>
      <c r="K623" s="3">
        <f t="shared" si="235"/>
        <v>1.1667403069662519</v>
      </c>
      <c r="L623" s="13">
        <f t="shared" si="243"/>
        <v>1166.7403069662519</v>
      </c>
      <c r="M623" s="3">
        <f t="shared" si="244"/>
        <v>2.0482921354932743E-3</v>
      </c>
      <c r="N623" s="3">
        <f t="shared" si="250"/>
        <v>5.7990588439337083E-2</v>
      </c>
      <c r="O623" s="3">
        <v>612</v>
      </c>
      <c r="P623" s="3">
        <f t="shared" si="251"/>
        <v>2.4285714285714284</v>
      </c>
      <c r="Q623" s="3">
        <f>(  'Swap(vs6M)_2Y'!B626 + ( ('Swap(vs6M)_3Y'!B630 - 'Swap(vs6M)_2Y'!B626)/1  )*(P623-2) )/100</f>
        <v>-5.9571428571428612E-4</v>
      </c>
      <c r="R623" s="3">
        <f t="shared" si="252"/>
        <v>1.7356142776117289</v>
      </c>
      <c r="S623" s="3">
        <f t="shared" si="253"/>
        <v>1.6452424726627217</v>
      </c>
      <c r="T623" s="13">
        <f t="shared" si="254"/>
        <v>0.95868397014042306</v>
      </c>
      <c r="U623" s="13">
        <f t="shared" si="254"/>
        <v>0.95004009102806364</v>
      </c>
      <c r="V623" s="3">
        <f t="shared" si="255"/>
        <v>167.11968790073331</v>
      </c>
      <c r="W623" s="13">
        <f t="shared" si="256"/>
        <v>0.95868397014042306</v>
      </c>
      <c r="X623" s="3">
        <f t="shared" si="257"/>
        <v>8.3903081979036476E-4</v>
      </c>
      <c r="Y623" s="3">
        <f t="shared" si="258"/>
        <v>-1.3537150854317788</v>
      </c>
      <c r="Z623" s="3">
        <f t="shared" si="259"/>
        <v>160.8550551703045</v>
      </c>
      <c r="AA623" s="3">
        <f t="shared" si="260"/>
        <v>2310.5806012824273</v>
      </c>
      <c r="AD623" s="3">
        <f t="shared" si="245"/>
        <v>1.3654368051472243E-3</v>
      </c>
      <c r="AE623" s="3">
        <f>Eur_1M!B622/100</f>
        <v>-1.6000000000000001E-3</v>
      </c>
      <c r="AF623" s="3">
        <f t="shared" si="246"/>
        <v>1.5</v>
      </c>
      <c r="AG623" s="3">
        <f t="shared" si="247"/>
        <v>-0.5</v>
      </c>
      <c r="AH623" s="3">
        <f t="shared" si="249"/>
        <v>1.0013654368051472</v>
      </c>
      <c r="AI623" s="3">
        <f t="shared" si="248"/>
        <v>0.99839999999999995</v>
      </c>
      <c r="AL623" s="25"/>
      <c r="AM623" s="25"/>
    </row>
    <row r="624" spans="1:39">
      <c r="A624" s="4">
        <v>42334</v>
      </c>
      <c r="B624" s="3">
        <v>141.12700000000001</v>
      </c>
      <c r="C624" s="3">
        <f t="shared" si="236"/>
        <v>-3.4289471484631501E-4</v>
      </c>
      <c r="D624" s="3">
        <f t="shared" si="237"/>
        <v>1.1757678546953568E-7</v>
      </c>
      <c r="E624" s="3">
        <f t="shared" si="238"/>
        <v>9.2108555101370868E-5</v>
      </c>
      <c r="F624" s="3">
        <f t="shared" si="239"/>
        <v>2.3559727258721862E-3</v>
      </c>
      <c r="G624" s="3">
        <f t="shared" si="240"/>
        <v>3.4015745053749588E-2</v>
      </c>
      <c r="H624" s="3">
        <f t="shared" si="241"/>
        <v>1.5</v>
      </c>
      <c r="I624" s="13">
        <f>I625*(1+(H625*((B624/B625)-1))+((1-H625)*(Eur_1M!B624/100)*((A624-A625)/360)))</f>
        <v>122.64927797707558</v>
      </c>
      <c r="J624" s="3">
        <f t="shared" si="242"/>
        <v>117.34110193284775</v>
      </c>
      <c r="K624" s="3">
        <f t="shared" si="235"/>
        <v>1.1643529278309708</v>
      </c>
      <c r="L624" s="13">
        <f t="shared" si="243"/>
        <v>1164.3529278309709</v>
      </c>
      <c r="M624" s="3">
        <f t="shared" si="244"/>
        <v>-5.1221839453838975E-4</v>
      </c>
      <c r="N624" s="3">
        <f t="shared" si="250"/>
        <v>5.8271980636740238E-2</v>
      </c>
      <c r="O624" s="3">
        <v>613</v>
      </c>
      <c r="P624" s="3">
        <f t="shared" si="251"/>
        <v>2.4325396825396823</v>
      </c>
      <c r="Q624" s="3">
        <f>(  'Swap(vs6M)_2Y'!B627 + ( ('Swap(vs6M)_3Y'!B631 - 'Swap(vs6M)_2Y'!B627)/1  )*(P624-2) )/100</f>
        <v>-1.0719166666666668E-3</v>
      </c>
      <c r="R624" s="3">
        <f t="shared" si="252"/>
        <v>1.6910259463534869</v>
      </c>
      <c r="S624" s="3">
        <f t="shared" si="253"/>
        <v>1.6001414621787931</v>
      </c>
      <c r="T624" s="13">
        <f t="shared" si="254"/>
        <v>0.9545840763727208</v>
      </c>
      <c r="U624" s="13">
        <f t="shared" si="254"/>
        <v>0.94521639762771281</v>
      </c>
      <c r="V624" s="3">
        <f t="shared" si="255"/>
        <v>163.7885178330863</v>
      </c>
      <c r="W624" s="13">
        <f t="shared" si="256"/>
        <v>0.9545840763727208</v>
      </c>
      <c r="X624" s="3">
        <f t="shared" si="257"/>
        <v>9.0237741047858395E-4</v>
      </c>
      <c r="Y624" s="3">
        <f t="shared" si="258"/>
        <v>-1.061211972191838</v>
      </c>
      <c r="Z624" s="3">
        <f t="shared" si="259"/>
        <v>173.4112255822111</v>
      </c>
      <c r="AA624" s="3">
        <f t="shared" si="260"/>
        <v>2305.2795357697164</v>
      </c>
      <c r="AD624" s="3">
        <f t="shared" si="245"/>
        <v>-3.4283593317241401E-4</v>
      </c>
      <c r="AE624" s="3">
        <f>Eur_1M!B623/100</f>
        <v>-1.6100000000000001E-3</v>
      </c>
      <c r="AF624" s="3">
        <f t="shared" si="246"/>
        <v>1.5</v>
      </c>
      <c r="AG624" s="3">
        <f t="shared" si="247"/>
        <v>-0.5</v>
      </c>
      <c r="AH624" s="3">
        <f t="shared" si="249"/>
        <v>0.99965716406682759</v>
      </c>
      <c r="AI624" s="3">
        <f t="shared" si="248"/>
        <v>0.99839</v>
      </c>
      <c r="AL624" s="25"/>
      <c r="AM624" s="25"/>
    </row>
    <row r="625" spans="1:39">
      <c r="A625" s="4">
        <v>42333</v>
      </c>
      <c r="B625" s="3">
        <v>141.1754</v>
      </c>
      <c r="C625" s="3">
        <f t="shared" si="236"/>
        <v>3.643950379908101E-3</v>
      </c>
      <c r="D625" s="3">
        <f t="shared" si="237"/>
        <v>1.3278374371232395E-5</v>
      </c>
      <c r="E625" s="3">
        <f t="shared" si="238"/>
        <v>1.2029902966940205E-4</v>
      </c>
      <c r="F625" s="3">
        <f t="shared" si="239"/>
        <v>-2.6216636750161612E-3</v>
      </c>
      <c r="G625" s="3">
        <f t="shared" si="240"/>
        <v>3.8877213222745011E-2</v>
      </c>
      <c r="H625" s="3">
        <f t="shared" si="241"/>
        <v>1.5</v>
      </c>
      <c r="I625" s="13">
        <f>I626*(1+(H626*((B625/B626)-1))+((1-H626)*(Eur_1M!B625/100)*((A625-A626)/360)))</f>
        <v>122.71211728568328</v>
      </c>
      <c r="J625" s="3">
        <f t="shared" si="242"/>
        <v>117.40122159957831</v>
      </c>
      <c r="K625" s="3">
        <f t="shared" si="235"/>
        <v>1.1649494835887138</v>
      </c>
      <c r="L625" s="13">
        <f t="shared" si="243"/>
        <v>1164.9494835887137</v>
      </c>
      <c r="M625" s="3">
        <f t="shared" si="244"/>
        <v>5.4631269234193302E-3</v>
      </c>
      <c r="N625" s="3">
        <f t="shared" si="250"/>
        <v>5.787368720098187E-2</v>
      </c>
      <c r="O625" s="3">
        <v>614</v>
      </c>
      <c r="P625" s="3">
        <f t="shared" si="251"/>
        <v>2.4365079365079363</v>
      </c>
      <c r="Q625" s="3">
        <f>(  'Swap(vs6M)_2Y'!B628 + ( ('Swap(vs6M)_3Y'!B632 - 'Swap(vs6M)_2Y'!B628)/1  )*(P625-2) )/100</f>
        <v>-1.0187698412698414E-3</v>
      </c>
      <c r="R625" s="3">
        <f t="shared" si="252"/>
        <v>1.7077838637673142</v>
      </c>
      <c r="S625" s="3">
        <f t="shared" si="253"/>
        <v>1.6174469877709414</v>
      </c>
      <c r="T625" s="13">
        <f t="shared" si="254"/>
        <v>0.95616177287004966</v>
      </c>
      <c r="U625" s="13">
        <f t="shared" si="254"/>
        <v>0.94710908499097202</v>
      </c>
      <c r="V625" s="3">
        <f t="shared" si="255"/>
        <v>164.41720549367108</v>
      </c>
      <c r="W625" s="13">
        <f t="shared" si="256"/>
        <v>0.95616177287004966</v>
      </c>
      <c r="X625" s="3">
        <f t="shared" si="257"/>
        <v>8.8190618895581498E-4</v>
      </c>
      <c r="Y625" s="3">
        <f t="shared" si="258"/>
        <v>-1.0370442016912356</v>
      </c>
      <c r="Z625" s="3">
        <f t="shared" si="259"/>
        <v>168.76623419700957</v>
      </c>
      <c r="AA625" s="3">
        <f t="shared" si="260"/>
        <v>2313.3740326812585</v>
      </c>
      <c r="AD625" s="3">
        <f t="shared" si="245"/>
        <v>3.650597638735098E-3</v>
      </c>
      <c r="AE625" s="3">
        <f>Eur_1M!B624/100</f>
        <v>-1.56E-3</v>
      </c>
      <c r="AF625" s="3">
        <f t="shared" si="246"/>
        <v>1.5</v>
      </c>
      <c r="AG625" s="3">
        <f t="shared" si="247"/>
        <v>-0.5</v>
      </c>
      <c r="AH625" s="3">
        <f t="shared" si="249"/>
        <v>1.0036505976387351</v>
      </c>
      <c r="AI625" s="3">
        <f t="shared" si="248"/>
        <v>0.99843999999999999</v>
      </c>
      <c r="AL625" s="25"/>
      <c r="AM625" s="25"/>
    </row>
    <row r="626" spans="1:39">
      <c r="A626" s="4">
        <v>42332</v>
      </c>
      <c r="B626" s="3">
        <v>140.6619</v>
      </c>
      <c r="C626" s="3">
        <f t="shared" si="236"/>
        <v>3.5908136707328683E-4</v>
      </c>
      <c r="D626" s="3">
        <f t="shared" si="237"/>
        <v>1.2893942817922056E-7</v>
      </c>
      <c r="E626" s="3">
        <f t="shared" si="238"/>
        <v>1.1067971884938651E-4</v>
      </c>
      <c r="F626" s="3">
        <f t="shared" si="239"/>
        <v>-4.352746168420631E-3</v>
      </c>
      <c r="G626" s="3">
        <f t="shared" si="240"/>
        <v>3.7183709147986417E-2</v>
      </c>
      <c r="H626" s="3">
        <f t="shared" si="241"/>
        <v>1.5</v>
      </c>
      <c r="I626" s="13">
        <f>I627*(1+(H627*((B626/B627)-1))+((1-H627)*(Eur_1M!B626/100)*((A626-A627)/360)))</f>
        <v>122.04355330167623</v>
      </c>
      <c r="J626" s="3">
        <f t="shared" si="242"/>
        <v>116.76159260306139</v>
      </c>
      <c r="K626" s="3">
        <f t="shared" si="235"/>
        <v>1.1586025694848539</v>
      </c>
      <c r="L626" s="13">
        <f t="shared" si="243"/>
        <v>1158.6025694848538</v>
      </c>
      <c r="M626" s="3">
        <f t="shared" si="244"/>
        <v>5.4072532624229396E-4</v>
      </c>
      <c r="N626" s="3">
        <f t="shared" si="250"/>
        <v>5.7875176477036189E-2</v>
      </c>
      <c r="O626" s="3">
        <v>615</v>
      </c>
      <c r="P626" s="3">
        <f t="shared" si="251"/>
        <v>2.4404761904761907</v>
      </c>
      <c r="Q626" s="3">
        <f>(  'Swap(vs6M)_2Y'!B629 + ( ('Swap(vs6M)_3Y'!B633 - 'Swap(vs6M)_2Y'!B629)/1  )*(P626-2) )/100</f>
        <v>-9.5672619047619035E-4</v>
      </c>
      <c r="R626" s="3">
        <f t="shared" si="252"/>
        <v>1.647632475488225</v>
      </c>
      <c r="S626" s="3">
        <f t="shared" si="253"/>
        <v>1.5572197386385251</v>
      </c>
      <c r="T626" s="13">
        <f t="shared" si="254"/>
        <v>0.95028594396088206</v>
      </c>
      <c r="U626" s="13">
        <f t="shared" si="254"/>
        <v>0.94029083823264026</v>
      </c>
      <c r="V626" s="3">
        <f t="shared" si="255"/>
        <v>158.51487863406714</v>
      </c>
      <c r="W626" s="13">
        <f t="shared" si="256"/>
        <v>0.95028594396088206</v>
      </c>
      <c r="X626" s="3">
        <f t="shared" si="257"/>
        <v>9.8007185299708367E-4</v>
      </c>
      <c r="Y626" s="3">
        <f t="shared" si="258"/>
        <v>-1.3016363955029546</v>
      </c>
      <c r="Z626" s="3">
        <f t="shared" si="259"/>
        <v>185.82057288353224</v>
      </c>
      <c r="AA626" s="3">
        <f t="shared" si="260"/>
        <v>2300.1216172118084</v>
      </c>
      <c r="AD626" s="3">
        <f t="shared" si="245"/>
        <v>3.5914584450469356E-4</v>
      </c>
      <c r="AE626" s="3">
        <f>Eur_1M!B625/100</f>
        <v>-1.57E-3</v>
      </c>
      <c r="AF626" s="3">
        <f t="shared" si="246"/>
        <v>1.5</v>
      </c>
      <c r="AG626" s="3">
        <f t="shared" si="247"/>
        <v>-0.5</v>
      </c>
      <c r="AH626" s="3">
        <f t="shared" si="249"/>
        <v>1.0003591458445047</v>
      </c>
      <c r="AI626" s="3">
        <f t="shared" si="248"/>
        <v>0.99843000000000004</v>
      </c>
      <c r="AL626" s="25"/>
      <c r="AM626" s="25"/>
    </row>
    <row r="627" spans="1:39">
      <c r="A627" s="4">
        <v>42331</v>
      </c>
      <c r="B627" s="3">
        <v>140.6114</v>
      </c>
      <c r="C627" s="3">
        <f t="shared" si="236"/>
        <v>-4.053322530426914E-3</v>
      </c>
      <c r="D627" s="3">
        <f t="shared" si="237"/>
        <v>1.642942353566644E-5</v>
      </c>
      <c r="E627" s="3">
        <f t="shared" si="238"/>
        <v>1.221242556518295E-4</v>
      </c>
      <c r="F627" s="3">
        <f t="shared" si="239"/>
        <v>-1.3098463141139093E-3</v>
      </c>
      <c r="G627" s="3">
        <f t="shared" si="240"/>
        <v>3.9213323397438472E-2</v>
      </c>
      <c r="H627" s="3">
        <f t="shared" si="241"/>
        <v>1.5</v>
      </c>
      <c r="I627" s="13">
        <f>I628*(1+(H628*((B627/B628)-1))+((1-H628)*(Eur_1M!B627/100)*((A627-A628)/360)))</f>
        <v>121.97757910006976</v>
      </c>
      <c r="J627" s="3">
        <f t="shared" si="242"/>
        <v>116.69847371933595</v>
      </c>
      <c r="K627" s="3">
        <f t="shared" si="235"/>
        <v>1.1579762530803155</v>
      </c>
      <c r="L627" s="13">
        <f t="shared" si="243"/>
        <v>1157.9762530803155</v>
      </c>
      <c r="M627" s="3">
        <f t="shared" si="244"/>
        <v>-5.8412307291804497E-3</v>
      </c>
      <c r="N627" s="3">
        <f t="shared" si="250"/>
        <v>5.7494768895018609E-2</v>
      </c>
      <c r="O627" s="3">
        <v>616</v>
      </c>
      <c r="P627" s="3">
        <f t="shared" si="251"/>
        <v>2.4444444444444446</v>
      </c>
      <c r="Q627" s="3">
        <f>(  'Swap(vs6M)_2Y'!B630 + ( ('Swap(vs6M)_3Y'!B634 - 'Swap(vs6M)_2Y'!B630)/1  )*(P627-2) )/100</f>
        <v>-9.3333333333333322E-4</v>
      </c>
      <c r="R627" s="3">
        <f t="shared" si="252"/>
        <v>1.6512428771977481</v>
      </c>
      <c r="S627" s="3">
        <f t="shared" si="253"/>
        <v>1.561351420486881</v>
      </c>
      <c r="T627" s="13">
        <f t="shared" si="254"/>
        <v>0.95065550443778457</v>
      </c>
      <c r="U627" s="13">
        <f t="shared" si="254"/>
        <v>0.94077957134395795</v>
      </c>
      <c r="V627" s="3">
        <f t="shared" si="255"/>
        <v>157.90810616877332</v>
      </c>
      <c r="W627" s="13">
        <f t="shared" si="256"/>
        <v>0.95065550443778457</v>
      </c>
      <c r="X627" s="3">
        <f t="shared" si="257"/>
        <v>9.8043242757908287E-4</v>
      </c>
      <c r="Y627" s="3">
        <f t="shared" si="258"/>
        <v>-1.2928530293043359</v>
      </c>
      <c r="Z627" s="3">
        <f t="shared" si="259"/>
        <v>184.76745532346024</v>
      </c>
      <c r="AA627" s="3">
        <f t="shared" si="260"/>
        <v>2304.9360713628816</v>
      </c>
      <c r="AD627" s="3">
        <f t="shared" si="245"/>
        <v>-4.0451189063800408E-3</v>
      </c>
      <c r="AE627" s="3">
        <f>Eur_1M!B626/100</f>
        <v>-1.5499999999999999E-3</v>
      </c>
      <c r="AF627" s="3">
        <f t="shared" si="246"/>
        <v>1.5</v>
      </c>
      <c r="AG627" s="3">
        <f t="shared" si="247"/>
        <v>-0.5</v>
      </c>
      <c r="AH627" s="3">
        <f t="shared" si="249"/>
        <v>0.99595488109361996</v>
      </c>
      <c r="AI627" s="3">
        <f t="shared" si="248"/>
        <v>0.99844999999999995</v>
      </c>
      <c r="AL627" s="25"/>
      <c r="AM627" s="25"/>
    </row>
    <row r="628" spans="1:39">
      <c r="A628" s="4">
        <v>42328</v>
      </c>
      <c r="B628" s="3">
        <v>141.1825</v>
      </c>
      <c r="C628" s="3">
        <f t="shared" si="236"/>
        <v>2.7775687477080992E-3</v>
      </c>
      <c r="D628" s="3">
        <f t="shared" si="237"/>
        <v>7.7148881482447385E-6</v>
      </c>
      <c r="E628" s="3">
        <f t="shared" si="238"/>
        <v>1.058323386272073E-4</v>
      </c>
      <c r="F628" s="3">
        <f t="shared" si="239"/>
        <v>3.1142949200540998E-3</v>
      </c>
      <c r="G628" s="3">
        <f t="shared" si="240"/>
        <v>3.6433188194390766E-2</v>
      </c>
      <c r="H628" s="3">
        <f t="shared" si="241"/>
        <v>1.4411827176763152</v>
      </c>
      <c r="I628" s="13">
        <f>I629*(1+(H629*((B628/B629)-1))+((1-H629)*(Eur_1M!B628/100)*((A628-A629)/360)))</f>
        <v>122.69216327710842</v>
      </c>
      <c r="J628" s="3">
        <f t="shared" si="242"/>
        <v>117.38213118671351</v>
      </c>
      <c r="K628" s="3">
        <f t="shared" si="235"/>
        <v>1.1647600531355606</v>
      </c>
      <c r="L628" s="13">
        <f t="shared" si="243"/>
        <v>1164.7600531355606</v>
      </c>
      <c r="M628" s="3">
        <f t="shared" si="244"/>
        <v>3.9176703508854325E-3</v>
      </c>
      <c r="N628" s="3">
        <f t="shared" si="250"/>
        <v>5.9151305390513317E-2</v>
      </c>
      <c r="O628" s="3">
        <v>617</v>
      </c>
      <c r="P628" s="3">
        <f t="shared" si="251"/>
        <v>2.4484126984126986</v>
      </c>
      <c r="Q628" s="3">
        <f>(  'Swap(vs6M)_2Y'!B631 + ( ('Swap(vs6M)_3Y'!B635 - 'Swap(vs6M)_2Y'!B631)/1  )*(P628-2) )/100</f>
        <v>-8.4238095238095242E-4</v>
      </c>
      <c r="R628" s="3">
        <f t="shared" si="252"/>
        <v>1.6718010425891952</v>
      </c>
      <c r="S628" s="3">
        <f t="shared" si="253"/>
        <v>1.5792446019481976</v>
      </c>
      <c r="T628" s="13">
        <f t="shared" si="254"/>
        <v>0.95271821941223889</v>
      </c>
      <c r="U628" s="13">
        <f t="shared" si="254"/>
        <v>0.94286001842874101</v>
      </c>
      <c r="V628" s="3">
        <f t="shared" si="255"/>
        <v>164.88145342126438</v>
      </c>
      <c r="W628" s="13">
        <f t="shared" si="256"/>
        <v>0.95271821941223889</v>
      </c>
      <c r="X628" s="3">
        <f t="shared" si="257"/>
        <v>9.1486721213561721E-4</v>
      </c>
      <c r="Y628" s="3">
        <f t="shared" si="258"/>
        <v>-1.3754620391266688</v>
      </c>
      <c r="Z628" s="3">
        <f t="shared" si="259"/>
        <v>179.75457599043835</v>
      </c>
      <c r="AA628" s="3">
        <f t="shared" si="260"/>
        <v>2313.2766494614625</v>
      </c>
      <c r="AD628" s="3">
        <f t="shared" si="245"/>
        <v>2.7814297657022813E-3</v>
      </c>
      <c r="AE628" s="3">
        <f>Eur_1M!B627/100</f>
        <v>-1.5100000000000001E-3</v>
      </c>
      <c r="AF628" s="3">
        <f t="shared" si="246"/>
        <v>1.4411827176763152</v>
      </c>
      <c r="AG628" s="3">
        <f t="shared" si="247"/>
        <v>-0.44118271767631523</v>
      </c>
      <c r="AH628" s="3">
        <f t="shared" si="249"/>
        <v>1.0027814297657023</v>
      </c>
      <c r="AI628" s="3">
        <f t="shared" si="248"/>
        <v>0.99848999999999999</v>
      </c>
      <c r="AL628" s="25"/>
      <c r="AM628" s="25"/>
    </row>
    <row r="629" spans="1:39">
      <c r="A629" s="4">
        <v>42327</v>
      </c>
      <c r="B629" s="3">
        <v>140.79089999999999</v>
      </c>
      <c r="C629" s="3">
        <f t="shared" si="236"/>
        <v>2.3801145541037984E-3</v>
      </c>
      <c r="D629" s="3">
        <f t="shared" si="237"/>
        <v>5.6649452906567236E-6</v>
      </c>
      <c r="E629" s="3">
        <f t="shared" si="238"/>
        <v>9.9829930799392921E-5</v>
      </c>
      <c r="F629" s="3">
        <f t="shared" si="239"/>
        <v>-9.7189154128558212E-4</v>
      </c>
      <c r="G629" s="3">
        <f t="shared" si="240"/>
        <v>3.5457891180617283E-2</v>
      </c>
      <c r="H629" s="3">
        <f t="shared" si="241"/>
        <v>1.4106610997013722</v>
      </c>
      <c r="I629" s="13">
        <f>I630*(1+(H630*((B629/B630)-1))+((1-H630)*(Eur_1M!B629/100)*((A629-A630)/360)))</f>
        <v>122.21243614670583</v>
      </c>
      <c r="J629" s="3">
        <f t="shared" si="242"/>
        <v>116.92316631519552</v>
      </c>
      <c r="K629" s="3">
        <f t="shared" si="235"/>
        <v>1.1602058339990353</v>
      </c>
      <c r="L629" s="13">
        <f t="shared" si="243"/>
        <v>1160.2058339990353</v>
      </c>
      <c r="M629" s="3">
        <f t="shared" si="244"/>
        <v>3.2127996706796586E-3</v>
      </c>
      <c r="N629" s="3">
        <f t="shared" si="250"/>
        <v>6.0881605258801381E-2</v>
      </c>
      <c r="O629" s="3">
        <v>618</v>
      </c>
      <c r="P629" s="3">
        <f t="shared" si="251"/>
        <v>2.4523809523809526</v>
      </c>
      <c r="Q629" s="3">
        <f>(  'Swap(vs6M)_2Y'!B632 + ( ('Swap(vs6M)_3Y'!B636 - 'Swap(vs6M)_2Y'!B632)/1  )*(P629-2) )/100</f>
        <v>-9.2621428571428553E-4</v>
      </c>
      <c r="R629" s="3">
        <f t="shared" si="252"/>
        <v>1.5824339796845301</v>
      </c>
      <c r="S629" s="3">
        <f t="shared" si="253"/>
        <v>1.4870929008118452</v>
      </c>
      <c r="T629" s="13">
        <f t="shared" si="254"/>
        <v>0.94322473363063386</v>
      </c>
      <c r="U629" s="13">
        <f t="shared" si="254"/>
        <v>0.93150486186448056</v>
      </c>
      <c r="V629" s="3">
        <f t="shared" si="255"/>
        <v>160.71172370267391</v>
      </c>
      <c r="W629" s="13">
        <f t="shared" si="256"/>
        <v>0.94322473363063386</v>
      </c>
      <c r="X629" s="3">
        <f t="shared" si="257"/>
        <v>1.0311863107635277E-3</v>
      </c>
      <c r="Y629" s="3">
        <f t="shared" si="258"/>
        <v>-1.7077296280753695</v>
      </c>
      <c r="Z629" s="3">
        <f t="shared" si="259"/>
        <v>207.24366222295924</v>
      </c>
      <c r="AA629" s="3">
        <f t="shared" si="260"/>
        <v>2289.5995439966832</v>
      </c>
      <c r="AD629" s="3">
        <f t="shared" si="245"/>
        <v>2.3829492752900361E-3</v>
      </c>
      <c r="AE629" s="3">
        <f>Eur_1M!B628/100</f>
        <v>-1.49E-3</v>
      </c>
      <c r="AF629" s="3">
        <f t="shared" si="246"/>
        <v>1.4106610997013722</v>
      </c>
      <c r="AG629" s="3">
        <f t="shared" si="247"/>
        <v>-0.41066109970137221</v>
      </c>
      <c r="AH629" s="3">
        <f t="shared" si="249"/>
        <v>1.00238294927529</v>
      </c>
      <c r="AI629" s="3">
        <f t="shared" si="248"/>
        <v>0.99851000000000001</v>
      </c>
      <c r="AL629" s="25"/>
      <c r="AM629" s="25"/>
    </row>
    <row r="630" spans="1:39">
      <c r="A630" s="4">
        <v>42326</v>
      </c>
      <c r="B630" s="3">
        <v>140.4562</v>
      </c>
      <c r="C630" s="3">
        <f t="shared" si="236"/>
        <v>2.4985586591878659E-3</v>
      </c>
      <c r="D630" s="3">
        <f t="shared" si="237"/>
        <v>6.2427953734026657E-6</v>
      </c>
      <c r="E630" s="3">
        <f t="shared" si="238"/>
        <v>1.3809718943770438E-4</v>
      </c>
      <c r="F630" s="3">
        <f t="shared" si="239"/>
        <v>3.2761311941489251E-3</v>
      </c>
      <c r="G630" s="3">
        <f t="shared" si="240"/>
        <v>4.1632472596355261E-2</v>
      </c>
      <c r="H630" s="3">
        <f t="shared" si="241"/>
        <v>1.3498178793077744</v>
      </c>
      <c r="I630" s="13">
        <f>I631*(1+(H631*((B630/B631)-1))+((1-H631)*(Eur_1M!B630/100)*((A630-A631)/360)))</f>
        <v>121.82042214053568</v>
      </c>
      <c r="J630" s="3">
        <f t="shared" si="242"/>
        <v>116.54811840447148</v>
      </c>
      <c r="K630" s="3">
        <f t="shared" si="235"/>
        <v>1.1564843065398989</v>
      </c>
      <c r="L630" s="13">
        <f t="shared" si="243"/>
        <v>1156.4843065398989</v>
      </c>
      <c r="M630" s="3">
        <f t="shared" si="244"/>
        <v>3.3756460630844751E-3</v>
      </c>
      <c r="N630" s="3">
        <f t="shared" si="250"/>
        <v>6.1512706462351123E-2</v>
      </c>
      <c r="O630" s="3">
        <v>619</v>
      </c>
      <c r="P630" s="3">
        <f t="shared" si="251"/>
        <v>2.4563492063492065</v>
      </c>
      <c r="Q630" s="3">
        <f>(  'Swap(vs6M)_2Y'!B633 + ( ('Swap(vs6M)_3Y'!B637 - 'Swap(vs6M)_2Y'!B633)/1  )*(P630-2) )/100</f>
        <v>-7.9980158730158719E-4</v>
      </c>
      <c r="R630" s="3">
        <f t="shared" si="252"/>
        <v>1.5358508560277369</v>
      </c>
      <c r="S630" s="3">
        <f t="shared" si="253"/>
        <v>1.4394435627461926</v>
      </c>
      <c r="T630" s="13">
        <f t="shared" si="254"/>
        <v>0.93771251826049606</v>
      </c>
      <c r="U630" s="13">
        <f t="shared" si="254"/>
        <v>0.92498755533133248</v>
      </c>
      <c r="V630" s="3">
        <f t="shared" si="255"/>
        <v>157.64324671643431</v>
      </c>
      <c r="W630" s="13">
        <f t="shared" si="256"/>
        <v>0.93771251826049606</v>
      </c>
      <c r="X630" s="3">
        <f t="shared" si="257"/>
        <v>1.1001332752525242E-3</v>
      </c>
      <c r="Y630" s="3">
        <f t="shared" si="258"/>
        <v>-2.0424516802313368</v>
      </c>
      <c r="Z630" s="3">
        <f t="shared" si="259"/>
        <v>222.32061355030774</v>
      </c>
      <c r="AA630" s="3">
        <f t="shared" si="260"/>
        <v>2276.5605696347684</v>
      </c>
      <c r="AD630" s="3">
        <f t="shared" si="245"/>
        <v>2.5016826581643059E-3</v>
      </c>
      <c r="AE630" s="3">
        <f>Eur_1M!B629/100</f>
        <v>-1.4599999999999999E-3</v>
      </c>
      <c r="AF630" s="3">
        <f t="shared" si="246"/>
        <v>1.3498178793077744</v>
      </c>
      <c r="AG630" s="3">
        <f t="shared" si="247"/>
        <v>-0.34981787930777442</v>
      </c>
      <c r="AH630" s="3">
        <f t="shared" si="249"/>
        <v>1.0025016826581643</v>
      </c>
      <c r="AI630" s="3">
        <f t="shared" si="248"/>
        <v>0.99853999999999998</v>
      </c>
      <c r="AL630" s="25"/>
      <c r="AM630" s="25"/>
    </row>
    <row r="631" spans="1:39">
      <c r="A631" s="4">
        <v>42325</v>
      </c>
      <c r="B631" s="3">
        <v>140.10570000000001</v>
      </c>
      <c r="C631" s="3">
        <f t="shared" si="236"/>
        <v>3.5336711033942585E-4</v>
      </c>
      <c r="D631" s="3">
        <f t="shared" si="237"/>
        <v>1.2486831466963596E-7</v>
      </c>
      <c r="E631" s="3">
        <f t="shared" si="238"/>
        <v>1.445176592109243E-4</v>
      </c>
      <c r="F631" s="3">
        <f t="shared" si="239"/>
        <v>4.3361207145734401E-3</v>
      </c>
      <c r="G631" s="3">
        <f t="shared" si="240"/>
        <v>4.2533249135955908E-2</v>
      </c>
      <c r="H631" s="3">
        <f t="shared" si="241"/>
        <v>1.3510689238904159</v>
      </c>
      <c r="I631" s="13">
        <f>I632*(1+(H632*((B631/B632)-1))+((1-H632)*(Eur_1M!B631/100)*((A631-A632)/360)))</f>
        <v>121.40989280283627</v>
      </c>
      <c r="J631" s="3">
        <f t="shared" si="242"/>
        <v>116.15535649297929</v>
      </c>
      <c r="K631" s="3">
        <f t="shared" si="235"/>
        <v>1.1525870064970876</v>
      </c>
      <c r="L631" s="13">
        <f t="shared" si="243"/>
        <v>1152.5870064970875</v>
      </c>
      <c r="M631" s="3">
        <f t="shared" si="244"/>
        <v>4.8670005562381156E-4</v>
      </c>
      <c r="N631" s="3">
        <f t="shared" si="250"/>
        <v>6.1578388337660613E-2</v>
      </c>
      <c r="O631" s="3">
        <v>620</v>
      </c>
      <c r="P631" s="3">
        <f t="shared" si="251"/>
        <v>2.4603174603174605</v>
      </c>
      <c r="Q631" s="3">
        <f>(  'Swap(vs6M)_2Y'!B634 + ( ('Swap(vs6M)_3Y'!B638 - 'Swap(vs6M)_2Y'!B634)/1  )*(P631-2) )/100</f>
        <v>-7.7555555555555559E-4</v>
      </c>
      <c r="R631" s="3">
        <f t="shared" si="252"/>
        <v>1.4987914700116833</v>
      </c>
      <c r="S631" s="3">
        <f t="shared" si="253"/>
        <v>1.40220331009359</v>
      </c>
      <c r="T631" s="13">
        <f t="shared" si="254"/>
        <v>0.93303613091046866</v>
      </c>
      <c r="U631" s="13">
        <f t="shared" si="254"/>
        <v>0.91957272825471981</v>
      </c>
      <c r="V631" s="3">
        <f t="shared" si="255"/>
        <v>154.0762691639103</v>
      </c>
      <c r="W631" s="13">
        <f t="shared" si="256"/>
        <v>0.93303613091046866</v>
      </c>
      <c r="X631" s="3">
        <f t="shared" si="257"/>
        <v>1.1655157095041874E-3</v>
      </c>
      <c r="Y631" s="3">
        <f t="shared" si="258"/>
        <v>-2.2210265808312202</v>
      </c>
      <c r="Z631" s="3">
        <f t="shared" si="259"/>
        <v>234.57678895113517</v>
      </c>
      <c r="AA631" s="3">
        <f t="shared" si="260"/>
        <v>2266.7619531262026</v>
      </c>
      <c r="AD631" s="3">
        <f t="shared" si="245"/>
        <v>3.5342955185146963E-4</v>
      </c>
      <c r="AE631" s="3">
        <f>Eur_1M!B630/100</f>
        <v>-1.4399999999999999E-3</v>
      </c>
      <c r="AF631" s="3">
        <f t="shared" si="246"/>
        <v>1.3510689238904159</v>
      </c>
      <c r="AG631" s="3">
        <f t="shared" si="247"/>
        <v>-0.35106892389041588</v>
      </c>
      <c r="AH631" s="3">
        <f t="shared" si="249"/>
        <v>1.0003534295518515</v>
      </c>
      <c r="AI631" s="3">
        <f t="shared" si="248"/>
        <v>0.99856</v>
      </c>
      <c r="AL631" s="25"/>
      <c r="AM631" s="25"/>
    </row>
    <row r="632" spans="1:39">
      <c r="A632" s="4">
        <v>42324</v>
      </c>
      <c r="B632" s="3">
        <v>140.05619999999999</v>
      </c>
      <c r="C632" s="3">
        <f t="shared" si="236"/>
        <v>6.0351131129969245E-4</v>
      </c>
      <c r="D632" s="3">
        <f t="shared" si="237"/>
        <v>3.642259028666743E-7</v>
      </c>
      <c r="E632" s="3">
        <f t="shared" si="238"/>
        <v>1.5682327908049466E-4</v>
      </c>
      <c r="F632" s="3">
        <f t="shared" si="239"/>
        <v>4.5706385834882231E-4</v>
      </c>
      <c r="G632" s="3">
        <f t="shared" si="240"/>
        <v>4.445044099635851E-2</v>
      </c>
      <c r="H632" s="3">
        <f t="shared" si="241"/>
        <v>1.373334585223547</v>
      </c>
      <c r="I632" s="13">
        <f>I633*(1+(H633*((B632/B633)-1))+((1-H633)*(Eur_1M!B632/100)*((A632-A633)/360)))</f>
        <v>121.35081697852547</v>
      </c>
      <c r="J632" s="3">
        <f t="shared" si="242"/>
        <v>116.09883742954449</v>
      </c>
      <c r="K632" s="3">
        <f t="shared" si="235"/>
        <v>1.1520261788254142</v>
      </c>
      <c r="L632" s="13">
        <f t="shared" si="243"/>
        <v>1152.0261788254143</v>
      </c>
      <c r="M632" s="3">
        <f t="shared" si="244"/>
        <v>8.3323040108379304E-4</v>
      </c>
      <c r="N632" s="3">
        <f t="shared" si="250"/>
        <v>6.2225975778074823E-2</v>
      </c>
      <c r="O632" s="3">
        <v>621</v>
      </c>
      <c r="P632" s="3">
        <f t="shared" si="251"/>
        <v>2.4642857142857144</v>
      </c>
      <c r="Q632" s="3">
        <f>(  'Swap(vs6M)_2Y'!B635 + ( ('Swap(vs6M)_3Y'!B639 - 'Swap(vs6M)_2Y'!B635)/1  )*(P632-2) )/100</f>
        <v>-6.7042857142857138E-4</v>
      </c>
      <c r="R632" s="3">
        <f t="shared" si="252"/>
        <v>1.4807252625116916</v>
      </c>
      <c r="S632" s="3">
        <f t="shared" si="253"/>
        <v>1.3830426547152062</v>
      </c>
      <c r="T632" s="13">
        <f t="shared" si="254"/>
        <v>0.93066010036153979</v>
      </c>
      <c r="U632" s="13">
        <f t="shared" si="254"/>
        <v>0.91667410632214086</v>
      </c>
      <c r="V632" s="3">
        <f t="shared" si="255"/>
        <v>153.95497860438445</v>
      </c>
      <c r="W632" s="13">
        <f t="shared" si="256"/>
        <v>0.93066010036153979</v>
      </c>
      <c r="X632" s="3">
        <f t="shared" si="257"/>
        <v>1.1844722074087286E-3</v>
      </c>
      <c r="Y632" s="3">
        <f t="shared" si="258"/>
        <v>-2.4278471339830503</v>
      </c>
      <c r="Z632" s="3">
        <f t="shared" si="259"/>
        <v>241.05289196820956</v>
      </c>
      <c r="AA632" s="3">
        <f t="shared" si="260"/>
        <v>2262.6820579081209</v>
      </c>
      <c r="AD632" s="3">
        <f t="shared" si="245"/>
        <v>6.0369346089239606E-4</v>
      </c>
      <c r="AE632" s="3">
        <f>Eur_1M!B631/100</f>
        <v>-1.3900000000000002E-3</v>
      </c>
      <c r="AF632" s="3">
        <f t="shared" si="246"/>
        <v>1.373334585223547</v>
      </c>
      <c r="AG632" s="3">
        <f t="shared" si="247"/>
        <v>-0.37333458522354701</v>
      </c>
      <c r="AH632" s="3">
        <f t="shared" si="249"/>
        <v>1.0006036934608924</v>
      </c>
      <c r="AI632" s="3">
        <f t="shared" si="248"/>
        <v>0.99861</v>
      </c>
      <c r="AL632" s="25"/>
      <c r="AM632" s="25"/>
    </row>
    <row r="633" spans="1:39">
      <c r="A633" s="4">
        <v>42321</v>
      </c>
      <c r="B633" s="3">
        <v>139.9717</v>
      </c>
      <c r="C633" s="3">
        <f t="shared" si="236"/>
        <v>2.5093667291621723E-3</v>
      </c>
      <c r="D633" s="3">
        <f t="shared" si="237"/>
        <v>6.2969213814260594E-6</v>
      </c>
      <c r="E633" s="3">
        <f t="shared" si="238"/>
        <v>1.5653117245726498E-4</v>
      </c>
      <c r="F633" s="3">
        <f t="shared" si="239"/>
        <v>-4.1499778275332544E-4</v>
      </c>
      <c r="G633" s="3">
        <f t="shared" si="240"/>
        <v>4.4409281376430021E-2</v>
      </c>
      <c r="H633" s="3">
        <f t="shared" si="241"/>
        <v>1.3737284801164398</v>
      </c>
      <c r="I633" s="13">
        <f>I634*(1+(H634*((B633/B634)-1))+((1-H634)*(Eur_1M!B633/100)*((A633-A634)/360)))</f>
        <v>121.24974590221692</v>
      </c>
      <c r="J633" s="3">
        <f t="shared" si="242"/>
        <v>116.00214063961474</v>
      </c>
      <c r="K633" s="3">
        <f t="shared" si="235"/>
        <v>1.1510666753896019</v>
      </c>
      <c r="L633" s="13">
        <f t="shared" si="243"/>
        <v>1151.0666753896019</v>
      </c>
      <c r="M633" s="3">
        <f t="shared" si="244"/>
        <v>3.4194804346223354E-3</v>
      </c>
      <c r="N633" s="3">
        <f t="shared" si="250"/>
        <v>6.2093292837539199E-2</v>
      </c>
      <c r="O633" s="3">
        <v>622</v>
      </c>
      <c r="P633" s="3">
        <f t="shared" si="251"/>
        <v>2.4682539682539684</v>
      </c>
      <c r="Q633" s="3">
        <f>(  'Swap(vs6M)_2Y'!B636 + ( ('Swap(vs6M)_3Y'!B640 - 'Swap(vs6M)_2Y'!B636)/1  )*(P633-2) )/100</f>
        <v>-6.2563492063492053E-4</v>
      </c>
      <c r="R633" s="3">
        <f t="shared" si="252"/>
        <v>1.4751308397105689</v>
      </c>
      <c r="S633" s="3">
        <f t="shared" si="253"/>
        <v>1.3775780680011471</v>
      </c>
      <c r="T633" s="13">
        <f t="shared" si="254"/>
        <v>0.92991131468149102</v>
      </c>
      <c r="U633" s="13">
        <f t="shared" si="254"/>
        <v>0.91583320188799622</v>
      </c>
      <c r="V633" s="3">
        <f t="shared" si="255"/>
        <v>153.14137765598355</v>
      </c>
      <c r="W633" s="13">
        <f t="shared" si="256"/>
        <v>0.92991131468149102</v>
      </c>
      <c r="X633" s="3">
        <f t="shared" si="257"/>
        <v>1.1968926170347527E-3</v>
      </c>
      <c r="Y633" s="3">
        <f t="shared" si="258"/>
        <v>-2.4832787501188847</v>
      </c>
      <c r="Z633" s="3">
        <f t="shared" si="259"/>
        <v>243.04723509266557</v>
      </c>
      <c r="AA633" s="3">
        <f t="shared" si="260"/>
        <v>2264.0023678384287</v>
      </c>
      <c r="AD633" s="3">
        <f t="shared" si="245"/>
        <v>2.5125178250533509E-3</v>
      </c>
      <c r="AE633" s="3">
        <f>Eur_1M!B632/100</f>
        <v>-1.3700000000000001E-3</v>
      </c>
      <c r="AF633" s="3">
        <f t="shared" si="246"/>
        <v>1.3737284801164398</v>
      </c>
      <c r="AG633" s="3">
        <f t="shared" si="247"/>
        <v>-0.37372848011643978</v>
      </c>
      <c r="AH633" s="3">
        <f t="shared" si="249"/>
        <v>1.0025125178250534</v>
      </c>
      <c r="AI633" s="3">
        <f t="shared" si="248"/>
        <v>0.99863000000000002</v>
      </c>
      <c r="AL633" s="25"/>
      <c r="AM633" s="25"/>
    </row>
    <row r="634" spans="1:39">
      <c r="A634" s="4">
        <v>42320</v>
      </c>
      <c r="B634" s="3">
        <v>139.62090000000001</v>
      </c>
      <c r="C634" s="3">
        <f t="shared" si="236"/>
        <v>6.4194373590444639E-4</v>
      </c>
      <c r="D634" s="3">
        <f t="shared" si="237"/>
        <v>4.120917600669576E-7</v>
      </c>
      <c r="E634" s="3">
        <f t="shared" si="238"/>
        <v>1.516395432204365E-4</v>
      </c>
      <c r="F634" s="3">
        <f t="shared" si="239"/>
        <v>-1.7389143254472605E-3</v>
      </c>
      <c r="G634" s="3">
        <f t="shared" si="240"/>
        <v>4.3689280562488268E-2</v>
      </c>
      <c r="H634" s="3">
        <f t="shared" si="241"/>
        <v>1.3627617126436855</v>
      </c>
      <c r="I634" s="13">
        <f>I635*(1+(H635*((B634/B635)-1))+((1-H635)*(Eur_1M!B634/100)*((A634-A635)/360)))</f>
        <v>120.83584283842426</v>
      </c>
      <c r="J634" s="3">
        <f t="shared" si="242"/>
        <v>115.6061510145646</v>
      </c>
      <c r="K634" s="3">
        <f t="shared" si="235"/>
        <v>1.14713734737305</v>
      </c>
      <c r="L634" s="13">
        <f t="shared" si="243"/>
        <v>1147.13734737305</v>
      </c>
      <c r="M634" s="3">
        <f t="shared" si="244"/>
        <v>8.7919886461832277E-4</v>
      </c>
      <c r="N634" s="3">
        <f t="shared" si="250"/>
        <v>6.2221052527090821E-2</v>
      </c>
      <c r="O634" s="3">
        <v>623</v>
      </c>
      <c r="P634" s="3">
        <f t="shared" si="251"/>
        <v>2.4722222222222223</v>
      </c>
      <c r="Q634" s="3">
        <f>(  'Swap(vs6M)_2Y'!B637 + ( ('Swap(vs6M)_3Y'!B641 - 'Swap(vs6M)_2Y'!B637)/1  )*(P634-2) )/100</f>
        <v>-4.6947222222222225E-4</v>
      </c>
      <c r="R634" s="3">
        <f t="shared" si="252"/>
        <v>1.4401671600975976</v>
      </c>
      <c r="S634" s="3">
        <f t="shared" si="253"/>
        <v>1.3423351208380514</v>
      </c>
      <c r="T634" s="13">
        <f t="shared" si="254"/>
        <v>0.9250899440814081</v>
      </c>
      <c r="U634" s="13">
        <f t="shared" si="254"/>
        <v>0.91025631963354026</v>
      </c>
      <c r="V634" s="3">
        <f t="shared" si="255"/>
        <v>149.89181198239032</v>
      </c>
      <c r="W634" s="13">
        <f t="shared" si="256"/>
        <v>0.9250899440814081</v>
      </c>
      <c r="X634" s="3">
        <f t="shared" si="257"/>
        <v>1.2601796904057848E-3</v>
      </c>
      <c r="Y634" s="3">
        <f t="shared" si="258"/>
        <v>-2.7821857915646508</v>
      </c>
      <c r="Z634" s="3">
        <f t="shared" si="259"/>
        <v>255.08691054528092</v>
      </c>
      <c r="AA634" s="3">
        <f t="shared" si="260"/>
        <v>2252.9692699218026</v>
      </c>
      <c r="AD634" s="3">
        <f t="shared" si="245"/>
        <v>6.4214982588151059E-4</v>
      </c>
      <c r="AE634" s="3">
        <f>Eur_1M!B633/100</f>
        <v>-1.3600000000000001E-3</v>
      </c>
      <c r="AF634" s="3">
        <f t="shared" si="246"/>
        <v>1.3627617126436855</v>
      </c>
      <c r="AG634" s="3">
        <f t="shared" si="247"/>
        <v>-0.36276171264368551</v>
      </c>
      <c r="AH634" s="3">
        <f t="shared" si="249"/>
        <v>1.0006421498258815</v>
      </c>
      <c r="AI634" s="3">
        <f t="shared" si="248"/>
        <v>0.99863999999999997</v>
      </c>
      <c r="AL634" s="25"/>
      <c r="AM634" s="25"/>
    </row>
    <row r="635" spans="1:39">
      <c r="A635" s="4">
        <v>42319</v>
      </c>
      <c r="B635" s="3">
        <v>139.53129999999999</v>
      </c>
      <c r="C635" s="3">
        <f t="shared" si="236"/>
        <v>9.8808002164891846E-4</v>
      </c>
      <c r="D635" s="3">
        <f t="shared" si="237"/>
        <v>9.7630212918172718E-7</v>
      </c>
      <c r="E635" s="3">
        <f t="shared" si="238"/>
        <v>1.5191711981306924E-4</v>
      </c>
      <c r="F635" s="3">
        <f t="shared" si="239"/>
        <v>-3.2113207954341666E-3</v>
      </c>
      <c r="G635" s="3">
        <f t="shared" si="240"/>
        <v>4.3676753352972844E-2</v>
      </c>
      <c r="H635" s="3">
        <f t="shared" si="241"/>
        <v>1.3676518795846866</v>
      </c>
      <c r="I635" s="13">
        <f>I636*(1+(H636*((B635/B636)-1))+((1-H636)*(Eur_1M!B635/100)*((A635-A636)/360)))</f>
        <v>120.72965079139956</v>
      </c>
      <c r="J635" s="3">
        <f t="shared" si="242"/>
        <v>115.50455488599455</v>
      </c>
      <c r="K635" s="3">
        <f t="shared" si="235"/>
        <v>1.1461292287529903</v>
      </c>
      <c r="L635" s="13">
        <f t="shared" si="243"/>
        <v>1146.1292287529902</v>
      </c>
      <c r="M635" s="3">
        <f t="shared" si="244"/>
        <v>1.3398746856011809E-3</v>
      </c>
      <c r="N635" s="3">
        <f t="shared" si="250"/>
        <v>6.2240056611083387E-2</v>
      </c>
      <c r="O635" s="3">
        <v>624</v>
      </c>
      <c r="P635" s="3">
        <f t="shared" si="251"/>
        <v>2.4761904761904763</v>
      </c>
      <c r="Q635" s="3">
        <f>(  'Swap(vs6M)_2Y'!B638 + ( ('Swap(vs6M)_3Y'!B642 - 'Swap(vs6M)_2Y'!B638)/1  )*(P635-2) )/100</f>
        <v>-5.404761904761904E-4</v>
      </c>
      <c r="R635" s="3">
        <f t="shared" si="252"/>
        <v>1.4278906045318558</v>
      </c>
      <c r="S635" s="3">
        <f t="shared" si="253"/>
        <v>1.3299501752025351</v>
      </c>
      <c r="T635" s="13">
        <f t="shared" si="254"/>
        <v>0.92333832583093745</v>
      </c>
      <c r="U635" s="13">
        <f t="shared" si="254"/>
        <v>0.90823265595479985</v>
      </c>
      <c r="V635" s="3">
        <f t="shared" si="255"/>
        <v>148.81606583408154</v>
      </c>
      <c r="W635" s="13">
        <f t="shared" si="256"/>
        <v>0.92333832583093745</v>
      </c>
      <c r="X635" s="3">
        <f t="shared" si="257"/>
        <v>1.2822689804989058E-3</v>
      </c>
      <c r="Y635" s="3">
        <f t="shared" si="258"/>
        <v>-2.7710077107128819</v>
      </c>
      <c r="Z635" s="3">
        <f t="shared" si="259"/>
        <v>259.59740118631987</v>
      </c>
      <c r="AA635" s="3">
        <f t="shared" si="260"/>
        <v>2251.968896489886</v>
      </c>
      <c r="AD635" s="3">
        <f t="shared" si="245"/>
        <v>9.8856833353067053E-4</v>
      </c>
      <c r="AE635" s="3">
        <f>Eur_1M!B634/100</f>
        <v>-1.32E-3</v>
      </c>
      <c r="AF635" s="3">
        <f t="shared" si="246"/>
        <v>1.3676518795846866</v>
      </c>
      <c r="AG635" s="3">
        <f t="shared" si="247"/>
        <v>-0.36765187958468659</v>
      </c>
      <c r="AH635" s="3">
        <f t="shared" si="249"/>
        <v>1.0009885683335307</v>
      </c>
      <c r="AI635" s="3">
        <f t="shared" si="248"/>
        <v>0.99868000000000001</v>
      </c>
      <c r="AL635" s="25"/>
      <c r="AM635" s="25"/>
    </row>
    <row r="636" spans="1:39">
      <c r="A636" s="4">
        <v>42318</v>
      </c>
      <c r="B636" s="3">
        <v>139.39349999999999</v>
      </c>
      <c r="C636" s="3">
        <f t="shared" si="236"/>
        <v>9.0504271397519494E-4</v>
      </c>
      <c r="D636" s="3">
        <f t="shared" si="237"/>
        <v>8.1910231411958649E-7</v>
      </c>
      <c r="E636" s="3">
        <f t="shared" si="238"/>
        <v>1.5413876503282787E-4</v>
      </c>
      <c r="F636" s="3">
        <f t="shared" si="239"/>
        <v>-2.4111202605315287E-3</v>
      </c>
      <c r="G636" s="3">
        <f t="shared" si="240"/>
        <v>4.4028240185588409E-2</v>
      </c>
      <c r="H636" s="3">
        <f t="shared" si="241"/>
        <v>1.3549904686542351</v>
      </c>
      <c r="I636" s="13">
        <f>I637*(1+(H637*((B636/B637)-1))+((1-H637)*(Eur_1M!B636/100)*((A636-A637)/360)))</f>
        <v>120.56799651092618</v>
      </c>
      <c r="J636" s="3">
        <f t="shared" si="242"/>
        <v>115.34989689113497</v>
      </c>
      <c r="K636" s="3">
        <f t="shared" si="235"/>
        <v>1.1445945875559929</v>
      </c>
      <c r="L636" s="13">
        <f t="shared" si="243"/>
        <v>1144.5945875559928</v>
      </c>
      <c r="M636" s="3">
        <f t="shared" si="244"/>
        <v>1.2750941720643251E-3</v>
      </c>
      <c r="N636" s="3">
        <f t="shared" si="250"/>
        <v>6.2218251008327112E-2</v>
      </c>
      <c r="O636" s="3">
        <v>625</v>
      </c>
      <c r="P636" s="3">
        <f t="shared" si="251"/>
        <v>2.4801587301587302</v>
      </c>
      <c r="Q636" s="3">
        <f>(  'Swap(vs6M)_2Y'!B639 + ( ('Swap(vs6M)_3Y'!B643 - 'Swap(vs6M)_2Y'!B639)/1  )*(P636-2) )/100</f>
        <v>-3.4927380952380947E-4</v>
      </c>
      <c r="R636" s="3">
        <f t="shared" si="252"/>
        <v>1.4184353895177111</v>
      </c>
      <c r="S636" s="3">
        <f t="shared" si="253"/>
        <v>1.320450854293052</v>
      </c>
      <c r="T636" s="13">
        <f t="shared" si="254"/>
        <v>0.92196815521263686</v>
      </c>
      <c r="U636" s="13">
        <f t="shared" si="254"/>
        <v>0.90665773289443208</v>
      </c>
      <c r="V636" s="3">
        <f t="shared" si="255"/>
        <v>147.83629085602513</v>
      </c>
      <c r="W636" s="13">
        <f t="shared" si="256"/>
        <v>0.92196815521263686</v>
      </c>
      <c r="X636" s="3">
        <f t="shared" si="257"/>
        <v>1.3007969355208057E-3</v>
      </c>
      <c r="Y636" s="3">
        <f t="shared" si="258"/>
        <v>-2.9815689089109911</v>
      </c>
      <c r="Z636" s="3">
        <f t="shared" si="259"/>
        <v>262.9723916824849</v>
      </c>
      <c r="AA636" s="3">
        <f t="shared" si="260"/>
        <v>2250.6038430043218</v>
      </c>
      <c r="AD636" s="3">
        <f t="shared" si="245"/>
        <v>9.0545238871397871E-4</v>
      </c>
      <c r="AE636" s="3">
        <f>Eur_1M!B635/100</f>
        <v>-1.2900000000000001E-3</v>
      </c>
      <c r="AF636" s="3">
        <f t="shared" si="246"/>
        <v>1.3549904686542351</v>
      </c>
      <c r="AG636" s="3">
        <f t="shared" si="247"/>
        <v>-0.35499046865423511</v>
      </c>
      <c r="AH636" s="3">
        <f t="shared" si="249"/>
        <v>1.000905452388714</v>
      </c>
      <c r="AI636" s="3">
        <f t="shared" si="248"/>
        <v>0.99870999999999999</v>
      </c>
      <c r="AL636" s="25"/>
      <c r="AM636" s="25"/>
    </row>
    <row r="637" spans="1:39">
      <c r="A637" s="4">
        <v>42317</v>
      </c>
      <c r="B637" s="3">
        <v>139.26740000000001</v>
      </c>
      <c r="C637" s="3">
        <f t="shared" si="236"/>
        <v>4.2014347979024236E-4</v>
      </c>
      <c r="D637" s="3">
        <f t="shared" si="237"/>
        <v>1.7652054361025379E-7</v>
      </c>
      <c r="E637" s="3">
        <f t="shared" si="238"/>
        <v>1.5332563629791358E-4</v>
      </c>
      <c r="F637" s="3">
        <f t="shared" si="239"/>
        <v>-3.3934519077720338E-3</v>
      </c>
      <c r="G637" s="3">
        <f t="shared" si="240"/>
        <v>4.3870813103565602E-2</v>
      </c>
      <c r="H637" s="3">
        <f t="shared" si="241"/>
        <v>1.4075751246018484</v>
      </c>
      <c r="I637" s="13">
        <f>I638*(1+(H638*((B637/B638)-1))+((1-H638)*(Eur_1M!B637/100)*((A637-A638)/360)))</f>
        <v>120.41435893324375</v>
      </c>
      <c r="J637" s="3">
        <f t="shared" si="242"/>
        <v>115.20290864170623</v>
      </c>
      <c r="K637" s="3">
        <f t="shared" si="235"/>
        <v>1.1431360517508915</v>
      </c>
      <c r="L637" s="13">
        <f t="shared" si="243"/>
        <v>1143.1360517508915</v>
      </c>
      <c r="M637" s="3">
        <f t="shared" si="244"/>
        <v>6.044435442511592E-4</v>
      </c>
      <c r="N637" s="3">
        <f t="shared" si="250"/>
        <v>6.341883652376365E-2</v>
      </c>
      <c r="O637" s="3">
        <v>626</v>
      </c>
      <c r="P637" s="3">
        <f t="shared" si="251"/>
        <v>2.4841269841269842</v>
      </c>
      <c r="Q637" s="3">
        <f>(  'Swap(vs6M)_2Y'!B640 + ( ('Swap(vs6M)_3Y'!B644 - 'Swap(vs6M)_2Y'!B640)/1  )*(P637-2) )/100</f>
        <v>-3.9309523809523807E-4</v>
      </c>
      <c r="R637" s="3">
        <f t="shared" si="252"/>
        <v>1.3785625676498561</v>
      </c>
      <c r="S637" s="3">
        <f t="shared" si="253"/>
        <v>1.2786074196708068</v>
      </c>
      <c r="T637" s="13">
        <f t="shared" si="254"/>
        <v>0.91598516778653027</v>
      </c>
      <c r="U637" s="13">
        <f t="shared" si="254"/>
        <v>0.89948233207156958</v>
      </c>
      <c r="V637" s="3">
        <f t="shared" si="255"/>
        <v>146.73456396679876</v>
      </c>
      <c r="W637" s="13">
        <f t="shared" si="256"/>
        <v>0.91598516778653027</v>
      </c>
      <c r="X637" s="3">
        <f t="shared" si="257"/>
        <v>1.3499970348211207E-3</v>
      </c>
      <c r="Y637" s="3">
        <f t="shared" si="258"/>
        <v>-3.193676881708079</v>
      </c>
      <c r="Z637" s="3">
        <f t="shared" si="259"/>
        <v>277.92058828741358</v>
      </c>
      <c r="AA637" s="3">
        <f t="shared" si="260"/>
        <v>2236.6113143992857</v>
      </c>
      <c r="AD637" s="3">
        <f t="shared" si="245"/>
        <v>4.2023175242400512E-4</v>
      </c>
      <c r="AE637" s="3">
        <f>Eur_1M!B636/100</f>
        <v>-1.25E-3</v>
      </c>
      <c r="AF637" s="3">
        <f t="shared" si="246"/>
        <v>1.4075751246018484</v>
      </c>
      <c r="AG637" s="3">
        <f t="shared" si="247"/>
        <v>-0.40757512460184842</v>
      </c>
      <c r="AH637" s="3">
        <f t="shared" si="249"/>
        <v>1.000420231752424</v>
      </c>
      <c r="AI637" s="3">
        <f t="shared" si="248"/>
        <v>0.99875000000000003</v>
      </c>
      <c r="AL637" s="25"/>
      <c r="AM637" s="25"/>
    </row>
    <row r="638" spans="1:39">
      <c r="A638" s="4">
        <v>42314</v>
      </c>
      <c r="B638" s="3">
        <v>139.2089</v>
      </c>
      <c r="C638" s="3">
        <f t="shared" si="236"/>
        <v>-3.4392609808931531E-3</v>
      </c>
      <c r="D638" s="3">
        <f t="shared" si="237"/>
        <v>1.1828516094694134E-5</v>
      </c>
      <c r="E638" s="3">
        <f t="shared" si="238"/>
        <v>1.5585314491053495E-4</v>
      </c>
      <c r="F638" s="3">
        <f t="shared" si="239"/>
        <v>-2.1692021389043891E-3</v>
      </c>
      <c r="G638" s="3">
        <f t="shared" si="240"/>
        <v>4.428075428426554E-2</v>
      </c>
      <c r="H638" s="3">
        <f t="shared" si="241"/>
        <v>1.4282616281190945</v>
      </c>
      <c r="I638" s="13">
        <f>I639*(1+(H639*((B638/B639)-1))+((1-H639)*(Eur_1M!B638/100)*((A638-A639)/360)))</f>
        <v>120.34159724373346</v>
      </c>
      <c r="J638" s="3">
        <f t="shared" si="242"/>
        <v>115.13329602786574</v>
      </c>
      <c r="K638" s="3">
        <f t="shared" si="235"/>
        <v>1.1424452993256626</v>
      </c>
      <c r="L638" s="13">
        <f t="shared" si="243"/>
        <v>1142.4452993256627</v>
      </c>
      <c r="M638" s="3">
        <f t="shared" si="244"/>
        <v>-4.9328395836285947E-3</v>
      </c>
      <c r="N638" s="3">
        <f t="shared" si="250"/>
        <v>6.332629914011545E-2</v>
      </c>
      <c r="O638" s="3">
        <v>627</v>
      </c>
      <c r="P638" s="3">
        <f t="shared" si="251"/>
        <v>2.4880952380952381</v>
      </c>
      <c r="Q638" s="3">
        <f>(  'Swap(vs6M)_2Y'!B641 + ( ('Swap(vs6M)_3Y'!B645 - 'Swap(vs6M)_2Y'!B641)/1  )*(P638-2) )/100</f>
        <v>-3.3590476190476193E-4</v>
      </c>
      <c r="R638" s="3">
        <f t="shared" si="252"/>
        <v>1.3747672365827934</v>
      </c>
      <c r="S638" s="3">
        <f t="shared" si="253"/>
        <v>1.2748782497487343</v>
      </c>
      <c r="T638" s="13">
        <f t="shared" si="254"/>
        <v>0.91539819068987105</v>
      </c>
      <c r="U638" s="13">
        <f t="shared" si="254"/>
        <v>0.89882383067252847</v>
      </c>
      <c r="V638" s="3">
        <f t="shared" si="255"/>
        <v>146.21701155485914</v>
      </c>
      <c r="W638" s="13">
        <f t="shared" si="256"/>
        <v>0.91539819068987105</v>
      </c>
      <c r="X638" s="3">
        <f t="shared" si="257"/>
        <v>1.3587890057466729E-3</v>
      </c>
      <c r="Y638" s="3">
        <f t="shared" si="258"/>
        <v>-3.2538228106149871</v>
      </c>
      <c r="Z638" s="3">
        <f t="shared" si="259"/>
        <v>279.43059952741709</v>
      </c>
      <c r="AA638" s="3">
        <f t="shared" si="260"/>
        <v>2238.2291406867871</v>
      </c>
      <c r="AD638" s="3">
        <f t="shared" si="245"/>
        <v>-3.4333534972457169E-3</v>
      </c>
      <c r="AE638" s="3">
        <f>Eur_1M!B637/100</f>
        <v>-1.24E-3</v>
      </c>
      <c r="AF638" s="3">
        <f t="shared" si="246"/>
        <v>1.4282616281190945</v>
      </c>
      <c r="AG638" s="3">
        <f t="shared" si="247"/>
        <v>-0.42826162811909452</v>
      </c>
      <c r="AH638" s="3">
        <f t="shared" si="249"/>
        <v>0.99656664650275428</v>
      </c>
      <c r="AI638" s="3">
        <f t="shared" si="248"/>
        <v>0.99875999999999998</v>
      </c>
      <c r="AL638" s="25"/>
      <c r="AM638" s="25"/>
    </row>
    <row r="639" spans="1:39">
      <c r="A639" s="4">
        <v>42313</v>
      </c>
      <c r="B639" s="3">
        <v>139.6885</v>
      </c>
      <c r="C639" s="3">
        <f t="shared" si="236"/>
        <v>-2.0238868383043317E-3</v>
      </c>
      <c r="D639" s="3">
        <f t="shared" si="237"/>
        <v>4.0961179342615042E-6</v>
      </c>
      <c r="E639" s="3">
        <f t="shared" si="238"/>
        <v>1.442402692420732E-4</v>
      </c>
      <c r="F639" s="3">
        <f t="shared" si="239"/>
        <v>8.0568784135199851E-4</v>
      </c>
      <c r="G639" s="3">
        <f t="shared" si="240"/>
        <v>4.2626499254859881E-2</v>
      </c>
      <c r="H639" s="3">
        <f t="shared" si="241"/>
        <v>1.4336346956456318</v>
      </c>
      <c r="I639" s="13">
        <f>I640*(1+(H640*((B639/B640)-1))+((1-H640)*(Eur_1M!B639/100)*((A639-A640)/360)))</f>
        <v>120.93668957899474</v>
      </c>
      <c r="J639" s="3">
        <f t="shared" si="242"/>
        <v>115.70263317785209</v>
      </c>
      <c r="K639" s="3">
        <f t="shared" si="235"/>
        <v>1.1480947211104429</v>
      </c>
      <c r="L639" s="13">
        <f t="shared" si="243"/>
        <v>1148.0947211104428</v>
      </c>
      <c r="M639" s="3">
        <f t="shared" si="244"/>
        <v>-2.8547549382237133E-3</v>
      </c>
      <c r="N639" s="3">
        <f t="shared" si="250"/>
        <v>6.32772959984894E-2</v>
      </c>
      <c r="O639" s="3">
        <v>628</v>
      </c>
      <c r="P639" s="3">
        <f t="shared" si="251"/>
        <v>2.4920634920634921</v>
      </c>
      <c r="Q639" s="3">
        <f>(  'Swap(vs6M)_2Y'!B642 + ( ('Swap(vs6M)_3Y'!B646 - 'Swap(vs6M)_2Y'!B642)/1  )*(P639-2) )/100</f>
        <v>-2.544444444444444E-4</v>
      </c>
      <c r="R639" s="3">
        <f t="shared" si="252"/>
        <v>1.4261393111600746</v>
      </c>
      <c r="S639" s="3">
        <f t="shared" si="253"/>
        <v>1.3262480574591617</v>
      </c>
      <c r="T639" s="13">
        <f t="shared" si="254"/>
        <v>0.92308593327987321</v>
      </c>
      <c r="U639" s="13">
        <f t="shared" si="254"/>
        <v>0.90762122712042403</v>
      </c>
      <c r="V639" s="3">
        <f t="shared" si="255"/>
        <v>151.59316240963085</v>
      </c>
      <c r="W639" s="13">
        <f t="shared" si="256"/>
        <v>0.92308593327987321</v>
      </c>
      <c r="X639" s="3">
        <f t="shared" si="257"/>
        <v>1.2582151170537406E-3</v>
      </c>
      <c r="Y639" s="3">
        <f t="shared" si="258"/>
        <v>-3.0892054895246024</v>
      </c>
      <c r="Z639" s="3">
        <f t="shared" si="259"/>
        <v>261.52749516431021</v>
      </c>
      <c r="AA639" s="3">
        <f t="shared" si="260"/>
        <v>2263.2843996997904</v>
      </c>
      <c r="AD639" s="3">
        <f t="shared" si="245"/>
        <v>-2.0218401603182556E-3</v>
      </c>
      <c r="AE639" s="3">
        <f>Eur_1M!B638/100</f>
        <v>-1.23E-3</v>
      </c>
      <c r="AF639" s="3">
        <f t="shared" si="246"/>
        <v>1.4336346956456318</v>
      </c>
      <c r="AG639" s="3">
        <f t="shared" si="247"/>
        <v>-0.43363469564563184</v>
      </c>
      <c r="AH639" s="3">
        <f t="shared" si="249"/>
        <v>0.99797815983968174</v>
      </c>
      <c r="AI639" s="3">
        <f t="shared" si="248"/>
        <v>0.99877000000000005</v>
      </c>
      <c r="AL639" s="25"/>
      <c r="AM639" s="25"/>
    </row>
    <row r="640" spans="1:39">
      <c r="A640" s="4">
        <v>42312</v>
      </c>
      <c r="B640" s="3">
        <v>139.97149999999999</v>
      </c>
      <c r="C640" s="3">
        <f t="shared" si="236"/>
        <v>-8.2625539990260639E-4</v>
      </c>
      <c r="D640" s="3">
        <f t="shared" si="237"/>
        <v>6.8269798586821601E-7</v>
      </c>
      <c r="E640" s="3">
        <f t="shared" si="238"/>
        <v>1.4069975980857716E-4</v>
      </c>
      <c r="F640" s="3">
        <f t="shared" si="239"/>
        <v>3.5749661880366433E-3</v>
      </c>
      <c r="G640" s="3">
        <f t="shared" si="240"/>
        <v>4.2009110108919723E-2</v>
      </c>
      <c r="H640" s="3">
        <f t="shared" si="241"/>
        <v>1.4106335642201233</v>
      </c>
      <c r="I640" s="13">
        <f>I641*(1+(H641*((B640/B641)-1))+((1-H641)*(Eur_1M!B640/100)*((A640-A641)/360)))</f>
        <v>121.28242745443359</v>
      </c>
      <c r="J640" s="3">
        <f t="shared" si="242"/>
        <v>116.0334077568227</v>
      </c>
      <c r="K640" s="3">
        <f t="shared" si="235"/>
        <v>1.1513769329111885</v>
      </c>
      <c r="L640" s="13">
        <f t="shared" si="243"/>
        <v>1151.3769329111885</v>
      </c>
      <c r="M640" s="3">
        <f t="shared" si="244"/>
        <v>-1.2042853720491216E-3</v>
      </c>
      <c r="N640" s="3">
        <f t="shared" si="250"/>
        <v>6.3337565167534929E-2</v>
      </c>
      <c r="O640" s="3">
        <v>629</v>
      </c>
      <c r="P640" s="3">
        <f t="shared" si="251"/>
        <v>2.496031746031746</v>
      </c>
      <c r="Q640" s="3">
        <f>(  'Swap(vs6M)_2Y'!B643 + ( ('Swap(vs6M)_3Y'!B647 - 'Swap(vs6M)_2Y'!B643)/1  )*(P640-2) )/100</f>
        <v>6.1309523809523809E-6</v>
      </c>
      <c r="R640" s="3">
        <f t="shared" si="252"/>
        <v>1.4588421936889833</v>
      </c>
      <c r="S640" s="3">
        <f t="shared" si="253"/>
        <v>1.3587762221071711</v>
      </c>
      <c r="T640" s="13">
        <f t="shared" si="254"/>
        <v>0.92769572678490986</v>
      </c>
      <c r="U640" s="13">
        <f t="shared" si="254"/>
        <v>0.91289124487678097</v>
      </c>
      <c r="V640" s="3">
        <f t="shared" si="255"/>
        <v>155.25018561873947</v>
      </c>
      <c r="W640" s="13">
        <f t="shared" si="256"/>
        <v>0.92769572678490986</v>
      </c>
      <c r="X640" s="3">
        <f t="shared" si="257"/>
        <v>1.1947276235675579E-3</v>
      </c>
      <c r="Y640" s="3">
        <f t="shared" si="258"/>
        <v>-3.1824466405798582</v>
      </c>
      <c r="Z640" s="3">
        <f t="shared" si="259"/>
        <v>250.38910213112331</v>
      </c>
      <c r="AA640" s="3">
        <f t="shared" si="260"/>
        <v>2278.5706585353191</v>
      </c>
      <c r="AD640" s="3">
        <f t="shared" si="245"/>
        <v>-8.2591414490407189E-4</v>
      </c>
      <c r="AE640" s="3">
        <f>Eur_1M!B639/100</f>
        <v>-1.2199999999999999E-3</v>
      </c>
      <c r="AF640" s="3">
        <f t="shared" si="246"/>
        <v>1.4106335642201233</v>
      </c>
      <c r="AG640" s="3">
        <f t="shared" si="247"/>
        <v>-0.41063356422012331</v>
      </c>
      <c r="AH640" s="3">
        <f t="shared" si="249"/>
        <v>0.99917408585509593</v>
      </c>
      <c r="AI640" s="3">
        <f t="shared" si="248"/>
        <v>0.99878</v>
      </c>
      <c r="AL640" s="25"/>
      <c r="AM640" s="25"/>
    </row>
    <row r="641" spans="1:39">
      <c r="A641" s="4">
        <v>42311</v>
      </c>
      <c r="B641" s="3">
        <v>140.0872</v>
      </c>
      <c r="C641" s="3">
        <f t="shared" si="236"/>
        <v>-3.8468634798619099E-4</v>
      </c>
      <c r="D641" s="3">
        <f t="shared" si="237"/>
        <v>1.4798358632695283E-7</v>
      </c>
      <c r="E641" s="3">
        <f t="shared" si="238"/>
        <v>1.4014562650087746E-4</v>
      </c>
      <c r="F641" s="3">
        <f t="shared" si="239"/>
        <v>4.7597807576288519E-3</v>
      </c>
      <c r="G641" s="3">
        <f t="shared" si="240"/>
        <v>4.1851665687387143E-2</v>
      </c>
      <c r="H641" s="3">
        <f t="shared" si="241"/>
        <v>1.4591149154042198</v>
      </c>
      <c r="I641" s="13">
        <f>I642*(1+(H642*((B641/B642)-1))+((1-H642)*(Eur_1M!B641/100)*((A641-A642)/360)))</f>
        <v>121.4285740911689</v>
      </c>
      <c r="J641" s="3">
        <f t="shared" si="242"/>
        <v>116.17322926805495</v>
      </c>
      <c r="K641" s="3">
        <f t="shared" si="235"/>
        <v>1.152764354567329</v>
      </c>
      <c r="L641" s="13">
        <f t="shared" si="243"/>
        <v>1152.7643545673291</v>
      </c>
      <c r="M641" s="3">
        <f t="shared" si="244"/>
        <v>-5.5406059078627384E-4</v>
      </c>
      <c r="N641" s="3">
        <f t="shared" si="250"/>
        <v>6.3345174806032273E-2</v>
      </c>
      <c r="O641" s="3">
        <v>630</v>
      </c>
      <c r="P641" s="3">
        <f t="shared" si="251"/>
        <v>2.5</v>
      </c>
      <c r="Q641" s="3">
        <f>(  'Swap(vs6M)_2Y'!B644 + ( ('Swap(vs6M)_3Y'!B648 - 'Swap(vs6M)_2Y'!B644)/1  )*(P641-2) )/100</f>
        <v>-7.6999999999999988E-5</v>
      </c>
      <c r="R641" s="3">
        <f t="shared" si="252"/>
        <v>1.4675494653450003</v>
      </c>
      <c r="S641" s="3">
        <f t="shared" si="253"/>
        <v>1.3673919497607119</v>
      </c>
      <c r="T641" s="13">
        <f t="shared" si="254"/>
        <v>0.92888667826693005</v>
      </c>
      <c r="U641" s="13">
        <f t="shared" si="254"/>
        <v>0.91424875786133497</v>
      </c>
      <c r="V641" s="3">
        <f t="shared" si="255"/>
        <v>156.36268445094242</v>
      </c>
      <c r="W641" s="13">
        <f t="shared" si="256"/>
        <v>0.92888667826693005</v>
      </c>
      <c r="X641" s="3">
        <f t="shared" si="257"/>
        <v>1.1771062335470526E-3</v>
      </c>
      <c r="Y641" s="3">
        <f t="shared" si="258"/>
        <v>-3.0678846882663429</v>
      </c>
      <c r="Z641" s="3">
        <f t="shared" si="259"/>
        <v>247.71384758097119</v>
      </c>
      <c r="AA641" s="3">
        <f t="shared" si="260"/>
        <v>2286.0619192190638</v>
      </c>
      <c r="AD641" s="3">
        <f t="shared" si="245"/>
        <v>-3.8461236567999268E-4</v>
      </c>
      <c r="AE641" s="3">
        <f>Eur_1M!B640/100</f>
        <v>-1.2099999999999999E-3</v>
      </c>
      <c r="AF641" s="3">
        <f t="shared" si="246"/>
        <v>1.4591149154042198</v>
      </c>
      <c r="AG641" s="3">
        <f t="shared" si="247"/>
        <v>-0.45911491540421978</v>
      </c>
      <c r="AH641" s="3">
        <f t="shared" si="249"/>
        <v>0.99961538763432001</v>
      </c>
      <c r="AI641" s="3">
        <f t="shared" si="248"/>
        <v>0.99878999999999996</v>
      </c>
      <c r="AL641" s="25"/>
      <c r="AM641" s="25"/>
    </row>
    <row r="642" spans="1:39">
      <c r="A642" s="4">
        <v>42310</v>
      </c>
      <c r="B642" s="3">
        <v>140.14109999999999</v>
      </c>
      <c r="C642" s="3">
        <f t="shared" si="236"/>
        <v>-4.0263884316331135E-3</v>
      </c>
      <c r="D642" s="3">
        <f t="shared" si="237"/>
        <v>1.6211803802388962E-5</v>
      </c>
      <c r="E642" s="3">
        <f t="shared" si="238"/>
        <v>1.4407176772798365E-4</v>
      </c>
      <c r="F642" s="3">
        <f t="shared" si="239"/>
        <v>3.1260209672617917E-3</v>
      </c>
      <c r="G642" s="3">
        <f t="shared" si="240"/>
        <v>4.2534079382388248E-2</v>
      </c>
      <c r="H642" s="3">
        <f t="shared" si="241"/>
        <v>1.4439856760639525</v>
      </c>
      <c r="I642" s="13">
        <f>I643*(1+(H643*((B642/B643)-1))+((1-H643)*(Eur_1M!B642/100)*((A642-A643)/360)))</f>
        <v>121.49587152037326</v>
      </c>
      <c r="J642" s="3">
        <f t="shared" si="242"/>
        <v>116.23761411100172</v>
      </c>
      <c r="K642" s="3">
        <f t="shared" si="235"/>
        <v>1.1534032328389505</v>
      </c>
      <c r="L642" s="13">
        <f t="shared" si="243"/>
        <v>1153.4032328389505</v>
      </c>
      <c r="M642" s="3">
        <f t="shared" si="244"/>
        <v>-6.0406900497585138E-3</v>
      </c>
      <c r="N642" s="3">
        <f t="shared" si="250"/>
        <v>6.2940922167157784E-2</v>
      </c>
      <c r="O642" s="3">
        <v>631</v>
      </c>
      <c r="P642" s="3">
        <f t="shared" si="251"/>
        <v>2.503968253968254</v>
      </c>
      <c r="Q642" s="3">
        <f>(  'Swap(vs6M)_2Y'!B645 + ( ('Swap(vs6M)_3Y'!B649 - 'Swap(vs6M)_2Y'!B645)/1  )*(P642-2) )/100</f>
        <v>2.4357142857142858E-4</v>
      </c>
      <c r="R642" s="3">
        <f t="shared" si="252"/>
        <v>1.4888619330760391</v>
      </c>
      <c r="S642" s="3">
        <f t="shared" si="253"/>
        <v>1.3892646455473916</v>
      </c>
      <c r="T642" s="13">
        <f t="shared" si="254"/>
        <v>0.93173813526561289</v>
      </c>
      <c r="U642" s="13">
        <f t="shared" si="254"/>
        <v>0.91762385479697672</v>
      </c>
      <c r="V642" s="3">
        <f t="shared" si="255"/>
        <v>157.60540626255215</v>
      </c>
      <c r="W642" s="13">
        <f t="shared" si="256"/>
        <v>0.93173813526561289</v>
      </c>
      <c r="X642" s="3">
        <f t="shared" si="257"/>
        <v>1.1463809524010239E-3</v>
      </c>
      <c r="Y642" s="3">
        <f t="shared" si="258"/>
        <v>-3.244209109824181</v>
      </c>
      <c r="Z642" s="3">
        <f t="shared" si="259"/>
        <v>240.35502724771661</v>
      </c>
      <c r="AA642" s="3">
        <f t="shared" si="260"/>
        <v>2296.3000721101625</v>
      </c>
      <c r="AD642" s="3">
        <f t="shared" si="245"/>
        <v>-4.0182933979596713E-3</v>
      </c>
      <c r="AE642" s="3">
        <f>Eur_1M!B641/100</f>
        <v>-1.1899999999999999E-3</v>
      </c>
      <c r="AF642" s="3">
        <f t="shared" si="246"/>
        <v>1.4439856760639525</v>
      </c>
      <c r="AG642" s="3">
        <f t="shared" si="247"/>
        <v>-0.44398567606395245</v>
      </c>
      <c r="AH642" s="3">
        <f t="shared" si="249"/>
        <v>0.99598170660204033</v>
      </c>
      <c r="AI642" s="3">
        <f t="shared" si="248"/>
        <v>0.99880999999999998</v>
      </c>
      <c r="AL642" s="25"/>
      <c r="AM642" s="25"/>
    </row>
    <row r="643" spans="1:39">
      <c r="A643" s="4">
        <v>42307</v>
      </c>
      <c r="B643" s="3">
        <v>140.70650000000001</v>
      </c>
      <c r="C643" s="3">
        <f t="shared" si="236"/>
        <v>-6.2806084023643365E-4</v>
      </c>
      <c r="D643" s="3">
        <f t="shared" si="237"/>
        <v>3.9446041903849504E-7</v>
      </c>
      <c r="E643" s="3">
        <f t="shared" si="238"/>
        <v>1.351881900683995E-4</v>
      </c>
      <c r="F643" s="3">
        <f t="shared" si="239"/>
        <v>4.4453397391327441E-3</v>
      </c>
      <c r="G643" s="3">
        <f t="shared" si="240"/>
        <v>4.1120818769355222E-2</v>
      </c>
      <c r="H643" s="3">
        <f t="shared" si="241"/>
        <v>1.5</v>
      </c>
      <c r="I643" s="13">
        <f>I644*(1+(H644*((B643/B644)-1))+((1-H644)*(Eur_1M!B643/100)*((A643-A644)/360)))</f>
        <v>122.23201158104902</v>
      </c>
      <c r="J643" s="3">
        <f t="shared" si="242"/>
        <v>116.94189453825994</v>
      </c>
      <c r="K643" s="3">
        <f t="shared" si="235"/>
        <v>1.1603916705132571</v>
      </c>
      <c r="L643" s="13">
        <f t="shared" si="243"/>
        <v>1160.3916705132572</v>
      </c>
      <c r="M643" s="3">
        <f t="shared" si="244"/>
        <v>-9.4058491051927505E-4</v>
      </c>
      <c r="N643" s="3">
        <f t="shared" si="250"/>
        <v>6.2934321047852293E-2</v>
      </c>
      <c r="O643" s="3">
        <v>632</v>
      </c>
      <c r="P643" s="3">
        <f t="shared" si="251"/>
        <v>2.5079365079365079</v>
      </c>
      <c r="Q643" s="3">
        <f>(  'Swap(vs6M)_2Y'!B646 + ( ('Swap(vs6M)_3Y'!B650 - 'Swap(vs6M)_2Y'!B646)/1  )*(P643-2) )/100</f>
        <v>7.4761904761904731E-5</v>
      </c>
      <c r="R643" s="3">
        <f t="shared" si="252"/>
        <v>1.5442793900288718</v>
      </c>
      <c r="S643" s="3">
        <f t="shared" si="253"/>
        <v>1.444613667387288</v>
      </c>
      <c r="T643" s="13">
        <f t="shared" si="254"/>
        <v>0.93873966837684075</v>
      </c>
      <c r="U643" s="13">
        <f t="shared" si="254"/>
        <v>0.92571678418652248</v>
      </c>
      <c r="V643" s="3">
        <f t="shared" si="255"/>
        <v>163.76246165507962</v>
      </c>
      <c r="W643" s="13">
        <f t="shared" si="256"/>
        <v>0.93873966837684075</v>
      </c>
      <c r="X643" s="3">
        <f t="shared" si="257"/>
        <v>1.0469047154823402E-3</v>
      </c>
      <c r="Y643" s="3">
        <f t="shared" si="258"/>
        <v>-2.8608485893313595</v>
      </c>
      <c r="Z643" s="3">
        <f t="shared" si="259"/>
        <v>222.49509957544927</v>
      </c>
      <c r="AA643" s="3">
        <f t="shared" si="260"/>
        <v>2321.2036569673942</v>
      </c>
      <c r="AD643" s="3">
        <f t="shared" si="245"/>
        <v>-6.2786365131128896E-4</v>
      </c>
      <c r="AE643" s="3">
        <f>Eur_1M!B642/100</f>
        <v>-1.1899999999999999E-3</v>
      </c>
      <c r="AF643" s="3">
        <f t="shared" si="246"/>
        <v>1.5</v>
      </c>
      <c r="AG643" s="3">
        <f t="shared" si="247"/>
        <v>-0.5</v>
      </c>
      <c r="AH643" s="3">
        <f t="shared" si="249"/>
        <v>0.99937213634868871</v>
      </c>
      <c r="AI643" s="3">
        <f t="shared" si="248"/>
        <v>0.99880999999999998</v>
      </c>
      <c r="AL643" s="25"/>
      <c r="AM643" s="25"/>
    </row>
    <row r="644" spans="1:39">
      <c r="A644" s="4">
        <v>42306</v>
      </c>
      <c r="B644" s="3">
        <v>140.79490000000001</v>
      </c>
      <c r="C644" s="3">
        <f t="shared" si="236"/>
        <v>-5.3205311157346613E-3</v>
      </c>
      <c r="D644" s="3">
        <f t="shared" si="237"/>
        <v>2.830805135350072E-5</v>
      </c>
      <c r="E644" s="3">
        <f t="shared" si="238"/>
        <v>1.3967971872885879E-4</v>
      </c>
      <c r="F644" s="3">
        <f t="shared" si="239"/>
        <v>7.2838279316017268E-3</v>
      </c>
      <c r="G644" s="3">
        <f t="shared" si="240"/>
        <v>4.1551658714198123E-2</v>
      </c>
      <c r="H644" s="3">
        <f t="shared" si="241"/>
        <v>1.5</v>
      </c>
      <c r="I644" s="13">
        <f>I645*(1+(H645*((B644/B645)-1))+((1-H645)*(Eur_1M!B644/100)*((A644-A645)/360)))</f>
        <v>122.34703525300958</v>
      </c>
      <c r="J644" s="3">
        <f t="shared" si="242"/>
        <v>117.05194006513811</v>
      </c>
      <c r="K644" s="3">
        <f t="shared" si="235"/>
        <v>1.1614836308690462</v>
      </c>
      <c r="L644" s="13">
        <f t="shared" si="243"/>
        <v>1161.4836308690462</v>
      </c>
      <c r="M644" s="3">
        <f t="shared" si="244"/>
        <v>-7.9897839471954144E-3</v>
      </c>
      <c r="N644" s="3">
        <f t="shared" si="250"/>
        <v>6.2273889817349957E-2</v>
      </c>
      <c r="O644" s="3">
        <v>633</v>
      </c>
      <c r="P644" s="3">
        <f t="shared" si="251"/>
        <v>2.5119047619047619</v>
      </c>
      <c r="Q644" s="3">
        <f>(  'Swap(vs6M)_2Y'!B647 + ( ('Swap(vs6M)_3Y'!B651 - 'Swap(vs6M)_2Y'!B647)/1  )*(P644-2) )/100</f>
        <v>2.2319047619047617E-4</v>
      </c>
      <c r="R644" s="3">
        <f t="shared" si="252"/>
        <v>1.5717615339660247</v>
      </c>
      <c r="S644" s="3">
        <f t="shared" si="253"/>
        <v>1.4730637098066055</v>
      </c>
      <c r="T644" s="13">
        <f t="shared" si="254"/>
        <v>0.9419970672556337</v>
      </c>
      <c r="U644" s="13">
        <f t="shared" si="254"/>
        <v>0.92963307116406213</v>
      </c>
      <c r="V644" s="3">
        <f t="shared" si="255"/>
        <v>165.00213989306303</v>
      </c>
      <c r="W644" s="13">
        <f t="shared" si="256"/>
        <v>0.9419970672556337</v>
      </c>
      <c r="X644" s="3">
        <f t="shared" si="257"/>
        <v>1.0119088571564116E-3</v>
      </c>
      <c r="Y644" s="3">
        <f t="shared" si="258"/>
        <v>-2.8543423544860165</v>
      </c>
      <c r="Z644" s="3">
        <f t="shared" si="259"/>
        <v>213.53877525533349</v>
      </c>
      <c r="AA644" s="3">
        <f t="shared" si="260"/>
        <v>2333.8409426757353</v>
      </c>
      <c r="AD644" s="3">
        <f t="shared" si="245"/>
        <v>-5.3064021590153443E-3</v>
      </c>
      <c r="AE644" s="3">
        <f>Eur_1M!B643/100</f>
        <v>-1.1899999999999999E-3</v>
      </c>
      <c r="AF644" s="3">
        <f t="shared" si="246"/>
        <v>1.5</v>
      </c>
      <c r="AG644" s="3">
        <f t="shared" si="247"/>
        <v>-0.5</v>
      </c>
      <c r="AH644" s="3">
        <f t="shared" si="249"/>
        <v>0.99469359784098466</v>
      </c>
      <c r="AI644" s="3">
        <f t="shared" si="248"/>
        <v>0.99880999999999998</v>
      </c>
      <c r="AL644" s="25"/>
      <c r="AM644" s="25"/>
    </row>
    <row r="645" spans="1:39">
      <c r="A645" s="4">
        <v>42305</v>
      </c>
      <c r="B645" s="3">
        <v>141.54599999999999</v>
      </c>
      <c r="C645" s="3">
        <f t="shared" si="236"/>
        <v>1.9128678865036283E-3</v>
      </c>
      <c r="D645" s="3">
        <f t="shared" si="237"/>
        <v>3.6590635512168577E-6</v>
      </c>
      <c r="E645" s="3">
        <f t="shared" si="238"/>
        <v>1.2043243755760276E-4</v>
      </c>
      <c r="F645" s="3">
        <f t="shared" si="239"/>
        <v>1.5614470371232012E-2</v>
      </c>
      <c r="G645" s="3">
        <f t="shared" si="240"/>
        <v>3.693030397508424E-2</v>
      </c>
      <c r="H645" s="3">
        <f t="shared" si="241"/>
        <v>1.5</v>
      </c>
      <c r="I645" s="13">
        <f>I646*(1+(H646*((B645/B646)-1))+((1-H646)*(Eur_1M!B645/100)*((A645-A646)/360)))</f>
        <v>123.3284771646853</v>
      </c>
      <c r="J645" s="3">
        <f t="shared" si="242"/>
        <v>117.99090584870052</v>
      </c>
      <c r="K645" s="3">
        <f t="shared" si="235"/>
        <v>1.1708008056800487</v>
      </c>
      <c r="L645" s="13">
        <f t="shared" si="243"/>
        <v>1170.8008056800488</v>
      </c>
      <c r="M645" s="3">
        <f t="shared" si="244"/>
        <v>2.8695794716093381E-3</v>
      </c>
      <c r="N645" s="3">
        <f t="shared" si="250"/>
        <v>6.2193651029324622E-2</v>
      </c>
      <c r="O645" s="3">
        <v>634</v>
      </c>
      <c r="P645" s="3">
        <f t="shared" si="251"/>
        <v>2.5158730158730158</v>
      </c>
      <c r="Q645" s="3">
        <f>(  'Swap(vs6M)_2Y'!B648 + ( ('Swap(vs6M)_3Y'!B652 - 'Swap(vs6M)_2Y'!B648)/1  )*(P645-2) )/100</f>
        <v>1.4369841269841268E-4</v>
      </c>
      <c r="R645" s="3">
        <f t="shared" si="252"/>
        <v>1.6514724567510302</v>
      </c>
      <c r="S645" s="3">
        <f t="shared" si="253"/>
        <v>1.5528239737745249</v>
      </c>
      <c r="T645" s="13">
        <f t="shared" si="254"/>
        <v>0.95067892981673752</v>
      </c>
      <c r="U645" s="13">
        <f t="shared" si="254"/>
        <v>0.93976740318604135</v>
      </c>
      <c r="V645" s="3">
        <f t="shared" si="255"/>
        <v>173.6279436306005</v>
      </c>
      <c r="W645" s="13">
        <f t="shared" si="256"/>
        <v>0.95067892981673752</v>
      </c>
      <c r="X645" s="3">
        <f t="shared" si="257"/>
        <v>8.8327851382096715E-4</v>
      </c>
      <c r="Y645" s="3">
        <f t="shared" si="258"/>
        <v>-2.4766648568163347</v>
      </c>
      <c r="Z645" s="3">
        <f t="shared" si="259"/>
        <v>189.45168005997115</v>
      </c>
      <c r="AA645" s="3">
        <f t="shared" si="260"/>
        <v>2363.480834360133</v>
      </c>
      <c r="AD645" s="3">
        <f t="shared" si="245"/>
        <v>1.9146985853881748E-3</v>
      </c>
      <c r="AE645" s="3">
        <f>Eur_1M!B644/100</f>
        <v>-1.1899999999999999E-3</v>
      </c>
      <c r="AF645" s="3">
        <f t="shared" si="246"/>
        <v>1.5</v>
      </c>
      <c r="AG645" s="3">
        <f t="shared" si="247"/>
        <v>-0.5</v>
      </c>
      <c r="AH645" s="3">
        <f t="shared" si="249"/>
        <v>1.0019146985853882</v>
      </c>
      <c r="AI645" s="3">
        <f t="shared" si="248"/>
        <v>0.99880999999999998</v>
      </c>
      <c r="AL645" s="25"/>
      <c r="AM645" s="25"/>
    </row>
    <row r="646" spans="1:39">
      <c r="A646" s="4">
        <v>42304</v>
      </c>
      <c r="B646" s="3">
        <v>141.27549999999999</v>
      </c>
      <c r="C646" s="3">
        <f t="shared" si="236"/>
        <v>3.401981221380009E-3</v>
      </c>
      <c r="D646" s="3">
        <f t="shared" si="237"/>
        <v>1.1573476230622217E-5</v>
      </c>
      <c r="E646" s="3">
        <f t="shared" si="238"/>
        <v>1.167960799994894E-4</v>
      </c>
      <c r="F646" s="3">
        <f t="shared" si="239"/>
        <v>1.355091740549517E-2</v>
      </c>
      <c r="G646" s="3">
        <f t="shared" si="240"/>
        <v>3.6823163492553414E-2</v>
      </c>
      <c r="H646" s="3">
        <f t="shared" si="241"/>
        <v>1.5</v>
      </c>
      <c r="I646" s="13">
        <f>I647*(1+(H647*((B646/B647)-1))+((1-H647)*(Eur_1M!B646/100)*((A646-A647)/360)))</f>
        <v>122.97508358632881</v>
      </c>
      <c r="J646" s="3">
        <f t="shared" si="242"/>
        <v>117.65280690034722</v>
      </c>
      <c r="K646" s="3">
        <f t="shared" si="235"/>
        <v>1.1674459155867458</v>
      </c>
      <c r="L646" s="13">
        <f t="shared" si="243"/>
        <v>1167.4459155867457</v>
      </c>
      <c r="M646" s="3">
        <f t="shared" si="244"/>
        <v>5.1002859696562784E-3</v>
      </c>
      <c r="N646" s="3">
        <f t="shared" si="250"/>
        <v>6.1895838932808304E-2</v>
      </c>
      <c r="O646" s="3">
        <v>635</v>
      </c>
      <c r="P646" s="3">
        <f t="shared" si="251"/>
        <v>2.5198412698412698</v>
      </c>
      <c r="Q646" s="3">
        <f>(  'Swap(vs6M)_2Y'!B649 + ( ('Swap(vs6M)_3Y'!B653 - 'Swap(vs6M)_2Y'!B649)/1  )*(P646-2) )/100</f>
        <v>1.8751190476190471E-4</v>
      </c>
      <c r="R646" s="3">
        <f t="shared" si="252"/>
        <v>1.6296391912826171</v>
      </c>
      <c r="S646" s="3">
        <f t="shared" si="253"/>
        <v>1.5313856876288729</v>
      </c>
      <c r="T646" s="13">
        <f t="shared" si="254"/>
        <v>0.94841111189635852</v>
      </c>
      <c r="U646" s="13">
        <f t="shared" si="254"/>
        <v>0.93716295038087483</v>
      </c>
      <c r="V646" s="3">
        <f t="shared" si="255"/>
        <v>170.49843361765829</v>
      </c>
      <c r="W646" s="13">
        <f t="shared" si="256"/>
        <v>0.94841111189635852</v>
      </c>
      <c r="X646" s="3">
        <f t="shared" si="257"/>
        <v>9.2181152475759689E-4</v>
      </c>
      <c r="Y646" s="3">
        <f t="shared" si="258"/>
        <v>-2.582272092983092</v>
      </c>
      <c r="Z646" s="3">
        <f t="shared" si="259"/>
        <v>195.952275864493</v>
      </c>
      <c r="AA646" s="3">
        <f t="shared" si="260"/>
        <v>2360.3863323091141</v>
      </c>
      <c r="AD646" s="3">
        <f t="shared" si="245"/>
        <v>3.4077745272049764E-3</v>
      </c>
      <c r="AE646" s="3">
        <f>Eur_1M!B645/100</f>
        <v>-1.1899999999999999E-3</v>
      </c>
      <c r="AF646" s="3">
        <f t="shared" si="246"/>
        <v>1.5</v>
      </c>
      <c r="AG646" s="3">
        <f t="shared" si="247"/>
        <v>-0.5</v>
      </c>
      <c r="AH646" s="3">
        <f t="shared" si="249"/>
        <v>1.003407774527205</v>
      </c>
      <c r="AI646" s="3">
        <f t="shared" si="248"/>
        <v>0.99880999999999998</v>
      </c>
      <c r="AL646" s="25"/>
      <c r="AM646" s="25"/>
    </row>
    <row r="647" spans="1:39">
      <c r="A647" s="4">
        <v>42303</v>
      </c>
      <c r="B647" s="3">
        <v>140.79570000000001</v>
      </c>
      <c r="C647" s="3">
        <f t="shared" si="236"/>
        <v>3.7081870374109846E-4</v>
      </c>
      <c r="D647" s="3">
        <f t="shared" si="237"/>
        <v>1.3750651104422855E-7</v>
      </c>
      <c r="E647" s="3">
        <f t="shared" si="238"/>
        <v>1.0552011305675246E-4</v>
      </c>
      <c r="F647" s="3">
        <f t="shared" si="239"/>
        <v>1.0694380303970956E-2</v>
      </c>
      <c r="G647" s="3">
        <f t="shared" si="240"/>
        <v>3.5461253070935395E-2</v>
      </c>
      <c r="H647" s="3">
        <f t="shared" si="241"/>
        <v>1.5</v>
      </c>
      <c r="I647" s="13">
        <f>I648*(1+(H648*((B647/B648)-1))+((1-H648)*(Eur_1M!B647/100)*((A647-A648)/360)))</f>
        <v>122.34947224742734</v>
      </c>
      <c r="J647" s="3">
        <f t="shared" si="242"/>
        <v>117.05427158812056</v>
      </c>
      <c r="K647" s="3">
        <f t="shared" si="235"/>
        <v>1.1615067661180443</v>
      </c>
      <c r="L647" s="13">
        <f t="shared" si="243"/>
        <v>1161.5067661180442</v>
      </c>
      <c r="M647" s="3">
        <f t="shared" si="244"/>
        <v>5.6113206752681194E-4</v>
      </c>
      <c r="N647" s="3">
        <f t="shared" si="250"/>
        <v>6.2021552300442526E-2</v>
      </c>
      <c r="O647" s="3">
        <v>636</v>
      </c>
      <c r="P647" s="3">
        <f t="shared" si="251"/>
        <v>2.5238095238095237</v>
      </c>
      <c r="Q647" s="3">
        <f>(  'Swap(vs6M)_2Y'!B650 + ( ('Swap(vs6M)_3Y'!B654 - 'Swap(vs6M)_2Y'!B650)/1  )*(P647-2) )/100</f>
        <v>4.6476190476190464E-5</v>
      </c>
      <c r="R647" s="3">
        <f t="shared" si="252"/>
        <v>1.5699651142077007</v>
      </c>
      <c r="S647" s="3">
        <f t="shared" si="253"/>
        <v>1.4714345614558968</v>
      </c>
      <c r="T647" s="13">
        <f t="shared" si="254"/>
        <v>0.94178838624676819</v>
      </c>
      <c r="U647" s="13">
        <f t="shared" si="254"/>
        <v>0.92941318378316817</v>
      </c>
      <c r="V647" s="3">
        <f t="shared" si="255"/>
        <v>164.58941012707658</v>
      </c>
      <c r="W647" s="13">
        <f t="shared" si="256"/>
        <v>0.94178838624676819</v>
      </c>
      <c r="X647" s="3">
        <f t="shared" si="257"/>
        <v>1.0164709111687811E-3</v>
      </c>
      <c r="Y647" s="3">
        <f t="shared" si="258"/>
        <v>-2.6806980624079162</v>
      </c>
      <c r="Z647" s="3">
        <f t="shared" si="259"/>
        <v>214.65333947461295</v>
      </c>
      <c r="AA647" s="3">
        <f t="shared" si="260"/>
        <v>2345.3867217022262</v>
      </c>
      <c r="AD647" s="3">
        <f t="shared" si="245"/>
        <v>3.7088746549573948E-4</v>
      </c>
      <c r="AE647" s="3">
        <f>Eur_1M!B646/100</f>
        <v>-1.1899999999999999E-3</v>
      </c>
      <c r="AF647" s="3">
        <f t="shared" si="246"/>
        <v>1.5</v>
      </c>
      <c r="AG647" s="3">
        <f t="shared" si="247"/>
        <v>-0.5</v>
      </c>
      <c r="AH647" s="3">
        <f t="shared" si="249"/>
        <v>1.0003708874654957</v>
      </c>
      <c r="AI647" s="3">
        <f t="shared" si="248"/>
        <v>0.99880999999999998</v>
      </c>
      <c r="AL647" s="25"/>
      <c r="AM647" s="25"/>
    </row>
    <row r="648" spans="1:39">
      <c r="A648" s="4">
        <v>42300</v>
      </c>
      <c r="B648" s="3">
        <v>140.74350000000001</v>
      </c>
      <c r="C648" s="3">
        <f t="shared" si="236"/>
        <v>-1.3086177136315835E-3</v>
      </c>
      <c r="D648" s="3">
        <f t="shared" si="237"/>
        <v>1.712480320430353E-6</v>
      </c>
      <c r="E648" s="3">
        <f t="shared" si="238"/>
        <v>1.1458821478082149E-4</v>
      </c>
      <c r="F648" s="3">
        <f t="shared" si="239"/>
        <v>1.335763612718421E-2</v>
      </c>
      <c r="G648" s="3">
        <f t="shared" si="240"/>
        <v>3.6488393321814118E-2</v>
      </c>
      <c r="H648" s="3">
        <f t="shared" si="241"/>
        <v>1.5</v>
      </c>
      <c r="I648" s="13">
        <f>I649*(1+(H649*((B648/B649)-1))+((1-H649)*(Eur_1M!B648/100)*((A648-A649)/360)))</f>
        <v>122.28083729354204</v>
      </c>
      <c r="J648" s="3">
        <f t="shared" si="242"/>
        <v>116.98860710763729</v>
      </c>
      <c r="K648" s="3">
        <f t="shared" ref="K648:K711" si="261">J648/$Y$2</f>
        <v>1.1608551902520792</v>
      </c>
      <c r="L648" s="13">
        <f t="shared" si="243"/>
        <v>1160.8551902520792</v>
      </c>
      <c r="M648" s="3">
        <f t="shared" si="244"/>
        <v>-1.9619272025434547E-3</v>
      </c>
      <c r="N648" s="3">
        <f t="shared" si="250"/>
        <v>6.1978267527936316E-2</v>
      </c>
      <c r="O648" s="3">
        <v>637</v>
      </c>
      <c r="P648" s="3">
        <f t="shared" si="251"/>
        <v>2.5277777777777777</v>
      </c>
      <c r="Q648" s="3">
        <f>(  'Swap(vs6M)_2Y'!B651 + ( ('Swap(vs6M)_3Y'!B655 - 'Swap(vs6M)_2Y'!B651)/1  )*(P648-2) )/100</f>
        <v>1.6944444444444361E-5</v>
      </c>
      <c r="R648" s="3">
        <f t="shared" si="252"/>
        <v>1.5633863114816116</v>
      </c>
      <c r="S648" s="3">
        <f t="shared" si="253"/>
        <v>1.4648471464302693</v>
      </c>
      <c r="T648" s="13">
        <f t="shared" si="254"/>
        <v>0.94101912106765762</v>
      </c>
      <c r="U648" s="13">
        <f t="shared" si="254"/>
        <v>0.92851868721545572</v>
      </c>
      <c r="V648" s="3">
        <f t="shared" si="255"/>
        <v>163.90801286822023</v>
      </c>
      <c r="W648" s="13">
        <f t="shared" si="256"/>
        <v>0.94101912106765762</v>
      </c>
      <c r="X648" s="3">
        <f t="shared" si="257"/>
        <v>1.0274883364708629E-3</v>
      </c>
      <c r="Y648" s="3">
        <f t="shared" si="258"/>
        <v>-2.6751215379184319</v>
      </c>
      <c r="Z648" s="3">
        <f t="shared" si="259"/>
        <v>216.92585580025116</v>
      </c>
      <c r="AA648" s="3">
        <f t="shared" si="260"/>
        <v>2346.9883759282056</v>
      </c>
      <c r="AD648" s="3">
        <f t="shared" si="245"/>
        <v>-1.3077618468462227E-3</v>
      </c>
      <c r="AE648" s="3">
        <f>Eur_1M!B647/100</f>
        <v>-1.1899999999999999E-3</v>
      </c>
      <c r="AF648" s="3">
        <f t="shared" si="246"/>
        <v>1.5</v>
      </c>
      <c r="AG648" s="3">
        <f t="shared" si="247"/>
        <v>-0.5</v>
      </c>
      <c r="AH648" s="3">
        <f t="shared" si="249"/>
        <v>0.99869223815315378</v>
      </c>
      <c r="AI648" s="3">
        <f t="shared" si="248"/>
        <v>0.99880999999999998</v>
      </c>
      <c r="AL648" s="25"/>
      <c r="AM648" s="25"/>
    </row>
    <row r="649" spans="1:39">
      <c r="A649" s="4">
        <v>42299</v>
      </c>
      <c r="B649" s="3">
        <v>140.92779999999999</v>
      </c>
      <c r="C649" s="3">
        <f t="shared" ref="C649:C712" si="262">+LN(B649/B650)</f>
        <v>6.6281372895383049E-3</v>
      </c>
      <c r="D649" s="3">
        <f t="shared" ref="D649:D712" si="263">+C649^2</f>
        <v>4.3932203928968187E-5</v>
      </c>
      <c r="E649" s="3">
        <f t="shared" ref="E649:E712" si="264">+SUM(D649:D668)</f>
        <v>1.2065963190451186E-4</v>
      </c>
      <c r="F649" s="3">
        <f t="shared" ref="F649:F712" si="265">+SUM(C649:C668)</f>
        <v>1.1876290141388739E-2</v>
      </c>
      <c r="G649" s="3">
        <f t="shared" ref="G649:G712" si="266">+SQRT($D$3/$D$2)*SQRT(E649-((1/$D$2)*F649^2))</f>
        <v>3.7834537309946153E-2</v>
      </c>
      <c r="H649" s="3">
        <f t="shared" ref="H649:H712" si="267">+MIN($D$5,$D$4/G651)</f>
        <v>1.5</v>
      </c>
      <c r="I649" s="13">
        <f>I650*(1+(H650*((B649/B650)-1))+((1-H650)*(Eur_1M!B649/100)*((A649-A650)/360)))</f>
        <v>122.52097888771247</v>
      </c>
      <c r="J649" s="3">
        <f t="shared" ref="J649:J712" si="268">I649*(1-(1.1/100))^4</f>
        <v>117.21835553946367</v>
      </c>
      <c r="K649" s="3">
        <f t="shared" si="261"/>
        <v>1.1631349392475736</v>
      </c>
      <c r="L649" s="13">
        <f t="shared" ref="L649:L712" si="269">K649*1000</f>
        <v>1163.1349392475736</v>
      </c>
      <c r="M649" s="3">
        <f t="shared" ref="M649:M712" si="270">LN(L649/L650)</f>
        <v>9.9274265256184945E-3</v>
      </c>
      <c r="N649" s="3">
        <f t="shared" si="250"/>
        <v>6.0848587903691229E-2</v>
      </c>
      <c r="O649" s="3">
        <v>638</v>
      </c>
      <c r="P649" s="3">
        <f t="shared" si="251"/>
        <v>2.5317460317460316</v>
      </c>
      <c r="Q649" s="3">
        <f>(  'Swap(vs6M)_2Y'!B652 + ( ('Swap(vs6M)_3Y'!B656 - 'Swap(vs6M)_2Y'!B652)/1  )*(P649-2) )/100</f>
        <v>-3.5412698412698448E-5</v>
      </c>
      <c r="R649" s="3">
        <f t="shared" si="252"/>
        <v>1.6083227847668526</v>
      </c>
      <c r="S649" s="3">
        <f t="shared" si="253"/>
        <v>1.511503789135028</v>
      </c>
      <c r="T649" s="13">
        <f t="shared" si="254"/>
        <v>0.94611774849749275</v>
      </c>
      <c r="U649" s="13">
        <f t="shared" si="254"/>
        <v>0.93466992803067606</v>
      </c>
      <c r="V649" s="3">
        <f t="shared" si="255"/>
        <v>165.70887940391947</v>
      </c>
      <c r="W649" s="13">
        <f t="shared" si="256"/>
        <v>0.94611774849749275</v>
      </c>
      <c r="X649" s="3">
        <f t="shared" si="257"/>
        <v>9.7190574557811228E-4</v>
      </c>
      <c r="Y649" s="3">
        <f t="shared" si="258"/>
        <v>-2.4010928445930748</v>
      </c>
      <c r="Z649" s="3">
        <f t="shared" si="259"/>
        <v>202.56060938490046</v>
      </c>
      <c r="AA649" s="3">
        <f t="shared" si="260"/>
        <v>2366.5590478930822</v>
      </c>
      <c r="AD649" s="3">
        <f t="shared" ref="AD649:AD712" si="271">B649/B650-1</f>
        <v>6.6501520034742967E-3</v>
      </c>
      <c r="AE649" s="3">
        <f>Eur_1M!B648/100</f>
        <v>-1.1799999999999998E-3</v>
      </c>
      <c r="AF649" s="3">
        <f t="shared" ref="AF649:AF712" si="272">H649</f>
        <v>1.5</v>
      </c>
      <c r="AG649" s="3">
        <f t="shared" ref="AG649:AG712" si="273">1-AF649</f>
        <v>-0.5</v>
      </c>
      <c r="AH649" s="3">
        <f t="shared" si="249"/>
        <v>1.0066501520034743</v>
      </c>
      <c r="AI649" s="3">
        <f t="shared" ref="AI649:AI712" si="274">AE649+1</f>
        <v>0.99882000000000004</v>
      </c>
      <c r="AL649" s="25"/>
      <c r="AM649" s="25"/>
    </row>
    <row r="650" spans="1:39">
      <c r="A650" s="4">
        <v>42298</v>
      </c>
      <c r="B650" s="3">
        <v>139.99680000000001</v>
      </c>
      <c r="C650" s="3">
        <f t="shared" si="262"/>
        <v>3.5585481796123804E-3</v>
      </c>
      <c r="D650" s="3">
        <f t="shared" si="263"/>
        <v>1.2663265146622586E-5</v>
      </c>
      <c r="E650" s="3">
        <f t="shared" si="264"/>
        <v>7.7082420889101883E-5</v>
      </c>
      <c r="F650" s="3">
        <f t="shared" si="265"/>
        <v>4.6523400342992948E-3</v>
      </c>
      <c r="G650" s="3">
        <f t="shared" si="266"/>
        <v>3.0945154943738694E-2</v>
      </c>
      <c r="H650" s="3">
        <f t="shared" si="267"/>
        <v>1.5</v>
      </c>
      <c r="I650" s="13">
        <f>I651*(1+(H651*((B650/B651)-1))+((1-H651)*(Eur_1M!B650/100)*((A650-A651)/360)))</f>
        <v>121.31067839651742</v>
      </c>
      <c r="J650" s="3">
        <f t="shared" si="268"/>
        <v>116.06043601764439</v>
      </c>
      <c r="K650" s="3">
        <f t="shared" si="261"/>
        <v>1.1516451290854492</v>
      </c>
      <c r="L650" s="13">
        <f t="shared" si="269"/>
        <v>1151.6451290854493</v>
      </c>
      <c r="M650" s="3">
        <f t="shared" si="270"/>
        <v>5.3347011387067898E-3</v>
      </c>
      <c r="N650" s="3">
        <f t="shared" si="250"/>
        <v>6.0546049314641977E-2</v>
      </c>
      <c r="O650" s="3">
        <v>639</v>
      </c>
      <c r="P650" s="3">
        <f t="shared" si="251"/>
        <v>2.5357142857142856</v>
      </c>
      <c r="Q650" s="3">
        <f>(  'Swap(vs6M)_2Y'!B653 + ( ('Swap(vs6M)_3Y'!B657 - 'Swap(vs6M)_2Y'!B653)/1  )*(P650-2) )/100</f>
        <v>1.0178571428571433E-5</v>
      </c>
      <c r="R650" s="3">
        <f t="shared" si="252"/>
        <v>1.5129172756226512</v>
      </c>
      <c r="S650" s="3">
        <f t="shared" si="253"/>
        <v>1.4165041929633415</v>
      </c>
      <c r="T650" s="13">
        <f t="shared" si="254"/>
        <v>0.93484966344415421</v>
      </c>
      <c r="U650" s="13">
        <f t="shared" si="254"/>
        <v>0.92168603129878846</v>
      </c>
      <c r="V650" s="3">
        <f t="shared" si="255"/>
        <v>154.95281839629672</v>
      </c>
      <c r="W650" s="13">
        <f t="shared" si="256"/>
        <v>0.93484966344415421</v>
      </c>
      <c r="X650" s="3">
        <f t="shared" si="257"/>
        <v>1.1439921517188019E-3</v>
      </c>
      <c r="Y650" s="3">
        <f t="shared" si="258"/>
        <v>-2.7903878083789611</v>
      </c>
      <c r="Z650" s="3">
        <f t="shared" si="259"/>
        <v>232.94131500723839</v>
      </c>
      <c r="AA650" s="3">
        <f t="shared" si="260"/>
        <v>2337.0721160171352</v>
      </c>
      <c r="AD650" s="3">
        <f t="shared" si="271"/>
        <v>3.5648873293452343E-3</v>
      </c>
      <c r="AE650" s="3">
        <f>Eur_1M!B649/100</f>
        <v>-1.1799999999999998E-3</v>
      </c>
      <c r="AF650" s="3">
        <f t="shared" si="272"/>
        <v>1.5</v>
      </c>
      <c r="AG650" s="3">
        <f t="shared" si="273"/>
        <v>-0.5</v>
      </c>
      <c r="AH650" s="3">
        <f t="shared" ref="AH650:AH713" si="275">(1+AD650)</f>
        <v>1.0035648873293452</v>
      </c>
      <c r="AI650" s="3">
        <f t="shared" si="274"/>
        <v>0.99882000000000004</v>
      </c>
      <c r="AL650" s="25"/>
      <c r="AM650" s="25"/>
    </row>
    <row r="651" spans="1:39">
      <c r="A651" s="4">
        <v>42297</v>
      </c>
      <c r="B651" s="3">
        <v>139.49950000000001</v>
      </c>
      <c r="C651" s="3">
        <f t="shared" si="262"/>
        <v>-3.5256897458851907E-3</v>
      </c>
      <c r="D651" s="3">
        <f t="shared" si="263"/>
        <v>1.2430488184239981E-5</v>
      </c>
      <c r="E651" s="3">
        <f t="shared" si="264"/>
        <v>6.4482227040832122E-5</v>
      </c>
      <c r="F651" s="3">
        <f t="shared" si="265"/>
        <v>8.4265185716992774E-4</v>
      </c>
      <c r="G651" s="3">
        <f t="shared" si="266"/>
        <v>2.8496117657647296E-2</v>
      </c>
      <c r="H651" s="3">
        <f t="shared" si="267"/>
        <v>1.5</v>
      </c>
      <c r="I651" s="13">
        <f>I652*(1+(H652*((B651/B652)-1))+((1-H652)*(Eur_1M!B651/100)*((A651-A652)/360)))</f>
        <v>120.66524530935034</v>
      </c>
      <c r="J651" s="3">
        <f t="shared" si="268"/>
        <v>115.44293682872735</v>
      </c>
      <c r="K651" s="3">
        <f t="shared" si="261"/>
        <v>1.1455178047574377</v>
      </c>
      <c r="L651" s="13">
        <f t="shared" si="269"/>
        <v>1145.5178047574377</v>
      </c>
      <c r="M651" s="3">
        <f t="shared" si="270"/>
        <v>-5.2844121108241255E-3</v>
      </c>
      <c r="N651" s="3">
        <f t="shared" si="250"/>
        <v>6.0245244884921938E-2</v>
      </c>
      <c r="O651" s="3">
        <v>640</v>
      </c>
      <c r="P651" s="3">
        <f t="shared" si="251"/>
        <v>2.5396825396825395</v>
      </c>
      <c r="Q651" s="3">
        <f>(  'Swap(vs6M)_2Y'!B654 + ( ('Swap(vs6M)_3Y'!B658 - 'Swap(vs6M)_2Y'!B654)/1  )*(P651-2) )/100</f>
        <v>1.2780952380952375E-4</v>
      </c>
      <c r="R651" s="3">
        <f t="shared" si="252"/>
        <v>1.4664256552614177</v>
      </c>
      <c r="S651" s="3">
        <f t="shared" si="253"/>
        <v>1.3704165349109974</v>
      </c>
      <c r="T651" s="13">
        <f t="shared" si="254"/>
        <v>0.92873381935865895</v>
      </c>
      <c r="U651" s="13">
        <f t="shared" si="254"/>
        <v>0.91472154327195654</v>
      </c>
      <c r="V651" s="3">
        <f t="shared" si="255"/>
        <v>149.45644910321846</v>
      </c>
      <c r="W651" s="13">
        <f t="shared" si="256"/>
        <v>0.92873381935865895</v>
      </c>
      <c r="X651" s="3">
        <f t="shared" si="257"/>
        <v>1.2377741025671898E-3</v>
      </c>
      <c r="Y651" s="3">
        <f t="shared" si="258"/>
        <v>-3.0644184567775641</v>
      </c>
      <c r="Z651" s="3">
        <f t="shared" si="259"/>
        <v>248.51195549017595</v>
      </c>
      <c r="AA651" s="3">
        <f t="shared" si="260"/>
        <v>2322.3483856571511</v>
      </c>
      <c r="AD651" s="3">
        <f t="shared" si="271"/>
        <v>-3.5194817997001859E-3</v>
      </c>
      <c r="AE651" s="3">
        <f>Eur_1M!B650/100</f>
        <v>-1.17E-3</v>
      </c>
      <c r="AF651" s="3">
        <f t="shared" si="272"/>
        <v>1.5</v>
      </c>
      <c r="AG651" s="3">
        <f t="shared" si="273"/>
        <v>-0.5</v>
      </c>
      <c r="AH651" s="3">
        <f t="shared" si="275"/>
        <v>0.99648051820029981</v>
      </c>
      <c r="AI651" s="3">
        <f t="shared" si="274"/>
        <v>0.99883</v>
      </c>
      <c r="AL651" s="25"/>
      <c r="AM651" s="25"/>
    </row>
    <row r="652" spans="1:39">
      <c r="A652" s="4">
        <v>42296</v>
      </c>
      <c r="B652" s="3">
        <v>139.9922</v>
      </c>
      <c r="C652" s="3">
        <f t="shared" si="262"/>
        <v>-2.6855032980245585E-4</v>
      </c>
      <c r="D652" s="3">
        <f t="shared" si="263"/>
        <v>7.2119279637007811E-8</v>
      </c>
      <c r="E652" s="3">
        <f t="shared" si="264"/>
        <v>7.2119896953933387E-5</v>
      </c>
      <c r="F652" s="3">
        <f t="shared" si="265"/>
        <v>8.8480913837171177E-3</v>
      </c>
      <c r="G652" s="3">
        <f t="shared" si="266"/>
        <v>2.9315333996131732E-2</v>
      </c>
      <c r="H652" s="3">
        <f t="shared" si="267"/>
        <v>1.497974100479339</v>
      </c>
      <c r="I652" s="13">
        <f>I653*(1+(H653*((B652/B653)-1))+((1-H653)*(Eur_1M!B652/100)*((A652-A653)/360)))</f>
        <v>121.30457795382303</v>
      </c>
      <c r="J652" s="3">
        <f t="shared" si="268"/>
        <v>116.0545995978966</v>
      </c>
      <c r="K652" s="3">
        <f t="shared" si="261"/>
        <v>1.1515872154276647</v>
      </c>
      <c r="L652" s="13">
        <f t="shared" si="269"/>
        <v>1151.5872154276647</v>
      </c>
      <c r="M652" s="3">
        <f t="shared" si="270"/>
        <v>-3.9801727512011676E-4</v>
      </c>
      <c r="N652" s="3">
        <f t="shared" ref="N652:N715" si="276">SQRT(252)*STDEV(M653:M831)</f>
        <v>6.0244601977278663E-2</v>
      </c>
      <c r="O652" s="3">
        <v>641</v>
      </c>
      <c r="P652" s="3">
        <f t="shared" ref="P652:P715" si="277">O652/252</f>
        <v>2.5436507936507935</v>
      </c>
      <c r="Q652" s="3">
        <f>(  'Swap(vs6M)_2Y'!B655 + ( ('Swap(vs6M)_3Y'!B659 - 'Swap(vs6M)_2Y'!B655)/1  )*(P652-2) )/100</f>
        <v>4.3545238095238093E-4</v>
      </c>
      <c r="R652" s="3">
        <f t="shared" si="252"/>
        <v>1.5285189266114381</v>
      </c>
      <c r="S652" s="3">
        <f t="shared" si="253"/>
        <v>1.4324358537748056</v>
      </c>
      <c r="T652" s="13">
        <f t="shared" si="254"/>
        <v>0.93680812598734697</v>
      </c>
      <c r="U652" s="13">
        <f t="shared" si="254"/>
        <v>0.92399043812658144</v>
      </c>
      <c r="V652" s="3">
        <f t="shared" si="255"/>
        <v>155.84870412817668</v>
      </c>
      <c r="W652" s="13">
        <f t="shared" si="256"/>
        <v>0.93680812598734697</v>
      </c>
      <c r="X652" s="3">
        <f t="shared" si="257"/>
        <v>1.1210630128880665E-3</v>
      </c>
      <c r="Y652" s="3">
        <f t="shared" si="258"/>
        <v>-3.0998340697531463</v>
      </c>
      <c r="Z652" s="3">
        <f t="shared" si="259"/>
        <v>227.82392095858751</v>
      </c>
      <c r="AA652" s="3">
        <f t="shared" si="260"/>
        <v>2347.7071590489377</v>
      </c>
      <c r="AD652" s="3">
        <f t="shared" si="271"/>
        <v>-2.6851427339036338E-4</v>
      </c>
      <c r="AE652" s="3">
        <f>Eur_1M!B651/100</f>
        <v>-1.17E-3</v>
      </c>
      <c r="AF652" s="3">
        <f t="shared" si="272"/>
        <v>1.497974100479339</v>
      </c>
      <c r="AG652" s="3">
        <f t="shared" si="273"/>
        <v>-0.49797410047933899</v>
      </c>
      <c r="AH652" s="3">
        <f t="shared" si="275"/>
        <v>0.99973148572660964</v>
      </c>
      <c r="AI652" s="3">
        <f t="shared" si="274"/>
        <v>0.99883</v>
      </c>
      <c r="AL652" s="25"/>
      <c r="AM652" s="25"/>
    </row>
    <row r="653" spans="1:39">
      <c r="A653" s="4">
        <v>42293</v>
      </c>
      <c r="B653" s="3">
        <v>140.02979999999999</v>
      </c>
      <c r="C653" s="3">
        <f t="shared" si="262"/>
        <v>1.1854501864682373E-3</v>
      </c>
      <c r="D653" s="3">
        <f t="shared" si="263"/>
        <v>1.4052921445975786E-6</v>
      </c>
      <c r="E653" s="3">
        <f t="shared" si="264"/>
        <v>7.6169645141205196E-5</v>
      </c>
      <c r="F653" s="3">
        <f t="shared" si="265"/>
        <v>7.086403435161882E-3</v>
      </c>
      <c r="G653" s="3">
        <f t="shared" si="266"/>
        <v>3.0464745972718775E-2</v>
      </c>
      <c r="H653" s="3">
        <f t="shared" si="267"/>
        <v>1.5</v>
      </c>
      <c r="I653" s="13">
        <f>I654*(1+(H654*((B653/B654)-1))+((1-H654)*(Eur_1M!B653/100)*((A653-A654)/360)))</f>
        <v>121.35286888107393</v>
      </c>
      <c r="J653" s="3">
        <f t="shared" si="268"/>
        <v>116.10080052716778</v>
      </c>
      <c r="K653" s="3">
        <f t="shared" si="261"/>
        <v>1.1520456582612439</v>
      </c>
      <c r="L653" s="13">
        <f t="shared" si="269"/>
        <v>1152.0456582612439</v>
      </c>
      <c r="M653" s="3">
        <f t="shared" si="270"/>
        <v>1.7649545389731591E-3</v>
      </c>
      <c r="N653" s="3">
        <f t="shared" si="276"/>
        <v>6.0207766259866409E-2</v>
      </c>
      <c r="O653" s="3">
        <v>642</v>
      </c>
      <c r="P653" s="3">
        <f t="shared" si="277"/>
        <v>2.5476190476190474</v>
      </c>
      <c r="Q653" s="3">
        <f>(  'Swap(vs6M)_2Y'!B656 + ( ('Swap(vs6M)_3Y'!B660 - 'Swap(vs6M)_2Y'!B656)/1  )*(P653-2) )/100</f>
        <v>5.2392857142857146E-4</v>
      </c>
      <c r="R653" s="3">
        <f t="shared" si="252"/>
        <v>1.5347838305328496</v>
      </c>
      <c r="S653" s="3">
        <f t="shared" si="253"/>
        <v>1.4386846335655035</v>
      </c>
      <c r="T653" s="13">
        <f t="shared" si="254"/>
        <v>0.93758153205659822</v>
      </c>
      <c r="U653" s="13">
        <f t="shared" si="254"/>
        <v>0.92488005249624106</v>
      </c>
      <c r="V653" s="3">
        <f t="shared" si="255"/>
        <v>156.49035977838616</v>
      </c>
      <c r="W653" s="13">
        <f t="shared" si="256"/>
        <v>0.93758153205659822</v>
      </c>
      <c r="X653" s="3">
        <f t="shared" si="257"/>
        <v>1.1097290511085456E-3</v>
      </c>
      <c r="Y653" s="3">
        <f t="shared" si="258"/>
        <v>-3.1534336223853638</v>
      </c>
      <c r="Z653" s="3">
        <f t="shared" si="259"/>
        <v>225.91410169549593</v>
      </c>
      <c r="AA653" s="3">
        <f t="shared" si="260"/>
        <v>2353.0990943758979</v>
      </c>
      <c r="AD653" s="3">
        <f t="shared" si="271"/>
        <v>1.1861531102734801E-3</v>
      </c>
      <c r="AE653" s="3">
        <f>Eur_1M!B652/100</f>
        <v>-1.16E-3</v>
      </c>
      <c r="AF653" s="3">
        <f t="shared" si="272"/>
        <v>1.5</v>
      </c>
      <c r="AG653" s="3">
        <f t="shared" si="273"/>
        <v>-0.5</v>
      </c>
      <c r="AH653" s="3">
        <f t="shared" si="275"/>
        <v>1.0011861531102735</v>
      </c>
      <c r="AI653" s="3">
        <f t="shared" si="274"/>
        <v>0.99883999999999995</v>
      </c>
      <c r="AL653" s="25"/>
      <c r="AM653" s="25"/>
    </row>
    <row r="654" spans="1:39">
      <c r="A654" s="4">
        <v>42292</v>
      </c>
      <c r="B654" s="3">
        <v>139.8639</v>
      </c>
      <c r="C654" s="3">
        <f t="shared" si="262"/>
        <v>-8.3046273408245847E-4</v>
      </c>
      <c r="D654" s="3">
        <f t="shared" si="263"/>
        <v>6.8966835269971212E-7</v>
      </c>
      <c r="E654" s="3">
        <f t="shared" si="264"/>
        <v>1.36820194309114E-4</v>
      </c>
      <c r="F654" s="3">
        <f t="shared" si="265"/>
        <v>1.3778506251530653E-2</v>
      </c>
      <c r="G654" s="3">
        <f t="shared" si="266"/>
        <v>4.005409705067698E-2</v>
      </c>
      <c r="H654" s="3">
        <f t="shared" si="267"/>
        <v>1.4879763112859903</v>
      </c>
      <c r="I654" s="13">
        <f>I655*(1+(H655*((B654/B655)-1))+((1-H655)*(Eur_1M!B654/100)*((A654-A655)/360)))</f>
        <v>121.13887548418373</v>
      </c>
      <c r="J654" s="3">
        <f t="shared" si="268"/>
        <v>115.89606861670237</v>
      </c>
      <c r="K654" s="3">
        <f t="shared" si="261"/>
        <v>1.1500141433406899</v>
      </c>
      <c r="L654" s="13">
        <f t="shared" si="269"/>
        <v>1150.0141433406898</v>
      </c>
      <c r="M654" s="3">
        <f t="shared" si="270"/>
        <v>-1.1630989829981466E-3</v>
      </c>
      <c r="N654" s="3">
        <f t="shared" si="276"/>
        <v>6.0207160923190485E-2</v>
      </c>
      <c r="O654" s="3">
        <v>643</v>
      </c>
      <c r="P654" s="3">
        <f t="shared" si="277"/>
        <v>2.5515873015873014</v>
      </c>
      <c r="Q654" s="3">
        <f>(  'Swap(vs6M)_2Y'!B657 + ( ('Swap(vs6M)_3Y'!B661 - 'Swap(vs6M)_2Y'!B657)/1  )*(P654-2) )/100</f>
        <v>6.9582539682539672E-4</v>
      </c>
      <c r="R654" s="3">
        <f t="shared" si="252"/>
        <v>1.519909534862268</v>
      </c>
      <c r="S654" s="3">
        <f t="shared" si="253"/>
        <v>1.4237364903515697</v>
      </c>
      <c r="T654" s="13">
        <f t="shared" si="254"/>
        <v>0.93573314313076039</v>
      </c>
      <c r="U654" s="13">
        <f t="shared" si="254"/>
        <v>0.92273861681486702</v>
      </c>
      <c r="V654" s="3">
        <f t="shared" si="255"/>
        <v>155.00456349399792</v>
      </c>
      <c r="W654" s="13">
        <f t="shared" si="256"/>
        <v>0.93573314313076039</v>
      </c>
      <c r="X654" s="3">
        <f t="shared" si="257"/>
        <v>1.136360818767381E-3</v>
      </c>
      <c r="Y654" s="3">
        <f t="shared" si="258"/>
        <v>-3.3648119388921685</v>
      </c>
      <c r="Z654" s="3">
        <f t="shared" si="259"/>
        <v>230.87727860785964</v>
      </c>
      <c r="AA654" s="3">
        <f t="shared" si="260"/>
        <v>2350.2716193486763</v>
      </c>
      <c r="AD654" s="3">
        <f t="shared" si="271"/>
        <v>-8.3011799534360442E-4</v>
      </c>
      <c r="AE654" s="3">
        <f>Eur_1M!B653/100</f>
        <v>-1.14E-3</v>
      </c>
      <c r="AF654" s="3">
        <f t="shared" si="272"/>
        <v>1.4879763112859903</v>
      </c>
      <c r="AG654" s="3">
        <f t="shared" si="273"/>
        <v>-0.48797631128599028</v>
      </c>
      <c r="AH654" s="3">
        <f t="shared" si="275"/>
        <v>0.9991698820046564</v>
      </c>
      <c r="AI654" s="3">
        <f t="shared" si="274"/>
        <v>0.99885999999999997</v>
      </c>
      <c r="AL654" s="25"/>
      <c r="AM654" s="25"/>
    </row>
    <row r="655" spans="1:39">
      <c r="A655" s="4">
        <v>42291</v>
      </c>
      <c r="B655" s="3">
        <v>139.98009999999999</v>
      </c>
      <c r="C655" s="3">
        <f t="shared" si="262"/>
        <v>1.7882805565515544E-3</v>
      </c>
      <c r="D655" s="3">
        <f t="shared" si="263"/>
        <v>3.1979473489403372E-6</v>
      </c>
      <c r="E655" s="3">
        <f t="shared" si="264"/>
        <v>1.3613136674956656E-4</v>
      </c>
      <c r="F655" s="3">
        <f t="shared" si="265"/>
        <v>1.4637965419053862E-2</v>
      </c>
      <c r="G655" s="3">
        <f t="shared" si="266"/>
        <v>3.9752548360207127E-2</v>
      </c>
      <c r="H655" s="3">
        <f t="shared" si="267"/>
        <v>1.4018298015054893</v>
      </c>
      <c r="I655" s="13">
        <f>I656*(1+(H656*((B655/B656)-1))+((1-H656)*(Eur_1M!B655/100)*((A655-A656)/360)))</f>
        <v>121.27985395712719</v>
      </c>
      <c r="J655" s="3">
        <f t="shared" si="268"/>
        <v>116.03094563870235</v>
      </c>
      <c r="K655" s="3">
        <f t="shared" si="261"/>
        <v>1.1513525017920421</v>
      </c>
      <c r="L655" s="13">
        <f t="shared" si="269"/>
        <v>1151.3525017920422</v>
      </c>
      <c r="M655" s="3">
        <f t="shared" si="270"/>
        <v>2.5188778844718045E-3</v>
      </c>
      <c r="N655" s="3">
        <f t="shared" si="276"/>
        <v>6.012771027108834E-2</v>
      </c>
      <c r="O655" s="3">
        <v>644</v>
      </c>
      <c r="P655" s="3">
        <f t="shared" si="277"/>
        <v>2.5555555555555554</v>
      </c>
      <c r="Q655" s="3">
        <f>(  'Swap(vs6M)_2Y'!B658 + ( ('Swap(vs6M)_3Y'!B662 - 'Swap(vs6M)_2Y'!B658)/1  )*(P655-2) )/100</f>
        <v>7.9722222222222195E-4</v>
      </c>
      <c r="R655" s="3">
        <f t="shared" si="252"/>
        <v>1.5355084935209344</v>
      </c>
      <c r="S655" s="3">
        <f t="shared" si="253"/>
        <v>1.439387704073368</v>
      </c>
      <c r="T655" s="13">
        <f t="shared" si="254"/>
        <v>0.93767051380991928</v>
      </c>
      <c r="U655" s="13">
        <f t="shared" si="254"/>
        <v>0.92497964691472767</v>
      </c>
      <c r="V655" s="3">
        <f t="shared" si="255"/>
        <v>156.492229914483</v>
      </c>
      <c r="W655" s="13">
        <f t="shared" si="256"/>
        <v>0.93767051380991928</v>
      </c>
      <c r="X655" s="3">
        <f t="shared" si="257"/>
        <v>1.1089133979693723E-3</v>
      </c>
      <c r="Y655" s="3">
        <f t="shared" si="258"/>
        <v>-3.3931706422912895</v>
      </c>
      <c r="Z655" s="3">
        <f t="shared" si="259"/>
        <v>225.87815982445775</v>
      </c>
      <c r="AA655" s="3">
        <f t="shared" si="260"/>
        <v>2359.0258251550595</v>
      </c>
      <c r="AD655" s="3">
        <f t="shared" si="271"/>
        <v>1.7898804837901405E-3</v>
      </c>
      <c r="AE655" s="3">
        <f>Eur_1M!B654/100</f>
        <v>-1.1299999999999999E-3</v>
      </c>
      <c r="AF655" s="3">
        <f t="shared" si="272"/>
        <v>1.4018298015054893</v>
      </c>
      <c r="AG655" s="3">
        <f t="shared" si="273"/>
        <v>-0.4018298015054893</v>
      </c>
      <c r="AH655" s="3">
        <f t="shared" si="275"/>
        <v>1.0017898804837901</v>
      </c>
      <c r="AI655" s="3">
        <f t="shared" si="274"/>
        <v>0.99887000000000004</v>
      </c>
      <c r="AL655" s="25"/>
      <c r="AM655" s="25"/>
    </row>
    <row r="656" spans="1:39">
      <c r="A656" s="4">
        <v>42290</v>
      </c>
      <c r="B656" s="3">
        <v>139.72999999999999</v>
      </c>
      <c r="C656" s="3">
        <f t="shared" si="262"/>
        <v>-7.7288933265307627E-5</v>
      </c>
      <c r="D656" s="3">
        <f t="shared" si="263"/>
        <v>5.9735792052891758E-9</v>
      </c>
      <c r="E656" s="3">
        <f t="shared" si="264"/>
        <v>1.3540411084733361E-4</v>
      </c>
      <c r="F656" s="3">
        <f t="shared" si="265"/>
        <v>1.1277841534842901E-2</v>
      </c>
      <c r="G656" s="3">
        <f t="shared" si="266"/>
        <v>4.0323222584198751E-2</v>
      </c>
      <c r="H656" s="3">
        <f t="shared" si="267"/>
        <v>1.4083460837185378</v>
      </c>
      <c r="I656" s="13">
        <f>I657*(1+(H657*((B656/B657)-1))+((1-H657)*(Eur_1M!B656/100)*((A656-A657)/360)))</f>
        <v>120.97474923724593</v>
      </c>
      <c r="J656" s="3">
        <f t="shared" si="268"/>
        <v>115.73904564037973</v>
      </c>
      <c r="K656" s="3">
        <f t="shared" si="261"/>
        <v>1.1484560348927002</v>
      </c>
      <c r="L656" s="13">
        <f t="shared" si="269"/>
        <v>1148.4560348927002</v>
      </c>
      <c r="M656" s="3">
        <f t="shared" si="270"/>
        <v>-1.0762971945080721E-4</v>
      </c>
      <c r="N656" s="3">
        <f t="shared" si="276"/>
        <v>6.0613329819086653E-2</v>
      </c>
      <c r="O656" s="3">
        <v>645</v>
      </c>
      <c r="P656" s="3">
        <f t="shared" si="277"/>
        <v>2.5595238095238093</v>
      </c>
      <c r="Q656" s="3">
        <f>(  'Swap(vs6M)_2Y'!B659 + ( ('Swap(vs6M)_3Y'!B663 - 'Swap(vs6M)_2Y'!B659)/1  )*(P656-2) )/100</f>
        <v>7.4214285714285701E-4</v>
      </c>
      <c r="R656" s="3">
        <f t="shared" si="252"/>
        <v>1.495476515793372</v>
      </c>
      <c r="S656" s="3">
        <f t="shared" si="253"/>
        <v>1.3985042083430688</v>
      </c>
      <c r="T656" s="13">
        <f t="shared" si="254"/>
        <v>0.93260493780473452</v>
      </c>
      <c r="U656" s="13">
        <f t="shared" si="254"/>
        <v>0.91901914509279381</v>
      </c>
      <c r="V656" s="3">
        <f t="shared" si="255"/>
        <v>153.78067349839159</v>
      </c>
      <c r="W656" s="13">
        <f t="shared" si="256"/>
        <v>0.93260493780473452</v>
      </c>
      <c r="X656" s="3">
        <f t="shared" si="257"/>
        <v>1.1708709008793508E-3</v>
      </c>
      <c r="Y656" s="3">
        <f t="shared" si="258"/>
        <v>-3.5176493164640643</v>
      </c>
      <c r="Z656" s="3">
        <f t="shared" si="259"/>
        <v>239.58800867678877</v>
      </c>
      <c r="AA656" s="3">
        <f t="shared" si="260"/>
        <v>2347.7874468005975</v>
      </c>
      <c r="AD656" s="3">
        <f t="shared" si="271"/>
        <v>-7.7285946552652085E-5</v>
      </c>
      <c r="AE656" s="3">
        <f>Eur_1M!B655/100</f>
        <v>-1.1299999999999999E-3</v>
      </c>
      <c r="AF656" s="3">
        <f t="shared" si="272"/>
        <v>1.4083460837185378</v>
      </c>
      <c r="AG656" s="3">
        <f t="shared" si="273"/>
        <v>-0.40834608371853776</v>
      </c>
      <c r="AH656" s="3">
        <f t="shared" si="275"/>
        <v>0.99992271405344735</v>
      </c>
      <c r="AI656" s="3">
        <f t="shared" si="274"/>
        <v>0.99887000000000004</v>
      </c>
      <c r="AL656" s="25"/>
      <c r="AM656" s="25"/>
    </row>
    <row r="657" spans="1:39">
      <c r="A657" s="4">
        <v>42289</v>
      </c>
      <c r="B657" s="3">
        <v>139.74080000000001</v>
      </c>
      <c r="C657" s="3">
        <f t="shared" si="262"/>
        <v>1.6443932486578849E-3</v>
      </c>
      <c r="D657" s="3">
        <f t="shared" si="263"/>
        <v>2.7040291562316328E-6</v>
      </c>
      <c r="E657" s="3">
        <f t="shared" si="264"/>
        <v>1.4839538528004754E-4</v>
      </c>
      <c r="F657" s="3">
        <f t="shared" si="265"/>
        <v>7.7499608449255186E-3</v>
      </c>
      <c r="G657" s="3">
        <f t="shared" si="266"/>
        <v>4.2801201640572377E-2</v>
      </c>
      <c r="H657" s="3">
        <f t="shared" si="267"/>
        <v>1.4091596077284403</v>
      </c>
      <c r="I657" s="13">
        <f>I658*(1+(H658*((B657/B658)-1))+((1-H658)*(Eur_1M!B657/100)*((A657-A658)/360)))</f>
        <v>120.98777041628735</v>
      </c>
      <c r="J657" s="3">
        <f t="shared" si="268"/>
        <v>115.75150327178518</v>
      </c>
      <c r="K657" s="3">
        <f t="shared" si="261"/>
        <v>1.1485796495457232</v>
      </c>
      <c r="L657" s="13">
        <f t="shared" si="269"/>
        <v>1148.5796495457232</v>
      </c>
      <c r="M657" s="3">
        <f t="shared" si="270"/>
        <v>2.3174313728202048E-3</v>
      </c>
      <c r="N657" s="3">
        <f t="shared" si="276"/>
        <v>6.0589260669661825E-2</v>
      </c>
      <c r="O657" s="3">
        <v>646</v>
      </c>
      <c r="P657" s="3">
        <f t="shared" si="277"/>
        <v>2.5634920634920637</v>
      </c>
      <c r="Q657" s="3">
        <f>(  'Swap(vs6M)_2Y'!B660 + ( ('Swap(vs6M)_3Y'!B664 - 'Swap(vs6M)_2Y'!B660)/1  )*(P657-2) )/100</f>
        <v>7.4246031746031749E-4</v>
      </c>
      <c r="R657" s="3">
        <f t="shared" si="252"/>
        <v>1.4960970269514005</v>
      </c>
      <c r="S657" s="3">
        <f t="shared" si="253"/>
        <v>1.3990881131798036</v>
      </c>
      <c r="T657" s="13">
        <f t="shared" si="254"/>
        <v>0.93268581371765025</v>
      </c>
      <c r="U657" s="13">
        <f t="shared" si="254"/>
        <v>0.9191067190927259</v>
      </c>
      <c r="V657" s="3">
        <f t="shared" si="255"/>
        <v>153.9048899462399</v>
      </c>
      <c r="W657" s="13">
        <f t="shared" si="256"/>
        <v>0.93268581371765025</v>
      </c>
      <c r="X657" s="3">
        <f t="shared" si="257"/>
        <v>1.1692173907956239E-3</v>
      </c>
      <c r="Y657" s="3">
        <f t="shared" si="258"/>
        <v>-3.5123565548363693</v>
      </c>
      <c r="Z657" s="3">
        <f t="shared" si="259"/>
        <v>239.57700485139551</v>
      </c>
      <c r="AA657" s="3">
        <f t="shared" si="260"/>
        <v>2351.64265714667</v>
      </c>
      <c r="AD657" s="3">
        <f t="shared" si="271"/>
        <v>1.645746004621973E-3</v>
      </c>
      <c r="AE657" s="3">
        <f>Eur_1M!B656/100</f>
        <v>-1.1299999999999999E-3</v>
      </c>
      <c r="AF657" s="3">
        <f t="shared" si="272"/>
        <v>1.4091596077284403</v>
      </c>
      <c r="AG657" s="3">
        <f t="shared" si="273"/>
        <v>-0.40915960772844029</v>
      </c>
      <c r="AH657" s="3">
        <f t="shared" si="275"/>
        <v>1.001645746004622</v>
      </c>
      <c r="AI657" s="3">
        <f t="shared" si="274"/>
        <v>0.99887000000000004</v>
      </c>
      <c r="AL657" s="25"/>
      <c r="AM657" s="25"/>
    </row>
    <row r="658" spans="1:39">
      <c r="A658" s="4">
        <v>42286</v>
      </c>
      <c r="B658" s="3">
        <v>139.5112</v>
      </c>
      <c r="C658" s="3">
        <f t="shared" si="262"/>
        <v>-4.6437100063676331E-4</v>
      </c>
      <c r="D658" s="3">
        <f t="shared" si="263"/>
        <v>2.1564042623238884E-7</v>
      </c>
      <c r="E658" s="3">
        <f t="shared" si="264"/>
        <v>1.4575874331280406E-4</v>
      </c>
      <c r="F658" s="3">
        <f t="shared" si="265"/>
        <v>5.8459771708121722E-3</v>
      </c>
      <c r="G658" s="3">
        <f t="shared" si="266"/>
        <v>4.2603164586916396E-2</v>
      </c>
      <c r="H658" s="3">
        <f t="shared" si="267"/>
        <v>1.4074358970705101</v>
      </c>
      <c r="I658" s="13">
        <f>I659*(1+(H659*((B658/B659)-1))+((1-H659)*(Eur_1M!B658/100)*((A658-A659)/360)))</f>
        <v>120.70771419227343</v>
      </c>
      <c r="J658" s="3">
        <f t="shared" si="268"/>
        <v>115.48356768772828</v>
      </c>
      <c r="K658" s="3">
        <f t="shared" si="261"/>
        <v>1.1459209768672847</v>
      </c>
      <c r="L658" s="13">
        <f t="shared" si="269"/>
        <v>1145.9209768672847</v>
      </c>
      <c r="M658" s="3">
        <f t="shared" si="270"/>
        <v>-6.5208656285639362E-4</v>
      </c>
      <c r="N658" s="3">
        <f t="shared" si="276"/>
        <v>6.0597711536361953E-2</v>
      </c>
      <c r="O658" s="3">
        <v>647</v>
      </c>
      <c r="P658" s="3">
        <f t="shared" si="277"/>
        <v>2.5674603174603177</v>
      </c>
      <c r="Q658" s="3">
        <f>(  'Swap(vs6M)_2Y'!B661 + ( ('Swap(vs6M)_3Y'!B665 - 'Swap(vs6M)_2Y'!B661)/1  )*(P658-2) )/100</f>
        <v>8.4671825396825408E-4</v>
      </c>
      <c r="R658" s="3">
        <f t="shared" si="252"/>
        <v>1.4737405613409429</v>
      </c>
      <c r="S658" s="3">
        <f t="shared" si="253"/>
        <v>1.3766430512313752</v>
      </c>
      <c r="T658" s="13">
        <f t="shared" si="254"/>
        <v>0.92972427131135182</v>
      </c>
      <c r="U658" s="13">
        <f t="shared" si="254"/>
        <v>0.915688683143699</v>
      </c>
      <c r="V658" s="3">
        <f t="shared" si="255"/>
        <v>151.69032972830348</v>
      </c>
      <c r="W658" s="13">
        <f t="shared" si="256"/>
        <v>0.92972427131135182</v>
      </c>
      <c r="X658" s="3">
        <f t="shared" si="257"/>
        <v>1.210382871124182E-3</v>
      </c>
      <c r="Y658" s="3">
        <f t="shared" si="258"/>
        <v>-3.6918433332760525</v>
      </c>
      <c r="Z658" s="3">
        <f t="shared" si="259"/>
        <v>247.28175338941688</v>
      </c>
      <c r="AA658" s="3">
        <f t="shared" si="260"/>
        <v>2345.8890452742316</v>
      </c>
      <c r="AD658" s="3">
        <f t="shared" si="271"/>
        <v>-4.6426319711123654E-4</v>
      </c>
      <c r="AE658" s="3">
        <f>Eur_1M!B657/100</f>
        <v>-1.1299999999999999E-3</v>
      </c>
      <c r="AF658" s="3">
        <f t="shared" si="272"/>
        <v>1.4074358970705101</v>
      </c>
      <c r="AG658" s="3">
        <f t="shared" si="273"/>
        <v>-0.40743589707051009</v>
      </c>
      <c r="AH658" s="3">
        <f t="shared" si="275"/>
        <v>0.99953573680288876</v>
      </c>
      <c r="AI658" s="3">
        <f t="shared" si="274"/>
        <v>0.99887000000000004</v>
      </c>
      <c r="AL658" s="25"/>
      <c r="AM658" s="25"/>
    </row>
    <row r="659" spans="1:39">
      <c r="A659" s="4">
        <v>42285</v>
      </c>
      <c r="B659" s="3">
        <v>139.57599999999999</v>
      </c>
      <c r="C659" s="3">
        <f t="shared" si="262"/>
        <v>7.4539150838031135E-4</v>
      </c>
      <c r="D659" s="3">
        <f t="shared" si="263"/>
        <v>5.5560850076547579E-7</v>
      </c>
      <c r="E659" s="3">
        <f t="shared" si="264"/>
        <v>1.4656299499137012E-4</v>
      </c>
      <c r="F659" s="3">
        <f t="shared" si="265"/>
        <v>7.3202452477881272E-3</v>
      </c>
      <c r="G659" s="3">
        <f t="shared" si="266"/>
        <v>4.2578569291181825E-2</v>
      </c>
      <c r="H659" s="3">
        <f t="shared" si="267"/>
        <v>1.4068796686174609</v>
      </c>
      <c r="I659" s="13">
        <f>I660*(1+(H660*((B659/B660)-1))+((1-H660)*(Eur_1M!B659/100)*((A659-A660)/360)))</f>
        <v>120.78645173978964</v>
      </c>
      <c r="J659" s="3">
        <f t="shared" si="268"/>
        <v>115.55889752856737</v>
      </c>
      <c r="K659" s="3">
        <f t="shared" si="261"/>
        <v>1.1466684602238346</v>
      </c>
      <c r="L659" s="13">
        <f t="shared" si="269"/>
        <v>1146.6684602238347</v>
      </c>
      <c r="M659" s="3">
        <f t="shared" si="270"/>
        <v>1.0679116933148148E-3</v>
      </c>
      <c r="N659" s="3">
        <f t="shared" si="276"/>
        <v>6.0588691313910176E-2</v>
      </c>
      <c r="O659" s="3">
        <v>648</v>
      </c>
      <c r="P659" s="3">
        <f t="shared" si="277"/>
        <v>2.5714285714285716</v>
      </c>
      <c r="Q659" s="3">
        <f>(  'Swap(vs6M)_2Y'!B662 + ( ('Swap(vs6M)_3Y'!B666 - 'Swap(vs6M)_2Y'!B662)/1  )*(P659-2) )/100</f>
        <v>8.4485714285714307E-4</v>
      </c>
      <c r="R659" s="3">
        <f t="shared" si="252"/>
        <v>1.4795796685197393</v>
      </c>
      <c r="S659" s="3">
        <f t="shared" si="253"/>
        <v>1.3824216152013145</v>
      </c>
      <c r="T659" s="13">
        <f t="shared" si="254"/>
        <v>0.93050727216025797</v>
      </c>
      <c r="U659" s="13">
        <f t="shared" si="254"/>
        <v>0.91657885850350418</v>
      </c>
      <c r="V659" s="3">
        <f t="shared" si="255"/>
        <v>152.39357928026425</v>
      </c>
      <c r="W659" s="13">
        <f t="shared" si="256"/>
        <v>0.93050727216025797</v>
      </c>
      <c r="X659" s="3">
        <f t="shared" si="257"/>
        <v>1.1984618381769231E-3</v>
      </c>
      <c r="Y659" s="3">
        <f t="shared" si="258"/>
        <v>-3.6650626583839903</v>
      </c>
      <c r="Z659" s="3">
        <f t="shared" si="259"/>
        <v>245.50818807205891</v>
      </c>
      <c r="AA659" s="3">
        <f t="shared" si="260"/>
        <v>2351.8022444095354</v>
      </c>
      <c r="AD659" s="3">
        <f t="shared" si="271"/>
        <v>7.4566938166786834E-4</v>
      </c>
      <c r="AE659" s="3">
        <f>Eur_1M!B658/100</f>
        <v>-1.14E-3</v>
      </c>
      <c r="AF659" s="3">
        <f t="shared" si="272"/>
        <v>1.4068796686174609</v>
      </c>
      <c r="AG659" s="3">
        <f t="shared" si="273"/>
        <v>-0.40687966861746094</v>
      </c>
      <c r="AH659" s="3">
        <f t="shared" si="275"/>
        <v>1.0007456693816679</v>
      </c>
      <c r="AI659" s="3">
        <f t="shared" si="274"/>
        <v>0.99885999999999997</v>
      </c>
      <c r="AL659" s="25"/>
      <c r="AM659" s="25"/>
    </row>
    <row r="660" spans="1:39">
      <c r="A660" s="4">
        <v>42284</v>
      </c>
      <c r="B660" s="3">
        <v>139.47200000000001</v>
      </c>
      <c r="C660" s="3">
        <f t="shared" si="262"/>
        <v>3.5855916968960123E-4</v>
      </c>
      <c r="D660" s="3">
        <f t="shared" si="263"/>
        <v>1.2856467816849625E-7</v>
      </c>
      <c r="E660" s="3">
        <f t="shared" si="264"/>
        <v>1.4615364543385648E-4</v>
      </c>
      <c r="F660" s="3">
        <f t="shared" si="265"/>
        <v>6.1924155832939042E-3</v>
      </c>
      <c r="G660" s="3">
        <f t="shared" si="266"/>
        <v>4.2630715988476814E-2</v>
      </c>
      <c r="H660" s="3">
        <f t="shared" si="267"/>
        <v>1.4311019857378748</v>
      </c>
      <c r="I660" s="13">
        <f>I661*(1+(H661*((B660/B661)-1))+((1-H661)*(Eur_1M!B660/100)*((A660-A661)/360)))</f>
        <v>120.65753132564375</v>
      </c>
      <c r="J660" s="3">
        <f t="shared" si="268"/>
        <v>115.43555670090798</v>
      </c>
      <c r="K660" s="3">
        <f t="shared" si="261"/>
        <v>1.1454445731847602</v>
      </c>
      <c r="L660" s="13">
        <f t="shared" si="269"/>
        <v>1145.4445731847602</v>
      </c>
      <c r="M660" s="3">
        <f t="shared" si="270"/>
        <v>5.2146123838589075E-4</v>
      </c>
      <c r="N660" s="3">
        <f t="shared" si="276"/>
        <v>6.1040709401904633E-2</v>
      </c>
      <c r="O660" s="3">
        <v>649</v>
      </c>
      <c r="P660" s="3">
        <f t="shared" si="277"/>
        <v>2.5753968253968256</v>
      </c>
      <c r="Q660" s="3">
        <f>(  'Swap(vs6M)_2Y'!B663 + ( ('Swap(vs6M)_3Y'!B667 - 'Swap(vs6M)_2Y'!B663)/1  )*(P660-2) )/100</f>
        <v>9.6688492063492072E-4</v>
      </c>
      <c r="R660" s="3">
        <f t="shared" si="252"/>
        <v>1.4606290185136614</v>
      </c>
      <c r="S660" s="3">
        <f t="shared" si="253"/>
        <v>1.3626706258928543</v>
      </c>
      <c r="T660" s="13">
        <f t="shared" si="254"/>
        <v>0.92794136089715262</v>
      </c>
      <c r="U660" s="13">
        <f t="shared" si="254"/>
        <v>0.91350683032387892</v>
      </c>
      <c r="V660" s="3">
        <f t="shared" si="255"/>
        <v>151.67047057105299</v>
      </c>
      <c r="W660" s="13">
        <f t="shared" si="256"/>
        <v>0.92794136089715262</v>
      </c>
      <c r="X660" s="3">
        <f t="shared" si="257"/>
        <v>1.2235574060334875E-3</v>
      </c>
      <c r="Y660" s="3">
        <f t="shared" si="258"/>
        <v>-3.8718199518447074</v>
      </c>
      <c r="Z660" s="3">
        <f t="shared" si="259"/>
        <v>252.36913337157122</v>
      </c>
      <c r="AA660" s="3">
        <f t="shared" si="260"/>
        <v>2346.791534329263</v>
      </c>
      <c r="AD660" s="3">
        <f t="shared" si="271"/>
        <v>3.5862345971238163E-4</v>
      </c>
      <c r="AE660" s="3">
        <f>Eur_1M!B659/100</f>
        <v>-1.1299999999999999E-3</v>
      </c>
      <c r="AF660" s="3">
        <f t="shared" si="272"/>
        <v>1.4311019857378748</v>
      </c>
      <c r="AG660" s="3">
        <f t="shared" si="273"/>
        <v>-0.43110198573787484</v>
      </c>
      <c r="AH660" s="3">
        <f t="shared" si="275"/>
        <v>1.0003586234597124</v>
      </c>
      <c r="AI660" s="3">
        <f t="shared" si="274"/>
        <v>0.99887000000000004</v>
      </c>
      <c r="AL660" s="25"/>
      <c r="AM660" s="25"/>
    </row>
    <row r="661" spans="1:39">
      <c r="A661" s="4">
        <v>42283</v>
      </c>
      <c r="B661" s="3">
        <v>139.422</v>
      </c>
      <c r="C661" s="3">
        <f t="shared" si="262"/>
        <v>-2.0184461383532509E-3</v>
      </c>
      <c r="D661" s="3">
        <f t="shared" si="263"/>
        <v>4.0741248134331504E-6</v>
      </c>
      <c r="E661" s="3">
        <f t="shared" si="264"/>
        <v>1.4602695440500249E-4</v>
      </c>
      <c r="F661" s="3">
        <f t="shared" si="265"/>
        <v>5.7905707425974827E-3</v>
      </c>
      <c r="G661" s="3">
        <f t="shared" si="266"/>
        <v>4.2647570604927375E-2</v>
      </c>
      <c r="H661" s="3">
        <f t="shared" si="267"/>
        <v>1.4505341108267877</v>
      </c>
      <c r="I661" s="13">
        <f>I662*(1+(H662*((B661/B662)-1))+((1-H662)*(Eur_1M!B661/100)*((A661-A662)/360)))</f>
        <v>120.59462950179491</v>
      </c>
      <c r="J661" s="3">
        <f t="shared" si="268"/>
        <v>115.37537722455275</v>
      </c>
      <c r="K661" s="3">
        <f t="shared" si="261"/>
        <v>1.1448474239477466</v>
      </c>
      <c r="L661" s="13">
        <f t="shared" si="269"/>
        <v>1144.8474239477466</v>
      </c>
      <c r="M661" s="3">
        <f t="shared" si="270"/>
        <v>-2.911589841477615E-3</v>
      </c>
      <c r="N661" s="3">
        <f t="shared" si="276"/>
        <v>6.3798455313169661E-2</v>
      </c>
      <c r="O661" s="3">
        <v>650</v>
      </c>
      <c r="P661" s="3">
        <f t="shared" si="277"/>
        <v>2.5793650793650795</v>
      </c>
      <c r="Q661" s="3">
        <f>(  'Swap(vs6M)_2Y'!B664 + ( ('Swap(vs6M)_3Y'!B668 - 'Swap(vs6M)_2Y'!B664)/1  )*(P661-2) )/100</f>
        <v>9.4817460317460323E-4</v>
      </c>
      <c r="R661" s="3">
        <f t="shared" si="252"/>
        <v>1.3952992473673917</v>
      </c>
      <c r="S661" s="3">
        <f t="shared" si="253"/>
        <v>1.2928363643233967</v>
      </c>
      <c r="T661" s="13">
        <f t="shared" si="254"/>
        <v>0.9185371905266384</v>
      </c>
      <c r="U661" s="13">
        <f t="shared" si="254"/>
        <v>0.90196616978719713</v>
      </c>
      <c r="V661" s="3">
        <f t="shared" si="255"/>
        <v>151.82199953180395</v>
      </c>
      <c r="W661" s="13">
        <f t="shared" si="256"/>
        <v>0.9185371905266384</v>
      </c>
      <c r="X661" s="3">
        <f t="shared" si="257"/>
        <v>1.2848150276581738E-3</v>
      </c>
      <c r="Y661" s="3">
        <f t="shared" si="258"/>
        <v>-4.2802275120849513</v>
      </c>
      <c r="Z661" s="3">
        <f t="shared" si="259"/>
        <v>277.11421855382503</v>
      </c>
      <c r="AA661" s="3">
        <f t="shared" si="260"/>
        <v>2320.8170989993337</v>
      </c>
      <c r="AD661" s="3">
        <f t="shared" si="271"/>
        <v>-2.0164104458221255E-3</v>
      </c>
      <c r="AE661" s="3">
        <f>Eur_1M!B660/100</f>
        <v>-1.1200000000000001E-3</v>
      </c>
      <c r="AF661" s="3">
        <f t="shared" si="272"/>
        <v>1.4505341108267877</v>
      </c>
      <c r="AG661" s="3">
        <f t="shared" si="273"/>
        <v>-0.45053411082678774</v>
      </c>
      <c r="AH661" s="3">
        <f t="shared" si="275"/>
        <v>0.99798358955417787</v>
      </c>
      <c r="AI661" s="3">
        <f t="shared" si="274"/>
        <v>0.99887999999999999</v>
      </c>
      <c r="AL661" s="25"/>
      <c r="AM661" s="25"/>
    </row>
    <row r="662" spans="1:39">
      <c r="A662" s="4">
        <v>42282</v>
      </c>
      <c r="B662" s="3">
        <v>139.7037</v>
      </c>
      <c r="C662" s="3">
        <f t="shared" si="262"/>
        <v>-2.7070696597621597E-3</v>
      </c>
      <c r="D662" s="3">
        <f t="shared" si="263"/>
        <v>7.3282261428048149E-6</v>
      </c>
      <c r="E662" s="3">
        <f t="shared" si="264"/>
        <v>1.4366005769124351E-4</v>
      </c>
      <c r="F662" s="3">
        <f t="shared" si="265"/>
        <v>9.1156262715775451E-3</v>
      </c>
      <c r="G662" s="3">
        <f t="shared" si="266"/>
        <v>4.1925733174819159E-2</v>
      </c>
      <c r="H662" s="3">
        <f t="shared" si="267"/>
        <v>1.4425358445341683</v>
      </c>
      <c r="I662" s="13">
        <f>I663*(1+(H663*((B662/B663)-1))+((1-H663)*(Eur_1M!B662/100)*((A662-A663)/360)))</f>
        <v>120.94626325821534</v>
      </c>
      <c r="J662" s="3">
        <f t="shared" si="268"/>
        <v>115.71179251484799</v>
      </c>
      <c r="K662" s="3">
        <f t="shared" si="261"/>
        <v>1.1481856074296652</v>
      </c>
      <c r="L662" s="13">
        <f t="shared" si="269"/>
        <v>1148.1856074296652</v>
      </c>
      <c r="M662" s="3">
        <f t="shared" si="270"/>
        <v>-3.8787191863287637E-3</v>
      </c>
      <c r="N662" s="3">
        <f t="shared" si="276"/>
        <v>6.6342011181253616E-2</v>
      </c>
      <c r="O662" s="3">
        <v>651</v>
      </c>
      <c r="P662" s="3">
        <f t="shared" si="277"/>
        <v>2.5833333333333335</v>
      </c>
      <c r="Q662" s="3">
        <f>(  'Swap(vs6M)_2Y'!B665 + ( ('Swap(vs6M)_3Y'!B669 - 'Swap(vs6M)_2Y'!B665)/1  )*(P662-2) )/100</f>
        <v>1.0116666666666668E-3</v>
      </c>
      <c r="R662" s="3">
        <f t="shared" si="252"/>
        <v>1.3737370929496848</v>
      </c>
      <c r="S662" s="3">
        <f t="shared" si="253"/>
        <v>1.2671072285140348</v>
      </c>
      <c r="T662" s="13">
        <f t="shared" si="254"/>
        <v>0.91523834154578265</v>
      </c>
      <c r="U662" s="13">
        <f t="shared" si="254"/>
        <v>0.89744152437732416</v>
      </c>
      <c r="V662" s="3">
        <f t="shared" si="255"/>
        <v>155.76434304743054</v>
      </c>
      <c r="W662" s="13">
        <f t="shared" si="256"/>
        <v>0.91523834154578265</v>
      </c>
      <c r="X662" s="3">
        <f t="shared" si="257"/>
        <v>1.2683202092054894E-3</v>
      </c>
      <c r="Y662" s="3">
        <f t="shared" si="258"/>
        <v>-4.5851400253205394</v>
      </c>
      <c r="Z662" s="3">
        <f t="shared" si="259"/>
        <v>286.56436959050501</v>
      </c>
      <c r="AA662" s="3">
        <f t="shared" si="260"/>
        <v>2312.339465881686</v>
      </c>
      <c r="AD662" s="3">
        <f t="shared" si="271"/>
        <v>-2.7034088507907894E-3</v>
      </c>
      <c r="AE662" s="3">
        <f>Eur_1M!B661/100</f>
        <v>-1.1299999999999999E-3</v>
      </c>
      <c r="AF662" s="3">
        <f t="shared" si="272"/>
        <v>1.4425358445341683</v>
      </c>
      <c r="AG662" s="3">
        <f t="shared" si="273"/>
        <v>-0.44253584453416828</v>
      </c>
      <c r="AH662" s="3">
        <f t="shared" si="275"/>
        <v>0.99729659114920921</v>
      </c>
      <c r="AI662" s="3">
        <f t="shared" si="274"/>
        <v>0.99887000000000004</v>
      </c>
      <c r="AL662" s="25"/>
      <c r="AM662" s="25"/>
    </row>
    <row r="663" spans="1:39">
      <c r="A663" s="4">
        <v>42279</v>
      </c>
      <c r="B663" s="3">
        <v>140.08240000000001</v>
      </c>
      <c r="C663" s="3">
        <f t="shared" si="262"/>
        <v>2.2104273522325487E-3</v>
      </c>
      <c r="D663" s="3">
        <f t="shared" si="263"/>
        <v>4.8859890794977964E-6</v>
      </c>
      <c r="E663" s="3">
        <f t="shared" si="264"/>
        <v>1.4056142197007139E-4</v>
      </c>
      <c r="F663" s="3">
        <f t="shared" si="265"/>
        <v>9.7660991255382537E-3</v>
      </c>
      <c r="G663" s="3">
        <f t="shared" si="266"/>
        <v>4.1364073793342705E-2</v>
      </c>
      <c r="H663" s="3">
        <f t="shared" si="267"/>
        <v>1.4334822599984514</v>
      </c>
      <c r="I663" s="13">
        <f>I664*(1+(H664*((B663/B664)-1))+((1-H664)*(Eur_1M!B663/100)*((A663-A664)/360)))</f>
        <v>121.41629081320171</v>
      </c>
      <c r="J663" s="3">
        <f t="shared" si="268"/>
        <v>116.16147760187485</v>
      </c>
      <c r="K663" s="3">
        <f t="shared" si="261"/>
        <v>1.152647745069904</v>
      </c>
      <c r="L663" s="13">
        <f t="shared" si="269"/>
        <v>1152.647745069904</v>
      </c>
      <c r="M663" s="3">
        <f t="shared" si="270"/>
        <v>3.1722076504420277E-3</v>
      </c>
      <c r="N663" s="3">
        <f t="shared" si="276"/>
        <v>6.6787031883059816E-2</v>
      </c>
      <c r="O663" s="3">
        <v>652</v>
      </c>
      <c r="P663" s="3">
        <f t="shared" si="277"/>
        <v>2.5873015873015874</v>
      </c>
      <c r="Q663" s="3">
        <f>(  'Swap(vs6M)_2Y'!B666 + ( ('Swap(vs6M)_3Y'!B670 - 'Swap(vs6M)_2Y'!B666)/1  )*(P663-2) )/100</f>
        <v>9.7166666666666679E-4</v>
      </c>
      <c r="R663" s="3">
        <f t="shared" si="252"/>
        <v>1.3995108063161843</v>
      </c>
      <c r="S663" s="3">
        <f t="shared" si="253"/>
        <v>1.292083256472369</v>
      </c>
      <c r="T663" s="13">
        <f t="shared" si="254"/>
        <v>0.91917006995099815</v>
      </c>
      <c r="U663" s="13">
        <f t="shared" si="254"/>
        <v>0.90183584316891041</v>
      </c>
      <c r="V663" s="3">
        <f t="shared" si="255"/>
        <v>159.9078283430058</v>
      </c>
      <c r="W663" s="13">
        <f t="shared" si="256"/>
        <v>0.91917006995099815</v>
      </c>
      <c r="X663" s="3">
        <f t="shared" si="257"/>
        <v>1.2100033750497353E-3</v>
      </c>
      <c r="Y663" s="3">
        <f t="shared" si="258"/>
        <v>-4.4594544646663277</v>
      </c>
      <c r="Z663" s="3">
        <f t="shared" si="259"/>
        <v>277.79152365340019</v>
      </c>
      <c r="AA663" s="3">
        <f t="shared" si="260"/>
        <v>2327.4627184102637</v>
      </c>
      <c r="AD663" s="3">
        <f t="shared" si="271"/>
        <v>2.2128721477880919E-3</v>
      </c>
      <c r="AE663" s="3">
        <f>Eur_1M!B662/100</f>
        <v>-1.1299999999999999E-3</v>
      </c>
      <c r="AF663" s="3">
        <f t="shared" si="272"/>
        <v>1.4334822599984514</v>
      </c>
      <c r="AG663" s="3">
        <f t="shared" si="273"/>
        <v>-0.43348225999845136</v>
      </c>
      <c r="AH663" s="3">
        <f t="shared" si="275"/>
        <v>1.0022128721477881</v>
      </c>
      <c r="AI663" s="3">
        <f t="shared" si="274"/>
        <v>0.99887000000000004</v>
      </c>
      <c r="AL663" s="25"/>
      <c r="AM663" s="25"/>
    </row>
    <row r="664" spans="1:39">
      <c r="A664" s="4">
        <v>42278</v>
      </c>
      <c r="B664" s="3">
        <v>139.7731</v>
      </c>
      <c r="C664" s="3">
        <f t="shared" si="262"/>
        <v>3.0101113238956219E-3</v>
      </c>
      <c r="D664" s="3">
        <f t="shared" si="263"/>
        <v>9.0607701822446538E-6</v>
      </c>
      <c r="E664" s="3">
        <f t="shared" si="264"/>
        <v>1.4246530186813838E-4</v>
      </c>
      <c r="F664" s="3">
        <f t="shared" si="265"/>
        <v>1.0161409476445605E-2</v>
      </c>
      <c r="G664" s="3">
        <f t="shared" si="266"/>
        <v>4.1593420522160772E-2</v>
      </c>
      <c r="H664" s="3">
        <f t="shared" si="267"/>
        <v>1.4351838785422977</v>
      </c>
      <c r="I664" s="13">
        <f>I665*(1+(H665*((B664/B665)-1))+((1-H665)*(Eur_1M!B664/100)*((A664-A665)/360)))</f>
        <v>121.03174338122045</v>
      </c>
      <c r="J664" s="3">
        <f t="shared" si="268"/>
        <v>115.79357311716552</v>
      </c>
      <c r="K664" s="3">
        <f t="shared" si="261"/>
        <v>1.1489971004374835</v>
      </c>
      <c r="L664" s="13">
        <f t="shared" si="269"/>
        <v>1148.9971004374836</v>
      </c>
      <c r="M664" s="3">
        <f t="shared" si="270"/>
        <v>4.2817574060105053E-3</v>
      </c>
      <c r="N664" s="3">
        <f t="shared" si="276"/>
        <v>6.6609561303179868E-2</v>
      </c>
      <c r="O664" s="3">
        <v>653</v>
      </c>
      <c r="P664" s="3">
        <f t="shared" si="277"/>
        <v>2.5912698412698414</v>
      </c>
      <c r="Q664" s="3">
        <f>(  'Swap(vs6M)_2Y'!B667 + ( ('Swap(vs6M)_3Y'!B671 - 'Swap(vs6M)_2Y'!B667)/1  )*(P664-2) )/100</f>
        <v>9.4623015873015884E-4</v>
      </c>
      <c r="R664" s="3">
        <f t="shared" si="252"/>
        <v>1.3717976246466586</v>
      </c>
      <c r="S664" s="3">
        <f t="shared" si="253"/>
        <v>1.2645734051525515</v>
      </c>
      <c r="T664" s="13">
        <f t="shared" si="254"/>
        <v>0.91493677652860406</v>
      </c>
      <c r="U664" s="13">
        <f t="shared" si="254"/>
        <v>0.89698785421235128</v>
      </c>
      <c r="V664" s="3">
        <f t="shared" si="255"/>
        <v>156.4685132724494</v>
      </c>
      <c r="W664" s="13">
        <f t="shared" si="256"/>
        <v>0.91493677652860406</v>
      </c>
      <c r="X664" s="3">
        <f t="shared" si="257"/>
        <v>1.2637591829287001E-3</v>
      </c>
      <c r="Y664" s="3">
        <f t="shared" si="258"/>
        <v>-4.5479021646444604</v>
      </c>
      <c r="Z664" s="3">
        <f t="shared" si="259"/>
        <v>287.97275658690779</v>
      </c>
      <c r="AA664" s="3">
        <f t="shared" si="260"/>
        <v>2318.6454249911712</v>
      </c>
      <c r="AD664" s="3">
        <f t="shared" si="271"/>
        <v>3.0146462580640243E-3</v>
      </c>
      <c r="AE664" s="3">
        <f>Eur_1M!B663/100</f>
        <v>-1.1299999999999999E-3</v>
      </c>
      <c r="AF664" s="3">
        <f t="shared" si="272"/>
        <v>1.4351838785422977</v>
      </c>
      <c r="AG664" s="3">
        <f t="shared" si="273"/>
        <v>-0.43518387854229768</v>
      </c>
      <c r="AH664" s="3">
        <f t="shared" si="275"/>
        <v>1.003014646258064</v>
      </c>
      <c r="AI664" s="3">
        <f t="shared" si="274"/>
        <v>0.99887000000000004</v>
      </c>
      <c r="AL664" s="25"/>
      <c r="AM664" s="25"/>
    </row>
    <row r="665" spans="1:39">
      <c r="A665" s="4">
        <v>42277</v>
      </c>
      <c r="B665" s="3">
        <v>139.35300000000001</v>
      </c>
      <c r="C665" s="3">
        <f t="shared" si="262"/>
        <v>-1.5068507923321337E-4</v>
      </c>
      <c r="D665" s="3">
        <f t="shared" si="263"/>
        <v>2.270599310351979E-8</v>
      </c>
      <c r="E665" s="3">
        <f t="shared" si="264"/>
        <v>1.4454311038018106E-4</v>
      </c>
      <c r="F665" s="3">
        <f t="shared" si="265"/>
        <v>1.048874908017234E-2</v>
      </c>
      <c r="G665" s="3">
        <f t="shared" si="266"/>
        <v>4.1856116168514576E-2</v>
      </c>
      <c r="H665" s="3">
        <f t="shared" si="267"/>
        <v>1.422923073142619</v>
      </c>
      <c r="I665" s="13">
        <f>I666*(1+(H666*((B665/B666)-1))+((1-H666)*(Eur_1M!B665/100)*((A665-A666)/360)))</f>
        <v>120.51462270033828</v>
      </c>
      <c r="J665" s="3">
        <f t="shared" si="268"/>
        <v>115.29883306220718</v>
      </c>
      <c r="K665" s="3">
        <f t="shared" si="261"/>
        <v>1.1440878911151127</v>
      </c>
      <c r="L665" s="13">
        <f t="shared" si="269"/>
        <v>1144.0878911151126</v>
      </c>
      <c r="M665" s="3">
        <f t="shared" si="270"/>
        <v>-2.0993282416897511E-4</v>
      </c>
      <c r="N665" s="3">
        <f t="shared" si="276"/>
        <v>6.6645848767162189E-2</v>
      </c>
      <c r="O665" s="3">
        <v>654</v>
      </c>
      <c r="P665" s="3">
        <f t="shared" si="277"/>
        <v>2.5952380952380953</v>
      </c>
      <c r="Q665" s="3">
        <f>(  'Swap(vs6M)_2Y'!B668 + ( ('Swap(vs6M)_3Y'!B672 - 'Swap(vs6M)_2Y'!B668)/1  )*(P665-2) )/100</f>
        <v>8.8250000000000025E-4</v>
      </c>
      <c r="R665" s="3">
        <f t="shared" si="252"/>
        <v>1.3287565365005618</v>
      </c>
      <c r="S665" s="3">
        <f t="shared" si="253"/>
        <v>1.2213917890039352</v>
      </c>
      <c r="T665" s="13">
        <f t="shared" si="254"/>
        <v>0.90803584709685614</v>
      </c>
      <c r="U665" s="13">
        <f t="shared" si="254"/>
        <v>0.88903114270964967</v>
      </c>
      <c r="V665" s="3">
        <f t="shared" si="255"/>
        <v>151.8754906507296</v>
      </c>
      <c r="W665" s="13">
        <f t="shared" si="256"/>
        <v>0.90803584709685614</v>
      </c>
      <c r="X665" s="3">
        <f t="shared" si="257"/>
        <v>1.3433683697261663E-3</v>
      </c>
      <c r="Y665" s="3">
        <f t="shared" si="258"/>
        <v>-4.6878566892037181</v>
      </c>
      <c r="Z665" s="3">
        <f t="shared" si="259"/>
        <v>304.13346327921357</v>
      </c>
      <c r="AA665" s="3">
        <f t="shared" si="260"/>
        <v>2301.9692526553545</v>
      </c>
      <c r="AD665" s="3">
        <f t="shared" si="271"/>
        <v>-1.5067372680688251E-4</v>
      </c>
      <c r="AE665" s="3">
        <f>Eur_1M!B664/100</f>
        <v>-1.1299999999999999E-3</v>
      </c>
      <c r="AF665" s="3">
        <f t="shared" si="272"/>
        <v>1.422923073142619</v>
      </c>
      <c r="AG665" s="3">
        <f t="shared" si="273"/>
        <v>-0.42292307314261901</v>
      </c>
      <c r="AH665" s="3">
        <f t="shared" si="275"/>
        <v>0.99984932627319312</v>
      </c>
      <c r="AI665" s="3">
        <f t="shared" si="274"/>
        <v>0.99887000000000004</v>
      </c>
      <c r="AL665" s="25"/>
      <c r="AM665" s="25"/>
    </row>
    <row r="666" spans="1:39">
      <c r="A666" s="4">
        <v>42276</v>
      </c>
      <c r="B666" s="3">
        <v>139.374</v>
      </c>
      <c r="C666" s="3">
        <f t="shared" si="262"/>
        <v>5.4544411985579485E-4</v>
      </c>
      <c r="D666" s="3">
        <f t="shared" si="263"/>
        <v>2.975092878852627E-7</v>
      </c>
      <c r="E666" s="3">
        <f t="shared" si="264"/>
        <v>1.4543755679590861E-4</v>
      </c>
      <c r="F666" s="3">
        <f t="shared" si="265"/>
        <v>1.1597114904137888E-2</v>
      </c>
      <c r="G666" s="3">
        <f t="shared" si="266"/>
        <v>4.1806489674996498E-2</v>
      </c>
      <c r="H666" s="3">
        <f t="shared" si="267"/>
        <v>1.4015123739220183</v>
      </c>
      <c r="I666" s="13">
        <f>I667*(1+(H667*((B666/B667)-1))+((1-H667)*(Eur_1M!B666/100)*((A666-A667)/360)))</f>
        <v>120.53992533126886</v>
      </c>
      <c r="J666" s="3">
        <f t="shared" si="268"/>
        <v>115.32304061274613</v>
      </c>
      <c r="K666" s="3">
        <f t="shared" si="261"/>
        <v>1.1443280979299573</v>
      </c>
      <c r="L666" s="13">
        <f t="shared" si="269"/>
        <v>1144.3280979299573</v>
      </c>
      <c r="M666" s="3">
        <f t="shared" si="270"/>
        <v>7.9166918112679103E-4</v>
      </c>
      <c r="N666" s="3">
        <f t="shared" si="276"/>
        <v>6.6918798004645577E-2</v>
      </c>
      <c r="O666" s="3">
        <v>655</v>
      </c>
      <c r="P666" s="3">
        <f t="shared" si="277"/>
        <v>2.5992063492063493</v>
      </c>
      <c r="Q666" s="3">
        <f>(  'Swap(vs6M)_2Y'!B669 + ( ('Swap(vs6M)_3Y'!B673 - 'Swap(vs6M)_2Y'!B669)/1  )*(P666-2) )/100</f>
        <v>8.0944444444444456E-4</v>
      </c>
      <c r="R666" s="3">
        <f t="shared" ref="R666:R729" si="278">(LN(L666/1000)+(Q666+((N666^2)/2))*P666)/(N666*SQRT(P666))</f>
        <v>1.3230653285809848</v>
      </c>
      <c r="S666" s="3">
        <f t="shared" ref="S666:S729" si="279">R666-(N666*SQRT(P666))</f>
        <v>1.2151784790546085</v>
      </c>
      <c r="T666" s="13">
        <f t="shared" ref="T666:U729" si="280">_xlfn.NORM.S.DIST(R666,TRUE)</f>
        <v>0.9070931732246984</v>
      </c>
      <c r="U666" s="13">
        <f t="shared" si="280"/>
        <v>0.8878509866674984</v>
      </c>
      <c r="V666" s="3">
        <f t="shared" ref="V666:V729" si="281">(L666*T666) - ( 1000* EXP(-Q666*P666) *U666 )</f>
        <v>152.02721661371424</v>
      </c>
      <c r="W666" s="13">
        <f t="shared" ref="W666:W729" si="282">T666</f>
        <v>0.9070931732246984</v>
      </c>
      <c r="X666" s="3">
        <f t="shared" ref="X666:X729" si="283" xml:space="preserve"> _xlfn.NORM.S.DIST(R666,FALSE) / ( L666 * N666 * SQRT(P666) )</f>
        <v>1.3467107997494664E-3</v>
      </c>
      <c r="Y666" s="3">
        <f t="shared" ref="Y666:Y729" si="284">- ( (L666* _xlfn.NORM.S.DIST(R666,FALSE)  * N666  ) / ( 2* SQRT(P666) ) ) - Q666 * 1000 * ( EXP(-Q666*P666) ) *U666</f>
        <v>-4.6657428322558365</v>
      </c>
      <c r="Z666" s="3">
        <f t="shared" ref="Z666:Z729" si="285" xml:space="preserve"> L666 * SQRT(P666) * _xlfn.NORM.S.DIST(R666,FALSE)</f>
        <v>306.73572269348739</v>
      </c>
      <c r="AA666" s="3">
        <f t="shared" ref="AA666:AA729" si="286">1000 * P666 * EXP(-Q666*P666) * U666</f>
        <v>2302.8578085745198</v>
      </c>
      <c r="AD666" s="3">
        <f t="shared" si="271"/>
        <v>5.4559290154920781E-4</v>
      </c>
      <c r="AE666" s="3">
        <f>Eur_1M!B665/100</f>
        <v>-1.1299999999999999E-3</v>
      </c>
      <c r="AF666" s="3">
        <f t="shared" si="272"/>
        <v>1.4015123739220183</v>
      </c>
      <c r="AG666" s="3">
        <f t="shared" si="273"/>
        <v>-0.40151237392201833</v>
      </c>
      <c r="AH666" s="3">
        <f t="shared" si="275"/>
        <v>1.0005455929015492</v>
      </c>
      <c r="AI666" s="3">
        <f t="shared" si="274"/>
        <v>0.99887000000000004</v>
      </c>
      <c r="AL666" s="25"/>
      <c r="AM666" s="25"/>
    </row>
    <row r="667" spans="1:39">
      <c r="A667" s="4">
        <v>42275</v>
      </c>
      <c r="B667" s="3">
        <v>139.298</v>
      </c>
      <c r="C667" s="3">
        <f t="shared" si="262"/>
        <v>3.0340745269543533E-3</v>
      </c>
      <c r="D667" s="3">
        <f t="shared" si="263"/>
        <v>9.2056082351132821E-6</v>
      </c>
      <c r="E667" s="3">
        <f t="shared" si="264"/>
        <v>1.4615700125429818E-4</v>
      </c>
      <c r="F667" s="3">
        <f t="shared" si="265"/>
        <v>1.0043229538460187E-2</v>
      </c>
      <c r="G667" s="3">
        <f t="shared" si="266"/>
        <v>4.2166720838594643E-2</v>
      </c>
      <c r="H667" s="3">
        <f t="shared" si="267"/>
        <v>1.4490621548202136</v>
      </c>
      <c r="I667" s="13">
        <f>I668*(1+(H668*((B667/B668)-1))+((1-H668)*(Eur_1M!B667/100)*((A667-A668)/360)))</f>
        <v>120.44453535092467</v>
      </c>
      <c r="J667" s="3">
        <f t="shared" si="268"/>
        <v>115.23177904487099</v>
      </c>
      <c r="K667" s="3">
        <f t="shared" si="261"/>
        <v>1.143422527145266</v>
      </c>
      <c r="L667" s="13">
        <f t="shared" si="269"/>
        <v>1143.422527145266</v>
      </c>
      <c r="M667" s="3">
        <f t="shared" si="270"/>
        <v>4.406558914002605E-3</v>
      </c>
      <c r="N667" s="3">
        <f t="shared" si="276"/>
        <v>6.6749199043671825E-2</v>
      </c>
      <c r="O667" s="3">
        <v>656</v>
      </c>
      <c r="P667" s="3">
        <f t="shared" si="277"/>
        <v>2.6031746031746033</v>
      </c>
      <c r="Q667" s="3">
        <f>(  'Swap(vs6M)_2Y'!B670 + ( ('Swap(vs6M)_3Y'!B674 - 'Swap(vs6M)_2Y'!B670)/1  )*(P667-2) )/100</f>
        <v>7.9787301587301584E-4</v>
      </c>
      <c r="R667" s="3">
        <f t="shared" si="278"/>
        <v>1.3176232928091114</v>
      </c>
      <c r="S667" s="3">
        <f t="shared" si="279"/>
        <v>1.2099277553289878</v>
      </c>
      <c r="T667" s="13">
        <f t="shared" si="280"/>
        <v>0.90618510789297213</v>
      </c>
      <c r="U667" s="13">
        <f t="shared" si="280"/>
        <v>0.88684669207642808</v>
      </c>
      <c r="V667" s="3">
        <f t="shared" si="281"/>
        <v>151.14584551102269</v>
      </c>
      <c r="W667" s="13">
        <f t="shared" si="282"/>
        <v>0.90618510789297213</v>
      </c>
      <c r="X667" s="3">
        <f t="shared" si="283"/>
        <v>1.3599079923486258E-3</v>
      </c>
      <c r="Y667" s="3">
        <f t="shared" si="284"/>
        <v>-4.6669431767967451</v>
      </c>
      <c r="Z667" s="3">
        <f t="shared" si="285"/>
        <v>308.93874072558782</v>
      </c>
      <c r="AA667" s="3">
        <f t="shared" si="286"/>
        <v>2303.8267584325058</v>
      </c>
      <c r="AD667" s="3">
        <f t="shared" si="271"/>
        <v>3.0386819896885964E-3</v>
      </c>
      <c r="AE667" s="3">
        <f>Eur_1M!B666/100</f>
        <v>-1.1100000000000001E-3</v>
      </c>
      <c r="AF667" s="3">
        <f t="shared" si="272"/>
        <v>1.4490621548202136</v>
      </c>
      <c r="AG667" s="3">
        <f t="shared" si="273"/>
        <v>-0.44906215482021361</v>
      </c>
      <c r="AH667" s="3">
        <f t="shared" si="275"/>
        <v>1.0030386819896886</v>
      </c>
      <c r="AI667" s="3">
        <f t="shared" si="274"/>
        <v>0.99888999999999994</v>
      </c>
      <c r="AL667" s="25"/>
      <c r="AM667" s="25"/>
    </row>
    <row r="668" spans="1:39">
      <c r="A668" s="4">
        <v>42272</v>
      </c>
      <c r="B668" s="3">
        <v>138.876</v>
      </c>
      <c r="C668" s="3">
        <f t="shared" si="262"/>
        <v>-2.7899636994270565E-3</v>
      </c>
      <c r="D668" s="3">
        <f t="shared" si="263"/>
        <v>7.7838974441207079E-6</v>
      </c>
      <c r="E668" s="3">
        <f t="shared" si="264"/>
        <v>1.4624263423907796E-4</v>
      </c>
      <c r="F668" s="3">
        <f t="shared" si="265"/>
        <v>3.9610012719623298E-3</v>
      </c>
      <c r="G668" s="3">
        <f t="shared" si="266"/>
        <v>4.2810895655594448E-2</v>
      </c>
      <c r="H668" s="3">
        <f t="shared" si="267"/>
        <v>1.4519786157790275</v>
      </c>
      <c r="I668" s="13">
        <f>I669*(1+(H669*((B668/B669)-1))+((1-H669)*(Eur_1M!B668/100)*((A668-A669)/360)))</f>
        <v>119.91495707590046</v>
      </c>
      <c r="J668" s="3">
        <f t="shared" si="268"/>
        <v>114.72512055184137</v>
      </c>
      <c r="K668" s="3">
        <f t="shared" si="261"/>
        <v>1.1383950534804366</v>
      </c>
      <c r="L668" s="13">
        <f t="shared" si="269"/>
        <v>1138.3950534804367</v>
      </c>
      <c r="M668" s="3">
        <f t="shared" si="270"/>
        <v>-4.0526130902375423E-3</v>
      </c>
      <c r="N668" s="3">
        <f t="shared" si="276"/>
        <v>6.7139034383792581E-2</v>
      </c>
      <c r="O668" s="3">
        <v>657</v>
      </c>
      <c r="P668" s="3">
        <f t="shared" si="277"/>
        <v>2.6071428571428572</v>
      </c>
      <c r="Q668" s="3">
        <f>(  'Swap(vs6M)_2Y'!B671 + ( ('Swap(vs6M)_3Y'!B675 - 'Swap(vs6M)_2Y'!B671)/1  )*(P668-2) )/100</f>
        <v>8.5607142857142859E-4</v>
      </c>
      <c r="R668" s="3">
        <f t="shared" si="278"/>
        <v>1.2704650994510482</v>
      </c>
      <c r="S668" s="3">
        <f t="shared" si="279"/>
        <v>1.1620580547614798</v>
      </c>
      <c r="T668" s="13">
        <f t="shared" si="280"/>
        <v>0.89804049646016371</v>
      </c>
      <c r="U668" s="13">
        <f t="shared" si="280"/>
        <v>0.87739405801414272</v>
      </c>
      <c r="V668" s="3">
        <f t="shared" si="281"/>
        <v>146.88687353529428</v>
      </c>
      <c r="W668" s="13">
        <f t="shared" si="282"/>
        <v>0.89804049646016371</v>
      </c>
      <c r="X668" s="3">
        <f t="shared" si="283"/>
        <v>1.44233519582363E-3</v>
      </c>
      <c r="Y668" s="3">
        <f t="shared" si="284"/>
        <v>-4.9622524380260735</v>
      </c>
      <c r="Z668" s="3">
        <f t="shared" si="285"/>
        <v>327.18404765709425</v>
      </c>
      <c r="AA668" s="3">
        <f t="shared" si="286"/>
        <v>2282.3918906637587</v>
      </c>
      <c r="AD668" s="3">
        <f t="shared" si="271"/>
        <v>-2.7860753676470784E-3</v>
      </c>
      <c r="AE668" s="3">
        <f>Eur_1M!B667/100</f>
        <v>-1.1100000000000001E-3</v>
      </c>
      <c r="AF668" s="3">
        <f t="shared" si="272"/>
        <v>1.4519786157790275</v>
      </c>
      <c r="AG668" s="3">
        <f t="shared" si="273"/>
        <v>-0.45197861577902754</v>
      </c>
      <c r="AH668" s="3">
        <f t="shared" si="275"/>
        <v>0.99721392463235292</v>
      </c>
      <c r="AI668" s="3">
        <f t="shared" si="274"/>
        <v>0.99888999999999994</v>
      </c>
      <c r="AL668" s="25"/>
      <c r="AM668" s="25"/>
    </row>
    <row r="669" spans="1:39">
      <c r="A669" s="4">
        <v>42271</v>
      </c>
      <c r="B669" s="3">
        <v>139.26400000000001</v>
      </c>
      <c r="C669" s="3">
        <f t="shared" si="262"/>
        <v>-5.9581281755113707E-4</v>
      </c>
      <c r="D669" s="3">
        <f t="shared" si="263"/>
        <v>3.5499291355822453E-7</v>
      </c>
      <c r="E669" s="3">
        <f t="shared" si="264"/>
        <v>1.3852648598754985E-4</v>
      </c>
      <c r="F669" s="3">
        <f t="shared" si="265"/>
        <v>7.0112517220944151E-3</v>
      </c>
      <c r="G669" s="3">
        <f t="shared" si="266"/>
        <v>4.1406091381528246E-2</v>
      </c>
      <c r="H669" s="3">
        <f t="shared" si="267"/>
        <v>1.4521435323792016</v>
      </c>
      <c r="I669" s="13">
        <f>I670*(1+(H670*((B669/B670)-1))+((1-H670)*(Eur_1M!B669/100)*((A669-A670)/360)))</f>
        <v>120.40191205425577</v>
      </c>
      <c r="J669" s="3">
        <f t="shared" si="268"/>
        <v>115.19100045504453</v>
      </c>
      <c r="K669" s="3">
        <f t="shared" si="261"/>
        <v>1.143017889131176</v>
      </c>
      <c r="L669" s="13">
        <f t="shared" si="269"/>
        <v>1143.0178891311759</v>
      </c>
      <c r="M669" s="3">
        <f t="shared" si="270"/>
        <v>-7.666374688195842E-4</v>
      </c>
      <c r="N669" s="3">
        <f t="shared" si="276"/>
        <v>6.7132690363679845E-2</v>
      </c>
      <c r="O669" s="3">
        <v>658</v>
      </c>
      <c r="P669" s="3">
        <f t="shared" si="277"/>
        <v>2.6111111111111112</v>
      </c>
      <c r="Q669" s="3">
        <f>(  'Swap(vs6M)_2Y'!B672 + ( ('Swap(vs6M)_3Y'!B676 - 'Swap(vs6M)_2Y'!B672)/1  )*(P669-2) )/100</f>
        <v>9.633333333333334E-4</v>
      </c>
      <c r="R669" s="3">
        <f t="shared" si="278"/>
        <v>1.3096630330506385</v>
      </c>
      <c r="S669" s="3">
        <f t="shared" si="279"/>
        <v>1.2011837694339125</v>
      </c>
      <c r="T669" s="13">
        <f t="shared" si="280"/>
        <v>0.90484507275600357</v>
      </c>
      <c r="U669" s="13">
        <f t="shared" si="280"/>
        <v>0.88516003804940002</v>
      </c>
      <c r="V669" s="3">
        <f t="shared" si="281"/>
        <v>151.31777443929309</v>
      </c>
      <c r="W669" s="13">
        <f t="shared" si="282"/>
        <v>0.90484507275600357</v>
      </c>
      <c r="X669" s="3">
        <f t="shared" si="283"/>
        <v>1.3647578914567139E-3</v>
      </c>
      <c r="Y669" s="3">
        <f t="shared" si="284"/>
        <v>-4.8684680493379293</v>
      </c>
      <c r="Z669" s="3">
        <f t="shared" si="285"/>
        <v>312.55113048304509</v>
      </c>
      <c r="AA669" s="3">
        <f t="shared" si="286"/>
        <v>2305.4448632673289</v>
      </c>
      <c r="AD669" s="3">
        <f t="shared" si="271"/>
        <v>-5.9563535634066245E-4</v>
      </c>
      <c r="AE669" s="3">
        <f>Eur_1M!B668/100</f>
        <v>-1.09E-3</v>
      </c>
      <c r="AF669" s="3">
        <f t="shared" si="272"/>
        <v>1.4521435323792016</v>
      </c>
      <c r="AG669" s="3">
        <f t="shared" si="273"/>
        <v>-0.45214353237920157</v>
      </c>
      <c r="AH669" s="3">
        <f t="shared" si="275"/>
        <v>0.99940436464365934</v>
      </c>
      <c r="AI669" s="3">
        <f t="shared" si="274"/>
        <v>0.99890999999999996</v>
      </c>
      <c r="AL669" s="25"/>
      <c r="AM669" s="25"/>
    </row>
    <row r="670" spans="1:39">
      <c r="A670" s="4">
        <v>42270</v>
      </c>
      <c r="B670" s="3">
        <v>139.34700000000001</v>
      </c>
      <c r="C670" s="3">
        <f t="shared" si="262"/>
        <v>-2.5113999751698681E-4</v>
      </c>
      <c r="D670" s="3">
        <f t="shared" si="263"/>
        <v>6.3071298352832148E-8</v>
      </c>
      <c r="E670" s="3">
        <f t="shared" si="264"/>
        <v>1.3823192455474957E-4</v>
      </c>
      <c r="F670" s="3">
        <f t="shared" si="265"/>
        <v>7.3612363867461171E-3</v>
      </c>
      <c r="G670" s="3">
        <f t="shared" si="266"/>
        <v>4.1322922629826959E-2</v>
      </c>
      <c r="H670" s="3">
        <f t="shared" si="267"/>
        <v>1.2880360043155226</v>
      </c>
      <c r="I670" s="13">
        <f>I671*(1+(H671*((B670/B671)-1))+((1-H671)*(Eur_1M!B670/100)*((A670-A671)/360)))</f>
        <v>120.49425206248657</v>
      </c>
      <c r="J670" s="3">
        <f t="shared" si="268"/>
        <v>115.2793440514929</v>
      </c>
      <c r="K670" s="3">
        <f t="shared" si="261"/>
        <v>1.1438945054530394</v>
      </c>
      <c r="L670" s="13">
        <f t="shared" si="269"/>
        <v>1143.8945054530393</v>
      </c>
      <c r="M670" s="3">
        <f t="shared" si="270"/>
        <v>-3.2074319422392445E-4</v>
      </c>
      <c r="N670" s="3">
        <f t="shared" si="276"/>
        <v>6.7396373790358677E-2</v>
      </c>
      <c r="O670" s="3">
        <v>659</v>
      </c>
      <c r="P670" s="3">
        <f t="shared" si="277"/>
        <v>2.6150793650793651</v>
      </c>
      <c r="Q670" s="3">
        <f>(  'Swap(vs6M)_2Y'!B673 + ( ('Swap(vs6M)_3Y'!B677 - 'Swap(vs6M)_2Y'!B673)/1  )*(P670-2) )/100</f>
        <v>1.0213492063492063E-3</v>
      </c>
      <c r="R670" s="3">
        <f t="shared" si="278"/>
        <v>1.3125177880629155</v>
      </c>
      <c r="S670" s="3">
        <f t="shared" si="279"/>
        <v>1.2035297167617451</v>
      </c>
      <c r="T670" s="13">
        <f t="shared" si="280"/>
        <v>0.9053272558895229</v>
      </c>
      <c r="U670" s="13">
        <f t="shared" si="280"/>
        <v>0.88561430057321555</v>
      </c>
      <c r="V670" s="3">
        <f t="shared" si="281"/>
        <v>152.34681242116403</v>
      </c>
      <c r="W670" s="13">
        <f t="shared" si="282"/>
        <v>0.9053272558895229</v>
      </c>
      <c r="X670" s="3">
        <f t="shared" si="283"/>
        <v>1.3522747331334423E-3</v>
      </c>
      <c r="Y670" s="3">
        <f t="shared" si="284"/>
        <v>-4.9207565965440718</v>
      </c>
      <c r="Z670" s="3">
        <f t="shared" si="285"/>
        <v>311.85900246059555</v>
      </c>
      <c r="AA670" s="3">
        <f t="shared" si="286"/>
        <v>2309.7742394804768</v>
      </c>
      <c r="AD670" s="3">
        <f t="shared" si="271"/>
        <v>-2.5110846450759894E-4</v>
      </c>
      <c r="AE670" s="3">
        <f>Eur_1M!B669/100</f>
        <v>-1.07E-3</v>
      </c>
      <c r="AF670" s="3">
        <f t="shared" si="272"/>
        <v>1.2880360043155226</v>
      </c>
      <c r="AG670" s="3">
        <f t="shared" si="273"/>
        <v>-0.28803600431552256</v>
      </c>
      <c r="AH670" s="3">
        <f t="shared" si="275"/>
        <v>0.9997488915354924</v>
      </c>
      <c r="AI670" s="3">
        <f t="shared" si="274"/>
        <v>0.99892999999999998</v>
      </c>
      <c r="AL670" s="25"/>
      <c r="AM670" s="25"/>
    </row>
    <row r="671" spans="1:39">
      <c r="A671" s="4">
        <v>42269</v>
      </c>
      <c r="B671" s="3">
        <v>139.38200000000001</v>
      </c>
      <c r="C671" s="3">
        <f t="shared" si="262"/>
        <v>4.4797497806619993E-3</v>
      </c>
      <c r="D671" s="3">
        <f t="shared" si="263"/>
        <v>2.006815809734123E-5</v>
      </c>
      <c r="E671" s="3">
        <f t="shared" si="264"/>
        <v>1.3922377769783254E-4</v>
      </c>
      <c r="F671" s="3">
        <f t="shared" si="265"/>
        <v>8.639471531479672E-3</v>
      </c>
      <c r="G671" s="3">
        <f t="shared" si="266"/>
        <v>4.1318229680571313E-2</v>
      </c>
      <c r="H671" s="3">
        <f t="shared" si="267"/>
        <v>1.2802982435259924</v>
      </c>
      <c r="I671" s="13">
        <f>I672*(1+(H672*((B671/B672)-1))+((1-H672)*(Eur_1M!B671/100)*((A671-A672)/360)))</f>
        <v>120.53290597243661</v>
      </c>
      <c r="J671" s="3">
        <f t="shared" si="268"/>
        <v>115.31632504691628</v>
      </c>
      <c r="K671" s="3">
        <f t="shared" si="261"/>
        <v>1.1442614606766228</v>
      </c>
      <c r="L671" s="13">
        <f t="shared" si="269"/>
        <v>1144.2614606766228</v>
      </c>
      <c r="M671" s="3">
        <f t="shared" si="270"/>
        <v>6.7135562983873191E-3</v>
      </c>
      <c r="N671" s="3">
        <f t="shared" si="276"/>
        <v>6.6949836249565312E-2</v>
      </c>
      <c r="O671" s="3">
        <v>660</v>
      </c>
      <c r="P671" s="3">
        <f t="shared" si="277"/>
        <v>2.6190476190476191</v>
      </c>
      <c r="Q671" s="3">
        <f>(  'Swap(vs6M)_2Y'!B674 + ( ('Swap(vs6M)_3Y'!B678 - 'Swap(vs6M)_2Y'!B674)/1  )*(P671-2) )/100</f>
        <v>1.0752380952380952E-3</v>
      </c>
      <c r="R671" s="3">
        <f t="shared" si="278"/>
        <v>1.3239290475715966</v>
      </c>
      <c r="S671" s="3">
        <f t="shared" si="279"/>
        <v>1.2155809683785233</v>
      </c>
      <c r="T671" s="13">
        <f t="shared" si="280"/>
        <v>0.90723669497019632</v>
      </c>
      <c r="U671" s="13">
        <f t="shared" si="280"/>
        <v>0.8879277061822537</v>
      </c>
      <c r="V671" s="3">
        <f t="shared" si="281"/>
        <v>152.68525507957543</v>
      </c>
      <c r="W671" s="13">
        <f t="shared" si="282"/>
        <v>0.90723669497019632</v>
      </c>
      <c r="X671" s="3">
        <f t="shared" si="283"/>
        <v>1.3395239208160844E-3</v>
      </c>
      <c r="Y671" s="3">
        <f t="shared" si="284"/>
        <v>-4.8827502932039888</v>
      </c>
      <c r="Z671" s="3">
        <f t="shared" si="285"/>
        <v>307.53456099688771</v>
      </c>
      <c r="AA671" s="3">
        <f t="shared" si="286"/>
        <v>2318.9852470359488</v>
      </c>
      <c r="AD671" s="3">
        <f t="shared" si="271"/>
        <v>4.4897988598939786E-3</v>
      </c>
      <c r="AE671" s="3">
        <f>Eur_1M!B670/100</f>
        <v>-1.0299999999999999E-3</v>
      </c>
      <c r="AF671" s="3">
        <f t="shared" si="272"/>
        <v>1.2802982435259924</v>
      </c>
      <c r="AG671" s="3">
        <f t="shared" si="273"/>
        <v>-0.28029824352599242</v>
      </c>
      <c r="AH671" s="3">
        <f t="shared" si="275"/>
        <v>1.004489798859894</v>
      </c>
      <c r="AI671" s="3">
        <f t="shared" si="274"/>
        <v>0.99897000000000002</v>
      </c>
      <c r="AL671" s="25"/>
      <c r="AM671" s="25"/>
    </row>
    <row r="672" spans="1:39">
      <c r="A672" s="4">
        <v>42268</v>
      </c>
      <c r="B672" s="3">
        <v>138.75899999999999</v>
      </c>
      <c r="C672" s="3">
        <f t="shared" si="262"/>
        <v>-2.030238278357693E-3</v>
      </c>
      <c r="D672" s="3">
        <f t="shared" si="263"/>
        <v>4.1218674669088094E-6</v>
      </c>
      <c r="E672" s="3">
        <f t="shared" si="264"/>
        <v>1.7271586196857292E-4</v>
      </c>
      <c r="F672" s="3">
        <f t="shared" si="265"/>
        <v>-3.1587645932347336E-3</v>
      </c>
      <c r="G672" s="3">
        <f t="shared" si="266"/>
        <v>4.6582548778894346E-2</v>
      </c>
      <c r="H672" s="3">
        <f t="shared" si="267"/>
        <v>1.5</v>
      </c>
      <c r="I672" s="13">
        <f>I673*(1+(H673*((B672/B673)-1))+((1-H673)*(Eur_1M!B672/100)*((A672-A673)/360)))</f>
        <v>119.72641177366538</v>
      </c>
      <c r="J672" s="3">
        <f t="shared" si="268"/>
        <v>114.54473536006991</v>
      </c>
      <c r="K672" s="3">
        <f t="shared" si="261"/>
        <v>1.1366051263132564</v>
      </c>
      <c r="L672" s="13">
        <f t="shared" si="269"/>
        <v>1136.6051263132563</v>
      </c>
      <c r="M672" s="3">
        <f t="shared" si="270"/>
        <v>-3.0426422528459789E-3</v>
      </c>
      <c r="N672" s="3">
        <f t="shared" si="276"/>
        <v>6.6863380917800114E-2</v>
      </c>
      <c r="O672" s="3">
        <v>661</v>
      </c>
      <c r="P672" s="3">
        <f t="shared" si="277"/>
        <v>2.623015873015873</v>
      </c>
      <c r="Q672" s="3">
        <f>(  'Swap(vs6M)_2Y'!B675 + ( ('Swap(vs6M)_3Y'!B679 - 'Swap(vs6M)_2Y'!B675)/1  )*(P672-2) )/100</f>
        <v>1.0744841269841269E-3</v>
      </c>
      <c r="R672" s="3">
        <f t="shared" si="278"/>
        <v>1.2626049024573107</v>
      </c>
      <c r="S672" s="3">
        <f t="shared" si="279"/>
        <v>1.1543147931530473</v>
      </c>
      <c r="T672" s="13">
        <f t="shared" si="280"/>
        <v>0.89663439741357798</v>
      </c>
      <c r="U672" s="13">
        <f t="shared" si="280"/>
        <v>0.87581443310648199</v>
      </c>
      <c r="V672" s="3">
        <f t="shared" si="281"/>
        <v>145.76972994728067</v>
      </c>
      <c r="W672" s="13">
        <f t="shared" si="282"/>
        <v>0.89663439741357798</v>
      </c>
      <c r="X672" s="3">
        <f t="shared" si="283"/>
        <v>1.4606353215688127E-3</v>
      </c>
      <c r="Y672" s="3">
        <f t="shared" si="284"/>
        <v>-5.1564110188367227</v>
      </c>
      <c r="Z672" s="3">
        <f t="shared" si="285"/>
        <v>330.94076848246874</v>
      </c>
      <c r="AA672" s="3">
        <f t="shared" si="286"/>
        <v>2290.809660422869</v>
      </c>
      <c r="AD672" s="3">
        <f t="shared" si="271"/>
        <v>-2.0281787386454697E-3</v>
      </c>
      <c r="AE672" s="3">
        <f>Eur_1M!B671/100</f>
        <v>-1.0399999999999999E-3</v>
      </c>
      <c r="AF672" s="3">
        <f t="shared" si="272"/>
        <v>1.5</v>
      </c>
      <c r="AG672" s="3">
        <f t="shared" si="273"/>
        <v>-0.5</v>
      </c>
      <c r="AH672" s="3">
        <f t="shared" si="275"/>
        <v>0.99797182126135453</v>
      </c>
      <c r="AI672" s="3">
        <f t="shared" si="274"/>
        <v>0.99895999999999996</v>
      </c>
      <c r="AL672" s="25"/>
      <c r="AM672" s="25"/>
    </row>
    <row r="673" spans="1:39">
      <c r="A673" s="4">
        <v>42265</v>
      </c>
      <c r="B673" s="3">
        <v>139.041</v>
      </c>
      <c r="C673" s="3">
        <f t="shared" si="262"/>
        <v>7.8775530028370091E-3</v>
      </c>
      <c r="D673" s="3">
        <f t="shared" si="263"/>
        <v>6.2055841312506384E-5</v>
      </c>
      <c r="E673" s="3">
        <f t="shared" si="264"/>
        <v>1.7497254884474159E-4</v>
      </c>
      <c r="F673" s="3">
        <f t="shared" si="265"/>
        <v>-3.6541063161990091E-3</v>
      </c>
      <c r="G673" s="3">
        <f t="shared" si="266"/>
        <v>4.6864080540138527E-2</v>
      </c>
      <c r="H673" s="3">
        <f t="shared" si="267"/>
        <v>1.5</v>
      </c>
      <c r="I673" s="13">
        <f>I674*(1+(H674*((B673/B674)-1))+((1-H674)*(Eur_1M!B673/100)*((A673-A674)/360)))</f>
        <v>120.09125116932636</v>
      </c>
      <c r="J673" s="3">
        <f t="shared" si="268"/>
        <v>114.89378475865972</v>
      </c>
      <c r="K673" s="3">
        <f t="shared" si="261"/>
        <v>1.1400686755940386</v>
      </c>
      <c r="L673" s="13">
        <f t="shared" si="269"/>
        <v>1140.0686755940385</v>
      </c>
      <c r="M673" s="3">
        <f t="shared" si="270"/>
        <v>1.179459390054664E-2</v>
      </c>
      <c r="N673" s="3">
        <f t="shared" si="276"/>
        <v>6.5777816778516032E-2</v>
      </c>
      <c r="O673" s="3">
        <v>662</v>
      </c>
      <c r="P673" s="3">
        <f t="shared" si="277"/>
        <v>2.626984126984127</v>
      </c>
      <c r="Q673" s="3">
        <f>(  'Swap(vs6M)_2Y'!B676 + ( ('Swap(vs6M)_3Y'!B680 - 'Swap(vs6M)_2Y'!B676)/1  )*(P673-2) )/100</f>
        <v>1.002936507936508E-3</v>
      </c>
      <c r="R673" s="3">
        <f t="shared" si="278"/>
        <v>1.3075980580617175</v>
      </c>
      <c r="S673" s="3">
        <f t="shared" si="279"/>
        <v>1.2009855453714384</v>
      </c>
      <c r="T673" s="13">
        <f t="shared" si="280"/>
        <v>0.90449516203663427</v>
      </c>
      <c r="U673" s="13">
        <f t="shared" si="280"/>
        <v>0.88512159579191252</v>
      </c>
      <c r="V673" s="3">
        <f t="shared" si="281"/>
        <v>148.39396462506897</v>
      </c>
      <c r="W673" s="13">
        <f t="shared" si="282"/>
        <v>0.90449516203663427</v>
      </c>
      <c r="X673" s="3">
        <f t="shared" si="283"/>
        <v>1.3960139791892798E-3</v>
      </c>
      <c r="Y673" s="3">
        <f t="shared" si="284"/>
        <v>-4.8107559449699764</v>
      </c>
      <c r="Z673" s="3">
        <f t="shared" si="285"/>
        <v>313.53692668581863</v>
      </c>
      <c r="AA673" s="3">
        <f t="shared" si="286"/>
        <v>2319.0822443951774</v>
      </c>
      <c r="AD673" s="3">
        <f t="shared" si="271"/>
        <v>7.9086625588982162E-3</v>
      </c>
      <c r="AE673" s="3">
        <f>Eur_1M!B672/100</f>
        <v>-1.0199999999999999E-3</v>
      </c>
      <c r="AF673" s="3">
        <f t="shared" si="272"/>
        <v>1.5</v>
      </c>
      <c r="AG673" s="3">
        <f t="shared" si="273"/>
        <v>-0.5</v>
      </c>
      <c r="AH673" s="3">
        <f t="shared" si="275"/>
        <v>1.0079086625588982</v>
      </c>
      <c r="AI673" s="3">
        <f t="shared" si="274"/>
        <v>0.99897999999999998</v>
      </c>
      <c r="AL673" s="25"/>
      <c r="AM673" s="25"/>
    </row>
    <row r="674" spans="1:39">
      <c r="A674" s="4">
        <v>42264</v>
      </c>
      <c r="B674" s="3">
        <v>137.94999999999999</v>
      </c>
      <c r="C674" s="3">
        <f t="shared" si="262"/>
        <v>2.8996433440750331E-5</v>
      </c>
      <c r="D674" s="3">
        <f t="shared" si="263"/>
        <v>8.407931522838641E-10</v>
      </c>
      <c r="E674" s="3">
        <f t="shared" si="264"/>
        <v>1.1345056254332116E-4</v>
      </c>
      <c r="F674" s="3">
        <f t="shared" si="265"/>
        <v>-1.2262313143419339E-2</v>
      </c>
      <c r="G674" s="3">
        <f t="shared" si="266"/>
        <v>3.6534197187849407E-2</v>
      </c>
      <c r="H674" s="3">
        <f t="shared" si="267"/>
        <v>1.5</v>
      </c>
      <c r="I674" s="13">
        <f>I675*(1+(H675*((B674/B675)-1))+((1-H675)*(Eur_1M!B674/100)*((A674-A675)/360)))</f>
        <v>118.6831439807362</v>
      </c>
      <c r="J674" s="3">
        <f t="shared" si="268"/>
        <v>113.5466194766952</v>
      </c>
      <c r="K674" s="3">
        <f t="shared" si="261"/>
        <v>1.1267010165684288</v>
      </c>
      <c r="L674" s="13">
        <f t="shared" si="269"/>
        <v>1126.7010165684287</v>
      </c>
      <c r="M674" s="3">
        <f t="shared" si="270"/>
        <v>4.492482718238384E-5</v>
      </c>
      <c r="N674" s="3">
        <f t="shared" si="276"/>
        <v>6.6291622698110036E-2</v>
      </c>
      <c r="O674" s="3">
        <v>663</v>
      </c>
      <c r="P674" s="3">
        <f t="shared" si="277"/>
        <v>2.6309523809523809</v>
      </c>
      <c r="Q674" s="3">
        <f>(  'Swap(vs6M)_2Y'!B677 + ( ('Swap(vs6M)_3Y'!B681 - 'Swap(vs6M)_2Y'!B677)/1  )*(P674-2) )/100</f>
        <v>1.0470238095238095E-3</v>
      </c>
      <c r="R674" s="3">
        <f t="shared" si="278"/>
        <v>1.1888199682004619</v>
      </c>
      <c r="S674" s="3">
        <f t="shared" si="279"/>
        <v>1.0812935588182704</v>
      </c>
      <c r="T674" s="13">
        <f t="shared" si="280"/>
        <v>0.88274474069492348</v>
      </c>
      <c r="U674" s="13">
        <f t="shared" si="280"/>
        <v>0.86021672413635475</v>
      </c>
      <c r="V674" s="3">
        <f t="shared" si="281"/>
        <v>136.73902483731672</v>
      </c>
      <c r="W674" s="13">
        <f t="shared" si="282"/>
        <v>0.88274474069492348</v>
      </c>
      <c r="X674" s="3">
        <f t="shared" si="283"/>
        <v>1.6244022352460694E-3</v>
      </c>
      <c r="Y674" s="3">
        <f t="shared" si="284"/>
        <v>-5.4292335067921549</v>
      </c>
      <c r="Z674" s="3">
        <f t="shared" si="285"/>
        <v>359.65208987676323</v>
      </c>
      <c r="AA674" s="3">
        <f t="shared" si="286"/>
        <v>2256.9634783830156</v>
      </c>
      <c r="AD674" s="3">
        <f t="shared" si="271"/>
        <v>2.8996853841389836E-5</v>
      </c>
      <c r="AE674" s="3">
        <f>Eur_1M!B673/100</f>
        <v>-1.0299999999999999E-3</v>
      </c>
      <c r="AF674" s="3">
        <f t="shared" si="272"/>
        <v>1.5</v>
      </c>
      <c r="AG674" s="3">
        <f t="shared" si="273"/>
        <v>-0.5</v>
      </c>
      <c r="AH674" s="3">
        <f t="shared" si="275"/>
        <v>1.0000289968538414</v>
      </c>
      <c r="AI674" s="3">
        <f t="shared" si="274"/>
        <v>0.99897000000000002</v>
      </c>
      <c r="AL674" s="25"/>
      <c r="AM674" s="25"/>
    </row>
    <row r="675" spans="1:39">
      <c r="A675" s="4">
        <v>42263</v>
      </c>
      <c r="B675" s="3">
        <v>137.946</v>
      </c>
      <c r="C675" s="3">
        <f t="shared" si="262"/>
        <v>-1.5718433276594064E-3</v>
      </c>
      <c r="D675" s="3">
        <f t="shared" si="263"/>
        <v>2.4706914467073962E-6</v>
      </c>
      <c r="E675" s="3">
        <f t="shared" si="264"/>
        <v>1.1400472545500713E-4</v>
      </c>
      <c r="F675" s="3">
        <f t="shared" si="265"/>
        <v>-1.1546323869052053E-2</v>
      </c>
      <c r="G675" s="3">
        <f t="shared" si="266"/>
        <v>3.6775935827018651E-2</v>
      </c>
      <c r="H675" s="3">
        <f t="shared" si="267"/>
        <v>1.5</v>
      </c>
      <c r="I675" s="13">
        <f>I676*(1+(H676*((B675/B676)-1))+((1-H676)*(Eur_1M!B675/100)*((A675-A676)/360)))</f>
        <v>118.67781228076716</v>
      </c>
      <c r="J675" s="3">
        <f t="shared" si="268"/>
        <v>113.54151852901852</v>
      </c>
      <c r="K675" s="3">
        <f t="shared" si="261"/>
        <v>1.1266504008569327</v>
      </c>
      <c r="L675" s="13">
        <f t="shared" si="269"/>
        <v>1126.6504008569327</v>
      </c>
      <c r="M675" s="3">
        <f t="shared" si="270"/>
        <v>-2.3572446182991823E-3</v>
      </c>
      <c r="N675" s="3">
        <f t="shared" si="276"/>
        <v>6.641015779873545E-2</v>
      </c>
      <c r="O675" s="3">
        <v>664</v>
      </c>
      <c r="P675" s="3">
        <f t="shared" si="277"/>
        <v>2.6349206349206349</v>
      </c>
      <c r="Q675" s="3">
        <f>(  'Swap(vs6M)_2Y'!B678 + ( ('Swap(vs6M)_3Y'!B682 - 'Swap(vs6M)_2Y'!B678)/1  )*(P675-2) )/100</f>
        <v>9.6365079365079366E-4</v>
      </c>
      <c r="R675" s="3">
        <f t="shared" si="278"/>
        <v>1.1836611780357194</v>
      </c>
      <c r="S675" s="3">
        <f t="shared" si="279"/>
        <v>1.0758612970267449</v>
      </c>
      <c r="T675" s="13">
        <f t="shared" si="280"/>
        <v>0.8817263937631985</v>
      </c>
      <c r="U675" s="13">
        <f t="shared" si="280"/>
        <v>0.85900535332898398</v>
      </c>
      <c r="V675" s="3">
        <f t="shared" si="281"/>
        <v>136.5704126220013</v>
      </c>
      <c r="W675" s="13">
        <f t="shared" si="282"/>
        <v>0.8817263937631985</v>
      </c>
      <c r="X675" s="3">
        <f t="shared" si="283"/>
        <v>1.6303004374824809E-3</v>
      </c>
      <c r="Y675" s="3">
        <f t="shared" si="284"/>
        <v>-5.3890450866491211</v>
      </c>
      <c r="Z675" s="3">
        <f t="shared" si="285"/>
        <v>362.11627727042048</v>
      </c>
      <c r="AA675" s="3">
        <f t="shared" si="286"/>
        <v>2257.6710963704077</v>
      </c>
      <c r="AD675" s="3">
        <f t="shared" si="271"/>
        <v>-1.5706086289384302E-3</v>
      </c>
      <c r="AE675" s="3">
        <f>Eur_1M!B674/100</f>
        <v>-1.0299999999999999E-3</v>
      </c>
      <c r="AF675" s="3">
        <f t="shared" si="272"/>
        <v>1.5</v>
      </c>
      <c r="AG675" s="3">
        <f t="shared" si="273"/>
        <v>-0.5</v>
      </c>
      <c r="AH675" s="3">
        <f t="shared" si="275"/>
        <v>0.99842939137106157</v>
      </c>
      <c r="AI675" s="3">
        <f t="shared" si="274"/>
        <v>0.99897000000000002</v>
      </c>
      <c r="AL675" s="25"/>
      <c r="AM675" s="25"/>
    </row>
    <row r="676" spans="1:39">
      <c r="A676" s="4">
        <v>42262</v>
      </c>
      <c r="B676" s="3">
        <v>138.16300000000001</v>
      </c>
      <c r="C676" s="3">
        <f t="shared" si="262"/>
        <v>-3.6051696231826896E-3</v>
      </c>
      <c r="D676" s="3">
        <f t="shared" si="263"/>
        <v>1.2997248011919215E-5</v>
      </c>
      <c r="E676" s="3">
        <f t="shared" si="264"/>
        <v>1.1195024922578204E-4</v>
      </c>
      <c r="F676" s="3">
        <f t="shared" si="265"/>
        <v>-9.329333102831263E-3</v>
      </c>
      <c r="G676" s="3">
        <f t="shared" si="266"/>
        <v>3.6820377141935909E-2</v>
      </c>
      <c r="H676" s="3">
        <f t="shared" si="267"/>
        <v>1.5</v>
      </c>
      <c r="I676" s="13">
        <f>I677*(1+(H677*((B676/B677)-1))+((1-H677)*(Eur_1M!B676/100)*((A676-A677)/360)))</f>
        <v>118.95789489700512</v>
      </c>
      <c r="J676" s="3">
        <f t="shared" si="268"/>
        <v>113.80947936306224</v>
      </c>
      <c r="K676" s="3">
        <f t="shared" si="261"/>
        <v>1.1293093240860788</v>
      </c>
      <c r="L676" s="13">
        <f t="shared" si="269"/>
        <v>1129.3093240860787</v>
      </c>
      <c r="M676" s="3">
        <f t="shared" si="270"/>
        <v>-5.4111878633656E-3</v>
      </c>
      <c r="N676" s="3">
        <f t="shared" si="276"/>
        <v>6.6832205738288991E-2</v>
      </c>
      <c r="O676" s="3">
        <v>665</v>
      </c>
      <c r="P676" s="3">
        <f t="shared" si="277"/>
        <v>2.6388888888888888</v>
      </c>
      <c r="Q676" s="3">
        <f>(  'Swap(vs6M)_2Y'!B679 + ( ('Swap(vs6M)_3Y'!B683 - 'Swap(vs6M)_2Y'!B679)/1  )*(P676-2) )/100</f>
        <v>1.1741666666666667E-3</v>
      </c>
      <c r="R676" s="3">
        <f t="shared" si="278"/>
        <v>1.2029302459096032</v>
      </c>
      <c r="S676" s="3">
        <f t="shared" si="279"/>
        <v>1.0943636184194259</v>
      </c>
      <c r="T676" s="13">
        <f t="shared" si="280"/>
        <v>0.88549834262238936</v>
      </c>
      <c r="U676" s="13">
        <f t="shared" si="280"/>
        <v>0.86310223321254875</v>
      </c>
      <c r="V676" s="3">
        <f t="shared" si="281"/>
        <v>139.56948094195172</v>
      </c>
      <c r="W676" s="13">
        <f t="shared" si="282"/>
        <v>0.88549834262238936</v>
      </c>
      <c r="X676" s="3">
        <f t="shared" si="283"/>
        <v>1.5782645645622771E-3</v>
      </c>
      <c r="Y676" s="3">
        <f t="shared" si="284"/>
        <v>-5.5054720939243085</v>
      </c>
      <c r="Z676" s="3">
        <f t="shared" si="285"/>
        <v>354.98706859510037</v>
      </c>
      <c r="AA676" s="3">
        <f t="shared" si="286"/>
        <v>2270.5845865335209</v>
      </c>
      <c r="AD676" s="3">
        <f t="shared" si="271"/>
        <v>-3.5986788016904026E-3</v>
      </c>
      <c r="AE676" s="3">
        <f>Eur_1M!B675/100</f>
        <v>-1.0399999999999999E-3</v>
      </c>
      <c r="AF676" s="3">
        <f t="shared" si="272"/>
        <v>1.5</v>
      </c>
      <c r="AG676" s="3">
        <f t="shared" si="273"/>
        <v>-0.5</v>
      </c>
      <c r="AH676" s="3">
        <f t="shared" si="275"/>
        <v>0.9964013211983096</v>
      </c>
      <c r="AI676" s="3">
        <f t="shared" si="274"/>
        <v>0.99895999999999996</v>
      </c>
      <c r="AL676" s="25"/>
      <c r="AM676" s="25"/>
    </row>
    <row r="677" spans="1:39">
      <c r="A677" s="4">
        <v>42261</v>
      </c>
      <c r="B677" s="3">
        <v>138.66200000000001</v>
      </c>
      <c r="C677" s="3">
        <f t="shared" si="262"/>
        <v>-2.5959042545546125E-4</v>
      </c>
      <c r="D677" s="3">
        <f t="shared" si="263"/>
        <v>6.7387188988147379E-8</v>
      </c>
      <c r="E677" s="3">
        <f t="shared" si="264"/>
        <v>1.0520009863386806E-4</v>
      </c>
      <c r="F677" s="3">
        <f t="shared" si="265"/>
        <v>-8.2235828962342016E-3</v>
      </c>
      <c r="G677" s="3">
        <f t="shared" si="266"/>
        <v>3.581781726915334E-2</v>
      </c>
      <c r="H677" s="3">
        <f t="shared" si="267"/>
        <v>1.5</v>
      </c>
      <c r="I677" s="13">
        <f>I678*(1+(H678*((B677/B678)-1))+((1-H678)*(Eur_1M!B677/100)*((A677-A678)/360)))</f>
        <v>119.60334316008279</v>
      </c>
      <c r="J677" s="3">
        <f t="shared" si="268"/>
        <v>114.42699307108694</v>
      </c>
      <c r="K677" s="3">
        <f t="shared" si="261"/>
        <v>1.1354367924843711</v>
      </c>
      <c r="L677" s="13">
        <f t="shared" si="269"/>
        <v>1135.4367924843712</v>
      </c>
      <c r="M677" s="3">
        <f t="shared" si="270"/>
        <v>-3.8507590104001682E-4</v>
      </c>
      <c r="N677" s="3">
        <f t="shared" si="276"/>
        <v>6.6830310752824515E-2</v>
      </c>
      <c r="O677" s="3">
        <v>666</v>
      </c>
      <c r="P677" s="3">
        <f t="shared" si="277"/>
        <v>2.6428571428571428</v>
      </c>
      <c r="Q677" s="3">
        <f>(  'Swap(vs6M)_2Y'!B680 + ( ('Swap(vs6M)_3Y'!B684 - 'Swap(vs6M)_2Y'!B680)/1  )*(P677-2) )/100</f>
        <v>1.2650000000000001E-3</v>
      </c>
      <c r="R677" s="3">
        <f t="shared" si="278"/>
        <v>1.2541979109979744</v>
      </c>
      <c r="S677" s="3">
        <f t="shared" si="279"/>
        <v>1.1455527657817357</v>
      </c>
      <c r="T677" s="13">
        <f t="shared" si="280"/>
        <v>0.89511496050494666</v>
      </c>
      <c r="U677" s="13">
        <f t="shared" si="280"/>
        <v>0.87400987460813973</v>
      </c>
      <c r="V677" s="3">
        <f t="shared" si="281"/>
        <v>145.25370834979947</v>
      </c>
      <c r="W677" s="13">
        <f t="shared" si="282"/>
        <v>0.89511496050494666</v>
      </c>
      <c r="X677" s="3">
        <f t="shared" si="283"/>
        <v>1.4728600264289136E-3</v>
      </c>
      <c r="Y677" s="3">
        <f t="shared" si="284"/>
        <v>-5.3423083206339648</v>
      </c>
      <c r="Z677" s="3">
        <f t="shared" si="285"/>
        <v>335.37799983055885</v>
      </c>
      <c r="AA677" s="3">
        <f t="shared" si="286"/>
        <v>2302.1736998925949</v>
      </c>
      <c r="AD677" s="3">
        <f t="shared" si="271"/>
        <v>-2.5955673477628949E-4</v>
      </c>
      <c r="AE677" s="3">
        <f>Eur_1M!B676/100</f>
        <v>-1.0399999999999999E-3</v>
      </c>
      <c r="AF677" s="3">
        <f t="shared" si="272"/>
        <v>1.5</v>
      </c>
      <c r="AG677" s="3">
        <f t="shared" si="273"/>
        <v>-0.5</v>
      </c>
      <c r="AH677" s="3">
        <f t="shared" si="275"/>
        <v>0.99974044326522371</v>
      </c>
      <c r="AI677" s="3">
        <f t="shared" si="274"/>
        <v>0.99895999999999996</v>
      </c>
      <c r="AL677" s="25"/>
      <c r="AM677" s="25"/>
    </row>
    <row r="678" spans="1:39">
      <c r="A678" s="4">
        <v>42258</v>
      </c>
      <c r="B678" s="3">
        <v>138.69800000000001</v>
      </c>
      <c r="C678" s="3">
        <f t="shared" si="262"/>
        <v>1.009897076339192E-3</v>
      </c>
      <c r="D678" s="3">
        <f t="shared" si="263"/>
        <v>1.0198921047984477E-6</v>
      </c>
      <c r="E678" s="3">
        <f t="shared" si="264"/>
        <v>1.1204171772905496E-4</v>
      </c>
      <c r="F678" s="3">
        <f t="shared" si="265"/>
        <v>-5.3354936056134806E-3</v>
      </c>
      <c r="G678" s="3">
        <f t="shared" si="266"/>
        <v>3.7333512069135703E-2</v>
      </c>
      <c r="H678" s="3">
        <f t="shared" si="267"/>
        <v>1.5</v>
      </c>
      <c r="I678" s="13">
        <f>I679*(1+(H679*((B678/B679)-1))+((1-H679)*(Eur_1M!B678/100)*((A678-A679)/360)))</f>
        <v>119.64940839395405</v>
      </c>
      <c r="J678" s="3">
        <f t="shared" si="268"/>
        <v>114.47106463345079</v>
      </c>
      <c r="K678" s="3">
        <f t="shared" si="261"/>
        <v>1.1358741060243598</v>
      </c>
      <c r="L678" s="13">
        <f t="shared" si="269"/>
        <v>1135.8741060243599</v>
      </c>
      <c r="M678" s="3">
        <f t="shared" si="270"/>
        <v>1.5158918019386803E-3</v>
      </c>
      <c r="N678" s="3">
        <f t="shared" si="276"/>
        <v>6.6902783993798134E-2</v>
      </c>
      <c r="O678" s="3">
        <v>667</v>
      </c>
      <c r="P678" s="3">
        <f t="shared" si="277"/>
        <v>2.6468253968253967</v>
      </c>
      <c r="Q678" s="3">
        <f>(  'Swap(vs6M)_2Y'!B681 + ( ('Swap(vs6M)_3Y'!B685 - 'Swap(vs6M)_2Y'!B681)/1  )*(P678-2) )/100</f>
        <v>1.4448849206349207E-3</v>
      </c>
      <c r="R678" s="3">
        <f t="shared" si="278"/>
        <v>1.2600573501636254</v>
      </c>
      <c r="S678" s="3">
        <f t="shared" si="279"/>
        <v>1.1512127629167312</v>
      </c>
      <c r="T678" s="13">
        <f t="shared" si="280"/>
        <v>0.89617566282068095</v>
      </c>
      <c r="U678" s="13">
        <f t="shared" si="280"/>
        <v>0.87517764209090476</v>
      </c>
      <c r="V678" s="3">
        <f t="shared" si="281"/>
        <v>146.10568856535008</v>
      </c>
      <c r="W678" s="13">
        <f t="shared" si="282"/>
        <v>0.89617566282068095</v>
      </c>
      <c r="X678" s="3">
        <f t="shared" si="283"/>
        <v>1.4588098487579224E-3</v>
      </c>
      <c r="Y678" s="3">
        <f t="shared" si="284"/>
        <v>-5.4719865021445662</v>
      </c>
      <c r="Z678" s="3">
        <f t="shared" si="285"/>
        <v>333.29482349499068</v>
      </c>
      <c r="AA678" s="3">
        <f t="shared" si="286"/>
        <v>2307.6004227579892</v>
      </c>
      <c r="AD678" s="3">
        <f t="shared" si="271"/>
        <v>1.0104071940992831E-3</v>
      </c>
      <c r="AE678" s="3">
        <f>Eur_1M!B677/100</f>
        <v>-1.0399999999999999E-3</v>
      </c>
      <c r="AF678" s="3">
        <f t="shared" si="272"/>
        <v>1.5</v>
      </c>
      <c r="AG678" s="3">
        <f t="shared" si="273"/>
        <v>-0.5</v>
      </c>
      <c r="AH678" s="3">
        <f t="shared" si="275"/>
        <v>1.0010104071940993</v>
      </c>
      <c r="AI678" s="3">
        <f t="shared" si="274"/>
        <v>0.99895999999999996</v>
      </c>
      <c r="AL678" s="25"/>
      <c r="AM678" s="25"/>
    </row>
    <row r="679" spans="1:39">
      <c r="A679" s="4">
        <v>42257</v>
      </c>
      <c r="B679" s="3">
        <v>138.55799999999999</v>
      </c>
      <c r="C679" s="3">
        <f t="shared" si="262"/>
        <v>-3.8243815611391121E-4</v>
      </c>
      <c r="D679" s="3">
        <f t="shared" si="263"/>
        <v>1.4625894325180833E-7</v>
      </c>
      <c r="E679" s="3">
        <f t="shared" si="264"/>
        <v>1.1451881247382439E-4</v>
      </c>
      <c r="F679" s="3">
        <f t="shared" si="265"/>
        <v>-8.2154139036180775E-3</v>
      </c>
      <c r="G679" s="3">
        <f t="shared" si="266"/>
        <v>3.7422138247797887E-2</v>
      </c>
      <c r="H679" s="3">
        <f t="shared" si="267"/>
        <v>1.5</v>
      </c>
      <c r="I679" s="13">
        <f>I680*(1+(H680*((B679/B680)-1))+((1-H680)*(Eur_1M!B679/100)*((A679-A680)/360)))</f>
        <v>119.4681702400847</v>
      </c>
      <c r="J679" s="3">
        <f t="shared" si="268"/>
        <v>114.29767034171041</v>
      </c>
      <c r="K679" s="3">
        <f t="shared" si="261"/>
        <v>1.1341535481982314</v>
      </c>
      <c r="L679" s="13">
        <f t="shared" si="269"/>
        <v>1134.1535481982314</v>
      </c>
      <c r="M679" s="3">
        <f t="shared" si="270"/>
        <v>-5.6891120529053746E-4</v>
      </c>
      <c r="N679" s="3">
        <f t="shared" si="276"/>
        <v>6.7009240501885642E-2</v>
      </c>
      <c r="O679" s="3">
        <v>668</v>
      </c>
      <c r="P679" s="3">
        <f t="shared" si="277"/>
        <v>2.6507936507936507</v>
      </c>
      <c r="Q679" s="3">
        <f>(  'Swap(vs6M)_2Y'!B682 + ( ('Swap(vs6M)_3Y'!B686 - 'Swap(vs6M)_2Y'!B682)/1  )*(P679-2) )/100</f>
        <v>1.3174285714285714E-3</v>
      </c>
      <c r="R679" s="3">
        <f t="shared" si="278"/>
        <v>1.2404292544097113</v>
      </c>
      <c r="S679" s="3">
        <f t="shared" si="279"/>
        <v>1.1313297804893696</v>
      </c>
      <c r="T679" s="13">
        <f t="shared" si="280"/>
        <v>0.89259166694271552</v>
      </c>
      <c r="U679" s="13">
        <f t="shared" si="280"/>
        <v>0.87104184282334496</v>
      </c>
      <c r="V679" s="3">
        <f t="shared" si="281"/>
        <v>144.33073761654998</v>
      </c>
      <c r="W679" s="13">
        <f t="shared" si="282"/>
        <v>0.89259166694271552</v>
      </c>
      <c r="X679" s="3">
        <f t="shared" si="283"/>
        <v>1.493821657586708E-3</v>
      </c>
      <c r="Y679" s="3">
        <f t="shared" si="284"/>
        <v>-5.4575520057260922</v>
      </c>
      <c r="Z679" s="3">
        <f t="shared" si="285"/>
        <v>341.31319678134798</v>
      </c>
      <c r="AA679" s="3">
        <f t="shared" si="286"/>
        <v>2300.902854697837</v>
      </c>
      <c r="AD679" s="3">
        <f t="shared" si="271"/>
        <v>-3.8236503596389415E-4</v>
      </c>
      <c r="AE679" s="3">
        <f>Eur_1M!B678/100</f>
        <v>-1.0299999999999999E-3</v>
      </c>
      <c r="AF679" s="3">
        <f t="shared" si="272"/>
        <v>1.5</v>
      </c>
      <c r="AG679" s="3">
        <f t="shared" si="273"/>
        <v>-0.5</v>
      </c>
      <c r="AH679" s="3">
        <f t="shared" si="275"/>
        <v>0.99961763496403611</v>
      </c>
      <c r="AI679" s="3">
        <f t="shared" si="274"/>
        <v>0.99897000000000002</v>
      </c>
      <c r="AL679" s="25"/>
      <c r="AM679" s="25"/>
    </row>
    <row r="680" spans="1:39">
      <c r="A680" s="4">
        <v>42256</v>
      </c>
      <c r="B680" s="3">
        <v>138.61099999999999</v>
      </c>
      <c r="C680" s="3">
        <f t="shared" si="262"/>
        <v>-4.3285671006821392E-5</v>
      </c>
      <c r="D680" s="3">
        <f t="shared" si="263"/>
        <v>1.8736493145107781E-9</v>
      </c>
      <c r="E680" s="3">
        <f t="shared" si="264"/>
        <v>1.1446291202795708E-4</v>
      </c>
      <c r="F680" s="3">
        <f t="shared" si="265"/>
        <v>-8.1335726493253682E-3</v>
      </c>
      <c r="G680" s="3">
        <f t="shared" si="266"/>
        <v>3.7423990153454934E-2</v>
      </c>
      <c r="H680" s="3">
        <f t="shared" si="267"/>
        <v>1.4911622811293939</v>
      </c>
      <c r="I680" s="13">
        <f>I681*(1+(H681*((B680/B681)-1))+((1-H681)*(Eur_1M!B680/100)*((A680-A681)/360)))</f>
        <v>119.5361563580083</v>
      </c>
      <c r="J680" s="3">
        <f t="shared" si="268"/>
        <v>114.36271406740427</v>
      </c>
      <c r="K680" s="3">
        <f t="shared" si="261"/>
        <v>1.1347989644351781</v>
      </c>
      <c r="L680" s="13">
        <f t="shared" si="269"/>
        <v>1134.798964435178</v>
      </c>
      <c r="M680" s="3">
        <f t="shared" si="270"/>
        <v>-6.3484671958444525E-5</v>
      </c>
      <c r="N680" s="3">
        <f t="shared" si="276"/>
        <v>6.7008960490585343E-2</v>
      </c>
      <c r="O680" s="3">
        <v>669</v>
      </c>
      <c r="P680" s="3">
        <f t="shared" si="277"/>
        <v>2.6547619047619047</v>
      </c>
      <c r="Q680" s="3">
        <f>(  'Swap(vs6M)_2Y'!B683 + ( ('Swap(vs6M)_3Y'!B687 - 'Swap(vs6M)_2Y'!B683)/1  )*(P680-2) )/100</f>
        <v>1.2914880952380953E-3</v>
      </c>
      <c r="R680" s="3">
        <f t="shared" si="278"/>
        <v>1.2442160194588314</v>
      </c>
      <c r="S680" s="3">
        <f t="shared" si="279"/>
        <v>1.1350353710293533</v>
      </c>
      <c r="T680" s="13">
        <f t="shared" si="280"/>
        <v>0.89328996526611748</v>
      </c>
      <c r="U680" s="13">
        <f t="shared" si="280"/>
        <v>0.87181975074875895</v>
      </c>
      <c r="V680" s="3">
        <f t="shared" si="281"/>
        <v>144.8687738357753</v>
      </c>
      <c r="W680" s="13">
        <f t="shared" si="282"/>
        <v>0.89328996526611748</v>
      </c>
      <c r="X680" s="3">
        <f t="shared" si="283"/>
        <v>1.4848602311932069E-3</v>
      </c>
      <c r="Y680" s="3">
        <f t="shared" si="284"/>
        <v>-5.415074374335223</v>
      </c>
      <c r="Z680" s="3">
        <f t="shared" si="285"/>
        <v>340.15894441464985</v>
      </c>
      <c r="AA680" s="3">
        <f t="shared" si="286"/>
        <v>2306.5520603874625</v>
      </c>
      <c r="AD680" s="3">
        <f t="shared" si="271"/>
        <v>-4.3284734195681018E-5</v>
      </c>
      <c r="AE680" s="3">
        <f>Eur_1M!B679/100</f>
        <v>-1.0399999999999999E-3</v>
      </c>
      <c r="AF680" s="3">
        <f t="shared" si="272"/>
        <v>1.4911622811293939</v>
      </c>
      <c r="AG680" s="3">
        <f t="shared" si="273"/>
        <v>-0.49116228112939386</v>
      </c>
      <c r="AH680" s="3">
        <f t="shared" si="275"/>
        <v>0.99995671526580432</v>
      </c>
      <c r="AI680" s="3">
        <f t="shared" si="274"/>
        <v>0.99895999999999996</v>
      </c>
      <c r="AL680" s="25"/>
      <c r="AM680" s="25"/>
    </row>
    <row r="681" spans="1:39">
      <c r="A681" s="4">
        <v>42255</v>
      </c>
      <c r="B681" s="3">
        <v>138.61699999999999</v>
      </c>
      <c r="C681" s="3">
        <f t="shared" si="262"/>
        <v>1.30660939062681E-3</v>
      </c>
      <c r="D681" s="3">
        <f t="shared" si="263"/>
        <v>1.7072280996741638E-6</v>
      </c>
      <c r="E681" s="3">
        <f t="shared" si="264"/>
        <v>1.1516144156280018E-4</v>
      </c>
      <c r="F681" s="3">
        <f t="shared" si="265"/>
        <v>-8.9271879187873687E-3</v>
      </c>
      <c r="G681" s="3">
        <f t="shared" si="266"/>
        <v>3.7427616978439278E-2</v>
      </c>
      <c r="H681" s="3">
        <f t="shared" si="267"/>
        <v>1.5</v>
      </c>
      <c r="I681" s="13">
        <f>I682*(1+(H682*((B681/B682)-1))+((1-H682)*(Eur_1M!B681/100)*((A681-A682)/360)))</f>
        <v>119.54374531257044</v>
      </c>
      <c r="J681" s="3">
        <f t="shared" si="268"/>
        <v>114.3699745772542</v>
      </c>
      <c r="K681" s="3">
        <f t="shared" si="261"/>
        <v>1.1348710090620144</v>
      </c>
      <c r="L681" s="13">
        <f t="shared" si="269"/>
        <v>1134.8710090620145</v>
      </c>
      <c r="M681" s="3">
        <f t="shared" si="270"/>
        <v>1.9607160486853534E-3</v>
      </c>
      <c r="N681" s="3">
        <f t="shared" si="276"/>
        <v>6.6977020933751921E-2</v>
      </c>
      <c r="O681" s="3">
        <v>670</v>
      </c>
      <c r="P681" s="3">
        <f t="shared" si="277"/>
        <v>2.6587301587301586</v>
      </c>
      <c r="Q681" s="3">
        <f>(  'Swap(vs6M)_2Y'!B684 + ( ('Swap(vs6M)_3Y'!B688 - 'Swap(vs6M)_2Y'!B684)/1  )*(P681-2) )/100</f>
        <v>1.2073412698412698E-3</v>
      </c>
      <c r="R681" s="3">
        <f t="shared" si="278"/>
        <v>1.2424892031481789</v>
      </c>
      <c r="S681" s="3">
        <f t="shared" si="279"/>
        <v>1.1332790647078119</v>
      </c>
      <c r="T681" s="13">
        <f t="shared" si="280"/>
        <v>0.89297193918807594</v>
      </c>
      <c r="U681" s="13">
        <f t="shared" si="280"/>
        <v>0.87145145974088001</v>
      </c>
      <c r="V681" s="3">
        <f t="shared" si="281"/>
        <v>144.74937552323036</v>
      </c>
      <c r="W681" s="13">
        <f t="shared" si="282"/>
        <v>0.89297193918807594</v>
      </c>
      <c r="X681" s="3">
        <f t="shared" si="283"/>
        <v>1.4875554541959671E-3</v>
      </c>
      <c r="Y681" s="3">
        <f t="shared" si="284"/>
        <v>-5.345989717318135</v>
      </c>
      <c r="Z681" s="3">
        <f t="shared" si="285"/>
        <v>341.16640324601843</v>
      </c>
      <c r="AA681" s="3">
        <f t="shared" si="286"/>
        <v>2309.5287913175698</v>
      </c>
      <c r="AD681" s="3">
        <f t="shared" si="271"/>
        <v>1.3074633765781662E-3</v>
      </c>
      <c r="AE681" s="3">
        <f>Eur_1M!B680/100</f>
        <v>-1.0399999999999999E-3</v>
      </c>
      <c r="AF681" s="3">
        <f t="shared" si="272"/>
        <v>1.5</v>
      </c>
      <c r="AG681" s="3">
        <f t="shared" si="273"/>
        <v>-0.5</v>
      </c>
      <c r="AH681" s="3">
        <f t="shared" si="275"/>
        <v>1.0013074633765782</v>
      </c>
      <c r="AI681" s="3">
        <f t="shared" si="274"/>
        <v>0.99895999999999996</v>
      </c>
      <c r="AL681" s="25"/>
      <c r="AM681" s="25"/>
    </row>
    <row r="682" spans="1:39">
      <c r="A682" s="4">
        <v>42254</v>
      </c>
      <c r="B682" s="3">
        <v>138.43600000000001</v>
      </c>
      <c r="C682" s="3">
        <f t="shared" si="262"/>
        <v>-2.0565968058014494E-3</v>
      </c>
      <c r="D682" s="3">
        <f t="shared" si="263"/>
        <v>4.2295904216327243E-6</v>
      </c>
      <c r="E682" s="3">
        <f t="shared" si="264"/>
        <v>1.3036727317842755E-4</v>
      </c>
      <c r="F682" s="3">
        <f t="shared" si="265"/>
        <v>-6.1212482561746242E-3</v>
      </c>
      <c r="G682" s="3">
        <f t="shared" si="266"/>
        <v>4.023706927092905E-2</v>
      </c>
      <c r="H682" s="3">
        <f t="shared" si="267"/>
        <v>1.5</v>
      </c>
      <c r="I682" s="13">
        <f>I683*(1+(H683*((B682/B683)-1))+((1-H683)*(Eur_1M!B682/100)*((A682-A683)/360)))</f>
        <v>119.30958360993804</v>
      </c>
      <c r="J682" s="3">
        <f t="shared" si="268"/>
        <v>114.14594723139007</v>
      </c>
      <c r="K682" s="3">
        <f t="shared" si="261"/>
        <v>1.1326480292895866</v>
      </c>
      <c r="L682" s="13">
        <f t="shared" si="269"/>
        <v>1132.6480292895867</v>
      </c>
      <c r="M682" s="3">
        <f t="shared" si="270"/>
        <v>-3.0821367635202892E-3</v>
      </c>
      <c r="N682" s="3">
        <f t="shared" si="276"/>
        <v>6.6874462181161318E-2</v>
      </c>
      <c r="O682" s="3">
        <v>671</v>
      </c>
      <c r="P682" s="3">
        <f t="shared" si="277"/>
        <v>2.6626984126984126</v>
      </c>
      <c r="Q682" s="3">
        <f>(  'Swap(vs6M)_2Y'!B685 + ( ('Swap(vs6M)_3Y'!B689 - 'Swap(vs6M)_2Y'!B685)/1  )*(P682-2) )/100</f>
        <v>1.227142857142857E-3</v>
      </c>
      <c r="R682" s="3">
        <f t="shared" si="278"/>
        <v>1.2259404913674119</v>
      </c>
      <c r="S682" s="3">
        <f t="shared" si="279"/>
        <v>1.1168162362954053</v>
      </c>
      <c r="T682" s="13">
        <f t="shared" si="280"/>
        <v>0.88988946508750455</v>
      </c>
      <c r="U682" s="13">
        <f t="shared" si="280"/>
        <v>0.86796354739494563</v>
      </c>
      <c r="V682" s="3">
        <f t="shared" si="281"/>
        <v>142.79945383348809</v>
      </c>
      <c r="W682" s="13">
        <f t="shared" si="282"/>
        <v>0.88988946508750455</v>
      </c>
      <c r="X682" s="3">
        <f t="shared" si="283"/>
        <v>1.5224277030676395E-3</v>
      </c>
      <c r="Y682" s="3">
        <f t="shared" si="284"/>
        <v>-5.4289829954793136</v>
      </c>
      <c r="Z682" s="3">
        <f t="shared" si="285"/>
        <v>347.78344665226444</v>
      </c>
      <c r="AA682" s="3">
        <f t="shared" si="286"/>
        <v>2303.5858563531233</v>
      </c>
      <c r="AD682" s="3">
        <f t="shared" si="271"/>
        <v>-2.0544834596059047E-3</v>
      </c>
      <c r="AE682" s="3">
        <f>Eur_1M!B681/100</f>
        <v>-1.0399999999999999E-3</v>
      </c>
      <c r="AF682" s="3">
        <f t="shared" si="272"/>
        <v>1.5</v>
      </c>
      <c r="AG682" s="3">
        <f t="shared" si="273"/>
        <v>-0.5</v>
      </c>
      <c r="AH682" s="3">
        <f t="shared" si="275"/>
        <v>0.9979455165403941</v>
      </c>
      <c r="AI682" s="3">
        <f t="shared" si="274"/>
        <v>0.99895999999999996</v>
      </c>
      <c r="AL682" s="25"/>
      <c r="AM682" s="25"/>
    </row>
    <row r="683" spans="1:39">
      <c r="A683" s="4">
        <v>42251</v>
      </c>
      <c r="B683" s="3">
        <v>138.721</v>
      </c>
      <c r="C683" s="3">
        <f t="shared" si="262"/>
        <v>2.6057377031398973E-3</v>
      </c>
      <c r="D683" s="3">
        <f t="shared" si="263"/>
        <v>6.7898689775647876E-6</v>
      </c>
      <c r="E683" s="3">
        <f t="shared" si="264"/>
        <v>1.2645110594541832E-4</v>
      </c>
      <c r="F683" s="3">
        <f t="shared" si="265"/>
        <v>-4.6244935608145956E-3</v>
      </c>
      <c r="G683" s="3">
        <f t="shared" si="266"/>
        <v>3.9746833738991599E-2</v>
      </c>
      <c r="H683" s="3">
        <f t="shared" si="267"/>
        <v>1.5</v>
      </c>
      <c r="I683" s="13">
        <f>I684*(1+(H684*((B683/B684)-1))+((1-H684)*(Eur_1M!B683/100)*((A683-A684)/360)))</f>
        <v>119.67787934117496</v>
      </c>
      <c r="J683" s="3">
        <f t="shared" si="268"/>
        <v>114.49830337773918</v>
      </c>
      <c r="K683" s="3">
        <f t="shared" si="261"/>
        <v>1.1361443907851145</v>
      </c>
      <c r="L683" s="13">
        <f t="shared" si="269"/>
        <v>1136.1443907851146</v>
      </c>
      <c r="M683" s="3">
        <f t="shared" si="270"/>
        <v>3.4518901446259622E-3</v>
      </c>
      <c r="N683" s="3">
        <f t="shared" si="276"/>
        <v>6.6787079457339221E-2</v>
      </c>
      <c r="O683" s="3">
        <v>672</v>
      </c>
      <c r="P683" s="3">
        <f t="shared" si="277"/>
        <v>2.6666666666666665</v>
      </c>
      <c r="Q683" s="3">
        <f>(  'Swap(vs6M)_2Y'!B686 + ( ('Swap(vs6M)_3Y'!B690 - 'Swap(vs6M)_2Y'!B686)/1  )*(P683-2) )/100</f>
        <v>1.2933333333333332E-3</v>
      </c>
      <c r="R683" s="3">
        <f t="shared" si="278"/>
        <v>1.2564926106610699</v>
      </c>
      <c r="S683" s="3">
        <f t="shared" si="279"/>
        <v>1.1474297666069382</v>
      </c>
      <c r="T683" s="13">
        <f t="shared" si="280"/>
        <v>0.89553128832519857</v>
      </c>
      <c r="U683" s="13">
        <f t="shared" si="280"/>
        <v>0.87439797765049676</v>
      </c>
      <c r="V683" s="3">
        <f t="shared" si="281"/>
        <v>146.06537938607892</v>
      </c>
      <c r="W683" s="13">
        <f t="shared" si="282"/>
        <v>0.89553128832519857</v>
      </c>
      <c r="X683" s="3">
        <f t="shared" si="283"/>
        <v>1.4620875183749228E-3</v>
      </c>
      <c r="Y683" s="3">
        <f t="shared" si="284"/>
        <v>-5.3361535102392583</v>
      </c>
      <c r="Z683" s="3">
        <f t="shared" si="285"/>
        <v>336.12561650678322</v>
      </c>
      <c r="AA683" s="3">
        <f t="shared" si="286"/>
        <v>2323.6999216457671</v>
      </c>
      <c r="AD683" s="3">
        <f t="shared" si="271"/>
        <v>2.6091355883202105E-3</v>
      </c>
      <c r="AE683" s="3">
        <f>Eur_1M!B682/100</f>
        <v>-1.0399999999999999E-3</v>
      </c>
      <c r="AF683" s="3">
        <f t="shared" si="272"/>
        <v>1.5</v>
      </c>
      <c r="AG683" s="3">
        <f t="shared" si="273"/>
        <v>-0.5</v>
      </c>
      <c r="AH683" s="3">
        <f t="shared" si="275"/>
        <v>1.0026091355883202</v>
      </c>
      <c r="AI683" s="3">
        <f t="shared" si="274"/>
        <v>0.99895999999999996</v>
      </c>
      <c r="AL683" s="25"/>
      <c r="AM683" s="25"/>
    </row>
    <row r="684" spans="1:39">
      <c r="A684" s="4">
        <v>42250</v>
      </c>
      <c r="B684" s="3">
        <v>138.36000000000001</v>
      </c>
      <c r="C684" s="3">
        <f t="shared" si="262"/>
        <v>3.3374509276223601E-3</v>
      </c>
      <c r="D684" s="3">
        <f t="shared" si="263"/>
        <v>1.1138578694287352E-5</v>
      </c>
      <c r="E684" s="3">
        <f t="shared" si="264"/>
        <v>1.2364832135178518E-4</v>
      </c>
      <c r="F684" s="3">
        <f t="shared" si="265"/>
        <v>-5.2334627786433784E-3</v>
      </c>
      <c r="G684" s="3">
        <f t="shared" si="266"/>
        <v>3.9251926009554773E-2</v>
      </c>
      <c r="H684" s="3">
        <f t="shared" si="267"/>
        <v>1.324931187848774</v>
      </c>
      <c r="I684" s="13">
        <f>I685*(1+(H685*((B684/B685)-1))+((1-H685)*(Eur_1M!B684/100)*((A684-A685)/360)))</f>
        <v>119.2654766428526</v>
      </c>
      <c r="J684" s="3">
        <f t="shared" si="268"/>
        <v>114.103749183378</v>
      </c>
      <c r="K684" s="3">
        <f t="shared" si="261"/>
        <v>1.1322293062680513</v>
      </c>
      <c r="L684" s="13">
        <f t="shared" si="269"/>
        <v>1132.2293062680512</v>
      </c>
      <c r="M684" s="3">
        <f t="shared" si="270"/>
        <v>4.4213243095129586E-3</v>
      </c>
      <c r="N684" s="3">
        <f t="shared" si="276"/>
        <v>6.6635927708719858E-2</v>
      </c>
      <c r="O684" s="3">
        <v>673</v>
      </c>
      <c r="P684" s="3">
        <f t="shared" si="277"/>
        <v>2.6706349206349205</v>
      </c>
      <c r="Q684" s="3">
        <f>(  'Swap(vs6M)_2Y'!B687 + ( ('Swap(vs6M)_3Y'!B691 - 'Swap(vs6M)_2Y'!B687)/1  )*(P684-2) )/100</f>
        <v>1.2962698412698412E-3</v>
      </c>
      <c r="R684" s="3">
        <f t="shared" si="278"/>
        <v>1.2266612123163394</v>
      </c>
      <c r="S684" s="3">
        <f t="shared" si="279"/>
        <v>1.1177642638360203</v>
      </c>
      <c r="T684" s="13">
        <f t="shared" si="280"/>
        <v>0.8900250240396741</v>
      </c>
      <c r="U684" s="13">
        <f t="shared" si="280"/>
        <v>0.86816615604330361</v>
      </c>
      <c r="V684" s="3">
        <f t="shared" si="281"/>
        <v>142.54653594773742</v>
      </c>
      <c r="W684" s="13">
        <f t="shared" si="282"/>
        <v>0.8900250240396741</v>
      </c>
      <c r="X684" s="3">
        <f t="shared" si="283"/>
        <v>1.524821487742912E-3</v>
      </c>
      <c r="Y684" s="3">
        <f t="shared" si="284"/>
        <v>-5.4613381283362878</v>
      </c>
      <c r="Z684" s="3">
        <f t="shared" si="285"/>
        <v>347.86501917074787</v>
      </c>
      <c r="AA684" s="3">
        <f t="shared" si="286"/>
        <v>2310.5422101532713</v>
      </c>
      <c r="AD684" s="3">
        <f t="shared" si="271"/>
        <v>3.3430264178857527E-3</v>
      </c>
      <c r="AE684" s="3">
        <f>Eur_1M!B683/100</f>
        <v>-1.0299999999999999E-3</v>
      </c>
      <c r="AF684" s="3">
        <f t="shared" si="272"/>
        <v>1.324931187848774</v>
      </c>
      <c r="AG684" s="3">
        <f t="shared" si="273"/>
        <v>-0.32493118784877395</v>
      </c>
      <c r="AH684" s="3">
        <f t="shared" si="275"/>
        <v>1.0033430264178858</v>
      </c>
      <c r="AI684" s="3">
        <f t="shared" si="274"/>
        <v>0.99897000000000002</v>
      </c>
      <c r="AL684" s="25"/>
      <c r="AM684" s="25"/>
    </row>
    <row r="685" spans="1:39">
      <c r="A685" s="4">
        <v>42249</v>
      </c>
      <c r="B685" s="3">
        <v>137.899</v>
      </c>
      <c r="C685" s="3">
        <f t="shared" si="262"/>
        <v>9.5768074473233595E-4</v>
      </c>
      <c r="D685" s="3">
        <f t="shared" si="263"/>
        <v>9.1715240883108165E-7</v>
      </c>
      <c r="E685" s="3">
        <f t="shared" si="264"/>
        <v>1.2063919916873242E-4</v>
      </c>
      <c r="F685" s="3">
        <f t="shared" si="265"/>
        <v>-5.7196935268978609E-3</v>
      </c>
      <c r="G685" s="3">
        <f t="shared" si="266"/>
        <v>3.8722648750825366E-2</v>
      </c>
      <c r="H685" s="3">
        <f t="shared" si="267"/>
        <v>1.3252038183151074</v>
      </c>
      <c r="I685" s="13">
        <f>I686*(1+(H686*((B685/B686)-1))+((1-H686)*(Eur_1M!B685/100)*((A685-A686)/360)))</f>
        <v>118.73932928284103</v>
      </c>
      <c r="J685" s="3">
        <f t="shared" si="268"/>
        <v>113.60037311772879</v>
      </c>
      <c r="K685" s="3">
        <f t="shared" si="261"/>
        <v>1.1272344034915791</v>
      </c>
      <c r="L685" s="13">
        <f t="shared" si="269"/>
        <v>1127.2344034915791</v>
      </c>
      <c r="M685" s="3">
        <f t="shared" si="270"/>
        <v>1.2922838760603419E-3</v>
      </c>
      <c r="N685" s="3">
        <f t="shared" si="276"/>
        <v>6.6660070129370308E-2</v>
      </c>
      <c r="O685" s="3">
        <v>674</v>
      </c>
      <c r="P685" s="3">
        <f t="shared" si="277"/>
        <v>2.6746031746031744</v>
      </c>
      <c r="Q685" s="3">
        <f>(  'Swap(vs6M)_2Y'!B688 + ( ('Swap(vs6M)_3Y'!B692 - 'Swap(vs6M)_2Y'!B688)/1  )*(P685-2) )/100</f>
        <v>1.3001190476190473E-3</v>
      </c>
      <c r="R685" s="3">
        <f t="shared" si="278"/>
        <v>1.1850126969320849</v>
      </c>
      <c r="S685" s="3">
        <f t="shared" si="279"/>
        <v>1.0759953913292764</v>
      </c>
      <c r="T685" s="13">
        <f t="shared" si="280"/>
        <v>0.8819937865941454</v>
      </c>
      <c r="U685" s="13">
        <f t="shared" si="280"/>
        <v>0.85903534122603653</v>
      </c>
      <c r="V685" s="3">
        <f t="shared" si="281"/>
        <v>138.16033690056804</v>
      </c>
      <c r="W685" s="13">
        <f t="shared" si="282"/>
        <v>0.8819937865941454</v>
      </c>
      <c r="X685" s="3">
        <f t="shared" si="283"/>
        <v>1.6086822424001429E-3</v>
      </c>
      <c r="Y685" s="3">
        <f t="shared" si="284"/>
        <v>-5.6544813349166541</v>
      </c>
      <c r="Z685" s="3">
        <f t="shared" si="285"/>
        <v>364.43817234498124</v>
      </c>
      <c r="AA685" s="3">
        <f t="shared" si="286"/>
        <v>2289.6031493315299</v>
      </c>
      <c r="AD685" s="3">
        <f t="shared" si="271"/>
        <v>9.5813946736167388E-4</v>
      </c>
      <c r="AE685" s="3">
        <f>Eur_1M!B684/100</f>
        <v>-1.0199999999999999E-3</v>
      </c>
      <c r="AF685" s="3">
        <f t="shared" si="272"/>
        <v>1.3252038183151074</v>
      </c>
      <c r="AG685" s="3">
        <f t="shared" si="273"/>
        <v>-0.32520381831510736</v>
      </c>
      <c r="AH685" s="3">
        <f t="shared" si="275"/>
        <v>1.0009581394673617</v>
      </c>
      <c r="AI685" s="3">
        <f t="shared" si="274"/>
        <v>0.99897999999999998</v>
      </c>
      <c r="AL685" s="25"/>
      <c r="AM685" s="25"/>
    </row>
    <row r="686" spans="1:39">
      <c r="A686" s="4">
        <v>42248</v>
      </c>
      <c r="B686" s="3">
        <v>137.767</v>
      </c>
      <c r="C686" s="3">
        <f t="shared" si="262"/>
        <v>-1.008441245821907E-3</v>
      </c>
      <c r="D686" s="3">
        <f t="shared" si="263"/>
        <v>1.0169537462748398E-6</v>
      </c>
      <c r="E686" s="3">
        <f t="shared" si="264"/>
        <v>1.7247608853612138E-4</v>
      </c>
      <c r="F686" s="3">
        <f t="shared" si="265"/>
        <v>-1.3940572036817377E-2</v>
      </c>
      <c r="G686" s="3">
        <f t="shared" si="266"/>
        <v>4.5285370704737551E-2</v>
      </c>
      <c r="H686" s="3">
        <f t="shared" si="267"/>
        <v>1.3486142565679005</v>
      </c>
      <c r="I686" s="13">
        <f>I687*(1+(H687*((B686/B687)-1))+((1-H687)*(Eur_1M!B686/100)*((A686-A687)/360)))</f>
        <v>118.58598346665805</v>
      </c>
      <c r="J686" s="3">
        <f t="shared" si="268"/>
        <v>113.4536640025633</v>
      </c>
      <c r="K686" s="3">
        <f t="shared" si="261"/>
        <v>1.1257786374814713</v>
      </c>
      <c r="L686" s="13">
        <f t="shared" si="269"/>
        <v>1125.7786374814714</v>
      </c>
      <c r="M686" s="3">
        <f t="shared" si="270"/>
        <v>-1.3392804242999892E-3</v>
      </c>
      <c r="N686" s="3">
        <f t="shared" si="276"/>
        <v>6.664005505541265E-2</v>
      </c>
      <c r="O686" s="3">
        <v>675</v>
      </c>
      <c r="P686" s="3">
        <f t="shared" si="277"/>
        <v>2.6785714285714284</v>
      </c>
      <c r="Q686" s="3">
        <f>(  'Swap(vs6M)_2Y'!B689 + ( ('Swap(vs6M)_3Y'!B693 - 'Swap(vs6M)_2Y'!B689)/1  )*(P686-2) )/100</f>
        <v>1.2757142857142856E-3</v>
      </c>
      <c r="R686" s="3">
        <f t="shared" si="278"/>
        <v>1.1721375423622145</v>
      </c>
      <c r="S686" s="3">
        <f t="shared" si="279"/>
        <v>1.0630721507166956</v>
      </c>
      <c r="T686" s="13">
        <f t="shared" si="280"/>
        <v>0.87942908034467093</v>
      </c>
      <c r="U686" s="13">
        <f t="shared" si="280"/>
        <v>0.85612538361980528</v>
      </c>
      <c r="V686" s="3">
        <f t="shared" si="281"/>
        <v>136.83755467898982</v>
      </c>
      <c r="W686" s="13">
        <f t="shared" si="282"/>
        <v>0.87942908034467093</v>
      </c>
      <c r="X686" s="3">
        <f t="shared" si="283"/>
        <v>1.6346700709415562E-3</v>
      </c>
      <c r="Y686" s="3">
        <f t="shared" si="284"/>
        <v>-5.6886467922189103</v>
      </c>
      <c r="Z686" s="3">
        <f t="shared" si="285"/>
        <v>369.80663347773714</v>
      </c>
      <c r="AA686" s="3">
        <f t="shared" si="286"/>
        <v>2285.3703138027249</v>
      </c>
      <c r="AD686" s="3">
        <f t="shared" si="271"/>
        <v>-1.007932939828704E-3</v>
      </c>
      <c r="AE686" s="3">
        <f>Eur_1M!B685/100</f>
        <v>-9.8999999999999999E-4</v>
      </c>
      <c r="AF686" s="3">
        <f t="shared" si="272"/>
        <v>1.3486142565679005</v>
      </c>
      <c r="AG686" s="3">
        <f t="shared" si="273"/>
        <v>-0.34861425656790046</v>
      </c>
      <c r="AH686" s="3">
        <f t="shared" si="275"/>
        <v>0.9989920670601713</v>
      </c>
      <c r="AI686" s="3">
        <f t="shared" si="274"/>
        <v>0.99900999999999995</v>
      </c>
      <c r="AL686" s="25"/>
      <c r="AM686" s="25"/>
    </row>
    <row r="687" spans="1:39">
      <c r="A687" s="4">
        <v>42247</v>
      </c>
      <c r="B687" s="3">
        <v>137.90600000000001</v>
      </c>
      <c r="C687" s="3">
        <f t="shared" si="262"/>
        <v>-3.0481537395435038E-3</v>
      </c>
      <c r="D687" s="3">
        <f t="shared" si="263"/>
        <v>9.291241219893047E-6</v>
      </c>
      <c r="E687" s="3">
        <f t="shared" si="264"/>
        <v>1.7222111115893122E-4</v>
      </c>
      <c r="F687" s="3">
        <f t="shared" si="265"/>
        <v>-1.3805043369141007E-2</v>
      </c>
      <c r="G687" s="3">
        <f t="shared" si="266"/>
        <v>4.5276054272379997E-2</v>
      </c>
      <c r="H687" s="3">
        <f t="shared" si="267"/>
        <v>1.3287380873418273</v>
      </c>
      <c r="I687" s="13">
        <f>I688*(1+(H688*((B687/B688)-1))+((1-H688)*(Eur_1M!B687/100)*((A687-A688)/360)))</f>
        <v>118.744909752588</v>
      </c>
      <c r="J687" s="3">
        <f t="shared" si="268"/>
        <v>113.60571206859922</v>
      </c>
      <c r="K687" s="3">
        <f t="shared" si="261"/>
        <v>1.1272873808624673</v>
      </c>
      <c r="L687" s="13">
        <f t="shared" si="269"/>
        <v>1127.2873808624672</v>
      </c>
      <c r="M687" s="3">
        <f t="shared" si="270"/>
        <v>-3.820886384880152E-3</v>
      </c>
      <c r="N687" s="3">
        <f t="shared" si="276"/>
        <v>6.6599710620787567E-2</v>
      </c>
      <c r="O687" s="3">
        <v>676</v>
      </c>
      <c r="P687" s="3">
        <f t="shared" si="277"/>
        <v>2.6825396825396823</v>
      </c>
      <c r="Q687" s="3">
        <f>(  'Swap(vs6M)_2Y'!B690 + ( ('Swap(vs6M)_3Y'!B694 - 'Swap(vs6M)_2Y'!B690)/1  )*(P687-2) )/100</f>
        <v>1.3299999999999998E-3</v>
      </c>
      <c r="R687" s="3">
        <f t="shared" si="278"/>
        <v>1.1856538441513926</v>
      </c>
      <c r="S687" s="3">
        <f t="shared" si="279"/>
        <v>1.0765737711995296</v>
      </c>
      <c r="T687" s="13">
        <f t="shared" si="280"/>
        <v>0.88212048545475463</v>
      </c>
      <c r="U687" s="13">
        <f t="shared" si="280"/>
        <v>0.85916463641630358</v>
      </c>
      <c r="V687" s="3">
        <f t="shared" si="281"/>
        <v>138.2985020618795</v>
      </c>
      <c r="W687" s="13">
        <f t="shared" si="282"/>
        <v>0.88212048545475463</v>
      </c>
      <c r="X687" s="3">
        <f t="shared" si="283"/>
        <v>1.6064596797310822E-3</v>
      </c>
      <c r="Y687" s="3">
        <f t="shared" si="284"/>
        <v>-5.6660708967497033</v>
      </c>
      <c r="Z687" s="3">
        <f t="shared" si="285"/>
        <v>364.71835290736726</v>
      </c>
      <c r="AA687" s="3">
        <f t="shared" si="286"/>
        <v>2296.5350704915886</v>
      </c>
      <c r="AD687" s="3">
        <f t="shared" si="271"/>
        <v>-3.0435128355273955E-3</v>
      </c>
      <c r="AE687" s="3">
        <f>Eur_1M!B686/100</f>
        <v>-9.7999999999999997E-4</v>
      </c>
      <c r="AF687" s="3">
        <f t="shared" si="272"/>
        <v>1.3287380873418273</v>
      </c>
      <c r="AG687" s="3">
        <f t="shared" si="273"/>
        <v>-0.3287380873418273</v>
      </c>
      <c r="AH687" s="3">
        <f t="shared" si="275"/>
        <v>0.9969564871644726</v>
      </c>
      <c r="AI687" s="3">
        <f t="shared" si="274"/>
        <v>0.99902000000000002</v>
      </c>
      <c r="AL687" s="25"/>
      <c r="AM687" s="25"/>
    </row>
    <row r="688" spans="1:39">
      <c r="A688" s="4">
        <v>42244</v>
      </c>
      <c r="B688" s="3">
        <v>138.327</v>
      </c>
      <c r="C688" s="3">
        <f t="shared" si="262"/>
        <v>2.6028675070502747E-4</v>
      </c>
      <c r="D688" s="3">
        <f t="shared" si="263"/>
        <v>6.7749192592581115E-8</v>
      </c>
      <c r="E688" s="3">
        <f t="shared" si="264"/>
        <v>1.6293237614700557E-4</v>
      </c>
      <c r="F688" s="3">
        <f t="shared" si="265"/>
        <v>-1.0806951670780458E-2</v>
      </c>
      <c r="G688" s="3">
        <f t="shared" si="266"/>
        <v>4.4490112504590076E-2</v>
      </c>
      <c r="H688" s="3">
        <f t="shared" si="267"/>
        <v>1.2537052475132089</v>
      </c>
      <c r="I688" s="13">
        <f>I689*(1+(H689*((B688/B689)-1))+((1-H689)*(Eur_1M!B688/100)*((A688-A689)/360)))</f>
        <v>119.19948845528418</v>
      </c>
      <c r="J688" s="3">
        <f t="shared" si="268"/>
        <v>114.04061691899339</v>
      </c>
      <c r="K688" s="3">
        <f t="shared" si="261"/>
        <v>1.1316028570898351</v>
      </c>
      <c r="L688" s="13">
        <f t="shared" si="269"/>
        <v>1131.6028570898352</v>
      </c>
      <c r="M688" s="3">
        <f t="shared" si="270"/>
        <v>3.2695513506954802E-4</v>
      </c>
      <c r="N688" s="3">
        <f t="shared" si="276"/>
        <v>6.6665601104325206E-2</v>
      </c>
      <c r="O688" s="3">
        <v>677</v>
      </c>
      <c r="P688" s="3">
        <f t="shared" si="277"/>
        <v>2.6865079365079363</v>
      </c>
      <c r="Q688" s="3">
        <f>(  'Swap(vs6M)_2Y'!B691 + ( ('Swap(vs6M)_3Y'!B695 - 'Swap(vs6M)_2Y'!B691)/1  )*(P688-2) )/100</f>
        <v>1.3724999999999998E-3</v>
      </c>
      <c r="R688" s="3">
        <f t="shared" si="278"/>
        <v>1.2198563491613101</v>
      </c>
      <c r="S688" s="3">
        <f t="shared" si="279"/>
        <v>1.1105876272375106</v>
      </c>
      <c r="T688" s="13">
        <f t="shared" si="280"/>
        <v>0.88874033213258075</v>
      </c>
      <c r="U688" s="13">
        <f t="shared" si="280"/>
        <v>0.8666270545519309</v>
      </c>
      <c r="V688" s="3">
        <f t="shared" si="281"/>
        <v>142.26361567330594</v>
      </c>
      <c r="W688" s="13">
        <f t="shared" si="282"/>
        <v>0.88874033213258075</v>
      </c>
      <c r="X688" s="3">
        <f t="shared" si="283"/>
        <v>1.533184150896648E-3</v>
      </c>
      <c r="Y688" s="3">
        <f t="shared" si="284"/>
        <v>-5.5477744248692531</v>
      </c>
      <c r="Z688" s="3">
        <f t="shared" si="285"/>
        <v>351.61898748841435</v>
      </c>
      <c r="AA688" s="3">
        <f t="shared" si="286"/>
        <v>2319.6316517758314</v>
      </c>
      <c r="AD688" s="3">
        <f t="shared" si="271"/>
        <v>2.6032062824055124E-4</v>
      </c>
      <c r="AE688" s="3">
        <f>Eur_1M!B687/100</f>
        <v>-9.7999999999999997E-4</v>
      </c>
      <c r="AF688" s="3">
        <f t="shared" si="272"/>
        <v>1.2537052475132089</v>
      </c>
      <c r="AG688" s="3">
        <f t="shared" si="273"/>
        <v>-0.25370524751320889</v>
      </c>
      <c r="AH688" s="3">
        <f t="shared" si="275"/>
        <v>1.0002603206282406</v>
      </c>
      <c r="AI688" s="3">
        <f t="shared" si="274"/>
        <v>0.99902000000000002</v>
      </c>
      <c r="AL688" s="25"/>
      <c r="AM688" s="25"/>
    </row>
    <row r="689" spans="1:39">
      <c r="A689" s="4">
        <v>42243</v>
      </c>
      <c r="B689" s="3">
        <v>138.291</v>
      </c>
      <c r="C689" s="3">
        <f t="shared" si="262"/>
        <v>-2.458281528994332E-4</v>
      </c>
      <c r="D689" s="3">
        <f t="shared" si="263"/>
        <v>6.0431480757947105E-8</v>
      </c>
      <c r="E689" s="3">
        <f t="shared" si="264"/>
        <v>1.6611837286351506E-4</v>
      </c>
      <c r="F689" s="3">
        <f t="shared" si="265"/>
        <v>-9.2634241546880169E-3</v>
      </c>
      <c r="G689" s="3">
        <f t="shared" si="266"/>
        <v>4.5155625906706305E-2</v>
      </c>
      <c r="H689" s="3">
        <f t="shared" si="267"/>
        <v>1.2534983207030466</v>
      </c>
      <c r="I689" s="13">
        <f>I690*(1+(H690*((B689/B690)-1))+((1-H690)*(Eur_1M!B689/100)*((A689-A690)/360)))</f>
        <v>119.16052194093415</v>
      </c>
      <c r="J689" s="3">
        <f t="shared" si="268"/>
        <v>114.00333684847256</v>
      </c>
      <c r="K689" s="3">
        <f t="shared" si="261"/>
        <v>1.1312329342022394</v>
      </c>
      <c r="L689" s="13">
        <f t="shared" si="269"/>
        <v>1131.2329342022394</v>
      </c>
      <c r="M689" s="3">
        <f t="shared" si="270"/>
        <v>-3.6124042804840079E-4</v>
      </c>
      <c r="N689" s="3">
        <f t="shared" si="276"/>
        <v>6.6663673848462002E-2</v>
      </c>
      <c r="O689" s="3">
        <v>678</v>
      </c>
      <c r="P689" s="3">
        <f t="shared" si="277"/>
        <v>2.6904761904761907</v>
      </c>
      <c r="Q689" s="3">
        <f>(  'Swap(vs6M)_2Y'!B692 + ( ('Swap(vs6M)_3Y'!B696 - 'Swap(vs6M)_2Y'!B692)/1  )*(P689-2) )/100</f>
        <v>1.66E-3</v>
      </c>
      <c r="R689" s="3">
        <f t="shared" si="278"/>
        <v>1.2232028284745136</v>
      </c>
      <c r="S689" s="3">
        <f t="shared" si="279"/>
        <v>1.113856596863082</v>
      </c>
      <c r="T689" s="13">
        <f t="shared" si="280"/>
        <v>0.88937345122818201</v>
      </c>
      <c r="U689" s="13">
        <f t="shared" si="280"/>
        <v>0.86732964396682377</v>
      </c>
      <c r="V689" s="3">
        <f t="shared" si="281"/>
        <v>142.62391687637944</v>
      </c>
      <c r="W689" s="13">
        <f t="shared" si="282"/>
        <v>0.88937345122818201</v>
      </c>
      <c r="X689" s="3">
        <f t="shared" si="283"/>
        <v>1.5263461637953298E-3</v>
      </c>
      <c r="Y689" s="3">
        <f t="shared" si="284"/>
        <v>-5.7735100014952723</v>
      </c>
      <c r="Z689" s="3">
        <f t="shared" si="285"/>
        <v>350.32853874590768</v>
      </c>
      <c r="AA689" s="3">
        <f t="shared" si="286"/>
        <v>2323.1310066966566</v>
      </c>
      <c r="AD689" s="3">
        <f t="shared" si="271"/>
        <v>-2.4579793963486196E-4</v>
      </c>
      <c r="AE689" s="3">
        <f>Eur_1M!B688/100</f>
        <v>-9.8999999999999999E-4</v>
      </c>
      <c r="AF689" s="3">
        <f t="shared" si="272"/>
        <v>1.2534983207030466</v>
      </c>
      <c r="AG689" s="3">
        <f t="shared" si="273"/>
        <v>-0.25349832070304656</v>
      </c>
      <c r="AH689" s="3">
        <f t="shared" si="275"/>
        <v>0.99975420206036514</v>
      </c>
      <c r="AI689" s="3">
        <f t="shared" si="274"/>
        <v>0.99900999999999995</v>
      </c>
      <c r="AL689" s="25"/>
      <c r="AM689" s="25"/>
    </row>
    <row r="690" spans="1:39">
      <c r="A690" s="4">
        <v>42242</v>
      </c>
      <c r="B690" s="3">
        <v>138.32499999999999</v>
      </c>
      <c r="C690" s="3">
        <f t="shared" si="262"/>
        <v>1.0270951472165684E-3</v>
      </c>
      <c r="D690" s="3">
        <f t="shared" si="263"/>
        <v>1.0549244414358242E-6</v>
      </c>
      <c r="E690" s="3">
        <f t="shared" si="264"/>
        <v>1.8298031340410558E-4</v>
      </c>
      <c r="F690" s="3">
        <f t="shared" si="265"/>
        <v>-4.9039149225909668E-3</v>
      </c>
      <c r="G690" s="3">
        <f t="shared" si="266"/>
        <v>4.7858138999587976E-2</v>
      </c>
      <c r="H690" s="3">
        <f t="shared" si="267"/>
        <v>1.474655593632914</v>
      </c>
      <c r="I690" s="13">
        <f>I691*(1+(H691*((B690/B691)-1))+((1-H691)*(Eur_1M!B690/100)*((A690-A691)/360)))</f>
        <v>119.20357531472797</v>
      </c>
      <c r="J690" s="3">
        <f t="shared" si="268"/>
        <v>114.04452690198301</v>
      </c>
      <c r="K690" s="3">
        <f t="shared" si="261"/>
        <v>1.1316416550904227</v>
      </c>
      <c r="L690" s="13">
        <f t="shared" si="269"/>
        <v>1131.6416550904228</v>
      </c>
      <c r="M690" s="3">
        <f t="shared" si="270"/>
        <v>1.5415786752099511E-3</v>
      </c>
      <c r="N690" s="3">
        <f t="shared" si="276"/>
        <v>6.6705389056398348E-2</v>
      </c>
      <c r="O690" s="3">
        <v>679</v>
      </c>
      <c r="P690" s="3">
        <f t="shared" si="277"/>
        <v>2.6944444444444446</v>
      </c>
      <c r="Q690" s="3">
        <f>(  'Swap(vs6M)_2Y'!B693 + ( ('Swap(vs6M)_3Y'!B697 - 'Swap(vs6M)_2Y'!B693)/1  )*(P690-2) )/100</f>
        <v>1.5788888888888892E-3</v>
      </c>
      <c r="R690" s="3">
        <f t="shared" si="278"/>
        <v>1.2230496865672087</v>
      </c>
      <c r="S690" s="3">
        <f t="shared" si="279"/>
        <v>1.1135543713288831</v>
      </c>
      <c r="T690" s="13">
        <f t="shared" si="280"/>
        <v>0.88934453486784359</v>
      </c>
      <c r="U690" s="13">
        <f t="shared" si="280"/>
        <v>0.86726479473562024</v>
      </c>
      <c r="V690" s="3">
        <f t="shared" si="281"/>
        <v>142.83623220272841</v>
      </c>
      <c r="W690" s="13">
        <f t="shared" si="282"/>
        <v>0.88934453486784359</v>
      </c>
      <c r="X690" s="3">
        <f t="shared" si="283"/>
        <v>1.5240028726193654E-3</v>
      </c>
      <c r="Y690" s="3">
        <f t="shared" si="284"/>
        <v>-5.7055583751040562</v>
      </c>
      <c r="Z690" s="3">
        <f t="shared" si="285"/>
        <v>350.77916588937313</v>
      </c>
      <c r="AA690" s="3">
        <f t="shared" si="286"/>
        <v>2326.8766569592171</v>
      </c>
      <c r="AD690" s="3">
        <f t="shared" si="271"/>
        <v>1.0276227900682944E-3</v>
      </c>
      <c r="AE690" s="3">
        <f>Eur_1M!B689/100</f>
        <v>-9.7999999999999997E-4</v>
      </c>
      <c r="AF690" s="3">
        <f t="shared" si="272"/>
        <v>1.474655593632914</v>
      </c>
      <c r="AG690" s="3">
        <f t="shared" si="273"/>
        <v>-0.47465559363291399</v>
      </c>
      <c r="AH690" s="3">
        <f t="shared" si="275"/>
        <v>1.0010276227900683</v>
      </c>
      <c r="AI690" s="3">
        <f t="shared" si="274"/>
        <v>0.99902000000000002</v>
      </c>
      <c r="AL690" s="25"/>
      <c r="AM690" s="25"/>
    </row>
    <row r="691" spans="1:39">
      <c r="A691" s="4">
        <v>42241</v>
      </c>
      <c r="B691" s="3">
        <v>138.18299999999999</v>
      </c>
      <c r="C691" s="3">
        <f t="shared" si="262"/>
        <v>-7.3184863440524071E-3</v>
      </c>
      <c r="D691" s="3">
        <f t="shared" si="263"/>
        <v>5.3560242368081566E-5</v>
      </c>
      <c r="E691" s="3">
        <f t="shared" si="264"/>
        <v>1.84730328744324E-4</v>
      </c>
      <c r="F691" s="3">
        <f t="shared" si="265"/>
        <v>-7.6058055145273576E-3</v>
      </c>
      <c r="G691" s="3">
        <f t="shared" si="266"/>
        <v>4.7866039394730053E-2</v>
      </c>
      <c r="H691" s="3">
        <f t="shared" si="267"/>
        <v>1.5</v>
      </c>
      <c r="I691" s="13">
        <f>I692*(1+(H692*((B691/B692)-1))+((1-H692)*(Eur_1M!B691/100)*((A691-A692)/360)))</f>
        <v>119.01995519380927</v>
      </c>
      <c r="J691" s="3">
        <f t="shared" si="268"/>
        <v>113.86885373308209</v>
      </c>
      <c r="K691" s="3">
        <f t="shared" si="261"/>
        <v>1.1298984844095457</v>
      </c>
      <c r="L691" s="13">
        <f t="shared" si="269"/>
        <v>1129.8984844095457</v>
      </c>
      <c r="M691" s="3">
        <f t="shared" si="270"/>
        <v>-1.0756289778123259E-2</v>
      </c>
      <c r="N691" s="3">
        <f t="shared" si="276"/>
        <v>6.5477825634213865E-2</v>
      </c>
      <c r="O691" s="3">
        <v>680</v>
      </c>
      <c r="P691" s="3">
        <f t="shared" si="277"/>
        <v>2.6984126984126986</v>
      </c>
      <c r="Q691" s="3">
        <f>(  'Swap(vs6M)_2Y'!B694 + ( ('Swap(vs6M)_3Y'!B698 - 'Swap(vs6M)_2Y'!B694)/1  )*(P691-2) )/100</f>
        <v>1.5560317460317464E-3</v>
      </c>
      <c r="R691" s="3">
        <f t="shared" si="278"/>
        <v>1.2282617993040381</v>
      </c>
      <c r="S691" s="3">
        <f t="shared" si="279"/>
        <v>1.120702383426752</v>
      </c>
      <c r="T691" s="13">
        <f t="shared" si="280"/>
        <v>0.89032564684937532</v>
      </c>
      <c r="U691" s="13">
        <f t="shared" si="280"/>
        <v>0.86879271633285726</v>
      </c>
      <c r="V691" s="3">
        <f t="shared" si="281"/>
        <v>140.82513555327171</v>
      </c>
      <c r="W691" s="13">
        <f t="shared" si="282"/>
        <v>0.89032564684937532</v>
      </c>
      <c r="X691" s="3">
        <f t="shared" si="283"/>
        <v>1.5439314135845073E-3</v>
      </c>
      <c r="Y691" s="3">
        <f t="shared" si="284"/>
        <v>-5.571580670529011</v>
      </c>
      <c r="Z691" s="3">
        <f t="shared" si="285"/>
        <v>348.26471614230337</v>
      </c>
      <c r="AA691" s="3">
        <f t="shared" si="286"/>
        <v>2334.5383934440256</v>
      </c>
      <c r="AD691" s="3">
        <f t="shared" si="271"/>
        <v>-7.2917714334976846E-3</v>
      </c>
      <c r="AE691" s="3">
        <f>Eur_1M!B690/100</f>
        <v>-9.6000000000000002E-4</v>
      </c>
      <c r="AF691" s="3">
        <f t="shared" si="272"/>
        <v>1.5</v>
      </c>
      <c r="AG691" s="3">
        <f t="shared" si="273"/>
        <v>-0.5</v>
      </c>
      <c r="AH691" s="3">
        <f t="shared" si="275"/>
        <v>0.99270822856650232</v>
      </c>
      <c r="AI691" s="3">
        <f t="shared" si="274"/>
        <v>0.99904000000000004</v>
      </c>
      <c r="AL691" s="25"/>
      <c r="AM691" s="25"/>
    </row>
    <row r="692" spans="1:39">
      <c r="A692" s="4">
        <v>42240</v>
      </c>
      <c r="B692" s="3">
        <v>139.19800000000001</v>
      </c>
      <c r="C692" s="3">
        <f t="shared" si="262"/>
        <v>-2.5255800013219685E-3</v>
      </c>
      <c r="D692" s="3">
        <f t="shared" si="263"/>
        <v>6.3785543430774742E-6</v>
      </c>
      <c r="E692" s="3">
        <f t="shared" si="264"/>
        <v>1.3138811521412039E-4</v>
      </c>
      <c r="F692" s="3">
        <f t="shared" si="265"/>
        <v>1.7961641167519682E-4</v>
      </c>
      <c r="G692" s="3">
        <f t="shared" si="266"/>
        <v>4.068746645593764E-2</v>
      </c>
      <c r="H692" s="3">
        <f t="shared" si="267"/>
        <v>1.4673894064092365</v>
      </c>
      <c r="I692" s="13">
        <f>I693*(1+(H693*((B692/B693)-1))+((1-H693)*(Eur_1M!B692/100)*((A692-A693)/360)))</f>
        <v>120.30707824576832</v>
      </c>
      <c r="J692" s="3">
        <f t="shared" si="268"/>
        <v>115.10027098829231</v>
      </c>
      <c r="K692" s="3">
        <f t="shared" si="261"/>
        <v>1.1421175982824165</v>
      </c>
      <c r="L692" s="13">
        <f t="shared" si="269"/>
        <v>1142.1175982824166</v>
      </c>
      <c r="M692" s="3">
        <f t="shared" si="270"/>
        <v>-3.6902870364416691E-3</v>
      </c>
      <c r="N692" s="3">
        <f t="shared" si="276"/>
        <v>6.5550547361827846E-2</v>
      </c>
      <c r="O692" s="3">
        <v>681</v>
      </c>
      <c r="P692" s="3">
        <f t="shared" si="277"/>
        <v>2.7023809523809526</v>
      </c>
      <c r="Q692" s="3">
        <f>(  'Swap(vs6M)_2Y'!B695 + ( ('Swap(vs6M)_3Y'!B699 - 'Swap(vs6M)_2Y'!B695)/1  )*(P692-2) )/100</f>
        <v>1.5389285714285717E-3</v>
      </c>
      <c r="R692" s="3">
        <f t="shared" si="278"/>
        <v>1.3256437597800617</v>
      </c>
      <c r="S692" s="3">
        <f t="shared" si="279"/>
        <v>1.2178857384847828</v>
      </c>
      <c r="T692" s="13">
        <f t="shared" si="280"/>
        <v>0.90752113788675759</v>
      </c>
      <c r="U692" s="13">
        <f t="shared" si="280"/>
        <v>0.88836630176291953</v>
      </c>
      <c r="V692" s="3">
        <f t="shared" si="281"/>
        <v>151.81640119656095</v>
      </c>
      <c r="W692" s="13">
        <f t="shared" si="282"/>
        <v>0.90752113788675759</v>
      </c>
      <c r="X692" s="3">
        <f t="shared" si="283"/>
        <v>1.3463251981287144E-3</v>
      </c>
      <c r="Y692" s="3">
        <f t="shared" si="284"/>
        <v>-5.1345233545865163</v>
      </c>
      <c r="Z692" s="3">
        <f t="shared" si="285"/>
        <v>311.09606272219219</v>
      </c>
      <c r="AA692" s="3">
        <f t="shared" si="286"/>
        <v>2390.7409249019261</v>
      </c>
      <c r="AD692" s="3">
        <f t="shared" si="271"/>
        <v>-2.5223934073809184E-3</v>
      </c>
      <c r="AE692" s="3">
        <f>Eur_1M!B691/100</f>
        <v>-9.3999999999999997E-4</v>
      </c>
      <c r="AF692" s="3">
        <f t="shared" si="272"/>
        <v>1.4673894064092365</v>
      </c>
      <c r="AG692" s="3">
        <f t="shared" si="273"/>
        <v>-0.46738940640923654</v>
      </c>
      <c r="AH692" s="3">
        <f t="shared" si="275"/>
        <v>0.99747760659261908</v>
      </c>
      <c r="AI692" s="3">
        <f t="shared" si="274"/>
        <v>0.99905999999999995</v>
      </c>
      <c r="AL692" s="25"/>
      <c r="AM692" s="25"/>
    </row>
    <row r="693" spans="1:39">
      <c r="A693" s="4">
        <v>42237</v>
      </c>
      <c r="B693" s="3">
        <v>139.55000000000001</v>
      </c>
      <c r="C693" s="3">
        <f t="shared" si="262"/>
        <v>-7.3065382438332121E-4</v>
      </c>
      <c r="D693" s="3">
        <f t="shared" si="263"/>
        <v>5.3385501108597315E-7</v>
      </c>
      <c r="E693" s="3">
        <f t="shared" si="264"/>
        <v>1.2551521268513614E-4</v>
      </c>
      <c r="F693" s="3">
        <f t="shared" si="265"/>
        <v>1.9941044259144621E-3</v>
      </c>
      <c r="G693" s="3">
        <f t="shared" si="266"/>
        <v>3.9736463289804756E-2</v>
      </c>
      <c r="H693" s="3">
        <f t="shared" si="267"/>
        <v>1.4617173187014281</v>
      </c>
      <c r="I693" s="13">
        <f>I694*(1+(H694*((B693/B694)-1))+((1-H694)*(Eur_1M!B693/100)*((A693-A694)/360)))</f>
        <v>120.75186608964994</v>
      </c>
      <c r="J693" s="3">
        <f t="shared" si="268"/>
        <v>115.52580872147945</v>
      </c>
      <c r="K693" s="3">
        <f t="shared" si="261"/>
        <v>1.1463401264279469</v>
      </c>
      <c r="L693" s="13">
        <f t="shared" si="269"/>
        <v>1146.3401264279469</v>
      </c>
      <c r="M693" s="3">
        <f t="shared" si="270"/>
        <v>-1.062148721328331E-3</v>
      </c>
      <c r="N693" s="3">
        <f t="shared" si="276"/>
        <v>6.5664483804805496E-2</v>
      </c>
      <c r="O693" s="3">
        <v>682</v>
      </c>
      <c r="P693" s="3">
        <f t="shared" si="277"/>
        <v>2.7063492063492065</v>
      </c>
      <c r="Q693" s="3">
        <f>(  'Swap(vs6M)_2Y'!B696 + ( ('Swap(vs6M)_3Y'!B700 - 'Swap(vs6M)_2Y'!B696)/1  )*(P693-2) )/100</f>
        <v>1.5180158730158731E-3</v>
      </c>
      <c r="R693" s="3">
        <f t="shared" si="278"/>
        <v>1.3563334066064197</v>
      </c>
      <c r="S693" s="3">
        <f t="shared" si="279"/>
        <v>1.2483088601685006</v>
      </c>
      <c r="T693" s="13">
        <f t="shared" si="280"/>
        <v>0.91250344451092991</v>
      </c>
      <c r="U693" s="13">
        <f t="shared" si="280"/>
        <v>0.89404101462696894</v>
      </c>
      <c r="V693" s="3">
        <f t="shared" si="281"/>
        <v>155.66373660207171</v>
      </c>
      <c r="W693" s="13">
        <f t="shared" si="282"/>
        <v>0.91250344451092991</v>
      </c>
      <c r="X693" s="3">
        <f t="shared" si="283"/>
        <v>1.2841072618042344E-3</v>
      </c>
      <c r="Y693" s="3">
        <f t="shared" si="284"/>
        <v>-4.9895763658200485</v>
      </c>
      <c r="Z693" s="3">
        <f t="shared" si="285"/>
        <v>299.87665637699337</v>
      </c>
      <c r="AA693" s="3">
        <f t="shared" si="286"/>
        <v>2409.6672370990709</v>
      </c>
      <c r="AD693" s="3">
        <f t="shared" si="271"/>
        <v>-7.3038696187643914E-4</v>
      </c>
      <c r="AE693" s="3">
        <f>Eur_1M!B692/100</f>
        <v>-9.2000000000000003E-4</v>
      </c>
      <c r="AF693" s="3">
        <f t="shared" si="272"/>
        <v>1.4617173187014281</v>
      </c>
      <c r="AG693" s="3">
        <f t="shared" si="273"/>
        <v>-0.46171731870142807</v>
      </c>
      <c r="AH693" s="3">
        <f t="shared" si="275"/>
        <v>0.99926961303812356</v>
      </c>
      <c r="AI693" s="3">
        <f t="shared" si="274"/>
        <v>0.99907999999999997</v>
      </c>
      <c r="AL693" s="25"/>
      <c r="AM693" s="25"/>
    </row>
    <row r="694" spans="1:39">
      <c r="A694" s="4">
        <v>42236</v>
      </c>
      <c r="B694" s="3">
        <v>139.65199999999999</v>
      </c>
      <c r="C694" s="3">
        <f t="shared" si="262"/>
        <v>7.4498570780803536E-4</v>
      </c>
      <c r="D694" s="3">
        <f t="shared" si="263"/>
        <v>5.5500370483823944E-7</v>
      </c>
      <c r="E694" s="3">
        <f t="shared" si="264"/>
        <v>1.3436608532165777E-4</v>
      </c>
      <c r="F694" s="3">
        <f t="shared" si="265"/>
        <v>5.7882085351249439E-3</v>
      </c>
      <c r="G694" s="3">
        <f t="shared" si="266"/>
        <v>4.0888941775055143E-2</v>
      </c>
      <c r="H694" s="3">
        <f t="shared" si="267"/>
        <v>1.4550301574723605</v>
      </c>
      <c r="I694" s="13">
        <f>I695*(1+(H695*((B694/B695)-1))+((1-H695)*(Eur_1M!B694/100)*((A694-A695)/360)))</f>
        <v>120.88019066764407</v>
      </c>
      <c r="J694" s="3">
        <f t="shared" si="268"/>
        <v>115.64857950036421</v>
      </c>
      <c r="K694" s="3">
        <f t="shared" si="261"/>
        <v>1.1475583569839234</v>
      </c>
      <c r="L694" s="13">
        <f t="shared" si="269"/>
        <v>1147.5583569839234</v>
      </c>
      <c r="M694" s="3">
        <f t="shared" si="270"/>
        <v>1.0861477856878674E-3</v>
      </c>
      <c r="N694" s="3">
        <f t="shared" si="276"/>
        <v>6.583470468290778E-2</v>
      </c>
      <c r="O694" s="3">
        <v>683</v>
      </c>
      <c r="P694" s="3">
        <f t="shared" si="277"/>
        <v>2.7103174603174605</v>
      </c>
      <c r="Q694" s="3">
        <f>(  'Swap(vs6M)_2Y'!B697 + ( ('Swap(vs6M)_3Y'!B701 - 'Swap(vs6M)_2Y'!B697)/1  )*(P694-2) )/100</f>
        <v>1.5161785714285717E-3</v>
      </c>
      <c r="R694" s="3">
        <f t="shared" si="278"/>
        <v>1.3620040920966587</v>
      </c>
      <c r="S694" s="3">
        <f t="shared" si="279"/>
        <v>1.2536201424435207</v>
      </c>
      <c r="T694" s="13">
        <f t="shared" si="280"/>
        <v>0.91340170315094449</v>
      </c>
      <c r="U694" s="13">
        <f t="shared" si="280"/>
        <v>0.89500994679476731</v>
      </c>
      <c r="V694" s="3">
        <f t="shared" si="281"/>
        <v>156.84215144097141</v>
      </c>
      <c r="W694" s="13">
        <f t="shared" si="282"/>
        <v>0.91340170315094449</v>
      </c>
      <c r="X694" s="3">
        <f t="shared" si="283"/>
        <v>1.2686744849715018E-3</v>
      </c>
      <c r="Y694" s="3">
        <f t="shared" si="284"/>
        <v>-4.9720217281025363</v>
      </c>
      <c r="Z694" s="3">
        <f t="shared" si="285"/>
        <v>298.10881646707617</v>
      </c>
      <c r="AA694" s="3">
        <f t="shared" si="286"/>
        <v>2415.8132980090691</v>
      </c>
      <c r="AD694" s="3">
        <f t="shared" si="271"/>
        <v>7.4526327858492891E-4</v>
      </c>
      <c r="AE694" s="3">
        <f>Eur_1M!B693/100</f>
        <v>-9.1E-4</v>
      </c>
      <c r="AF694" s="3">
        <f t="shared" si="272"/>
        <v>1.4550301574723605</v>
      </c>
      <c r="AG694" s="3">
        <f t="shared" si="273"/>
        <v>-0.45503015747236053</v>
      </c>
      <c r="AH694" s="3">
        <f t="shared" si="275"/>
        <v>1.0007452632785849</v>
      </c>
      <c r="AI694" s="3">
        <f t="shared" si="274"/>
        <v>0.99909000000000003</v>
      </c>
      <c r="AL694" s="25"/>
      <c r="AM694" s="25"/>
    </row>
    <row r="695" spans="1:39">
      <c r="A695" s="4">
        <v>42235</v>
      </c>
      <c r="B695" s="3">
        <v>139.548</v>
      </c>
      <c r="C695" s="3">
        <f t="shared" si="262"/>
        <v>6.451474385613836E-4</v>
      </c>
      <c r="D695" s="3">
        <f t="shared" si="263"/>
        <v>4.1621521748231424E-7</v>
      </c>
      <c r="E695" s="3">
        <f t="shared" si="264"/>
        <v>1.3580661420225696E-4</v>
      </c>
      <c r="F695" s="3">
        <f t="shared" si="265"/>
        <v>6.4558560371195915E-3</v>
      </c>
      <c r="G695" s="3">
        <f t="shared" si="266"/>
        <v>4.1047608338733561E-2</v>
      </c>
      <c r="H695" s="3">
        <f t="shared" si="267"/>
        <v>1.4566783024964778</v>
      </c>
      <c r="I695" s="13">
        <f>I696*(1+(H696*((B695/B696)-1))+((1-H696)*(Eur_1M!B695/100)*((A695-A696)/360)))</f>
        <v>120.74896819261767</v>
      </c>
      <c r="J695" s="3">
        <f t="shared" si="268"/>
        <v>115.52303624342933</v>
      </c>
      <c r="K695" s="3">
        <f t="shared" si="261"/>
        <v>1.1463126156675925</v>
      </c>
      <c r="L695" s="13">
        <f t="shared" si="269"/>
        <v>1146.3126156675924</v>
      </c>
      <c r="M695" s="3">
        <f t="shared" si="270"/>
        <v>9.583279185223435E-4</v>
      </c>
      <c r="N695" s="3">
        <f t="shared" si="276"/>
        <v>6.5830714778900137E-2</v>
      </c>
      <c r="O695" s="3">
        <v>684</v>
      </c>
      <c r="P695" s="3">
        <f t="shared" si="277"/>
        <v>2.7142857142857144</v>
      </c>
      <c r="Q695" s="3">
        <f>(  'Swap(vs6M)_2Y'!B698 + ( ('Swap(vs6M)_3Y'!B702 - 'Swap(vs6M)_2Y'!B698)/1  )*(P695-2) )/100</f>
        <v>1.5514285714285717E-3</v>
      </c>
      <c r="R695" s="3">
        <f t="shared" si="278"/>
        <v>1.3520863975635227</v>
      </c>
      <c r="S695" s="3">
        <f t="shared" si="279"/>
        <v>1.2436297063007247</v>
      </c>
      <c r="T695" s="13">
        <f t="shared" si="280"/>
        <v>0.91182616088962209</v>
      </c>
      <c r="U695" s="13">
        <f t="shared" si="280"/>
        <v>0.89318206110063203</v>
      </c>
      <c r="V695" s="3">
        <f t="shared" si="281"/>
        <v>155.80907015316768</v>
      </c>
      <c r="W695" s="13">
        <f t="shared" si="282"/>
        <v>0.91182616088962209</v>
      </c>
      <c r="X695" s="3">
        <f t="shared" si="283"/>
        <v>1.2863987252250382E-3</v>
      </c>
      <c r="Y695" s="3">
        <f t="shared" si="284"/>
        <v>-5.0426488017860036</v>
      </c>
      <c r="Z695" s="3">
        <f t="shared" si="285"/>
        <v>302.04098413636859</v>
      </c>
      <c r="AA695" s="3">
        <f t="shared" si="286"/>
        <v>2414.1637808623896</v>
      </c>
      <c r="AD695" s="3">
        <f t="shared" si="271"/>
        <v>6.4535559093070738E-4</v>
      </c>
      <c r="AE695" s="3">
        <f>Eur_1M!B694/100</f>
        <v>-8.8999999999999995E-4</v>
      </c>
      <c r="AF695" s="3">
        <f t="shared" si="272"/>
        <v>1.4566783024964778</v>
      </c>
      <c r="AG695" s="3">
        <f t="shared" si="273"/>
        <v>-0.45667830249647778</v>
      </c>
      <c r="AH695" s="3">
        <f t="shared" si="275"/>
        <v>1.0006453555909307</v>
      </c>
      <c r="AI695" s="3">
        <f t="shared" si="274"/>
        <v>0.99911000000000005</v>
      </c>
      <c r="AL695" s="25"/>
      <c r="AM695" s="25"/>
    </row>
    <row r="696" spans="1:39">
      <c r="A696" s="4">
        <v>42234</v>
      </c>
      <c r="B696" s="3">
        <v>139.458</v>
      </c>
      <c r="C696" s="3">
        <f t="shared" si="262"/>
        <v>-2.4994194165856268E-3</v>
      </c>
      <c r="D696" s="3">
        <f t="shared" si="263"/>
        <v>6.2470974200052349E-6</v>
      </c>
      <c r="E696" s="3">
        <f t="shared" si="264"/>
        <v>1.3762268446546464E-4</v>
      </c>
      <c r="F696" s="3">
        <f t="shared" si="265"/>
        <v>7.3047920904320716E-3</v>
      </c>
      <c r="G696" s="3">
        <f t="shared" si="266"/>
        <v>4.1236258706988174E-2</v>
      </c>
      <c r="H696" s="3">
        <f t="shared" si="267"/>
        <v>1.4838194102656201</v>
      </c>
      <c r="I696" s="13">
        <f>I697*(1+(H697*((B696/B697)-1))+((1-H697)*(Eur_1M!B696/100)*((A696-A697)/360)))</f>
        <v>120.63330651502518</v>
      </c>
      <c r="J696" s="3">
        <f t="shared" si="268"/>
        <v>115.41238032336234</v>
      </c>
      <c r="K696" s="3">
        <f t="shared" si="261"/>
        <v>1.1452145984989317</v>
      </c>
      <c r="L696" s="13">
        <f t="shared" si="269"/>
        <v>1145.2145984989318</v>
      </c>
      <c r="M696" s="3">
        <f t="shared" si="270"/>
        <v>-3.7125348740744729E-3</v>
      </c>
      <c r="N696" s="3">
        <f t="shared" si="276"/>
        <v>6.5698698272383976E-2</v>
      </c>
      <c r="O696" s="3">
        <v>685</v>
      </c>
      <c r="P696" s="3">
        <f t="shared" si="277"/>
        <v>2.7182539682539684</v>
      </c>
      <c r="Q696" s="3">
        <f>(  'Swap(vs6M)_2Y'!B699 + ( ('Swap(vs6M)_3Y'!B703 - 'Swap(vs6M)_2Y'!B699)/1  )*(P696-2) )/100</f>
        <v>1.3782500000000001E-3</v>
      </c>
      <c r="R696" s="3">
        <f t="shared" si="278"/>
        <v>1.3405391268128291</v>
      </c>
      <c r="S696" s="3">
        <f t="shared" si="279"/>
        <v>1.2322208406058162</v>
      </c>
      <c r="T696" s="13">
        <f t="shared" si="280"/>
        <v>0.9099649336716783</v>
      </c>
      <c r="U696" s="13">
        <f t="shared" si="280"/>
        <v>0.89106669983545128</v>
      </c>
      <c r="V696" s="3">
        <f t="shared" si="281"/>
        <v>154.37050289171498</v>
      </c>
      <c r="W696" s="13">
        <f t="shared" si="282"/>
        <v>0.9099649336716783</v>
      </c>
      <c r="X696" s="3">
        <f t="shared" si="283"/>
        <v>1.3094774196679721E-3</v>
      </c>
      <c r="Y696" s="3">
        <f t="shared" si="284"/>
        <v>-4.9299459458459722</v>
      </c>
      <c r="Z696" s="3">
        <f t="shared" si="285"/>
        <v>306.70337877586758</v>
      </c>
      <c r="AA696" s="3">
        <f t="shared" si="286"/>
        <v>2413.0881624633898</v>
      </c>
      <c r="AD696" s="3">
        <f t="shared" si="271"/>
        <v>-2.4962984686031087E-3</v>
      </c>
      <c r="AE696" s="3">
        <f>Eur_1M!B695/100</f>
        <v>-8.8999999999999995E-4</v>
      </c>
      <c r="AF696" s="3">
        <f t="shared" si="272"/>
        <v>1.4838194102656201</v>
      </c>
      <c r="AG696" s="3">
        <f t="shared" si="273"/>
        <v>-0.48381941026562014</v>
      </c>
      <c r="AH696" s="3">
        <f t="shared" si="275"/>
        <v>0.99750370153139689</v>
      </c>
      <c r="AI696" s="3">
        <f t="shared" si="274"/>
        <v>0.99911000000000005</v>
      </c>
      <c r="AL696" s="25"/>
      <c r="AM696" s="25"/>
    </row>
    <row r="697" spans="1:39">
      <c r="A697" s="4">
        <v>42233</v>
      </c>
      <c r="B697" s="3">
        <v>139.80699999999999</v>
      </c>
      <c r="C697" s="3">
        <f t="shared" si="262"/>
        <v>2.6284988651652597E-3</v>
      </c>
      <c r="D697" s="3">
        <f t="shared" si="263"/>
        <v>6.9090062841750578E-6</v>
      </c>
      <c r="E697" s="3">
        <f t="shared" si="264"/>
        <v>1.3735687948177041E-4</v>
      </c>
      <c r="F697" s="3">
        <f t="shared" si="265"/>
        <v>7.3585434109116454E-3</v>
      </c>
      <c r="G697" s="3">
        <f t="shared" si="266"/>
        <v>4.1189602328236145E-2</v>
      </c>
      <c r="H697" s="3">
        <f t="shared" si="267"/>
        <v>1.4849335432264874</v>
      </c>
      <c r="I697" s="13">
        <f>I698*(1+(H698*((B697/B698)-1))+((1-H698)*(Eur_1M!B697/100)*((A697-A698)/360)))</f>
        <v>121.08199424150121</v>
      </c>
      <c r="J697" s="3">
        <f t="shared" si="268"/>
        <v>115.84164915491863</v>
      </c>
      <c r="K697" s="3">
        <f t="shared" si="261"/>
        <v>1.1494741496077596</v>
      </c>
      <c r="L697" s="13">
        <f t="shared" si="269"/>
        <v>1149.4741496077597</v>
      </c>
      <c r="M697" s="3">
        <f t="shared" si="270"/>
        <v>3.911482156309108E-3</v>
      </c>
      <c r="N697" s="3">
        <f t="shared" si="276"/>
        <v>6.5563626335214828E-2</v>
      </c>
      <c r="O697" s="3">
        <v>686</v>
      </c>
      <c r="P697" s="3">
        <f t="shared" si="277"/>
        <v>2.7222222222222223</v>
      </c>
      <c r="Q697" s="3">
        <f>(  'Swap(vs6M)_2Y'!B700 + ( ('Swap(vs6M)_3Y'!B704 - 'Swap(vs6M)_2Y'!B700)/1  )*(P697-2) )/100</f>
        <v>1.3338888888888888E-3</v>
      </c>
      <c r="R697" s="3">
        <f t="shared" si="278"/>
        <v>1.3754315923927187</v>
      </c>
      <c r="S697" s="3">
        <f t="shared" si="279"/>
        <v>1.2672571279041589</v>
      </c>
      <c r="T697" s="13">
        <f t="shared" si="280"/>
        <v>0.91550115991388437</v>
      </c>
      <c r="U697" s="13">
        <f t="shared" si="280"/>
        <v>0.89746831764011548</v>
      </c>
      <c r="V697" s="3">
        <f t="shared" si="281"/>
        <v>158.12952500534357</v>
      </c>
      <c r="W697" s="13">
        <f t="shared" si="282"/>
        <v>0.91550115991388437</v>
      </c>
      <c r="X697" s="3">
        <f t="shared" si="283"/>
        <v>1.2459032898146658E-3</v>
      </c>
      <c r="Y697" s="3">
        <f t="shared" si="284"/>
        <v>-4.7309539097835982</v>
      </c>
      <c r="Z697" s="3">
        <f t="shared" si="285"/>
        <v>293.81183922027606</v>
      </c>
      <c r="AA697" s="3">
        <f t="shared" si="286"/>
        <v>2434.2530122404291</v>
      </c>
      <c r="AD697" s="3">
        <f t="shared" si="271"/>
        <v>2.6319563970165216E-3</v>
      </c>
      <c r="AE697" s="3">
        <f>Eur_1M!B696/100</f>
        <v>-8.7999999999999992E-4</v>
      </c>
      <c r="AF697" s="3">
        <f t="shared" si="272"/>
        <v>1.4849335432264874</v>
      </c>
      <c r="AG697" s="3">
        <f t="shared" si="273"/>
        <v>-0.48493354322648741</v>
      </c>
      <c r="AH697" s="3">
        <f t="shared" si="275"/>
        <v>1.0026319563970165</v>
      </c>
      <c r="AI697" s="3">
        <f t="shared" si="274"/>
        <v>0.99912000000000001</v>
      </c>
      <c r="AL697" s="25"/>
      <c r="AM697" s="25"/>
    </row>
    <row r="698" spans="1:39">
      <c r="A698" s="4">
        <v>42230</v>
      </c>
      <c r="B698" s="3">
        <v>139.44</v>
      </c>
      <c r="C698" s="3">
        <f t="shared" si="262"/>
        <v>-1.870023221665405E-3</v>
      </c>
      <c r="D698" s="3">
        <f t="shared" si="263"/>
        <v>3.4969868495678604E-6</v>
      </c>
      <c r="E698" s="3">
        <f t="shared" si="264"/>
        <v>1.313950343646328E-4</v>
      </c>
      <c r="F698" s="3">
        <f t="shared" si="265"/>
        <v>5.7032666000779849E-3</v>
      </c>
      <c r="G698" s="3">
        <f t="shared" si="266"/>
        <v>4.0436187574375601E-2</v>
      </c>
      <c r="H698" s="3">
        <f t="shared" si="267"/>
        <v>1.4877477116617084</v>
      </c>
      <c r="I698" s="13">
        <f>I699*(1+(H699*((B698/B699)-1))+((1-H699)*(Eur_1M!B698/100)*((A698-A699)/360)))</f>
        <v>120.60930923372311</v>
      </c>
      <c r="J698" s="3">
        <f t="shared" si="268"/>
        <v>115.38942162782152</v>
      </c>
      <c r="K698" s="3">
        <f t="shared" si="261"/>
        <v>1.1449867838292909</v>
      </c>
      <c r="L698" s="13">
        <f t="shared" si="269"/>
        <v>1144.986783829291</v>
      </c>
      <c r="M698" s="3">
        <f t="shared" si="270"/>
        <v>-2.7668406789738481E-3</v>
      </c>
      <c r="N698" s="3">
        <f t="shared" si="276"/>
        <v>6.5490862872640207E-2</v>
      </c>
      <c r="O698" s="3">
        <v>687</v>
      </c>
      <c r="P698" s="3">
        <f t="shared" si="277"/>
        <v>2.7261904761904763</v>
      </c>
      <c r="Q698" s="3">
        <f>(  'Swap(vs6M)_2Y'!B701 + ( ('Swap(vs6M)_3Y'!B705 - 'Swap(vs6M)_2Y'!B701)/1  )*(P698-2) )/100</f>
        <v>1.3225000000000001E-3</v>
      </c>
      <c r="R698" s="3">
        <f t="shared" si="278"/>
        <v>1.3395048960418905</v>
      </c>
      <c r="S698" s="3">
        <f t="shared" si="279"/>
        <v>1.2313717569628742</v>
      </c>
      <c r="T698" s="13">
        <f t="shared" si="280"/>
        <v>0.90979681918433397</v>
      </c>
      <c r="U698" s="13">
        <f t="shared" si="280"/>
        <v>0.89090807242492365</v>
      </c>
      <c r="V698" s="3">
        <f t="shared" si="281"/>
        <v>154.00354638682359</v>
      </c>
      <c r="W698" s="13">
        <f t="shared" si="282"/>
        <v>0.90979681918433397</v>
      </c>
      <c r="X698" s="3">
        <f t="shared" si="283"/>
        <v>1.3138000387182681E-3</v>
      </c>
      <c r="Y698" s="3">
        <f t="shared" si="284"/>
        <v>-4.8676858509233609</v>
      </c>
      <c r="Z698" s="3">
        <f t="shared" si="285"/>
        <v>307.51558205282663</v>
      </c>
      <c r="AA698" s="3">
        <f t="shared" si="286"/>
        <v>2420.0441589137977</v>
      </c>
      <c r="AD698" s="3">
        <f t="shared" si="271"/>
        <v>-1.8682758176390424E-3</v>
      </c>
      <c r="AE698" s="3">
        <f>Eur_1M!B697/100</f>
        <v>-8.5000000000000006E-4</v>
      </c>
      <c r="AF698" s="3">
        <f t="shared" si="272"/>
        <v>1.4877477116617084</v>
      </c>
      <c r="AG698" s="3">
        <f t="shared" si="273"/>
        <v>-0.48774771166170838</v>
      </c>
      <c r="AH698" s="3">
        <f t="shared" si="275"/>
        <v>0.99813172418236096</v>
      </c>
      <c r="AI698" s="3">
        <f t="shared" si="274"/>
        <v>0.99914999999999998</v>
      </c>
      <c r="AL698" s="25"/>
      <c r="AM698" s="25"/>
    </row>
    <row r="699" spans="1:39">
      <c r="A699" s="4">
        <v>42229</v>
      </c>
      <c r="B699" s="3">
        <v>139.70099999999999</v>
      </c>
      <c r="C699" s="3">
        <f t="shared" si="262"/>
        <v>-3.0059690182120374E-4</v>
      </c>
      <c r="D699" s="3">
        <f t="shared" si="263"/>
        <v>9.0358497384506395E-8</v>
      </c>
      <c r="E699" s="3">
        <f t="shared" si="264"/>
        <v>1.3477079821937467E-4</v>
      </c>
      <c r="F699" s="3">
        <f t="shared" si="265"/>
        <v>1.0194882983221682E-2</v>
      </c>
      <c r="G699" s="3">
        <f t="shared" si="266"/>
        <v>4.0405848648035141E-2</v>
      </c>
      <c r="H699" s="3">
        <f t="shared" si="267"/>
        <v>1.4795113959641719</v>
      </c>
      <c r="I699" s="13">
        <f>I700*(1+(H700*((B699/B700)-1))+((1-H700)*(Eur_1M!B699/100)*((A699-A700)/360)))</f>
        <v>120.94347805954119</v>
      </c>
      <c r="J699" s="3">
        <f t="shared" si="268"/>
        <v>115.70912785764889</v>
      </c>
      <c r="K699" s="3">
        <f t="shared" si="261"/>
        <v>1.1481591665546409</v>
      </c>
      <c r="L699" s="13">
        <f t="shared" si="269"/>
        <v>1148.1591665546409</v>
      </c>
      <c r="M699" s="3">
        <f t="shared" si="270"/>
        <v>-4.4977594690892526E-4</v>
      </c>
      <c r="N699" s="3">
        <f t="shared" si="276"/>
        <v>6.6128278878008498E-2</v>
      </c>
      <c r="O699" s="3">
        <v>688</v>
      </c>
      <c r="P699" s="3">
        <f t="shared" si="277"/>
        <v>2.7301587301587302</v>
      </c>
      <c r="Q699" s="3">
        <f>(  'Swap(vs6M)_2Y'!B702 + ( ('Swap(vs6M)_3Y'!B706 - 'Swap(vs6M)_2Y'!B702)/1  )*(P699-2) )/100</f>
        <v>1.4081587301587304E-3</v>
      </c>
      <c r="R699" s="3">
        <f t="shared" si="278"/>
        <v>1.35426551361265</v>
      </c>
      <c r="S699" s="3">
        <f t="shared" si="279"/>
        <v>1.2450004889302519</v>
      </c>
      <c r="T699" s="13">
        <f t="shared" si="280"/>
        <v>0.91217415781316491</v>
      </c>
      <c r="U699" s="13">
        <f t="shared" si="280"/>
        <v>0.89343421474378915</v>
      </c>
      <c r="V699" s="3">
        <f t="shared" si="281"/>
        <v>157.3151169729324</v>
      </c>
      <c r="W699" s="13">
        <f t="shared" si="282"/>
        <v>0.91217415781316491</v>
      </c>
      <c r="X699" s="3">
        <f t="shared" si="283"/>
        <v>1.2710748991375492E-3</v>
      </c>
      <c r="Y699" s="3">
        <f t="shared" si="284"/>
        <v>-4.9169686790253486</v>
      </c>
      <c r="Z699" s="3">
        <f t="shared" si="285"/>
        <v>302.51746623369502</v>
      </c>
      <c r="AA699" s="3">
        <f t="shared" si="286"/>
        <v>2429.8576612078755</v>
      </c>
      <c r="AD699" s="3">
        <f t="shared" si="271"/>
        <v>-3.005517270990854E-4</v>
      </c>
      <c r="AE699" s="3">
        <f>Eur_1M!B698/100</f>
        <v>-8.4000000000000003E-4</v>
      </c>
      <c r="AF699" s="3">
        <f t="shared" si="272"/>
        <v>1.4795113959641719</v>
      </c>
      <c r="AG699" s="3">
        <f t="shared" si="273"/>
        <v>-0.47951139596417192</v>
      </c>
      <c r="AH699" s="3">
        <f t="shared" si="275"/>
        <v>0.99969944827290091</v>
      </c>
      <c r="AI699" s="3">
        <f t="shared" si="274"/>
        <v>0.99916000000000005</v>
      </c>
      <c r="AL699" s="25"/>
      <c r="AM699" s="25"/>
    </row>
    <row r="700" spans="1:39">
      <c r="A700" s="4">
        <v>42228</v>
      </c>
      <c r="B700" s="3">
        <v>139.74299999999999</v>
      </c>
      <c r="C700" s="3">
        <f t="shared" si="262"/>
        <v>-8.3690094046882154E-4</v>
      </c>
      <c r="D700" s="3">
        <f t="shared" si="263"/>
        <v>7.00403184157598E-7</v>
      </c>
      <c r="E700" s="3">
        <f t="shared" si="264"/>
        <v>1.3570645085635212E-4</v>
      </c>
      <c r="F700" s="3">
        <f t="shared" si="265"/>
        <v>1.1508401962185034E-2</v>
      </c>
      <c r="G700" s="3">
        <f t="shared" si="266"/>
        <v>4.0329418442179465E-2</v>
      </c>
      <c r="H700" s="3">
        <f t="shared" si="267"/>
        <v>1.5</v>
      </c>
      <c r="I700" s="13">
        <f>I701*(1+(H701*((B700/B701)-1))+((1-H701)*(Eur_1M!B700/100)*((A700-A701)/360)))</f>
        <v>120.99788776207838</v>
      </c>
      <c r="J700" s="3">
        <f t="shared" si="268"/>
        <v>115.76118274583784</v>
      </c>
      <c r="K700" s="3">
        <f t="shared" si="261"/>
        <v>1.1486756970837764</v>
      </c>
      <c r="L700" s="13">
        <f t="shared" si="269"/>
        <v>1148.6756970837764</v>
      </c>
      <c r="M700" s="3">
        <f t="shared" si="270"/>
        <v>-1.2544738893815999E-3</v>
      </c>
      <c r="N700" s="3">
        <f t="shared" si="276"/>
        <v>6.6118652315857881E-2</v>
      </c>
      <c r="O700" s="3">
        <v>689</v>
      </c>
      <c r="P700" s="3">
        <f t="shared" si="277"/>
        <v>2.7341269841269842</v>
      </c>
      <c r="Q700" s="3">
        <f>(  'Swap(vs6M)_2Y'!B703 + ( ('Swap(vs6M)_3Y'!B707 - 'Swap(vs6M)_2Y'!B703)/1  )*(P700-2) )/100</f>
        <v>1.454642857142857E-3</v>
      </c>
      <c r="R700" s="3">
        <f t="shared" si="278"/>
        <v>1.3588704452118383</v>
      </c>
      <c r="S700" s="3">
        <f t="shared" si="279"/>
        <v>1.249541959350567</v>
      </c>
      <c r="T700" s="13">
        <f t="shared" si="280"/>
        <v>0.91290617717399036</v>
      </c>
      <c r="U700" s="13">
        <f t="shared" si="280"/>
        <v>0.89426654167580744</v>
      </c>
      <c r="V700" s="3">
        <f t="shared" si="281"/>
        <v>157.91619187158051</v>
      </c>
      <c r="W700" s="13">
        <f t="shared" si="282"/>
        <v>0.91290617717399036</v>
      </c>
      <c r="X700" s="3">
        <f t="shared" si="283"/>
        <v>1.2618584684109414E-3</v>
      </c>
      <c r="Y700" s="3">
        <f t="shared" si="284"/>
        <v>-4.9350223457727918</v>
      </c>
      <c r="Z700" s="3">
        <f t="shared" si="285"/>
        <v>300.98731022877183</v>
      </c>
      <c r="AA700" s="3">
        <f t="shared" si="286"/>
        <v>2435.333241558978</v>
      </c>
      <c r="AD700" s="3">
        <f t="shared" si="271"/>
        <v>-8.3655083655098661E-4</v>
      </c>
      <c r="AE700" s="3">
        <f>Eur_1M!B699/100</f>
        <v>-8.3000000000000001E-4</v>
      </c>
      <c r="AF700" s="3">
        <f t="shared" si="272"/>
        <v>1.5</v>
      </c>
      <c r="AG700" s="3">
        <f t="shared" si="273"/>
        <v>-0.5</v>
      </c>
      <c r="AH700" s="3">
        <f t="shared" si="275"/>
        <v>0.99916344916344901</v>
      </c>
      <c r="AI700" s="3">
        <f t="shared" si="274"/>
        <v>0.99917</v>
      </c>
      <c r="AL700" s="25"/>
      <c r="AM700" s="25"/>
    </row>
    <row r="701" spans="1:39">
      <c r="A701" s="4">
        <v>42227</v>
      </c>
      <c r="B701" s="3">
        <v>139.86000000000001</v>
      </c>
      <c r="C701" s="3">
        <f t="shared" si="262"/>
        <v>4.1125490532395535E-3</v>
      </c>
      <c r="D701" s="3">
        <f t="shared" si="263"/>
        <v>1.6913059715301547E-5</v>
      </c>
      <c r="E701" s="3">
        <f t="shared" si="264"/>
        <v>1.4166423993317462E-4</v>
      </c>
      <c r="F701" s="3">
        <f t="shared" si="265"/>
        <v>1.492565021667577E-2</v>
      </c>
      <c r="G701" s="3">
        <f t="shared" si="266"/>
        <v>4.0553928927934371E-2</v>
      </c>
      <c r="H701" s="3">
        <f t="shared" si="267"/>
        <v>1.5</v>
      </c>
      <c r="I701" s="13">
        <f>I702*(1+(H702*((B701/B702)-1))+((1-H702)*(Eur_1M!B701/100)*((A701-A702)/360)))</f>
        <v>121.1497717002452</v>
      </c>
      <c r="J701" s="3">
        <f t="shared" si="268"/>
        <v>115.90649325205807</v>
      </c>
      <c r="K701" s="3">
        <f t="shared" si="261"/>
        <v>1.150117584969395</v>
      </c>
      <c r="L701" s="13">
        <f t="shared" si="269"/>
        <v>1150.117584969395</v>
      </c>
      <c r="M701" s="3">
        <f t="shared" si="270"/>
        <v>6.07261701639677E-3</v>
      </c>
      <c r="N701" s="3">
        <f t="shared" si="276"/>
        <v>6.5924837984661519E-2</v>
      </c>
      <c r="O701" s="3">
        <v>690</v>
      </c>
      <c r="P701" s="3">
        <f t="shared" si="277"/>
        <v>2.7380952380952381</v>
      </c>
      <c r="Q701" s="3">
        <f>(  'Swap(vs6M)_2Y'!B704 + ( ('Swap(vs6M)_3Y'!B708 - 'Swap(vs6M)_2Y'!B704)/1  )*(P701-2) )/100</f>
        <v>1.4426190476190476E-3</v>
      </c>
      <c r="R701" s="3">
        <f t="shared" si="278"/>
        <v>1.3728866839179004</v>
      </c>
      <c r="S701" s="3">
        <f t="shared" si="279"/>
        <v>1.2637995965715376</v>
      </c>
      <c r="T701" s="13">
        <f t="shared" si="280"/>
        <v>0.91510621156121386</v>
      </c>
      <c r="U701" s="13">
        <f t="shared" si="280"/>
        <v>0.89684901697969699</v>
      </c>
      <c r="V701" s="3">
        <f t="shared" si="281"/>
        <v>159.16632064895589</v>
      </c>
      <c r="W701" s="13">
        <f t="shared" si="282"/>
        <v>0.91510621156121386</v>
      </c>
      <c r="X701" s="3">
        <f t="shared" si="283"/>
        <v>1.2391146190428124E-3</v>
      </c>
      <c r="Y701" s="3">
        <f t="shared" si="284"/>
        <v>-4.8504665558074835</v>
      </c>
      <c r="Z701" s="3">
        <f t="shared" si="285"/>
        <v>295.86499796420452</v>
      </c>
      <c r="AA701" s="3">
        <f t="shared" si="286"/>
        <v>2445.9772361658747</v>
      </c>
      <c r="AD701" s="3">
        <f t="shared" si="271"/>
        <v>4.1210171876571167E-3</v>
      </c>
      <c r="AE701" s="3">
        <f>Eur_1M!B700/100</f>
        <v>-8.1999999999999998E-4</v>
      </c>
      <c r="AF701" s="3">
        <f t="shared" si="272"/>
        <v>1.5</v>
      </c>
      <c r="AG701" s="3">
        <f t="shared" si="273"/>
        <v>-0.5</v>
      </c>
      <c r="AH701" s="3">
        <f t="shared" si="275"/>
        <v>1.0041210171876571</v>
      </c>
      <c r="AI701" s="3">
        <f t="shared" si="274"/>
        <v>0.99917999999999996</v>
      </c>
      <c r="AL701" s="25"/>
      <c r="AM701" s="25"/>
    </row>
    <row r="702" spans="1:39">
      <c r="A702" s="4">
        <v>42226</v>
      </c>
      <c r="B702" s="3">
        <v>139.286</v>
      </c>
      <c r="C702" s="3">
        <f t="shared" si="262"/>
        <v>-5.5984211044141855E-4</v>
      </c>
      <c r="D702" s="3">
        <f t="shared" si="263"/>
        <v>3.1342318862350152E-7</v>
      </c>
      <c r="E702" s="3">
        <f t="shared" si="264"/>
        <v>1.2561495544900891E-4</v>
      </c>
      <c r="F702" s="3">
        <f t="shared" si="265"/>
        <v>1.1742496252263266E-2</v>
      </c>
      <c r="G702" s="3">
        <f t="shared" si="266"/>
        <v>3.8676609483896465E-2</v>
      </c>
      <c r="H702" s="3">
        <f t="shared" si="267"/>
        <v>1.4777915632253393</v>
      </c>
      <c r="I702" s="13">
        <f>I703*(1+(H703*((B702/B703)-1))+((1-H703)*(Eur_1M!B702/100)*((A702-A703)/360)))</f>
        <v>120.416304820796</v>
      </c>
      <c r="J702" s="3">
        <f t="shared" si="268"/>
        <v>115.20477031258913</v>
      </c>
      <c r="K702" s="3">
        <f t="shared" si="261"/>
        <v>1.1431545247489072</v>
      </c>
      <c r="L702" s="13">
        <f t="shared" si="269"/>
        <v>1143.1545247489073</v>
      </c>
      <c r="M702" s="3">
        <f t="shared" si="270"/>
        <v>-8.3650291315838152E-4</v>
      </c>
      <c r="N702" s="3">
        <f t="shared" si="276"/>
        <v>6.5912321270363061E-2</v>
      </c>
      <c r="O702" s="3">
        <v>691</v>
      </c>
      <c r="P702" s="3">
        <f t="shared" si="277"/>
        <v>2.7420634920634921</v>
      </c>
      <c r="Q702" s="3">
        <f>(  'Swap(vs6M)_2Y'!B705 + ( ('Swap(vs6M)_3Y'!B709 - 'Swap(vs6M)_2Y'!B705)/1  )*(P702-2) )/100</f>
        <v>1.4676785714285714E-3</v>
      </c>
      <c r="R702" s="3">
        <f t="shared" si="278"/>
        <v>1.3172558647242745</v>
      </c>
      <c r="S702" s="3">
        <f t="shared" si="279"/>
        <v>1.2081104840329497</v>
      </c>
      <c r="T702" s="13">
        <f t="shared" si="280"/>
        <v>0.90612356308089925</v>
      </c>
      <c r="U702" s="13">
        <f t="shared" si="280"/>
        <v>0.88649761620976175</v>
      </c>
      <c r="V702" s="3">
        <f t="shared" si="281"/>
        <v>152.90214665641531</v>
      </c>
      <c r="W702" s="13">
        <f t="shared" si="282"/>
        <v>0.90612356308089925</v>
      </c>
      <c r="X702" s="3">
        <f t="shared" si="283"/>
        <v>1.3428079544832738E-3</v>
      </c>
      <c r="Y702" s="3">
        <f t="shared" si="284"/>
        <v>-5.1076406297899837</v>
      </c>
      <c r="Z702" s="3">
        <f t="shared" si="285"/>
        <v>317.15232382419589</v>
      </c>
      <c r="AA702" s="3">
        <f t="shared" si="286"/>
        <v>2421.0695999310774</v>
      </c>
      <c r="AD702" s="3">
        <f t="shared" si="271"/>
        <v>-5.5968542808759736E-4</v>
      </c>
      <c r="AE702" s="3">
        <f>Eur_1M!B701/100</f>
        <v>-8.1999999999999998E-4</v>
      </c>
      <c r="AF702" s="3">
        <f t="shared" si="272"/>
        <v>1.4777915632253393</v>
      </c>
      <c r="AG702" s="3">
        <f t="shared" si="273"/>
        <v>-0.47779156322533933</v>
      </c>
      <c r="AH702" s="3">
        <f t="shared" si="275"/>
        <v>0.9994403145719124</v>
      </c>
      <c r="AI702" s="3">
        <f t="shared" si="274"/>
        <v>0.99917999999999996</v>
      </c>
      <c r="AL702" s="25"/>
      <c r="AM702" s="25"/>
    </row>
    <row r="703" spans="1:39">
      <c r="A703" s="4">
        <v>42223</v>
      </c>
      <c r="B703" s="3">
        <v>139.364</v>
      </c>
      <c r="C703" s="3">
        <f t="shared" si="262"/>
        <v>1.9967684853111115E-3</v>
      </c>
      <c r="D703" s="3">
        <f t="shared" si="263"/>
        <v>3.9870843839316305E-6</v>
      </c>
      <c r="E703" s="3">
        <f t="shared" si="264"/>
        <v>1.2549158594543064E-4</v>
      </c>
      <c r="F703" s="3">
        <f t="shared" si="265"/>
        <v>1.2738289833679615E-2</v>
      </c>
      <c r="G703" s="3">
        <f t="shared" si="266"/>
        <v>3.8457348392000795E-2</v>
      </c>
      <c r="H703" s="3">
        <f t="shared" si="267"/>
        <v>1.5</v>
      </c>
      <c r="I703" s="13">
        <f>I704*(1+(H704*((B703/B704)-1))+((1-H704)*(Eur_1M!B703/100)*((A703-A704)/360)))</f>
        <v>120.51707555219946</v>
      </c>
      <c r="J703" s="3">
        <f t="shared" si="268"/>
        <v>115.30117975633385</v>
      </c>
      <c r="K703" s="3">
        <f t="shared" si="261"/>
        <v>1.1441111769044237</v>
      </c>
      <c r="L703" s="13">
        <f t="shared" si="269"/>
        <v>1144.1111769044237</v>
      </c>
      <c r="M703" s="3">
        <f t="shared" si="270"/>
        <v>2.994767348098872E-3</v>
      </c>
      <c r="N703" s="3">
        <f t="shared" si="276"/>
        <v>6.6024139437986559E-2</v>
      </c>
      <c r="O703" s="3">
        <v>692</v>
      </c>
      <c r="P703" s="3">
        <f t="shared" si="277"/>
        <v>2.746031746031746</v>
      </c>
      <c r="Q703" s="3">
        <f>(  'Swap(vs6M)_2Y'!B706 + ( ('Swap(vs6M)_3Y'!B710 - 'Swap(vs6M)_2Y'!B706)/1  )*(P703-2) )/100</f>
        <v>1.3957936507936507E-3</v>
      </c>
      <c r="R703" s="3">
        <f t="shared" si="278"/>
        <v>1.3202330102755275</v>
      </c>
      <c r="S703" s="3">
        <f t="shared" si="279"/>
        <v>1.2108233861221522</v>
      </c>
      <c r="T703" s="13">
        <f t="shared" si="280"/>
        <v>0.90662138307087625</v>
      </c>
      <c r="U703" s="13">
        <f t="shared" si="280"/>
        <v>0.88701844985807887</v>
      </c>
      <c r="V703" s="3">
        <f t="shared" si="281"/>
        <v>153.65054783058906</v>
      </c>
      <c r="W703" s="13">
        <f t="shared" si="282"/>
        <v>0.90662138307087625</v>
      </c>
      <c r="X703" s="3">
        <f t="shared" si="283"/>
        <v>1.333200197981433E-3</v>
      </c>
      <c r="Y703" s="3">
        <f t="shared" si="284"/>
        <v>-5.0370677104248802</v>
      </c>
      <c r="Z703" s="3">
        <f t="shared" si="285"/>
        <v>316.40266222324624</v>
      </c>
      <c r="AA703" s="3">
        <f t="shared" si="286"/>
        <v>2426.4626029954461</v>
      </c>
      <c r="AD703" s="3">
        <f t="shared" si="271"/>
        <v>1.9987633550464512E-3</v>
      </c>
      <c r="AE703" s="3">
        <f>Eur_1M!B702/100</f>
        <v>-8.1000000000000006E-4</v>
      </c>
      <c r="AF703" s="3">
        <f t="shared" si="272"/>
        <v>1.5</v>
      </c>
      <c r="AG703" s="3">
        <f t="shared" si="273"/>
        <v>-0.5</v>
      </c>
      <c r="AH703" s="3">
        <f t="shared" si="275"/>
        <v>1.0019987633550465</v>
      </c>
      <c r="AI703" s="3">
        <f t="shared" si="274"/>
        <v>0.99919000000000002</v>
      </c>
      <c r="AL703" s="25"/>
      <c r="AM703" s="25"/>
    </row>
    <row r="704" spans="1:39">
      <c r="A704" s="4">
        <v>42222</v>
      </c>
      <c r="B704" s="3">
        <v>139.08600000000001</v>
      </c>
      <c r="C704" s="3">
        <f t="shared" si="262"/>
        <v>2.8512201793678789E-3</v>
      </c>
      <c r="D704" s="3">
        <f t="shared" si="263"/>
        <v>8.1294565112345995E-6</v>
      </c>
      <c r="E704" s="3">
        <f t="shared" si="264"/>
        <v>1.3348008133859455E-4</v>
      </c>
      <c r="F704" s="3">
        <f t="shared" si="265"/>
        <v>7.2809462838603544E-3</v>
      </c>
      <c r="G704" s="3">
        <f t="shared" si="266"/>
        <v>4.0601125011870819E-2</v>
      </c>
      <c r="H704" s="3">
        <f t="shared" si="267"/>
        <v>1.5</v>
      </c>
      <c r="I704" s="13">
        <f>I705*(1+(H705*((B704/B705)-1))+((1-H705)*(Eur_1M!B704/100)*((A704-A705)/360)))</f>
        <v>120.15669484697527</v>
      </c>
      <c r="J704" s="3">
        <f t="shared" si="268"/>
        <v>114.95639607913807</v>
      </c>
      <c r="K704" s="3">
        <f t="shared" si="261"/>
        <v>1.1406899555472134</v>
      </c>
      <c r="L704" s="13">
        <f t="shared" si="269"/>
        <v>1140.6899555472135</v>
      </c>
      <c r="M704" s="3">
        <f t="shared" si="270"/>
        <v>4.2748800485794521E-3</v>
      </c>
      <c r="N704" s="3">
        <f t="shared" si="276"/>
        <v>6.5975682309249786E-2</v>
      </c>
      <c r="O704" s="3">
        <v>693</v>
      </c>
      <c r="P704" s="3">
        <f t="shared" si="277"/>
        <v>2.75</v>
      </c>
      <c r="Q704" s="3">
        <f>(  'Swap(vs6M)_2Y'!B707 + ( ('Swap(vs6M)_3Y'!B711 - 'Swap(vs6M)_2Y'!B707)/1  )*(P704-2) )/100</f>
        <v>1.3700000000000001E-3</v>
      </c>
      <c r="R704" s="3">
        <f t="shared" si="278"/>
        <v>1.2922776544836605</v>
      </c>
      <c r="S704" s="3">
        <f t="shared" si="279"/>
        <v>1.1828693627299254</v>
      </c>
      <c r="T704" s="13">
        <f t="shared" si="280"/>
        <v>0.90186949622813706</v>
      </c>
      <c r="U704" s="13">
        <f t="shared" si="280"/>
        <v>0.88156953727615162</v>
      </c>
      <c r="V704" s="3">
        <f t="shared" si="281"/>
        <v>150.49900284335376</v>
      </c>
      <c r="W704" s="13">
        <f t="shared" si="282"/>
        <v>0.90186949622813706</v>
      </c>
      <c r="X704" s="3">
        <f t="shared" si="283"/>
        <v>1.3869484776491486E-3</v>
      </c>
      <c r="Y704" s="3">
        <f t="shared" si="284"/>
        <v>-5.1308637625322913</v>
      </c>
      <c r="Z704" s="3">
        <f t="shared" si="285"/>
        <v>327.42523435737218</v>
      </c>
      <c r="AA704" s="3">
        <f t="shared" si="286"/>
        <v>2415.199799975896</v>
      </c>
      <c r="AD704" s="3">
        <f t="shared" si="271"/>
        <v>2.8552887735238119E-3</v>
      </c>
      <c r="AE704" s="3">
        <f>Eur_1M!B703/100</f>
        <v>-8.0000000000000004E-4</v>
      </c>
      <c r="AF704" s="3">
        <f t="shared" si="272"/>
        <v>1.5</v>
      </c>
      <c r="AG704" s="3">
        <f t="shared" si="273"/>
        <v>-0.5</v>
      </c>
      <c r="AH704" s="3">
        <f t="shared" si="275"/>
        <v>1.0028552887735238</v>
      </c>
      <c r="AI704" s="3">
        <f t="shared" si="274"/>
        <v>0.99919999999999998</v>
      </c>
      <c r="AL704" s="25"/>
      <c r="AM704" s="25"/>
    </row>
    <row r="705" spans="1:39">
      <c r="A705" s="4">
        <v>42221</v>
      </c>
      <c r="B705" s="3">
        <v>138.69</v>
      </c>
      <c r="C705" s="3">
        <f t="shared" si="262"/>
        <v>-7.2631977651871783E-3</v>
      </c>
      <c r="D705" s="3">
        <f t="shared" si="263"/>
        <v>5.2754041776220019E-5</v>
      </c>
      <c r="E705" s="3">
        <f t="shared" si="264"/>
        <v>1.2637763141479125E-4</v>
      </c>
      <c r="F705" s="3">
        <f t="shared" si="265"/>
        <v>3.4163127695539183E-3</v>
      </c>
      <c r="G705" s="3">
        <f t="shared" si="266"/>
        <v>3.9812125091164594E-2</v>
      </c>
      <c r="H705" s="3">
        <f t="shared" si="267"/>
        <v>1.5</v>
      </c>
      <c r="I705" s="13">
        <f>I706*(1+(H706*((B705/B706)-1))+((1-H706)*(Eur_1M!B705/100)*((A705-A706)/360)))</f>
        <v>119.64413573440018</v>
      </c>
      <c r="J705" s="3">
        <f t="shared" si="268"/>
        <v>114.4660201709609</v>
      </c>
      <c r="K705" s="3">
        <f t="shared" si="261"/>
        <v>1.1358240508043842</v>
      </c>
      <c r="L705" s="13">
        <f t="shared" si="269"/>
        <v>1135.8240508043841</v>
      </c>
      <c r="M705" s="3">
        <f t="shared" si="270"/>
        <v>-1.0913566422047107E-2</v>
      </c>
      <c r="N705" s="3">
        <f t="shared" si="276"/>
        <v>6.478850056448035E-2</v>
      </c>
      <c r="O705" s="3">
        <v>694</v>
      </c>
      <c r="P705" s="3">
        <f t="shared" si="277"/>
        <v>2.753968253968254</v>
      </c>
      <c r="Q705" s="3">
        <f>(  'Swap(vs6M)_2Y'!B708 + ( ('Swap(vs6M)_3Y'!B712 - 'Swap(vs6M)_2Y'!B708)/1  )*(P705-2) )/100</f>
        <v>1.4059920634920634E-3</v>
      </c>
      <c r="R705" s="3">
        <f t="shared" si="278"/>
        <v>1.2743134546132595</v>
      </c>
      <c r="S705" s="3">
        <f t="shared" si="279"/>
        <v>1.1667963912767603</v>
      </c>
      <c r="T705" s="13">
        <f t="shared" si="280"/>
        <v>0.89872382496544312</v>
      </c>
      <c r="U705" s="13">
        <f t="shared" si="280"/>
        <v>0.87835369764342586</v>
      </c>
      <c r="V705" s="3">
        <f t="shared" si="281"/>
        <v>145.83289779979702</v>
      </c>
      <c r="W705" s="13">
        <f t="shared" si="282"/>
        <v>0.89872382496544312</v>
      </c>
      <c r="X705" s="3">
        <f t="shared" si="283"/>
        <v>1.4504463959686194E-3</v>
      </c>
      <c r="Y705" s="3">
        <f t="shared" si="284"/>
        <v>-5.157445855364025</v>
      </c>
      <c r="Z705" s="3">
        <f t="shared" si="285"/>
        <v>333.87251063347634</v>
      </c>
      <c r="AA705" s="3">
        <f t="shared" si="286"/>
        <v>2409.6099639406461</v>
      </c>
      <c r="AD705" s="3">
        <f t="shared" si="271"/>
        <v>-7.2368844890158268E-3</v>
      </c>
      <c r="AE705" s="3">
        <f>Eur_1M!B704/100</f>
        <v>-7.9000000000000001E-4</v>
      </c>
      <c r="AF705" s="3">
        <f t="shared" si="272"/>
        <v>1.5</v>
      </c>
      <c r="AG705" s="3">
        <f t="shared" si="273"/>
        <v>-0.5</v>
      </c>
      <c r="AH705" s="3">
        <f t="shared" si="275"/>
        <v>0.99276311551098417</v>
      </c>
      <c r="AI705" s="3">
        <f t="shared" si="274"/>
        <v>0.99921000000000004</v>
      </c>
      <c r="AL705" s="25"/>
      <c r="AM705" s="25"/>
    </row>
    <row r="706" spans="1:39">
      <c r="A706" s="4">
        <v>42220</v>
      </c>
      <c r="B706" s="3">
        <v>139.70099999999999</v>
      </c>
      <c r="C706" s="3">
        <f t="shared" si="262"/>
        <v>-8.7291257814553708E-4</v>
      </c>
      <c r="D706" s="3">
        <f t="shared" si="263"/>
        <v>7.6197636908468837E-7</v>
      </c>
      <c r="E706" s="3">
        <f t="shared" si="264"/>
        <v>7.4147420862848769E-5</v>
      </c>
      <c r="F706" s="3">
        <f t="shared" si="265"/>
        <v>1.1403272390794266E-2</v>
      </c>
      <c r="G706" s="3">
        <f t="shared" si="266"/>
        <v>2.9194788773069497E-2</v>
      </c>
      <c r="H706" s="3">
        <f t="shared" si="267"/>
        <v>1.5</v>
      </c>
      <c r="I706" s="13">
        <f>I707*(1+(H707*((B706/B707)-1))+((1-H707)*(Eur_1M!B706/100)*((A706-A707)/360)))</f>
        <v>120.95703111108554</v>
      </c>
      <c r="J706" s="3">
        <f t="shared" si="268"/>
        <v>115.72209434248269</v>
      </c>
      <c r="K706" s="3">
        <f t="shared" si="261"/>
        <v>1.1482878304612449</v>
      </c>
      <c r="L706" s="13">
        <f t="shared" si="269"/>
        <v>1148.287830461245</v>
      </c>
      <c r="M706" s="3">
        <f t="shared" si="270"/>
        <v>-1.3085700222738069E-3</v>
      </c>
      <c r="N706" s="3">
        <f t="shared" si="276"/>
        <v>6.4782173103194993E-2</v>
      </c>
      <c r="O706" s="3">
        <v>695</v>
      </c>
      <c r="P706" s="3">
        <f t="shared" si="277"/>
        <v>2.7579365079365079</v>
      </c>
      <c r="Q706" s="3">
        <f>(  'Swap(vs6M)_2Y'!B709 + ( ('Swap(vs6M)_3Y'!B713 - 'Swap(vs6M)_2Y'!B709)/1  )*(P706-2) )/100</f>
        <v>1.528452380952381E-3</v>
      </c>
      <c r="R706" s="3">
        <f t="shared" si="278"/>
        <v>1.3782210797744323</v>
      </c>
      <c r="S706" s="3">
        <f t="shared" si="279"/>
        <v>1.2706370904986339</v>
      </c>
      <c r="T706" s="13">
        <f t="shared" si="280"/>
        <v>0.91593247958050961</v>
      </c>
      <c r="U706" s="13">
        <f t="shared" si="280"/>
        <v>0.89807110728966499</v>
      </c>
      <c r="V706" s="3">
        <f t="shared" si="281"/>
        <v>157.46075080629112</v>
      </c>
      <c r="W706" s="13">
        <f t="shared" si="282"/>
        <v>0.91593247958050961</v>
      </c>
      <c r="X706" s="3">
        <f t="shared" si="283"/>
        <v>1.2492286057702411E-3</v>
      </c>
      <c r="Y706" s="3">
        <f t="shared" si="284"/>
        <v>-4.8232886270551454</v>
      </c>
      <c r="Z706" s="3">
        <f t="shared" si="285"/>
        <v>294.29522857256643</v>
      </c>
      <c r="AA706" s="3">
        <f t="shared" si="286"/>
        <v>2466.4043312263475</v>
      </c>
      <c r="AD706" s="3">
        <f t="shared" si="271"/>
        <v>-8.7253170079326647E-4</v>
      </c>
      <c r="AE706" s="3">
        <f>Eur_1M!B705/100</f>
        <v>-7.9000000000000001E-4</v>
      </c>
      <c r="AF706" s="3">
        <f t="shared" si="272"/>
        <v>1.5</v>
      </c>
      <c r="AG706" s="3">
        <f t="shared" si="273"/>
        <v>-0.5</v>
      </c>
      <c r="AH706" s="3">
        <f t="shared" si="275"/>
        <v>0.99912746829920673</v>
      </c>
      <c r="AI706" s="3">
        <f t="shared" si="274"/>
        <v>0.99921000000000004</v>
      </c>
      <c r="AL706" s="25"/>
      <c r="AM706" s="25"/>
    </row>
    <row r="707" spans="1:39">
      <c r="A707" s="4">
        <v>42219</v>
      </c>
      <c r="B707" s="3">
        <v>139.82300000000001</v>
      </c>
      <c r="C707" s="3">
        <f t="shared" si="262"/>
        <v>-5.0062041182954551E-5</v>
      </c>
      <c r="D707" s="3">
        <f t="shared" si="263"/>
        <v>2.5062079674038374E-9</v>
      </c>
      <c r="E707" s="3">
        <f t="shared" si="264"/>
        <v>7.9107766484819625E-5</v>
      </c>
      <c r="F707" s="3">
        <f t="shared" si="265"/>
        <v>1.4668322504922119E-2</v>
      </c>
      <c r="G707" s="3">
        <f t="shared" si="266"/>
        <v>2.9346332924071319E-2</v>
      </c>
      <c r="H707" s="3">
        <f t="shared" si="267"/>
        <v>1.5</v>
      </c>
      <c r="I707" s="13">
        <f>I708*(1+(H708*((B707/B708)-1))+((1-H708)*(Eur_1M!B707/100)*((A707-A708)/360)))</f>
        <v>121.11541546188664</v>
      </c>
      <c r="J707" s="3">
        <f t="shared" si="268"/>
        <v>115.87362392796784</v>
      </c>
      <c r="K707" s="3">
        <f t="shared" si="261"/>
        <v>1.1497914290605968</v>
      </c>
      <c r="L707" s="13">
        <f t="shared" si="269"/>
        <v>1149.7914290605968</v>
      </c>
      <c r="M707" s="3">
        <f t="shared" si="270"/>
        <v>-7.1968771839930266E-5</v>
      </c>
      <c r="N707" s="3">
        <f t="shared" si="276"/>
        <v>6.4792898844151306E-2</v>
      </c>
      <c r="O707" s="3">
        <v>696</v>
      </c>
      <c r="P707" s="3">
        <f t="shared" si="277"/>
        <v>2.7619047619047619</v>
      </c>
      <c r="Q707" s="3">
        <f>(  'Swap(vs6M)_2Y'!B710 + ( ('Swap(vs6M)_3Y'!B714 - 'Swap(vs6M)_2Y'!B710)/1  )*(P707-2) )/100</f>
        <v>1.4863809523809523E-3</v>
      </c>
      <c r="R707" s="3">
        <f t="shared" si="278"/>
        <v>1.3882275004418176</v>
      </c>
      <c r="S707" s="3">
        <f t="shared" si="279"/>
        <v>1.2805483153469812</v>
      </c>
      <c r="T707" s="13">
        <f t="shared" si="280"/>
        <v>0.91746610963887532</v>
      </c>
      <c r="U707" s="13">
        <f t="shared" si="280"/>
        <v>0.89982381805757528</v>
      </c>
      <c r="V707" s="3">
        <f t="shared" si="281"/>
        <v>158.75727434861074</v>
      </c>
      <c r="W707" s="13">
        <f t="shared" si="282"/>
        <v>0.91746610963887532</v>
      </c>
      <c r="X707" s="3">
        <f t="shared" si="283"/>
        <v>1.2293580116379444E-3</v>
      </c>
      <c r="Y707" s="3">
        <f t="shared" si="284"/>
        <v>-4.7434698194904463</v>
      </c>
      <c r="Z707" s="3">
        <f t="shared" si="285"/>
        <v>290.83898433257224</v>
      </c>
      <c r="AA707" s="3">
        <f t="shared" si="286"/>
        <v>2475.0461384823238</v>
      </c>
      <c r="AD707" s="3">
        <f t="shared" si="271"/>
        <v>-5.006078809988157E-5</v>
      </c>
      <c r="AE707" s="3">
        <f>Eur_1M!B706/100</f>
        <v>-7.7999999999999999E-4</v>
      </c>
      <c r="AF707" s="3">
        <f t="shared" si="272"/>
        <v>1.5</v>
      </c>
      <c r="AG707" s="3">
        <f t="shared" si="273"/>
        <v>-0.5</v>
      </c>
      <c r="AH707" s="3">
        <f t="shared" si="275"/>
        <v>0.99994993921190012</v>
      </c>
      <c r="AI707" s="3">
        <f t="shared" si="274"/>
        <v>0.99922</v>
      </c>
      <c r="AL707" s="25"/>
      <c r="AM707" s="25"/>
    </row>
    <row r="708" spans="1:39">
      <c r="A708" s="4">
        <v>42216</v>
      </c>
      <c r="B708" s="3">
        <v>139.83000000000001</v>
      </c>
      <c r="C708" s="3">
        <f t="shared" si="262"/>
        <v>1.8038142667974693E-3</v>
      </c>
      <c r="D708" s="3">
        <f t="shared" si="263"/>
        <v>3.2537459091020915E-6</v>
      </c>
      <c r="E708" s="3">
        <f t="shared" si="264"/>
        <v>8.26319506226683E-5</v>
      </c>
      <c r="F708" s="3">
        <f t="shared" si="265"/>
        <v>1.2840436105434758E-2</v>
      </c>
      <c r="G708" s="3">
        <f t="shared" si="266"/>
        <v>3.0615195479330792E-2</v>
      </c>
      <c r="H708" s="3">
        <f t="shared" si="267"/>
        <v>1.5</v>
      </c>
      <c r="I708" s="13">
        <f>I709*(1+(H709*((B708/B709)-1))+((1-H709)*(Eur_1M!B708/100)*((A708-A709)/360)))</f>
        <v>121.12413230325473</v>
      </c>
      <c r="J708" s="3">
        <f t="shared" si="268"/>
        <v>115.88196351046173</v>
      </c>
      <c r="K708" s="3">
        <f t="shared" si="261"/>
        <v>1.1498741811153645</v>
      </c>
      <c r="L708" s="13">
        <f t="shared" si="269"/>
        <v>1149.8741811153645</v>
      </c>
      <c r="M708" s="3">
        <f t="shared" si="270"/>
        <v>2.7055277123314227E-3</v>
      </c>
      <c r="N708" s="3">
        <f t="shared" si="276"/>
        <v>6.4745997623084653E-2</v>
      </c>
      <c r="O708" s="3">
        <v>697</v>
      </c>
      <c r="P708" s="3">
        <f t="shared" si="277"/>
        <v>2.7658730158730158</v>
      </c>
      <c r="Q708" s="3">
        <f>(  'Swap(vs6M)_2Y'!B711 + ( ('Swap(vs6M)_3Y'!B715 - 'Swap(vs6M)_2Y'!B711)/1  )*(P708-2) )/100</f>
        <v>1.5624365079365079E-3</v>
      </c>
      <c r="R708" s="3">
        <f t="shared" si="278"/>
        <v>1.3909122421022833</v>
      </c>
      <c r="S708" s="3">
        <f t="shared" si="279"/>
        <v>1.2832337300544721</v>
      </c>
      <c r="T708" s="13">
        <f t="shared" si="280"/>
        <v>0.91787397997458864</v>
      </c>
      <c r="U708" s="13">
        <f t="shared" si="280"/>
        <v>0.90029489894345138</v>
      </c>
      <c r="V708" s="3">
        <f t="shared" si="281"/>
        <v>159.02692285794262</v>
      </c>
      <c r="W708" s="13">
        <f t="shared" si="282"/>
        <v>0.91787397997458864</v>
      </c>
      <c r="X708" s="3">
        <f t="shared" si="283"/>
        <v>1.2246997806937456E-3</v>
      </c>
      <c r="Y708" s="3">
        <f t="shared" si="284"/>
        <v>-4.7946996783623366</v>
      </c>
      <c r="Z708" s="3">
        <f t="shared" si="285"/>
        <v>289.98494372728294</v>
      </c>
      <c r="AA708" s="3">
        <f t="shared" si="286"/>
        <v>2479.3636101508309</v>
      </c>
      <c r="AD708" s="3">
        <f t="shared" si="271"/>
        <v>1.805442118385514E-3</v>
      </c>
      <c r="AE708" s="3">
        <f>Eur_1M!B707/100</f>
        <v>-7.5000000000000002E-4</v>
      </c>
      <c r="AF708" s="3">
        <f t="shared" si="272"/>
        <v>1.5</v>
      </c>
      <c r="AG708" s="3">
        <f t="shared" si="273"/>
        <v>-0.5</v>
      </c>
      <c r="AH708" s="3">
        <f t="shared" si="275"/>
        <v>1.0018054421183855</v>
      </c>
      <c r="AI708" s="3">
        <f t="shared" si="274"/>
        <v>0.99924999999999997</v>
      </c>
      <c r="AL708" s="25"/>
      <c r="AM708" s="25"/>
    </row>
    <row r="709" spans="1:39">
      <c r="A709" s="4">
        <v>42215</v>
      </c>
      <c r="B709" s="3">
        <v>139.578</v>
      </c>
      <c r="C709" s="3">
        <f t="shared" si="262"/>
        <v>4.1136810791976173E-3</v>
      </c>
      <c r="D709" s="3">
        <f t="shared" si="263"/>
        <v>1.6922372021348472E-5</v>
      </c>
      <c r="E709" s="3">
        <f t="shared" si="264"/>
        <v>8.1005744724870206E-5</v>
      </c>
      <c r="F709" s="3">
        <f t="shared" si="265"/>
        <v>1.2312372602424647E-2</v>
      </c>
      <c r="G709" s="3">
        <f t="shared" si="266"/>
        <v>3.041657174140068E-2</v>
      </c>
      <c r="H709" s="3">
        <f t="shared" si="267"/>
        <v>1.5</v>
      </c>
      <c r="I709" s="13">
        <f>I710*(1+(H710*((B709/B710)-1))+((1-H710)*(Eur_1M!B709/100)*((A709-A710)/360)))</f>
        <v>120.79687051422228</v>
      </c>
      <c r="J709" s="3">
        <f t="shared" si="268"/>
        <v>115.56886538563819</v>
      </c>
      <c r="K709" s="3">
        <f t="shared" si="261"/>
        <v>1.146767369330477</v>
      </c>
      <c r="L709" s="13">
        <f t="shared" si="269"/>
        <v>1146.7673693304769</v>
      </c>
      <c r="M709" s="3">
        <f t="shared" si="270"/>
        <v>6.1652145448478531E-3</v>
      </c>
      <c r="N709" s="3">
        <f t="shared" si="276"/>
        <v>6.4380570868469392E-2</v>
      </c>
      <c r="O709" s="3">
        <v>698</v>
      </c>
      <c r="P709" s="3">
        <f t="shared" si="277"/>
        <v>2.7698412698412698</v>
      </c>
      <c r="Q709" s="3">
        <f>(  'Swap(vs6M)_2Y'!B712 + ( ('Swap(vs6M)_3Y'!B716 - 'Swap(vs6M)_2Y'!B712)/1  )*(P709-2) )/100</f>
        <v>1.5767619047619046E-3</v>
      </c>
      <c r="R709" s="3">
        <f t="shared" si="278"/>
        <v>1.3724501764452743</v>
      </c>
      <c r="S709" s="3">
        <f t="shared" si="279"/>
        <v>1.2653026217187837</v>
      </c>
      <c r="T709" s="13">
        <f t="shared" si="280"/>
        <v>0.91503833046030048</v>
      </c>
      <c r="U709" s="13">
        <f t="shared" si="280"/>
        <v>0.89711856643748422</v>
      </c>
      <c r="V709" s="3">
        <f t="shared" si="281"/>
        <v>156.12704709978766</v>
      </c>
      <c r="W709" s="13">
        <f t="shared" si="282"/>
        <v>0.91503833046030048</v>
      </c>
      <c r="X709" s="3">
        <f t="shared" si="283"/>
        <v>1.2659883238165168E-3</v>
      </c>
      <c r="Y709" s="3">
        <f t="shared" si="284"/>
        <v>-4.8587030048973929</v>
      </c>
      <c r="Z709" s="3">
        <f t="shared" si="285"/>
        <v>296.88623282051185</v>
      </c>
      <c r="AA709" s="3">
        <f t="shared" si="286"/>
        <v>2474.0472947110657</v>
      </c>
      <c r="AD709" s="3">
        <f t="shared" si="271"/>
        <v>4.1221538793569934E-3</v>
      </c>
      <c r="AE709" s="3">
        <f>Eur_1M!B708/100</f>
        <v>-7.3999999999999999E-4</v>
      </c>
      <c r="AF709" s="3">
        <f t="shared" si="272"/>
        <v>1.5</v>
      </c>
      <c r="AG709" s="3">
        <f t="shared" si="273"/>
        <v>-0.5</v>
      </c>
      <c r="AH709" s="3">
        <f t="shared" si="275"/>
        <v>1.004122153879357</v>
      </c>
      <c r="AI709" s="3">
        <f t="shared" si="274"/>
        <v>0.99926000000000004</v>
      </c>
      <c r="AL709" s="25"/>
      <c r="AM709" s="25"/>
    </row>
    <row r="710" spans="1:39">
      <c r="A710" s="4">
        <v>42214</v>
      </c>
      <c r="B710" s="3">
        <v>139.005</v>
      </c>
      <c r="C710" s="3">
        <f t="shared" si="262"/>
        <v>-1.674795444719823E-3</v>
      </c>
      <c r="D710" s="3">
        <f t="shared" si="263"/>
        <v>2.8049397816542697E-6</v>
      </c>
      <c r="E710" s="3">
        <f t="shared" si="264"/>
        <v>6.6488922352618386E-5</v>
      </c>
      <c r="F710" s="3">
        <f t="shared" si="265"/>
        <v>6.6477080774428191E-3</v>
      </c>
      <c r="G710" s="3">
        <f t="shared" si="266"/>
        <v>2.8459083740569827E-2</v>
      </c>
      <c r="H710" s="3">
        <f t="shared" si="267"/>
        <v>1.5</v>
      </c>
      <c r="I710" s="13">
        <f>I711*(1+(H711*((B710/B711)-1))+((1-H711)*(Eur_1M!B710/100)*((A710-A711)/360)))</f>
        <v>120.05442291721106</v>
      </c>
      <c r="J710" s="3">
        <f t="shared" si="268"/>
        <v>114.85855040786087</v>
      </c>
      <c r="K710" s="3">
        <f t="shared" si="261"/>
        <v>1.1397190519852851</v>
      </c>
      <c r="L710" s="13">
        <f t="shared" si="269"/>
        <v>1139.7190519852852</v>
      </c>
      <c r="M710" s="3">
        <f t="shared" si="270"/>
        <v>-2.512229755547441E-3</v>
      </c>
      <c r="N710" s="3">
        <f t="shared" si="276"/>
        <v>6.4289389128842356E-2</v>
      </c>
      <c r="O710" s="3">
        <v>699</v>
      </c>
      <c r="P710" s="3">
        <f t="shared" si="277"/>
        <v>2.7738095238095237</v>
      </c>
      <c r="Q710" s="3">
        <f>(  'Swap(vs6M)_2Y'!B713 + ( ('Swap(vs6M)_3Y'!B717 - 'Swap(vs6M)_2Y'!B713)/1  )*(P710-2) )/100</f>
        <v>1.5513095238095236E-3</v>
      </c>
      <c r="R710" s="3">
        <f t="shared" si="278"/>
        <v>1.315157308065426</v>
      </c>
      <c r="S710" s="3">
        <f t="shared" si="279"/>
        <v>1.2080848885245459</v>
      </c>
      <c r="T710" s="13">
        <f t="shared" si="280"/>
        <v>0.90577148013336117</v>
      </c>
      <c r="U710" s="13">
        <f t="shared" si="280"/>
        <v>0.88649269414386478</v>
      </c>
      <c r="V710" s="3">
        <f t="shared" si="281"/>
        <v>149.63873404173421</v>
      </c>
      <c r="W710" s="13">
        <f t="shared" si="282"/>
        <v>0.90577148013336117</v>
      </c>
      <c r="X710" s="3">
        <f t="shared" si="283"/>
        <v>1.3767286799088113E-3</v>
      </c>
      <c r="Y710" s="3">
        <f t="shared" si="284"/>
        <v>-5.0649844751807898</v>
      </c>
      <c r="Z710" s="3">
        <f t="shared" si="285"/>
        <v>318.90395854635551</v>
      </c>
      <c r="AA710" s="3">
        <f t="shared" si="286"/>
        <v>2448.4036061476468</v>
      </c>
      <c r="AD710" s="3">
        <f t="shared" si="271"/>
        <v>-1.6733937574513469E-3</v>
      </c>
      <c r="AE710" s="3">
        <f>Eur_1M!B709/100</f>
        <v>-7.3999999999999999E-4</v>
      </c>
      <c r="AF710" s="3">
        <f t="shared" si="272"/>
        <v>1.5</v>
      </c>
      <c r="AG710" s="3">
        <f t="shared" si="273"/>
        <v>-0.5</v>
      </c>
      <c r="AH710" s="3">
        <f t="shared" si="275"/>
        <v>0.99832660624254865</v>
      </c>
      <c r="AI710" s="3">
        <f t="shared" si="274"/>
        <v>0.99926000000000004</v>
      </c>
      <c r="AL710" s="25"/>
      <c r="AM710" s="25"/>
    </row>
    <row r="711" spans="1:39">
      <c r="A711" s="4">
        <v>42213</v>
      </c>
      <c r="B711" s="3">
        <v>139.238</v>
      </c>
      <c r="C711" s="3">
        <f t="shared" si="262"/>
        <v>4.6693558215014615E-4</v>
      </c>
      <c r="D711" s="3">
        <f t="shared" si="263"/>
        <v>2.1802883787789588E-7</v>
      </c>
      <c r="E711" s="3">
        <f t="shared" si="264"/>
        <v>6.3924950625898319E-5</v>
      </c>
      <c r="F711" s="3">
        <f t="shared" si="265"/>
        <v>7.8316185509787785E-3</v>
      </c>
      <c r="G711" s="3">
        <f t="shared" si="266"/>
        <v>2.7691403014936906E-2</v>
      </c>
      <c r="H711" s="3">
        <f t="shared" si="267"/>
        <v>1.5</v>
      </c>
      <c r="I711" s="13">
        <f>I712*(1+(H712*((B711/B712)-1))+((1-H712)*(Eur_1M!B711/100)*((A711-A712)/360)))</f>
        <v>120.35640637784087</v>
      </c>
      <c r="J711" s="3">
        <f t="shared" si="268"/>
        <v>115.14746423287679</v>
      </c>
      <c r="K711" s="3">
        <f t="shared" si="261"/>
        <v>1.1425858876678121</v>
      </c>
      <c r="L711" s="13">
        <f t="shared" si="269"/>
        <v>1142.5858876678121</v>
      </c>
      <c r="M711" s="3">
        <f t="shared" si="270"/>
        <v>7.0134869558173584E-4</v>
      </c>
      <c r="N711" s="3">
        <f t="shared" si="276"/>
        <v>6.4296830398373736E-2</v>
      </c>
      <c r="O711" s="3">
        <v>700</v>
      </c>
      <c r="P711" s="3">
        <f t="shared" si="277"/>
        <v>2.7777777777777777</v>
      </c>
      <c r="Q711" s="3">
        <f>(  'Swap(vs6M)_2Y'!B714 + ( ('Swap(vs6M)_3Y'!B718 - 'Swap(vs6M)_2Y'!B714)/1  )*(P711-2) )/100</f>
        <v>1.4516666666666666E-3</v>
      </c>
      <c r="R711" s="3">
        <f t="shared" si="278"/>
        <v>1.3350723865551068</v>
      </c>
      <c r="S711" s="3">
        <f t="shared" si="279"/>
        <v>1.2279110025578173</v>
      </c>
      <c r="T711" s="13">
        <f t="shared" si="280"/>
        <v>0.90907367195704047</v>
      </c>
      <c r="U711" s="13">
        <f t="shared" si="280"/>
        <v>0.89025981061570403</v>
      </c>
      <c r="V711" s="3">
        <f t="shared" si="281"/>
        <v>152.0175998365728</v>
      </c>
      <c r="W711" s="13">
        <f t="shared" si="282"/>
        <v>0.90907367195704047</v>
      </c>
      <c r="X711" s="3">
        <f t="shared" si="283"/>
        <v>1.3363975939598024E-3</v>
      </c>
      <c r="Y711" s="3">
        <f t="shared" si="284"/>
        <v>-4.8934652866578245</v>
      </c>
      <c r="Z711" s="3">
        <f t="shared" si="285"/>
        <v>311.60216034218655</v>
      </c>
      <c r="AA711" s="3">
        <f t="shared" si="286"/>
        <v>2462.9920794219438</v>
      </c>
      <c r="AD711" s="3">
        <f t="shared" si="271"/>
        <v>4.6704461353863636E-4</v>
      </c>
      <c r="AE711" s="3">
        <f>Eur_1M!B710/100</f>
        <v>-7.2999999999999996E-4</v>
      </c>
      <c r="AF711" s="3">
        <f t="shared" si="272"/>
        <v>1.5</v>
      </c>
      <c r="AG711" s="3">
        <f t="shared" si="273"/>
        <v>-0.5</v>
      </c>
      <c r="AH711" s="3">
        <f t="shared" si="275"/>
        <v>1.0004670446135386</v>
      </c>
      <c r="AI711" s="3">
        <f t="shared" si="274"/>
        <v>0.99926999999999999</v>
      </c>
      <c r="AL711" s="25"/>
      <c r="AM711" s="25"/>
    </row>
    <row r="712" spans="1:39">
      <c r="A712" s="4">
        <v>42212</v>
      </c>
      <c r="B712" s="3">
        <v>139.173</v>
      </c>
      <c r="C712" s="3">
        <f t="shared" si="262"/>
        <v>-7.1109198708270264E-4</v>
      </c>
      <c r="D712" s="3">
        <f t="shared" si="263"/>
        <v>5.0565181409322656E-7</v>
      </c>
      <c r="E712" s="3">
        <f t="shared" si="264"/>
        <v>6.6435106892478969E-5</v>
      </c>
      <c r="F712" s="3">
        <f t="shared" si="265"/>
        <v>9.016404829330131E-3</v>
      </c>
      <c r="G712" s="3">
        <f t="shared" si="266"/>
        <v>2.8033304238637716E-2</v>
      </c>
      <c r="H712" s="3">
        <f t="shared" si="267"/>
        <v>1.5</v>
      </c>
      <c r="I712" s="13">
        <f>I713*(1+(H713*((B712/B713)-1))+((1-H713)*(Eur_1M!B712/100)*((A712-A713)/360)))</f>
        <v>120.27202416335982</v>
      </c>
      <c r="J712" s="3">
        <f t="shared" si="268"/>
        <v>115.06673402236065</v>
      </c>
      <c r="K712" s="3">
        <f t="shared" ref="K712:K775" si="287">J712/$Y$2</f>
        <v>1.1417848174935037</v>
      </c>
      <c r="L712" s="13">
        <f t="shared" si="269"/>
        <v>1141.7848174935036</v>
      </c>
      <c r="M712" s="3">
        <f t="shared" si="270"/>
        <v>-1.0637410702794025E-3</v>
      </c>
      <c r="N712" s="3">
        <f t="shared" si="276"/>
        <v>6.427401372457936E-2</v>
      </c>
      <c r="O712" s="3">
        <v>701</v>
      </c>
      <c r="P712" s="3">
        <f t="shared" si="277"/>
        <v>2.7817460317460316</v>
      </c>
      <c r="Q712" s="3">
        <f>(  'Swap(vs6M)_2Y'!B715 + ( ('Swap(vs6M)_3Y'!B719 - 'Swap(vs6M)_2Y'!B715)/1  )*(P712-2) )/100</f>
        <v>1.5361309523809524E-3</v>
      </c>
      <c r="R712" s="3">
        <f t="shared" si="278"/>
        <v>1.330334911575362</v>
      </c>
      <c r="S712" s="3">
        <f t="shared" si="279"/>
        <v>1.2231350659926088</v>
      </c>
      <c r="T712" s="13">
        <f t="shared" si="280"/>
        <v>0.90829602530013898</v>
      </c>
      <c r="U712" s="13">
        <f t="shared" si="280"/>
        <v>0.88936065693779742</v>
      </c>
      <c r="V712" s="3">
        <f t="shared" si="281"/>
        <v>151.51019671207496</v>
      </c>
      <c r="W712" s="13">
        <f t="shared" si="282"/>
        <v>0.90829602530013898</v>
      </c>
      <c r="X712" s="3">
        <f t="shared" si="283"/>
        <v>1.3453225274348802E-3</v>
      </c>
      <c r="Y712" s="3">
        <f t="shared" si="284"/>
        <v>-4.9830775620406458</v>
      </c>
      <c r="Z712" s="3">
        <f t="shared" si="285"/>
        <v>313.57962796744852</v>
      </c>
      <c r="AA712" s="3">
        <f t="shared" si="286"/>
        <v>2463.4264236130498</v>
      </c>
      <c r="AD712" s="3">
        <f t="shared" si="271"/>
        <v>-7.1083922109249631E-4</v>
      </c>
      <c r="AE712" s="3">
        <f>Eur_1M!B711/100</f>
        <v>-7.3999999999999999E-4</v>
      </c>
      <c r="AF712" s="3">
        <f t="shared" si="272"/>
        <v>1.5</v>
      </c>
      <c r="AG712" s="3">
        <f t="shared" si="273"/>
        <v>-0.5</v>
      </c>
      <c r="AH712" s="3">
        <f t="shared" si="275"/>
        <v>0.9992891607789075</v>
      </c>
      <c r="AI712" s="3">
        <f t="shared" si="274"/>
        <v>0.99926000000000004</v>
      </c>
      <c r="AL712" s="25"/>
      <c r="AM712" s="25"/>
    </row>
    <row r="713" spans="1:39">
      <c r="A713" s="4">
        <v>42209</v>
      </c>
      <c r="B713" s="3">
        <v>139.27199999999999</v>
      </c>
      <c r="C713" s="3">
        <f t="shared" ref="C713:C776" si="288">+LN(B713/B714)</f>
        <v>3.0634502848271607E-3</v>
      </c>
      <c r="D713" s="3">
        <f t="shared" ref="D713:D776" si="289">+C713^2</f>
        <v>9.3847276476076124E-6</v>
      </c>
      <c r="E713" s="3">
        <f t="shared" ref="E713:E776" si="290">+SUM(D713:D732)</f>
        <v>7.2732072128196883E-5</v>
      </c>
      <c r="F713" s="3">
        <f t="shared" ref="F713:F776" si="291">+SUM(C713:C732)</f>
        <v>7.1193141062080561E-3</v>
      </c>
      <c r="G713" s="3">
        <f t="shared" ref="G713:G776" si="292">+SQRT($D$3/$D$2)*SQRT(E713-((1/$D$2)*F713^2))</f>
        <v>2.9740423497477023E-2</v>
      </c>
      <c r="H713" s="3">
        <f t="shared" ref="H713:H776" si="293">+MIN($D$5,$D$4/G715)</f>
        <v>1.5</v>
      </c>
      <c r="I713" s="13">
        <f>I714*(1+(H714*((B713/B714)-1))+((1-H714)*(Eur_1M!B713/100)*((A713-A714)/360)))</f>
        <v>120.4000305258101</v>
      </c>
      <c r="J713" s="3">
        <f t="shared" ref="J713:J776" si="294">I713*(1-(1.1/100))^4</f>
        <v>115.18920035785052</v>
      </c>
      <c r="K713" s="3">
        <f t="shared" si="287"/>
        <v>1.143000027116897</v>
      </c>
      <c r="L713" s="13">
        <f t="shared" ref="L713:L776" si="295">K713*1000</f>
        <v>1143.0000271168969</v>
      </c>
      <c r="M713" s="3">
        <f t="shared" ref="M713:M776" si="296">LN(L713/L714)</f>
        <v>4.5926725702955052E-3</v>
      </c>
      <c r="N713" s="3">
        <f t="shared" si="276"/>
        <v>6.4080561514070725E-2</v>
      </c>
      <c r="O713" s="3">
        <v>702</v>
      </c>
      <c r="P713" s="3">
        <f t="shared" si="277"/>
        <v>2.7857142857142856</v>
      </c>
      <c r="Q713" s="3">
        <f>(  'Swap(vs6M)_2Y'!B716 + ( ('Swap(vs6M)_3Y'!B720 - 'Swap(vs6M)_2Y'!B716)/1  )*(P713-2) )/100</f>
        <v>1.5621428571428572E-3</v>
      </c>
      <c r="R713" s="3">
        <f t="shared" si="278"/>
        <v>1.3438339253089218</v>
      </c>
      <c r="S713" s="3">
        <f t="shared" si="279"/>
        <v>1.2368805255117652</v>
      </c>
      <c r="T713" s="13">
        <f t="shared" si="280"/>
        <v>0.91049895179893769</v>
      </c>
      <c r="U713" s="13">
        <f t="shared" si="280"/>
        <v>0.89193427951265358</v>
      </c>
      <c r="V713" s="3">
        <f t="shared" si="281"/>
        <v>152.63902981560352</v>
      </c>
      <c r="W713" s="13">
        <f t="shared" si="282"/>
        <v>0.91049895179893769</v>
      </c>
      <c r="X713" s="3">
        <f t="shared" si="283"/>
        <v>1.3228947185516314E-3</v>
      </c>
      <c r="Y713" s="3">
        <f t="shared" si="284"/>
        <v>-4.9357424650453661</v>
      </c>
      <c r="Z713" s="3">
        <f t="shared" si="285"/>
        <v>308.51809708544079</v>
      </c>
      <c r="AA713" s="3">
        <f t="shared" si="286"/>
        <v>2473.8850410313607</v>
      </c>
      <c r="AD713" s="3">
        <f t="shared" ref="AD713:AD776" si="297">B713/B714-1</f>
        <v>3.0681474439306911E-3</v>
      </c>
      <c r="AE713" s="3">
        <f>Eur_1M!B712/100</f>
        <v>-7.3999999999999999E-4</v>
      </c>
      <c r="AF713" s="3">
        <f t="shared" ref="AF713:AF776" si="298">H713</f>
        <v>1.5</v>
      </c>
      <c r="AG713" s="3">
        <f t="shared" ref="AG713:AG776" si="299">1-AF713</f>
        <v>-0.5</v>
      </c>
      <c r="AH713" s="3">
        <f t="shared" si="275"/>
        <v>1.0030681474439307</v>
      </c>
      <c r="AI713" s="3">
        <f t="shared" ref="AI713:AI776" si="300">AE713+1</f>
        <v>0.99926000000000004</v>
      </c>
      <c r="AL713" s="25"/>
      <c r="AM713" s="25"/>
    </row>
    <row r="714" spans="1:39">
      <c r="A714" s="4">
        <v>42208</v>
      </c>
      <c r="B714" s="3">
        <v>138.846</v>
      </c>
      <c r="C714" s="3">
        <f t="shared" si="288"/>
        <v>1.4126332098026823E-3</v>
      </c>
      <c r="D714" s="3">
        <f t="shared" si="289"/>
        <v>1.9955325854374291E-6</v>
      </c>
      <c r="E714" s="3">
        <f t="shared" si="290"/>
        <v>6.7282804487553923E-5</v>
      </c>
      <c r="F714" s="3">
        <f t="shared" si="291"/>
        <v>2.0720644346069596E-3</v>
      </c>
      <c r="G714" s="3">
        <f t="shared" si="292"/>
        <v>2.9069889273952296E-2</v>
      </c>
      <c r="H714" s="3">
        <f t="shared" si="293"/>
        <v>1.5</v>
      </c>
      <c r="I714" s="13">
        <f>I715*(1+(H715*((B714/B715)-1))+((1-H715)*(Eur_1M!B714/100)*((A714-A715)/360)))</f>
        <v>119.8483404438213</v>
      </c>
      <c r="J714" s="3">
        <f t="shared" si="294"/>
        <v>114.66138704159042</v>
      </c>
      <c r="K714" s="3">
        <f t="shared" si="287"/>
        <v>1.1377626382564503</v>
      </c>
      <c r="L714" s="13">
        <f t="shared" si="295"/>
        <v>1137.7626382564504</v>
      </c>
      <c r="M714" s="3">
        <f t="shared" si="296"/>
        <v>2.1192139370679632E-3</v>
      </c>
      <c r="N714" s="3">
        <f t="shared" si="276"/>
        <v>6.4048149875278571E-2</v>
      </c>
      <c r="O714" s="3">
        <v>703</v>
      </c>
      <c r="P714" s="3">
        <f t="shared" si="277"/>
        <v>2.7896825396825395</v>
      </c>
      <c r="Q714" s="3">
        <f>(  'Swap(vs6M)_2Y'!B717 + ( ('Swap(vs6M)_3Y'!B721 - 'Swap(vs6M)_2Y'!B717)/1  )*(P714-2) )/100</f>
        <v>1.584880952380952E-3</v>
      </c>
      <c r="R714" s="3">
        <f t="shared" si="278"/>
        <v>1.3012982473082322</v>
      </c>
      <c r="S714" s="3">
        <f t="shared" si="279"/>
        <v>1.1943228320154553</v>
      </c>
      <c r="T714" s="13">
        <f t="shared" si="280"/>
        <v>0.90342180652974968</v>
      </c>
      <c r="U714" s="13">
        <f t="shared" si="280"/>
        <v>0.88382414513655649</v>
      </c>
      <c r="V714" s="3">
        <f t="shared" si="281"/>
        <v>147.9544718316082</v>
      </c>
      <c r="W714" s="13">
        <f t="shared" si="282"/>
        <v>0.90342180652974968</v>
      </c>
      <c r="X714" s="3">
        <f t="shared" si="283"/>
        <v>1.4056016069573139E-3</v>
      </c>
      <c r="Y714" s="3">
        <f t="shared" si="284"/>
        <v>-5.1266378021715386</v>
      </c>
      <c r="Z714" s="3">
        <f t="shared" si="285"/>
        <v>325.10747490222838</v>
      </c>
      <c r="AA714" s="3">
        <f t="shared" si="286"/>
        <v>2454.7117050616434</v>
      </c>
      <c r="AD714" s="3">
        <f t="shared" si="297"/>
        <v>1.4136314460873045E-3</v>
      </c>
      <c r="AE714" s="3">
        <f>Eur_1M!B713/100</f>
        <v>-7.2999999999999996E-4</v>
      </c>
      <c r="AF714" s="3">
        <f t="shared" si="298"/>
        <v>1.5</v>
      </c>
      <c r="AG714" s="3">
        <f t="shared" si="299"/>
        <v>-0.5</v>
      </c>
      <c r="AH714" s="3">
        <f t="shared" ref="AH714:AH777" si="301">(1+AD714)</f>
        <v>1.0014136314460873</v>
      </c>
      <c r="AI714" s="3">
        <f t="shared" si="300"/>
        <v>0.99926999999999999</v>
      </c>
      <c r="AL714" s="25"/>
      <c r="AM714" s="25"/>
    </row>
    <row r="715" spans="1:39">
      <c r="A715" s="4">
        <v>42207</v>
      </c>
      <c r="B715" s="3">
        <v>138.65</v>
      </c>
      <c r="C715" s="3">
        <f t="shared" si="288"/>
        <v>1.4940834918738637E-3</v>
      </c>
      <c r="D715" s="3">
        <f t="shared" si="289"/>
        <v>2.2322854806899978E-6</v>
      </c>
      <c r="E715" s="3">
        <f t="shared" si="290"/>
        <v>6.5359760152205554E-5</v>
      </c>
      <c r="F715" s="3">
        <f t="shared" si="291"/>
        <v>9.2866764524000139E-4</v>
      </c>
      <c r="G715" s="3">
        <f t="shared" si="292"/>
        <v>2.8687796204183085E-2</v>
      </c>
      <c r="H715" s="3">
        <f t="shared" si="293"/>
        <v>1.5</v>
      </c>
      <c r="I715" s="13">
        <f>I716*(1+(H716*((B715/B716)-1))+((1-H716)*(Eur_1M!B715/100)*((A715-A716)/360)))</f>
        <v>119.59462510391486</v>
      </c>
      <c r="J715" s="3">
        <f t="shared" si="294"/>
        <v>114.41865232636891</v>
      </c>
      <c r="K715" s="3">
        <f t="shared" si="287"/>
        <v>1.1353540288970794</v>
      </c>
      <c r="L715" s="13">
        <f t="shared" si="295"/>
        <v>1135.3540288970794</v>
      </c>
      <c r="M715" s="3">
        <f t="shared" si="296"/>
        <v>2.241300583220801E-3</v>
      </c>
      <c r="N715" s="3">
        <f t="shared" si="276"/>
        <v>6.4080501573829898E-2</v>
      </c>
      <c r="O715" s="3">
        <v>704</v>
      </c>
      <c r="P715" s="3">
        <f t="shared" si="277"/>
        <v>2.7936507936507935</v>
      </c>
      <c r="Q715" s="3">
        <f>(  'Swap(vs6M)_2Y'!B718 + ( ('Swap(vs6M)_3Y'!B722 - 'Swap(vs6M)_2Y'!B718)/1  )*(P715-2) )/100</f>
        <v>1.6158571428571428E-3</v>
      </c>
      <c r="R715" s="3">
        <f t="shared" si="278"/>
        <v>1.2809277028410671</v>
      </c>
      <c r="S715" s="3">
        <f t="shared" si="279"/>
        <v>1.1738221563198132</v>
      </c>
      <c r="T715" s="13">
        <f t="shared" si="280"/>
        <v>0.89989046936357164</v>
      </c>
      <c r="U715" s="13">
        <f t="shared" si="280"/>
        <v>0.8797668662771625</v>
      </c>
      <c r="V715" s="3">
        <f t="shared" si="281"/>
        <v>145.88984476450094</v>
      </c>
      <c r="W715" s="13">
        <f t="shared" si="282"/>
        <v>0.89989046936357164</v>
      </c>
      <c r="X715" s="3">
        <f t="shared" si="283"/>
        <v>1.4443646978713547E-3</v>
      </c>
      <c r="Y715" s="3">
        <f t="shared" si="284"/>
        <v>-5.237796222390215</v>
      </c>
      <c r="Z715" s="3">
        <f t="shared" si="285"/>
        <v>333.30167545793654</v>
      </c>
      <c r="AA715" s="3">
        <f t="shared" si="286"/>
        <v>2446.691727524737</v>
      </c>
      <c r="AD715" s="3">
        <f t="shared" si="297"/>
        <v>1.4952001906920476E-3</v>
      </c>
      <c r="AE715" s="3">
        <f>Eur_1M!B714/100</f>
        <v>-7.2999999999999996E-4</v>
      </c>
      <c r="AF715" s="3">
        <f t="shared" si="298"/>
        <v>1.5</v>
      </c>
      <c r="AG715" s="3">
        <f t="shared" si="299"/>
        <v>-0.5</v>
      </c>
      <c r="AH715" s="3">
        <f t="shared" si="301"/>
        <v>1.001495200190692</v>
      </c>
      <c r="AI715" s="3">
        <f t="shared" si="300"/>
        <v>0.99926999999999999</v>
      </c>
      <c r="AL715" s="25"/>
      <c r="AM715" s="25"/>
    </row>
    <row r="716" spans="1:39">
      <c r="A716" s="4">
        <v>42206</v>
      </c>
      <c r="B716" s="3">
        <v>138.44300000000001</v>
      </c>
      <c r="C716" s="3">
        <f t="shared" si="288"/>
        <v>-2.445668096106053E-3</v>
      </c>
      <c r="D716" s="3">
        <f t="shared" si="289"/>
        <v>5.9812924363110067E-6</v>
      </c>
      <c r="E716" s="3">
        <f t="shared" si="290"/>
        <v>6.3478106824754112E-5</v>
      </c>
      <c r="F716" s="3">
        <f t="shared" si="291"/>
        <v>2.6726157651063022E-5</v>
      </c>
      <c r="G716" s="3">
        <f t="shared" si="292"/>
        <v>2.8281154431719632E-2</v>
      </c>
      <c r="H716" s="3">
        <f t="shared" si="293"/>
        <v>1.5</v>
      </c>
      <c r="I716" s="13">
        <f>I717*(1+(H717*((B716/B717)-1))+((1-H717)*(Eur_1M!B716/100)*((A716-A717)/360)))</f>
        <v>119.3268777641379</v>
      </c>
      <c r="J716" s="3">
        <f t="shared" si="294"/>
        <v>114.16249290654021</v>
      </c>
      <c r="K716" s="3">
        <f t="shared" si="287"/>
        <v>1.1328122088054313</v>
      </c>
      <c r="L716" s="13">
        <f t="shared" si="295"/>
        <v>1132.8122088054313</v>
      </c>
      <c r="M716" s="3">
        <f t="shared" si="296"/>
        <v>-3.6697311751049712E-3</v>
      </c>
      <c r="N716" s="3">
        <f t="shared" ref="N716:N779" si="302">SQRT(252)*STDEV(M717:M895)</f>
        <v>6.3947380110882635E-2</v>
      </c>
      <c r="O716" s="3">
        <v>705</v>
      </c>
      <c r="P716" s="3">
        <f t="shared" ref="P716:P779" si="303">O716/252</f>
        <v>2.7976190476190474</v>
      </c>
      <c r="Q716" s="3">
        <f>(  'Swap(vs6M)_2Y'!B719 + ( ('Swap(vs6M)_3Y'!B723 - 'Swap(vs6M)_2Y'!B719)/1  )*(P716-2) )/100</f>
        <v>1.5739999999999999E-3</v>
      </c>
      <c r="R716" s="3">
        <f t="shared" si="278"/>
        <v>1.2605472180222899</v>
      </c>
      <c r="S716" s="3">
        <f t="shared" si="279"/>
        <v>1.1535882892995286</v>
      </c>
      <c r="T716" s="13">
        <f t="shared" si="280"/>
        <v>0.8962639872054402</v>
      </c>
      <c r="U716" s="13">
        <f t="shared" si="280"/>
        <v>0.875665499117389</v>
      </c>
      <c r="V716" s="3">
        <f t="shared" si="281"/>
        <v>143.48076192724466</v>
      </c>
      <c r="W716" s="13">
        <f t="shared" si="282"/>
        <v>0.8962639872054402</v>
      </c>
      <c r="X716" s="3">
        <f t="shared" si="283"/>
        <v>1.4876221353073683E-3</v>
      </c>
      <c r="Y716" s="3">
        <f t="shared" si="284"/>
        <v>-5.2754702034922438</v>
      </c>
      <c r="Z716" s="3">
        <f t="shared" si="285"/>
        <v>341.52288175543237</v>
      </c>
      <c r="AA716" s="3">
        <f t="shared" si="286"/>
        <v>2439.0147130541964</v>
      </c>
      <c r="AD716" s="3">
        <f t="shared" si="297"/>
        <v>-2.4426798864406463E-3</v>
      </c>
      <c r="AE716" s="3">
        <f>Eur_1M!B715/100</f>
        <v>-7.2999999999999996E-4</v>
      </c>
      <c r="AF716" s="3">
        <f t="shared" si="298"/>
        <v>1.5</v>
      </c>
      <c r="AG716" s="3">
        <f t="shared" si="299"/>
        <v>-0.5</v>
      </c>
      <c r="AH716" s="3">
        <f t="shared" si="301"/>
        <v>0.99755732011355935</v>
      </c>
      <c r="AI716" s="3">
        <f t="shared" si="300"/>
        <v>0.99926999999999999</v>
      </c>
      <c r="AL716" s="25"/>
      <c r="AM716" s="25"/>
    </row>
    <row r="717" spans="1:39">
      <c r="A717" s="4">
        <v>42205</v>
      </c>
      <c r="B717" s="3">
        <v>138.78200000000001</v>
      </c>
      <c r="C717" s="3">
        <f t="shared" si="288"/>
        <v>9.7322205433159829E-4</v>
      </c>
      <c r="D717" s="3">
        <f t="shared" si="289"/>
        <v>9.4716116703741648E-7</v>
      </c>
      <c r="E717" s="3">
        <f t="shared" si="290"/>
        <v>5.7496814388443096E-5</v>
      </c>
      <c r="F717" s="3">
        <f t="shared" si="291"/>
        <v>2.4723942537571179E-3</v>
      </c>
      <c r="G717" s="3">
        <f t="shared" si="292"/>
        <v>2.6844158382903271E-2</v>
      </c>
      <c r="H717" s="3">
        <f t="shared" si="293"/>
        <v>1.5</v>
      </c>
      <c r="I717" s="13">
        <f>I718*(1+(H718*((B717/B718)-1))+((1-H718)*(Eur_1M!B717/100)*((A717-A718)/360)))</f>
        <v>119.76557979442489</v>
      </c>
      <c r="J717" s="3">
        <f t="shared" si="294"/>
        <v>114.58220821594199</v>
      </c>
      <c r="K717" s="3">
        <f t="shared" si="287"/>
        <v>1.1369769621723897</v>
      </c>
      <c r="L717" s="13">
        <f t="shared" si="295"/>
        <v>1136.9769621723897</v>
      </c>
      <c r="M717" s="3">
        <f t="shared" si="296"/>
        <v>1.4624737466274922E-3</v>
      </c>
      <c r="N717" s="3">
        <f t="shared" si="302"/>
        <v>6.4032957172541191E-2</v>
      </c>
      <c r="O717" s="3">
        <v>706</v>
      </c>
      <c r="P717" s="3">
        <f t="shared" si="303"/>
        <v>2.8015873015873014</v>
      </c>
      <c r="Q717" s="3">
        <f>(  'Swap(vs6M)_2Y'!B720 + ( ('Swap(vs6M)_3Y'!B724 - 'Swap(vs6M)_2Y'!B720)/1  )*(P717-2) )/100</f>
        <v>1.606301587301587E-3</v>
      </c>
      <c r="R717" s="3">
        <f t="shared" si="278"/>
        <v>1.2933317602348504</v>
      </c>
      <c r="S717" s="3">
        <f t="shared" si="279"/>
        <v>1.1861537626000023</v>
      </c>
      <c r="T717" s="13">
        <f t="shared" si="280"/>
        <v>0.90205182975031373</v>
      </c>
      <c r="U717" s="13">
        <f t="shared" si="280"/>
        <v>0.88221920890782124</v>
      </c>
      <c r="V717" s="3">
        <f t="shared" si="281"/>
        <v>147.35417805377585</v>
      </c>
      <c r="W717" s="13">
        <f t="shared" si="282"/>
        <v>0.90205182975031373</v>
      </c>
      <c r="X717" s="3">
        <f t="shared" si="283"/>
        <v>1.418499028676506E-3</v>
      </c>
      <c r="Y717" s="3">
        <f t="shared" si="284"/>
        <v>-5.1700689003927218</v>
      </c>
      <c r="Z717" s="3">
        <f t="shared" si="285"/>
        <v>328.95772674525324</v>
      </c>
      <c r="AA717" s="3">
        <f t="shared" si="286"/>
        <v>2460.5163792333078</v>
      </c>
      <c r="AD717" s="3">
        <f t="shared" si="297"/>
        <v>9.7369578858552686E-4</v>
      </c>
      <c r="AE717" s="3">
        <f>Eur_1M!B716/100</f>
        <v>-7.2999999999999996E-4</v>
      </c>
      <c r="AF717" s="3">
        <f t="shared" si="298"/>
        <v>1.5</v>
      </c>
      <c r="AG717" s="3">
        <f t="shared" si="299"/>
        <v>-0.5</v>
      </c>
      <c r="AH717" s="3">
        <f t="shared" si="301"/>
        <v>1.0009736957885855</v>
      </c>
      <c r="AI717" s="3">
        <f t="shared" si="300"/>
        <v>0.99926999999999999</v>
      </c>
      <c r="AL717" s="25"/>
      <c r="AM717" s="25"/>
    </row>
    <row r="718" spans="1:39">
      <c r="A718" s="4">
        <v>42202</v>
      </c>
      <c r="B718" s="3">
        <v>138.64699999999999</v>
      </c>
      <c r="C718" s="3">
        <f t="shared" si="288"/>
        <v>2.6215931614782949E-3</v>
      </c>
      <c r="D718" s="3">
        <f t="shared" si="289"/>
        <v>6.8727507043097612E-6</v>
      </c>
      <c r="E718" s="3">
        <f t="shared" si="290"/>
        <v>5.6896023659732152E-5</v>
      </c>
      <c r="F718" s="3">
        <f t="shared" si="291"/>
        <v>9.1063975484283492E-4</v>
      </c>
      <c r="G718" s="3">
        <f t="shared" si="292"/>
        <v>2.6765041776763063E-2</v>
      </c>
      <c r="H718" s="3">
        <f t="shared" si="293"/>
        <v>1.5</v>
      </c>
      <c r="I718" s="13">
        <f>I719*(1+(H719*((B718/B719)-1))+((1-H719)*(Eur_1M!B718/100)*((A718-A719)/360)))</f>
        <v>119.59055379488647</v>
      </c>
      <c r="J718" s="3">
        <f t="shared" si="294"/>
        <v>114.41475722078346</v>
      </c>
      <c r="K718" s="3">
        <f t="shared" si="287"/>
        <v>1.1353153785220791</v>
      </c>
      <c r="L718" s="13">
        <f t="shared" si="295"/>
        <v>1135.3153785220791</v>
      </c>
      <c r="M718" s="3">
        <f t="shared" si="296"/>
        <v>3.9307991999864254E-3</v>
      </c>
      <c r="N718" s="3">
        <f t="shared" si="302"/>
        <v>6.4060144402770747E-2</v>
      </c>
      <c r="O718" s="3">
        <v>707</v>
      </c>
      <c r="P718" s="3">
        <f t="shared" si="303"/>
        <v>2.8055555555555554</v>
      </c>
      <c r="Q718" s="3">
        <f>(  'Swap(vs6M)_2Y'!B721 + ( ('Swap(vs6M)_3Y'!B725 - 'Swap(vs6M)_2Y'!B721)/1  )*(P718-2) )/100</f>
        <v>1.6512499999999997E-3</v>
      </c>
      <c r="R718" s="3">
        <f t="shared" si="278"/>
        <v>1.2795944505565437</v>
      </c>
      <c r="S718" s="3">
        <f t="shared" si="279"/>
        <v>1.1722950366367288</v>
      </c>
      <c r="T718" s="13">
        <f t="shared" si="280"/>
        <v>0.89965609870693919</v>
      </c>
      <c r="U718" s="13">
        <f t="shared" si="280"/>
        <v>0.87946068818045853</v>
      </c>
      <c r="V718" s="3">
        <f t="shared" si="281"/>
        <v>145.99754759612597</v>
      </c>
      <c r="W718" s="13">
        <f t="shared" si="282"/>
        <v>0.89965609870693919</v>
      </c>
      <c r="X718" s="3">
        <f t="shared" si="283"/>
        <v>1.4442672512717423E-3</v>
      </c>
      <c r="Y718" s="3">
        <f t="shared" si="284"/>
        <v>-5.265172617849335</v>
      </c>
      <c r="Z718" s="3">
        <f t="shared" si="285"/>
        <v>334.57030434473825</v>
      </c>
      <c r="AA718" s="3">
        <f t="shared" si="286"/>
        <v>2455.9717089264163</v>
      </c>
      <c r="AD718" s="3">
        <f t="shared" si="297"/>
        <v>2.6250325417256359E-3</v>
      </c>
      <c r="AE718" s="3">
        <f>Eur_1M!B717/100</f>
        <v>-7.1999999999999994E-4</v>
      </c>
      <c r="AF718" s="3">
        <f t="shared" si="298"/>
        <v>1.5</v>
      </c>
      <c r="AG718" s="3">
        <f t="shared" si="299"/>
        <v>-0.5</v>
      </c>
      <c r="AH718" s="3">
        <f t="shared" si="301"/>
        <v>1.0026250325417256</v>
      </c>
      <c r="AI718" s="3">
        <f t="shared" si="300"/>
        <v>0.99927999999999995</v>
      </c>
      <c r="AL718" s="25"/>
      <c r="AM718" s="25"/>
    </row>
    <row r="719" spans="1:39">
      <c r="A719" s="4">
        <v>42201</v>
      </c>
      <c r="B719" s="3">
        <v>138.28399999999999</v>
      </c>
      <c r="C719" s="3">
        <f t="shared" si="288"/>
        <v>1.0129220771421491E-3</v>
      </c>
      <c r="D719" s="3">
        <f t="shared" si="289"/>
        <v>1.0260111343619659E-6</v>
      </c>
      <c r="E719" s="3">
        <f t="shared" si="290"/>
        <v>5.0265795788952314E-5</v>
      </c>
      <c r="F719" s="3">
        <f t="shared" si="291"/>
        <v>-1.2184873331543258E-3</v>
      </c>
      <c r="G719" s="3">
        <f t="shared" si="292"/>
        <v>2.5147836065370178E-2</v>
      </c>
      <c r="H719" s="3">
        <f t="shared" si="293"/>
        <v>1.5</v>
      </c>
      <c r="I719" s="13">
        <f>I720*(1+(H720*((B719/B720)-1))+((1-H720)*(Eur_1M!B719/100)*((A719-A720)/360)))</f>
        <v>119.12139004005408</v>
      </c>
      <c r="J719" s="3">
        <f t="shared" si="294"/>
        <v>113.96589854923648</v>
      </c>
      <c r="K719" s="3">
        <f t="shared" si="287"/>
        <v>1.1308614412418827</v>
      </c>
      <c r="L719" s="13">
        <f t="shared" si="295"/>
        <v>1130.8614412418826</v>
      </c>
      <c r="M719" s="3">
        <f t="shared" si="296"/>
        <v>1.5199971028299465E-3</v>
      </c>
      <c r="N719" s="3">
        <f t="shared" si="302"/>
        <v>6.4164862571795697E-2</v>
      </c>
      <c r="O719" s="3">
        <v>708</v>
      </c>
      <c r="P719" s="3">
        <f t="shared" si="303"/>
        <v>2.8095238095238093</v>
      </c>
      <c r="Q719" s="3">
        <f>(  'Swap(vs6M)_2Y'!B722 + ( ('Swap(vs6M)_3Y'!B726 - 'Swap(vs6M)_2Y'!B722)/1  )*(P719-2) )/100</f>
        <v>1.6718571428571427E-3</v>
      </c>
      <c r="R719" s="3">
        <f t="shared" si="278"/>
        <v>1.2409056422206528</v>
      </c>
      <c r="S719" s="3">
        <f t="shared" si="279"/>
        <v>1.1333548467480488</v>
      </c>
      <c r="T719" s="13">
        <f t="shared" si="280"/>
        <v>0.8926796959038934</v>
      </c>
      <c r="U719" s="13">
        <f t="shared" si="280"/>
        <v>0.87146736610254905</v>
      </c>
      <c r="V719" s="3">
        <f t="shared" si="281"/>
        <v>142.1134717634385</v>
      </c>
      <c r="W719" s="13">
        <f t="shared" si="282"/>
        <v>0.8926796959038934</v>
      </c>
      <c r="X719" s="3">
        <f t="shared" si="283"/>
        <v>1.5188453494450376E-3</v>
      </c>
      <c r="Y719" s="3">
        <f t="shared" si="284"/>
        <v>-5.4486394853110447</v>
      </c>
      <c r="Z719" s="3">
        <f t="shared" si="285"/>
        <v>350.15661369371958</v>
      </c>
      <c r="AA719" s="3">
        <f t="shared" si="286"/>
        <v>2436.9348079578299</v>
      </c>
      <c r="AD719" s="3">
        <f t="shared" si="297"/>
        <v>1.0134352559647564E-3</v>
      </c>
      <c r="AE719" s="3">
        <f>Eur_1M!B718/100</f>
        <v>-7.0999999999999991E-4</v>
      </c>
      <c r="AF719" s="3">
        <f t="shared" si="298"/>
        <v>1.5</v>
      </c>
      <c r="AG719" s="3">
        <f t="shared" si="299"/>
        <v>-0.5</v>
      </c>
      <c r="AH719" s="3">
        <f t="shared" si="301"/>
        <v>1.0010134352559648</v>
      </c>
      <c r="AI719" s="3">
        <f t="shared" si="300"/>
        <v>0.99929000000000001</v>
      </c>
      <c r="AL719" s="25"/>
      <c r="AM719" s="25"/>
    </row>
    <row r="720" spans="1:39">
      <c r="A720" s="4">
        <v>42200</v>
      </c>
      <c r="B720" s="3">
        <v>138.14400000000001</v>
      </c>
      <c r="C720" s="3">
        <f t="shared" si="288"/>
        <v>2.5803473140219137E-3</v>
      </c>
      <c r="D720" s="3">
        <f t="shared" si="289"/>
        <v>6.6581922609801047E-6</v>
      </c>
      <c r="E720" s="3">
        <f t="shared" si="290"/>
        <v>4.9350207197284219E-5</v>
      </c>
      <c r="F720" s="3">
        <f t="shared" si="291"/>
        <v>-1.8991105347433536E-3</v>
      </c>
      <c r="G720" s="3">
        <f t="shared" si="292"/>
        <v>2.4890569289736666E-2</v>
      </c>
      <c r="H720" s="3">
        <f t="shared" si="293"/>
        <v>1.5</v>
      </c>
      <c r="I720" s="13">
        <f>I721*(1+(H721*((B720/B721)-1))+((1-H721)*(Eur_1M!B720/100)*((A720-A721)/360)))</f>
        <v>118.94046341111827</v>
      </c>
      <c r="J720" s="3">
        <f t="shared" si="294"/>
        <v>113.79280229984568</v>
      </c>
      <c r="K720" s="3">
        <f t="shared" si="287"/>
        <v>1.1291438408320102</v>
      </c>
      <c r="L720" s="13">
        <f t="shared" si="295"/>
        <v>1129.1438408320103</v>
      </c>
      <c r="M720" s="3">
        <f t="shared" si="296"/>
        <v>3.8690107401319418E-3</v>
      </c>
      <c r="N720" s="3">
        <f t="shared" si="302"/>
        <v>6.4029004033235776E-2</v>
      </c>
      <c r="O720" s="3">
        <v>709</v>
      </c>
      <c r="P720" s="3">
        <f t="shared" si="303"/>
        <v>2.8134920634920637</v>
      </c>
      <c r="Q720" s="3">
        <f>(  'Swap(vs6M)_2Y'!B723 + ( ('Swap(vs6M)_3Y'!B727 - 'Swap(vs6M)_2Y'!B723)/1  )*(P720-2) )/100</f>
        <v>1.7151984126984126E-3</v>
      </c>
      <c r="R720" s="3">
        <f t="shared" si="278"/>
        <v>1.2295536364404447</v>
      </c>
      <c r="S720" s="3">
        <f t="shared" si="279"/>
        <v>1.1221547956930453</v>
      </c>
      <c r="T720" s="13">
        <f t="shared" si="280"/>
        <v>0.89056784956266388</v>
      </c>
      <c r="U720" s="13">
        <f t="shared" si="280"/>
        <v>0.86910168551375699</v>
      </c>
      <c r="V720" s="3">
        <f t="shared" si="281"/>
        <v>140.66143488453565</v>
      </c>
      <c r="W720" s="13">
        <f t="shared" si="282"/>
        <v>0.89056784956266388</v>
      </c>
      <c r="X720" s="3">
        <f t="shared" si="283"/>
        <v>1.5448187700528935E-3</v>
      </c>
      <c r="Y720" s="3">
        <f t="shared" si="284"/>
        <v>-5.5208850923672204</v>
      </c>
      <c r="Z720" s="3">
        <f t="shared" si="285"/>
        <v>354.81217871280711</v>
      </c>
      <c r="AA720" s="3">
        <f t="shared" si="286"/>
        <v>2433.4392738497522</v>
      </c>
      <c r="AD720" s="3">
        <f t="shared" si="297"/>
        <v>2.5836792754085902E-3</v>
      </c>
      <c r="AE720" s="3">
        <f>Eur_1M!B719/100</f>
        <v>-7.1999999999999994E-4</v>
      </c>
      <c r="AF720" s="3">
        <f t="shared" si="298"/>
        <v>1.5</v>
      </c>
      <c r="AG720" s="3">
        <f t="shared" si="299"/>
        <v>-0.5</v>
      </c>
      <c r="AH720" s="3">
        <f t="shared" si="301"/>
        <v>1.0025836792754086</v>
      </c>
      <c r="AI720" s="3">
        <f t="shared" si="300"/>
        <v>0.99927999999999995</v>
      </c>
      <c r="AL720" s="25"/>
      <c r="AM720" s="25"/>
    </row>
    <row r="721" spans="1:39">
      <c r="A721" s="4">
        <v>42199</v>
      </c>
      <c r="B721" s="3">
        <v>137.78800000000001</v>
      </c>
      <c r="C721" s="3">
        <f t="shared" si="288"/>
        <v>9.2939508882704811E-4</v>
      </c>
      <c r="D721" s="3">
        <f t="shared" si="289"/>
        <v>8.6377523113583659E-7</v>
      </c>
      <c r="E721" s="3">
        <f t="shared" si="290"/>
        <v>4.2693957283796712E-5</v>
      </c>
      <c r="F721" s="3">
        <f t="shared" si="291"/>
        <v>-4.5235299203367938E-3</v>
      </c>
      <c r="G721" s="3">
        <f t="shared" si="292"/>
        <v>2.2914026235551093E-2</v>
      </c>
      <c r="H721" s="3">
        <f t="shared" si="293"/>
        <v>1.5</v>
      </c>
      <c r="I721" s="13">
        <f>I722*(1+(H722*((B721/B722)-1))+((1-H722)*(Eur_1M!B721/100)*((A721-A722)/360)))</f>
        <v>118.48117055817357</v>
      </c>
      <c r="J721" s="3">
        <f t="shared" si="294"/>
        <v>113.35338732436995</v>
      </c>
      <c r="K721" s="3">
        <f t="shared" si="287"/>
        <v>1.1247836115108238</v>
      </c>
      <c r="L721" s="13">
        <f t="shared" si="295"/>
        <v>1124.7836115108239</v>
      </c>
      <c r="M721" s="3">
        <f t="shared" si="296"/>
        <v>1.3947536552704515E-3</v>
      </c>
      <c r="N721" s="3">
        <f t="shared" si="302"/>
        <v>6.4017257650784143E-2</v>
      </c>
      <c r="O721" s="3">
        <v>710</v>
      </c>
      <c r="P721" s="3">
        <f t="shared" si="303"/>
        <v>2.8174603174603177</v>
      </c>
      <c r="Q721" s="3">
        <f>(  'Swap(vs6M)_2Y'!B724 + ( ('Swap(vs6M)_3Y'!B728 - 'Swap(vs6M)_2Y'!B724)/1  )*(P721-2) )/100</f>
        <v>1.6857936507936511E-3</v>
      </c>
      <c r="R721" s="3">
        <f t="shared" si="278"/>
        <v>1.1922553050056448</v>
      </c>
      <c r="S721" s="3">
        <f t="shared" si="279"/>
        <v>1.084800467930003</v>
      </c>
      <c r="T721" s="13">
        <f t="shared" si="280"/>
        <v>0.88341942304713783</v>
      </c>
      <c r="U721" s="13">
        <f t="shared" si="280"/>
        <v>0.8609949808784344</v>
      </c>
      <c r="V721" s="3">
        <f t="shared" si="281"/>
        <v>136.74044250921122</v>
      </c>
      <c r="W721" s="13">
        <f t="shared" si="282"/>
        <v>0.88341942304713783</v>
      </c>
      <c r="X721" s="3">
        <f t="shared" si="283"/>
        <v>1.6216093446054425E-3</v>
      </c>
      <c r="Y721" s="3">
        <f t="shared" si="284"/>
        <v>-5.6484431547895078</v>
      </c>
      <c r="Z721" s="3">
        <f t="shared" si="285"/>
        <v>370.03182028634427</v>
      </c>
      <c r="AA721" s="3">
        <f t="shared" si="286"/>
        <v>2414.3247027914103</v>
      </c>
      <c r="AD721" s="3">
        <f t="shared" si="297"/>
        <v>9.2982711027178588E-4</v>
      </c>
      <c r="AE721" s="3">
        <f>Eur_1M!B720/100</f>
        <v>-7.0999999999999991E-4</v>
      </c>
      <c r="AF721" s="3">
        <f t="shared" si="298"/>
        <v>1.5</v>
      </c>
      <c r="AG721" s="3">
        <f t="shared" si="299"/>
        <v>-0.5</v>
      </c>
      <c r="AH721" s="3">
        <f t="shared" si="301"/>
        <v>1.0009298271102718</v>
      </c>
      <c r="AI721" s="3">
        <f t="shared" si="300"/>
        <v>0.99929000000000001</v>
      </c>
      <c r="AL721" s="25"/>
      <c r="AM721" s="25"/>
    </row>
    <row r="722" spans="1:39">
      <c r="A722" s="4">
        <v>42198</v>
      </c>
      <c r="B722" s="3">
        <v>137.66</v>
      </c>
      <c r="C722" s="3">
        <f t="shared" si="288"/>
        <v>4.3595147097492715E-4</v>
      </c>
      <c r="D722" s="3">
        <f t="shared" si="289"/>
        <v>1.9005368504520274E-7</v>
      </c>
      <c r="E722" s="3">
        <f t="shared" si="290"/>
        <v>4.2069534526523277E-5</v>
      </c>
      <c r="F722" s="3">
        <f t="shared" si="291"/>
        <v>-4.9636883855731697E-3</v>
      </c>
      <c r="G722" s="3">
        <f t="shared" si="292"/>
        <v>2.2683784241811961E-2</v>
      </c>
      <c r="H722" s="3">
        <f t="shared" si="293"/>
        <v>1.5</v>
      </c>
      <c r="I722" s="13">
        <f>I723*(1+(H723*((B722/B723)-1))+((1-H723)*(Eur_1M!B722/100)*((A722-A723)/360)))</f>
        <v>118.31603370184442</v>
      </c>
      <c r="J722" s="3">
        <f t="shared" si="294"/>
        <v>113.19539747713243</v>
      </c>
      <c r="K722" s="3">
        <f t="shared" si="287"/>
        <v>1.1232159089908333</v>
      </c>
      <c r="L722" s="13">
        <f t="shared" si="295"/>
        <v>1123.2159089908334</v>
      </c>
      <c r="M722" s="3">
        <f t="shared" si="296"/>
        <v>6.5681235230970712E-4</v>
      </c>
      <c r="N722" s="3">
        <f t="shared" si="302"/>
        <v>6.4018033058422852E-2</v>
      </c>
      <c r="O722" s="3">
        <v>711</v>
      </c>
      <c r="P722" s="3">
        <f t="shared" si="303"/>
        <v>2.8214285714285716</v>
      </c>
      <c r="Q722" s="3">
        <f>(  'Swap(vs6M)_2Y'!B725 + ( ('Swap(vs6M)_3Y'!B729 - 'Swap(vs6M)_2Y'!B725)/1  )*(P722-2) )/100</f>
        <v>1.7632500000000001E-3</v>
      </c>
      <c r="R722" s="3">
        <f t="shared" si="278"/>
        <v>1.1806029644487837</v>
      </c>
      <c r="S722" s="3">
        <f t="shared" si="279"/>
        <v>1.0730711791185055</v>
      </c>
      <c r="T722" s="13">
        <f t="shared" si="280"/>
        <v>0.88111975728187975</v>
      </c>
      <c r="U722" s="13">
        <f t="shared" si="280"/>
        <v>0.85838040948038208</v>
      </c>
      <c r="V722" s="3">
        <f t="shared" si="281"/>
        <v>135.56705789125203</v>
      </c>
      <c r="W722" s="13">
        <f t="shared" si="282"/>
        <v>0.88111975728187975</v>
      </c>
      <c r="X722" s="3">
        <f t="shared" si="283"/>
        <v>1.645299881543341E-3</v>
      </c>
      <c r="Y722" s="3">
        <f t="shared" si="284"/>
        <v>-5.7595261051203241</v>
      </c>
      <c r="Z722" s="3">
        <f t="shared" si="285"/>
        <v>374.9237437407827</v>
      </c>
      <c r="AA722" s="3">
        <f t="shared" si="286"/>
        <v>2409.8404652106378</v>
      </c>
      <c r="AD722" s="3">
        <f t="shared" si="297"/>
        <v>4.3604651162798547E-4</v>
      </c>
      <c r="AE722" s="3">
        <f>Eur_1M!B721/100</f>
        <v>-7.0999999999999991E-4</v>
      </c>
      <c r="AF722" s="3">
        <f t="shared" si="298"/>
        <v>1.5</v>
      </c>
      <c r="AG722" s="3">
        <f t="shared" si="299"/>
        <v>-0.5</v>
      </c>
      <c r="AH722" s="3">
        <f t="shared" si="301"/>
        <v>1.000436046511628</v>
      </c>
      <c r="AI722" s="3">
        <f t="shared" si="300"/>
        <v>0.99929000000000001</v>
      </c>
      <c r="AL722" s="25"/>
      <c r="AM722" s="25"/>
    </row>
    <row r="723" spans="1:39">
      <c r="A723" s="4">
        <v>42195</v>
      </c>
      <c r="B723" s="3">
        <v>137.6</v>
      </c>
      <c r="C723" s="3">
        <f t="shared" si="288"/>
        <v>-3.4605750645081467E-3</v>
      </c>
      <c r="D723" s="3">
        <f t="shared" si="289"/>
        <v>1.1975579777095563E-5</v>
      </c>
      <c r="E723" s="3">
        <f t="shared" si="290"/>
        <v>4.7449769557149754E-5</v>
      </c>
      <c r="F723" s="3">
        <f t="shared" si="291"/>
        <v>-7.7597857663747926E-3</v>
      </c>
      <c r="G723" s="3">
        <f t="shared" si="292"/>
        <v>2.3662884504680876E-2</v>
      </c>
      <c r="H723" s="3">
        <f t="shared" si="293"/>
        <v>1.5</v>
      </c>
      <c r="I723" s="13">
        <f>I724*(1+(H724*((B723/B724)-1))+((1-H724)*(Eur_1M!B723/100)*((A723-A724)/360)))</f>
        <v>118.23834778476058</v>
      </c>
      <c r="J723" s="3">
        <f t="shared" si="294"/>
        <v>113.1210737528869</v>
      </c>
      <c r="K723" s="3">
        <f t="shared" si="287"/>
        <v>1.1224784091335189</v>
      </c>
      <c r="L723" s="13">
        <f t="shared" si="295"/>
        <v>1122.4784091335189</v>
      </c>
      <c r="M723" s="3">
        <f t="shared" si="296"/>
        <v>-5.194372577331156E-3</v>
      </c>
      <c r="N723" s="3">
        <f t="shared" si="302"/>
        <v>6.3675705476620256E-2</v>
      </c>
      <c r="O723" s="3">
        <v>712</v>
      </c>
      <c r="P723" s="3">
        <f t="shared" si="303"/>
        <v>2.8253968253968256</v>
      </c>
      <c r="Q723" s="3">
        <f>(  'Swap(vs6M)_2Y'!B726 + ( ('Swap(vs6M)_3Y'!B730 - 'Swap(vs6M)_2Y'!B726)/1  )*(P723-2) )/100</f>
        <v>1.8089206349206348E-3</v>
      </c>
      <c r="R723" s="3">
        <f t="shared" si="278"/>
        <v>1.1807495738042906</v>
      </c>
      <c r="S723" s="3">
        <f t="shared" si="279"/>
        <v>1.0737176105250861</v>
      </c>
      <c r="T723" s="13">
        <f t="shared" si="280"/>
        <v>0.88114888921250267</v>
      </c>
      <c r="U723" s="13">
        <f t="shared" si="280"/>
        <v>0.85852536700980231</v>
      </c>
      <c r="V723" s="3">
        <f t="shared" si="281"/>
        <v>134.92189574457757</v>
      </c>
      <c r="W723" s="13">
        <f t="shared" si="282"/>
        <v>0.88114888921250267</v>
      </c>
      <c r="X723" s="3">
        <f t="shared" si="283"/>
        <v>1.6537829321093631E-3</v>
      </c>
      <c r="Y723" s="3">
        <f t="shared" si="284"/>
        <v>-5.769360759979369</v>
      </c>
      <c r="Z723" s="3">
        <f t="shared" si="285"/>
        <v>374.8760678192445</v>
      </c>
      <c r="AA723" s="3">
        <f t="shared" si="286"/>
        <v>2413.3090469501949</v>
      </c>
      <c r="AD723" s="3">
        <f t="shared" si="297"/>
        <v>-3.4545941757135878E-3</v>
      </c>
      <c r="AE723" s="3">
        <f>Eur_1M!B722/100</f>
        <v>-7.0999999999999991E-4</v>
      </c>
      <c r="AF723" s="3">
        <f t="shared" si="298"/>
        <v>1.5</v>
      </c>
      <c r="AG723" s="3">
        <f t="shared" si="299"/>
        <v>-0.5</v>
      </c>
      <c r="AH723" s="3">
        <f t="shared" si="301"/>
        <v>0.99654540582428641</v>
      </c>
      <c r="AI723" s="3">
        <f t="shared" si="300"/>
        <v>0.99929000000000001</v>
      </c>
      <c r="AL723" s="25"/>
      <c r="AM723" s="25"/>
    </row>
    <row r="724" spans="1:39">
      <c r="A724" s="4">
        <v>42194</v>
      </c>
      <c r="B724" s="3">
        <v>138.077</v>
      </c>
      <c r="C724" s="3">
        <f t="shared" si="288"/>
        <v>-1.0134133349385579E-3</v>
      </c>
      <c r="D724" s="3">
        <f t="shared" si="289"/>
        <v>1.0270065874312898E-6</v>
      </c>
      <c r="E724" s="3">
        <f t="shared" si="290"/>
        <v>3.7046640029275635E-5</v>
      </c>
      <c r="F724" s="3">
        <f t="shared" si="291"/>
        <v>-5.5531844851737146E-3</v>
      </c>
      <c r="G724" s="3">
        <f t="shared" si="292"/>
        <v>2.1150882106315504E-2</v>
      </c>
      <c r="H724" s="3">
        <f t="shared" si="293"/>
        <v>1.5</v>
      </c>
      <c r="I724" s="13">
        <f>I725*(1+(H725*((B724/B725)-1))+((1-H725)*(Eur_1M!B724/100)*((A724-A725)/360)))</f>
        <v>118.85411970593607</v>
      </c>
      <c r="J724" s="3">
        <f t="shared" si="294"/>
        <v>113.71019549059126</v>
      </c>
      <c r="K724" s="3">
        <f t="shared" si="287"/>
        <v>1.1283241495334813</v>
      </c>
      <c r="L724" s="13">
        <f t="shared" si="295"/>
        <v>1128.3241495334812</v>
      </c>
      <c r="M724" s="3">
        <f t="shared" si="296"/>
        <v>-1.5195177791040868E-3</v>
      </c>
      <c r="N724" s="3">
        <f t="shared" si="302"/>
        <v>6.3662442462834326E-2</v>
      </c>
      <c r="O724" s="3">
        <v>713</v>
      </c>
      <c r="P724" s="3">
        <f t="shared" si="303"/>
        <v>2.8293650793650795</v>
      </c>
      <c r="Q724" s="3">
        <f>(  'Swap(vs6M)_2Y'!B727 + ( ('Swap(vs6M)_3Y'!B731 - 'Swap(vs6M)_2Y'!B727)/1  )*(P724-2) )/100</f>
        <v>1.7655555555555558E-3</v>
      </c>
      <c r="R724" s="3">
        <f t="shared" si="278"/>
        <v>1.2276482518483398</v>
      </c>
      <c r="S724" s="3">
        <f t="shared" si="279"/>
        <v>1.1205634613861781</v>
      </c>
      <c r="T724" s="13">
        <f t="shared" si="280"/>
        <v>0.89021047995682467</v>
      </c>
      <c r="U724" s="13">
        <f t="shared" si="280"/>
        <v>0.86876313731333121</v>
      </c>
      <c r="V724" s="3">
        <f t="shared" si="281"/>
        <v>140.01184429303271</v>
      </c>
      <c r="W724" s="13">
        <f t="shared" si="282"/>
        <v>0.89021047995682467</v>
      </c>
      <c r="X724" s="3">
        <f t="shared" si="283"/>
        <v>1.5541086989836529E-3</v>
      </c>
      <c r="Y724" s="3">
        <f t="shared" si="284"/>
        <v>-5.5356653029467493</v>
      </c>
      <c r="Z724" s="3">
        <f t="shared" si="285"/>
        <v>356.38666372616626</v>
      </c>
      <c r="AA724" s="3">
        <f t="shared" si="286"/>
        <v>2445.7997646284171</v>
      </c>
      <c r="AD724" s="3">
        <f t="shared" si="297"/>
        <v>-1.0129000050645987E-3</v>
      </c>
      <c r="AE724" s="3">
        <f>Eur_1M!B723/100</f>
        <v>-7.0999999999999991E-4</v>
      </c>
      <c r="AF724" s="3">
        <f t="shared" si="298"/>
        <v>1.5</v>
      </c>
      <c r="AG724" s="3">
        <f t="shared" si="299"/>
        <v>-0.5</v>
      </c>
      <c r="AH724" s="3">
        <f t="shared" si="301"/>
        <v>0.9989870999949354</v>
      </c>
      <c r="AI724" s="3">
        <f t="shared" si="300"/>
        <v>0.99929000000000001</v>
      </c>
      <c r="AL724" s="25"/>
      <c r="AM724" s="25"/>
    </row>
    <row r="725" spans="1:39">
      <c r="A725" s="4">
        <v>42193</v>
      </c>
      <c r="B725" s="3">
        <v>138.21700000000001</v>
      </c>
      <c r="C725" s="3">
        <f t="shared" si="288"/>
        <v>7.2376185605316722E-4</v>
      </c>
      <c r="D725" s="3">
        <f t="shared" si="289"/>
        <v>5.2383122427752552E-7</v>
      </c>
      <c r="E725" s="3">
        <f t="shared" si="290"/>
        <v>3.7008468556713877E-5</v>
      </c>
      <c r="F725" s="3">
        <f t="shared" si="291"/>
        <v>-3.5453692622293411E-3</v>
      </c>
      <c r="G725" s="3">
        <f t="shared" si="292"/>
        <v>2.1409993661724695E-2</v>
      </c>
      <c r="H725" s="3">
        <f t="shared" si="293"/>
        <v>1.5</v>
      </c>
      <c r="I725" s="13">
        <f>I726*(1+(H726*((B725/B726)-1))+((1-H726)*(Eur_1M!B725/100)*((A725-A726)/360)))</f>
        <v>119.0348579366504</v>
      </c>
      <c r="J725" s="3">
        <f t="shared" si="294"/>
        <v>113.8831114955055</v>
      </c>
      <c r="K725" s="3">
        <f t="shared" si="287"/>
        <v>1.1300399614124763</v>
      </c>
      <c r="L725" s="13">
        <f t="shared" si="295"/>
        <v>1130.0399614124763</v>
      </c>
      <c r="M725" s="3">
        <f t="shared" si="296"/>
        <v>1.086403735325876E-3</v>
      </c>
      <c r="N725" s="3">
        <f t="shared" si="302"/>
        <v>6.3673249222863132E-2</v>
      </c>
      <c r="O725" s="3">
        <v>714</v>
      </c>
      <c r="P725" s="3">
        <f t="shared" si="303"/>
        <v>2.8333333333333335</v>
      </c>
      <c r="Q725" s="3">
        <f>(  'Swap(vs6M)_2Y'!B728 + ( ('Swap(vs6M)_3Y'!B732 - 'Swap(vs6M)_2Y'!B728)/1  )*(P725-2) )/100</f>
        <v>1.9466666666666666E-3</v>
      </c>
      <c r="R725" s="3">
        <f t="shared" si="278"/>
        <v>1.2457039467700548</v>
      </c>
      <c r="S725" s="3">
        <f t="shared" si="279"/>
        <v>1.1385258976087438</v>
      </c>
      <c r="T725" s="13">
        <f t="shared" si="280"/>
        <v>0.89356344792132469</v>
      </c>
      <c r="U725" s="13">
        <f t="shared" si="280"/>
        <v>0.87254952438305444</v>
      </c>
      <c r="V725" s="3">
        <f t="shared" si="281"/>
        <v>142.01222750101829</v>
      </c>
      <c r="W725" s="13">
        <f t="shared" si="282"/>
        <v>0.89356344792132469</v>
      </c>
      <c r="X725" s="3">
        <f t="shared" si="283"/>
        <v>1.5161634919722566E-3</v>
      </c>
      <c r="Y725" s="3">
        <f t="shared" si="284"/>
        <v>-5.6140215761812655</v>
      </c>
      <c r="Z725" s="3">
        <f t="shared" si="285"/>
        <v>349.29174476241684</v>
      </c>
      <c r="AA725" s="3">
        <f t="shared" si="286"/>
        <v>2458.6255006715187</v>
      </c>
      <c r="AD725" s="3">
        <f t="shared" si="297"/>
        <v>7.240238348649175E-4</v>
      </c>
      <c r="AE725" s="3">
        <f>Eur_1M!B724/100</f>
        <v>-7.0999999999999991E-4</v>
      </c>
      <c r="AF725" s="3">
        <f t="shared" si="298"/>
        <v>1.5</v>
      </c>
      <c r="AG725" s="3">
        <f t="shared" si="299"/>
        <v>-0.5</v>
      </c>
      <c r="AH725" s="3">
        <f t="shared" si="301"/>
        <v>1.0007240238348649</v>
      </c>
      <c r="AI725" s="3">
        <f t="shared" si="300"/>
        <v>0.99929000000000001</v>
      </c>
      <c r="AL725" s="25"/>
      <c r="AM725" s="25"/>
    </row>
    <row r="726" spans="1:39">
      <c r="A726" s="4">
        <v>42192</v>
      </c>
      <c r="B726" s="3">
        <v>138.11699999999999</v>
      </c>
      <c r="C726" s="3">
        <f t="shared" si="288"/>
        <v>2.3921375359823175E-3</v>
      </c>
      <c r="D726" s="3">
        <f t="shared" si="289"/>
        <v>5.7223219910555536E-6</v>
      </c>
      <c r="E726" s="3">
        <f t="shared" si="290"/>
        <v>3.651816362407513E-5</v>
      </c>
      <c r="F726" s="3">
        <f t="shared" si="291"/>
        <v>-4.4522329796569437E-3</v>
      </c>
      <c r="G726" s="3">
        <f t="shared" si="292"/>
        <v>2.1157522615020536E-2</v>
      </c>
      <c r="H726" s="3">
        <f t="shared" si="293"/>
        <v>1.5</v>
      </c>
      <c r="I726" s="13">
        <f>I727*(1+(H727*((B726/B727)-1))+((1-H727)*(Eur_1M!B726/100)*((A726-A727)/360)))</f>
        <v>118.90560824374111</v>
      </c>
      <c r="J726" s="3">
        <f t="shared" si="294"/>
        <v>113.75945564004019</v>
      </c>
      <c r="K726" s="3">
        <f t="shared" si="287"/>
        <v>1.1288129484137668</v>
      </c>
      <c r="L726" s="13">
        <f t="shared" si="295"/>
        <v>1128.8129484137669</v>
      </c>
      <c r="M726" s="3">
        <f t="shared" si="296"/>
        <v>3.5870049129828733E-3</v>
      </c>
      <c r="N726" s="3">
        <f t="shared" si="302"/>
        <v>6.3566470300928657E-2</v>
      </c>
      <c r="O726" s="3">
        <v>715</v>
      </c>
      <c r="P726" s="3">
        <f t="shared" si="303"/>
        <v>2.8373015873015874</v>
      </c>
      <c r="Q726" s="3">
        <f>(  'Swap(vs6M)_2Y'!B729 + ( ('Swap(vs6M)_3Y'!B733 - 'Swap(vs6M)_2Y'!B729)/1  )*(P726-2) )/100</f>
        <v>2.0649325396825398E-3</v>
      </c>
      <c r="R726" s="3">
        <f t="shared" si="278"/>
        <v>1.2398783798547028</v>
      </c>
      <c r="S726" s="3">
        <f t="shared" si="279"/>
        <v>1.1328051638279049</v>
      </c>
      <c r="T726" s="13">
        <f t="shared" si="280"/>
        <v>0.89248980913039644</v>
      </c>
      <c r="U726" s="13">
        <f t="shared" si="280"/>
        <v>0.87135195876630844</v>
      </c>
      <c r="V726" s="3">
        <f t="shared" si="281"/>
        <v>141.19227682243343</v>
      </c>
      <c r="W726" s="13">
        <f t="shared" si="282"/>
        <v>0.89248980913039644</v>
      </c>
      <c r="X726" s="3">
        <f t="shared" si="283"/>
        <v>1.5303371835395008E-3</v>
      </c>
      <c r="Y726" s="3">
        <f t="shared" si="284"/>
        <v>-5.7284189798971292</v>
      </c>
      <c r="Z726" s="3">
        <f t="shared" si="285"/>
        <v>351.69378478393355</v>
      </c>
      <c r="AA726" s="3">
        <f t="shared" si="286"/>
        <v>2457.8459122090162</v>
      </c>
      <c r="AD726" s="3">
        <f t="shared" si="297"/>
        <v>2.3950009797730765E-3</v>
      </c>
      <c r="AE726" s="3">
        <f>Eur_1M!B725/100</f>
        <v>-6.9000000000000008E-4</v>
      </c>
      <c r="AF726" s="3">
        <f t="shared" si="298"/>
        <v>1.5</v>
      </c>
      <c r="AG726" s="3">
        <f t="shared" si="299"/>
        <v>-0.5</v>
      </c>
      <c r="AH726" s="3">
        <f t="shared" si="301"/>
        <v>1.0023950009797731</v>
      </c>
      <c r="AI726" s="3">
        <f t="shared" si="300"/>
        <v>0.99931000000000003</v>
      </c>
      <c r="AL726" s="25"/>
      <c r="AM726" s="25"/>
    </row>
    <row r="727" spans="1:39">
      <c r="A727" s="4">
        <v>42191</v>
      </c>
      <c r="B727" s="3">
        <v>137.78700000000001</v>
      </c>
      <c r="C727" s="3">
        <f t="shared" si="288"/>
        <v>-1.8779484406703144E-3</v>
      </c>
      <c r="D727" s="3">
        <f t="shared" si="289"/>
        <v>3.5266903458160655E-6</v>
      </c>
      <c r="E727" s="3">
        <f t="shared" si="290"/>
        <v>3.4863914169992873E-5</v>
      </c>
      <c r="F727" s="3">
        <f t="shared" si="291"/>
        <v>-8.8613168552758165E-3</v>
      </c>
      <c r="G727" s="3">
        <f t="shared" si="292"/>
        <v>1.974375517990094E-2</v>
      </c>
      <c r="H727" s="3">
        <f t="shared" si="293"/>
        <v>1.5</v>
      </c>
      <c r="I727" s="13">
        <f>I728*(1+(H728*((B727/B728)-1))+((1-H728)*(Eur_1M!B727/100)*((A727-A728)/360)))</f>
        <v>118.47985728467786</v>
      </c>
      <c r="J727" s="3">
        <f t="shared" si="294"/>
        <v>113.35213088844412</v>
      </c>
      <c r="K727" s="3">
        <f t="shared" si="287"/>
        <v>1.1247711441415493</v>
      </c>
      <c r="L727" s="13">
        <f t="shared" si="295"/>
        <v>1124.7711441415493</v>
      </c>
      <c r="M727" s="3">
        <f t="shared" si="296"/>
        <v>-2.8154472863111354E-3</v>
      </c>
      <c r="N727" s="3">
        <f t="shared" si="302"/>
        <v>6.3503829474625073E-2</v>
      </c>
      <c r="O727" s="3">
        <v>716</v>
      </c>
      <c r="P727" s="3">
        <f t="shared" si="303"/>
        <v>2.8412698412698414</v>
      </c>
      <c r="Q727" s="3">
        <f>(  'Swap(vs6M)_2Y'!B730 + ( ('Swap(vs6M)_3Y'!B734 - 'Swap(vs6M)_2Y'!B730)/1  )*(P727-2) )/100</f>
        <v>2.2148412698412699E-3</v>
      </c>
      <c r="R727" s="3">
        <f t="shared" si="278"/>
        <v>1.2107492017599044</v>
      </c>
      <c r="S727" s="3">
        <f t="shared" si="279"/>
        <v>1.1037067233150659</v>
      </c>
      <c r="T727" s="13">
        <f t="shared" si="280"/>
        <v>0.8870042303743364</v>
      </c>
      <c r="U727" s="13">
        <f t="shared" si="280"/>
        <v>0.86513981090449521</v>
      </c>
      <c r="V727" s="3">
        <f t="shared" si="281"/>
        <v>137.96414936750341</v>
      </c>
      <c r="W727" s="13">
        <f t="shared" si="282"/>
        <v>0.8870042303743364</v>
      </c>
      <c r="X727" s="3">
        <f t="shared" si="283"/>
        <v>1.5921011040455433E-3</v>
      </c>
      <c r="Y727" s="3">
        <f t="shared" si="284"/>
        <v>-5.9654619474776318</v>
      </c>
      <c r="Z727" s="3">
        <f t="shared" si="285"/>
        <v>363.42213256663723</v>
      </c>
      <c r="AA727" s="3">
        <f t="shared" si="286"/>
        <v>2442.67552143392</v>
      </c>
      <c r="AD727" s="3">
        <f t="shared" si="297"/>
        <v>-1.8761861988031425E-3</v>
      </c>
      <c r="AE727" s="3">
        <f>Eur_1M!B726/100</f>
        <v>-6.8000000000000005E-4</v>
      </c>
      <c r="AF727" s="3">
        <f t="shared" si="298"/>
        <v>1.5</v>
      </c>
      <c r="AG727" s="3">
        <f t="shared" si="299"/>
        <v>-0.5</v>
      </c>
      <c r="AH727" s="3">
        <f t="shared" si="301"/>
        <v>0.99812381380119686</v>
      </c>
      <c r="AI727" s="3">
        <f t="shared" si="300"/>
        <v>0.99931999999999999</v>
      </c>
      <c r="AL727" s="25"/>
      <c r="AM727" s="25"/>
    </row>
    <row r="728" spans="1:39">
      <c r="A728" s="4">
        <v>42188</v>
      </c>
      <c r="B728" s="3">
        <v>138.04599999999999</v>
      </c>
      <c r="C728" s="3">
        <f t="shared" si="288"/>
        <v>1.2757507637873552E-3</v>
      </c>
      <c r="D728" s="3">
        <f t="shared" si="289"/>
        <v>1.6275400113040201E-6</v>
      </c>
      <c r="E728" s="3">
        <f t="shared" si="290"/>
        <v>3.3113568499528926E-5</v>
      </c>
      <c r="F728" s="3">
        <f t="shared" si="291"/>
        <v>-8.3161642261805925E-3</v>
      </c>
      <c r="G728" s="3">
        <f t="shared" si="292"/>
        <v>1.9330314353596965E-2</v>
      </c>
      <c r="H728" s="3">
        <f t="shared" si="293"/>
        <v>1.5</v>
      </c>
      <c r="I728" s="13">
        <f>I729*(1+(H729*((B728/B729)-1))+((1-H729)*(Eur_1M!B728/100)*((A728-A729)/360)))</f>
        <v>118.81390109806988</v>
      </c>
      <c r="J728" s="3">
        <f t="shared" si="294"/>
        <v>113.67171751629689</v>
      </c>
      <c r="K728" s="3">
        <f t="shared" si="287"/>
        <v>1.1279423400797719</v>
      </c>
      <c r="L728" s="13">
        <f t="shared" si="295"/>
        <v>1127.9423400797718</v>
      </c>
      <c r="M728" s="3">
        <f t="shared" si="296"/>
        <v>1.9139312511316725E-3</v>
      </c>
      <c r="N728" s="3">
        <f t="shared" si="302"/>
        <v>6.3589401717262267E-2</v>
      </c>
      <c r="O728" s="3">
        <v>717</v>
      </c>
      <c r="P728" s="3">
        <f t="shared" si="303"/>
        <v>2.8452380952380953</v>
      </c>
      <c r="Q728" s="3">
        <f>(  'Swap(vs6M)_2Y'!B731 + ( ('Swap(vs6M)_3Y'!B735 - 'Swap(vs6M)_2Y'!B731)/1  )*(P728-2) )/100</f>
        <v>1.9046428571428576E-3</v>
      </c>
      <c r="R728" s="3">
        <f t="shared" si="278"/>
        <v>1.2265972607012454</v>
      </c>
      <c r="S728" s="3">
        <f t="shared" si="279"/>
        <v>1.1193357161693172</v>
      </c>
      <c r="T728" s="13">
        <f t="shared" si="280"/>
        <v>0.89001300035282571</v>
      </c>
      <c r="U728" s="13">
        <f t="shared" si="280"/>
        <v>0.86850152791347257</v>
      </c>
      <c r="V728" s="3">
        <f t="shared" si="281"/>
        <v>140.07563946690982</v>
      </c>
      <c r="W728" s="13">
        <f t="shared" si="282"/>
        <v>0.89001300035282571</v>
      </c>
      <c r="X728" s="3">
        <f t="shared" si="283"/>
        <v>1.5540759080635315E-3</v>
      </c>
      <c r="Y728" s="3">
        <f t="shared" si="284"/>
        <v>-5.6427178983502611</v>
      </c>
      <c r="Z728" s="3">
        <f t="shared" si="285"/>
        <v>357.72507239197819</v>
      </c>
      <c r="AA728" s="3">
        <f t="shared" si="286"/>
        <v>2457.7385944969237</v>
      </c>
      <c r="AD728" s="3">
        <f t="shared" si="297"/>
        <v>1.2765648799593077E-3</v>
      </c>
      <c r="AE728" s="3">
        <f>Eur_1M!B727/100</f>
        <v>-6.7000000000000002E-4</v>
      </c>
      <c r="AF728" s="3">
        <f t="shared" si="298"/>
        <v>1.5</v>
      </c>
      <c r="AG728" s="3">
        <f t="shared" si="299"/>
        <v>-0.5</v>
      </c>
      <c r="AH728" s="3">
        <f t="shared" si="301"/>
        <v>1.0012765648799593</v>
      </c>
      <c r="AI728" s="3">
        <f t="shared" si="300"/>
        <v>0.99933000000000005</v>
      </c>
      <c r="AL728" s="25"/>
      <c r="AM728" s="25"/>
    </row>
    <row r="729" spans="1:39">
      <c r="A729" s="4">
        <v>42187</v>
      </c>
      <c r="B729" s="3">
        <v>137.87</v>
      </c>
      <c r="C729" s="3">
        <f t="shared" si="288"/>
        <v>-1.5509834457842079E-3</v>
      </c>
      <c r="D729" s="3">
        <f t="shared" si="289"/>
        <v>2.405549649096655E-6</v>
      </c>
      <c r="E729" s="3">
        <f t="shared" si="290"/>
        <v>3.5483843966072435E-5</v>
      </c>
      <c r="F729" s="3">
        <f t="shared" si="291"/>
        <v>-1.1591368784844826E-2</v>
      </c>
      <c r="G729" s="3">
        <f t="shared" si="292"/>
        <v>1.9038112849743261E-2</v>
      </c>
      <c r="H729" s="3">
        <f t="shared" si="293"/>
        <v>1.5</v>
      </c>
      <c r="I729" s="13">
        <f>I730*(1+(H730*((B729/B730)-1))+((1-H730)*(Eur_1M!B729/100)*((A729-A730)/360)))</f>
        <v>118.58671693647321</v>
      </c>
      <c r="J729" s="3">
        <f t="shared" si="294"/>
        <v>113.45436572831143</v>
      </c>
      <c r="K729" s="3">
        <f t="shared" si="287"/>
        <v>1.1257856005695617</v>
      </c>
      <c r="L729" s="13">
        <f t="shared" si="295"/>
        <v>1125.7856005695617</v>
      </c>
      <c r="M729" s="3">
        <f t="shared" si="296"/>
        <v>-2.326487223850367E-3</v>
      </c>
      <c r="N729" s="3">
        <f t="shared" si="302"/>
        <v>6.6235642731905811E-2</v>
      </c>
      <c r="O729" s="3">
        <v>718</v>
      </c>
      <c r="P729" s="3">
        <f t="shared" si="303"/>
        <v>2.8492063492063493</v>
      </c>
      <c r="Q729" s="3">
        <f>(  'Swap(vs6M)_2Y'!B732 + ( ('Swap(vs6M)_3Y'!B736 - 'Swap(vs6M)_2Y'!B732)/1  )*(P729-2) )/100</f>
        <v>1.8318968253968255E-3</v>
      </c>
      <c r="R729" s="3">
        <f t="shared" si="278"/>
        <v>1.1623162485995344</v>
      </c>
      <c r="S729" s="3">
        <f t="shared" si="279"/>
        <v>1.0505131843490334</v>
      </c>
      <c r="T729" s="13">
        <f t="shared" si="280"/>
        <v>0.87744648558388705</v>
      </c>
      <c r="U729" s="13">
        <f t="shared" si="280"/>
        <v>0.85325888375715342</v>
      </c>
      <c r="V729" s="3">
        <f t="shared" si="281"/>
        <v>138.9996764926351</v>
      </c>
      <c r="W729" s="13">
        <f t="shared" si="282"/>
        <v>0.87744648558388705</v>
      </c>
      <c r="X729" s="3">
        <f t="shared" si="283"/>
        <v>1.6130182972002097E-3</v>
      </c>
      <c r="Y729" s="3">
        <f t="shared" si="284"/>
        <v>-6.0393434418939558</v>
      </c>
      <c r="Z729" s="3">
        <f t="shared" si="285"/>
        <v>385.80364920788941</v>
      </c>
      <c r="AA729" s="3">
        <f t="shared" si="286"/>
        <v>2418.4546211671272</v>
      </c>
      <c r="AD729" s="3">
        <f t="shared" si="297"/>
        <v>-1.5497812925465704E-3</v>
      </c>
      <c r="AE729" s="3">
        <f>Eur_1M!B728/100</f>
        <v>-6.6E-4</v>
      </c>
      <c r="AF729" s="3">
        <f t="shared" si="298"/>
        <v>1.5</v>
      </c>
      <c r="AG729" s="3">
        <f t="shared" si="299"/>
        <v>-0.5</v>
      </c>
      <c r="AH729" s="3">
        <f t="shared" si="301"/>
        <v>0.99845021870745343</v>
      </c>
      <c r="AI729" s="3">
        <f t="shared" si="300"/>
        <v>0.99934000000000001</v>
      </c>
      <c r="AL729" s="25"/>
      <c r="AM729" s="25"/>
    </row>
    <row r="730" spans="1:39">
      <c r="A730" s="4">
        <v>42186</v>
      </c>
      <c r="B730" s="3">
        <v>138.084</v>
      </c>
      <c r="C730" s="3">
        <f t="shared" si="288"/>
        <v>-4.9088497118386632E-4</v>
      </c>
      <c r="D730" s="3">
        <f t="shared" si="289"/>
        <v>2.4096805493418528E-7</v>
      </c>
      <c r="E730" s="3">
        <f t="shared" si="290"/>
        <v>3.4211535627619699E-5</v>
      </c>
      <c r="F730" s="3">
        <f t="shared" si="291"/>
        <v>-8.9758472652258069E-3</v>
      </c>
      <c r="G730" s="3">
        <f t="shared" si="292"/>
        <v>1.9501509516110578E-2</v>
      </c>
      <c r="H730" s="3">
        <f t="shared" si="293"/>
        <v>1.5</v>
      </c>
      <c r="I730" s="13">
        <f>I731*(1+(H731*((B730/B731)-1))+((1-H731)*(Eur_1M!B730/100)*((A730-A731)/360)))</f>
        <v>118.8629285952079</v>
      </c>
      <c r="J730" s="3">
        <f t="shared" si="294"/>
        <v>113.71862313721918</v>
      </c>
      <c r="K730" s="3">
        <f t="shared" si="287"/>
        <v>1.1284077754315196</v>
      </c>
      <c r="L730" s="13">
        <f t="shared" si="295"/>
        <v>1128.4077754315197</v>
      </c>
      <c r="M730" s="3">
        <f t="shared" si="296"/>
        <v>-7.3552830605025691E-4</v>
      </c>
      <c r="N730" s="3">
        <f t="shared" si="302"/>
        <v>6.6463605062899903E-2</v>
      </c>
      <c r="O730" s="3">
        <v>719</v>
      </c>
      <c r="P730" s="3">
        <f t="shared" si="303"/>
        <v>2.8531746031746033</v>
      </c>
      <c r="Q730" s="3">
        <f>(  'Swap(vs6M)_2Y'!B733 + ( ('Swap(vs6M)_3Y'!B737 - 'Swap(vs6M)_2Y'!B733)/1  )*(P730-2) )/100</f>
        <v>1.8628174603174605E-3</v>
      </c>
      <c r="R730" s="3">
        <f t="shared" ref="R730:R793" si="304">(LN(L730/1000)+(Q730+((N730^2)/2))*P730)/(N730*SQRT(P730))</f>
        <v>1.1795593620229274</v>
      </c>
      <c r="S730" s="3">
        <f t="shared" ref="S730:S793" si="305">R730-(N730*SQRT(P730))</f>
        <v>1.0672934085885912</v>
      </c>
      <c r="T730" s="13">
        <f t="shared" ref="T730:U793" si="306">_xlfn.NORM.S.DIST(R730,TRUE)</f>
        <v>0.88091224312018634</v>
      </c>
      <c r="U730" s="13">
        <f t="shared" si="306"/>
        <v>0.85708031819093722</v>
      </c>
      <c r="V730" s="3">
        <f t="shared" ref="V730:V793" si="307">(L730*T730) - ( 1000* EXP(-Q730*P730) *U730 )</f>
        <v>141.49115560619578</v>
      </c>
      <c r="W730" s="13">
        <f t="shared" ref="W730:W793" si="308">T730</f>
        <v>0.88091224312018634</v>
      </c>
      <c r="X730" s="3">
        <f t="shared" ref="X730:X793" si="309" xml:space="preserve"> _xlfn.NORM.S.DIST(R730,FALSE) / ( L730 * N730 * SQRT(P730) )</f>
        <v>1.5706010336106848E-3</v>
      </c>
      <c r="Y730" s="3">
        <f t="shared" ref="Y730:Y793" si="310">- ( (L730* _xlfn.NORM.S.DIST(R730,FALSE)  * N730  ) / ( 2* SQRT(P730) ) ) - Q730 * 1000 * ( EXP(-Q730*P730) ) *U730</f>
        <v>-6.0052064984552773</v>
      </c>
      <c r="Z730" s="3">
        <f t="shared" ref="Z730:Z793" si="311" xml:space="preserve"> L730 * SQRT(P730) * _xlfn.NORM.S.DIST(R730,FALSE)</f>
        <v>379.2366161916097</v>
      </c>
      <c r="AA730" s="3">
        <f t="shared" ref="AA730:AA793" si="312">1000 * P730 * EXP(-Q730*P730) * U730</f>
        <v>2432.4371135455399</v>
      </c>
      <c r="AD730" s="3">
        <f t="shared" si="297"/>
        <v>-4.9076450686857953E-4</v>
      </c>
      <c r="AE730" s="3">
        <f>Eur_1M!B729/100</f>
        <v>-6.4000000000000005E-4</v>
      </c>
      <c r="AF730" s="3">
        <f t="shared" si="298"/>
        <v>1.5</v>
      </c>
      <c r="AG730" s="3">
        <f t="shared" si="299"/>
        <v>-0.5</v>
      </c>
      <c r="AH730" s="3">
        <f t="shared" si="301"/>
        <v>0.99950923549313142</v>
      </c>
      <c r="AI730" s="3">
        <f t="shared" si="300"/>
        <v>0.99936000000000003</v>
      </c>
      <c r="AL730" s="25"/>
      <c r="AM730" s="25"/>
    </row>
    <row r="731" spans="1:39">
      <c r="A731" s="4">
        <v>42185</v>
      </c>
      <c r="B731" s="3">
        <v>138.15180000000001</v>
      </c>
      <c r="C731" s="3">
        <f t="shared" si="288"/>
        <v>1.6517218605015022E-3</v>
      </c>
      <c r="D731" s="3">
        <f t="shared" si="289"/>
        <v>2.728185104458544E-6</v>
      </c>
      <c r="E731" s="3">
        <f t="shared" si="290"/>
        <v>4.2499674050032845E-5</v>
      </c>
      <c r="F731" s="3">
        <f t="shared" si="291"/>
        <v>-1.1405425695173228E-2</v>
      </c>
      <c r="G731" s="3">
        <f t="shared" si="292"/>
        <v>2.1296552298409707E-2</v>
      </c>
      <c r="H731" s="3">
        <f t="shared" si="293"/>
        <v>1.5</v>
      </c>
      <c r="I731" s="13">
        <f>I732*(1+(H732*((B731/B732)-1))+((1-H732)*(Eur_1M!B731/100)*((A731-A732)/360)))</f>
        <v>118.95038780414865</v>
      </c>
      <c r="J731" s="3">
        <f t="shared" si="294"/>
        <v>113.80229717199988</v>
      </c>
      <c r="K731" s="3">
        <f t="shared" si="287"/>
        <v>1.129238056601336</v>
      </c>
      <c r="L731" s="13">
        <f t="shared" si="295"/>
        <v>1129.238056601336</v>
      </c>
      <c r="M731" s="3">
        <f t="shared" si="296"/>
        <v>2.4129533939910167E-3</v>
      </c>
      <c r="N731" s="3">
        <f t="shared" si="302"/>
        <v>6.7281786759618045E-2</v>
      </c>
      <c r="O731" s="3">
        <v>720</v>
      </c>
      <c r="P731" s="3">
        <f t="shared" si="303"/>
        <v>2.8571428571428572</v>
      </c>
      <c r="Q731" s="3">
        <f>(  'Swap(vs6M)_2Y'!B734 + ( ('Swap(vs6M)_3Y'!B738 - 'Swap(vs6M)_2Y'!B734)/1  )*(P731-2) )/100</f>
        <v>1.9011428571428573E-3</v>
      </c>
      <c r="R731" s="3">
        <f t="shared" si="304"/>
        <v>1.1733528167920069</v>
      </c>
      <c r="S731" s="3">
        <f t="shared" si="305"/>
        <v>1.059625840100751</v>
      </c>
      <c r="T731" s="13">
        <f t="shared" si="306"/>
        <v>0.87967282497011967</v>
      </c>
      <c r="U731" s="13">
        <f t="shared" si="306"/>
        <v>0.85534257344336295</v>
      </c>
      <c r="V731" s="3">
        <f t="shared" si="307"/>
        <v>142.6509435207787</v>
      </c>
      <c r="W731" s="13">
        <f t="shared" si="308"/>
        <v>0.87967282497011967</v>
      </c>
      <c r="X731" s="3">
        <f t="shared" si="309"/>
        <v>1.5606377872838045E-3</v>
      </c>
      <c r="Y731" s="3">
        <f t="shared" si="310"/>
        <v>-6.1217321284056956</v>
      </c>
      <c r="Z731" s="3">
        <f t="shared" si="311"/>
        <v>382.56268063695381</v>
      </c>
      <c r="AA731" s="3">
        <f t="shared" si="312"/>
        <v>2430.5973936956757</v>
      </c>
      <c r="AD731" s="3">
        <f t="shared" si="297"/>
        <v>1.6530867043977882E-3</v>
      </c>
      <c r="AE731" s="3">
        <f>Eur_1M!B730/100</f>
        <v>-6.4000000000000005E-4</v>
      </c>
      <c r="AF731" s="3">
        <f t="shared" si="298"/>
        <v>1.5</v>
      </c>
      <c r="AG731" s="3">
        <f t="shared" si="299"/>
        <v>-0.5</v>
      </c>
      <c r="AH731" s="3">
        <f t="shared" si="301"/>
        <v>1.0016530867043978</v>
      </c>
      <c r="AI731" s="3">
        <f t="shared" si="300"/>
        <v>0.99936000000000003</v>
      </c>
      <c r="AL731" s="25"/>
      <c r="AM731" s="25"/>
    </row>
    <row r="732" spans="1:39">
      <c r="A732" s="4">
        <v>42184</v>
      </c>
      <c r="B732" s="3">
        <v>137.9238</v>
      </c>
      <c r="C732" s="3">
        <f t="shared" si="288"/>
        <v>-2.6081827102047797E-3</v>
      </c>
      <c r="D732" s="3">
        <f t="shared" si="289"/>
        <v>6.8026170498111495E-6</v>
      </c>
      <c r="E732" s="3">
        <f t="shared" si="290"/>
        <v>1.2128230509632912E-4</v>
      </c>
      <c r="F732" s="3">
        <f t="shared" si="291"/>
        <v>-2.2085481629619645E-2</v>
      </c>
      <c r="G732" s="3">
        <f t="shared" si="292"/>
        <v>3.4940848443648573E-2</v>
      </c>
      <c r="H732" s="3">
        <f t="shared" si="293"/>
        <v>1.4609321263284238</v>
      </c>
      <c r="I732" s="13">
        <f>I733*(1+(H733*((B732/B733)-1))+((1-H733)*(Eur_1M!B732/100)*((A732-A733)/360)))</f>
        <v>118.66371206886801</v>
      </c>
      <c r="J732" s="3">
        <f t="shared" si="294"/>
        <v>113.52802856455217</v>
      </c>
      <c r="K732" s="3">
        <f t="shared" si="287"/>
        <v>1.1265165425637687</v>
      </c>
      <c r="L732" s="13">
        <f t="shared" si="295"/>
        <v>1126.5165425637686</v>
      </c>
      <c r="M732" s="3">
        <f t="shared" si="296"/>
        <v>-3.8262669857820016E-3</v>
      </c>
      <c r="N732" s="3">
        <f t="shared" si="302"/>
        <v>6.7199030693136069E-2</v>
      </c>
      <c r="O732" s="3">
        <v>721</v>
      </c>
      <c r="P732" s="3">
        <f t="shared" si="303"/>
        <v>2.8611111111111112</v>
      </c>
      <c r="Q732" s="3">
        <f>(  'Swap(vs6M)_2Y'!B735 + ( ('Swap(vs6M)_3Y'!B739 - 'Swap(vs6M)_2Y'!B735)/1  )*(P732-2) )/100</f>
        <v>1.9820833333333331E-3</v>
      </c>
      <c r="R732" s="3">
        <f t="shared" si="304"/>
        <v>1.1547970579442397</v>
      </c>
      <c r="S732" s="3">
        <f t="shared" si="305"/>
        <v>1.0411311119802493</v>
      </c>
      <c r="T732" s="13">
        <f t="shared" si="306"/>
        <v>0.87591322890709566</v>
      </c>
      <c r="U732" s="13">
        <f t="shared" si="306"/>
        <v>0.85109264905252491</v>
      </c>
      <c r="V732" s="3">
        <f t="shared" si="307"/>
        <v>140.45094643335653</v>
      </c>
      <c r="W732" s="13">
        <f t="shared" si="308"/>
        <v>0.87591322890709566</v>
      </c>
      <c r="X732" s="3">
        <f t="shared" si="309"/>
        <v>1.5994256714354593E-3</v>
      </c>
      <c r="Y732" s="3">
        <f t="shared" si="310"/>
        <v>-6.2602427358995349</v>
      </c>
      <c r="Z732" s="3">
        <f t="shared" si="311"/>
        <v>390.24463583750986</v>
      </c>
      <c r="AA732" s="3">
        <f t="shared" si="312"/>
        <v>2421.3005268176657</v>
      </c>
      <c r="AD732" s="3">
        <f t="shared" si="297"/>
        <v>-2.6047843568307583E-3</v>
      </c>
      <c r="AE732" s="3">
        <f>Eur_1M!B731/100</f>
        <v>-6.4000000000000005E-4</v>
      </c>
      <c r="AF732" s="3">
        <f t="shared" si="298"/>
        <v>1.4609321263284238</v>
      </c>
      <c r="AG732" s="3">
        <f t="shared" si="299"/>
        <v>-0.46093212632842384</v>
      </c>
      <c r="AH732" s="3">
        <f t="shared" si="301"/>
        <v>0.99739521564316924</v>
      </c>
      <c r="AI732" s="3">
        <f t="shared" si="300"/>
        <v>0.99936000000000003</v>
      </c>
      <c r="AL732" s="25"/>
      <c r="AM732" s="25"/>
    </row>
    <row r="733" spans="1:39">
      <c r="A733" s="4">
        <v>42181</v>
      </c>
      <c r="B733" s="3">
        <v>138.28399999999999</v>
      </c>
      <c r="C733" s="3">
        <f t="shared" si="288"/>
        <v>-1.9837993867739359E-3</v>
      </c>
      <c r="D733" s="3">
        <f t="shared" si="289"/>
        <v>3.9354600069646441E-6</v>
      </c>
      <c r="E733" s="3">
        <f t="shared" si="290"/>
        <v>1.4985924573306938E-4</v>
      </c>
      <c r="F733" s="3">
        <f t="shared" si="291"/>
        <v>-2.5425370681469474E-2</v>
      </c>
      <c r="G733" s="3">
        <f t="shared" si="292"/>
        <v>3.8483286338797704E-2</v>
      </c>
      <c r="H733" s="3">
        <f t="shared" si="293"/>
        <v>1.4671177255416636</v>
      </c>
      <c r="I733" s="13">
        <f>I734*(1+(H734*((B733/B734)-1))+((1-H734)*(Eur_1M!B733/100)*((A733-A734)/360)))</f>
        <v>119.11862085900938</v>
      </c>
      <c r="J733" s="3">
        <f t="shared" si="294"/>
        <v>113.96324921643489</v>
      </c>
      <c r="K733" s="3">
        <f t="shared" si="287"/>
        <v>1.1308351524278737</v>
      </c>
      <c r="L733" s="13">
        <f t="shared" si="295"/>
        <v>1130.8351524278737</v>
      </c>
      <c r="M733" s="3">
        <f t="shared" si="296"/>
        <v>-2.8444881188528946E-3</v>
      </c>
      <c r="N733" s="3">
        <f t="shared" si="302"/>
        <v>6.7091730179775877E-2</v>
      </c>
      <c r="O733" s="3">
        <v>722</v>
      </c>
      <c r="P733" s="3">
        <f t="shared" si="303"/>
        <v>2.8650793650793651</v>
      </c>
      <c r="Q733" s="3">
        <f>(  'Swap(vs6M)_2Y'!B736 + ( ('Swap(vs6M)_3Y'!B740 - 'Swap(vs6M)_2Y'!B736)/1  )*(P733-2) )/100</f>
        <v>2.0752857142857144E-3</v>
      </c>
      <c r="R733" s="3">
        <f t="shared" si="304"/>
        <v>1.1918533132193334</v>
      </c>
      <c r="S733" s="3">
        <f t="shared" si="305"/>
        <v>1.078290192063299</v>
      </c>
      <c r="T733" s="13">
        <f t="shared" si="306"/>
        <v>0.88334061647563888</v>
      </c>
      <c r="U733" s="13">
        <f t="shared" si="306"/>
        <v>0.85954786366720215</v>
      </c>
      <c r="V733" s="3">
        <f t="shared" si="307"/>
        <v>144.46034296205482</v>
      </c>
      <c r="W733" s="13">
        <f t="shared" si="308"/>
        <v>0.88334061647563888</v>
      </c>
      <c r="X733" s="3">
        <f t="shared" si="309"/>
        <v>1.5269073305041289E-3</v>
      </c>
      <c r="Y733" s="3">
        <f t="shared" si="310"/>
        <v>-6.1678317653065111</v>
      </c>
      <c r="Z733" s="3">
        <f t="shared" si="311"/>
        <v>375.33315467847865</v>
      </c>
      <c r="AA733" s="3">
        <f t="shared" si="312"/>
        <v>2448.0735893289061</v>
      </c>
      <c r="AD733" s="3">
        <f t="shared" si="297"/>
        <v>-1.9818329573192406E-3</v>
      </c>
      <c r="AE733" s="3">
        <f>Eur_1M!B732/100</f>
        <v>-6.6E-4</v>
      </c>
      <c r="AF733" s="3">
        <f t="shared" si="298"/>
        <v>1.4671177255416636</v>
      </c>
      <c r="AG733" s="3">
        <f t="shared" si="299"/>
        <v>-0.46711772554166364</v>
      </c>
      <c r="AH733" s="3">
        <f t="shared" si="301"/>
        <v>0.99801816704268076</v>
      </c>
      <c r="AI733" s="3">
        <f t="shared" si="300"/>
        <v>0.99934000000000001</v>
      </c>
      <c r="AL733" s="25"/>
      <c r="AM733" s="25"/>
    </row>
    <row r="734" spans="1:39">
      <c r="A734" s="4">
        <v>42180</v>
      </c>
      <c r="B734" s="3">
        <v>138.55860000000001</v>
      </c>
      <c r="C734" s="3">
        <f t="shared" si="288"/>
        <v>2.6923642043572617E-4</v>
      </c>
      <c r="D734" s="3">
        <f t="shared" si="289"/>
        <v>7.2488250089043108E-8</v>
      </c>
      <c r="E734" s="3">
        <f t="shared" si="290"/>
        <v>1.5480128209481684E-4</v>
      </c>
      <c r="F734" s="3">
        <f t="shared" si="291"/>
        <v>-2.0462058520983685E-2</v>
      </c>
      <c r="G734" s="3">
        <f t="shared" si="292"/>
        <v>4.1069669780478039E-2</v>
      </c>
      <c r="H734" s="3">
        <f t="shared" si="293"/>
        <v>1.4336432330202054</v>
      </c>
      <c r="I734" s="13">
        <f>I735*(1+(H735*((B734/B735)-1))+((1-H735)*(Eur_1M!B734/100)*((A734-A735)/360)))</f>
        <v>119.45793471911328</v>
      </c>
      <c r="J734" s="3">
        <f t="shared" si="294"/>
        <v>114.28787780701757</v>
      </c>
      <c r="K734" s="3">
        <f t="shared" si="287"/>
        <v>1.1340563787814397</v>
      </c>
      <c r="L734" s="13">
        <f t="shared" si="295"/>
        <v>1134.0563787814397</v>
      </c>
      <c r="M734" s="3">
        <f t="shared" si="296"/>
        <v>3.8763159374638874E-4</v>
      </c>
      <c r="N734" s="3">
        <f t="shared" si="302"/>
        <v>6.7101140818009358E-2</v>
      </c>
      <c r="O734" s="3">
        <v>723</v>
      </c>
      <c r="P734" s="3">
        <f t="shared" si="303"/>
        <v>2.8690476190476191</v>
      </c>
      <c r="Q734" s="3">
        <f>(  'Swap(vs6M)_2Y'!B737 + ( ('Swap(vs6M)_3Y'!B741 - 'Swap(vs6M)_2Y'!B737)/1  )*(P734-2) )/100</f>
        <v>2.0734642857142861E-3</v>
      </c>
      <c r="R734" s="3">
        <f t="shared" si="304"/>
        <v>1.2160095478708894</v>
      </c>
      <c r="S734" s="3">
        <f t="shared" si="305"/>
        <v>1.1023518691200795</v>
      </c>
      <c r="T734" s="13">
        <f t="shared" si="306"/>
        <v>0.88800935755644606</v>
      </c>
      <c r="U734" s="13">
        <f t="shared" si="306"/>
        <v>0.86484563620949328</v>
      </c>
      <c r="V734" s="3">
        <f t="shared" si="307"/>
        <v>147.33661975512393</v>
      </c>
      <c r="W734" s="13">
        <f t="shared" si="308"/>
        <v>0.88800935755644606</v>
      </c>
      <c r="X734" s="3">
        <f t="shared" si="309"/>
        <v>1.4776974537326032E-3</v>
      </c>
      <c r="Y734" s="3">
        <f t="shared" si="310"/>
        <v>-6.0610224867007592</v>
      </c>
      <c r="Z734" s="3">
        <f t="shared" si="311"/>
        <v>365.86635763724229</v>
      </c>
      <c r="AA734" s="3">
        <f t="shared" si="312"/>
        <v>2466.5663052434365</v>
      </c>
      <c r="AD734" s="3">
        <f t="shared" si="297"/>
        <v>2.6927266781373582E-4</v>
      </c>
      <c r="AE734" s="3">
        <f>Eur_1M!B733/100</f>
        <v>-6.6E-4</v>
      </c>
      <c r="AF734" s="3">
        <f t="shared" si="298"/>
        <v>1.4336432330202054</v>
      </c>
      <c r="AG734" s="3">
        <f t="shared" si="299"/>
        <v>-0.43364323302020535</v>
      </c>
      <c r="AH734" s="3">
        <f t="shared" si="301"/>
        <v>1.0002692726678137</v>
      </c>
      <c r="AI734" s="3">
        <f t="shared" si="300"/>
        <v>0.99934000000000001</v>
      </c>
      <c r="AL734" s="25"/>
      <c r="AM734" s="25"/>
    </row>
    <row r="735" spans="1:39">
      <c r="A735" s="4">
        <v>42179</v>
      </c>
      <c r="B735" s="3">
        <v>138.5213</v>
      </c>
      <c r="C735" s="3">
        <f t="shared" si="288"/>
        <v>5.9214200428492597E-4</v>
      </c>
      <c r="D735" s="3">
        <f t="shared" si="289"/>
        <v>3.506321532385693E-7</v>
      </c>
      <c r="E735" s="3">
        <f t="shared" si="290"/>
        <v>1.5480482111047411E-4</v>
      </c>
      <c r="F735" s="3">
        <f t="shared" si="291"/>
        <v>-2.100702536365515E-2</v>
      </c>
      <c r="G735" s="3">
        <f t="shared" si="292"/>
        <v>4.0896513589492513E-2</v>
      </c>
      <c r="H735" s="3">
        <f t="shared" si="293"/>
        <v>1.436855194153134</v>
      </c>
      <c r="I735" s="13">
        <f>I736*(1+(H736*((B735/B736)-1))+((1-H736)*(Eur_1M!B735/100)*((A735-A736)/360)))</f>
        <v>119.41163802310319</v>
      </c>
      <c r="J735" s="3">
        <f t="shared" si="294"/>
        <v>114.24358480003639</v>
      </c>
      <c r="K735" s="3">
        <f t="shared" si="287"/>
        <v>1.1336168678895915</v>
      </c>
      <c r="L735" s="13">
        <f t="shared" si="295"/>
        <v>1133.6168678895915</v>
      </c>
      <c r="M735" s="3">
        <f t="shared" si="296"/>
        <v>8.490117201748696E-4</v>
      </c>
      <c r="N735" s="3">
        <f t="shared" si="302"/>
        <v>6.7098783214619317E-2</v>
      </c>
      <c r="O735" s="3">
        <v>724</v>
      </c>
      <c r="P735" s="3">
        <f t="shared" si="303"/>
        <v>2.873015873015873</v>
      </c>
      <c r="Q735" s="3">
        <f>(  'Swap(vs6M)_2Y'!B738 + ( ('Swap(vs6M)_3Y'!B742 - 'Swap(vs6M)_2Y'!B738)/1  )*(P735-2) )/100</f>
        <v>2.1177777777777779E-3</v>
      </c>
      <c r="R735" s="3">
        <f t="shared" si="304"/>
        <v>1.2130701990736186</v>
      </c>
      <c r="S735" s="3">
        <f t="shared" si="305"/>
        <v>1.0993379421767608</v>
      </c>
      <c r="T735" s="13">
        <f t="shared" si="306"/>
        <v>0.88744850871522685</v>
      </c>
      <c r="U735" s="13">
        <f t="shared" si="306"/>
        <v>0.86418965579429541</v>
      </c>
      <c r="V735" s="3">
        <f t="shared" si="307"/>
        <v>147.07906276349468</v>
      </c>
      <c r="W735" s="13">
        <f t="shared" si="308"/>
        <v>0.88744850871522685</v>
      </c>
      <c r="X735" s="3">
        <f t="shared" si="309"/>
        <v>1.4825843394414755E-3</v>
      </c>
      <c r="Y735" s="3">
        <f t="shared" si="310"/>
        <v>-6.1080131404714519</v>
      </c>
      <c r="Z735" s="3">
        <f t="shared" si="311"/>
        <v>367.28625613473656</v>
      </c>
      <c r="AA735" s="3">
        <f t="shared" si="312"/>
        <v>2467.7699053018805</v>
      </c>
      <c r="AD735" s="3">
        <f t="shared" si="297"/>
        <v>5.9231735497067284E-4</v>
      </c>
      <c r="AE735" s="3">
        <f>Eur_1M!B734/100</f>
        <v>-6.6E-4</v>
      </c>
      <c r="AF735" s="3">
        <f t="shared" si="298"/>
        <v>1.436855194153134</v>
      </c>
      <c r="AG735" s="3">
        <f t="shared" si="299"/>
        <v>-0.43685519415313401</v>
      </c>
      <c r="AH735" s="3">
        <f t="shared" si="301"/>
        <v>1.0005923173549707</v>
      </c>
      <c r="AI735" s="3">
        <f t="shared" si="300"/>
        <v>0.99934000000000001</v>
      </c>
      <c r="AL735" s="25"/>
      <c r="AM735" s="25"/>
    </row>
    <row r="736" spans="1:39">
      <c r="A736" s="4">
        <v>42178</v>
      </c>
      <c r="B736" s="11">
        <f>B737</f>
        <v>138.4393</v>
      </c>
      <c r="C736" s="3">
        <f t="shared" si="288"/>
        <v>0</v>
      </c>
      <c r="D736" s="3">
        <f t="shared" si="289"/>
        <v>0</v>
      </c>
      <c r="E736" s="3">
        <f t="shared" si="290"/>
        <v>1.5829595618127001E-4</v>
      </c>
      <c r="F736" s="3">
        <f t="shared" si="291"/>
        <v>-1.9639124709211836E-2</v>
      </c>
      <c r="G736" s="3">
        <f t="shared" si="292"/>
        <v>4.1851416459867861E-2</v>
      </c>
      <c r="H736" s="3">
        <f t="shared" si="293"/>
        <v>1.4326425648140497</v>
      </c>
      <c r="I736" s="13">
        <f>I737*(1+(H737*((B736/B737)-1))+((1-H737)*(Eur_1M!B736/100)*((A736-A737)/360)))</f>
        <v>119.31029916792144</v>
      </c>
      <c r="J736" s="3">
        <f t="shared" si="294"/>
        <v>114.14663182051814</v>
      </c>
      <c r="K736" s="3">
        <f t="shared" si="287"/>
        <v>1.1326548223343298</v>
      </c>
      <c r="L736" s="13">
        <f t="shared" si="295"/>
        <v>1132.6548223343298</v>
      </c>
      <c r="M736" s="3">
        <f t="shared" si="296"/>
        <v>7.7949869642714002E-7</v>
      </c>
      <c r="N736" s="3">
        <f t="shared" si="302"/>
        <v>6.7116312867386702E-2</v>
      </c>
      <c r="O736" s="3">
        <v>725</v>
      </c>
      <c r="P736" s="3">
        <f t="shared" si="303"/>
        <v>2.876984126984127</v>
      </c>
      <c r="Q736" s="3">
        <f>(  'Swap(vs6M)_2Y'!B739 + ( ('Swap(vs6M)_3Y'!B743 - 'Swap(vs6M)_2Y'!B739)/1  )*(P736-2) )/100</f>
        <v>2.173170634920635E-3</v>
      </c>
      <c r="R736" s="3">
        <f t="shared" si="304"/>
        <v>1.2060407021849222</v>
      </c>
      <c r="S736" s="3">
        <f t="shared" si="305"/>
        <v>1.0922001947877225</v>
      </c>
      <c r="T736" s="13">
        <f t="shared" si="306"/>
        <v>0.88609910154481741</v>
      </c>
      <c r="U736" s="13">
        <f t="shared" si="306"/>
        <v>0.86262744155042315</v>
      </c>
      <c r="V736" s="3">
        <f t="shared" si="307"/>
        <v>146.39345384258434</v>
      </c>
      <c r="W736" s="13">
        <f t="shared" si="308"/>
        <v>0.88609910154481741</v>
      </c>
      <c r="X736" s="3">
        <f t="shared" si="309"/>
        <v>1.4950908432913772E-3</v>
      </c>
      <c r="Y736" s="3">
        <f t="shared" si="310"/>
        <v>-6.1830041105924751</v>
      </c>
      <c r="Z736" s="3">
        <f t="shared" si="311"/>
        <v>370.3635975834714</v>
      </c>
      <c r="AA736" s="3">
        <f t="shared" si="312"/>
        <v>2466.2974237162534</v>
      </c>
      <c r="AD736" s="3">
        <f t="shared" si="297"/>
        <v>0</v>
      </c>
      <c r="AE736" s="3">
        <f>Eur_1M!B735/100</f>
        <v>-6.6E-4</v>
      </c>
      <c r="AF736" s="3">
        <f t="shared" si="298"/>
        <v>1.4326425648140497</v>
      </c>
      <c r="AG736" s="3">
        <f t="shared" si="299"/>
        <v>-0.43264256481404972</v>
      </c>
      <c r="AH736" s="3">
        <f t="shared" si="301"/>
        <v>1</v>
      </c>
      <c r="AI736" s="3">
        <f t="shared" si="300"/>
        <v>0.99934000000000001</v>
      </c>
      <c r="AL736" s="25"/>
      <c r="AM736" s="25"/>
    </row>
    <row r="737" spans="1:39">
      <c r="A737" s="4">
        <v>42177</v>
      </c>
      <c r="B737" s="3">
        <v>138.4393</v>
      </c>
      <c r="C737" s="3">
        <f t="shared" si="288"/>
        <v>-5.8853244458268372E-4</v>
      </c>
      <c r="D737" s="3">
        <f t="shared" si="289"/>
        <v>3.4637043832646968E-7</v>
      </c>
      <c r="E737" s="3">
        <f t="shared" si="290"/>
        <v>1.5844765391978422E-4</v>
      </c>
      <c r="F737" s="3">
        <f t="shared" si="291"/>
        <v>-2.0028608647923316E-2</v>
      </c>
      <c r="G737" s="3">
        <f t="shared" si="292"/>
        <v>4.1757861365677364E-2</v>
      </c>
      <c r="H737" s="3">
        <f t="shared" si="293"/>
        <v>1.4317225231009338</v>
      </c>
      <c r="I737" s="13">
        <f>I738*(1+(H738*((B737/B738)-1))+((1-H738)*(Eur_1M!B737/100)*((A737-A738)/360)))</f>
        <v>119.31020616573504</v>
      </c>
      <c r="J737" s="3">
        <f t="shared" si="294"/>
        <v>114.14654284340213</v>
      </c>
      <c r="K737" s="3">
        <f t="shared" si="287"/>
        <v>1.1326539394317165</v>
      </c>
      <c r="L737" s="13">
        <f t="shared" si="295"/>
        <v>1132.6539394317165</v>
      </c>
      <c r="M737" s="3">
        <f t="shared" si="296"/>
        <v>-8.4261963928227736E-4</v>
      </c>
      <c r="N737" s="3">
        <f t="shared" si="302"/>
        <v>6.7101878408159607E-2</v>
      </c>
      <c r="O737" s="3">
        <v>726</v>
      </c>
      <c r="P737" s="3">
        <f t="shared" si="303"/>
        <v>2.8809523809523809</v>
      </c>
      <c r="Q737" s="3">
        <f>(  'Swap(vs6M)_2Y'!B740 + ( ('Swap(vs6M)_3Y'!B744 - 'Swap(vs6M)_2Y'!B740)/1  )*(P737-2) )/100</f>
        <v>2.3377380952380954E-3</v>
      </c>
      <c r="R737" s="3">
        <f t="shared" si="304"/>
        <v>1.2097546296467869</v>
      </c>
      <c r="S737" s="3">
        <f t="shared" si="305"/>
        <v>1.0958601387483791</v>
      </c>
      <c r="T737" s="13">
        <f t="shared" si="306"/>
        <v>0.88681346977336795</v>
      </c>
      <c r="U737" s="13">
        <f t="shared" si="306"/>
        <v>0.86343000722471175</v>
      </c>
      <c r="V737" s="3">
        <f t="shared" si="307"/>
        <v>146.81834979434643</v>
      </c>
      <c r="W737" s="13">
        <f t="shared" si="308"/>
        <v>0.88681346977336795</v>
      </c>
      <c r="X737" s="3">
        <f t="shared" si="309"/>
        <v>1.4876945122151675E-3</v>
      </c>
      <c r="Y737" s="3">
        <f t="shared" si="310"/>
        <v>-6.3017490049867293</v>
      </c>
      <c r="Z737" s="3">
        <f t="shared" si="311"/>
        <v>368.95975588623037</v>
      </c>
      <c r="AA737" s="3">
        <f t="shared" si="312"/>
        <v>2470.8039251084224</v>
      </c>
      <c r="AD737" s="3">
        <f t="shared" si="297"/>
        <v>-5.8835929333356241E-4</v>
      </c>
      <c r="AE737" s="3">
        <f>Eur_1M!B736/100</f>
        <v>-6.4999999999999997E-4</v>
      </c>
      <c r="AF737" s="3">
        <f t="shared" si="298"/>
        <v>1.4317225231009338</v>
      </c>
      <c r="AG737" s="3">
        <f t="shared" si="299"/>
        <v>-0.43172252310093384</v>
      </c>
      <c r="AH737" s="3">
        <f t="shared" si="301"/>
        <v>0.99941164070666644</v>
      </c>
      <c r="AI737" s="3">
        <f t="shared" si="300"/>
        <v>0.99934999999999996</v>
      </c>
      <c r="AL737" s="25"/>
      <c r="AM737" s="25"/>
    </row>
    <row r="738" spans="1:39">
      <c r="A738" s="4">
        <v>42174</v>
      </c>
      <c r="B738" s="3">
        <v>138.52080000000001</v>
      </c>
      <c r="C738" s="3">
        <f t="shared" si="288"/>
        <v>4.9246607348113502E-4</v>
      </c>
      <c r="D738" s="3">
        <f t="shared" si="289"/>
        <v>2.4252283352992667E-7</v>
      </c>
      <c r="E738" s="3">
        <f t="shared" si="290"/>
        <v>1.5810128348145775E-4</v>
      </c>
      <c r="F738" s="3">
        <f t="shared" si="291"/>
        <v>-1.944007620334063E-2</v>
      </c>
      <c r="G738" s="3">
        <f t="shared" si="292"/>
        <v>4.1880648721188678E-2</v>
      </c>
      <c r="H738" s="3">
        <f t="shared" si="293"/>
        <v>1.4354959455155722</v>
      </c>
      <c r="I738" s="13">
        <f>I739*(1+(H739*((B738/B739)-1))+((1-H739)*(Eur_1M!B738/100)*((A738-A739)/360)))</f>
        <v>119.41078165610801</v>
      </c>
      <c r="J738" s="3">
        <f t="shared" si="294"/>
        <v>114.24276549601332</v>
      </c>
      <c r="K738" s="3">
        <f t="shared" si="287"/>
        <v>1.1336087380951518</v>
      </c>
      <c r="L738" s="13">
        <f t="shared" si="295"/>
        <v>1133.6087380951519</v>
      </c>
      <c r="M738" s="3">
        <f t="shared" si="296"/>
        <v>7.0471775484016487E-4</v>
      </c>
      <c r="N738" s="3">
        <f t="shared" si="302"/>
        <v>6.7100775736596827E-2</v>
      </c>
      <c r="O738" s="3">
        <v>727</v>
      </c>
      <c r="P738" s="3">
        <f t="shared" si="303"/>
        <v>2.8849206349206349</v>
      </c>
      <c r="Q738" s="3">
        <f>(  'Swap(vs6M)_2Y'!B741 + ( ('Swap(vs6M)_3Y'!B745 - 'Swap(vs6M)_2Y'!B741)/1  )*(P738-2) )/100</f>
        <v>2.1795238095238096E-3</v>
      </c>
      <c r="R738" s="3">
        <f t="shared" si="304"/>
        <v>1.2124885408957056</v>
      </c>
      <c r="S738" s="3">
        <f t="shared" si="305"/>
        <v>1.0985175101512317</v>
      </c>
      <c r="T738" s="13">
        <f t="shared" si="306"/>
        <v>0.88733728679070834</v>
      </c>
      <c r="U738" s="13">
        <f t="shared" si="306"/>
        <v>0.86401071205320212</v>
      </c>
      <c r="V738" s="3">
        <f t="shared" si="307"/>
        <v>147.29823206724654</v>
      </c>
      <c r="W738" s="13">
        <f t="shared" si="308"/>
        <v>0.88733728679070834</v>
      </c>
      <c r="X738" s="3">
        <f t="shared" si="309"/>
        <v>1.4805329101877436E-3</v>
      </c>
      <c r="Y738" s="3">
        <f t="shared" si="310"/>
        <v>-6.1545399150217737</v>
      </c>
      <c r="Z738" s="3">
        <f t="shared" si="311"/>
        <v>368.3035003658602</v>
      </c>
      <c r="AA738" s="3">
        <f t="shared" si="312"/>
        <v>2476.9786341273898</v>
      </c>
      <c r="AD738" s="3">
        <f t="shared" si="297"/>
        <v>4.9258735480606219E-4</v>
      </c>
      <c r="AE738" s="3">
        <f>Eur_1M!B737/100</f>
        <v>-6.4000000000000005E-4</v>
      </c>
      <c r="AF738" s="3">
        <f t="shared" si="298"/>
        <v>1.4354959455155722</v>
      </c>
      <c r="AG738" s="3">
        <f t="shared" si="299"/>
        <v>-0.43549594551557225</v>
      </c>
      <c r="AH738" s="3">
        <f t="shared" si="301"/>
        <v>1.0004925873548061</v>
      </c>
      <c r="AI738" s="3">
        <f t="shared" si="300"/>
        <v>0.99936000000000003</v>
      </c>
      <c r="AL738" s="25"/>
      <c r="AM738" s="25"/>
    </row>
    <row r="739" spans="1:39">
      <c r="A739" s="4">
        <v>42173</v>
      </c>
      <c r="B739" s="3">
        <v>138.45259999999999</v>
      </c>
      <c r="C739" s="3">
        <f t="shared" si="288"/>
        <v>3.3229887555312048E-4</v>
      </c>
      <c r="D739" s="3">
        <f t="shared" si="289"/>
        <v>1.1042254269386826E-7</v>
      </c>
      <c r="E739" s="3">
        <f t="shared" si="290"/>
        <v>1.5816391086454011E-4</v>
      </c>
      <c r="F739" s="3">
        <f t="shared" si="291"/>
        <v>-1.9380138242973095E-2</v>
      </c>
      <c r="G739" s="3">
        <f t="shared" si="292"/>
        <v>4.1907561718067705E-2</v>
      </c>
      <c r="H739" s="3">
        <f t="shared" si="293"/>
        <v>1.4296231508032793</v>
      </c>
      <c r="I739" s="13">
        <f>I740*(1+(H740*((B739/B740)-1))+((1-H740)*(Eur_1M!B739/100)*((A739-A740)/360)))</f>
        <v>119.32666040250753</v>
      </c>
      <c r="J739" s="3">
        <f t="shared" si="294"/>
        <v>114.16228495217108</v>
      </c>
      <c r="K739" s="3">
        <f t="shared" si="287"/>
        <v>1.1328101453146802</v>
      </c>
      <c r="L739" s="13">
        <f t="shared" si="295"/>
        <v>1132.8101453146801</v>
      </c>
      <c r="M739" s="3">
        <f t="shared" si="296"/>
        <v>4.475349375170484E-4</v>
      </c>
      <c r="N739" s="3">
        <f t="shared" si="302"/>
        <v>6.7113504738494381E-2</v>
      </c>
      <c r="O739" s="3">
        <v>728</v>
      </c>
      <c r="P739" s="3">
        <f t="shared" si="303"/>
        <v>2.8888888888888888</v>
      </c>
      <c r="Q739" s="3">
        <f>(  'Swap(vs6M)_2Y'!B742 + ( ('Swap(vs6M)_3Y'!B746 - 'Swap(vs6M)_2Y'!B742)/1  )*(P739-2) )/100</f>
        <v>2.1682222222222224E-3</v>
      </c>
      <c r="R739" s="3">
        <f t="shared" si="304"/>
        <v>1.2051373611548151</v>
      </c>
      <c r="S739" s="3">
        <f t="shared" si="305"/>
        <v>1.0910663377257535</v>
      </c>
      <c r="T739" s="13">
        <f t="shared" si="306"/>
        <v>0.88592486058440911</v>
      </c>
      <c r="U739" s="13">
        <f t="shared" si="306"/>
        <v>0.86237815318716882</v>
      </c>
      <c r="V739" s="3">
        <f t="shared" si="307"/>
        <v>146.59135842308103</v>
      </c>
      <c r="W739" s="13">
        <f t="shared" si="308"/>
        <v>0.88592486058440911</v>
      </c>
      <c r="X739" s="3">
        <f t="shared" si="309"/>
        <v>1.4934905770295813E-3</v>
      </c>
      <c r="Y739" s="3">
        <f t="shared" si="310"/>
        <v>-6.1744019124557603</v>
      </c>
      <c r="Z739" s="3">
        <f t="shared" si="311"/>
        <v>371.58442636034192</v>
      </c>
      <c r="AA739" s="3">
        <f t="shared" si="312"/>
        <v>2475.7584558299122</v>
      </c>
      <c r="AD739" s="3">
        <f t="shared" si="297"/>
        <v>3.3235409294052332E-4</v>
      </c>
      <c r="AE739" s="3">
        <f>Eur_1M!B738/100</f>
        <v>-6.3000000000000003E-4</v>
      </c>
      <c r="AF739" s="3">
        <f t="shared" si="298"/>
        <v>1.4296231508032793</v>
      </c>
      <c r="AG739" s="3">
        <f t="shared" si="299"/>
        <v>-0.42962315080327929</v>
      </c>
      <c r="AH739" s="3">
        <f t="shared" si="301"/>
        <v>1.0003323540929405</v>
      </c>
      <c r="AI739" s="3">
        <f t="shared" si="300"/>
        <v>0.99936999999999998</v>
      </c>
      <c r="AL739" s="25"/>
      <c r="AM739" s="25"/>
    </row>
    <row r="740" spans="1:39">
      <c r="A740" s="4">
        <v>42172</v>
      </c>
      <c r="B740" s="3">
        <v>138.4066</v>
      </c>
      <c r="C740" s="3">
        <f t="shared" si="288"/>
        <v>-4.4072071571525671E-5</v>
      </c>
      <c r="D740" s="3">
        <f t="shared" si="289"/>
        <v>1.9423474926056812E-9</v>
      </c>
      <c r="E740" s="3">
        <f t="shared" si="290"/>
        <v>1.5805368906028345E-4</v>
      </c>
      <c r="F740" s="3">
        <f t="shared" si="291"/>
        <v>-1.9698268899258613E-2</v>
      </c>
      <c r="G740" s="3">
        <f t="shared" si="292"/>
        <v>4.1797401230868975E-2</v>
      </c>
      <c r="H740" s="3">
        <f t="shared" si="293"/>
        <v>1.3450164841506993</v>
      </c>
      <c r="I740" s="13">
        <f>I741*(1+(H741*((B740/B741)-1))+((1-H741)*(Eur_1M!B740/100)*((A740-A741)/360)))</f>
        <v>119.27326950103816</v>
      </c>
      <c r="J740" s="3">
        <f t="shared" si="294"/>
        <v>114.11120477204335</v>
      </c>
      <c r="K740" s="3">
        <f t="shared" si="287"/>
        <v>1.1323032866240239</v>
      </c>
      <c r="L740" s="13">
        <f t="shared" si="295"/>
        <v>1132.3032866240239</v>
      </c>
      <c r="M740" s="3">
        <f t="shared" si="296"/>
        <v>-5.7986859320491707E-5</v>
      </c>
      <c r="N740" s="3">
        <f t="shared" si="302"/>
        <v>6.7433552695174259E-2</v>
      </c>
      <c r="O740" s="3">
        <v>729</v>
      </c>
      <c r="P740" s="3">
        <f t="shared" si="303"/>
        <v>2.8928571428571428</v>
      </c>
      <c r="Q740" s="3">
        <f>(  'Swap(vs6M)_2Y'!B743 + ( ('Swap(vs6M)_3Y'!B747 - 'Swap(vs6M)_2Y'!B743)/1  )*(P740-2) )/100</f>
        <v>2.3403571428571427E-3</v>
      </c>
      <c r="R740" s="3">
        <f t="shared" si="304"/>
        <v>1.1997303639103127</v>
      </c>
      <c r="S740" s="3">
        <f t="shared" si="305"/>
        <v>1.0850366714762409</v>
      </c>
      <c r="T740" s="13">
        <f t="shared" si="306"/>
        <v>0.88487796173865763</v>
      </c>
      <c r="U740" s="13">
        <f t="shared" si="306"/>
        <v>0.86104729316316231</v>
      </c>
      <c r="V740" s="3">
        <f t="shared" si="307"/>
        <v>146.71280637183293</v>
      </c>
      <c r="W740" s="13">
        <f t="shared" si="308"/>
        <v>0.88487796173865763</v>
      </c>
      <c r="X740" s="3">
        <f t="shared" si="309"/>
        <v>1.4957404627334316E-3</v>
      </c>
      <c r="Y740" s="3">
        <f t="shared" si="310"/>
        <v>-6.3617354341694199</v>
      </c>
      <c r="Z740" s="3">
        <f t="shared" si="311"/>
        <v>374.09750048550325</v>
      </c>
      <c r="AA740" s="3">
        <f t="shared" si="312"/>
        <v>2474.0796734016903</v>
      </c>
      <c r="AD740" s="3">
        <f t="shared" si="297"/>
        <v>-4.4071100412046427E-5</v>
      </c>
      <c r="AE740" s="3">
        <f>Eur_1M!B739/100</f>
        <v>-6.4000000000000005E-4</v>
      </c>
      <c r="AF740" s="3">
        <f t="shared" si="298"/>
        <v>1.3450164841506993</v>
      </c>
      <c r="AG740" s="3">
        <f t="shared" si="299"/>
        <v>-0.3450164841506993</v>
      </c>
      <c r="AH740" s="3">
        <f t="shared" si="301"/>
        <v>0.99995592889958795</v>
      </c>
      <c r="AI740" s="3">
        <f t="shared" si="300"/>
        <v>0.99936000000000003</v>
      </c>
      <c r="AL740" s="25"/>
      <c r="AM740" s="25"/>
    </row>
    <row r="741" spans="1:39">
      <c r="A741" s="4">
        <v>42171</v>
      </c>
      <c r="B741" s="3">
        <v>138.4127</v>
      </c>
      <c r="C741" s="3">
        <f t="shared" si="288"/>
        <v>4.8923662359067204E-4</v>
      </c>
      <c r="D741" s="3">
        <f t="shared" si="289"/>
        <v>2.3935247386240094E-7</v>
      </c>
      <c r="E741" s="3">
        <f t="shared" si="290"/>
        <v>1.6436048268978818E-4</v>
      </c>
      <c r="F741" s="3">
        <f t="shared" si="291"/>
        <v>-2.2165916552695699E-2</v>
      </c>
      <c r="G741" s="3">
        <f t="shared" si="292"/>
        <v>4.1969102113579432E-2</v>
      </c>
      <c r="H741" s="3">
        <f t="shared" si="293"/>
        <v>1.3289899406444519</v>
      </c>
      <c r="I741" s="13">
        <f>I742*(1+(H742*((B741/B742)-1))+((1-H742)*(Eur_1M!B741/100)*((A741-A742)/360)))</f>
        <v>119.28018598386802</v>
      </c>
      <c r="J741" s="3">
        <f t="shared" si="294"/>
        <v>114.11782191427315</v>
      </c>
      <c r="K741" s="3">
        <f t="shared" si="287"/>
        <v>1.1323689472391216</v>
      </c>
      <c r="L741" s="13">
        <f t="shared" si="295"/>
        <v>1132.3689472391216</v>
      </c>
      <c r="M741" s="3">
        <f t="shared" si="296"/>
        <v>5.8799546595109391E-4</v>
      </c>
      <c r="N741" s="3">
        <f t="shared" si="302"/>
        <v>6.7535489108264665E-2</v>
      </c>
      <c r="O741" s="3">
        <v>730</v>
      </c>
      <c r="P741" s="3">
        <f t="shared" si="303"/>
        <v>2.8968253968253967</v>
      </c>
      <c r="Q741" s="3">
        <f>(  'Swap(vs6M)_2Y'!B744 + ( ('Swap(vs6M)_3Y'!B748 - 'Swap(vs6M)_2Y'!B744)/1  )*(P741-2) )/100</f>
        <v>2.3185317460317459E-3</v>
      </c>
      <c r="R741" s="3">
        <f t="shared" si="304"/>
        <v>1.1973858350348663</v>
      </c>
      <c r="S741" s="3">
        <f t="shared" si="305"/>
        <v>1.0824400080595562</v>
      </c>
      <c r="T741" s="13">
        <f t="shared" si="306"/>
        <v>0.88442189891893497</v>
      </c>
      <c r="U741" s="13">
        <f t="shared" si="306"/>
        <v>0.86047147050976835</v>
      </c>
      <c r="V741" s="3">
        <f t="shared" si="307"/>
        <v>146.7803144119797</v>
      </c>
      <c r="W741" s="13">
        <f t="shared" si="308"/>
        <v>0.88442189891893497</v>
      </c>
      <c r="X741" s="3">
        <f t="shared" si="309"/>
        <v>1.4965725507299808E-3</v>
      </c>
      <c r="Y741" s="3">
        <f t="shared" si="310"/>
        <v>-6.3579829410106878</v>
      </c>
      <c r="Z741" s="3">
        <f t="shared" si="311"/>
        <v>375.4291989108541</v>
      </c>
      <c r="AA741" s="3">
        <f t="shared" si="312"/>
        <v>2475.9502124322139</v>
      </c>
      <c r="AD741" s="3">
        <f t="shared" si="297"/>
        <v>4.8935631934665658E-4</v>
      </c>
      <c r="AE741" s="3">
        <f>Eur_1M!B740/100</f>
        <v>-6.4000000000000005E-4</v>
      </c>
      <c r="AF741" s="3">
        <f t="shared" si="298"/>
        <v>1.3289899406444519</v>
      </c>
      <c r="AG741" s="3">
        <f t="shared" si="299"/>
        <v>-0.32898994064445186</v>
      </c>
      <c r="AH741" s="3">
        <f t="shared" si="301"/>
        <v>1.0004893563193467</v>
      </c>
      <c r="AI741" s="3">
        <f t="shared" si="300"/>
        <v>0.99936000000000003</v>
      </c>
      <c r="AL741" s="25"/>
      <c r="AM741" s="25"/>
    </row>
    <row r="742" spans="1:39">
      <c r="A742" s="4">
        <v>42170</v>
      </c>
      <c r="B742" s="3">
        <v>138.345</v>
      </c>
      <c r="C742" s="3">
        <f t="shared" si="288"/>
        <v>-2.360145909826695E-3</v>
      </c>
      <c r="D742" s="3">
        <f t="shared" si="289"/>
        <v>5.5702887156716782E-6</v>
      </c>
      <c r="E742" s="3">
        <f t="shared" si="290"/>
        <v>1.7629991770608776E-4</v>
      </c>
      <c r="F742" s="3">
        <f t="shared" si="291"/>
        <v>-1.9165341220011078E-2</v>
      </c>
      <c r="G742" s="3">
        <f t="shared" si="292"/>
        <v>4.4609118703765591E-2</v>
      </c>
      <c r="H742" s="3">
        <f t="shared" si="293"/>
        <v>1.2011915898406809</v>
      </c>
      <c r="I742" s="13">
        <f>I743*(1+(H743*((B742/B743)-1))+((1-H743)*(Eur_1M!B742/100)*((A742-A743)/360)))</f>
        <v>119.21007039117714</v>
      </c>
      <c r="J742" s="3">
        <f t="shared" si="294"/>
        <v>114.05074087600923</v>
      </c>
      <c r="K742" s="3">
        <f t="shared" si="287"/>
        <v>1.1317033151458655</v>
      </c>
      <c r="L742" s="13">
        <f t="shared" si="295"/>
        <v>1131.7033151458654</v>
      </c>
      <c r="M742" s="3">
        <f t="shared" si="296"/>
        <v>-2.8519469756815457E-3</v>
      </c>
      <c r="N742" s="3">
        <f t="shared" si="302"/>
        <v>6.7426675099380065E-2</v>
      </c>
      <c r="O742" s="3">
        <v>731</v>
      </c>
      <c r="P742" s="3">
        <f t="shared" si="303"/>
        <v>2.9007936507936507</v>
      </c>
      <c r="Q742" s="3">
        <f>(  'Swap(vs6M)_2Y'!B745 + ( ('Swap(vs6M)_3Y'!B749 - 'Swap(vs6M)_2Y'!B745)/1  )*(P742-2) )/100</f>
        <v>2.3472023809523808E-3</v>
      </c>
      <c r="R742" s="3">
        <f t="shared" si="304"/>
        <v>1.1940750703956016</v>
      </c>
      <c r="S742" s="3">
        <f t="shared" si="305"/>
        <v>1.0792358692801607</v>
      </c>
      <c r="T742" s="13">
        <f t="shared" si="306"/>
        <v>0.88377569801267353</v>
      </c>
      <c r="U742" s="13">
        <f t="shared" si="306"/>
        <v>0.85975870332673232</v>
      </c>
      <c r="V742" s="3">
        <f t="shared" si="307"/>
        <v>146.24718217256839</v>
      </c>
      <c r="W742" s="13">
        <f t="shared" si="308"/>
        <v>0.88377569801267353</v>
      </c>
      <c r="X742" s="3">
        <f t="shared" si="309"/>
        <v>1.5047884956056494E-3</v>
      </c>
      <c r="Y742" s="3">
        <f t="shared" si="310"/>
        <v>-6.3853429653409624</v>
      </c>
      <c r="Z742" s="3">
        <f t="shared" si="311"/>
        <v>376.95474911164717</v>
      </c>
      <c r="AA742" s="3">
        <f t="shared" si="312"/>
        <v>2477.0593628497354</v>
      </c>
      <c r="AD742" s="3">
        <f t="shared" si="297"/>
        <v>-2.3573629552923192E-3</v>
      </c>
      <c r="AE742" s="3">
        <f>Eur_1M!B741/100</f>
        <v>-6.4000000000000005E-4</v>
      </c>
      <c r="AF742" s="3">
        <f t="shared" si="298"/>
        <v>1.2011915898406809</v>
      </c>
      <c r="AG742" s="3">
        <f t="shared" si="299"/>
        <v>-0.20119158984068086</v>
      </c>
      <c r="AH742" s="3">
        <f t="shared" si="301"/>
        <v>0.99764263704470768</v>
      </c>
      <c r="AI742" s="3">
        <f t="shared" si="300"/>
        <v>0.99936000000000003</v>
      </c>
      <c r="AL742" s="25"/>
      <c r="AM742" s="25"/>
    </row>
    <row r="743" spans="1:39">
      <c r="A743" s="4">
        <v>42167</v>
      </c>
      <c r="B743" s="3">
        <v>138.67189999999999</v>
      </c>
      <c r="C743" s="3">
        <f t="shared" si="288"/>
        <v>-1.2539737833070692E-3</v>
      </c>
      <c r="D743" s="3">
        <f t="shared" si="289"/>
        <v>1.5724502492214445E-6</v>
      </c>
      <c r="E743" s="3">
        <f t="shared" si="290"/>
        <v>1.8213202460644698E-4</v>
      </c>
      <c r="F743" s="3">
        <f t="shared" si="291"/>
        <v>-2.018193865489255E-2</v>
      </c>
      <c r="G743" s="3">
        <f t="shared" si="292"/>
        <v>4.5147068585714718E-2</v>
      </c>
      <c r="H743" s="3">
        <f t="shared" si="293"/>
        <v>1.2085522556258694</v>
      </c>
      <c r="I743" s="13">
        <f>I744*(1+(H744*((B743/B744)-1))+((1-H744)*(Eur_1M!B743/100)*((A743-A744)/360)))</f>
        <v>119.55053645571367</v>
      </c>
      <c r="J743" s="3">
        <f t="shared" si="294"/>
        <v>114.37647180441243</v>
      </c>
      <c r="K743" s="3">
        <f t="shared" si="287"/>
        <v>1.1349354797831843</v>
      </c>
      <c r="L743" s="13">
        <f t="shared" si="295"/>
        <v>1134.9354797831843</v>
      </c>
      <c r="M743" s="3">
        <f t="shared" si="296"/>
        <v>-1.4975887977355948E-3</v>
      </c>
      <c r="N743" s="3">
        <f t="shared" si="302"/>
        <v>6.7387596133248073E-2</v>
      </c>
      <c r="O743" s="3">
        <v>732</v>
      </c>
      <c r="P743" s="3">
        <f t="shared" si="303"/>
        <v>2.9047619047619047</v>
      </c>
      <c r="Q743" s="3">
        <f>(  'Swap(vs6M)_2Y'!B746 + ( ('Swap(vs6M)_3Y'!B750 - 'Swap(vs6M)_2Y'!B746)/1  )*(P743-2) )/100</f>
        <v>2.3464761904761905E-3</v>
      </c>
      <c r="R743" s="3">
        <f t="shared" si="304"/>
        <v>1.2188574903635561</v>
      </c>
      <c r="S743" s="3">
        <f t="shared" si="305"/>
        <v>1.1040063704051544</v>
      </c>
      <c r="T743" s="13">
        <f t="shared" si="306"/>
        <v>0.88855085672075285</v>
      </c>
      <c r="U743" s="13">
        <f t="shared" si="306"/>
        <v>0.86520481285293305</v>
      </c>
      <c r="V743" s="3">
        <f t="shared" si="307"/>
        <v>149.12022486797571</v>
      </c>
      <c r="W743" s="13">
        <f t="shared" si="308"/>
        <v>0.88855085672075285</v>
      </c>
      <c r="X743" s="3">
        <f t="shared" si="309"/>
        <v>1.456152190832479E-3</v>
      </c>
      <c r="Y743" s="3">
        <f t="shared" si="310"/>
        <v>-6.275111517255846</v>
      </c>
      <c r="Z743" s="3">
        <f t="shared" si="311"/>
        <v>367.14669107872322</v>
      </c>
      <c r="AA743" s="3">
        <f t="shared" si="312"/>
        <v>2496.1422737612015</v>
      </c>
      <c r="AD743" s="3">
        <f t="shared" si="297"/>
        <v>-1.2531878867146906E-3</v>
      </c>
      <c r="AE743" s="3">
        <f>Eur_1M!B742/100</f>
        <v>-6.4000000000000005E-4</v>
      </c>
      <c r="AF743" s="3">
        <f t="shared" si="298"/>
        <v>1.2085522556258694</v>
      </c>
      <c r="AG743" s="3">
        <f t="shared" si="299"/>
        <v>-0.20855225562586943</v>
      </c>
      <c r="AH743" s="3">
        <f t="shared" si="301"/>
        <v>0.99874681211328531</v>
      </c>
      <c r="AI743" s="3">
        <f t="shared" si="300"/>
        <v>0.99936000000000003</v>
      </c>
      <c r="AL743" s="25"/>
      <c r="AM743" s="25"/>
    </row>
    <row r="744" spans="1:39">
      <c r="A744" s="4">
        <v>42166</v>
      </c>
      <c r="B744" s="3">
        <v>138.8459</v>
      </c>
      <c r="C744" s="3">
        <f t="shared" si="288"/>
        <v>9.9440188800581451E-4</v>
      </c>
      <c r="D744" s="3">
        <f t="shared" si="289"/>
        <v>9.8883511486952852E-7</v>
      </c>
      <c r="E744" s="3">
        <f t="shared" si="290"/>
        <v>2.0746048381851999E-4</v>
      </c>
      <c r="F744" s="3">
        <f t="shared" si="291"/>
        <v>-1.374135620490409E-2</v>
      </c>
      <c r="G744" s="3">
        <f t="shared" si="292"/>
        <v>4.9950399676006764E-2</v>
      </c>
      <c r="H744" s="3">
        <f t="shared" si="293"/>
        <v>1.1943961319931817</v>
      </c>
      <c r="I744" s="13">
        <f>I745*(1+(H745*((B744/B745)-1))+((1-H745)*(Eur_1M!B744/100)*((A744-A745)/360)))</f>
        <v>119.72970812913177</v>
      </c>
      <c r="J744" s="3">
        <f t="shared" si="294"/>
        <v>114.5478890515483</v>
      </c>
      <c r="K744" s="3">
        <f t="shared" si="287"/>
        <v>1.1366364197803012</v>
      </c>
      <c r="L744" s="13">
        <f t="shared" si="295"/>
        <v>1136.6364197803011</v>
      </c>
      <c r="M744" s="3">
        <f t="shared" si="296"/>
        <v>1.1709156784465847E-3</v>
      </c>
      <c r="N744" s="3">
        <f t="shared" si="302"/>
        <v>6.7393613430990901E-2</v>
      </c>
      <c r="O744" s="3">
        <v>733</v>
      </c>
      <c r="P744" s="3">
        <f t="shared" si="303"/>
        <v>2.9087301587301586</v>
      </c>
      <c r="Q744" s="3">
        <f>(  'Swap(vs6M)_2Y'!B747 + ( ('Swap(vs6M)_3Y'!B751 - 'Swap(vs6M)_2Y'!B747)/1  )*(P744-2) )/100</f>
        <v>2.4042658730158727E-3</v>
      </c>
      <c r="R744" s="3">
        <f t="shared" si="304"/>
        <v>1.2325784887223135</v>
      </c>
      <c r="S744" s="3">
        <f t="shared" si="305"/>
        <v>1.1176386828190432</v>
      </c>
      <c r="T744" s="13">
        <f t="shared" si="306"/>
        <v>0.89113346667818427</v>
      </c>
      <c r="U744" s="13">
        <f t="shared" si="306"/>
        <v>0.86813932970227226</v>
      </c>
      <c r="V744" s="3">
        <f t="shared" si="307"/>
        <v>150.80545515572283</v>
      </c>
      <c r="W744" s="13">
        <f t="shared" si="308"/>
        <v>0.89113346667818427</v>
      </c>
      <c r="X744" s="3">
        <f t="shared" si="309"/>
        <v>1.4286214007303919E-3</v>
      </c>
      <c r="Y744" s="3">
        <f t="shared" si="310"/>
        <v>-6.2641755227066991</v>
      </c>
      <c r="Z744" s="3">
        <f t="shared" si="311"/>
        <v>361.81158020311949</v>
      </c>
      <c r="AA744" s="3">
        <f t="shared" si="312"/>
        <v>2507.5851404824775</v>
      </c>
      <c r="AD744" s="3">
        <f t="shared" si="297"/>
        <v>9.9489646948724975E-4</v>
      </c>
      <c r="AE744" s="3">
        <f>Eur_1M!B743/100</f>
        <v>-6.2E-4</v>
      </c>
      <c r="AF744" s="3">
        <f t="shared" si="298"/>
        <v>1.1943961319931817</v>
      </c>
      <c r="AG744" s="3">
        <f t="shared" si="299"/>
        <v>-0.19439613199318173</v>
      </c>
      <c r="AH744" s="3">
        <f t="shared" si="301"/>
        <v>1.0009948964694872</v>
      </c>
      <c r="AI744" s="3">
        <f t="shared" si="300"/>
        <v>0.99938000000000005</v>
      </c>
      <c r="AL744" s="25"/>
      <c r="AM744" s="25"/>
    </row>
    <row r="745" spans="1:39">
      <c r="A745" s="4">
        <v>42165</v>
      </c>
      <c r="B745" s="3">
        <v>138.7079</v>
      </c>
      <c r="C745" s="3">
        <f t="shared" si="288"/>
        <v>-1.8310186137443485E-4</v>
      </c>
      <c r="D745" s="3">
        <f t="shared" si="289"/>
        <v>3.3526291638782759E-8</v>
      </c>
      <c r="E745" s="3">
        <f t="shared" si="290"/>
        <v>2.0647164870365046E-4</v>
      </c>
      <c r="F745" s="3">
        <f t="shared" si="291"/>
        <v>-1.4735758092909907E-2</v>
      </c>
      <c r="G745" s="3">
        <f t="shared" si="292"/>
        <v>4.9646177664802726E-2</v>
      </c>
      <c r="H745" s="3">
        <f t="shared" si="293"/>
        <v>1.1772995779077307</v>
      </c>
      <c r="I745" s="13">
        <f>I746*(1+(H746*((B745/B746)-1))+((1-H746)*(Eur_1M!B745/100)*((A745-A746)/360)))</f>
        <v>119.5895967820023</v>
      </c>
      <c r="J745" s="3">
        <f t="shared" si="294"/>
        <v>114.41384162675597</v>
      </c>
      <c r="K745" s="3">
        <f t="shared" si="287"/>
        <v>1.135306293260657</v>
      </c>
      <c r="L745" s="13">
        <f t="shared" si="295"/>
        <v>1135.306293260657</v>
      </c>
      <c r="M745" s="3">
        <f t="shared" si="296"/>
        <v>-2.0994955512266576E-4</v>
      </c>
      <c r="N745" s="3">
        <f t="shared" si="302"/>
        <v>6.7394405803221147E-2</v>
      </c>
      <c r="O745" s="3">
        <v>734</v>
      </c>
      <c r="P745" s="3">
        <f t="shared" si="303"/>
        <v>2.9126984126984126</v>
      </c>
      <c r="Q745" s="3">
        <f>(  'Swap(vs6M)_2Y'!B748 + ( ('Swap(vs6M)_3Y'!B752 - 'Swap(vs6M)_2Y'!B748)/1  )*(P745-2) )/100</f>
        <v>2.4992063492063495E-3</v>
      </c>
      <c r="R745" s="3">
        <f t="shared" si="304"/>
        <v>1.224110820067557</v>
      </c>
      <c r="S745" s="3">
        <f t="shared" si="305"/>
        <v>1.1090912848869021</v>
      </c>
      <c r="T745" s="13">
        <f t="shared" si="306"/>
        <v>0.88954478757959499</v>
      </c>
      <c r="U745" s="13">
        <f t="shared" si="306"/>
        <v>0.86630459791900627</v>
      </c>
      <c r="V745" s="3">
        <f t="shared" si="307"/>
        <v>149.88450780075857</v>
      </c>
      <c r="W745" s="13">
        <f t="shared" si="308"/>
        <v>0.88954478757959499</v>
      </c>
      <c r="X745" s="3">
        <f t="shared" si="309"/>
        <v>1.4442478028514748E-3</v>
      </c>
      <c r="Y745" s="3">
        <f t="shared" si="310"/>
        <v>-6.3768890731697496</v>
      </c>
      <c r="Z745" s="3">
        <f t="shared" si="311"/>
        <v>365.41567559894054</v>
      </c>
      <c r="AA745" s="3">
        <f t="shared" si="312"/>
        <v>2504.982639499477</v>
      </c>
      <c r="AD745" s="3">
        <f t="shared" si="297"/>
        <v>-1.830850992516897E-4</v>
      </c>
      <c r="AE745" s="3">
        <f>Eur_1M!B744/100</f>
        <v>-6.3000000000000003E-4</v>
      </c>
      <c r="AF745" s="3">
        <f t="shared" si="298"/>
        <v>1.1772995779077307</v>
      </c>
      <c r="AG745" s="3">
        <f t="shared" si="299"/>
        <v>-0.17729957790773065</v>
      </c>
      <c r="AH745" s="3">
        <f t="shared" si="301"/>
        <v>0.99981691490074831</v>
      </c>
      <c r="AI745" s="3">
        <f t="shared" si="300"/>
        <v>0.99936999999999998</v>
      </c>
      <c r="AL745" s="25"/>
      <c r="AM745" s="25"/>
    </row>
    <row r="746" spans="1:39">
      <c r="A746" s="4">
        <v>42164</v>
      </c>
      <c r="B746" s="3">
        <v>138.73330000000001</v>
      </c>
      <c r="C746" s="3">
        <f t="shared" si="288"/>
        <v>-2.0169463396365541E-3</v>
      </c>
      <c r="D746" s="3">
        <f t="shared" si="289"/>
        <v>4.0680725369732938E-6</v>
      </c>
      <c r="E746" s="3">
        <f t="shared" si="290"/>
        <v>2.1578410143205127E-4</v>
      </c>
      <c r="F746" s="3">
        <f t="shared" si="291"/>
        <v>-1.7609775630584124E-2</v>
      </c>
      <c r="G746" s="3">
        <f t="shared" si="292"/>
        <v>5.0234590009826413E-2</v>
      </c>
      <c r="H746" s="3">
        <f t="shared" si="293"/>
        <v>1.1480265989113241</v>
      </c>
      <c r="I746" s="13">
        <f>I747*(1+(H747*((B746/B747)-1))+((1-H747)*(Eur_1M!B746/100)*((A746-A747)/360)))</f>
        <v>119.61470720051234</v>
      </c>
      <c r="J746" s="3">
        <f t="shared" si="294"/>
        <v>114.43786528369517</v>
      </c>
      <c r="K746" s="3">
        <f t="shared" si="287"/>
        <v>1.1355446753350846</v>
      </c>
      <c r="L746" s="13">
        <f t="shared" si="295"/>
        <v>1135.5446753350845</v>
      </c>
      <c r="M746" s="3">
        <f t="shared" si="296"/>
        <v>-2.2815147066385642E-3</v>
      </c>
      <c r="N746" s="3">
        <f t="shared" si="302"/>
        <v>6.7315603935189761E-2</v>
      </c>
      <c r="O746" s="3">
        <v>735</v>
      </c>
      <c r="P746" s="3">
        <f t="shared" si="303"/>
        <v>2.9166666666666665</v>
      </c>
      <c r="Q746" s="3">
        <f>(  'Swap(vs6M)_2Y'!B749 + ( ('Swap(vs6M)_3Y'!B753 - 'Swap(vs6M)_2Y'!B749)/1  )*(P746-2) )/100</f>
        <v>2.6508333333333332E-3</v>
      </c>
      <c r="R746" s="3">
        <f t="shared" si="304"/>
        <v>1.2304128867203159</v>
      </c>
      <c r="S746" s="3">
        <f t="shared" si="305"/>
        <v>1.115449606836195</v>
      </c>
      <c r="T746" s="13">
        <f t="shared" si="306"/>
        <v>0.89072873496296034</v>
      </c>
      <c r="U746" s="13">
        <f t="shared" si="306"/>
        <v>0.86767109910185003</v>
      </c>
      <c r="V746" s="3">
        <f t="shared" si="307"/>
        <v>150.47378957405328</v>
      </c>
      <c r="W746" s="13">
        <f t="shared" si="308"/>
        <v>0.89072873496296034</v>
      </c>
      <c r="X746" s="3">
        <f t="shared" si="309"/>
        <v>1.4335209371765967E-3</v>
      </c>
      <c r="Y746" s="3">
        <f t="shared" si="310"/>
        <v>-6.4704075109456562</v>
      </c>
      <c r="Z746" s="3">
        <f t="shared" si="311"/>
        <v>362.92345407451467</v>
      </c>
      <c r="AA746" s="3">
        <f t="shared" si="312"/>
        <v>2511.2164075281853</v>
      </c>
      <c r="AD746" s="3">
        <f t="shared" si="297"/>
        <v>-2.0149136701927972E-3</v>
      </c>
      <c r="AE746" s="3">
        <f>Eur_1M!B745/100</f>
        <v>-6.3000000000000003E-4</v>
      </c>
      <c r="AF746" s="3">
        <f t="shared" si="298"/>
        <v>1.1480265989113241</v>
      </c>
      <c r="AG746" s="3">
        <f t="shared" si="299"/>
        <v>-0.14802659891132408</v>
      </c>
      <c r="AH746" s="3">
        <f t="shared" si="301"/>
        <v>0.9979850863298072</v>
      </c>
      <c r="AI746" s="3">
        <f t="shared" si="300"/>
        <v>0.99936999999999998</v>
      </c>
      <c r="AL746" s="25"/>
      <c r="AM746" s="25"/>
    </row>
    <row r="747" spans="1:39">
      <c r="A747" s="4">
        <v>42163</v>
      </c>
      <c r="B747" s="3">
        <v>139.01339999999999</v>
      </c>
      <c r="C747" s="3">
        <f t="shared" si="288"/>
        <v>-1.3327958115750911E-3</v>
      </c>
      <c r="D747" s="3">
        <f t="shared" si="289"/>
        <v>1.7763446753521057E-6</v>
      </c>
      <c r="E747" s="3">
        <f t="shared" si="290"/>
        <v>2.2451249102472788E-4</v>
      </c>
      <c r="F747" s="3">
        <f t="shared" si="291"/>
        <v>-1.9170043588365316E-2</v>
      </c>
      <c r="G747" s="3">
        <f t="shared" si="292"/>
        <v>5.0964088602350979E-2</v>
      </c>
      <c r="H747" s="3">
        <f t="shared" si="293"/>
        <v>1.1311370574977044</v>
      </c>
      <c r="I747" s="13">
        <f>I748*(1+(H748*((B747/B748)-1))+((1-H748)*(Eur_1M!B747/100)*((A747-A748)/360)))</f>
        <v>119.88792146679012</v>
      </c>
      <c r="J747" s="3">
        <f t="shared" si="294"/>
        <v>114.69925502522142</v>
      </c>
      <c r="K747" s="3">
        <f t="shared" si="287"/>
        <v>1.1381383948914703</v>
      </c>
      <c r="L747" s="13">
        <f t="shared" si="295"/>
        <v>1138.1383948914704</v>
      </c>
      <c r="M747" s="3">
        <f t="shared" si="296"/>
        <v>-1.4757568551463738E-3</v>
      </c>
      <c r="N747" s="3">
        <f t="shared" si="302"/>
        <v>6.7290665645211259E-2</v>
      </c>
      <c r="O747" s="3">
        <v>736</v>
      </c>
      <c r="P747" s="3">
        <f t="shared" si="303"/>
        <v>2.9206349206349205</v>
      </c>
      <c r="Q747" s="3">
        <f>(  'Swap(vs6M)_2Y'!B750 + ( ('Swap(vs6M)_3Y'!B754 - 'Swap(vs6M)_2Y'!B750)/1  )*(P747-2) )/100</f>
        <v>2.5684126984126987E-3</v>
      </c>
      <c r="R747" s="3">
        <f t="shared" si="304"/>
        <v>1.2479056540318767</v>
      </c>
      <c r="S747" s="3">
        <f t="shared" si="305"/>
        <v>1.132906813618985</v>
      </c>
      <c r="T747" s="13">
        <f t="shared" si="306"/>
        <v>0.89396719508119671</v>
      </c>
      <c r="U747" s="13">
        <f t="shared" si="306"/>
        <v>0.8713733058173605</v>
      </c>
      <c r="V747" s="3">
        <f t="shared" si="307"/>
        <v>152.59714344049416</v>
      </c>
      <c r="W747" s="13">
        <f t="shared" si="308"/>
        <v>0.89396719508119671</v>
      </c>
      <c r="X747" s="3">
        <f t="shared" si="309"/>
        <v>1.3991522247594344E-3</v>
      </c>
      <c r="Y747" s="3">
        <f t="shared" si="310"/>
        <v>-6.3246347685995019</v>
      </c>
      <c r="Z747" s="3">
        <f t="shared" si="311"/>
        <v>356.19450406906202</v>
      </c>
      <c r="AA747" s="3">
        <f t="shared" si="312"/>
        <v>2525.9439538109873</v>
      </c>
      <c r="AD747" s="3">
        <f t="shared" si="297"/>
        <v>-1.331908033690099E-3</v>
      </c>
      <c r="AE747" s="3">
        <f>Eur_1M!B746/100</f>
        <v>-6.3000000000000003E-4</v>
      </c>
      <c r="AF747" s="3">
        <f t="shared" si="298"/>
        <v>1.1311370574977044</v>
      </c>
      <c r="AG747" s="3">
        <f t="shared" si="299"/>
        <v>-0.13113705749770443</v>
      </c>
      <c r="AH747" s="3">
        <f t="shared" si="301"/>
        <v>0.9986680919663099</v>
      </c>
      <c r="AI747" s="3">
        <f t="shared" si="300"/>
        <v>0.99936999999999998</v>
      </c>
      <c r="AL747" s="25"/>
      <c r="AM747" s="25"/>
    </row>
    <row r="748" spans="1:39">
      <c r="A748" s="4">
        <v>42160</v>
      </c>
      <c r="B748" s="3">
        <v>139.19880000000001</v>
      </c>
      <c r="C748" s="3">
        <f t="shared" si="288"/>
        <v>-1.9994537948768753E-3</v>
      </c>
      <c r="D748" s="3">
        <f t="shared" si="289"/>
        <v>3.9978154778475371E-6</v>
      </c>
      <c r="E748" s="3">
        <f t="shared" si="290"/>
        <v>2.4130847386832598E-4</v>
      </c>
      <c r="F748" s="3">
        <f t="shared" si="291"/>
        <v>-2.2146810111755368E-2</v>
      </c>
      <c r="G748" s="3">
        <f t="shared" si="292"/>
        <v>5.2263597426138141E-2</v>
      </c>
      <c r="H748" s="3">
        <f t="shared" si="293"/>
        <v>1.1076090628861464</v>
      </c>
      <c r="I748" s="13">
        <f>I749*(1+(H749*((B748/B749)-1))+((1-H749)*(Eur_1M!B748/100)*((A748-A749)/360)))</f>
        <v>120.06497750243958</v>
      </c>
      <c r="J748" s="3">
        <f t="shared" si="294"/>
        <v>114.86864819793013</v>
      </c>
      <c r="K748" s="3">
        <f t="shared" si="287"/>
        <v>1.1398192503917948</v>
      </c>
      <c r="L748" s="13">
        <f t="shared" si="295"/>
        <v>1139.8192503917949</v>
      </c>
      <c r="M748" s="3">
        <f t="shared" si="296"/>
        <v>-2.2006756494805228E-3</v>
      </c>
      <c r="N748" s="3">
        <f t="shared" si="302"/>
        <v>6.7356492041880059E-2</v>
      </c>
      <c r="O748" s="3">
        <v>737</v>
      </c>
      <c r="P748" s="3">
        <f t="shared" si="303"/>
        <v>2.9246031746031744</v>
      </c>
      <c r="Q748" s="3">
        <f>(  'Swap(vs6M)_2Y'!B751 + ( ('Swap(vs6M)_3Y'!B755 - 'Swap(vs6M)_2Y'!B751)/1  )*(P748-2) )/100</f>
        <v>2.4640198412698411E-3</v>
      </c>
      <c r="R748" s="3">
        <f t="shared" si="304"/>
        <v>1.2562800930799933</v>
      </c>
      <c r="S748" s="3">
        <f t="shared" si="305"/>
        <v>1.1410905821508768</v>
      </c>
      <c r="T748" s="13">
        <f t="shared" si="306"/>
        <v>0.89549278160199464</v>
      </c>
      <c r="U748" s="13">
        <f t="shared" si="306"/>
        <v>0.87308388498812861</v>
      </c>
      <c r="V748" s="3">
        <f t="shared" si="307"/>
        <v>153.88509775239595</v>
      </c>
      <c r="W748" s="13">
        <f t="shared" si="308"/>
        <v>0.89549278160199464</v>
      </c>
      <c r="X748" s="3">
        <f t="shared" si="309"/>
        <v>1.380227746076394E-3</v>
      </c>
      <c r="Y748" s="3">
        <f t="shared" si="310"/>
        <v>-6.2035745536328868</v>
      </c>
      <c r="Z748" s="3">
        <f t="shared" si="311"/>
        <v>353.23939840772755</v>
      </c>
      <c r="AA748" s="3">
        <f t="shared" si="312"/>
        <v>2535.0893547832611</v>
      </c>
      <c r="AD748" s="3">
        <f t="shared" si="297"/>
        <v>-1.9974562187135003E-3</v>
      </c>
      <c r="AE748" s="3">
        <f>Eur_1M!B747/100</f>
        <v>-6.3000000000000003E-4</v>
      </c>
      <c r="AF748" s="3">
        <f t="shared" si="298"/>
        <v>1.1076090628861464</v>
      </c>
      <c r="AG748" s="3">
        <f t="shared" si="299"/>
        <v>-0.10760906288614636</v>
      </c>
      <c r="AH748" s="3">
        <f t="shared" si="301"/>
        <v>0.9980025437812865</v>
      </c>
      <c r="AI748" s="3">
        <f t="shared" si="300"/>
        <v>0.99936999999999998</v>
      </c>
      <c r="AL748" s="25"/>
      <c r="AM748" s="25"/>
    </row>
    <row r="749" spans="1:39">
      <c r="A749" s="4">
        <v>42159</v>
      </c>
      <c r="B749" s="3">
        <v>139.47739999999999</v>
      </c>
      <c r="C749" s="3">
        <f t="shared" si="288"/>
        <v>1.0645380738348086E-3</v>
      </c>
      <c r="D749" s="3">
        <f t="shared" si="289"/>
        <v>1.1332413106439243E-6</v>
      </c>
      <c r="E749" s="3">
        <f t="shared" si="290"/>
        <v>2.4027940338803525E-4</v>
      </c>
      <c r="F749" s="3">
        <f t="shared" si="291"/>
        <v>-1.842435167452932E-2</v>
      </c>
      <c r="G749" s="3">
        <f t="shared" si="292"/>
        <v>5.3043969872874373E-2</v>
      </c>
      <c r="H749" s="3">
        <f t="shared" si="293"/>
        <v>1.1006144705600163</v>
      </c>
      <c r="I749" s="13">
        <f>I750*(1+(H750*((B749/B750)-1))+((1-H750)*(Eur_1M!B749/100)*((A749-A750)/360)))</f>
        <v>120.32949252391474</v>
      </c>
      <c r="J749" s="3">
        <f t="shared" si="294"/>
        <v>115.12171519196076</v>
      </c>
      <c r="K749" s="3">
        <f t="shared" si="287"/>
        <v>1.1423303849438255</v>
      </c>
      <c r="L749" s="13">
        <f t="shared" si="295"/>
        <v>1142.3303849438255</v>
      </c>
      <c r="M749" s="3">
        <f t="shared" si="296"/>
        <v>1.2061393079404058E-3</v>
      </c>
      <c r="N749" s="3">
        <f t="shared" si="302"/>
        <v>6.740398362780374E-2</v>
      </c>
      <c r="O749" s="3">
        <v>738</v>
      </c>
      <c r="P749" s="3">
        <f t="shared" si="303"/>
        <v>2.9285714285714284</v>
      </c>
      <c r="Q749" s="3">
        <f>(  'Swap(vs6M)_2Y'!B752 + ( ('Swap(vs6M)_3Y'!B756 - 'Swap(vs6M)_2Y'!B752)/1  )*(P749-2) )/100</f>
        <v>2.5292857142857139E-3</v>
      </c>
      <c r="R749" s="3">
        <f t="shared" si="304"/>
        <v>1.2755236157976486</v>
      </c>
      <c r="S749" s="3">
        <f t="shared" si="305"/>
        <v>1.1601747111137701</v>
      </c>
      <c r="T749" s="13">
        <f t="shared" si="306"/>
        <v>0.89893801458796108</v>
      </c>
      <c r="U749" s="13">
        <f t="shared" si="306"/>
        <v>0.8770111595286908</v>
      </c>
      <c r="V749" s="3">
        <f t="shared" si="307"/>
        <v>156.34524042602106</v>
      </c>
      <c r="W749" s="13">
        <f t="shared" si="308"/>
        <v>0.89893801458796108</v>
      </c>
      <c r="X749" s="3">
        <f t="shared" si="309"/>
        <v>1.3421927221055686E-3</v>
      </c>
      <c r="Y749" s="3">
        <f t="shared" si="310"/>
        <v>-6.1805259849046763</v>
      </c>
      <c r="Z749" s="3">
        <f t="shared" si="311"/>
        <v>345.73211472715354</v>
      </c>
      <c r="AA749" s="3">
        <f t="shared" si="312"/>
        <v>2549.4355486124423</v>
      </c>
      <c r="AD749" s="3">
        <f t="shared" si="297"/>
        <v>1.0651048956067388E-3</v>
      </c>
      <c r="AE749" s="3">
        <f>Eur_1M!B748/100</f>
        <v>-6.2E-4</v>
      </c>
      <c r="AF749" s="3">
        <f t="shared" si="298"/>
        <v>1.1006144705600163</v>
      </c>
      <c r="AG749" s="3">
        <f t="shared" si="299"/>
        <v>-0.10061447056001627</v>
      </c>
      <c r="AH749" s="3">
        <f t="shared" si="301"/>
        <v>1.0010651048956067</v>
      </c>
      <c r="AI749" s="3">
        <f t="shared" si="300"/>
        <v>0.99938000000000005</v>
      </c>
      <c r="AL749" s="25"/>
      <c r="AM749" s="25"/>
    </row>
    <row r="750" spans="1:39">
      <c r="A750" s="4">
        <v>42158</v>
      </c>
      <c r="B750" s="3">
        <v>139.32900000000001</v>
      </c>
      <c r="C750" s="3">
        <f t="shared" si="288"/>
        <v>-2.9204634011312882E-3</v>
      </c>
      <c r="D750" s="3">
        <f t="shared" si="289"/>
        <v>8.5291064773473325E-6</v>
      </c>
      <c r="E750" s="3">
        <f t="shared" si="290"/>
        <v>2.4685852352551659E-4</v>
      </c>
      <c r="F750" s="3">
        <f t="shared" si="291"/>
        <v>-1.6711775878151876E-2</v>
      </c>
      <c r="G750" s="3">
        <f t="shared" si="292"/>
        <v>5.4170737682170386E-2</v>
      </c>
      <c r="H750" s="3">
        <f t="shared" si="293"/>
        <v>1.1328854317374792</v>
      </c>
      <c r="I750" s="13">
        <f>I751*(1+(H751*((B750/B751)-1))+((1-H751)*(Eur_1M!B750/100)*((A750-A751)/360)))</f>
        <v>120.18444588388829</v>
      </c>
      <c r="J750" s="3">
        <f t="shared" si="294"/>
        <v>114.98294607033949</v>
      </c>
      <c r="K750" s="3">
        <f t="shared" si="287"/>
        <v>1.140953405945071</v>
      </c>
      <c r="L750" s="13">
        <f t="shared" si="295"/>
        <v>1140.9534059450709</v>
      </c>
      <c r="M750" s="3">
        <f t="shared" si="296"/>
        <v>-3.5358534333500315E-3</v>
      </c>
      <c r="N750" s="3">
        <f t="shared" si="302"/>
        <v>6.7269518140797596E-2</v>
      </c>
      <c r="O750" s="3">
        <v>739</v>
      </c>
      <c r="P750" s="3">
        <f t="shared" si="303"/>
        <v>2.9325396825396823</v>
      </c>
      <c r="Q750" s="3">
        <f>(  'Swap(vs6M)_2Y'!B753 + ( ('Swap(vs6M)_3Y'!B757 - 'Swap(vs6M)_2Y'!B753)/1  )*(P750-2) )/100</f>
        <v>2.5815674603174598E-3</v>
      </c>
      <c r="R750" s="3">
        <f t="shared" si="304"/>
        <v>1.2680037988483965</v>
      </c>
      <c r="S750" s="3">
        <f t="shared" si="305"/>
        <v>1.1528070385256555</v>
      </c>
      <c r="T750" s="13">
        <f t="shared" si="306"/>
        <v>0.89760170302516196</v>
      </c>
      <c r="U750" s="13">
        <f t="shared" si="306"/>
        <v>0.87550520261491249</v>
      </c>
      <c r="V750" s="3">
        <f t="shared" si="307"/>
        <v>155.21954687289679</v>
      </c>
      <c r="W750" s="13">
        <f t="shared" si="308"/>
        <v>0.89760170302516196</v>
      </c>
      <c r="X750" s="3">
        <f t="shared" si="309"/>
        <v>1.3585175511033141E-3</v>
      </c>
      <c r="Y750" s="3">
        <f t="shared" si="310"/>
        <v>-6.2444903455507195</v>
      </c>
      <c r="Z750" s="3">
        <f t="shared" si="311"/>
        <v>348.86972769489989</v>
      </c>
      <c r="AA750" s="3">
        <f t="shared" si="312"/>
        <v>2548.0901036693849</v>
      </c>
      <c r="AD750" s="3">
        <f t="shared" si="297"/>
        <v>-2.9162029963538671E-3</v>
      </c>
      <c r="AE750" s="3">
        <f>Eur_1M!B749/100</f>
        <v>-6.0999999999999997E-4</v>
      </c>
      <c r="AF750" s="3">
        <f t="shared" si="298"/>
        <v>1.1328854317374792</v>
      </c>
      <c r="AG750" s="3">
        <f t="shared" si="299"/>
        <v>-0.13288543173747924</v>
      </c>
      <c r="AH750" s="3">
        <f t="shared" si="301"/>
        <v>0.99708379700364613</v>
      </c>
      <c r="AI750" s="3">
        <f t="shared" si="300"/>
        <v>0.99939</v>
      </c>
      <c r="AL750" s="25"/>
      <c r="AM750" s="25"/>
    </row>
    <row r="751" spans="1:39">
      <c r="A751" s="4">
        <v>42157</v>
      </c>
      <c r="B751" s="3">
        <v>139.73650000000001</v>
      </c>
      <c r="C751" s="3">
        <f t="shared" si="288"/>
        <v>-9.0283340739449169E-3</v>
      </c>
      <c r="D751" s="3">
        <f t="shared" si="289"/>
        <v>8.1510816150754818E-5</v>
      </c>
      <c r="E751" s="3">
        <f t="shared" si="290"/>
        <v>2.5088964882249428E-4</v>
      </c>
      <c r="F751" s="3">
        <f t="shared" si="291"/>
        <v>-1.7335354205658255E-2</v>
      </c>
      <c r="G751" s="3">
        <f t="shared" si="292"/>
        <v>5.4515001942024903E-2</v>
      </c>
      <c r="H751" s="3">
        <f t="shared" si="293"/>
        <v>1.2104645813406705</v>
      </c>
      <c r="I751" s="13">
        <f>I752*(1+(H752*((B751/B752)-1))+((1-H752)*(Eur_1M!B751/100)*((A751-A752)/360)))</f>
        <v>120.61015264433276</v>
      </c>
      <c r="J751" s="3">
        <f t="shared" si="294"/>
        <v>115.39022853620247</v>
      </c>
      <c r="K751" s="3">
        <f t="shared" si="287"/>
        <v>1.1449947906241851</v>
      </c>
      <c r="L751" s="13">
        <f t="shared" si="295"/>
        <v>1144.994790624185</v>
      </c>
      <c r="M751" s="3">
        <f t="shared" si="296"/>
        <v>-1.1307121644104674E-2</v>
      </c>
      <c r="N751" s="3">
        <f t="shared" si="302"/>
        <v>6.5781353692411851E-2</v>
      </c>
      <c r="O751" s="3">
        <v>740</v>
      </c>
      <c r="P751" s="3">
        <f t="shared" si="303"/>
        <v>2.9365079365079363</v>
      </c>
      <c r="Q751" s="3">
        <f>(  'Swap(vs6M)_2Y'!B754 + ( ('Swap(vs6M)_3Y'!B758 - 'Swap(vs6M)_2Y'!B754)/1  )*(P751-2) )/100</f>
        <v>2.4706031746031744E-3</v>
      </c>
      <c r="R751" s="3">
        <f t="shared" si="304"/>
        <v>1.3218813570581056</v>
      </c>
      <c r="S751" s="3">
        <f t="shared" si="305"/>
        <v>1.2091568367387691</v>
      </c>
      <c r="T751" s="13">
        <f t="shared" si="306"/>
        <v>0.90689616934886275</v>
      </c>
      <c r="U751" s="13">
        <f t="shared" si="306"/>
        <v>0.88669870159256969</v>
      </c>
      <c r="V751" s="3">
        <f t="shared" si="307"/>
        <v>158.1023599710079</v>
      </c>
      <c r="W751" s="13">
        <f t="shared" si="308"/>
        <v>0.90689616934886275</v>
      </c>
      <c r="X751" s="3">
        <f t="shared" si="309"/>
        <v>1.2901835930041884E-3</v>
      </c>
      <c r="Y751" s="3">
        <f t="shared" si="310"/>
        <v>-5.8344493758481075</v>
      </c>
      <c r="Z751" s="3">
        <f t="shared" si="311"/>
        <v>326.73263986455379</v>
      </c>
      <c r="AA751" s="3">
        <f t="shared" si="312"/>
        <v>2584.9757217545507</v>
      </c>
      <c r="AD751" s="3">
        <f t="shared" si="297"/>
        <v>-8.9877010406812508E-3</v>
      </c>
      <c r="AE751" s="3">
        <f>Eur_1M!B750/100</f>
        <v>-5.9999999999999995E-4</v>
      </c>
      <c r="AF751" s="3">
        <f t="shared" si="298"/>
        <v>1.2104645813406705</v>
      </c>
      <c r="AG751" s="3">
        <f t="shared" si="299"/>
        <v>-0.21046458134067048</v>
      </c>
      <c r="AH751" s="3">
        <f t="shared" si="301"/>
        <v>0.99101229895931875</v>
      </c>
      <c r="AI751" s="3">
        <f t="shared" si="300"/>
        <v>0.99939999999999996</v>
      </c>
      <c r="AL751" s="25"/>
      <c r="AM751" s="25"/>
    </row>
    <row r="752" spans="1:39">
      <c r="A752" s="4">
        <v>42156</v>
      </c>
      <c r="B752" s="3">
        <v>141.00380000000001</v>
      </c>
      <c r="C752" s="3">
        <f t="shared" si="288"/>
        <v>-5.9480717620546079E-3</v>
      </c>
      <c r="D752" s="3">
        <f t="shared" si="289"/>
        <v>3.5379557686551407E-5</v>
      </c>
      <c r="E752" s="3">
        <f t="shared" si="290"/>
        <v>2.3619971032001519E-4</v>
      </c>
      <c r="F752" s="3">
        <f t="shared" si="291"/>
        <v>-1.6481423941672551E-2</v>
      </c>
      <c r="G752" s="3">
        <f t="shared" si="292"/>
        <v>5.2962107481583053E-2</v>
      </c>
      <c r="H752" s="3">
        <f t="shared" si="293"/>
        <v>1.2510244618654229</v>
      </c>
      <c r="I752" s="13">
        <f>I753*(1+(H753*((B752/B753)-1))+((1-H753)*(Eur_1M!B752/100)*((A752-A753)/360)))</f>
        <v>121.98164551797761</v>
      </c>
      <c r="J752" s="3">
        <f t="shared" si="294"/>
        <v>116.70236414548519</v>
      </c>
      <c r="K752" s="3">
        <f t="shared" si="287"/>
        <v>1.1580148570221804</v>
      </c>
      <c r="L752" s="13">
        <f t="shared" si="295"/>
        <v>1158.0148570221804</v>
      </c>
      <c r="M752" s="3">
        <f t="shared" si="296"/>
        <v>-5.989043205468174E-3</v>
      </c>
      <c r="N752" s="3">
        <f t="shared" si="302"/>
        <v>6.5313241638330202E-2</v>
      </c>
      <c r="O752" s="3">
        <v>741</v>
      </c>
      <c r="P752" s="3">
        <f t="shared" si="303"/>
        <v>2.9404761904761907</v>
      </c>
      <c r="Q752" s="3">
        <f>(  'Swap(vs6M)_2Y'!B755 + ( ('Swap(vs6M)_3Y'!B759 - 'Swap(vs6M)_2Y'!B755)/1  )*(P752-2) )/100</f>
        <v>2.2490357142857147E-3</v>
      </c>
      <c r="R752" s="3">
        <f t="shared" si="304"/>
        <v>1.4249565776468125</v>
      </c>
      <c r="S752" s="3">
        <f t="shared" si="305"/>
        <v>1.3129586277970173</v>
      </c>
      <c r="T752" s="13">
        <f t="shared" si="306"/>
        <v>0.92291512331343761</v>
      </c>
      <c r="U752" s="13">
        <f t="shared" si="306"/>
        <v>0.90540155522931909</v>
      </c>
      <c r="V752" s="3">
        <f t="shared" si="307"/>
        <v>169.31574822386585</v>
      </c>
      <c r="W752" s="13">
        <f t="shared" si="308"/>
        <v>0.92291512331343761</v>
      </c>
      <c r="X752" s="3">
        <f t="shared" si="309"/>
        <v>1.1144693212045537E-3</v>
      </c>
      <c r="Y752" s="3">
        <f t="shared" si="310"/>
        <v>-5.2104954912972605</v>
      </c>
      <c r="Z752" s="3">
        <f t="shared" si="311"/>
        <v>287.02206649527204</v>
      </c>
      <c r="AA752" s="3">
        <f t="shared" si="312"/>
        <v>2644.7633102006844</v>
      </c>
      <c r="AD752" s="3">
        <f t="shared" si="297"/>
        <v>-5.9304170044766069E-3</v>
      </c>
      <c r="AE752" s="3">
        <f>Eur_1M!B751/100</f>
        <v>-5.6999999999999998E-4</v>
      </c>
      <c r="AF752" s="3">
        <f t="shared" si="298"/>
        <v>1.2510244618654229</v>
      </c>
      <c r="AG752" s="3">
        <f t="shared" si="299"/>
        <v>-0.25102446186542293</v>
      </c>
      <c r="AH752" s="3">
        <f t="shared" si="301"/>
        <v>0.99406958299552339</v>
      </c>
      <c r="AI752" s="3">
        <f t="shared" si="300"/>
        <v>0.99943000000000004</v>
      </c>
      <c r="AL752" s="25"/>
      <c r="AM752" s="25"/>
    </row>
    <row r="753" spans="1:39">
      <c r="A753" s="4">
        <v>42153</v>
      </c>
      <c r="B753" s="3">
        <v>141.845</v>
      </c>
      <c r="C753" s="3">
        <f t="shared" si="288"/>
        <v>2.9795127737118551E-3</v>
      </c>
      <c r="D753" s="3">
        <f t="shared" si="289"/>
        <v>8.8774963687121121E-6</v>
      </c>
      <c r="E753" s="3">
        <f t="shared" si="290"/>
        <v>2.0129008146076106E-4</v>
      </c>
      <c r="F753" s="3">
        <f t="shared" si="291"/>
        <v>-1.1218865729664363E-2</v>
      </c>
      <c r="G753" s="3">
        <f t="shared" si="292"/>
        <v>4.9567745248312832E-2</v>
      </c>
      <c r="H753" s="3">
        <f t="shared" si="293"/>
        <v>1.0068732814119414</v>
      </c>
      <c r="I753" s="13">
        <f>I754*(1+(H754*((B753/B754)-1))+((1-H754)*(Eur_1M!B753/100)*((A753-A754)/360)))</f>
        <v>122.7143908949058</v>
      </c>
      <c r="J753" s="3">
        <f t="shared" si="294"/>
        <v>117.40339680856393</v>
      </c>
      <c r="K753" s="3">
        <f t="shared" si="287"/>
        <v>1.1649710677643292</v>
      </c>
      <c r="L753" s="13">
        <f t="shared" si="295"/>
        <v>1164.9710677643293</v>
      </c>
      <c r="M753" s="3">
        <f t="shared" si="296"/>
        <v>3.0617781536940065E-3</v>
      </c>
      <c r="N753" s="3">
        <f t="shared" si="302"/>
        <v>6.533011248582804E-2</v>
      </c>
      <c r="O753" s="3">
        <v>742</v>
      </c>
      <c r="P753" s="3">
        <f t="shared" si="303"/>
        <v>2.9444444444444446</v>
      </c>
      <c r="Q753" s="3">
        <f>(  'Swap(vs6M)_2Y'!B756 + ( ('Swap(vs6M)_3Y'!B760 - 'Swap(vs6M)_2Y'!B756)/1  )*(P753-2) )/100</f>
        <v>2.1583333333333337E-3</v>
      </c>
      <c r="R753" s="3">
        <f t="shared" si="304"/>
        <v>1.4748547426061409</v>
      </c>
      <c r="S753" s="3">
        <f t="shared" si="305"/>
        <v>1.3627522967356138</v>
      </c>
      <c r="T753" s="13">
        <f t="shared" si="306"/>
        <v>0.92987420001424581</v>
      </c>
      <c r="U753" s="13">
        <f t="shared" si="306"/>
        <v>0.91351970506398028</v>
      </c>
      <c r="V753" s="3">
        <f t="shared" si="307"/>
        <v>175.54392868758225</v>
      </c>
      <c r="W753" s="13">
        <f t="shared" si="308"/>
        <v>0.92987420001424581</v>
      </c>
      <c r="X753" s="3">
        <f t="shared" si="309"/>
        <v>1.0295368997292643E-3</v>
      </c>
      <c r="Y753" s="3">
        <f t="shared" si="310"/>
        <v>-4.9409243417966575</v>
      </c>
      <c r="Z753" s="3">
        <f t="shared" si="311"/>
        <v>268.77505953701899</v>
      </c>
      <c r="AA753" s="3">
        <f t="shared" si="312"/>
        <v>2672.7682434691278</v>
      </c>
      <c r="AD753" s="3">
        <f t="shared" si="297"/>
        <v>2.9839559336175547E-3</v>
      </c>
      <c r="AE753" s="3">
        <f>Eur_1M!B752/100</f>
        <v>-5.8999999999999992E-4</v>
      </c>
      <c r="AF753" s="3">
        <f t="shared" si="298"/>
        <v>1.0068732814119414</v>
      </c>
      <c r="AG753" s="3">
        <f t="shared" si="299"/>
        <v>-6.8732814119414343E-3</v>
      </c>
      <c r="AH753" s="3">
        <f t="shared" si="301"/>
        <v>1.0029839559336176</v>
      </c>
      <c r="AI753" s="3">
        <f t="shared" si="300"/>
        <v>0.99941000000000002</v>
      </c>
      <c r="AL753" s="25"/>
      <c r="AM753" s="25"/>
    </row>
    <row r="754" spans="1:39">
      <c r="A754" s="4">
        <v>42152</v>
      </c>
      <c r="B754" s="3">
        <v>141.423</v>
      </c>
      <c r="C754" s="3">
        <f t="shared" si="288"/>
        <v>-2.7573042223573777E-4</v>
      </c>
      <c r="D754" s="3">
        <f t="shared" si="289"/>
        <v>7.6027265746298235E-8</v>
      </c>
      <c r="E754" s="3">
        <f t="shared" si="290"/>
        <v>1.9509891471442608E-4</v>
      </c>
      <c r="F754" s="3">
        <f t="shared" si="291"/>
        <v>-1.5837381133751507E-2</v>
      </c>
      <c r="G754" s="3">
        <f t="shared" si="292"/>
        <v>4.7960692879284728E-2</v>
      </c>
      <c r="H754" s="3">
        <f t="shared" si="293"/>
        <v>1.0276377147126181</v>
      </c>
      <c r="I754" s="13">
        <f>I755*(1+(H755*((B754/B755)-1))+((1-H755)*(Eur_1M!B754/100)*((A754-A755)/360)))</f>
        <v>122.33924125926879</v>
      </c>
      <c r="J754" s="3">
        <f t="shared" si="294"/>
        <v>117.04448339006356</v>
      </c>
      <c r="K754" s="3">
        <f t="shared" si="287"/>
        <v>1.1614096397328466</v>
      </c>
      <c r="L754" s="13">
        <f t="shared" si="295"/>
        <v>1161.4096397328467</v>
      </c>
      <c r="M754" s="3">
        <f t="shared" si="296"/>
        <v>-2.7920383107495934E-4</v>
      </c>
      <c r="N754" s="3">
        <f t="shared" si="302"/>
        <v>6.5358184862820606E-2</v>
      </c>
      <c r="O754" s="3">
        <v>743</v>
      </c>
      <c r="P754" s="3">
        <f t="shared" si="303"/>
        <v>2.9484126984126986</v>
      </c>
      <c r="Q754" s="3">
        <f>(  'Swap(vs6M)_2Y'!B757 + ( ('Swap(vs6M)_3Y'!B761 - 'Swap(vs6M)_2Y'!B757)/1  )*(P754-2) )/100</f>
        <v>2.1791269841269843E-3</v>
      </c>
      <c r="R754" s="3">
        <f t="shared" si="304"/>
        <v>1.446692907721201</v>
      </c>
      <c r="S754" s="3">
        <f t="shared" si="305"/>
        <v>1.3344667436361437</v>
      </c>
      <c r="T754" s="13">
        <f t="shared" si="306"/>
        <v>0.92600852413881274</v>
      </c>
      <c r="U754" s="13">
        <f t="shared" si="306"/>
        <v>0.90897453055321231</v>
      </c>
      <c r="V754" s="3">
        <f t="shared" si="307"/>
        <v>172.32210480935817</v>
      </c>
      <c r="W754" s="13">
        <f t="shared" si="308"/>
        <v>0.92600852413881274</v>
      </c>
      <c r="X754" s="3">
        <f t="shared" si="309"/>
        <v>1.0748766703484363E-3</v>
      </c>
      <c r="Y754" s="3">
        <f t="shared" si="310"/>
        <v>-5.0647876527144025</v>
      </c>
      <c r="Z754" s="3">
        <f t="shared" si="311"/>
        <v>279.39443076158494</v>
      </c>
      <c r="AA754" s="3">
        <f t="shared" si="312"/>
        <v>2662.8681323372321</v>
      </c>
      <c r="AD754" s="3">
        <f t="shared" si="297"/>
        <v>-2.7569241209646211E-4</v>
      </c>
      <c r="AE754" s="3">
        <f>Eur_1M!B753/100</f>
        <v>-5.8E-4</v>
      </c>
      <c r="AF754" s="3">
        <f t="shared" si="298"/>
        <v>1.0276377147126181</v>
      </c>
      <c r="AG754" s="3">
        <f t="shared" si="299"/>
        <v>-2.7637714712618111E-2</v>
      </c>
      <c r="AH754" s="3">
        <f t="shared" si="301"/>
        <v>0.99972430758790354</v>
      </c>
      <c r="AI754" s="3">
        <f t="shared" si="300"/>
        <v>0.99941999999999998</v>
      </c>
      <c r="AL754" s="25"/>
      <c r="AM754" s="25"/>
    </row>
    <row r="755" spans="1:39">
      <c r="A755" s="4">
        <v>42151</v>
      </c>
      <c r="B755" s="3">
        <v>141.46199999999999</v>
      </c>
      <c r="C755" s="3">
        <f t="shared" si="288"/>
        <v>1.9600426587282381E-3</v>
      </c>
      <c r="D755" s="3">
        <f t="shared" si="289"/>
        <v>3.8417672240344606E-6</v>
      </c>
      <c r="E755" s="3">
        <f t="shared" si="290"/>
        <v>3.1725093468699733E-4</v>
      </c>
      <c r="F755" s="3">
        <f t="shared" si="291"/>
        <v>-2.6617330122493531E-2</v>
      </c>
      <c r="G755" s="3">
        <f t="shared" si="292"/>
        <v>5.9590418285667301E-2</v>
      </c>
      <c r="H755" s="3">
        <f t="shared" si="293"/>
        <v>1.0126642644474546</v>
      </c>
      <c r="I755" s="13">
        <f>I756*(1+(H756*((B755/B756)-1))+((1-H756)*(Eur_1M!B755/100)*((A755-A756)/360)))</f>
        <v>122.37340361302729</v>
      </c>
      <c r="J755" s="3">
        <f t="shared" si="294"/>
        <v>117.07716722074532</v>
      </c>
      <c r="K755" s="3">
        <f t="shared" si="287"/>
        <v>1.161733955026637</v>
      </c>
      <c r="L755" s="13">
        <f t="shared" si="295"/>
        <v>1161.733955026637</v>
      </c>
      <c r="M755" s="3">
        <f t="shared" si="296"/>
        <v>1.9918208692063866E-3</v>
      </c>
      <c r="N755" s="3">
        <f t="shared" si="302"/>
        <v>6.5544763096701292E-2</v>
      </c>
      <c r="O755" s="3">
        <v>744</v>
      </c>
      <c r="P755" s="3">
        <f t="shared" si="303"/>
        <v>2.9523809523809526</v>
      </c>
      <c r="Q755" s="3">
        <f>(  'Swap(vs6M)_2Y'!B758 + ( ('Swap(vs6M)_3Y'!B762 - 'Swap(vs6M)_2Y'!B758)/1  )*(P755-2) )/100</f>
        <v>1.829047619047619E-3</v>
      </c>
      <c r="R755" s="3">
        <f t="shared" si="304"/>
        <v>1.4353789787983604</v>
      </c>
      <c r="S755" s="3">
        <f t="shared" si="305"/>
        <v>1.3227567298540059</v>
      </c>
      <c r="T755" s="13">
        <f t="shared" si="306"/>
        <v>0.9244104335597102</v>
      </c>
      <c r="U755" s="13">
        <f t="shared" si="306"/>
        <v>0.90704185445897156</v>
      </c>
      <c r="V755" s="3">
        <f t="shared" si="307"/>
        <v>171.76200061853433</v>
      </c>
      <c r="W755" s="13">
        <f t="shared" si="308"/>
        <v>0.9244104335597102</v>
      </c>
      <c r="X755" s="3">
        <f t="shared" si="309"/>
        <v>1.0883985248596355E-3</v>
      </c>
      <c r="Y755" s="3">
        <f t="shared" si="310"/>
        <v>-4.8054364334117041</v>
      </c>
      <c r="Z755" s="3">
        <f t="shared" si="311"/>
        <v>284.25735030803799</v>
      </c>
      <c r="AA755" s="3">
        <f t="shared" si="312"/>
        <v>2663.5111086941865</v>
      </c>
      <c r="AD755" s="3">
        <f t="shared" si="297"/>
        <v>1.9619647979600696E-3</v>
      </c>
      <c r="AE755" s="3">
        <f>Eur_1M!B754/100</f>
        <v>-5.4000000000000001E-4</v>
      </c>
      <c r="AF755" s="3">
        <f t="shared" si="298"/>
        <v>1.0126642644474546</v>
      </c>
      <c r="AG755" s="3">
        <f t="shared" si="299"/>
        <v>-1.266426444745461E-2</v>
      </c>
      <c r="AH755" s="3">
        <f t="shared" si="301"/>
        <v>1.0019619647979601</v>
      </c>
      <c r="AI755" s="3">
        <f t="shared" si="300"/>
        <v>0.99946000000000002</v>
      </c>
      <c r="AL755" s="25"/>
      <c r="AM755" s="25"/>
    </row>
    <row r="756" spans="1:39">
      <c r="A756" s="4">
        <v>42150</v>
      </c>
      <c r="B756" s="3">
        <v>141.185</v>
      </c>
      <c r="C756" s="3">
        <f t="shared" si="288"/>
        <v>-3.8948393871148114E-4</v>
      </c>
      <c r="D756" s="3">
        <f t="shared" si="289"/>
        <v>1.5169773851420881E-7</v>
      </c>
      <c r="E756" s="3">
        <f t="shared" si="290"/>
        <v>3.1470859121441209E-4</v>
      </c>
      <c r="F756" s="3">
        <f t="shared" si="291"/>
        <v>-2.9717295476604774E-2</v>
      </c>
      <c r="G756" s="3">
        <f t="shared" si="292"/>
        <v>5.8386335126654219E-2</v>
      </c>
      <c r="H756" s="3">
        <f t="shared" si="293"/>
        <v>1.016216773616182</v>
      </c>
      <c r="I756" s="13">
        <f>I757*(1+(H757*((B756/B757)-1))+((1-H757)*(Eur_1M!B756/100)*((A756-A757)/360)))</f>
        <v>122.12990030186873</v>
      </c>
      <c r="J756" s="3">
        <f t="shared" si="294"/>
        <v>116.84420256472033</v>
      </c>
      <c r="K756" s="3">
        <f t="shared" si="287"/>
        <v>1.1594222920640795</v>
      </c>
      <c r="L756" s="13">
        <f t="shared" si="295"/>
        <v>1159.4222920640796</v>
      </c>
      <c r="M756" s="3">
        <f t="shared" si="296"/>
        <v>-3.9844017946670112E-4</v>
      </c>
      <c r="N756" s="3">
        <f t="shared" si="302"/>
        <v>6.6319528742975004E-2</v>
      </c>
      <c r="O756" s="3">
        <v>745</v>
      </c>
      <c r="P756" s="3">
        <f t="shared" si="303"/>
        <v>2.9563492063492065</v>
      </c>
      <c r="Q756" s="3">
        <f>(  'Swap(vs6M)_2Y'!B759 + ( ('Swap(vs6M)_3Y'!B763 - 'Swap(vs6M)_2Y'!B759)/1  )*(P756-2) )/100</f>
        <v>1.7090079365079363E-3</v>
      </c>
      <c r="R756" s="3">
        <f t="shared" si="304"/>
        <v>1.3985411144390356</v>
      </c>
      <c r="S756" s="3">
        <f t="shared" si="305"/>
        <v>1.2845110689683064</v>
      </c>
      <c r="T756" s="13">
        <f t="shared" si="306"/>
        <v>0.91902468238377943</v>
      </c>
      <c r="U756" s="13">
        <f t="shared" si="306"/>
        <v>0.90051840344634781</v>
      </c>
      <c r="V756" s="3">
        <f t="shared" si="307"/>
        <v>169.55762686189382</v>
      </c>
      <c r="W756" s="13">
        <f t="shared" si="308"/>
        <v>0.91902468238377943</v>
      </c>
      <c r="X756" s="3">
        <f t="shared" si="309"/>
        <v>1.1348202790867187E-3</v>
      </c>
      <c r="Y756" s="3">
        <f t="shared" si="310"/>
        <v>-4.8860109025406215</v>
      </c>
      <c r="Z756" s="3">
        <f t="shared" si="311"/>
        <v>299.09389189237055</v>
      </c>
      <c r="AA756" s="3">
        <f t="shared" si="312"/>
        <v>2648.8299891030674</v>
      </c>
      <c r="AD756" s="3">
        <f t="shared" si="297"/>
        <v>-3.8940809968857071E-4</v>
      </c>
      <c r="AE756" s="3">
        <f>Eur_1M!B755/100</f>
        <v>-5.4000000000000001E-4</v>
      </c>
      <c r="AF756" s="3">
        <f t="shared" si="298"/>
        <v>1.016216773616182</v>
      </c>
      <c r="AG756" s="3">
        <f t="shared" si="299"/>
        <v>-1.6216773616182012E-2</v>
      </c>
      <c r="AH756" s="3">
        <f t="shared" si="301"/>
        <v>0.99961059190031143</v>
      </c>
      <c r="AI756" s="3">
        <f t="shared" si="300"/>
        <v>0.99946000000000002</v>
      </c>
      <c r="AL756" s="25"/>
      <c r="AM756" s="25"/>
    </row>
    <row r="757" spans="1:39">
      <c r="A757" s="4">
        <v>42149</v>
      </c>
      <c r="B757" s="11">
        <f>B758</f>
        <v>141.24</v>
      </c>
      <c r="C757" s="3">
        <f t="shared" si="288"/>
        <v>0</v>
      </c>
      <c r="D757" s="3">
        <f t="shared" si="289"/>
        <v>0</v>
      </c>
      <c r="E757" s="3">
        <f t="shared" si="290"/>
        <v>3.1708342633745304E-4</v>
      </c>
      <c r="F757" s="3">
        <f t="shared" si="291"/>
        <v>-2.7738304425120548E-2</v>
      </c>
      <c r="G757" s="3">
        <f t="shared" si="292"/>
        <v>5.9249646804450162E-2</v>
      </c>
      <c r="H757" s="3">
        <f t="shared" si="293"/>
        <v>1.0230778165955117</v>
      </c>
      <c r="I757" s="13">
        <f>I758*(1+(H758*((B757/B758)-1))+((1-H758)*(Eur_1M!B757/100)*((A757-A758)/360)))</f>
        <v>122.17857145689122</v>
      </c>
      <c r="J757" s="3">
        <f t="shared" si="294"/>
        <v>116.89076726576775</v>
      </c>
      <c r="K757" s="3">
        <f t="shared" si="287"/>
        <v>1.1598843445342291</v>
      </c>
      <c r="L757" s="13">
        <f t="shared" si="295"/>
        <v>1159.8843445342291</v>
      </c>
      <c r="M757" s="3">
        <f t="shared" si="296"/>
        <v>1.1613163245071654E-7</v>
      </c>
      <c r="N757" s="3">
        <f t="shared" si="302"/>
        <v>6.6640424827294029E-2</v>
      </c>
      <c r="O757" s="3">
        <v>746</v>
      </c>
      <c r="P757" s="3">
        <f t="shared" si="303"/>
        <v>2.9603174603174605</v>
      </c>
      <c r="Q757" s="3">
        <f>(  'Swap(vs6M)_2Y'!B760 + ( ('Swap(vs6M)_3Y'!B764 - 'Swap(vs6M)_2Y'!B760)/1  )*(P757-2) )/100</f>
        <v>1.6234126984126984E-3</v>
      </c>
      <c r="R757" s="3">
        <f t="shared" si="304"/>
        <v>1.3928246266704114</v>
      </c>
      <c r="S757" s="3">
        <f t="shared" si="305"/>
        <v>1.2781659565279517</v>
      </c>
      <c r="T757" s="13">
        <f t="shared" si="306"/>
        <v>0.91816358527059205</v>
      </c>
      <c r="U757" s="13">
        <f t="shared" si="306"/>
        <v>0.89940454153820137</v>
      </c>
      <c r="V757" s="3">
        <f t="shared" si="307"/>
        <v>169.87103068501176</v>
      </c>
      <c r="W757" s="13">
        <f t="shared" si="308"/>
        <v>0.91816358527059205</v>
      </c>
      <c r="X757" s="3">
        <f t="shared" si="309"/>
        <v>1.1371857832116617E-3</v>
      </c>
      <c r="Y757" s="3">
        <f t="shared" si="310"/>
        <v>-4.8501888056046738</v>
      </c>
      <c r="Z757" s="3">
        <f t="shared" si="311"/>
        <v>301.8122329926216</v>
      </c>
      <c r="AA757" s="3">
        <f t="shared" si="312"/>
        <v>2649.7580676327693</v>
      </c>
      <c r="AD757" s="3">
        <f t="shared" si="297"/>
        <v>0</v>
      </c>
      <c r="AE757" s="3">
        <f>Eur_1M!B756/100</f>
        <v>-5.2999999999999998E-4</v>
      </c>
      <c r="AF757" s="3">
        <f t="shared" si="298"/>
        <v>1.0230778165955117</v>
      </c>
      <c r="AG757" s="3">
        <f t="shared" si="299"/>
        <v>-2.3077816595511669E-2</v>
      </c>
      <c r="AH757" s="3">
        <f t="shared" si="301"/>
        <v>1</v>
      </c>
      <c r="AI757" s="3">
        <f t="shared" si="300"/>
        <v>0.99946999999999997</v>
      </c>
      <c r="AL757" s="25"/>
      <c r="AM757" s="25"/>
    </row>
    <row r="758" spans="1:39">
      <c r="A758" s="4">
        <v>42146</v>
      </c>
      <c r="B758" s="3">
        <v>141.24</v>
      </c>
      <c r="C758" s="3">
        <f t="shared" si="288"/>
        <v>5.5240403384866892E-4</v>
      </c>
      <c r="D758" s="3">
        <f t="shared" si="289"/>
        <v>3.0515021661228136E-7</v>
      </c>
      <c r="E758" s="3">
        <f t="shared" si="290"/>
        <v>3.1845074667670079E-4</v>
      </c>
      <c r="F758" s="3">
        <f t="shared" si="291"/>
        <v>-2.8907629161559392E-2</v>
      </c>
      <c r="G758" s="3">
        <f t="shared" si="292"/>
        <v>5.904252080635463E-2</v>
      </c>
      <c r="H758" s="3">
        <f t="shared" si="293"/>
        <v>1.0267996090609903</v>
      </c>
      <c r="I758" s="13">
        <f>I759*(1+(H759*((B758/B759)-1))+((1-H759)*(Eur_1M!B758/100)*((A758-A759)/360)))</f>
        <v>122.17855726809509</v>
      </c>
      <c r="J758" s="3">
        <f t="shared" si="294"/>
        <v>116.89075369105291</v>
      </c>
      <c r="K758" s="3">
        <f t="shared" si="287"/>
        <v>1.1598842098349744</v>
      </c>
      <c r="L758" s="13">
        <f t="shared" si="295"/>
        <v>1159.8842098349744</v>
      </c>
      <c r="M758" s="3">
        <f t="shared" si="296"/>
        <v>5.6755018033934404E-4</v>
      </c>
      <c r="N758" s="3">
        <f t="shared" si="302"/>
        <v>6.7543622804085005E-2</v>
      </c>
      <c r="O758" s="3">
        <v>747</v>
      </c>
      <c r="P758" s="3">
        <f t="shared" si="303"/>
        <v>2.9642857142857144</v>
      </c>
      <c r="Q758" s="3">
        <f>(  'Swap(vs6M)_2Y'!B761 + ( ('Swap(vs6M)_3Y'!B765 - 'Swap(vs6M)_2Y'!B761)/1  )*(P758-2) )/100</f>
        <v>1.6565357142857146E-3</v>
      </c>
      <c r="R758" s="3">
        <f t="shared" si="304"/>
        <v>1.3757986931099278</v>
      </c>
      <c r="S758" s="3">
        <f t="shared" si="305"/>
        <v>1.2595081546383076</v>
      </c>
      <c r="T758" s="13">
        <f t="shared" si="306"/>
        <v>0.915558016906031</v>
      </c>
      <c r="U758" s="13">
        <f t="shared" si="306"/>
        <v>0.89607657666721052</v>
      </c>
      <c r="V758" s="3">
        <f t="shared" si="307"/>
        <v>170.25405956341558</v>
      </c>
      <c r="W758" s="13">
        <f t="shared" si="308"/>
        <v>0.915558016906031</v>
      </c>
      <c r="X758" s="3">
        <f t="shared" si="309"/>
        <v>1.1479684799751875E-3</v>
      </c>
      <c r="Y758" s="3">
        <f t="shared" si="310"/>
        <v>-4.9999924867429444</v>
      </c>
      <c r="Z758" s="3">
        <f t="shared" si="311"/>
        <v>309.21720341473787</v>
      </c>
      <c r="AA758" s="3">
        <f t="shared" si="312"/>
        <v>2643.2157098927901</v>
      </c>
      <c r="AD758" s="3">
        <f t="shared" si="297"/>
        <v>5.5255663705522373E-4</v>
      </c>
      <c r="AE758" s="3">
        <f>Eur_1M!B757/100</f>
        <v>-5.1999999999999995E-4</v>
      </c>
      <c r="AF758" s="3">
        <f t="shared" si="298"/>
        <v>1.0267996090609903</v>
      </c>
      <c r="AG758" s="3">
        <f t="shared" si="299"/>
        <v>-2.6799609060990326E-2</v>
      </c>
      <c r="AH758" s="3">
        <f t="shared" si="301"/>
        <v>1.0005525566370552</v>
      </c>
      <c r="AI758" s="3">
        <f t="shared" si="300"/>
        <v>0.99948000000000004</v>
      </c>
      <c r="AL758" s="25"/>
      <c r="AM758" s="25"/>
    </row>
    <row r="759" spans="1:39">
      <c r="A759" s="4">
        <v>42145</v>
      </c>
      <c r="B759" s="3">
        <v>141.16200000000001</v>
      </c>
      <c r="C759" s="3">
        <f t="shared" si="288"/>
        <v>1.4168219267605072E-5</v>
      </c>
      <c r="D759" s="3">
        <f t="shared" si="289"/>
        <v>2.0073843721493561E-10</v>
      </c>
      <c r="E759" s="3">
        <f t="shared" si="290"/>
        <v>3.1882293624209992E-4</v>
      </c>
      <c r="F759" s="3">
        <f t="shared" si="291"/>
        <v>-3.0283039745814134E-2</v>
      </c>
      <c r="G759" s="3">
        <f t="shared" si="292"/>
        <v>5.8646565321552518E-2</v>
      </c>
      <c r="H759" s="3">
        <f t="shared" si="293"/>
        <v>1.0273548750488475</v>
      </c>
      <c r="I759" s="13">
        <f>I760*(1+(H760*((B759/B760)-1))+((1-H760)*(Eur_1M!B759/100)*((A759-A760)/360)))</f>
        <v>122.10923447982529</v>
      </c>
      <c r="J759" s="3">
        <f t="shared" si="294"/>
        <v>116.82443114518227</v>
      </c>
      <c r="K759" s="3">
        <f t="shared" si="287"/>
        <v>1.1592261041141856</v>
      </c>
      <c r="L759" s="13">
        <f t="shared" si="295"/>
        <v>1159.2261041141855</v>
      </c>
      <c r="M759" s="3">
        <f t="shared" si="296"/>
        <v>1.529448550616859E-5</v>
      </c>
      <c r="N759" s="3">
        <f t="shared" si="302"/>
        <v>6.7740697956968493E-2</v>
      </c>
      <c r="O759" s="3">
        <v>748</v>
      </c>
      <c r="P759" s="3">
        <f t="shared" si="303"/>
        <v>2.9682539682539684</v>
      </c>
      <c r="Q759" s="3">
        <f>(  'Swap(vs6M)_2Y'!B762 + ( ('Swap(vs6M)_3Y'!B766 - 'Swap(vs6M)_2Y'!B762)/1  )*(P759-2) )/100</f>
        <v>1.6228571428571431E-3</v>
      </c>
      <c r="R759" s="3">
        <f t="shared" si="304"/>
        <v>1.3656322303226984</v>
      </c>
      <c r="S759" s="3">
        <f t="shared" si="305"/>
        <v>1.2489243461843349</v>
      </c>
      <c r="T759" s="13">
        <f t="shared" si="306"/>
        <v>0.91397278746572075</v>
      </c>
      <c r="U759" s="13">
        <f t="shared" si="306"/>
        <v>0.89415362704455181</v>
      </c>
      <c r="V759" s="3">
        <f t="shared" si="307"/>
        <v>169.64431396176542</v>
      </c>
      <c r="W759" s="13">
        <f t="shared" si="308"/>
        <v>0.91397278746572075</v>
      </c>
      <c r="X759" s="3">
        <f t="shared" si="309"/>
        <v>1.1605735523980997E-3</v>
      </c>
      <c r="Y759" s="3">
        <f t="shared" si="310"/>
        <v>-5.0224233494303245</v>
      </c>
      <c r="Z759" s="3">
        <f t="shared" si="311"/>
        <v>313.58818977436368</v>
      </c>
      <c r="AA759" s="3">
        <f t="shared" si="312"/>
        <v>2641.3209769422283</v>
      </c>
      <c r="AD759" s="3">
        <f t="shared" si="297"/>
        <v>1.4168319637297699E-5</v>
      </c>
      <c r="AE759" s="3">
        <f>Eur_1M!B758/100</f>
        <v>-5.1999999999999995E-4</v>
      </c>
      <c r="AF759" s="3">
        <f t="shared" si="298"/>
        <v>1.0273548750488475</v>
      </c>
      <c r="AG759" s="3">
        <f t="shared" si="299"/>
        <v>-2.7354875048847482E-2</v>
      </c>
      <c r="AH759" s="3">
        <f t="shared" si="301"/>
        <v>1.0000141683196373</v>
      </c>
      <c r="AI759" s="3">
        <f t="shared" si="300"/>
        <v>0.99948000000000004</v>
      </c>
      <c r="AL759" s="25"/>
      <c r="AM759" s="25"/>
    </row>
    <row r="760" spans="1:39">
      <c r="A760" s="4">
        <v>42144</v>
      </c>
      <c r="B760" s="3">
        <v>141.16</v>
      </c>
      <c r="C760" s="3">
        <f t="shared" si="288"/>
        <v>-2.5117197250086125E-3</v>
      </c>
      <c r="D760" s="3">
        <f t="shared" si="289"/>
        <v>6.3087359769973401E-6</v>
      </c>
      <c r="E760" s="3">
        <f t="shared" si="290"/>
        <v>3.2414938075843311E-4</v>
      </c>
      <c r="F760" s="3">
        <f t="shared" si="291"/>
        <v>-3.2605160576113963E-2</v>
      </c>
      <c r="G760" s="3">
        <f t="shared" si="292"/>
        <v>5.8433991862219432E-2</v>
      </c>
      <c r="H760" s="3">
        <f t="shared" si="293"/>
        <v>1.0721385927629681</v>
      </c>
      <c r="I760" s="13">
        <f>I761*(1+(H761*((B760/B761)-1))+((1-H761)*(Eur_1M!B760/100)*((A760-A761)/360)))</f>
        <v>122.10736689619027</v>
      </c>
      <c r="J760" s="3">
        <f t="shared" si="294"/>
        <v>116.82264438927714</v>
      </c>
      <c r="K760" s="3">
        <f t="shared" si="287"/>
        <v>1.1592083744829209</v>
      </c>
      <c r="L760" s="13">
        <f t="shared" si="295"/>
        <v>1159.2083744829208</v>
      </c>
      <c r="M760" s="3">
        <f t="shared" si="296"/>
        <v>-2.7031869182126134E-3</v>
      </c>
      <c r="N760" s="3">
        <f t="shared" si="302"/>
        <v>6.7628643211209108E-2</v>
      </c>
      <c r="O760" s="3">
        <v>749</v>
      </c>
      <c r="P760" s="3">
        <f t="shared" si="303"/>
        <v>2.9722222222222223</v>
      </c>
      <c r="Q760" s="3">
        <f>(  'Swap(vs6M)_2Y'!B763 + ( ('Swap(vs6M)_3Y'!B767 - 'Swap(vs6M)_2Y'!B763)/1  )*(P760-2) )/100</f>
        <v>1.6733333333333333E-3</v>
      </c>
      <c r="R760" s="3">
        <f t="shared" si="304"/>
        <v>1.3680770698699349</v>
      </c>
      <c r="S760" s="3">
        <f t="shared" si="305"/>
        <v>1.2514843823804167</v>
      </c>
      <c r="T760" s="13">
        <f t="shared" si="306"/>
        <v>0.91435602333285237</v>
      </c>
      <c r="U760" s="13">
        <f t="shared" si="306"/>
        <v>0.89462109594376649</v>
      </c>
      <c r="V760" s="3">
        <f t="shared" si="307"/>
        <v>169.74643184797014</v>
      </c>
      <c r="W760" s="13">
        <f t="shared" si="308"/>
        <v>0.91435602333285237</v>
      </c>
      <c r="X760" s="3">
        <f t="shared" si="309"/>
        <v>1.157862250499503E-3</v>
      </c>
      <c r="Y760" s="3">
        <f t="shared" si="310"/>
        <v>-5.0476160531781566</v>
      </c>
      <c r="Z760" s="3">
        <f t="shared" si="311"/>
        <v>312.74607383738532</v>
      </c>
      <c r="AA760" s="3">
        <f t="shared" si="312"/>
        <v>2645.8208849846096</v>
      </c>
      <c r="AD760" s="3">
        <f t="shared" si="297"/>
        <v>-2.5085679963253726E-3</v>
      </c>
      <c r="AE760" s="3">
        <f>Eur_1M!B759/100</f>
        <v>-5.1999999999999995E-4</v>
      </c>
      <c r="AF760" s="3">
        <f t="shared" si="298"/>
        <v>1.0721385927629681</v>
      </c>
      <c r="AG760" s="3">
        <f t="shared" si="299"/>
        <v>-7.2138592762968079E-2</v>
      </c>
      <c r="AH760" s="3">
        <f t="shared" si="301"/>
        <v>0.99749143200367463</v>
      </c>
      <c r="AI760" s="3">
        <f t="shared" si="300"/>
        <v>0.99948000000000004</v>
      </c>
      <c r="AL760" s="25"/>
      <c r="AM760" s="25"/>
    </row>
    <row r="761" spans="1:39">
      <c r="A761" s="4">
        <v>42143</v>
      </c>
      <c r="B761" s="3">
        <v>141.51499999999999</v>
      </c>
      <c r="C761" s="3">
        <f t="shared" si="288"/>
        <v>3.4898119562752918E-3</v>
      </c>
      <c r="D761" s="3">
        <f t="shared" si="289"/>
        <v>1.2178787490161978E-5</v>
      </c>
      <c r="E761" s="3">
        <f t="shared" si="290"/>
        <v>3.2325681184998216E-4</v>
      </c>
      <c r="F761" s="3">
        <f t="shared" si="291"/>
        <v>-3.2420706858365025E-2</v>
      </c>
      <c r="G761" s="3">
        <f t="shared" si="292"/>
        <v>5.8402409388622588E-2</v>
      </c>
      <c r="H761" s="3">
        <f t="shared" si="293"/>
        <v>1.0761703992980134</v>
      </c>
      <c r="I761" s="13">
        <f>I762*(1+(H762*((B761/B762)-1))+((1-H762)*(Eur_1M!B761/100)*((A761-A762)/360)))</f>
        <v>122.43789246793372</v>
      </c>
      <c r="J761" s="3">
        <f t="shared" si="294"/>
        <v>117.13886504255005</v>
      </c>
      <c r="K761" s="3">
        <f t="shared" si="287"/>
        <v>1.1623461705101785</v>
      </c>
      <c r="L761" s="13">
        <f t="shared" si="295"/>
        <v>1162.3461705101786</v>
      </c>
      <c r="M761" s="3">
        <f t="shared" si="296"/>
        <v>4.2065157987835793E-3</v>
      </c>
      <c r="N761" s="3">
        <f t="shared" si="302"/>
        <v>6.8002992644165039E-2</v>
      </c>
      <c r="O761" s="3">
        <v>750</v>
      </c>
      <c r="P761" s="3">
        <f t="shared" si="303"/>
        <v>2.9761904761904763</v>
      </c>
      <c r="Q761" s="3">
        <f>(  'Swap(vs6M)_2Y'!B764 + ( ('Swap(vs6M)_3Y'!B768 - 'Swap(vs6M)_2Y'!B764)/1  )*(P761-2) )/100</f>
        <v>1.7626190476190476E-3</v>
      </c>
      <c r="R761" s="3">
        <f t="shared" si="304"/>
        <v>1.3857235560493117</v>
      </c>
      <c r="S761" s="3">
        <f t="shared" si="305"/>
        <v>1.2684072481594373</v>
      </c>
      <c r="T761" s="13">
        <f t="shared" si="306"/>
        <v>0.91708433378186793</v>
      </c>
      <c r="U761" s="13">
        <f t="shared" si="306"/>
        <v>0.89767372272587642</v>
      </c>
      <c r="V761" s="3">
        <f t="shared" si="307"/>
        <v>172.99250817216114</v>
      </c>
      <c r="W761" s="13">
        <f t="shared" si="308"/>
        <v>0.91708433378186793</v>
      </c>
      <c r="X761" s="3">
        <f t="shared" si="309"/>
        <v>1.120065944298533E-3</v>
      </c>
      <c r="Y761" s="3">
        <f t="shared" si="310"/>
        <v>-5.0729514700425904</v>
      </c>
      <c r="Z761" s="3">
        <f t="shared" si="311"/>
        <v>306.26919629452493</v>
      </c>
      <c r="AA761" s="3">
        <f t="shared" si="312"/>
        <v>2657.6695096252124</v>
      </c>
      <c r="AD761" s="3">
        <f t="shared" si="297"/>
        <v>3.4959084398178408E-3</v>
      </c>
      <c r="AE761" s="3">
        <f>Eur_1M!B760/100</f>
        <v>-5.1999999999999995E-4</v>
      </c>
      <c r="AF761" s="3">
        <f t="shared" si="298"/>
        <v>1.0761703992980134</v>
      </c>
      <c r="AG761" s="3">
        <f t="shared" si="299"/>
        <v>-7.6170399298013391E-2</v>
      </c>
      <c r="AH761" s="3">
        <f t="shared" si="301"/>
        <v>1.0034959084398178</v>
      </c>
      <c r="AI761" s="3">
        <f t="shared" si="300"/>
        <v>0.99948000000000004</v>
      </c>
      <c r="AL761" s="25"/>
      <c r="AM761" s="25"/>
    </row>
    <row r="762" spans="1:39">
      <c r="A762" s="4">
        <v>42142</v>
      </c>
      <c r="B762" s="3">
        <v>141.02199999999999</v>
      </c>
      <c r="C762" s="3">
        <f t="shared" si="288"/>
        <v>-3.3767433447081663E-3</v>
      </c>
      <c r="D762" s="3">
        <f t="shared" si="289"/>
        <v>1.1402395616030893E-5</v>
      </c>
      <c r="E762" s="3">
        <f t="shared" si="290"/>
        <v>3.1131206091637573E-4</v>
      </c>
      <c r="F762" s="3">
        <f t="shared" si="291"/>
        <v>-3.542674556552914E-2</v>
      </c>
      <c r="G762" s="3">
        <f t="shared" si="292"/>
        <v>5.5962914127898569E-2</v>
      </c>
      <c r="H762" s="3">
        <f t="shared" si="293"/>
        <v>1.205719269229538</v>
      </c>
      <c r="I762" s="13">
        <f>I763*(1+(H763*((B762/B763)-1))+((1-H763)*(Eur_1M!B762/100)*((A762-A763)/360)))</f>
        <v>121.92393727707261</v>
      </c>
      <c r="J762" s="3">
        <f t="shared" si="294"/>
        <v>116.64715347739089</v>
      </c>
      <c r="K762" s="3">
        <f t="shared" si="287"/>
        <v>1.1574670123029456</v>
      </c>
      <c r="L762" s="13">
        <f t="shared" si="295"/>
        <v>1157.4670123029455</v>
      </c>
      <c r="M762" s="3">
        <f t="shared" si="296"/>
        <v>-3.717177723314322E-3</v>
      </c>
      <c r="N762" s="3">
        <f t="shared" si="302"/>
        <v>6.7921536831241094E-2</v>
      </c>
      <c r="O762" s="3">
        <v>751</v>
      </c>
      <c r="P762" s="3">
        <f t="shared" si="303"/>
        <v>2.9801587301587302</v>
      </c>
      <c r="Q762" s="3">
        <f>(  'Swap(vs6M)_2Y'!B765 + ( ('Swap(vs6M)_3Y'!B769 - 'Swap(vs6M)_2Y'!B765)/1  )*(P762-2) )/100</f>
        <v>1.7631587301587303E-3</v>
      </c>
      <c r="R762" s="3">
        <f t="shared" si="304"/>
        <v>1.3505970414143544</v>
      </c>
      <c r="S762" s="3">
        <f t="shared" si="305"/>
        <v>1.2333431669851243</v>
      </c>
      <c r="T762" s="13">
        <f t="shared" si="306"/>
        <v>0.91158772546612865</v>
      </c>
      <c r="U762" s="13">
        <f t="shared" si="306"/>
        <v>0.8912761204405093</v>
      </c>
      <c r="V762" s="3">
        <f t="shared" si="307"/>
        <v>168.52752222876381</v>
      </c>
      <c r="W762" s="13">
        <f t="shared" si="308"/>
        <v>0.91158772546612865</v>
      </c>
      <c r="X762" s="3">
        <f t="shared" si="309"/>
        <v>1.180791649813387E-3</v>
      </c>
      <c r="Y762" s="3">
        <f t="shared" si="310"/>
        <v>-5.2122397043987343</v>
      </c>
      <c r="Z762" s="3">
        <f t="shared" si="311"/>
        <v>320.21186384893161</v>
      </c>
      <c r="AA762" s="3">
        <f t="shared" si="312"/>
        <v>2642.2242234632295</v>
      </c>
      <c r="AD762" s="3">
        <f t="shared" si="297"/>
        <v>-3.3710485586471162E-3</v>
      </c>
      <c r="AE762" s="3">
        <f>Eur_1M!B761/100</f>
        <v>-5.0999999999999993E-4</v>
      </c>
      <c r="AF762" s="3">
        <f t="shared" si="298"/>
        <v>1.205719269229538</v>
      </c>
      <c r="AG762" s="3">
        <f t="shared" si="299"/>
        <v>-0.20571926922953798</v>
      </c>
      <c r="AH762" s="3">
        <f t="shared" si="301"/>
        <v>0.99662895144135288</v>
      </c>
      <c r="AI762" s="3">
        <f t="shared" si="300"/>
        <v>0.99948999999999999</v>
      </c>
      <c r="AL762" s="25"/>
      <c r="AM762" s="25"/>
    </row>
    <row r="763" spans="1:39">
      <c r="A763" s="4">
        <v>42139</v>
      </c>
      <c r="B763" s="3">
        <v>141.499</v>
      </c>
      <c r="C763" s="3">
        <f t="shared" si="288"/>
        <v>5.1866086666813868E-3</v>
      </c>
      <c r="D763" s="3">
        <f t="shared" si="289"/>
        <v>2.6900909461294475E-5</v>
      </c>
      <c r="E763" s="3">
        <f t="shared" si="290"/>
        <v>3.0685285659477703E-4</v>
      </c>
      <c r="F763" s="3">
        <f t="shared" si="291"/>
        <v>-3.46849958250698E-2</v>
      </c>
      <c r="G763" s="3">
        <f t="shared" si="292"/>
        <v>5.575325249527216E-2</v>
      </c>
      <c r="H763" s="3">
        <f t="shared" si="293"/>
        <v>1.1007546515687963</v>
      </c>
      <c r="I763" s="13">
        <f>I764*(1+(H764*((B763/B764)-1))+((1-H764)*(Eur_1M!B763/100)*((A763-A764)/360)))</f>
        <v>122.37799360186213</v>
      </c>
      <c r="J763" s="3">
        <f t="shared" si="294"/>
        <v>117.08155855803342</v>
      </c>
      <c r="K763" s="3">
        <f t="shared" si="287"/>
        <v>1.1617775294122892</v>
      </c>
      <c r="L763" s="13">
        <f t="shared" si="295"/>
        <v>1161.7775294122891</v>
      </c>
      <c r="M763" s="3">
        <f t="shared" si="296"/>
        <v>5.7079552668171463E-3</v>
      </c>
      <c r="N763" s="3">
        <f t="shared" si="302"/>
        <v>6.7669960838300625E-2</v>
      </c>
      <c r="O763" s="3">
        <v>752</v>
      </c>
      <c r="P763" s="3">
        <f t="shared" si="303"/>
        <v>2.9841269841269842</v>
      </c>
      <c r="Q763" s="3">
        <f>(  'Swap(vs6M)_2Y'!B766 + ( ('Swap(vs6M)_3Y'!B770 - 'Swap(vs6M)_2Y'!B766)/1  )*(P763-2) )/100</f>
        <v>1.7862857142857142E-3</v>
      </c>
      <c r="R763" s="3">
        <f t="shared" si="304"/>
        <v>1.3868082974418008</v>
      </c>
      <c r="S763" s="3">
        <f t="shared" si="305"/>
        <v>1.2699109719348209</v>
      </c>
      <c r="T763" s="13">
        <f t="shared" si="306"/>
        <v>0.91724988684917252</v>
      </c>
      <c r="U763" s="13">
        <f t="shared" si="306"/>
        <v>0.89794182778857645</v>
      </c>
      <c r="V763" s="3">
        <f t="shared" si="307"/>
        <v>172.47222703402508</v>
      </c>
      <c r="W763" s="13">
        <f t="shared" si="308"/>
        <v>0.91724988684917252</v>
      </c>
      <c r="X763" s="3">
        <f t="shared" si="309"/>
        <v>1.1229407836847235E-3</v>
      </c>
      <c r="Y763" s="3">
        <f t="shared" si="310"/>
        <v>-5.0657344772016888</v>
      </c>
      <c r="Z763" s="3">
        <f t="shared" si="311"/>
        <v>306.06666027846751</v>
      </c>
      <c r="AA763" s="3">
        <f t="shared" si="312"/>
        <v>2665.3269699730467</v>
      </c>
      <c r="AD763" s="3">
        <f t="shared" si="297"/>
        <v>5.2000824056774864E-3</v>
      </c>
      <c r="AE763" s="3">
        <f>Eur_1M!B762/100</f>
        <v>-5.0000000000000001E-4</v>
      </c>
      <c r="AF763" s="3">
        <f t="shared" si="298"/>
        <v>1.1007546515687963</v>
      </c>
      <c r="AG763" s="3">
        <f t="shared" si="299"/>
        <v>-0.10075465156879626</v>
      </c>
      <c r="AH763" s="3">
        <f t="shared" si="301"/>
        <v>1.0052000824056775</v>
      </c>
      <c r="AI763" s="3">
        <f t="shared" si="300"/>
        <v>0.99950000000000006</v>
      </c>
      <c r="AL763" s="25"/>
      <c r="AM763" s="25"/>
    </row>
    <row r="764" spans="1:39">
      <c r="A764" s="4">
        <v>42138</v>
      </c>
      <c r="B764" s="11">
        <f>B765</f>
        <v>140.767</v>
      </c>
      <c r="C764" s="3">
        <f t="shared" si="288"/>
        <v>0</v>
      </c>
      <c r="D764" s="3">
        <f t="shared" si="289"/>
        <v>0</v>
      </c>
      <c r="E764" s="3">
        <f t="shared" si="290"/>
        <v>2.824539091467524E-4</v>
      </c>
      <c r="F764" s="3">
        <f t="shared" si="291"/>
        <v>-4.1453363643224557E-2</v>
      </c>
      <c r="G764" s="3">
        <f t="shared" si="292"/>
        <v>4.97628274932857E-2</v>
      </c>
      <c r="H764" s="3">
        <f t="shared" si="293"/>
        <v>1.1007786156488093</v>
      </c>
      <c r="I764" s="13">
        <f>I765*(1+(H765*((B764/B765)-1))+((1-H765)*(Eur_1M!B764/100)*((A764-A765)/360)))</f>
        <v>121.68145528466219</v>
      </c>
      <c r="J764" s="3">
        <f t="shared" si="294"/>
        <v>116.41516593814399</v>
      </c>
      <c r="K764" s="3">
        <f t="shared" si="287"/>
        <v>1.1551650450800963</v>
      </c>
      <c r="L764" s="13">
        <f t="shared" si="295"/>
        <v>1155.1650450800962</v>
      </c>
      <c r="M764" s="3">
        <f t="shared" si="296"/>
        <v>1.3714413397081035E-7</v>
      </c>
      <c r="N764" s="3">
        <f t="shared" si="302"/>
        <v>6.7687122266161526E-2</v>
      </c>
      <c r="O764" s="3">
        <v>753</v>
      </c>
      <c r="P764" s="3">
        <f t="shared" si="303"/>
        <v>2.9880952380952381</v>
      </c>
      <c r="Q764" s="3">
        <f>(  'Swap(vs6M)_2Y'!B767 + ( ('Swap(vs6M)_3Y'!B771 - 'Swap(vs6M)_2Y'!B767)/1  )*(P764-2) )/100</f>
        <v>1.7725E-3</v>
      </c>
      <c r="R764" s="3">
        <f t="shared" si="304"/>
        <v>1.3365676044340113</v>
      </c>
      <c r="S764" s="3">
        <f t="shared" si="305"/>
        <v>1.2195629150342326</v>
      </c>
      <c r="T764" s="13">
        <f t="shared" si="306"/>
        <v>0.90931809028674793</v>
      </c>
      <c r="U764" s="13">
        <f t="shared" si="306"/>
        <v>0.88868469399743566</v>
      </c>
      <c r="V764" s="3">
        <f t="shared" si="307"/>
        <v>166.42216467231412</v>
      </c>
      <c r="W764" s="13">
        <f t="shared" si="308"/>
        <v>0.90931809028674793</v>
      </c>
      <c r="X764" s="3">
        <f t="shared" si="309"/>
        <v>1.2082258221327701E-3</v>
      </c>
      <c r="Y764" s="3">
        <f t="shared" si="310"/>
        <v>-5.2602043703791415</v>
      </c>
      <c r="Z764" s="3">
        <f t="shared" si="311"/>
        <v>326.08939620049358</v>
      </c>
      <c r="AA764" s="3">
        <f t="shared" si="312"/>
        <v>2641.4472301138921</v>
      </c>
      <c r="AD764" s="3">
        <f t="shared" si="297"/>
        <v>0</v>
      </c>
      <c r="AE764" s="3">
        <f>Eur_1M!B763/100</f>
        <v>-4.8999999999999998E-4</v>
      </c>
      <c r="AF764" s="3">
        <f t="shared" si="298"/>
        <v>1.1007786156488093</v>
      </c>
      <c r="AG764" s="3">
        <f t="shared" si="299"/>
        <v>-0.1007786156488093</v>
      </c>
      <c r="AH764" s="3">
        <f t="shared" si="301"/>
        <v>1</v>
      </c>
      <c r="AI764" s="3">
        <f t="shared" si="300"/>
        <v>0.99951000000000001</v>
      </c>
      <c r="AL764" s="25"/>
      <c r="AM764" s="25"/>
    </row>
    <row r="765" spans="1:39">
      <c r="A765" s="4">
        <v>42137</v>
      </c>
      <c r="B765" s="3">
        <v>140.767</v>
      </c>
      <c r="C765" s="3">
        <f t="shared" si="288"/>
        <v>-3.0571193990486523E-3</v>
      </c>
      <c r="D765" s="3">
        <f t="shared" si="289"/>
        <v>9.3459790200395925E-6</v>
      </c>
      <c r="E765" s="3">
        <f t="shared" si="290"/>
        <v>3.0368423044129048E-4</v>
      </c>
      <c r="F765" s="3">
        <f t="shared" si="291"/>
        <v>-3.6845726364256294E-2</v>
      </c>
      <c r="G765" s="3">
        <f t="shared" si="292"/>
        <v>5.4508059461286819E-2</v>
      </c>
      <c r="H765" s="3">
        <f t="shared" si="293"/>
        <v>1.1028581074509187</v>
      </c>
      <c r="I765" s="13">
        <f>I766*(1+(H766*((B765/B766)-1))+((1-H766)*(Eur_1M!B765/100)*((A765-A766)/360)))</f>
        <v>121.68143859676553</v>
      </c>
      <c r="J765" s="3">
        <f t="shared" si="294"/>
        <v>116.41514997248797</v>
      </c>
      <c r="K765" s="3">
        <f t="shared" si="287"/>
        <v>1.1551648866559974</v>
      </c>
      <c r="L765" s="13">
        <f t="shared" si="295"/>
        <v>1155.1648866559974</v>
      </c>
      <c r="M765" s="3">
        <f t="shared" si="296"/>
        <v>-3.3832051993975482E-3</v>
      </c>
      <c r="N765" s="3">
        <f t="shared" si="302"/>
        <v>6.7803231725709234E-2</v>
      </c>
      <c r="O765" s="3">
        <v>754</v>
      </c>
      <c r="P765" s="3">
        <f t="shared" si="303"/>
        <v>2.9920634920634921</v>
      </c>
      <c r="Q765" s="3">
        <f>(  'Swap(vs6M)_2Y'!B768 + ( ('Swap(vs6M)_3Y'!B772 - 'Swap(vs6M)_2Y'!B768)/1  )*(P765-2) )/100</f>
        <v>1.7887301587301589E-3</v>
      </c>
      <c r="R765" s="3">
        <f t="shared" si="304"/>
        <v>1.3341447438411669</v>
      </c>
      <c r="S765" s="3">
        <f t="shared" si="305"/>
        <v>1.2168615465698933</v>
      </c>
      <c r="T765" s="13">
        <f t="shared" si="306"/>
        <v>0.90892178779540878</v>
      </c>
      <c r="U765" s="13">
        <f t="shared" si="306"/>
        <v>0.88817155084461763</v>
      </c>
      <c r="V765" s="3">
        <f t="shared" si="307"/>
        <v>166.5237744664056</v>
      </c>
      <c r="W765" s="13">
        <f t="shared" si="308"/>
        <v>0.90892178779540878</v>
      </c>
      <c r="X765" s="3">
        <f t="shared" si="309"/>
        <v>1.2092629654947226E-3</v>
      </c>
      <c r="Y765" s="3">
        <f t="shared" si="310"/>
        <v>-5.2894128608634592</v>
      </c>
      <c r="Z765" s="3">
        <f t="shared" si="311"/>
        <v>327.36323999522642</v>
      </c>
      <c r="AA765" s="3">
        <f t="shared" si="312"/>
        <v>2643.2809233001153</v>
      </c>
      <c r="AD765" s="3">
        <f t="shared" si="297"/>
        <v>-3.052451167863679E-3</v>
      </c>
      <c r="AE765" s="3">
        <f>Eur_1M!B764/100</f>
        <v>-4.8000000000000001E-4</v>
      </c>
      <c r="AF765" s="3">
        <f t="shared" si="298"/>
        <v>1.1028581074509187</v>
      </c>
      <c r="AG765" s="3">
        <f t="shared" si="299"/>
        <v>-0.10285810745091872</v>
      </c>
      <c r="AH765" s="3">
        <f t="shared" si="301"/>
        <v>0.99694754883213632</v>
      </c>
      <c r="AI765" s="3">
        <f t="shared" si="300"/>
        <v>0.99951999999999996</v>
      </c>
      <c r="AL765" s="25"/>
      <c r="AM765" s="25"/>
    </row>
    <row r="766" spans="1:39">
      <c r="A766" s="4">
        <v>42136</v>
      </c>
      <c r="B766" s="3">
        <v>141.19800000000001</v>
      </c>
      <c r="C766" s="3">
        <f t="shared" si="288"/>
        <v>-3.5772142974177415E-3</v>
      </c>
      <c r="D766" s="3">
        <f t="shared" si="289"/>
        <v>1.2796462129649905E-5</v>
      </c>
      <c r="E766" s="3">
        <f t="shared" si="290"/>
        <v>2.9459207462219171E-4</v>
      </c>
      <c r="F766" s="3">
        <f t="shared" si="291"/>
        <v>-3.4292415659992533E-2</v>
      </c>
      <c r="G766" s="3">
        <f t="shared" si="292"/>
        <v>5.4506872814417302E-2</v>
      </c>
      <c r="H766" s="3">
        <f t="shared" si="293"/>
        <v>1.1065306091298353</v>
      </c>
      <c r="I766" s="13">
        <f>I767*(1+(H767*((B766/B767)-1))+((1-H767)*(Eur_1M!B766/100)*((A766-A767)/360)))</f>
        <v>122.09380904608511</v>
      </c>
      <c r="J766" s="3">
        <f t="shared" si="294"/>
        <v>116.80967331356094</v>
      </c>
      <c r="K766" s="3">
        <f t="shared" si="287"/>
        <v>1.1590796650218838</v>
      </c>
      <c r="L766" s="13">
        <f t="shared" si="295"/>
        <v>1159.0796650218838</v>
      </c>
      <c r="M766" s="3">
        <f t="shared" si="296"/>
        <v>-4.0404408182492255E-3</v>
      </c>
      <c r="N766" s="3">
        <f t="shared" si="302"/>
        <v>6.803870442248415E-2</v>
      </c>
      <c r="O766" s="3">
        <v>755</v>
      </c>
      <c r="P766" s="3">
        <f t="shared" si="303"/>
        <v>2.996031746031746</v>
      </c>
      <c r="Q766" s="3">
        <f>(  'Swap(vs6M)_2Y'!B769 + ( ('Swap(vs6M)_3Y'!B773 - 'Swap(vs6M)_2Y'!B769)/1  )*(P766-2) )/100</f>
        <v>1.9169047619047618E-3</v>
      </c>
      <c r="R766" s="3">
        <f t="shared" si="304"/>
        <v>1.361179624005076</v>
      </c>
      <c r="S766" s="3">
        <f t="shared" si="305"/>
        <v>1.243411097657517</v>
      </c>
      <c r="T766" s="13">
        <f t="shared" si="306"/>
        <v>0.9132715341337927</v>
      </c>
      <c r="U766" s="13">
        <f t="shared" si="306"/>
        <v>0.89314180856146808</v>
      </c>
      <c r="V766" s="3">
        <f t="shared" si="307"/>
        <v>170.52736351629073</v>
      </c>
      <c r="W766" s="13">
        <f t="shared" si="308"/>
        <v>0.9132715341337927</v>
      </c>
      <c r="X766" s="3">
        <f t="shared" si="309"/>
        <v>1.1572707214941977E-3</v>
      </c>
      <c r="Y766" s="3">
        <f t="shared" si="310"/>
        <v>-5.3009465561930096</v>
      </c>
      <c r="Z766" s="3">
        <f t="shared" si="311"/>
        <v>316.93046301380383</v>
      </c>
      <c r="AA766" s="3">
        <f t="shared" si="312"/>
        <v>2660.5573839597355</v>
      </c>
      <c r="AD766" s="3">
        <f t="shared" si="297"/>
        <v>-3.570823688816116E-3</v>
      </c>
      <c r="AE766" s="3">
        <f>Eur_1M!B765/100</f>
        <v>-4.8000000000000001E-4</v>
      </c>
      <c r="AF766" s="3">
        <f t="shared" si="298"/>
        <v>1.1065306091298353</v>
      </c>
      <c r="AG766" s="3">
        <f t="shared" si="299"/>
        <v>-0.10653060912983525</v>
      </c>
      <c r="AH766" s="3">
        <f t="shared" si="301"/>
        <v>0.99642917631118388</v>
      </c>
      <c r="AI766" s="3">
        <f t="shared" si="300"/>
        <v>0.99951999999999996</v>
      </c>
      <c r="AL766" s="25"/>
      <c r="AM766" s="25"/>
    </row>
    <row r="767" spans="1:39">
      <c r="A767" s="4">
        <v>42135</v>
      </c>
      <c r="B767" s="3">
        <v>141.70400000000001</v>
      </c>
      <c r="C767" s="3">
        <f t="shared" si="288"/>
        <v>-4.309562334965141E-3</v>
      </c>
      <c r="D767" s="3">
        <f t="shared" si="289"/>
        <v>1.8572327518950197E-5</v>
      </c>
      <c r="E767" s="3">
        <f t="shared" si="290"/>
        <v>2.818035280633667E-4</v>
      </c>
      <c r="F767" s="3">
        <f t="shared" si="291"/>
        <v>-3.0626231868786682E-2</v>
      </c>
      <c r="G767" s="3">
        <f t="shared" si="292"/>
        <v>5.4404097494173992E-2</v>
      </c>
      <c r="H767" s="3">
        <f t="shared" si="293"/>
        <v>1.1292774911064185</v>
      </c>
      <c r="I767" s="13">
        <f>I768*(1+(H768*((B767/B768)-1))+((1-H768)*(Eur_1M!B767/100)*((A767-A768)/360)))</f>
        <v>122.58811980000888</v>
      </c>
      <c r="J767" s="3">
        <f t="shared" si="294"/>
        <v>117.28259063944616</v>
      </c>
      <c r="K767" s="3">
        <f t="shared" si="287"/>
        <v>1.1637723316488904</v>
      </c>
      <c r="L767" s="13">
        <f t="shared" si="295"/>
        <v>1163.7723316488905</v>
      </c>
      <c r="M767" s="3">
        <f t="shared" si="296"/>
        <v>-5.0269438968281299E-3</v>
      </c>
      <c r="N767" s="3">
        <f t="shared" si="302"/>
        <v>6.8285626990341533E-2</v>
      </c>
      <c r="O767" s="3">
        <v>756</v>
      </c>
      <c r="P767" s="3">
        <f t="shared" si="303"/>
        <v>3</v>
      </c>
      <c r="Q767" s="3">
        <f>(  'Swap(vs6M)_2Y'!B770 + ( ('Swap(vs6M)_3Y'!B774 - 'Swap(vs6M)_2Y'!B770)/1  )*(P767-2) )/100</f>
        <v>1.8699999999999999E-3</v>
      </c>
      <c r="R767" s="3">
        <f t="shared" si="304"/>
        <v>1.388901073058584</v>
      </c>
      <c r="S767" s="3">
        <f t="shared" si="305"/>
        <v>1.2706268976846158</v>
      </c>
      <c r="T767" s="13">
        <f t="shared" si="306"/>
        <v>0.91756858290078736</v>
      </c>
      <c r="U767" s="13">
        <f t="shared" si="306"/>
        <v>0.89806929336721752</v>
      </c>
      <c r="V767" s="3">
        <f t="shared" si="307"/>
        <v>174.79569886542242</v>
      </c>
      <c r="W767" s="13">
        <f t="shared" si="308"/>
        <v>0.91756858290078736</v>
      </c>
      <c r="X767" s="3">
        <f t="shared" si="309"/>
        <v>1.1047526482878024E-3</v>
      </c>
      <c r="Y767" s="3">
        <f t="shared" si="310"/>
        <v>-5.1584221810767827</v>
      </c>
      <c r="Z767" s="3">
        <f t="shared" si="311"/>
        <v>306.51495087540684</v>
      </c>
      <c r="AA767" s="3">
        <f t="shared" si="312"/>
        <v>2679.1356909143856</v>
      </c>
      <c r="AD767" s="3">
        <f t="shared" si="297"/>
        <v>-4.3002894966130967E-3</v>
      </c>
      <c r="AE767" s="3">
        <f>Eur_1M!B766/100</f>
        <v>-4.4999999999999999E-4</v>
      </c>
      <c r="AF767" s="3">
        <f t="shared" si="298"/>
        <v>1.1292774911064185</v>
      </c>
      <c r="AG767" s="3">
        <f t="shared" si="299"/>
        <v>-0.12927749110641851</v>
      </c>
      <c r="AH767" s="3">
        <f t="shared" si="301"/>
        <v>0.9956997105033869</v>
      </c>
      <c r="AI767" s="3">
        <f t="shared" si="300"/>
        <v>0.99955000000000005</v>
      </c>
      <c r="AL767" s="25"/>
      <c r="AM767" s="25"/>
    </row>
    <row r="768" spans="1:39">
      <c r="A768" s="4">
        <v>42132</v>
      </c>
      <c r="B768" s="3">
        <v>142.316</v>
      </c>
      <c r="C768" s="3">
        <f t="shared" si="288"/>
        <v>1.7230046423491732E-3</v>
      </c>
      <c r="D768" s="3">
        <f t="shared" si="289"/>
        <v>2.9687449975568023E-6</v>
      </c>
      <c r="E768" s="3">
        <f t="shared" si="290"/>
        <v>2.6477960490685712E-4</v>
      </c>
      <c r="F768" s="3">
        <f t="shared" si="291"/>
        <v>-2.5072320562495309E-2</v>
      </c>
      <c r="G768" s="3">
        <f t="shared" si="292"/>
        <v>5.4223533904031271E-2</v>
      </c>
      <c r="H768" s="3">
        <f t="shared" si="293"/>
        <v>1.1661864425560096</v>
      </c>
      <c r="I768" s="13">
        <f>I769*(1+(H769*((B768/B769)-1))+((1-H769)*(Eur_1M!B768/100)*((A768-A769)/360)))</f>
        <v>123.20591491035945</v>
      </c>
      <c r="J768" s="3">
        <f t="shared" si="294"/>
        <v>117.87364800409539</v>
      </c>
      <c r="K768" s="3">
        <f t="shared" si="287"/>
        <v>1.1696372788984843</v>
      </c>
      <c r="L768" s="13">
        <f t="shared" si="295"/>
        <v>1169.6372788984843</v>
      </c>
      <c r="M768" s="3">
        <f t="shared" si="296"/>
        <v>1.989255826718299E-3</v>
      </c>
      <c r="N768" s="3">
        <f t="shared" si="302"/>
        <v>6.8313793779332513E-2</v>
      </c>
      <c r="O768" s="3">
        <v>757</v>
      </c>
      <c r="P768" s="3">
        <f t="shared" si="303"/>
        <v>3.003968253968254</v>
      </c>
      <c r="Q768" s="3">
        <f>(  'Swap(vs6M)_2Y'!B771 + ( ('Swap(vs6M)_3Y'!B775 - 'Swap(vs6M)_2Y'!B771)/1  )*(P768-2) )/100</f>
        <v>1.9534126984126986E-3</v>
      </c>
      <c r="R768" s="3">
        <f t="shared" si="304"/>
        <v>1.4321738746031332</v>
      </c>
      <c r="S768" s="3">
        <f t="shared" si="305"/>
        <v>1.3137726828536889</v>
      </c>
      <c r="T768" s="13">
        <f t="shared" si="306"/>
        <v>0.92395296673086635</v>
      </c>
      <c r="U768" s="13">
        <f t="shared" si="306"/>
        <v>0.9055386434705992</v>
      </c>
      <c r="V768" s="3">
        <f t="shared" si="307"/>
        <v>180.44932193583202</v>
      </c>
      <c r="W768" s="13">
        <f t="shared" si="308"/>
        <v>0.92395296673086635</v>
      </c>
      <c r="X768" s="3">
        <f t="shared" si="309"/>
        <v>1.0330166123569519E-3</v>
      </c>
      <c r="Y768" s="3">
        <f t="shared" si="310"/>
        <v>-5.0561302209676224</v>
      </c>
      <c r="Z768" s="3">
        <f t="shared" si="311"/>
        <v>290.01031981062761</v>
      </c>
      <c r="AA768" s="3">
        <f t="shared" si="312"/>
        <v>2704.2939186880567</v>
      </c>
      <c r="AD768" s="3">
        <f t="shared" si="297"/>
        <v>1.7244898677422071E-3</v>
      </c>
      <c r="AE768" s="3">
        <f>Eur_1M!B767/100</f>
        <v>-4.3999999999999996E-4</v>
      </c>
      <c r="AF768" s="3">
        <f t="shared" si="298"/>
        <v>1.1661864425560096</v>
      </c>
      <c r="AG768" s="3">
        <f t="shared" si="299"/>
        <v>-0.16618644255600956</v>
      </c>
      <c r="AH768" s="3">
        <f t="shared" si="301"/>
        <v>1.0017244898677422</v>
      </c>
      <c r="AI768" s="3">
        <f t="shared" si="300"/>
        <v>0.99956</v>
      </c>
      <c r="AL768" s="25"/>
      <c r="AM768" s="25"/>
    </row>
    <row r="769" spans="1:39">
      <c r="A769" s="4">
        <v>42131</v>
      </c>
      <c r="B769" s="3">
        <v>142.071</v>
      </c>
      <c r="C769" s="3">
        <f t="shared" si="288"/>
        <v>2.7771138702122494E-3</v>
      </c>
      <c r="D769" s="3">
        <f t="shared" si="289"/>
        <v>7.7123614481252584E-6</v>
      </c>
      <c r="E769" s="3">
        <f t="shared" si="290"/>
        <v>2.642374766482035E-4</v>
      </c>
      <c r="F769" s="3">
        <f t="shared" si="291"/>
        <v>-2.8353085372169087E-2</v>
      </c>
      <c r="G769" s="3">
        <f t="shared" si="292"/>
        <v>5.3131316680379882E-2</v>
      </c>
      <c r="H769" s="3">
        <f t="shared" si="293"/>
        <v>1.1545739502162622</v>
      </c>
      <c r="I769" s="13">
        <f>I770*(1+(H770*((B769/B770)-1))+((1-H770)*(Eur_1M!B769/100)*((A769-A770)/360)))</f>
        <v>122.96107043612666</v>
      </c>
      <c r="J769" s="3">
        <f t="shared" si="294"/>
        <v>117.63940022960776</v>
      </c>
      <c r="K769" s="3">
        <f t="shared" si="287"/>
        <v>1.1673128838010303</v>
      </c>
      <c r="L769" s="13">
        <f t="shared" si="295"/>
        <v>1167.3128838010302</v>
      </c>
      <c r="M769" s="3">
        <f t="shared" si="296"/>
        <v>3.6233133983214439E-3</v>
      </c>
      <c r="N769" s="3">
        <f t="shared" si="302"/>
        <v>6.822490395690127E-2</v>
      </c>
      <c r="O769" s="3">
        <v>758</v>
      </c>
      <c r="P769" s="3">
        <f t="shared" si="303"/>
        <v>3.0079365079365079</v>
      </c>
      <c r="Q769" s="3">
        <f>(  'Swap(vs6M)_2Y'!B772 + ( ('Swap(vs6M)_3Y'!B776 - 'Swap(vs6M)_2Y'!B772)/1  )*(P769-2) )/100</f>
        <v>2.0178968253968255E-3</v>
      </c>
      <c r="R769" s="3">
        <f t="shared" si="304"/>
        <v>1.4179105756988795</v>
      </c>
      <c r="S769" s="3">
        <f t="shared" si="305"/>
        <v>1.2995853707448897</v>
      </c>
      <c r="T769" s="13">
        <f t="shared" si="306"/>
        <v>0.92189156282122409</v>
      </c>
      <c r="U769" s="13">
        <f t="shared" si="306"/>
        <v>0.9031284418315052</v>
      </c>
      <c r="V769" s="3">
        <f t="shared" si="307"/>
        <v>178.47257799884517</v>
      </c>
      <c r="W769" s="13">
        <f t="shared" si="308"/>
        <v>0.92189156282122409</v>
      </c>
      <c r="X769" s="3">
        <f t="shared" si="309"/>
        <v>1.0570059231800528E-3</v>
      </c>
      <c r="Y769" s="3">
        <f t="shared" si="310"/>
        <v>-5.1634215968445893</v>
      </c>
      <c r="Z769" s="3">
        <f t="shared" si="311"/>
        <v>295.57219489907044</v>
      </c>
      <c r="AA769" s="3">
        <f t="shared" si="312"/>
        <v>2700.114274318953</v>
      </c>
      <c r="AD769" s="3">
        <f t="shared" si="297"/>
        <v>2.780973623100369E-3</v>
      </c>
      <c r="AE769" s="3">
        <f>Eur_1M!B768/100</f>
        <v>-4.2999999999999999E-4</v>
      </c>
      <c r="AF769" s="3">
        <f t="shared" si="298"/>
        <v>1.1545739502162622</v>
      </c>
      <c r="AG769" s="3">
        <f t="shared" si="299"/>
        <v>-0.15457395021626219</v>
      </c>
      <c r="AH769" s="3">
        <f t="shared" si="301"/>
        <v>1.0027809736231004</v>
      </c>
      <c r="AI769" s="3">
        <f t="shared" si="300"/>
        <v>0.99956999999999996</v>
      </c>
      <c r="AL769" s="25"/>
      <c r="AM769" s="25"/>
    </row>
    <row r="770" spans="1:39">
      <c r="A770" s="4">
        <v>42130</v>
      </c>
      <c r="B770" s="3">
        <v>141.67699999999999</v>
      </c>
      <c r="C770" s="3">
        <f t="shared" si="288"/>
        <v>-3.5440417286376649E-3</v>
      </c>
      <c r="D770" s="3">
        <f t="shared" si="289"/>
        <v>1.2560231774325049E-5</v>
      </c>
      <c r="E770" s="3">
        <f t="shared" si="290"/>
        <v>2.5683166386956274E-4</v>
      </c>
      <c r="F770" s="3">
        <f t="shared" si="291"/>
        <v>-3.0576530867372862E-2</v>
      </c>
      <c r="G770" s="3">
        <f t="shared" si="292"/>
        <v>5.1449749208620492E-2</v>
      </c>
      <c r="H770" s="3">
        <f t="shared" si="293"/>
        <v>1.30512603474728</v>
      </c>
      <c r="I770" s="13">
        <f>I771*(1+(H771*((B770/B771)-1))+((1-H771)*(Eur_1M!B770/100)*((A770-A771)/360)))</f>
        <v>122.51635010924169</v>
      </c>
      <c r="J770" s="3">
        <f t="shared" si="294"/>
        <v>117.21392709132827</v>
      </c>
      <c r="K770" s="3">
        <f t="shared" si="287"/>
        <v>1.1630909966182028</v>
      </c>
      <c r="L770" s="13">
        <f t="shared" si="295"/>
        <v>1163.0909966182028</v>
      </c>
      <c r="M770" s="3">
        <f t="shared" si="296"/>
        <v>-4.5992394467433036E-3</v>
      </c>
      <c r="N770" s="3">
        <f t="shared" si="302"/>
        <v>6.7989791454742154E-2</v>
      </c>
      <c r="O770" s="3">
        <v>759</v>
      </c>
      <c r="P770" s="3">
        <f t="shared" si="303"/>
        <v>3.0119047619047619</v>
      </c>
      <c r="Q770" s="3">
        <f>(  'Swap(vs6M)_2Y'!B773 + ( ('Swap(vs6M)_3Y'!B777 - 'Swap(vs6M)_2Y'!B773)/1  )*(P770-2) )/100</f>
        <v>1.8911904761904762E-3</v>
      </c>
      <c r="R770" s="3">
        <f t="shared" si="304"/>
        <v>1.3876720202473147</v>
      </c>
      <c r="S770" s="3">
        <f t="shared" si="305"/>
        <v>1.2696768240809226</v>
      </c>
      <c r="T770" s="13">
        <f t="shared" si="306"/>
        <v>0.91738153011818668</v>
      </c>
      <c r="U770" s="13">
        <f t="shared" si="306"/>
        <v>0.8979001142406412</v>
      </c>
      <c r="V770" s="3">
        <f t="shared" si="307"/>
        <v>174.19806107294971</v>
      </c>
      <c r="W770" s="13">
        <f t="shared" si="308"/>
        <v>0.91738153011818668</v>
      </c>
      <c r="X770" s="3">
        <f t="shared" si="309"/>
        <v>1.1099055273676532E-3</v>
      </c>
      <c r="Y770" s="3">
        <f t="shared" si="310"/>
        <v>-5.1587855148595461</v>
      </c>
      <c r="Z770" s="3">
        <f t="shared" si="311"/>
        <v>307.4668837467612</v>
      </c>
      <c r="AA770" s="3">
        <f t="shared" si="312"/>
        <v>2689.028984274405</v>
      </c>
      <c r="AD770" s="3">
        <f t="shared" si="297"/>
        <v>-3.537769025179438E-3</v>
      </c>
      <c r="AE770" s="3">
        <f>Eur_1M!B769/100</f>
        <v>-4.2999999999999999E-4</v>
      </c>
      <c r="AF770" s="3">
        <f t="shared" si="298"/>
        <v>1.30512603474728</v>
      </c>
      <c r="AG770" s="3">
        <f t="shared" si="299"/>
        <v>-0.30512603474727995</v>
      </c>
      <c r="AH770" s="3">
        <f t="shared" si="301"/>
        <v>0.99646223097482056</v>
      </c>
      <c r="AI770" s="3">
        <f t="shared" si="300"/>
        <v>0.99956999999999996</v>
      </c>
      <c r="AL770" s="25"/>
      <c r="AM770" s="25"/>
    </row>
    <row r="771" spans="1:39">
      <c r="A771" s="4">
        <v>42129</v>
      </c>
      <c r="B771" s="3">
        <v>142.18</v>
      </c>
      <c r="C771" s="3">
        <f t="shared" si="288"/>
        <v>-8.1744038099592145E-3</v>
      </c>
      <c r="D771" s="3">
        <f t="shared" si="289"/>
        <v>6.6820877648275724E-5</v>
      </c>
      <c r="E771" s="3">
        <f t="shared" si="290"/>
        <v>2.4674367424105324E-4</v>
      </c>
      <c r="F771" s="3">
        <f t="shared" si="291"/>
        <v>-2.5460152614381833E-2</v>
      </c>
      <c r="G771" s="3">
        <f t="shared" si="292"/>
        <v>5.1967221318964842E-2</v>
      </c>
      <c r="H771" s="3">
        <f t="shared" si="293"/>
        <v>1.2971548010154323</v>
      </c>
      <c r="I771" s="13">
        <f>I772*(1+(H772*((B771/B772)-1))+((1-H772)*(Eur_1M!B771/100)*((A771-A772)/360)))</f>
        <v>123.08112992276826</v>
      </c>
      <c r="J771" s="3">
        <f t="shared" si="294"/>
        <v>117.7542636245855</v>
      </c>
      <c r="K771" s="3">
        <f t="shared" si="287"/>
        <v>1.1684526509247402</v>
      </c>
      <c r="L771" s="13">
        <f t="shared" si="295"/>
        <v>1168.4526509247401</v>
      </c>
      <c r="M771" s="3">
        <f t="shared" si="296"/>
        <v>-9.9476273365458733E-3</v>
      </c>
      <c r="N771" s="3">
        <f t="shared" si="302"/>
        <v>6.6877485530891304E-2</v>
      </c>
      <c r="O771" s="3">
        <v>760</v>
      </c>
      <c r="P771" s="3">
        <f t="shared" si="303"/>
        <v>3.0158730158730158</v>
      </c>
      <c r="Q771" s="3">
        <f>(  'Swap(vs6M)_2Y'!B774 + ( ('Swap(vs6M)_3Y'!B778 - 'Swap(vs6M)_2Y'!B774)/1  )*(P771-2) )/100</f>
        <v>1.8334603174603177E-3</v>
      </c>
      <c r="R771" s="3">
        <f t="shared" si="304"/>
        <v>1.4461205087221027</v>
      </c>
      <c r="S771" s="3">
        <f t="shared" si="305"/>
        <v>1.3299792678428299</v>
      </c>
      <c r="T771" s="13">
        <f t="shared" si="306"/>
        <v>0.9259282978222303</v>
      </c>
      <c r="U771" s="13">
        <f t="shared" si="306"/>
        <v>0.90823744889295988</v>
      </c>
      <c r="V771" s="3">
        <f t="shared" si="307"/>
        <v>178.67415004002487</v>
      </c>
      <c r="W771" s="13">
        <f t="shared" si="308"/>
        <v>0.9259282978222303</v>
      </c>
      <c r="X771" s="3">
        <f t="shared" si="309"/>
        <v>1.0332375094644723E-3</v>
      </c>
      <c r="Y771" s="3">
        <f t="shared" si="310"/>
        <v>-4.8106928895106904</v>
      </c>
      <c r="Z771" s="3">
        <f t="shared" si="311"/>
        <v>284.52169541809167</v>
      </c>
      <c r="AA771" s="3">
        <f t="shared" si="312"/>
        <v>2724.0246441611516</v>
      </c>
      <c r="AD771" s="3">
        <f t="shared" si="297"/>
        <v>-8.1410842222020552E-3</v>
      </c>
      <c r="AE771" s="3">
        <f>Eur_1M!B770/100</f>
        <v>-4.2999999999999999E-4</v>
      </c>
      <c r="AF771" s="3">
        <f t="shared" si="298"/>
        <v>1.2971548010154323</v>
      </c>
      <c r="AG771" s="3">
        <f t="shared" si="299"/>
        <v>-0.29715480101543235</v>
      </c>
      <c r="AH771" s="3">
        <f t="shared" si="301"/>
        <v>0.99185891577779794</v>
      </c>
      <c r="AI771" s="3">
        <f t="shared" si="300"/>
        <v>0.99956999999999996</v>
      </c>
      <c r="AL771" s="25"/>
      <c r="AM771" s="25"/>
    </row>
    <row r="772" spans="1:39">
      <c r="A772" s="4">
        <v>42128</v>
      </c>
      <c r="B772" s="3">
        <v>143.34700000000001</v>
      </c>
      <c r="C772" s="3">
        <f t="shared" si="288"/>
        <v>-6.8551355004642096E-4</v>
      </c>
      <c r="D772" s="3">
        <f t="shared" si="289"/>
        <v>4.699288272972469E-7</v>
      </c>
      <c r="E772" s="3">
        <f t="shared" si="290"/>
        <v>1.8798868775582803E-4</v>
      </c>
      <c r="F772" s="3">
        <f t="shared" si="291"/>
        <v>-2.0125800065060439E-2</v>
      </c>
      <c r="G772" s="3">
        <f t="shared" si="292"/>
        <v>4.5972571539129696E-2</v>
      </c>
      <c r="H772" s="3">
        <f t="shared" si="293"/>
        <v>1.2158780002462903</v>
      </c>
      <c r="I772" s="13">
        <f>I773*(1+(H773*((B772/B773)-1))+((1-H773)*(Eur_1M!B772/100)*((A772-A773)/360)))</f>
        <v>124.3116051430508</v>
      </c>
      <c r="J772" s="3">
        <f t="shared" si="294"/>
        <v>118.93148472715086</v>
      </c>
      <c r="K772" s="3">
        <f t="shared" si="287"/>
        <v>1.1801339869178247</v>
      </c>
      <c r="L772" s="13">
        <f t="shared" si="295"/>
        <v>1180.1339869178246</v>
      </c>
      <c r="M772" s="3">
        <f t="shared" si="296"/>
        <v>-1.0262221225928298E-3</v>
      </c>
      <c r="N772" s="3">
        <f t="shared" si="302"/>
        <v>6.6869779853189246E-2</v>
      </c>
      <c r="O772" s="3">
        <v>761</v>
      </c>
      <c r="P772" s="3">
        <f t="shared" si="303"/>
        <v>3.0198412698412698</v>
      </c>
      <c r="Q772" s="3">
        <f>(  'Swap(vs6M)_2Y'!B775 + ( ('Swap(vs6M)_3Y'!B779 - 'Swap(vs6M)_2Y'!B775)/1  )*(P772-2) )/100</f>
        <v>1.6594404761904762E-3</v>
      </c>
      <c r="R772" s="3">
        <f t="shared" si="304"/>
        <v>1.5265445440293572</v>
      </c>
      <c r="S772" s="3">
        <f t="shared" si="305"/>
        <v>1.4103403102451189</v>
      </c>
      <c r="T772" s="13">
        <f t="shared" si="306"/>
        <v>0.9365628470472418</v>
      </c>
      <c r="U772" s="13">
        <f t="shared" si="306"/>
        <v>0.92078038938886109</v>
      </c>
      <c r="V772" s="3">
        <f t="shared" si="307"/>
        <v>189.0919728040875</v>
      </c>
      <c r="W772" s="13">
        <f t="shared" si="308"/>
        <v>0.9365628470472418</v>
      </c>
      <c r="X772" s="3">
        <f t="shared" si="309"/>
        <v>9.0725689228838224E-4</v>
      </c>
      <c r="Y772" s="3">
        <f t="shared" si="310"/>
        <v>-4.3453699671503871</v>
      </c>
      <c r="Z772" s="3">
        <f t="shared" si="311"/>
        <v>255.15666747724129</v>
      </c>
      <c r="AA772" s="3">
        <f t="shared" si="312"/>
        <v>2766.7111500926658</v>
      </c>
      <c r="AD772" s="3">
        <f t="shared" si="297"/>
        <v>-6.8527863931400201E-4</v>
      </c>
      <c r="AE772" s="3">
        <f>Eur_1M!B771/100</f>
        <v>-4.2000000000000002E-4</v>
      </c>
      <c r="AF772" s="3">
        <f t="shared" si="298"/>
        <v>1.2158780002462903</v>
      </c>
      <c r="AG772" s="3">
        <f t="shared" si="299"/>
        <v>-0.21587800024629034</v>
      </c>
      <c r="AH772" s="3">
        <f t="shared" si="301"/>
        <v>0.999314721360686</v>
      </c>
      <c r="AI772" s="3">
        <f t="shared" si="300"/>
        <v>0.99958000000000002</v>
      </c>
      <c r="AL772" s="25"/>
      <c r="AM772" s="25"/>
    </row>
    <row r="773" spans="1:39">
      <c r="A773" s="4">
        <v>42124</v>
      </c>
      <c r="B773" s="3">
        <v>143.4453</v>
      </c>
      <c r="C773" s="3">
        <f t="shared" si="288"/>
        <v>-1.6390026303752898E-3</v>
      </c>
      <c r="D773" s="3">
        <f t="shared" si="289"/>
        <v>2.6863296223771187E-6</v>
      </c>
      <c r="E773" s="3">
        <f t="shared" si="290"/>
        <v>1.877591913274526E-4</v>
      </c>
      <c r="F773" s="3">
        <f t="shared" si="291"/>
        <v>-1.8949947449752206E-2</v>
      </c>
      <c r="G773" s="3">
        <f t="shared" si="292"/>
        <v>4.6255080698950575E-2</v>
      </c>
      <c r="H773" s="3">
        <f t="shared" si="293"/>
        <v>1.5</v>
      </c>
      <c r="I773" s="13">
        <f>I774*(1+(H774*((B773/B774)-1))+((1-H774)*(Eur_1M!B773/100)*((A773-A774)/360)))</f>
        <v>124.43924194299598</v>
      </c>
      <c r="J773" s="3">
        <f t="shared" si="294"/>
        <v>119.05359749454561</v>
      </c>
      <c r="K773" s="3">
        <f t="shared" si="287"/>
        <v>1.1813456881537905</v>
      </c>
      <c r="L773" s="13">
        <f t="shared" si="295"/>
        <v>1181.3456881537904</v>
      </c>
      <c r="M773" s="3">
        <f t="shared" si="296"/>
        <v>-2.4589833438271916E-3</v>
      </c>
      <c r="N773" s="3">
        <f t="shared" si="302"/>
        <v>6.6763318100939023E-2</v>
      </c>
      <c r="O773" s="3">
        <v>762</v>
      </c>
      <c r="P773" s="3">
        <f t="shared" si="303"/>
        <v>3.0238095238095237</v>
      </c>
      <c r="Q773" s="3">
        <f>(  'Swap(vs6M)_3Y'!B785 + ( ('Swap(vs6M)_5Y'!B781 - 'Swap(vs6M)_3Y'!B785)/2  )*(P773-3) )/100</f>
        <v>1.5367738095238095E-3</v>
      </c>
      <c r="R773" s="3">
        <f t="shared" si="304"/>
        <v>1.5335675723300319</v>
      </c>
      <c r="S773" s="3">
        <f t="shared" si="305"/>
        <v>1.4174721413702893</v>
      </c>
      <c r="T773" s="13">
        <f t="shared" si="306"/>
        <v>0.93743196446825161</v>
      </c>
      <c r="U773" s="13">
        <f t="shared" si="306"/>
        <v>0.92182753311613563</v>
      </c>
      <c r="V773" s="3">
        <f t="shared" si="307"/>
        <v>189.87738933519404</v>
      </c>
      <c r="W773" s="13">
        <f t="shared" si="308"/>
        <v>0.93743196446825161</v>
      </c>
      <c r="X773" s="3">
        <f t="shared" si="309"/>
        <v>8.9747973376249506E-4</v>
      </c>
      <c r="Y773" s="3">
        <f t="shared" si="310"/>
        <v>-4.2014881504702988</v>
      </c>
      <c r="Z773" s="3">
        <f t="shared" si="311"/>
        <v>252.8546791027016</v>
      </c>
      <c r="AA773" s="3">
        <f t="shared" si="312"/>
        <v>2774.5079790004252</v>
      </c>
      <c r="AD773" s="3">
        <f t="shared" si="297"/>
        <v>-1.6376601990804041E-3</v>
      </c>
      <c r="AE773" s="3">
        <f>Eur_1M!B772/100</f>
        <v>-4.0000000000000002E-4</v>
      </c>
      <c r="AF773" s="3">
        <f t="shared" si="298"/>
        <v>1.5</v>
      </c>
      <c r="AG773" s="3">
        <f t="shared" si="299"/>
        <v>-0.5</v>
      </c>
      <c r="AH773" s="3">
        <f t="shared" si="301"/>
        <v>0.9983623398009196</v>
      </c>
      <c r="AI773" s="3">
        <f t="shared" si="300"/>
        <v>0.99960000000000004</v>
      </c>
      <c r="AL773" s="25"/>
      <c r="AM773" s="25"/>
    </row>
    <row r="774" spans="1:39">
      <c r="A774" s="4">
        <v>42123</v>
      </c>
      <c r="B774" s="3">
        <v>143.6806</v>
      </c>
      <c r="C774" s="3">
        <f t="shared" si="288"/>
        <v>-1.1055679410977761E-2</v>
      </c>
      <c r="D774" s="3">
        <f t="shared" si="289"/>
        <v>1.2222804723831758E-4</v>
      </c>
      <c r="E774" s="3">
        <f t="shared" si="290"/>
        <v>2.0197592739465669E-4</v>
      </c>
      <c r="F774" s="3">
        <f t="shared" si="291"/>
        <v>-1.3199611010309453E-2</v>
      </c>
      <c r="G774" s="3">
        <f t="shared" si="292"/>
        <v>4.9347056191366478E-2</v>
      </c>
      <c r="H774" s="3">
        <f t="shared" si="293"/>
        <v>1.5</v>
      </c>
      <c r="I774" s="13">
        <f>I775*(1+(H775*((B774/B775)-1))+((1-H775)*(Eur_1M!B774/100)*((A774-A775)/360)))</f>
        <v>124.74561249191571</v>
      </c>
      <c r="J774" s="3">
        <f t="shared" si="294"/>
        <v>119.34670853770017</v>
      </c>
      <c r="K774" s="3">
        <f t="shared" si="287"/>
        <v>1.1842541720154123</v>
      </c>
      <c r="L774" s="13">
        <f t="shared" si="295"/>
        <v>1184.2541720154122</v>
      </c>
      <c r="M774" s="3">
        <f t="shared" si="296"/>
        <v>-1.6629214910610333E-2</v>
      </c>
      <c r="N774" s="3">
        <f t="shared" si="302"/>
        <v>6.3515745420004668E-2</v>
      </c>
      <c r="O774" s="3">
        <v>763</v>
      </c>
      <c r="P774" s="3">
        <f t="shared" si="303"/>
        <v>3.0277777777777777</v>
      </c>
      <c r="Q774" s="3">
        <f>(  'Swap(vs6M)_3Y'!B786 + ( ('Swap(vs6M)_5Y'!B782 - 'Swap(vs6M)_3Y'!B786)/2  )*(P774-3) )/100</f>
        <v>1.2454444444444444E-3</v>
      </c>
      <c r="R774" s="3">
        <f t="shared" si="304"/>
        <v>1.6195302350897882</v>
      </c>
      <c r="S774" s="3">
        <f t="shared" si="305"/>
        <v>1.5090095933686583</v>
      </c>
      <c r="T774" s="13">
        <f t="shared" si="306"/>
        <v>0.94733338673866074</v>
      </c>
      <c r="U774" s="13">
        <f t="shared" si="306"/>
        <v>0.93435183439852454</v>
      </c>
      <c r="V774" s="3">
        <f t="shared" si="307"/>
        <v>191.04842072132328</v>
      </c>
      <c r="W774" s="13">
        <f t="shared" si="308"/>
        <v>0.94733338673866074</v>
      </c>
      <c r="X774" s="3">
        <f t="shared" si="309"/>
        <v>8.212416821133272E-4</v>
      </c>
      <c r="Y774" s="3">
        <f t="shared" si="310"/>
        <v>-3.4825410285184506</v>
      </c>
      <c r="Z774" s="3">
        <f t="shared" si="311"/>
        <v>221.496173117117</v>
      </c>
      <c r="AA774" s="3">
        <f t="shared" si="312"/>
        <v>2818.3618148517612</v>
      </c>
      <c r="AD774" s="3">
        <f t="shared" si="297"/>
        <v>-1.099478998526271E-2</v>
      </c>
      <c r="AE774" s="3">
        <f>Eur_1M!B773/100</f>
        <v>-3.7999999999999997E-4</v>
      </c>
      <c r="AF774" s="3">
        <f t="shared" si="298"/>
        <v>1.5</v>
      </c>
      <c r="AG774" s="3">
        <f t="shared" si="299"/>
        <v>-0.5</v>
      </c>
      <c r="AH774" s="3">
        <f t="shared" si="301"/>
        <v>0.98900521001473729</v>
      </c>
      <c r="AI774" s="3">
        <f t="shared" si="300"/>
        <v>0.99961999999999995</v>
      </c>
      <c r="AL774" s="25"/>
      <c r="AM774" s="25"/>
    </row>
    <row r="775" spans="1:39">
      <c r="A775" s="4">
        <v>42122</v>
      </c>
      <c r="B775" s="3">
        <v>145.27789999999999</v>
      </c>
      <c r="C775" s="3">
        <f t="shared" si="288"/>
        <v>-1.1399226953830032E-3</v>
      </c>
      <c r="D775" s="3">
        <f t="shared" si="289"/>
        <v>1.2994237514492511E-6</v>
      </c>
      <c r="E775" s="3">
        <f t="shared" si="290"/>
        <v>8.1919722060838841E-5</v>
      </c>
      <c r="F775" s="3">
        <f t="shared" si="291"/>
        <v>-6.7021456255030682E-4</v>
      </c>
      <c r="G775" s="3">
        <f t="shared" si="292"/>
        <v>3.2123286099088016E-2</v>
      </c>
      <c r="H775" s="3">
        <f t="shared" si="293"/>
        <v>1.5</v>
      </c>
      <c r="I775" s="13">
        <f>I776*(1+(H776*((B775/B776)-1))+((1-H776)*(Eur_1M!B775/100)*((A775-A776)/360)))</f>
        <v>126.83737809819367</v>
      </c>
      <c r="J775" s="3">
        <f t="shared" si="294"/>
        <v>121.3479439731975</v>
      </c>
      <c r="K775" s="3">
        <f t="shared" si="287"/>
        <v>1.2041120419366773</v>
      </c>
      <c r="L775" s="13">
        <f t="shared" si="295"/>
        <v>1204.1120419366773</v>
      </c>
      <c r="M775" s="3">
        <f t="shared" si="296"/>
        <v>-1.7098986671057188E-3</v>
      </c>
      <c r="N775" s="3">
        <f t="shared" si="302"/>
        <v>6.3505056132965781E-2</v>
      </c>
      <c r="O775" s="3">
        <v>764</v>
      </c>
      <c r="P775" s="3">
        <f t="shared" si="303"/>
        <v>3.0317460317460316</v>
      </c>
      <c r="Q775" s="3">
        <f>(  'Swap(vs6M)_3Y'!B787 + ( ('Swap(vs6M)_5Y'!B783 - 'Swap(vs6M)_3Y'!B787)/2  )*(P775-3) )/100</f>
        <v>9.5368253968253962E-4</v>
      </c>
      <c r="R775" s="3">
        <f t="shared" si="304"/>
        <v>1.7612306441250176</v>
      </c>
      <c r="S775" s="3">
        <f t="shared" si="305"/>
        <v>1.6506562131487881</v>
      </c>
      <c r="T775" s="13">
        <f t="shared" si="306"/>
        <v>0.96090031331331727</v>
      </c>
      <c r="U775" s="13">
        <f t="shared" si="306"/>
        <v>0.95059560323237957</v>
      </c>
      <c r="V775" s="3">
        <f t="shared" si="307"/>
        <v>209.18054475864596</v>
      </c>
      <c r="W775" s="13">
        <f t="shared" si="308"/>
        <v>0.96090031331331727</v>
      </c>
      <c r="X775" s="3">
        <f t="shared" si="309"/>
        <v>6.3534874668762459E-4</v>
      </c>
      <c r="Y775" s="3">
        <f t="shared" si="310"/>
        <v>-2.761465150973347</v>
      </c>
      <c r="Z775" s="3">
        <f t="shared" si="311"/>
        <v>177.35649558518901</v>
      </c>
      <c r="AA775" s="3">
        <f t="shared" si="312"/>
        <v>2873.6437917159574</v>
      </c>
      <c r="AD775" s="3">
        <f t="shared" si="297"/>
        <v>-1.1392732303107111E-3</v>
      </c>
      <c r="AE775" s="3">
        <f>Eur_1M!B774/100</f>
        <v>-3.4000000000000002E-4</v>
      </c>
      <c r="AF775" s="3">
        <f t="shared" si="298"/>
        <v>1.5</v>
      </c>
      <c r="AG775" s="3">
        <f t="shared" si="299"/>
        <v>-0.5</v>
      </c>
      <c r="AH775" s="3">
        <f t="shared" si="301"/>
        <v>0.99886072676968929</v>
      </c>
      <c r="AI775" s="3">
        <f t="shared" si="300"/>
        <v>0.99965999999999999</v>
      </c>
      <c r="AL775" s="25"/>
      <c r="AM775" s="25"/>
    </row>
    <row r="776" spans="1:39">
      <c r="A776" s="4">
        <v>42121</v>
      </c>
      <c r="B776" s="3">
        <v>145.4436</v>
      </c>
      <c r="C776" s="3">
        <f t="shared" si="288"/>
        <v>1.5895071127727432E-3</v>
      </c>
      <c r="D776" s="3">
        <f t="shared" si="289"/>
        <v>2.526532861555142E-6</v>
      </c>
      <c r="E776" s="3">
        <f t="shared" si="290"/>
        <v>8.1682420294455362E-5</v>
      </c>
      <c r="F776" s="3">
        <f t="shared" si="291"/>
        <v>-5.608848930828518E-4</v>
      </c>
      <c r="G776" s="3">
        <f t="shared" si="292"/>
        <v>3.2078034584997035E-2</v>
      </c>
      <c r="H776" s="3">
        <f t="shared" si="293"/>
        <v>1.5</v>
      </c>
      <c r="I776" s="13">
        <f>I777*(1+(H777*((B776/B777)-1))+((1-H777)*(Eur_1M!B776/100)*((A776-A777)/360)))</f>
        <v>127.05444268828262</v>
      </c>
      <c r="J776" s="3">
        <f t="shared" si="294"/>
        <v>121.5556141577411</v>
      </c>
      <c r="K776" s="3">
        <f t="shared" ref="K776:K839" si="313">J776/$Y$2</f>
        <v>1.2061727127793198</v>
      </c>
      <c r="L776" s="13">
        <f t="shared" si="295"/>
        <v>1206.1727127793199</v>
      </c>
      <c r="M776" s="3">
        <f t="shared" si="296"/>
        <v>2.3847275155521558E-3</v>
      </c>
      <c r="N776" s="3">
        <f t="shared" si="302"/>
        <v>6.3490413657811537E-2</v>
      </c>
      <c r="O776" s="3">
        <v>765</v>
      </c>
      <c r="P776" s="3">
        <f t="shared" si="303"/>
        <v>3.0357142857142856</v>
      </c>
      <c r="Q776" s="3">
        <f>(  'Swap(vs6M)_3Y'!B788 + ( ('Swap(vs6M)_5Y'!B784 - 'Swap(vs6M)_3Y'!B788)/2  )*(P776-3) )/100</f>
        <v>1.0187499999999999E-3</v>
      </c>
      <c r="R776" s="3">
        <f t="shared" si="304"/>
        <v>1.7778089272226403</v>
      </c>
      <c r="S776" s="3">
        <f t="shared" si="305"/>
        <v>1.6671876664710816</v>
      </c>
      <c r="T776" s="13">
        <f t="shared" si="306"/>
        <v>0.96228237910146652</v>
      </c>
      <c r="U776" s="13">
        <f t="shared" si="306"/>
        <v>0.95226145279941377</v>
      </c>
      <c r="V776" s="3">
        <f t="shared" si="307"/>
        <v>211.35774173242874</v>
      </c>
      <c r="W776" s="13">
        <f t="shared" si="308"/>
        <v>0.96228237910146652</v>
      </c>
      <c r="X776" s="3">
        <f t="shared" si="309"/>
        <v>6.1566632276780083E-4</v>
      </c>
      <c r="Y776" s="3">
        <f t="shared" si="310"/>
        <v>-2.7724263117531489</v>
      </c>
      <c r="Z776" s="3">
        <f t="shared" si="311"/>
        <v>172.63682792106189</v>
      </c>
      <c r="AA776" s="3">
        <f t="shared" si="312"/>
        <v>2881.8673394246662</v>
      </c>
      <c r="AD776" s="3">
        <f t="shared" si="297"/>
        <v>1.5907710487932381E-3</v>
      </c>
      <c r="AE776" s="3">
        <f>Eur_1M!B775/100</f>
        <v>-3.4000000000000002E-4</v>
      </c>
      <c r="AF776" s="3">
        <f t="shared" si="298"/>
        <v>1.5</v>
      </c>
      <c r="AG776" s="3">
        <f t="shared" si="299"/>
        <v>-0.5</v>
      </c>
      <c r="AH776" s="3">
        <f t="shared" si="301"/>
        <v>1.0015907710487932</v>
      </c>
      <c r="AI776" s="3">
        <f t="shared" si="300"/>
        <v>0.99965999999999999</v>
      </c>
      <c r="AL776" s="25"/>
      <c r="AM776" s="25"/>
    </row>
    <row r="777" spans="1:39">
      <c r="A777" s="4">
        <v>42118</v>
      </c>
      <c r="B777" s="3">
        <v>145.21260000000001</v>
      </c>
      <c r="C777" s="3">
        <f t="shared" ref="C777:C840" si="314">+LN(B777/B778)</f>
        <v>-1.1693247364388439E-3</v>
      </c>
      <c r="D777" s="3">
        <f t="shared" ref="D777:D840" si="315">+C777^2</f>
        <v>1.367320339247772E-6</v>
      </c>
      <c r="E777" s="3">
        <f t="shared" ref="E777:E840" si="316">+SUM(D777:D796)</f>
        <v>8.0331482669524155E-5</v>
      </c>
      <c r="F777" s="3">
        <f t="shared" ref="F777:F840" si="317">+SUM(C777:C796)</f>
        <v>-1.0661433090041958E-3</v>
      </c>
      <c r="G777" s="3">
        <f t="shared" ref="G777:G840" si="318">+SQRT($D$3/$D$2)*SQRT(E777-((1/$D$2)*F777^2))</f>
        <v>3.1803468126230257E-2</v>
      </c>
      <c r="H777" s="3">
        <f t="shared" ref="H777:H840" si="319">+MIN($D$5,$D$4/G779)</f>
        <v>1.5</v>
      </c>
      <c r="I777" s="13">
        <f>I778*(1+(H778*((B777/B778)-1))+((1-H778)*(Eur_1M!B777/100)*((A777-A778)/360)))</f>
        <v>126.75181345038519</v>
      </c>
      <c r="J777" s="3">
        <f t="shared" ref="J777:J840" si="320">I777*(1-(1.1/100))^4</f>
        <v>121.26608250425171</v>
      </c>
      <c r="K777" s="3">
        <f t="shared" si="313"/>
        <v>1.2032997465050381</v>
      </c>
      <c r="L777" s="13">
        <f t="shared" ref="L777:L840" si="321">K777*1000</f>
        <v>1203.2997465050382</v>
      </c>
      <c r="M777" s="3">
        <f t="shared" ref="M777:M840" si="322">LN(L777/L778)</f>
        <v>-1.7540271984658354E-3</v>
      </c>
      <c r="N777" s="3">
        <f t="shared" si="302"/>
        <v>6.3408061158785098E-2</v>
      </c>
      <c r="O777" s="3">
        <v>766</v>
      </c>
      <c r="P777" s="3">
        <f t="shared" si="303"/>
        <v>3.0396825396825395</v>
      </c>
      <c r="Q777" s="3">
        <f>(  'Swap(vs6M)_3Y'!B789 + ( ('Swap(vs6M)_5Y'!B785 - 'Swap(vs6M)_3Y'!B789)/2  )*(P777-3) )/100</f>
        <v>1.0651507936507937E-3</v>
      </c>
      <c r="R777" s="3">
        <f t="shared" si="304"/>
        <v>1.7586251456807558</v>
      </c>
      <c r="S777" s="3">
        <f t="shared" si="305"/>
        <v>1.6480751860550851</v>
      </c>
      <c r="T777" s="13">
        <f t="shared" si="306"/>
        <v>0.9606794004721938</v>
      </c>
      <c r="U777" s="13">
        <f t="shared" si="306"/>
        <v>0.95033137822631486</v>
      </c>
      <c r="V777" s="3">
        <f t="shared" si="307"/>
        <v>208.72583228968369</v>
      </c>
      <c r="W777" s="13">
        <f t="shared" si="308"/>
        <v>0.9606794004721938</v>
      </c>
      <c r="X777" s="3">
        <f t="shared" si="309"/>
        <v>6.3884107170327983E-4</v>
      </c>
      <c r="Y777" s="3">
        <f t="shared" si="310"/>
        <v>-2.8684880643496982</v>
      </c>
      <c r="Z777" s="3">
        <f t="shared" si="311"/>
        <v>178.28433387881958</v>
      </c>
      <c r="AA777" s="3">
        <f t="shared" si="312"/>
        <v>2879.3680008995129</v>
      </c>
      <c r="AD777" s="3">
        <f t="shared" ref="AD777:AD840" si="323">B777/B778-1</f>
        <v>-1.1686413426649223E-3</v>
      </c>
      <c r="AE777" s="3">
        <f>Eur_1M!B776/100</f>
        <v>-3.4000000000000002E-4</v>
      </c>
      <c r="AF777" s="3">
        <f t="shared" ref="AF777:AF840" si="324">H777</f>
        <v>1.5</v>
      </c>
      <c r="AG777" s="3">
        <f t="shared" ref="AG777:AG840" si="325">1-AF777</f>
        <v>-0.5</v>
      </c>
      <c r="AH777" s="3">
        <f t="shared" si="301"/>
        <v>0.99883135865733508</v>
      </c>
      <c r="AI777" s="3">
        <f t="shared" ref="AI777:AI840" si="326">AE777+1</f>
        <v>0.99965999999999999</v>
      </c>
      <c r="AL777" s="25"/>
      <c r="AM777" s="25"/>
    </row>
    <row r="778" spans="1:39">
      <c r="A778" s="4">
        <v>42117</v>
      </c>
      <c r="B778" s="3">
        <v>145.38249999999999</v>
      </c>
      <c r="C778" s="3">
        <f t="shared" si="314"/>
        <v>-8.2300655040607254E-4</v>
      </c>
      <c r="D778" s="3">
        <f t="shared" si="315"/>
        <v>6.7733978201130318E-7</v>
      </c>
      <c r="E778" s="3">
        <f t="shared" si="316"/>
        <v>7.9395132486911939E-5</v>
      </c>
      <c r="F778" s="3">
        <f t="shared" si="317"/>
        <v>7.5966460058956632E-4</v>
      </c>
      <c r="G778" s="3">
        <f t="shared" si="318"/>
        <v>3.162301539136797E-2</v>
      </c>
      <c r="H778" s="3">
        <f t="shared" si="319"/>
        <v>1.5</v>
      </c>
      <c r="I778" s="13">
        <f>I779*(1+(H779*((B778/B779)-1))+((1-H779)*(Eur_1M!B778/100)*((A778-A779)/360)))</f>
        <v>126.97433467572182</v>
      </c>
      <c r="J778" s="3">
        <f t="shared" si="320"/>
        <v>121.47897316463806</v>
      </c>
      <c r="K778" s="3">
        <f t="shared" si="313"/>
        <v>1.2054122191139163</v>
      </c>
      <c r="L778" s="13">
        <f t="shared" si="321"/>
        <v>1205.4122191139163</v>
      </c>
      <c r="M778" s="3">
        <f t="shared" si="322"/>
        <v>-1.2342911619164746E-3</v>
      </c>
      <c r="N778" s="3">
        <f t="shared" si="302"/>
        <v>6.3470422991045952E-2</v>
      </c>
      <c r="O778" s="3">
        <v>767</v>
      </c>
      <c r="P778" s="3">
        <f t="shared" si="303"/>
        <v>3.0436507936507935</v>
      </c>
      <c r="Q778" s="3">
        <f>(  'Swap(vs6M)_3Y'!B790 + ( ('Swap(vs6M)_5Y'!B786 - 'Swap(vs6M)_3Y'!B790)/2  )*(P778-3) )/100</f>
        <v>1.0744662698412698E-3</v>
      </c>
      <c r="R778" s="3">
        <f t="shared" si="304"/>
        <v>1.7720670206135347</v>
      </c>
      <c r="S778" s="3">
        <f t="shared" si="305"/>
        <v>1.6613361271363221</v>
      </c>
      <c r="T778" s="13">
        <f t="shared" si="306"/>
        <v>0.96180828368061055</v>
      </c>
      <c r="U778" s="13">
        <f t="shared" si="306"/>
        <v>0.95167702093647211</v>
      </c>
      <c r="V778" s="3">
        <f t="shared" si="307"/>
        <v>210.80562264349908</v>
      </c>
      <c r="W778" s="13">
        <f t="shared" si="308"/>
        <v>0.96180828368061055</v>
      </c>
      <c r="X778" s="3">
        <f t="shared" si="309"/>
        <v>6.2174919524469953E-4</v>
      </c>
      <c r="Y778" s="3">
        <f t="shared" si="310"/>
        <v>-2.8389038009156451</v>
      </c>
      <c r="Z778" s="3">
        <f t="shared" si="311"/>
        <v>174.52298268936684</v>
      </c>
      <c r="AA778" s="3">
        <f t="shared" si="312"/>
        <v>2887.115330979052</v>
      </c>
      <c r="AD778" s="3">
        <f t="shared" si="323"/>
        <v>-8.2266797340513342E-4</v>
      </c>
      <c r="AE778" s="3">
        <f>Eur_1M!B777/100</f>
        <v>-3.4000000000000002E-4</v>
      </c>
      <c r="AF778" s="3">
        <f t="shared" si="324"/>
        <v>1.5</v>
      </c>
      <c r="AG778" s="3">
        <f t="shared" si="325"/>
        <v>-0.5</v>
      </c>
      <c r="AH778" s="3">
        <f t="shared" ref="AH778:AH841" si="327">(1+AD778)</f>
        <v>0.99917733202659487</v>
      </c>
      <c r="AI778" s="3">
        <f t="shared" si="326"/>
        <v>0.99965999999999999</v>
      </c>
      <c r="AL778" s="25"/>
      <c r="AM778" s="25"/>
    </row>
    <row r="779" spans="1:39">
      <c r="A779" s="4">
        <v>42116</v>
      </c>
      <c r="B779" s="3">
        <v>145.50219999999999</v>
      </c>
      <c r="C779" s="3">
        <f t="shared" si="314"/>
        <v>-2.3079526110322229E-3</v>
      </c>
      <c r="D779" s="3">
        <f t="shared" si="315"/>
        <v>5.3266452547704552E-6</v>
      </c>
      <c r="E779" s="3">
        <f t="shared" si="316"/>
        <v>8.3113610772539887E-5</v>
      </c>
      <c r="F779" s="3">
        <f t="shared" si="317"/>
        <v>-5.1394947936152214E-4</v>
      </c>
      <c r="G779" s="3">
        <f t="shared" si="318"/>
        <v>3.2358385079783898E-2</v>
      </c>
      <c r="H779" s="3">
        <f t="shared" si="319"/>
        <v>1.5</v>
      </c>
      <c r="I779" s="13">
        <f>I780*(1+(H780*((B779/B780)-1))+((1-H780)*(Eur_1M!B779/100)*((A779-A780)/360)))</f>
        <v>127.13115473570002</v>
      </c>
      <c r="J779" s="3">
        <f t="shared" si="320"/>
        <v>121.62900616072677</v>
      </c>
      <c r="K779" s="3">
        <f t="shared" si="313"/>
        <v>1.2069009673478226</v>
      </c>
      <c r="L779" s="13">
        <f t="shared" si="321"/>
        <v>1206.9009673478226</v>
      </c>
      <c r="M779" s="3">
        <f t="shared" si="322"/>
        <v>-3.4634556261241107E-3</v>
      </c>
      <c r="N779" s="3">
        <f t="shared" si="302"/>
        <v>6.3278543153612976E-2</v>
      </c>
      <c r="O779" s="3">
        <v>768</v>
      </c>
      <c r="P779" s="3">
        <f t="shared" si="303"/>
        <v>3.0476190476190474</v>
      </c>
      <c r="Q779" s="3">
        <f>(  'Swap(vs6M)_3Y'!B791 + ( ('Swap(vs6M)_5Y'!B787 - 'Swap(vs6M)_3Y'!B791)/2  )*(P779-3) )/100</f>
        <v>1.1782857142857142E-3</v>
      </c>
      <c r="R779" s="3">
        <f t="shared" si="304"/>
        <v>1.790095854085292</v>
      </c>
      <c r="S779" s="3">
        <f t="shared" si="305"/>
        <v>1.679627772611783</v>
      </c>
      <c r="T779" s="13">
        <f t="shared" si="306"/>
        <v>0.96328074840214206</v>
      </c>
      <c r="U779" s="13">
        <f t="shared" si="306"/>
        <v>0.95348511968755412</v>
      </c>
      <c r="V779" s="3">
        <f t="shared" si="307"/>
        <v>212.51713975906557</v>
      </c>
      <c r="W779" s="13">
        <f t="shared" si="308"/>
        <v>0.96328074840214206</v>
      </c>
      <c r="X779" s="3">
        <f t="shared" si="309"/>
        <v>6.0278942737677856E-4</v>
      </c>
      <c r="Y779" s="3">
        <f t="shared" si="310"/>
        <v>-2.8773413657413851</v>
      </c>
      <c r="Z779" s="3">
        <f t="shared" si="311"/>
        <v>169.32693543709559</v>
      </c>
      <c r="AA779" s="3">
        <f t="shared" si="312"/>
        <v>2895.4432832457578</v>
      </c>
      <c r="AD779" s="3">
        <f t="shared" si="323"/>
        <v>-2.3052913361639726E-3</v>
      </c>
      <c r="AE779" s="3">
        <f>Eur_1M!B778/100</f>
        <v>-3.4000000000000002E-4</v>
      </c>
      <c r="AF779" s="3">
        <f t="shared" si="324"/>
        <v>1.5</v>
      </c>
      <c r="AG779" s="3">
        <f t="shared" si="325"/>
        <v>-0.5</v>
      </c>
      <c r="AH779" s="3">
        <f t="shared" si="327"/>
        <v>0.99769470866383603</v>
      </c>
      <c r="AI779" s="3">
        <f t="shared" si="326"/>
        <v>0.99965999999999999</v>
      </c>
      <c r="AL779" s="25"/>
      <c r="AM779" s="25"/>
    </row>
    <row r="780" spans="1:39">
      <c r="A780" s="4">
        <v>42115</v>
      </c>
      <c r="B780" s="3">
        <v>145.83840000000001</v>
      </c>
      <c r="C780" s="3">
        <f t="shared" si="314"/>
        <v>-2.3272660072596765E-3</v>
      </c>
      <c r="D780" s="3">
        <f t="shared" si="315"/>
        <v>5.4161670685463967E-6</v>
      </c>
      <c r="E780" s="3">
        <f t="shared" si="316"/>
        <v>1.0138489317171095E-4</v>
      </c>
      <c r="F780" s="3">
        <f t="shared" si="317"/>
        <v>-3.0637666914005331E-3</v>
      </c>
      <c r="G780" s="3">
        <f t="shared" si="318"/>
        <v>3.5658604209500074E-2</v>
      </c>
      <c r="H780" s="3">
        <f t="shared" si="319"/>
        <v>1.5</v>
      </c>
      <c r="I780" s="13">
        <f>I781*(1+(H781*((B780/B781)-1))+((1-H781)*(Eur_1M!B780/100)*((A780-A781)/360)))</f>
        <v>127.57223123235006</v>
      </c>
      <c r="J780" s="3">
        <f t="shared" si="320"/>
        <v>122.05099317122732</v>
      </c>
      <c r="K780" s="3">
        <f t="shared" si="313"/>
        <v>1.2110882623628645</v>
      </c>
      <c r="L780" s="13">
        <f t="shared" si="321"/>
        <v>1211.0882623628645</v>
      </c>
      <c r="M780" s="3">
        <f t="shared" si="322"/>
        <v>-3.4924872303320064E-3</v>
      </c>
      <c r="N780" s="3">
        <f t="shared" ref="N780:N843" si="328">SQRT(252)*STDEV(M781:M959)</f>
        <v>6.3051081145536148E-2</v>
      </c>
      <c r="O780" s="3">
        <v>769</v>
      </c>
      <c r="P780" s="3">
        <f t="shared" ref="P780:P843" si="329">O780/252</f>
        <v>3.0515873015873014</v>
      </c>
      <c r="Q780" s="3">
        <f>(  'Swap(vs6M)_3Y'!B792 + ( ('Swap(vs6M)_5Y'!B788 - 'Swap(vs6M)_3Y'!B792)/2  )*(P780-3) )/100</f>
        <v>1.0060952380952378E-3</v>
      </c>
      <c r="R780" s="3">
        <f t="shared" si="304"/>
        <v>1.8217763175362591</v>
      </c>
      <c r="S780" s="3">
        <f t="shared" si="305"/>
        <v>1.7116336888091634</v>
      </c>
      <c r="T780" s="13">
        <f t="shared" si="306"/>
        <v>0.96575553371869416</v>
      </c>
      <c r="U780" s="13">
        <f t="shared" si="306"/>
        <v>0.95651790207031961</v>
      </c>
      <c r="V780" s="3">
        <f t="shared" si="307"/>
        <v>216.02947490641338</v>
      </c>
      <c r="W780" s="13">
        <f t="shared" si="308"/>
        <v>0.96575553371869416</v>
      </c>
      <c r="X780" s="3">
        <f t="shared" si="309"/>
        <v>5.6897816139742628E-4</v>
      </c>
      <c r="Y780" s="3">
        <f t="shared" si="310"/>
        <v>-2.6182295255621413</v>
      </c>
      <c r="Z780" s="3">
        <f t="shared" si="311"/>
        <v>160.57041305513312</v>
      </c>
      <c r="AA780" s="3">
        <f t="shared" si="312"/>
        <v>2909.9500628125538</v>
      </c>
      <c r="AD780" s="3">
        <f t="shared" si="323"/>
        <v>-2.3245600233139374E-3</v>
      </c>
      <c r="AE780" s="3">
        <f>Eur_1M!B779/100</f>
        <v>-3.4000000000000002E-4</v>
      </c>
      <c r="AF780" s="3">
        <f t="shared" si="324"/>
        <v>1.5</v>
      </c>
      <c r="AG780" s="3">
        <f t="shared" si="325"/>
        <v>-0.5</v>
      </c>
      <c r="AH780" s="3">
        <f t="shared" si="327"/>
        <v>0.99767543997668606</v>
      </c>
      <c r="AI780" s="3">
        <f t="shared" si="326"/>
        <v>0.99965999999999999</v>
      </c>
      <c r="AL780" s="25"/>
      <c r="AM780" s="25"/>
    </row>
    <row r="781" spans="1:39">
      <c r="A781" s="4">
        <v>42114</v>
      </c>
      <c r="B781" s="3">
        <v>146.1782</v>
      </c>
      <c r="C781" s="3">
        <f t="shared" si="314"/>
        <v>4.8377324911116996E-4</v>
      </c>
      <c r="D781" s="3">
        <f t="shared" si="315"/>
        <v>2.3403655655557809E-7</v>
      </c>
      <c r="E781" s="3">
        <f t="shared" si="316"/>
        <v>9.9165045796013008E-5</v>
      </c>
      <c r="F781" s="3">
        <f t="shared" si="317"/>
        <v>1.0513247247982956E-3</v>
      </c>
      <c r="G781" s="3">
        <f t="shared" si="318"/>
        <v>3.5338127402470998E-2</v>
      </c>
      <c r="H781" s="3">
        <f t="shared" si="319"/>
        <v>1.5</v>
      </c>
      <c r="I781" s="13">
        <f>I782*(1+(H782*((B781/B782)-1))+((1-H782)*(Eur_1M!B781/100)*((A781-A782)/360)))</f>
        <v>128.01855455646128</v>
      </c>
      <c r="J781" s="3">
        <f t="shared" si="320"/>
        <v>122.47799993012019</v>
      </c>
      <c r="K781" s="3">
        <f t="shared" si="313"/>
        <v>1.2153253673646998</v>
      </c>
      <c r="L781" s="13">
        <f t="shared" si="321"/>
        <v>1215.3253673646998</v>
      </c>
      <c r="M781" s="3">
        <f t="shared" si="322"/>
        <v>7.2694614001020343E-4</v>
      </c>
      <c r="N781" s="3">
        <f t="shared" si="328"/>
        <v>6.3427611755059329E-2</v>
      </c>
      <c r="O781" s="3">
        <v>770</v>
      </c>
      <c r="P781" s="3">
        <f t="shared" si="329"/>
        <v>3.0555555555555554</v>
      </c>
      <c r="Q781" s="3">
        <f>(  'Swap(vs6M)_3Y'!B793 + ( ('Swap(vs6M)_5Y'!B789 - 'Swap(vs6M)_3Y'!B793)/2  )*(P781-3) )/100</f>
        <v>1.0361111111111111E-3</v>
      </c>
      <c r="R781" s="3">
        <f t="shared" si="304"/>
        <v>1.842875876974841</v>
      </c>
      <c r="S781" s="3">
        <f t="shared" si="305"/>
        <v>1.7320034762631622</v>
      </c>
      <c r="T781" s="13">
        <f t="shared" si="306"/>
        <v>0.9673264324434705</v>
      </c>
      <c r="U781" s="13">
        <f t="shared" si="306"/>
        <v>0.9583635282494114</v>
      </c>
      <c r="V781" s="3">
        <f t="shared" si="307"/>
        <v>220.28210426047269</v>
      </c>
      <c r="W781" s="13">
        <f t="shared" si="308"/>
        <v>0.9673264324434705</v>
      </c>
      <c r="X781" s="3">
        <f t="shared" si="309"/>
        <v>5.4190160579541677E-4</v>
      </c>
      <c r="Y781" s="3">
        <f t="shared" si="310"/>
        <v>-2.599856193982383</v>
      </c>
      <c r="Z781" s="3">
        <f t="shared" si="311"/>
        <v>155.12225430641334</v>
      </c>
      <c r="AA781" s="3">
        <f t="shared" si="312"/>
        <v>2919.0768676986659</v>
      </c>
      <c r="AD781" s="3">
        <f t="shared" si="323"/>
        <v>4.8389028626183439E-4</v>
      </c>
      <c r="AE781" s="3">
        <f>Eur_1M!B780/100</f>
        <v>-3.2000000000000003E-4</v>
      </c>
      <c r="AF781" s="3">
        <f t="shared" si="324"/>
        <v>1.5</v>
      </c>
      <c r="AG781" s="3">
        <f t="shared" si="325"/>
        <v>-0.5</v>
      </c>
      <c r="AH781" s="3">
        <f t="shared" si="327"/>
        <v>1.0004838902862618</v>
      </c>
      <c r="AI781" s="3">
        <f t="shared" si="326"/>
        <v>0.99968000000000001</v>
      </c>
      <c r="AL781" s="25"/>
      <c r="AM781" s="25"/>
    </row>
    <row r="782" spans="1:39">
      <c r="A782" s="4">
        <v>42111</v>
      </c>
      <c r="B782" s="3">
        <v>146.10749999999999</v>
      </c>
      <c r="C782" s="3">
        <f t="shared" si="314"/>
        <v>-2.6349936042488181E-3</v>
      </c>
      <c r="D782" s="3">
        <f t="shared" si="315"/>
        <v>6.9431912944321764E-6</v>
      </c>
      <c r="E782" s="3">
        <f t="shared" si="316"/>
        <v>1.0095505553081993E-4</v>
      </c>
      <c r="F782" s="3">
        <f t="shared" si="317"/>
        <v>1.9902412842408021E-3</v>
      </c>
      <c r="G782" s="3">
        <f t="shared" si="318"/>
        <v>3.5630580007285154E-2</v>
      </c>
      <c r="H782" s="3">
        <f t="shared" si="319"/>
        <v>1.5</v>
      </c>
      <c r="I782" s="13">
        <f>I783*(1+(H783*((B782/B783)-1))+((1-H783)*(Eur_1M!B782/100)*((A782-A783)/360)))</f>
        <v>127.92552577992855</v>
      </c>
      <c r="J782" s="3">
        <f t="shared" si="320"/>
        <v>122.3889973747863</v>
      </c>
      <c r="K782" s="3">
        <f t="shared" si="313"/>
        <v>1.2144422123220042</v>
      </c>
      <c r="L782" s="13">
        <f t="shared" si="321"/>
        <v>1214.4422123220043</v>
      </c>
      <c r="M782" s="3">
        <f t="shared" si="322"/>
        <v>-3.954652479578955E-3</v>
      </c>
      <c r="N782" s="3">
        <f t="shared" si="328"/>
        <v>6.3267967888629151E-2</v>
      </c>
      <c r="O782" s="3">
        <v>771</v>
      </c>
      <c r="P782" s="3">
        <f t="shared" si="329"/>
        <v>3.0595238095238093</v>
      </c>
      <c r="Q782" s="3">
        <f>(  'Swap(vs6M)_3Y'!B794 + ( ('Swap(vs6M)_5Y'!B790 - 'Swap(vs6M)_3Y'!B794)/2  )*(P782-3) )/100</f>
        <v>9.9733928571428565E-4</v>
      </c>
      <c r="R782" s="3">
        <f t="shared" si="304"/>
        <v>1.838516370799637</v>
      </c>
      <c r="S782" s="3">
        <f t="shared" si="305"/>
        <v>1.7278512393640841</v>
      </c>
      <c r="T782" s="13">
        <f t="shared" si="306"/>
        <v>0.96700682410142791</v>
      </c>
      <c r="U782" s="13">
        <f t="shared" si="306"/>
        <v>0.95799255088571589</v>
      </c>
      <c r="V782" s="3">
        <f t="shared" si="307"/>
        <v>219.30010299625724</v>
      </c>
      <c r="W782" s="13">
        <f t="shared" si="308"/>
        <v>0.96700682410142791</v>
      </c>
      <c r="X782" s="3">
        <f t="shared" si="309"/>
        <v>5.476887260766444E-4</v>
      </c>
      <c r="Y782" s="3">
        <f t="shared" si="310"/>
        <v>-2.5692171651177635</v>
      </c>
      <c r="Z782" s="3">
        <f t="shared" si="311"/>
        <v>156.35984550104902</v>
      </c>
      <c r="AA782" s="3">
        <f t="shared" si="312"/>
        <v>2922.0710425661987</v>
      </c>
      <c r="AD782" s="3">
        <f t="shared" si="323"/>
        <v>-2.6315250558047731E-3</v>
      </c>
      <c r="AE782" s="3">
        <f>Eur_1M!B781/100</f>
        <v>-3.3E-4</v>
      </c>
      <c r="AF782" s="3">
        <f t="shared" si="324"/>
        <v>1.5</v>
      </c>
      <c r="AG782" s="3">
        <f t="shared" si="325"/>
        <v>-0.5</v>
      </c>
      <c r="AH782" s="3">
        <f t="shared" si="327"/>
        <v>0.99736847494419523</v>
      </c>
      <c r="AI782" s="3">
        <f t="shared" si="326"/>
        <v>0.99966999999999995</v>
      </c>
      <c r="AL782" s="25"/>
      <c r="AM782" s="25"/>
    </row>
    <row r="783" spans="1:39">
      <c r="A783" s="4">
        <v>42110</v>
      </c>
      <c r="B783" s="3">
        <v>146.49299999999999</v>
      </c>
      <c r="C783" s="3">
        <f t="shared" si="314"/>
        <v>-1.5817591514733771E-3</v>
      </c>
      <c r="D783" s="3">
        <f t="shared" si="315"/>
        <v>2.501962013269778E-6</v>
      </c>
      <c r="E783" s="3">
        <f t="shared" si="316"/>
        <v>9.403124791596355E-5</v>
      </c>
      <c r="F783" s="3">
        <f t="shared" si="317"/>
        <v>4.7644601720260547E-3</v>
      </c>
      <c r="G783" s="3">
        <f t="shared" si="318"/>
        <v>3.4212463706677465E-2</v>
      </c>
      <c r="H783" s="3">
        <f t="shared" si="319"/>
        <v>1.5</v>
      </c>
      <c r="I783" s="13">
        <f>I784*(1+(H784*((B783/B784)-1))+((1-H784)*(Eur_1M!B783/100)*((A783-A784)/360)))</f>
        <v>128.43242842893213</v>
      </c>
      <c r="J783" s="3">
        <f t="shared" si="320"/>
        <v>122.87396162722875</v>
      </c>
      <c r="K783" s="3">
        <f t="shared" si="313"/>
        <v>1.2192544182577203</v>
      </c>
      <c r="L783" s="13">
        <f t="shared" si="321"/>
        <v>1219.2544182577203</v>
      </c>
      <c r="M783" s="3">
        <f t="shared" si="322"/>
        <v>-2.3731742185612668E-3</v>
      </c>
      <c r="N783" s="3">
        <f t="shared" si="328"/>
        <v>6.3283921910489038E-2</v>
      </c>
      <c r="O783" s="3">
        <v>772</v>
      </c>
      <c r="P783" s="3">
        <f t="shared" si="329"/>
        <v>3.0634920634920637</v>
      </c>
      <c r="Q783" s="3">
        <f>(  'Swap(vs6M)_3Y'!B795 + ( ('Swap(vs6M)_5Y'!B791 - 'Swap(vs6M)_3Y'!B795)/2  )*(P783-3) )/100</f>
        <v>9.495238095238095E-4</v>
      </c>
      <c r="R783" s="3">
        <f t="shared" si="304"/>
        <v>1.8713780851660322</v>
      </c>
      <c r="S783" s="3">
        <f t="shared" si="305"/>
        <v>1.7606132856555261</v>
      </c>
      <c r="T783" s="13">
        <f t="shared" si="306"/>
        <v>0.96935365287174735</v>
      </c>
      <c r="U783" s="13">
        <f t="shared" si="306"/>
        <v>0.96084806078596952</v>
      </c>
      <c r="V783" s="3">
        <f t="shared" si="307"/>
        <v>223.83157338016167</v>
      </c>
      <c r="W783" s="13">
        <f t="shared" si="308"/>
        <v>0.96935365287174735</v>
      </c>
      <c r="X783" s="3">
        <f t="shared" si="309"/>
        <v>5.1280491320758264E-4</v>
      </c>
      <c r="Y783" s="3">
        <f t="shared" si="310"/>
        <v>-2.4362009620490039</v>
      </c>
      <c r="Z783" s="3">
        <f t="shared" si="311"/>
        <v>147.79202478707631</v>
      </c>
      <c r="AA783" s="3">
        <f t="shared" si="312"/>
        <v>2935.0004776576116</v>
      </c>
      <c r="AD783" s="3">
        <f t="shared" si="323"/>
        <v>-1.5805088297895509E-3</v>
      </c>
      <c r="AE783" s="3">
        <f>Eur_1M!B782/100</f>
        <v>-3.2000000000000003E-4</v>
      </c>
      <c r="AF783" s="3">
        <f t="shared" si="324"/>
        <v>1.5</v>
      </c>
      <c r="AG783" s="3">
        <f t="shared" si="325"/>
        <v>-0.5</v>
      </c>
      <c r="AH783" s="3">
        <f t="shared" si="327"/>
        <v>0.99841949117021045</v>
      </c>
      <c r="AI783" s="3">
        <f t="shared" si="326"/>
        <v>0.99968000000000001</v>
      </c>
      <c r="AL783" s="25"/>
      <c r="AM783" s="25"/>
    </row>
    <row r="784" spans="1:39">
      <c r="A784" s="4">
        <v>42109</v>
      </c>
      <c r="B784" s="3">
        <v>146.72489999999999</v>
      </c>
      <c r="C784" s="3">
        <f t="shared" si="314"/>
        <v>4.6076372789682629E-3</v>
      </c>
      <c r="D784" s="3">
        <f t="shared" si="315"/>
        <v>2.1230321294538058E-5</v>
      </c>
      <c r="E784" s="3">
        <f t="shared" si="316"/>
        <v>1.1177538026115827E-4</v>
      </c>
      <c r="F784" s="3">
        <f t="shared" si="317"/>
        <v>1.8466533045966649E-3</v>
      </c>
      <c r="G784" s="3">
        <f t="shared" si="318"/>
        <v>3.7499618803147138E-2</v>
      </c>
      <c r="H784" s="3">
        <f t="shared" si="319"/>
        <v>1.5</v>
      </c>
      <c r="I784" s="13">
        <f>I785*(1+(H785*((B784/B785)-1))+((1-H785)*(Eur_1M!B784/100)*((A784-A785)/360)))</f>
        <v>128.73758290605775</v>
      </c>
      <c r="J784" s="3">
        <f t="shared" si="320"/>
        <v>123.16590922933658</v>
      </c>
      <c r="K784" s="3">
        <f t="shared" si="313"/>
        <v>1.2221513575201624</v>
      </c>
      <c r="L784" s="13">
        <f t="shared" si="321"/>
        <v>1222.1513575201623</v>
      </c>
      <c r="M784" s="3">
        <f t="shared" si="322"/>
        <v>6.9038637595246919E-3</v>
      </c>
      <c r="N784" s="3">
        <f t="shared" si="328"/>
        <v>6.2922785170270404E-2</v>
      </c>
      <c r="O784" s="3">
        <v>773</v>
      </c>
      <c r="P784" s="3">
        <f t="shared" si="329"/>
        <v>3.0674603174603177</v>
      </c>
      <c r="Q784" s="3">
        <f>(  'Swap(vs6M)_3Y'!B796 + ( ('Swap(vs6M)_5Y'!B792 - 'Swap(vs6M)_3Y'!B796)/2  )*(P784-3) )/100</f>
        <v>9.3910119047619061E-4</v>
      </c>
      <c r="R784" s="3">
        <f t="shared" si="304"/>
        <v>1.9016170419035354</v>
      </c>
      <c r="S784" s="3">
        <f t="shared" si="305"/>
        <v>1.7914130276531168</v>
      </c>
      <c r="T784" s="13">
        <f t="shared" si="306"/>
        <v>0.97138938083153992</v>
      </c>
      <c r="U784" s="13">
        <f t="shared" si="306"/>
        <v>0.96338648006224215</v>
      </c>
      <c r="V784" s="3">
        <f t="shared" si="307"/>
        <v>226.56956175468804</v>
      </c>
      <c r="W784" s="13">
        <f t="shared" si="308"/>
        <v>0.97138938083153992</v>
      </c>
      <c r="X784" s="3">
        <f t="shared" si="309"/>
        <v>4.8568113179493582E-4</v>
      </c>
      <c r="Y784" s="3">
        <f t="shared" si="310"/>
        <v>-2.3382229583434033</v>
      </c>
      <c r="Z784" s="3">
        <f t="shared" si="311"/>
        <v>140.01936757419946</v>
      </c>
      <c r="AA784" s="3">
        <f t="shared" si="312"/>
        <v>2946.6492784613051</v>
      </c>
      <c r="AD784" s="3">
        <f t="shared" si="323"/>
        <v>4.6182687620164309E-3</v>
      </c>
      <c r="AE784" s="3">
        <f>Eur_1M!B783/100</f>
        <v>-2.9E-4</v>
      </c>
      <c r="AF784" s="3">
        <f t="shared" si="324"/>
        <v>1.5</v>
      </c>
      <c r="AG784" s="3">
        <f t="shared" si="325"/>
        <v>-0.5</v>
      </c>
      <c r="AH784" s="3">
        <f t="shared" si="327"/>
        <v>1.0046182687620164</v>
      </c>
      <c r="AI784" s="3">
        <f t="shared" si="326"/>
        <v>0.99970999999999999</v>
      </c>
      <c r="AL784" s="25"/>
      <c r="AM784" s="25"/>
    </row>
    <row r="785" spans="1:39">
      <c r="A785" s="4">
        <v>42108</v>
      </c>
      <c r="B785" s="3">
        <v>146.0504</v>
      </c>
      <c r="C785" s="3">
        <f t="shared" si="314"/>
        <v>-5.0380869478488079E-4</v>
      </c>
      <c r="D785" s="3">
        <f t="shared" si="315"/>
        <v>2.5382320094084517E-7</v>
      </c>
      <c r="E785" s="3">
        <f t="shared" si="316"/>
        <v>9.0549628754965563E-5</v>
      </c>
      <c r="F785" s="3">
        <f t="shared" si="317"/>
        <v>-2.6933837647170108E-3</v>
      </c>
      <c r="G785" s="3">
        <f t="shared" si="318"/>
        <v>3.3709866555164829E-2</v>
      </c>
      <c r="H785" s="3">
        <f t="shared" si="319"/>
        <v>1.5</v>
      </c>
      <c r="I785" s="13">
        <f>I786*(1+(H786*((B785/B786)-1))+((1-H786)*(Eur_1M!B785/100)*((A785-A786)/360)))</f>
        <v>127.85185715594814</v>
      </c>
      <c r="J785" s="3">
        <f t="shared" si="320"/>
        <v>122.31851707797318</v>
      </c>
      <c r="K785" s="3">
        <f t="shared" si="313"/>
        <v>1.2137428500474303</v>
      </c>
      <c r="L785" s="13">
        <f t="shared" si="321"/>
        <v>1213.7428500474302</v>
      </c>
      <c r="M785" s="3">
        <f t="shared" si="322"/>
        <v>-6.8349237749558509E-4</v>
      </c>
      <c r="N785" s="3">
        <f t="shared" si="328"/>
        <v>6.3334356031016822E-2</v>
      </c>
      <c r="O785" s="3">
        <v>774</v>
      </c>
      <c r="P785" s="3">
        <f t="shared" si="329"/>
        <v>3.0714285714285716</v>
      </c>
      <c r="Q785" s="3">
        <f>(  'Swap(vs6M)_3Y'!B797 + ( ('Swap(vs6M)_5Y'!B793 - 'Swap(vs6M)_3Y'!B797)/2  )*(P785-3) )/100</f>
        <v>9.5132142857142876E-4</v>
      </c>
      <c r="R785" s="3">
        <f t="shared" si="304"/>
        <v>1.8270013232830693</v>
      </c>
      <c r="S785" s="3">
        <f t="shared" si="305"/>
        <v>1.7160047505830418</v>
      </c>
      <c r="T785" s="13">
        <f t="shared" si="306"/>
        <v>0.9661502147835811</v>
      </c>
      <c r="U785" s="13">
        <f t="shared" si="306"/>
        <v>0.95691941353094057</v>
      </c>
      <c r="V785" s="3">
        <f t="shared" si="307"/>
        <v>218.53045878565047</v>
      </c>
      <c r="W785" s="13">
        <f t="shared" si="308"/>
        <v>0.9661502147835811</v>
      </c>
      <c r="X785" s="3">
        <f t="shared" si="309"/>
        <v>5.5802118803556207E-4</v>
      </c>
      <c r="Y785" s="3">
        <f t="shared" si="310"/>
        <v>-2.5564241978302196</v>
      </c>
      <c r="Z785" s="3">
        <f t="shared" si="311"/>
        <v>159.91302456908656</v>
      </c>
      <c r="AA785" s="3">
        <f t="shared" si="312"/>
        <v>2930.5343306162526</v>
      </c>
      <c r="AD785" s="3">
        <f t="shared" si="323"/>
        <v>-5.0368180449478217E-4</v>
      </c>
      <c r="AE785" s="3">
        <f>Eur_1M!B784/100</f>
        <v>-2.5000000000000001E-4</v>
      </c>
      <c r="AF785" s="3">
        <f t="shared" si="324"/>
        <v>1.5</v>
      </c>
      <c r="AG785" s="3">
        <f t="shared" si="325"/>
        <v>-0.5</v>
      </c>
      <c r="AH785" s="3">
        <f t="shared" si="327"/>
        <v>0.99949631819550522</v>
      </c>
      <c r="AI785" s="3">
        <f t="shared" si="326"/>
        <v>0.99975000000000003</v>
      </c>
      <c r="AL785" s="25"/>
      <c r="AM785" s="25"/>
    </row>
    <row r="786" spans="1:39">
      <c r="A786" s="4">
        <v>42107</v>
      </c>
      <c r="B786" s="3">
        <v>146.124</v>
      </c>
      <c r="C786" s="3">
        <f t="shared" si="314"/>
        <v>8.8969493788109978E-5</v>
      </c>
      <c r="D786" s="3">
        <f t="shared" si="315"/>
        <v>7.9155708249125393E-9</v>
      </c>
      <c r="E786" s="3">
        <f t="shared" si="316"/>
        <v>9.1193280895961906E-5</v>
      </c>
      <c r="F786" s="3">
        <f t="shared" si="317"/>
        <v>-3.1369268218897585E-3</v>
      </c>
      <c r="G786" s="3">
        <f t="shared" si="318"/>
        <v>3.3805856653263626E-2</v>
      </c>
      <c r="H786" s="3">
        <f t="shared" si="319"/>
        <v>1.3570012744922815</v>
      </c>
      <c r="I786" s="13">
        <f>I787*(1+(H787*((B786/B787)-1))+((1-H787)*(Eur_1M!B786/100)*((A786-A787)/360)))</f>
        <v>127.9392727963217</v>
      </c>
      <c r="J786" s="3">
        <f t="shared" si="320"/>
        <v>122.40214942980421</v>
      </c>
      <c r="K786" s="3">
        <f t="shared" si="313"/>
        <v>1.2145727176054457</v>
      </c>
      <c r="L786" s="13">
        <f t="shared" si="321"/>
        <v>1214.5727176054456</v>
      </c>
      <c r="M786" s="3">
        <f t="shared" si="322"/>
        <v>1.0330603434981221E-4</v>
      </c>
      <c r="N786" s="3">
        <f t="shared" si="328"/>
        <v>6.350942400037983E-2</v>
      </c>
      <c r="O786" s="3">
        <v>775</v>
      </c>
      <c r="P786" s="3">
        <f t="shared" si="329"/>
        <v>3.0753968253968256</v>
      </c>
      <c r="Q786" s="3">
        <f>(  'Swap(vs6M)_3Y'!B798 + ( ('Swap(vs6M)_5Y'!B794 - 'Swap(vs6M)_3Y'!B798)/2  )*(P786-3) )/100</f>
        <v>1.0429384920634921E-3</v>
      </c>
      <c r="R786" s="3">
        <f t="shared" si="304"/>
        <v>1.8298678329061171</v>
      </c>
      <c r="S786" s="3">
        <f t="shared" si="305"/>
        <v>1.7184925667783728</v>
      </c>
      <c r="T786" s="13">
        <f t="shared" si="306"/>
        <v>0.96636514774566717</v>
      </c>
      <c r="U786" s="13">
        <f t="shared" si="306"/>
        <v>0.95714659544184566</v>
      </c>
      <c r="V786" s="3">
        <f t="shared" si="307"/>
        <v>219.63922966660016</v>
      </c>
      <c r="W786" s="13">
        <f t="shared" si="308"/>
        <v>0.96636514774566717</v>
      </c>
      <c r="X786" s="3">
        <f t="shared" si="309"/>
        <v>5.5283869287785421E-4</v>
      </c>
      <c r="Y786" s="3">
        <f t="shared" si="310"/>
        <v>-2.6397677795159336</v>
      </c>
      <c r="Z786" s="3">
        <f t="shared" si="311"/>
        <v>159.28864215857837</v>
      </c>
      <c r="AA786" s="3">
        <f t="shared" si="312"/>
        <v>2934.1792594177909</v>
      </c>
      <c r="AD786" s="3">
        <f t="shared" si="323"/>
        <v>8.8973451690899097E-5</v>
      </c>
      <c r="AE786" s="3">
        <f>Eur_1M!B785/100</f>
        <v>-2.4000000000000001E-4</v>
      </c>
      <c r="AF786" s="3">
        <f t="shared" si="324"/>
        <v>1.3570012744922815</v>
      </c>
      <c r="AG786" s="3">
        <f t="shared" si="325"/>
        <v>-0.35700127449228147</v>
      </c>
      <c r="AH786" s="3">
        <f t="shared" si="327"/>
        <v>1.0000889734516909</v>
      </c>
      <c r="AI786" s="3">
        <f t="shared" si="326"/>
        <v>0.99975999999999998</v>
      </c>
      <c r="AL786" s="25"/>
      <c r="AM786" s="25"/>
    </row>
    <row r="787" spans="1:39">
      <c r="A787" s="4">
        <v>42104</v>
      </c>
      <c r="B787" s="3">
        <v>146.11099999999999</v>
      </c>
      <c r="C787" s="3">
        <f t="shared" si="314"/>
        <v>1.2443489713262297E-3</v>
      </c>
      <c r="D787" s="3">
        <f t="shared" si="315"/>
        <v>1.548404362440646E-6</v>
      </c>
      <c r="E787" s="3">
        <f t="shared" si="316"/>
        <v>9.125219946116037E-5</v>
      </c>
      <c r="F787" s="3">
        <f t="shared" si="317"/>
        <v>-3.484419305029652E-3</v>
      </c>
      <c r="G787" s="3">
        <f t="shared" si="318"/>
        <v>3.3795395709147497E-2</v>
      </c>
      <c r="H787" s="3">
        <f t="shared" si="319"/>
        <v>1.1578947972604061</v>
      </c>
      <c r="I787" s="13">
        <f>I788*(1+(H788*((B787/B788)-1))+((1-H788)*(Eur_1M!B787/100)*((A787-A788)/360)))</f>
        <v>127.92605658008068</v>
      </c>
      <c r="J787" s="3">
        <f t="shared" si="320"/>
        <v>122.38950520227445</v>
      </c>
      <c r="K787" s="3">
        <f t="shared" si="313"/>
        <v>1.2144472513953801</v>
      </c>
      <c r="L787" s="13">
        <f t="shared" si="321"/>
        <v>1214.4472513953801</v>
      </c>
      <c r="M787" s="3">
        <f t="shared" si="322"/>
        <v>1.3748093296708681E-3</v>
      </c>
      <c r="N787" s="3">
        <f t="shared" si="328"/>
        <v>6.3533519667324734E-2</v>
      </c>
      <c r="O787" s="3">
        <v>776</v>
      </c>
      <c r="P787" s="3">
        <f t="shared" si="329"/>
        <v>3.0793650793650795</v>
      </c>
      <c r="Q787" s="3">
        <f>(  'Swap(vs6M)_3Y'!B799 + ( ('Swap(vs6M)_5Y'!B795 - 'Swap(vs6M)_3Y'!B799)/2  )*(P787-3) )/100</f>
        <v>1.0898412698412698E-3</v>
      </c>
      <c r="R787" s="3">
        <f t="shared" si="304"/>
        <v>1.8285149126285369</v>
      </c>
      <c r="S787" s="3">
        <f t="shared" si="305"/>
        <v>1.7170255312894998</v>
      </c>
      <c r="T787" s="13">
        <f t="shared" si="306"/>
        <v>0.96626384517270725</v>
      </c>
      <c r="U787" s="13">
        <f t="shared" si="306"/>
        <v>0.95701274641014</v>
      </c>
      <c r="V787" s="3">
        <f t="shared" si="307"/>
        <v>219.67009425621393</v>
      </c>
      <c r="W787" s="13">
        <f t="shared" si="308"/>
        <v>0.96626384517270725</v>
      </c>
      <c r="X787" s="3">
        <f t="shared" si="309"/>
        <v>5.5369846081942107E-4</v>
      </c>
      <c r="Y787" s="3">
        <f t="shared" si="310"/>
        <v>-2.6876844747024742</v>
      </c>
      <c r="Z787" s="3">
        <f t="shared" si="311"/>
        <v>159.76981217058201</v>
      </c>
      <c r="AA787" s="3">
        <f t="shared" si="312"/>
        <v>2937.1180486902108</v>
      </c>
      <c r="AD787" s="3">
        <f t="shared" si="323"/>
        <v>1.245123494733269E-3</v>
      </c>
      <c r="AE787" s="3">
        <f>Eur_1M!B786/100</f>
        <v>-2.1999999999999998E-4</v>
      </c>
      <c r="AF787" s="3">
        <f t="shared" si="324"/>
        <v>1.1578947972604061</v>
      </c>
      <c r="AG787" s="3">
        <f t="shared" si="325"/>
        <v>-0.15789479726040612</v>
      </c>
      <c r="AH787" s="3">
        <f t="shared" si="327"/>
        <v>1.0012451234947333</v>
      </c>
      <c r="AI787" s="3">
        <f t="shared" si="326"/>
        <v>0.99978</v>
      </c>
      <c r="AL787" s="25"/>
      <c r="AM787" s="25"/>
    </row>
    <row r="788" spans="1:39">
      <c r="A788" s="4">
        <v>42103</v>
      </c>
      <c r="B788" s="3">
        <v>145.92930000000001</v>
      </c>
      <c r="C788" s="3">
        <f t="shared" si="314"/>
        <v>-1.5577601673246032E-3</v>
      </c>
      <c r="D788" s="3">
        <f t="shared" si="315"/>
        <v>2.4266167389031757E-6</v>
      </c>
      <c r="E788" s="3">
        <f t="shared" si="316"/>
        <v>1.5573405056682371E-4</v>
      </c>
      <c r="F788" s="3">
        <f t="shared" si="317"/>
        <v>3.397132010264918E-3</v>
      </c>
      <c r="G788" s="3">
        <f t="shared" si="318"/>
        <v>4.4215139018531018E-2</v>
      </c>
      <c r="H788" s="3">
        <f t="shared" si="319"/>
        <v>1.1048628800292681</v>
      </c>
      <c r="I788" s="13">
        <f>I789*(1+(H789*((B788/B789)-1))+((1-H789)*(Eur_1M!B788/100)*((A788-A789)/360)))</f>
        <v>127.75030348516627</v>
      </c>
      <c r="J788" s="3">
        <f t="shared" si="320"/>
        <v>122.22135857992564</v>
      </c>
      <c r="K788" s="3">
        <f t="shared" si="313"/>
        <v>1.2127787651717825</v>
      </c>
      <c r="L788" s="13">
        <f t="shared" si="321"/>
        <v>1212.7787651717824</v>
      </c>
      <c r="M788" s="3">
        <f t="shared" si="322"/>
        <v>-1.6995584585124436E-3</v>
      </c>
      <c r="N788" s="3">
        <f t="shared" si="328"/>
        <v>6.3475190129938103E-2</v>
      </c>
      <c r="O788" s="3">
        <v>777</v>
      </c>
      <c r="P788" s="3">
        <f t="shared" si="329"/>
        <v>3.0833333333333335</v>
      </c>
      <c r="Q788" s="3">
        <f>(  'Swap(vs6M)_3Y'!B800 + ( ('Swap(vs6M)_5Y'!B796 - 'Swap(vs6M)_3Y'!B800)/2  )*(P788-3) )/100</f>
        <v>1.0914166666666668E-3</v>
      </c>
      <c r="R788" s="3">
        <f t="shared" si="304"/>
        <v>1.8167341651733542</v>
      </c>
      <c r="S788" s="3">
        <f t="shared" si="305"/>
        <v>1.7052753943224337</v>
      </c>
      <c r="T788" s="13">
        <f t="shared" si="306"/>
        <v>0.96537108614786749</v>
      </c>
      <c r="U788" s="13">
        <f t="shared" si="306"/>
        <v>0.95592846279945187</v>
      </c>
      <c r="V788" s="3">
        <f t="shared" si="307"/>
        <v>218.06457610438497</v>
      </c>
      <c r="W788" s="13">
        <f t="shared" si="308"/>
        <v>0.96537108614786749</v>
      </c>
      <c r="X788" s="3">
        <f t="shared" si="309"/>
        <v>5.6664983053556861E-4</v>
      </c>
      <c r="Y788" s="3">
        <f t="shared" si="310"/>
        <v>-2.7188315259471603</v>
      </c>
      <c r="Z788" s="3">
        <f t="shared" si="311"/>
        <v>163.11819986813472</v>
      </c>
      <c r="AA788" s="3">
        <f t="shared" si="312"/>
        <v>2937.5440145335851</v>
      </c>
      <c r="AD788" s="3">
        <f t="shared" si="323"/>
        <v>-1.556547488724358E-3</v>
      </c>
      <c r="AE788" s="3">
        <f>Eur_1M!B787/100</f>
        <v>-2.1999999999999998E-4</v>
      </c>
      <c r="AF788" s="3">
        <f t="shared" si="324"/>
        <v>1.1048628800292681</v>
      </c>
      <c r="AG788" s="3">
        <f t="shared" si="325"/>
        <v>-0.10486288002926814</v>
      </c>
      <c r="AH788" s="3">
        <f t="shared" si="327"/>
        <v>0.99844345251127564</v>
      </c>
      <c r="AI788" s="3">
        <f t="shared" si="326"/>
        <v>0.99978</v>
      </c>
      <c r="AL788" s="25"/>
      <c r="AM788" s="25"/>
    </row>
    <row r="789" spans="1:39">
      <c r="A789" s="4">
        <v>42102</v>
      </c>
      <c r="B789" s="3">
        <v>146.1568</v>
      </c>
      <c r="C789" s="3">
        <f t="shared" si="314"/>
        <v>5.5366837500847154E-4</v>
      </c>
      <c r="D789" s="3">
        <f t="shared" si="315"/>
        <v>3.0654866948452147E-7</v>
      </c>
      <c r="E789" s="3">
        <f t="shared" si="316"/>
        <v>2.2186294192544934E-4</v>
      </c>
      <c r="F789" s="3">
        <f t="shared" si="317"/>
        <v>1.323471754395618E-2</v>
      </c>
      <c r="G789" s="3">
        <f t="shared" si="318"/>
        <v>5.1818179114338163E-2</v>
      </c>
      <c r="H789" s="3">
        <f t="shared" si="319"/>
        <v>1.0909838042660696</v>
      </c>
      <c r="I789" s="13">
        <f>I790*(1+(H790*((B789/B790)-1))+((1-H790)*(Eur_1M!B789/100)*((A789-A790)/360)))</f>
        <v>127.96760720191016</v>
      </c>
      <c r="J789" s="3">
        <f t="shared" si="320"/>
        <v>122.42925754188769</v>
      </c>
      <c r="K789" s="3">
        <f t="shared" si="313"/>
        <v>1.2148417061282435</v>
      </c>
      <c r="L789" s="13">
        <f t="shared" si="321"/>
        <v>1214.8417061282435</v>
      </c>
      <c r="M789" s="3">
        <f t="shared" si="322"/>
        <v>6.0142488595599469E-4</v>
      </c>
      <c r="N789" s="3">
        <f t="shared" si="328"/>
        <v>6.3526393681536356E-2</v>
      </c>
      <c r="O789" s="3">
        <v>778</v>
      </c>
      <c r="P789" s="3">
        <f t="shared" si="329"/>
        <v>3.0873015873015874</v>
      </c>
      <c r="Q789" s="3">
        <f>(  'Swap(vs6M)_3Y'!B801 + ( ('Swap(vs6M)_5Y'!B797 - 'Swap(vs6M)_3Y'!B801)/2  )*(P789-3) )/100</f>
        <v>1.1049801587301588E-3</v>
      </c>
      <c r="R789" s="3">
        <f t="shared" si="304"/>
        <v>1.8299045745175555</v>
      </c>
      <c r="S789" s="3">
        <f t="shared" si="305"/>
        <v>1.7182841346175746</v>
      </c>
      <c r="T789" s="13">
        <f t="shared" si="306"/>
        <v>0.96636789535073297</v>
      </c>
      <c r="U789" s="13">
        <f t="shared" si="306"/>
        <v>0.95712759911134748</v>
      </c>
      <c r="V789" s="3">
        <f t="shared" si="307"/>
        <v>220.11601236058107</v>
      </c>
      <c r="W789" s="13">
        <f t="shared" si="308"/>
        <v>0.96636789535073297</v>
      </c>
      <c r="X789" s="3">
        <f t="shared" si="309"/>
        <v>5.5146516751109441E-4</v>
      </c>
      <c r="Y789" s="3">
        <f t="shared" si="310"/>
        <v>-2.6962424037655817</v>
      </c>
      <c r="Z789" s="3">
        <f t="shared" si="311"/>
        <v>159.62125829354858</v>
      </c>
      <c r="AA789" s="3">
        <f t="shared" si="312"/>
        <v>2944.8782225065224</v>
      </c>
      <c r="AD789" s="3">
        <f t="shared" si="323"/>
        <v>5.5382167763484702E-4</v>
      </c>
      <c r="AE789" s="3">
        <f>Eur_1M!B788/100</f>
        <v>-2.1000000000000001E-4</v>
      </c>
      <c r="AF789" s="3">
        <f t="shared" si="324"/>
        <v>1.0909838042660696</v>
      </c>
      <c r="AG789" s="3">
        <f t="shared" si="325"/>
        <v>-9.0983804266069557E-2</v>
      </c>
      <c r="AH789" s="3">
        <f t="shared" si="327"/>
        <v>1.0005538216776348</v>
      </c>
      <c r="AI789" s="3">
        <f t="shared" si="326"/>
        <v>0.99978999999999996</v>
      </c>
      <c r="AL789" s="25"/>
      <c r="AM789" s="25"/>
    </row>
    <row r="790" spans="1:39">
      <c r="A790" s="4">
        <v>42101</v>
      </c>
      <c r="B790" s="3">
        <v>146.07589999999999</v>
      </c>
      <c r="C790" s="3">
        <f t="shared" si="314"/>
        <v>1.5723365243533681E-3</v>
      </c>
      <c r="D790" s="3">
        <f t="shared" si="315"/>
        <v>2.4722421458156297E-6</v>
      </c>
      <c r="E790" s="3">
        <f t="shared" si="316"/>
        <v>2.5033589534498247E-4</v>
      </c>
      <c r="F790" s="3">
        <f t="shared" si="317"/>
        <v>1.8045702194914779E-2</v>
      </c>
      <c r="G790" s="3">
        <f t="shared" si="318"/>
        <v>5.4305381314295381E-2</v>
      </c>
      <c r="H790" s="3">
        <f t="shared" si="319"/>
        <v>1.0861898784914719</v>
      </c>
      <c r="I790" s="13">
        <f>I791*(1+(H791*((B790/B791)-1))+((1-H791)*(Eur_1M!B790/100)*((A790-A791)/360)))</f>
        <v>127.89066743740641</v>
      </c>
      <c r="J790" s="3">
        <f t="shared" si="320"/>
        <v>122.35564767725391</v>
      </c>
      <c r="K790" s="3">
        <f t="shared" si="313"/>
        <v>1.2141112897609876</v>
      </c>
      <c r="L790" s="13">
        <f t="shared" si="321"/>
        <v>1214.1112897609876</v>
      </c>
      <c r="M790" s="3">
        <f t="shared" si="322"/>
        <v>1.6976384014461858E-3</v>
      </c>
      <c r="N790" s="3">
        <f t="shared" si="328"/>
        <v>6.3527954656052044E-2</v>
      </c>
      <c r="O790" s="3">
        <v>779</v>
      </c>
      <c r="P790" s="3">
        <f t="shared" si="329"/>
        <v>3.0912698412698414</v>
      </c>
      <c r="Q790" s="3">
        <f>(  'Swap(vs6M)_3Y'!B802 + ( ('Swap(vs6M)_5Y'!B798 - 'Swap(vs6M)_3Y'!B802)/2  )*(P790-3) )/100</f>
        <v>1.2941805555555558E-3</v>
      </c>
      <c r="R790" s="3">
        <f t="shared" si="304"/>
        <v>1.8286502108185356</v>
      </c>
      <c r="S790" s="3">
        <f t="shared" si="305"/>
        <v>1.7169553139472367</v>
      </c>
      <c r="T790" s="13">
        <f t="shared" si="306"/>
        <v>0.96627398717591306</v>
      </c>
      <c r="U790" s="13">
        <f t="shared" si="306"/>
        <v>0.95700633147599123</v>
      </c>
      <c r="V790" s="3">
        <f t="shared" si="307"/>
        <v>219.97883519101481</v>
      </c>
      <c r="W790" s="13">
        <f t="shared" si="308"/>
        <v>0.96627398717591306</v>
      </c>
      <c r="X790" s="3">
        <f t="shared" si="309"/>
        <v>5.5269584910094046E-4</v>
      </c>
      <c r="Y790" s="3">
        <f t="shared" si="310"/>
        <v>-2.8775982063418239</v>
      </c>
      <c r="Z790" s="3">
        <f t="shared" si="311"/>
        <v>159.99447583247425</v>
      </c>
      <c r="AA790" s="3">
        <f t="shared" si="312"/>
        <v>2946.5530379318488</v>
      </c>
      <c r="AD790" s="3">
        <f t="shared" si="323"/>
        <v>1.5735732935471258E-3</v>
      </c>
      <c r="AE790" s="3">
        <f>Eur_1M!B789/100</f>
        <v>-2.1000000000000001E-4</v>
      </c>
      <c r="AF790" s="3">
        <f t="shared" si="324"/>
        <v>1.0861898784914719</v>
      </c>
      <c r="AG790" s="3">
        <f t="shared" si="325"/>
        <v>-8.6189878491471861E-2</v>
      </c>
      <c r="AH790" s="3">
        <f t="shared" si="327"/>
        <v>1.0015735732935471</v>
      </c>
      <c r="AI790" s="3">
        <f t="shared" si="326"/>
        <v>0.99978999999999996</v>
      </c>
      <c r="AL790" s="25"/>
      <c r="AM790" s="25"/>
    </row>
    <row r="791" spans="1:39">
      <c r="A791" s="4">
        <v>42096</v>
      </c>
      <c r="B791" s="3">
        <v>145.84639999999999</v>
      </c>
      <c r="C791" s="3">
        <f t="shared" si="314"/>
        <v>-2.8400512606378209E-3</v>
      </c>
      <c r="D791" s="3">
        <f t="shared" si="315"/>
        <v>8.0658911630504751E-6</v>
      </c>
      <c r="E791" s="3">
        <f t="shared" si="316"/>
        <v>2.5089746043815015E-4</v>
      </c>
      <c r="F791" s="3">
        <f t="shared" si="317"/>
        <v>1.4731582894500241E-2</v>
      </c>
      <c r="G791" s="3">
        <f t="shared" si="318"/>
        <v>5.4996233459545629E-2</v>
      </c>
      <c r="H791" s="3">
        <f t="shared" si="319"/>
        <v>1.0796256450370882</v>
      </c>
      <c r="I791" s="13">
        <f>I792*(1+(H792*((B791/B792)-1))+((1-H792)*(Eur_1M!B791/100)*((A791-A792)/360)))</f>
        <v>127.67373951386318</v>
      </c>
      <c r="J791" s="3">
        <f t="shared" si="320"/>
        <v>122.14810824442232</v>
      </c>
      <c r="K791" s="3">
        <f t="shared" si="313"/>
        <v>1.2120519163421482</v>
      </c>
      <c r="L791" s="13">
        <f t="shared" si="321"/>
        <v>1212.0519163421482</v>
      </c>
      <c r="M791" s="3">
        <f t="shared" si="322"/>
        <v>-3.0607038938729003E-3</v>
      </c>
      <c r="N791" s="3">
        <f t="shared" si="328"/>
        <v>6.339050712125939E-2</v>
      </c>
      <c r="O791" s="3">
        <v>780</v>
      </c>
      <c r="P791" s="3">
        <f t="shared" si="329"/>
        <v>3.0952380952380953</v>
      </c>
      <c r="Q791" s="3">
        <f>(  'Swap(vs6M)_3Y'!B803 + ( ('Swap(vs6M)_5Y'!B799 - 'Swap(vs6M)_3Y'!B803)/2  )*(P791-3) )/100</f>
        <v>1.3640476190476191E-3</v>
      </c>
      <c r="R791" s="3">
        <f t="shared" si="304"/>
        <v>1.8180328550425657</v>
      </c>
      <c r="S791" s="3">
        <f t="shared" si="305"/>
        <v>1.7065081053762379</v>
      </c>
      <c r="T791" s="13">
        <f t="shared" si="306"/>
        <v>0.96547044434364637</v>
      </c>
      <c r="U791" s="13">
        <f t="shared" si="306"/>
        <v>0.95604324074899616</v>
      </c>
      <c r="V791" s="3">
        <f t="shared" si="307"/>
        <v>218.18501681137832</v>
      </c>
      <c r="W791" s="13">
        <f t="shared" si="308"/>
        <v>0.96547044434364637</v>
      </c>
      <c r="X791" s="3">
        <f t="shared" si="309"/>
        <v>5.6531835655325218E-4</v>
      </c>
      <c r="Y791" s="3">
        <f t="shared" si="310"/>
        <v>-2.9672009077481012</v>
      </c>
      <c r="Z791" s="3">
        <f t="shared" si="311"/>
        <v>162.94979591639975</v>
      </c>
      <c r="AA791" s="3">
        <f t="shared" si="312"/>
        <v>2946.713978702754</v>
      </c>
      <c r="AD791" s="3">
        <f t="shared" si="323"/>
        <v>-2.8360221302711208E-3</v>
      </c>
      <c r="AE791" s="3">
        <f>Eur_1M!B790/100</f>
        <v>-1.8999999999999998E-4</v>
      </c>
      <c r="AF791" s="3">
        <f t="shared" si="324"/>
        <v>1.0796256450370882</v>
      </c>
      <c r="AG791" s="3">
        <f t="shared" si="325"/>
        <v>-7.9625645037088244E-2</v>
      </c>
      <c r="AH791" s="3">
        <f t="shared" si="327"/>
        <v>0.99716397786972888</v>
      </c>
      <c r="AI791" s="3">
        <f t="shared" si="326"/>
        <v>0.99980999999999998</v>
      </c>
      <c r="AL791" s="25"/>
      <c r="AM791" s="25"/>
    </row>
    <row r="792" spans="1:39">
      <c r="A792" s="4">
        <v>42095</v>
      </c>
      <c r="B792" s="3">
        <v>146.2612</v>
      </c>
      <c r="C792" s="3">
        <f t="shared" si="314"/>
        <v>4.9033906526180855E-4</v>
      </c>
      <c r="D792" s="3">
        <f t="shared" si="315"/>
        <v>2.4043239892182416E-7</v>
      </c>
      <c r="E792" s="3">
        <f t="shared" si="316"/>
        <v>2.6758918027906218E-4</v>
      </c>
      <c r="F792" s="3">
        <f t="shared" si="317"/>
        <v>2.2547336216552361E-2</v>
      </c>
      <c r="G792" s="3">
        <f t="shared" si="318"/>
        <v>5.5238960690123094E-2</v>
      </c>
      <c r="H792" s="3">
        <f t="shared" si="319"/>
        <v>1.0775872728926887</v>
      </c>
      <c r="I792" s="13">
        <f>I793*(1+(H793*((B792/B793)-1))+((1-H793)*(Eur_1M!B792/100)*((A792-A793)/360)))</f>
        <v>128.06510965406801</v>
      </c>
      <c r="J792" s="3">
        <f t="shared" si="320"/>
        <v>122.52254015525536</v>
      </c>
      <c r="K792" s="3">
        <f t="shared" si="313"/>
        <v>1.2157673313541981</v>
      </c>
      <c r="L792" s="13">
        <f t="shared" si="321"/>
        <v>1215.7673313541982</v>
      </c>
      <c r="M792" s="3">
        <f t="shared" si="322"/>
        <v>5.2437485427618829E-4</v>
      </c>
      <c r="N792" s="3">
        <f t="shared" si="328"/>
        <v>6.338750958105864E-2</v>
      </c>
      <c r="O792" s="3">
        <v>781</v>
      </c>
      <c r="P792" s="3">
        <f t="shared" si="329"/>
        <v>3.0992063492063493</v>
      </c>
      <c r="Q792" s="3">
        <f>(  'Swap(vs6M)_3Y'!B804 + ( ('Swap(vs6M)_5Y'!B800 - 'Swap(vs6M)_3Y'!B804)/2  )*(P792-3) )/100</f>
        <v>1.3572123015873016E-3</v>
      </c>
      <c r="R792" s="3">
        <f t="shared" si="304"/>
        <v>1.8443072161411267</v>
      </c>
      <c r="S792" s="3">
        <f t="shared" si="305"/>
        <v>1.7327162761880119</v>
      </c>
      <c r="T792" s="13">
        <f t="shared" si="306"/>
        <v>0.96743080977712093</v>
      </c>
      <c r="U792" s="13">
        <f t="shared" si="306"/>
        <v>0.95842694492885239</v>
      </c>
      <c r="V792" s="3">
        <f t="shared" si="307"/>
        <v>221.76677522244461</v>
      </c>
      <c r="W792" s="13">
        <f t="shared" si="308"/>
        <v>0.96743080977712093</v>
      </c>
      <c r="X792" s="3">
        <f t="shared" si="309"/>
        <v>5.3679817274759347E-4</v>
      </c>
      <c r="Y792" s="3">
        <f t="shared" si="310"/>
        <v>-2.8893326399566677</v>
      </c>
      <c r="Z792" s="3">
        <f t="shared" si="311"/>
        <v>155.87129724514949</v>
      </c>
      <c r="AA792" s="3">
        <f t="shared" si="312"/>
        <v>2957.8949323243696</v>
      </c>
      <c r="AD792" s="3">
        <f t="shared" si="323"/>
        <v>4.9045930111257796E-4</v>
      </c>
      <c r="AE792" s="3">
        <f>Eur_1M!B791/100</f>
        <v>-1.7000000000000001E-4</v>
      </c>
      <c r="AF792" s="3">
        <f t="shared" si="324"/>
        <v>1.0775872728926887</v>
      </c>
      <c r="AG792" s="3">
        <f t="shared" si="325"/>
        <v>-7.7587272892688741E-2</v>
      </c>
      <c r="AH792" s="3">
        <f t="shared" si="327"/>
        <v>1.0004904593011126</v>
      </c>
      <c r="AI792" s="3">
        <f t="shared" si="326"/>
        <v>0.99983</v>
      </c>
      <c r="AL792" s="25"/>
      <c r="AM792" s="25"/>
    </row>
    <row r="793" spans="1:39">
      <c r="A793" s="4">
        <v>42094</v>
      </c>
      <c r="B793" s="3">
        <v>146.18950000000001</v>
      </c>
      <c r="C793" s="3">
        <f t="shared" si="314"/>
        <v>4.1113338090674658E-3</v>
      </c>
      <c r="D793" s="3">
        <f t="shared" si="315"/>
        <v>1.6903065689581196E-5</v>
      </c>
      <c r="E793" s="3">
        <f t="shared" si="316"/>
        <v>2.6787525671456382E-4</v>
      </c>
      <c r="F793" s="3">
        <f t="shared" si="317"/>
        <v>2.1331387866328252E-2</v>
      </c>
      <c r="G793" s="3">
        <f t="shared" si="318"/>
        <v>5.5574819175343709E-2</v>
      </c>
      <c r="H793" s="3">
        <f t="shared" si="319"/>
        <v>1.0693720286324</v>
      </c>
      <c r="I793" s="13">
        <f>I794*(1+(H794*((B793/B794)-1))+((1-H794)*(Eur_1M!B793/100)*((A793-A794)/360)))</f>
        <v>127.99797313474494</v>
      </c>
      <c r="J793" s="3">
        <f t="shared" si="320"/>
        <v>122.45830925812135</v>
      </c>
      <c r="K793" s="3">
        <f t="shared" si="313"/>
        <v>1.2151299806569293</v>
      </c>
      <c r="L793" s="13">
        <f t="shared" si="321"/>
        <v>1215.1299806569293</v>
      </c>
      <c r="M793" s="3">
        <f t="shared" si="322"/>
        <v>4.4098352719235089E-3</v>
      </c>
      <c r="N793" s="3">
        <f t="shared" si="328"/>
        <v>6.3267441472197941E-2</v>
      </c>
      <c r="O793" s="3">
        <v>782</v>
      </c>
      <c r="P793" s="3">
        <f t="shared" si="329"/>
        <v>3.1031746031746033</v>
      </c>
      <c r="Q793" s="3">
        <f>(  'Swap(vs6M)_3Y'!B805 + ( ('Swap(vs6M)_5Y'!B801 - 'Swap(vs6M)_3Y'!B805)/2  )*(P793-3) )/100</f>
        <v>1.3738690476190476E-3</v>
      </c>
      <c r="R793" s="3">
        <f t="shared" si="304"/>
        <v>1.8422924152427742</v>
      </c>
      <c r="S793" s="3">
        <f t="shared" si="305"/>
        <v>1.7308415670180524</v>
      </c>
      <c r="T793" s="13">
        <f t="shared" si="306"/>
        <v>0.96728380568457484</v>
      </c>
      <c r="U793" s="13">
        <f t="shared" si="306"/>
        <v>0.95825998706640569</v>
      </c>
      <c r="V793" s="3">
        <f t="shared" si="307"/>
        <v>221.19227164648009</v>
      </c>
      <c r="W793" s="13">
        <f t="shared" si="308"/>
        <v>0.96728380568457484</v>
      </c>
      <c r="X793" s="3">
        <f t="shared" si="309"/>
        <v>5.3975570091634964E-4</v>
      </c>
      <c r="Y793" s="3">
        <f t="shared" si="310"/>
        <v>-2.9059690458627774</v>
      </c>
      <c r="Z793" s="3">
        <f t="shared" si="311"/>
        <v>156.46931988663368</v>
      </c>
      <c r="AA793" s="3">
        <f t="shared" si="312"/>
        <v>2960.9973226500665</v>
      </c>
      <c r="AD793" s="3">
        <f t="shared" si="323"/>
        <v>4.1197969361843612E-3</v>
      </c>
      <c r="AE793" s="3">
        <f>Eur_1M!B792/100</f>
        <v>-1.4999999999999999E-4</v>
      </c>
      <c r="AF793" s="3">
        <f t="shared" si="324"/>
        <v>1.0693720286324</v>
      </c>
      <c r="AG793" s="3">
        <f t="shared" si="325"/>
        <v>-6.9372028632399996E-2</v>
      </c>
      <c r="AH793" s="3">
        <f t="shared" si="327"/>
        <v>1.0041197969361844</v>
      </c>
      <c r="AI793" s="3">
        <f t="shared" si="326"/>
        <v>0.99985000000000002</v>
      </c>
      <c r="AL793" s="25"/>
      <c r="AM793" s="25"/>
    </row>
    <row r="794" spans="1:39">
      <c r="A794" s="4">
        <v>42093</v>
      </c>
      <c r="B794" s="3">
        <v>145.58969999999999</v>
      </c>
      <c r="C794" s="3">
        <f t="shared" si="314"/>
        <v>1.4737170367813824E-3</v>
      </c>
      <c r="D794" s="3">
        <f t="shared" si="315"/>
        <v>2.1718419044996987E-6</v>
      </c>
      <c r="E794" s="3">
        <f t="shared" si="316"/>
        <v>2.5696325771408881E-4</v>
      </c>
      <c r="F794" s="3">
        <f t="shared" si="317"/>
        <v>1.4772388498180838E-2</v>
      </c>
      <c r="G794" s="3">
        <f t="shared" si="318"/>
        <v>5.5679944918925452E-2</v>
      </c>
      <c r="H794" s="3">
        <f t="shared" si="319"/>
        <v>1.0727578756279359</v>
      </c>
      <c r="I794" s="13">
        <f>I795*(1+(H795*((B794/B795)-1))+((1-H795)*(Eur_1M!B794/100)*((A794-A795)/360)))</f>
        <v>127.43476589636064</v>
      </c>
      <c r="J794" s="3">
        <f t="shared" si="320"/>
        <v>121.91947724004032</v>
      </c>
      <c r="K794" s="3">
        <f t="shared" si="313"/>
        <v>1.2097832553618084</v>
      </c>
      <c r="L794" s="13">
        <f t="shared" si="321"/>
        <v>1209.7832553618084</v>
      </c>
      <c r="M794" s="3">
        <f t="shared" si="322"/>
        <v>1.4766226827856845E-3</v>
      </c>
      <c r="N794" s="3">
        <f t="shared" si="328"/>
        <v>6.3344769021608877E-2</v>
      </c>
      <c r="O794" s="3">
        <v>783</v>
      </c>
      <c r="P794" s="3">
        <f t="shared" si="329"/>
        <v>3.1071428571428572</v>
      </c>
      <c r="Q794" s="3">
        <f>(  'Swap(vs6M)_3Y'!B806 + ( ('Swap(vs6M)_5Y'!B802 - 'Swap(vs6M)_3Y'!B806)/2  )*(P794-3) )/100</f>
        <v>1.3027678571428572E-3</v>
      </c>
      <c r="R794" s="3">
        <f t="shared" ref="R794:R857" si="330">(LN(L794/1000)+(Q794+((N794^2)/2))*P794)/(N794*SQRT(P794))</f>
        <v>1.7976517215800465</v>
      </c>
      <c r="S794" s="3">
        <f t="shared" ref="S794:S857" si="331">R794-(N794*SQRT(P794))</f>
        <v>1.6859933300252554</v>
      </c>
      <c r="T794" s="13">
        <f t="shared" ref="T794:U857" si="332">_xlfn.NORM.S.DIST(R794,TRUE)</f>
        <v>0.96388389172506472</v>
      </c>
      <c r="U794" s="13">
        <f t="shared" si="332"/>
        <v>0.95410145796574275</v>
      </c>
      <c r="V794" s="3">
        <f t="shared" ref="V794:V857" si="333">(L794*T794) - ( 1000* EXP(-Q794*P794) *U794 )</f>
        <v>215.8434220185319</v>
      </c>
      <c r="W794" s="13">
        <f t="shared" ref="W794:W857" si="334">T794</f>
        <v>0.96388389172506472</v>
      </c>
      <c r="X794" s="3">
        <f t="shared" ref="X794:X857" si="335" xml:space="preserve"> _xlfn.NORM.S.DIST(R794,FALSE) / ( L794 * N794 * SQRT(P794) )</f>
        <v>5.8693308475003282E-4</v>
      </c>
      <c r="Y794" s="3">
        <f t="shared" ref="Y794:Y857" si="336">- ( (L794* _xlfn.NORM.S.DIST(R794,FALSE)  * N794  ) / ( 2* SQRT(P794) ) ) - Q794 * 1000 * ( EXP(-Q794*P794) ) *U794</f>
        <v>-2.9613878142496679</v>
      </c>
      <c r="Z794" s="3">
        <f t="shared" ref="Z794:Z857" si="337" xml:space="preserve"> L794 * SQRT(P794) * _xlfn.NORM.S.DIST(R794,FALSE)</f>
        <v>169.07356392861266</v>
      </c>
      <c r="AA794" s="3">
        <f t="shared" ref="AA794:AA857" si="338">1000 * P794 * EXP(-Q794*P794) * U794</f>
        <v>2952.5537077285021</v>
      </c>
      <c r="AD794" s="3">
        <f t="shared" si="323"/>
        <v>1.4748034913769636E-3</v>
      </c>
      <c r="AE794" s="3">
        <f>Eur_1M!B793/100</f>
        <v>-1.4000000000000001E-4</v>
      </c>
      <c r="AF794" s="3">
        <f t="shared" si="324"/>
        <v>1.0727578756279359</v>
      </c>
      <c r="AG794" s="3">
        <f t="shared" si="325"/>
        <v>-7.2757875627935897E-2</v>
      </c>
      <c r="AH794" s="3">
        <f t="shared" si="327"/>
        <v>1.001474803491377</v>
      </c>
      <c r="AI794" s="3">
        <f t="shared" si="326"/>
        <v>0.99985999999999997</v>
      </c>
      <c r="AL794" s="25"/>
      <c r="AM794" s="25"/>
    </row>
    <row r="795" spans="1:39">
      <c r="A795" s="4">
        <v>42090</v>
      </c>
      <c r="B795" s="3">
        <v>145.37530000000001</v>
      </c>
      <c r="C795" s="3">
        <f t="shared" si="314"/>
        <v>-1.0305930259155477E-3</v>
      </c>
      <c r="D795" s="3">
        <f t="shared" si="315"/>
        <v>1.0621219850657647E-6</v>
      </c>
      <c r="E795" s="3">
        <f t="shared" si="316"/>
        <v>2.5687457488100378E-4</v>
      </c>
      <c r="F795" s="3">
        <f t="shared" si="317"/>
        <v>1.1855356155787171E-2</v>
      </c>
      <c r="G795" s="3">
        <f t="shared" si="318"/>
        <v>5.6107695351572714E-2</v>
      </c>
      <c r="H795" s="3">
        <f t="shared" si="319"/>
        <v>1.0019717635212508</v>
      </c>
      <c r="I795" s="13">
        <f>I796*(1+(H796*((B795/B796)-1))+((1-H796)*(Eur_1M!B795/100)*((A795-A796)/360)))</f>
        <v>127.24673169241397</v>
      </c>
      <c r="J795" s="3">
        <f t="shared" si="320"/>
        <v>121.73958102657633</v>
      </c>
      <c r="K795" s="3">
        <f t="shared" si="313"/>
        <v>1.2079981802312514</v>
      </c>
      <c r="L795" s="13">
        <f t="shared" si="321"/>
        <v>1207.9981802312514</v>
      </c>
      <c r="M795" s="3">
        <f t="shared" si="322"/>
        <v>-1.0284899399504777E-3</v>
      </c>
      <c r="N795" s="3">
        <f t="shared" si="328"/>
        <v>6.3343360437487603E-2</v>
      </c>
      <c r="O795" s="3">
        <v>784</v>
      </c>
      <c r="P795" s="3">
        <f t="shared" si="329"/>
        <v>3.1111111111111112</v>
      </c>
      <c r="Q795" s="3">
        <f>(  'Swap(vs6M)_3Y'!B807 + ( ('Swap(vs6M)_5Y'!B803 - 'Swap(vs6M)_3Y'!B807)/2  )*(P795-3) )/100</f>
        <v>1.2786111111111112E-3</v>
      </c>
      <c r="R795" s="3">
        <f t="shared" si="330"/>
        <v>1.7827709045189488</v>
      </c>
      <c r="S795" s="3">
        <f t="shared" si="331"/>
        <v>1.6710437185691356</v>
      </c>
      <c r="T795" s="13">
        <f t="shared" si="332"/>
        <v>0.96268819807770201</v>
      </c>
      <c r="U795" s="13">
        <f t="shared" si="332"/>
        <v>0.95264347859815945</v>
      </c>
      <c r="V795" s="3">
        <f t="shared" si="333"/>
        <v>214.06410729207209</v>
      </c>
      <c r="W795" s="13">
        <f t="shared" si="334"/>
        <v>0.96268819807770201</v>
      </c>
      <c r="X795" s="3">
        <f t="shared" si="335"/>
        <v>6.0329803152912387E-4</v>
      </c>
      <c r="Y795" s="3">
        <f t="shared" si="336"/>
        <v>-2.9794117869788406</v>
      </c>
      <c r="Z795" s="3">
        <f t="shared" si="337"/>
        <v>173.49265362608776</v>
      </c>
      <c r="AA795" s="3">
        <f t="shared" si="338"/>
        <v>2952.0135061383385</v>
      </c>
      <c r="AD795" s="3">
        <f t="shared" si="323"/>
        <v>-1.0300621473119387E-3</v>
      </c>
      <c r="AE795" s="3">
        <f>Eur_1M!B794/100</f>
        <v>-1.2E-4</v>
      </c>
      <c r="AF795" s="3">
        <f t="shared" si="324"/>
        <v>1.0019717635212508</v>
      </c>
      <c r="AG795" s="3">
        <f t="shared" si="325"/>
        <v>-1.9717635212508355E-3</v>
      </c>
      <c r="AH795" s="3">
        <f t="shared" si="327"/>
        <v>0.99896993785268806</v>
      </c>
      <c r="AI795" s="3">
        <f t="shared" si="326"/>
        <v>0.99987999999999999</v>
      </c>
      <c r="AL795" s="25"/>
      <c r="AM795" s="25"/>
    </row>
    <row r="796" spans="1:39">
      <c r="A796" s="4">
        <v>42089</v>
      </c>
      <c r="B796" s="3">
        <v>145.52520000000001</v>
      </c>
      <c r="C796" s="3">
        <f t="shared" si="314"/>
        <v>1.0842486968513981E-3</v>
      </c>
      <c r="D796" s="3">
        <f t="shared" si="315"/>
        <v>1.1755952366239551E-6</v>
      </c>
      <c r="E796" s="3">
        <f t="shared" si="316"/>
        <v>2.5601082595639495E-4</v>
      </c>
      <c r="F796" s="3">
        <f t="shared" si="317"/>
        <v>1.2440558274232787E-2</v>
      </c>
      <c r="G796" s="3">
        <f t="shared" si="318"/>
        <v>5.5930607794306954E-2</v>
      </c>
      <c r="H796" s="3">
        <f t="shared" si="319"/>
        <v>0.99795973285726247</v>
      </c>
      <c r="I796" s="13">
        <f>I797*(1+(H797*((B796/B797)-1))+((1-H797)*(Eur_1M!B796/100)*((A796-A797)/360)))</f>
        <v>127.37767099918888</v>
      </c>
      <c r="J796" s="3">
        <f t="shared" si="320"/>
        <v>121.86485337058608</v>
      </c>
      <c r="K796" s="3">
        <f t="shared" si="313"/>
        <v>1.2092412333313276</v>
      </c>
      <c r="L796" s="13">
        <f t="shared" si="321"/>
        <v>1209.2412333313275</v>
      </c>
      <c r="M796" s="3">
        <f t="shared" si="322"/>
        <v>1.1013806975025996E-3</v>
      </c>
      <c r="N796" s="3">
        <f t="shared" si="328"/>
        <v>6.3364784797595608E-2</v>
      </c>
      <c r="O796" s="3">
        <v>785</v>
      </c>
      <c r="P796" s="3">
        <f t="shared" si="329"/>
        <v>3.1150793650793651</v>
      </c>
      <c r="Q796" s="3">
        <f>(  'Swap(vs6M)_3Y'!B808 + ( ('Swap(vs6M)_5Y'!B804 - 'Swap(vs6M)_3Y'!B808)/2  )*(P796-3) )/100</f>
        <v>1.3878869047619048E-3</v>
      </c>
      <c r="R796" s="3">
        <f t="shared" si="330"/>
        <v>1.7934271431760109</v>
      </c>
      <c r="S796" s="3">
        <f t="shared" si="331"/>
        <v>1.6815909122386399</v>
      </c>
      <c r="T796" s="13">
        <f t="shared" si="332"/>
        <v>0.96354767467196611</v>
      </c>
      <c r="U796" s="13">
        <f t="shared" si="332"/>
        <v>0.95367590298200822</v>
      </c>
      <c r="V796" s="3">
        <f t="shared" si="333"/>
        <v>215.59987676288711</v>
      </c>
      <c r="W796" s="13">
        <f t="shared" si="334"/>
        <v>0.96354767467196611</v>
      </c>
      <c r="X796" s="3">
        <f t="shared" si="335"/>
        <v>5.9072636415349042E-4</v>
      </c>
      <c r="Y796" s="3">
        <f t="shared" si="336"/>
        <v>-3.0520003967714673</v>
      </c>
      <c r="Z796" s="3">
        <f t="shared" si="337"/>
        <v>170.50194171100728</v>
      </c>
      <c r="AA796" s="3">
        <f t="shared" si="338"/>
        <v>2957.9600629318038</v>
      </c>
      <c r="AD796" s="3">
        <f t="shared" si="323"/>
        <v>1.0848367069669074E-3</v>
      </c>
      <c r="AE796" s="3">
        <f>Eur_1M!B795/100</f>
        <v>-1.2E-4</v>
      </c>
      <c r="AF796" s="3">
        <f t="shared" si="324"/>
        <v>0.99795973285726247</v>
      </c>
      <c r="AG796" s="3">
        <f t="shared" si="325"/>
        <v>2.0402671427375285E-3</v>
      </c>
      <c r="AH796" s="3">
        <f t="shared" si="327"/>
        <v>1.0010848367069669</v>
      </c>
      <c r="AI796" s="3">
        <f t="shared" si="326"/>
        <v>0.99987999999999999</v>
      </c>
      <c r="AL796" s="25"/>
      <c r="AM796" s="25"/>
    </row>
    <row r="797" spans="1:39">
      <c r="A797" s="4">
        <v>42088</v>
      </c>
      <c r="B797" s="3">
        <v>145.36750000000001</v>
      </c>
      <c r="C797" s="3">
        <f t="shared" si="314"/>
        <v>6.5648317315491968E-4</v>
      </c>
      <c r="D797" s="3">
        <f t="shared" si="315"/>
        <v>4.3097015663555226E-7</v>
      </c>
      <c r="E797" s="3">
        <f t="shared" si="316"/>
        <v>3.0107319442880716E-4</v>
      </c>
      <c r="F797" s="3">
        <f t="shared" si="317"/>
        <v>1.8156159848456199E-2</v>
      </c>
      <c r="G797" s="3">
        <f t="shared" si="318"/>
        <v>5.9881927000757694E-2</v>
      </c>
      <c r="H797" s="3">
        <f t="shared" si="319"/>
        <v>1.0158046502853493</v>
      </c>
      <c r="I797" s="13">
        <f>I798*(1+(H798*((B797/B798)-1))+((1-H798)*(Eur_1M!B797/100)*((A797-A798)/360)))</f>
        <v>127.2374569197716</v>
      </c>
      <c r="J797" s="3">
        <f t="shared" si="320"/>
        <v>121.73070765968838</v>
      </c>
      <c r="K797" s="3">
        <f t="shared" si="313"/>
        <v>1.2079101315377796</v>
      </c>
      <c r="L797" s="13">
        <f t="shared" si="321"/>
        <v>1207.9101315377795</v>
      </c>
      <c r="M797" s="3">
        <f t="shared" si="322"/>
        <v>7.1674194865265753E-4</v>
      </c>
      <c r="N797" s="3">
        <f t="shared" si="328"/>
        <v>6.3378045698581686E-2</v>
      </c>
      <c r="O797" s="3">
        <v>786</v>
      </c>
      <c r="P797" s="3">
        <f t="shared" si="329"/>
        <v>3.1190476190476191</v>
      </c>
      <c r="Q797" s="3">
        <f>(  'Swap(vs6M)_3Y'!B809 + ( ('Swap(vs6M)_5Y'!B805 - 'Swap(vs6M)_3Y'!B809)/2  )*(P797-3) )/100</f>
        <v>1.3856785714285713E-3</v>
      </c>
      <c r="R797" s="3">
        <f t="shared" si="330"/>
        <v>1.7821533415969009</v>
      </c>
      <c r="S797" s="3">
        <f t="shared" si="331"/>
        <v>1.6702224802167329</v>
      </c>
      <c r="T797" s="13">
        <f t="shared" si="332"/>
        <v>0.96263788541179574</v>
      </c>
      <c r="U797" s="13">
        <f t="shared" si="332"/>
        <v>0.95256232306892119</v>
      </c>
      <c r="V797" s="3">
        <f t="shared" si="333"/>
        <v>214.32581968473562</v>
      </c>
      <c r="W797" s="13">
        <f t="shared" si="334"/>
        <v>0.96263788541179574</v>
      </c>
      <c r="X797" s="3">
        <f t="shared" si="335"/>
        <v>6.0290743915854793E-4</v>
      </c>
      <c r="Y797" s="3">
        <f t="shared" si="336"/>
        <v>-3.0809721241121237</v>
      </c>
      <c r="Z797" s="3">
        <f t="shared" si="337"/>
        <v>173.89245511507164</v>
      </c>
      <c r="AA797" s="3">
        <f t="shared" si="338"/>
        <v>2958.2739237838628</v>
      </c>
      <c r="AD797" s="3">
        <f t="shared" si="323"/>
        <v>6.5669870539508679E-4</v>
      </c>
      <c r="AE797" s="3">
        <f>Eur_1M!B796/100</f>
        <v>-1.2E-4</v>
      </c>
      <c r="AF797" s="3">
        <f t="shared" si="324"/>
        <v>1.0158046502853493</v>
      </c>
      <c r="AG797" s="3">
        <f t="shared" si="325"/>
        <v>-1.5804650285349275E-2</v>
      </c>
      <c r="AH797" s="3">
        <f t="shared" si="327"/>
        <v>1.0006566987053951</v>
      </c>
      <c r="AI797" s="3">
        <f t="shared" si="326"/>
        <v>0.99987999999999999</v>
      </c>
      <c r="AL797" s="25"/>
      <c r="AM797" s="25"/>
    </row>
    <row r="798" spans="1:39">
      <c r="A798" s="4">
        <v>42087</v>
      </c>
      <c r="B798" s="3">
        <v>145.27209999999999</v>
      </c>
      <c r="C798" s="3">
        <f t="shared" si="314"/>
        <v>-2.096620630357161E-3</v>
      </c>
      <c r="D798" s="3">
        <f t="shared" si="315"/>
        <v>4.3958180676392591E-6</v>
      </c>
      <c r="E798" s="3">
        <f t="shared" si="316"/>
        <v>3.0687698482388475E-4</v>
      </c>
      <c r="F798" s="3">
        <f t="shared" si="317"/>
        <v>1.9996626925449082E-2</v>
      </c>
      <c r="G798" s="3">
        <f t="shared" si="318"/>
        <v>6.0122666300586859E-2</v>
      </c>
      <c r="H798" s="3">
        <f t="shared" si="319"/>
        <v>1.0917765962572934</v>
      </c>
      <c r="I798" s="13">
        <f>I799*(1+(H799*((B798/B799)-1))+((1-H799)*(Eur_1M!B798/100)*((A798-A799)/360)))</f>
        <v>127.14629317130137</v>
      </c>
      <c r="J798" s="3">
        <f t="shared" si="320"/>
        <v>121.64348941529052</v>
      </c>
      <c r="K798" s="3">
        <f t="shared" si="313"/>
        <v>1.2070446818653959</v>
      </c>
      <c r="L798" s="13">
        <f t="shared" si="321"/>
        <v>1207.0446818653959</v>
      </c>
      <c r="M798" s="3">
        <f t="shared" si="322"/>
        <v>-2.2881958686098887E-3</v>
      </c>
      <c r="N798" s="3">
        <f t="shared" si="328"/>
        <v>6.3264510209028568E-2</v>
      </c>
      <c r="O798" s="3">
        <v>787</v>
      </c>
      <c r="P798" s="3">
        <f t="shared" si="329"/>
        <v>3.123015873015873</v>
      </c>
      <c r="Q798" s="3">
        <f>(  'Swap(vs6M)_3Y'!B810 + ( ('Swap(vs6M)_5Y'!B806 - 'Swap(vs6M)_3Y'!B810)/2  )*(P798-3) )/100</f>
        <v>1.3631150793650794E-3</v>
      </c>
      <c r="R798" s="3">
        <f t="shared" si="330"/>
        <v>1.7770955034402398</v>
      </c>
      <c r="S798" s="3">
        <f t="shared" si="331"/>
        <v>1.6652941024155192</v>
      </c>
      <c r="T798" s="13">
        <f t="shared" si="332"/>
        <v>0.96222373605942679</v>
      </c>
      <c r="U798" s="13">
        <f t="shared" si="332"/>
        <v>0.95207295271293857</v>
      </c>
      <c r="V798" s="3">
        <f t="shared" si="333"/>
        <v>213.41847916286724</v>
      </c>
      <c r="W798" s="13">
        <f t="shared" si="334"/>
        <v>0.96222373605942679</v>
      </c>
      <c r="X798" s="3">
        <f t="shared" si="335"/>
        <v>6.0949988365914976E-4</v>
      </c>
      <c r="Y798" s="3">
        <f t="shared" si="336"/>
        <v>-3.0693669516958377</v>
      </c>
      <c r="Z798" s="3">
        <f t="shared" si="337"/>
        <v>175.45052115774718</v>
      </c>
      <c r="AA798" s="3">
        <f t="shared" si="338"/>
        <v>2960.7082541075119</v>
      </c>
      <c r="AD798" s="3">
        <f t="shared" si="323"/>
        <v>-2.0944242565790194E-3</v>
      </c>
      <c r="AE798" s="3">
        <f>Eur_1M!B797/100</f>
        <v>-1.2E-4</v>
      </c>
      <c r="AF798" s="3">
        <f t="shared" si="324"/>
        <v>1.0917765962572934</v>
      </c>
      <c r="AG798" s="3">
        <f t="shared" si="325"/>
        <v>-9.1776596257293397E-2</v>
      </c>
      <c r="AH798" s="3">
        <f t="shared" si="327"/>
        <v>0.99790557574342098</v>
      </c>
      <c r="AI798" s="3">
        <f t="shared" si="326"/>
        <v>0.99987999999999999</v>
      </c>
      <c r="AL798" s="25"/>
      <c r="AM798" s="25"/>
    </row>
    <row r="799" spans="1:39">
      <c r="A799" s="4">
        <v>42086</v>
      </c>
      <c r="B799" s="3">
        <v>145.577</v>
      </c>
      <c r="C799" s="3">
        <f t="shared" si="314"/>
        <v>-4.8577698230712341E-3</v>
      </c>
      <c r="D799" s="3">
        <f t="shared" si="315"/>
        <v>2.3597927653941528E-5</v>
      </c>
      <c r="E799" s="3">
        <f t="shared" si="316"/>
        <v>3.047010141727179E-4</v>
      </c>
      <c r="F799" s="3">
        <f t="shared" si="317"/>
        <v>2.3583162793822277E-2</v>
      </c>
      <c r="G799" s="3">
        <f t="shared" si="318"/>
        <v>5.9066475018740482E-2</v>
      </c>
      <c r="H799" s="3">
        <f t="shared" si="319"/>
        <v>1.0912833752211728</v>
      </c>
      <c r="I799" s="13">
        <f>I800*(1+(H800*((B799/B800)-1))+((1-H800)*(Eur_1M!B799/100)*((A799-A800)/360)))</f>
        <v>127.43756190691737</v>
      </c>
      <c r="J799" s="3">
        <f t="shared" si="320"/>
        <v>121.92215224119118</v>
      </c>
      <c r="K799" s="3">
        <f t="shared" si="313"/>
        <v>1.209809798877854</v>
      </c>
      <c r="L799" s="13">
        <f t="shared" si="321"/>
        <v>1209.8097988778541</v>
      </c>
      <c r="M799" s="3">
        <f t="shared" si="322"/>
        <v>-5.2623009106185789E-3</v>
      </c>
      <c r="N799" s="3">
        <f t="shared" si="328"/>
        <v>6.2922425370957991E-2</v>
      </c>
      <c r="O799" s="3">
        <v>788</v>
      </c>
      <c r="P799" s="3">
        <f t="shared" si="329"/>
        <v>3.126984126984127</v>
      </c>
      <c r="Q799" s="3">
        <f>(  'Swap(vs6M)_3Y'!B811 + ( ('Swap(vs6M)_5Y'!B807 - 'Swap(vs6M)_3Y'!B811)/2  )*(P799-3) )/100</f>
        <v>1.397936507936508E-3</v>
      </c>
      <c r="R799" s="3">
        <f t="shared" si="330"/>
        <v>1.8066796334451865</v>
      </c>
      <c r="S799" s="3">
        <f t="shared" si="331"/>
        <v>1.6954121430726852</v>
      </c>
      <c r="T799" s="13">
        <f t="shared" si="332"/>
        <v>0.96459387748336334</v>
      </c>
      <c r="U799" s="13">
        <f t="shared" si="332"/>
        <v>0.95500136802208946</v>
      </c>
      <c r="V799" s="3">
        <f t="shared" si="333"/>
        <v>216.13926747471874</v>
      </c>
      <c r="W799" s="13">
        <f t="shared" si="334"/>
        <v>0.96459387748336334</v>
      </c>
      <c r="X799" s="3">
        <f t="shared" si="335"/>
        <v>5.7947707037091744E-4</v>
      </c>
      <c r="Y799" s="3">
        <f t="shared" si="336"/>
        <v>-3.0082107414918342</v>
      </c>
      <c r="Z799" s="3">
        <f t="shared" si="337"/>
        <v>166.87895917072058</v>
      </c>
      <c r="AA799" s="3">
        <f t="shared" si="338"/>
        <v>2973.2486335892213</v>
      </c>
      <c r="AD799" s="3">
        <f t="shared" si="323"/>
        <v>-4.845989941614337E-3</v>
      </c>
      <c r="AE799" s="3">
        <f>Eur_1M!B798/100</f>
        <v>-1.2E-4</v>
      </c>
      <c r="AF799" s="3">
        <f t="shared" si="324"/>
        <v>1.0912833752211728</v>
      </c>
      <c r="AG799" s="3">
        <f t="shared" si="325"/>
        <v>-9.1283375221172802E-2</v>
      </c>
      <c r="AH799" s="3">
        <f t="shared" si="327"/>
        <v>0.99515401005838566</v>
      </c>
      <c r="AI799" s="3">
        <f t="shared" si="326"/>
        <v>0.99987999999999999</v>
      </c>
      <c r="AL799" s="25"/>
      <c r="AM799" s="25"/>
    </row>
    <row r="800" spans="1:39">
      <c r="A800" s="4">
        <v>42083</v>
      </c>
      <c r="B800" s="3">
        <v>146.2859</v>
      </c>
      <c r="C800" s="3">
        <f t="shared" si="314"/>
        <v>1.7878254089391517E-3</v>
      </c>
      <c r="D800" s="3">
        <f t="shared" si="315"/>
        <v>3.196319692848445E-6</v>
      </c>
      <c r="E800" s="3">
        <f t="shared" si="316"/>
        <v>2.8789251734122063E-4</v>
      </c>
      <c r="F800" s="3">
        <f t="shared" si="317"/>
        <v>3.1046586243614501E-2</v>
      </c>
      <c r="G800" s="3">
        <f t="shared" si="318"/>
        <v>5.4956298024417538E-2</v>
      </c>
      <c r="H800" s="3">
        <f t="shared" si="319"/>
        <v>1.0830761610722941</v>
      </c>
      <c r="I800" s="13">
        <f>I801*(1+(H801*((B800/B801)-1))+((1-H801)*(Eur_1M!B800/100)*((A800-A801)/360)))</f>
        <v>128.10994429258423</v>
      </c>
      <c r="J800" s="3">
        <f t="shared" si="320"/>
        <v>122.56543438158123</v>
      </c>
      <c r="K800" s="3">
        <f t="shared" si="313"/>
        <v>1.2161929624177121</v>
      </c>
      <c r="L800" s="13">
        <f t="shared" si="321"/>
        <v>1216.1929624177121</v>
      </c>
      <c r="M800" s="3">
        <f t="shared" si="322"/>
        <v>1.9271651083982578E-3</v>
      </c>
      <c r="N800" s="3">
        <f t="shared" si="328"/>
        <v>6.3067211319523031E-2</v>
      </c>
      <c r="O800" s="3">
        <v>789</v>
      </c>
      <c r="P800" s="3">
        <f t="shared" si="329"/>
        <v>3.1309523809523809</v>
      </c>
      <c r="Q800" s="3">
        <f>(  'Swap(vs6M)_3Y'!B812 + ( ('Swap(vs6M)_5Y'!B808 - 'Swap(vs6M)_3Y'!B812)/2  )*(P800-3) )/100</f>
        <v>1.5448214285714288E-3</v>
      </c>
      <c r="R800" s="3">
        <f t="shared" si="330"/>
        <v>1.853042063187907</v>
      </c>
      <c r="S800" s="3">
        <f t="shared" si="331"/>
        <v>1.7414478025416018</v>
      </c>
      <c r="T800" s="13">
        <f t="shared" si="332"/>
        <v>0.96806183504303511</v>
      </c>
      <c r="U800" s="13">
        <f t="shared" si="332"/>
        <v>0.95919744237741622</v>
      </c>
      <c r="V800" s="3">
        <f t="shared" si="333"/>
        <v>222.78075684887699</v>
      </c>
      <c r="W800" s="13">
        <f t="shared" si="334"/>
        <v>0.96806183504303511</v>
      </c>
      <c r="X800" s="3">
        <f t="shared" si="335"/>
        <v>5.2799905974044601E-4</v>
      </c>
      <c r="Y800" s="3">
        <f t="shared" si="336"/>
        <v>-3.027796090380853</v>
      </c>
      <c r="Z800" s="3">
        <f t="shared" si="337"/>
        <v>154.21201488350459</v>
      </c>
      <c r="AA800" s="3">
        <f t="shared" si="338"/>
        <v>2988.7108163382486</v>
      </c>
      <c r="AD800" s="3">
        <f t="shared" si="323"/>
        <v>1.7894245216216742E-3</v>
      </c>
      <c r="AE800" s="3">
        <f>Eur_1M!B799/100</f>
        <v>-1.4000000000000001E-4</v>
      </c>
      <c r="AF800" s="3">
        <f t="shared" si="324"/>
        <v>1.0830761610722941</v>
      </c>
      <c r="AG800" s="3">
        <f t="shared" si="325"/>
        <v>-8.3076161072294097E-2</v>
      </c>
      <c r="AH800" s="3">
        <f t="shared" si="327"/>
        <v>1.0017894245216217</v>
      </c>
      <c r="AI800" s="3">
        <f t="shared" si="326"/>
        <v>0.99985999999999997</v>
      </c>
      <c r="AL800" s="25"/>
      <c r="AM800" s="25"/>
    </row>
    <row r="801" spans="1:39">
      <c r="A801" s="4">
        <v>42082</v>
      </c>
      <c r="B801" s="3">
        <v>146.02459999999999</v>
      </c>
      <c r="C801" s="3">
        <f t="shared" si="314"/>
        <v>1.4226898085536776E-3</v>
      </c>
      <c r="D801" s="3">
        <f t="shared" si="315"/>
        <v>2.0240462913624995E-6</v>
      </c>
      <c r="E801" s="3">
        <f t="shared" si="316"/>
        <v>2.8569982738509852E-4</v>
      </c>
      <c r="F801" s="3">
        <f t="shared" si="317"/>
        <v>3.0260574059147019E-2</v>
      </c>
      <c r="G801" s="3">
        <f t="shared" si="318"/>
        <v>5.498113630461901E-2</v>
      </c>
      <c r="H801" s="3">
        <f t="shared" si="319"/>
        <v>1.0779998977015151</v>
      </c>
      <c r="I801" s="13">
        <f>I802*(1+(H802*((B801/B802)-1))+((1-H802)*(Eur_1M!B801/100)*((A801-A802)/360)))</f>
        <v>127.86329302310281</v>
      </c>
      <c r="J801" s="3">
        <f t="shared" si="320"/>
        <v>122.32945800869548</v>
      </c>
      <c r="K801" s="3">
        <f t="shared" si="313"/>
        <v>1.213851414774622</v>
      </c>
      <c r="L801" s="13">
        <f t="shared" si="321"/>
        <v>1213.8514147746221</v>
      </c>
      <c r="M801" s="3">
        <f t="shared" si="322"/>
        <v>1.5990641624264309E-3</v>
      </c>
      <c r="N801" s="3">
        <f t="shared" si="328"/>
        <v>6.3069387342093927E-2</v>
      </c>
      <c r="O801" s="3">
        <v>790</v>
      </c>
      <c r="P801" s="3">
        <f t="shared" si="329"/>
        <v>3.1349206349206349</v>
      </c>
      <c r="Q801" s="3">
        <f>(  'Swap(vs6M)_3Y'!B813 + ( ('Swap(vs6M)_5Y'!B809 - 'Swap(vs6M)_3Y'!B813)/2  )*(P801-3) )/100</f>
        <v>1.4998492063492063E-3</v>
      </c>
      <c r="R801" s="3">
        <f t="shared" si="330"/>
        <v>1.8334140221547028</v>
      </c>
      <c r="S801" s="3">
        <f t="shared" si="331"/>
        <v>1.7217452123037593</v>
      </c>
      <c r="T801" s="13">
        <f t="shared" si="332"/>
        <v>0.96662948805190174</v>
      </c>
      <c r="U801" s="13">
        <f t="shared" si="332"/>
        <v>0.95744215837478797</v>
      </c>
      <c r="V801" s="3">
        <f t="shared" si="333"/>
        <v>220.39365145127408</v>
      </c>
      <c r="W801" s="13">
        <f t="shared" si="334"/>
        <v>0.96662948805190174</v>
      </c>
      <c r="X801" s="3">
        <f t="shared" si="335"/>
        <v>5.4814114010909212E-4</v>
      </c>
      <c r="Y801" s="3">
        <f t="shared" si="336"/>
        <v>-3.0355975719578421</v>
      </c>
      <c r="Z801" s="3">
        <f t="shared" si="337"/>
        <v>159.6866533523017</v>
      </c>
      <c r="AA801" s="3">
        <f t="shared" si="338"/>
        <v>2987.4255037495332</v>
      </c>
      <c r="AD801" s="3">
        <f t="shared" si="323"/>
        <v>1.4237023118017778E-3</v>
      </c>
      <c r="AE801" s="3">
        <f>Eur_1M!B800/100</f>
        <v>-1.0999999999999999E-4</v>
      </c>
      <c r="AF801" s="3">
        <f t="shared" si="324"/>
        <v>1.0779998977015151</v>
      </c>
      <c r="AG801" s="3">
        <f t="shared" si="325"/>
        <v>-7.7999897701515053E-2</v>
      </c>
      <c r="AH801" s="3">
        <f t="shared" si="327"/>
        <v>1.0014237023118018</v>
      </c>
      <c r="AI801" s="3">
        <f t="shared" si="326"/>
        <v>0.99988999999999995</v>
      </c>
      <c r="AL801" s="25"/>
      <c r="AM801" s="25"/>
    </row>
    <row r="802" spans="1:39">
      <c r="A802" s="4">
        <v>42081</v>
      </c>
      <c r="B802" s="3">
        <v>145.81700000000001</v>
      </c>
      <c r="C802" s="3">
        <f t="shared" si="314"/>
        <v>1.3922528353643257E-4</v>
      </c>
      <c r="D802" s="3">
        <f t="shared" si="315"/>
        <v>1.9383679575800041E-8</v>
      </c>
      <c r="E802" s="3">
        <f t="shared" si="316"/>
        <v>2.8387344162521228E-4</v>
      </c>
      <c r="F802" s="3">
        <f t="shared" si="317"/>
        <v>2.8393293954392176E-2</v>
      </c>
      <c r="G802" s="3">
        <f t="shared" si="318"/>
        <v>5.5397766248125431E-2</v>
      </c>
      <c r="H802" s="3">
        <f t="shared" si="319"/>
        <v>1.1240449856447789</v>
      </c>
      <c r="I802" s="13">
        <f>I803*(1+(H803*((B802/B803)-1))+((1-H803)*(Eur_1M!B802/100)*((A802-A803)/360)))</f>
        <v>127.65899480005585</v>
      </c>
      <c r="J802" s="3">
        <f t="shared" si="320"/>
        <v>122.13400167164527</v>
      </c>
      <c r="K802" s="3">
        <f t="shared" si="313"/>
        <v>1.2119119395646671</v>
      </c>
      <c r="L802" s="13">
        <f t="shared" si="321"/>
        <v>1211.9119395646671</v>
      </c>
      <c r="M802" s="3">
        <f t="shared" si="322"/>
        <v>1.5498059829254128E-4</v>
      </c>
      <c r="N802" s="3">
        <f t="shared" si="328"/>
        <v>6.3060867877876278E-2</v>
      </c>
      <c r="O802" s="3">
        <v>791</v>
      </c>
      <c r="P802" s="3">
        <f t="shared" si="329"/>
        <v>3.1388888888888888</v>
      </c>
      <c r="Q802" s="3">
        <f>(  'Swap(vs6M)_3Y'!B814 + ( ('Swap(vs6M)_5Y'!B810 - 'Swap(vs6M)_3Y'!B814)/2  )*(P802-3) )/100</f>
        <v>1.3647222222222222E-3</v>
      </c>
      <c r="R802" s="3">
        <f t="shared" si="330"/>
        <v>1.8145021229702745</v>
      </c>
      <c r="S802" s="3">
        <f t="shared" si="331"/>
        <v>1.7027777528670378</v>
      </c>
      <c r="T802" s="13">
        <f t="shared" si="332"/>
        <v>0.96519977190416928</v>
      </c>
      <c r="U802" s="13">
        <f t="shared" si="332"/>
        <v>0.95569516614762173</v>
      </c>
      <c r="V802" s="3">
        <f t="shared" si="333"/>
        <v>218.12712770162295</v>
      </c>
      <c r="W802" s="13">
        <f t="shared" si="334"/>
        <v>0.96519977190416928</v>
      </c>
      <c r="X802" s="3">
        <f t="shared" si="335"/>
        <v>5.6800428508868496E-4</v>
      </c>
      <c r="Y802" s="3">
        <f t="shared" si="336"/>
        <v>-2.9574436096058223</v>
      </c>
      <c r="Z802" s="3">
        <f t="shared" si="337"/>
        <v>165.13138613700389</v>
      </c>
      <c r="AA802" s="3">
        <f t="shared" si="338"/>
        <v>2986.9980553488062</v>
      </c>
      <c r="AD802" s="3">
        <f t="shared" si="323"/>
        <v>1.3923497582601918E-4</v>
      </c>
      <c r="AE802" s="3">
        <f>Eur_1M!B801/100</f>
        <v>-1.0999999999999999E-4</v>
      </c>
      <c r="AF802" s="3">
        <f t="shared" si="324"/>
        <v>1.1240449856447789</v>
      </c>
      <c r="AG802" s="3">
        <f t="shared" si="325"/>
        <v>-0.12404498564477895</v>
      </c>
      <c r="AH802" s="3">
        <f t="shared" si="327"/>
        <v>1.000139234975826</v>
      </c>
      <c r="AI802" s="3">
        <f t="shared" si="326"/>
        <v>0.99988999999999995</v>
      </c>
      <c r="AL802" s="25"/>
      <c r="AM802" s="25"/>
    </row>
    <row r="803" spans="1:39">
      <c r="A803" s="4">
        <v>42080</v>
      </c>
      <c r="B803" s="3">
        <v>145.79669999999999</v>
      </c>
      <c r="C803" s="3">
        <f t="shared" si="314"/>
        <v>-4.4995660189027674E-3</v>
      </c>
      <c r="D803" s="3">
        <f t="shared" si="315"/>
        <v>2.0246094358464499E-5</v>
      </c>
      <c r="E803" s="3">
        <f t="shared" si="316"/>
        <v>2.8418047112541931E-4</v>
      </c>
      <c r="F803" s="3">
        <f t="shared" si="317"/>
        <v>2.7682742862071622E-2</v>
      </c>
      <c r="G803" s="3">
        <f t="shared" si="318"/>
        <v>5.5658632369010912E-2</v>
      </c>
      <c r="H803" s="3">
        <f t="shared" si="319"/>
        <v>1.1129026544410405</v>
      </c>
      <c r="I803" s="13">
        <f>I804*(1+(H804*((B803/B804)-1))+((1-H804)*(Eur_1M!B803/100)*((A803-A804)/360)))</f>
        <v>127.63921166570491</v>
      </c>
      <c r="J803" s="3">
        <f t="shared" si="320"/>
        <v>122.11507473768599</v>
      </c>
      <c r="K803" s="3">
        <f t="shared" si="313"/>
        <v>1.2117241312808915</v>
      </c>
      <c r="L803" s="13">
        <f t="shared" si="321"/>
        <v>1211.7241312808915</v>
      </c>
      <c r="M803" s="3">
        <f t="shared" si="322"/>
        <v>-5.0505515416618468E-3</v>
      </c>
      <c r="N803" s="3">
        <f t="shared" si="328"/>
        <v>6.2637800971055119E-2</v>
      </c>
      <c r="O803" s="3">
        <v>792</v>
      </c>
      <c r="P803" s="3">
        <f t="shared" si="329"/>
        <v>3.1428571428571428</v>
      </c>
      <c r="Q803" s="3">
        <f>(  'Swap(vs6M)_3Y'!B815 + ( ('Swap(vs6M)_5Y'!B811 - 'Swap(vs6M)_3Y'!B815)/2  )*(P803-3) )/100</f>
        <v>1.3927857142857142E-3</v>
      </c>
      <c r="R803" s="3">
        <f t="shared" si="330"/>
        <v>1.8243698599612752</v>
      </c>
      <c r="S803" s="3">
        <f t="shared" si="331"/>
        <v>1.7133249073965147</v>
      </c>
      <c r="T803" s="13">
        <f t="shared" si="332"/>
        <v>0.96595191229861532</v>
      </c>
      <c r="U803" s="13">
        <f t="shared" si="332"/>
        <v>0.95667360869561102</v>
      </c>
      <c r="V803" s="3">
        <f t="shared" si="333"/>
        <v>217.97215381517105</v>
      </c>
      <c r="W803" s="13">
        <f t="shared" si="334"/>
        <v>0.96595191229861532</v>
      </c>
      <c r="X803" s="3">
        <f t="shared" si="335"/>
        <v>5.6139793584164413E-4</v>
      </c>
      <c r="Y803" s="3">
        <f t="shared" si="336"/>
        <v>-2.9436636797815106</v>
      </c>
      <c r="Z803" s="3">
        <f t="shared" si="337"/>
        <v>162.27046047330253</v>
      </c>
      <c r="AA803" s="3">
        <f t="shared" si="338"/>
        <v>2993.5559907753795</v>
      </c>
      <c r="AD803" s="3">
        <f t="shared" si="323"/>
        <v>-4.4894581377659115E-3</v>
      </c>
      <c r="AE803" s="3">
        <f>Eur_1M!B802/100</f>
        <v>-1.2E-4</v>
      </c>
      <c r="AF803" s="3">
        <f t="shared" si="324"/>
        <v>1.1129026544410405</v>
      </c>
      <c r="AG803" s="3">
        <f t="shared" si="325"/>
        <v>-0.11290265444104053</v>
      </c>
      <c r="AH803" s="3">
        <f t="shared" si="327"/>
        <v>0.99551054186223409</v>
      </c>
      <c r="AI803" s="3">
        <f t="shared" si="326"/>
        <v>0.99987999999999999</v>
      </c>
      <c r="AL803" s="25"/>
      <c r="AM803" s="25"/>
    </row>
    <row r="804" spans="1:39">
      <c r="A804" s="4">
        <v>42079</v>
      </c>
      <c r="B804" s="3">
        <v>146.45419999999999</v>
      </c>
      <c r="C804" s="3">
        <f t="shared" si="314"/>
        <v>6.7600209654589604E-5</v>
      </c>
      <c r="D804" s="3">
        <f t="shared" si="315"/>
        <v>4.5697883453444696E-9</v>
      </c>
      <c r="E804" s="3">
        <f t="shared" si="316"/>
        <v>2.701849555009592E-4</v>
      </c>
      <c r="F804" s="3">
        <f t="shared" si="317"/>
        <v>2.9682193136852851E-2</v>
      </c>
      <c r="G804" s="3">
        <f t="shared" si="318"/>
        <v>5.3378646554419325E-2</v>
      </c>
      <c r="H804" s="3">
        <f t="shared" si="319"/>
        <v>1.1221524113895618</v>
      </c>
      <c r="I804" s="13">
        <f>I805*(1+(H805*((B804/B805)-1))+((1-H805)*(Eur_1M!B804/100)*((A804-A805)/360)))</f>
        <v>128.28549074207527</v>
      </c>
      <c r="J804" s="3">
        <f t="shared" si="320"/>
        <v>122.73338330197787</v>
      </c>
      <c r="K804" s="3">
        <f t="shared" si="313"/>
        <v>1.2178594868832977</v>
      </c>
      <c r="L804" s="13">
        <f t="shared" si="321"/>
        <v>1217.8594868832977</v>
      </c>
      <c r="M804" s="3">
        <f t="shared" si="322"/>
        <v>7.5828666180151997E-5</v>
      </c>
      <c r="N804" s="3">
        <f t="shared" si="328"/>
        <v>6.2630912307103923E-2</v>
      </c>
      <c r="O804" s="3">
        <v>793</v>
      </c>
      <c r="P804" s="3">
        <f t="shared" si="329"/>
        <v>3.1468253968253967</v>
      </c>
      <c r="Q804" s="3">
        <f>(  'Swap(vs6M)_3Y'!B816 + ( ('Swap(vs6M)_5Y'!B812 - 'Swap(vs6M)_3Y'!B816)/2  )*(P804-3) )/100</f>
        <v>1.323095238095238E-3</v>
      </c>
      <c r="R804" s="3">
        <f t="shared" si="330"/>
        <v>1.8670118034878351</v>
      </c>
      <c r="S804" s="3">
        <f t="shared" si="331"/>
        <v>1.7559089889045043</v>
      </c>
      <c r="T804" s="13">
        <f t="shared" si="332"/>
        <v>0.9690500302272973</v>
      </c>
      <c r="U804" s="13">
        <f t="shared" si="332"/>
        <v>0.96044802506148597</v>
      </c>
      <c r="V804" s="3">
        <f t="shared" si="333"/>
        <v>223.7093073878159</v>
      </c>
      <c r="W804" s="13">
        <f t="shared" si="334"/>
        <v>0.9690500302272973</v>
      </c>
      <c r="X804" s="3">
        <f t="shared" si="335"/>
        <v>5.1602471346368496E-4</v>
      </c>
      <c r="Y804" s="3">
        <f t="shared" si="336"/>
        <v>-2.7665937313308824</v>
      </c>
      <c r="Z804" s="3">
        <f t="shared" si="337"/>
        <v>150.84337916964031</v>
      </c>
      <c r="AA804" s="3">
        <f t="shared" si="338"/>
        <v>3009.8046424401282</v>
      </c>
      <c r="AD804" s="3">
        <f t="shared" si="323"/>
        <v>6.7602494600249585E-5</v>
      </c>
      <c r="AE804" s="3">
        <f>Eur_1M!B803/100</f>
        <v>-1.0999999999999999E-4</v>
      </c>
      <c r="AF804" s="3">
        <f t="shared" si="324"/>
        <v>1.1221524113895618</v>
      </c>
      <c r="AG804" s="3">
        <f t="shared" si="325"/>
        <v>-0.12215241138956179</v>
      </c>
      <c r="AH804" s="3">
        <f t="shared" si="327"/>
        <v>1.0000676024946002</v>
      </c>
      <c r="AI804" s="3">
        <f t="shared" si="326"/>
        <v>0.99988999999999995</v>
      </c>
      <c r="AL804" s="25"/>
      <c r="AM804" s="25"/>
    </row>
    <row r="805" spans="1:39">
      <c r="A805" s="4">
        <v>42076</v>
      </c>
      <c r="B805" s="3">
        <v>146.4443</v>
      </c>
      <c r="C805" s="3">
        <f t="shared" si="314"/>
        <v>-9.4735175195762966E-4</v>
      </c>
      <c r="D805" s="3">
        <f t="shared" si="315"/>
        <v>8.9747534193719029E-7</v>
      </c>
      <c r="E805" s="3">
        <f t="shared" si="316"/>
        <v>2.7136770655438179E-4</v>
      </c>
      <c r="F805" s="3">
        <f t="shared" si="317"/>
        <v>2.8524950397848393E-2</v>
      </c>
      <c r="G805" s="3">
        <f t="shared" si="318"/>
        <v>5.3913071157274957E-2</v>
      </c>
      <c r="H805" s="3">
        <f t="shared" si="319"/>
        <v>1.1202447152987625</v>
      </c>
      <c r="I805" s="13">
        <f>I806*(1+(H806*((B805/B806)-1))+((1-H806)*(Eur_1M!B805/100)*((A805-A806)/360)))</f>
        <v>128.27576339323261</v>
      </c>
      <c r="J805" s="3">
        <f t="shared" si="320"/>
        <v>122.72407694607502</v>
      </c>
      <c r="K805" s="3">
        <f t="shared" si="313"/>
        <v>1.2177671417240616</v>
      </c>
      <c r="L805" s="13">
        <f t="shared" si="321"/>
        <v>1217.7671417240617</v>
      </c>
      <c r="M805" s="3">
        <f t="shared" si="322"/>
        <v>-1.177657105408106E-3</v>
      </c>
      <c r="N805" s="3">
        <f t="shared" si="328"/>
        <v>6.3156350268564976E-2</v>
      </c>
      <c r="O805" s="3">
        <v>794</v>
      </c>
      <c r="P805" s="3">
        <f t="shared" si="329"/>
        <v>3.1507936507936507</v>
      </c>
      <c r="Q805" s="3">
        <f>(  'Swap(vs6M)_3Y'!B817 + ( ('Swap(vs6M)_5Y'!B813 - 'Swap(vs6M)_3Y'!B817)/2  )*(P805-3) )/100</f>
        <v>1.5643492063492062E-3</v>
      </c>
      <c r="R805" s="3">
        <f t="shared" si="330"/>
        <v>1.8574618974829524</v>
      </c>
      <c r="S805" s="3">
        <f t="shared" si="331"/>
        <v>1.7453563754108805</v>
      </c>
      <c r="T805" s="13">
        <f t="shared" si="332"/>
        <v>0.96837726636671251</v>
      </c>
      <c r="U805" s="13">
        <f t="shared" si="332"/>
        <v>0.95953857282021671</v>
      </c>
      <c r="V805" s="3">
        <f t="shared" si="333"/>
        <v>224.43731587979551</v>
      </c>
      <c r="W805" s="13">
        <f t="shared" si="334"/>
        <v>0.96837726636671251</v>
      </c>
      <c r="X805" s="3">
        <f t="shared" si="335"/>
        <v>5.2062505324992816E-4</v>
      </c>
      <c r="Y805" s="3">
        <f t="shared" si="336"/>
        <v>-3.033449266087179</v>
      </c>
      <c r="Z805" s="3">
        <f t="shared" si="337"/>
        <v>153.63513722145291</v>
      </c>
      <c r="AA805" s="3">
        <f t="shared" si="338"/>
        <v>3008.4429988728575</v>
      </c>
      <c r="AD805" s="3">
        <f t="shared" si="323"/>
        <v>-9.4690315595724606E-4</v>
      </c>
      <c r="AE805" s="3">
        <f>Eur_1M!B804/100</f>
        <v>-1E-4</v>
      </c>
      <c r="AF805" s="3">
        <f t="shared" si="324"/>
        <v>1.1202447152987625</v>
      </c>
      <c r="AG805" s="3">
        <f t="shared" si="325"/>
        <v>-0.12024471529876246</v>
      </c>
      <c r="AH805" s="3">
        <f t="shared" si="327"/>
        <v>0.99905309684404275</v>
      </c>
      <c r="AI805" s="3">
        <f t="shared" si="326"/>
        <v>0.99990000000000001</v>
      </c>
      <c r="AL805" s="25"/>
      <c r="AM805" s="25"/>
    </row>
    <row r="806" spans="1:39">
      <c r="A806" s="4">
        <v>42075</v>
      </c>
      <c r="B806" s="3">
        <v>146.5831</v>
      </c>
      <c r="C806" s="3">
        <f t="shared" si="314"/>
        <v>-2.5852298935178313E-4</v>
      </c>
      <c r="D806" s="3">
        <f t="shared" si="315"/>
        <v>6.6834136023382178E-8</v>
      </c>
      <c r="E806" s="3">
        <f t="shared" si="316"/>
        <v>2.7047265028532381E-4</v>
      </c>
      <c r="F806" s="3">
        <f t="shared" si="317"/>
        <v>2.9521486221203184E-2</v>
      </c>
      <c r="G806" s="3">
        <f t="shared" si="318"/>
        <v>5.3468672696342534E-2</v>
      </c>
      <c r="H806" s="3">
        <f t="shared" si="319"/>
        <v>1.2430254227801361</v>
      </c>
      <c r="I806" s="13">
        <f>I807*(1+(H807*((B806/B807)-1))+((1-H807)*(Eur_1M!B806/100)*((A806-A807)/360)))</f>
        <v>128.42691724367799</v>
      </c>
      <c r="J806" s="3">
        <f t="shared" si="320"/>
        <v>122.86868896226616</v>
      </c>
      <c r="K806" s="3">
        <f t="shared" si="313"/>
        <v>1.2192020986290009</v>
      </c>
      <c r="L806" s="13">
        <f t="shared" si="321"/>
        <v>1219.2020986290008</v>
      </c>
      <c r="M806" s="3">
        <f t="shared" si="322"/>
        <v>-3.7303568286311487E-4</v>
      </c>
      <c r="N806" s="3">
        <f t="shared" si="328"/>
        <v>6.3134099756202475E-2</v>
      </c>
      <c r="O806" s="3">
        <v>795</v>
      </c>
      <c r="P806" s="3">
        <f t="shared" si="329"/>
        <v>3.1547619047619047</v>
      </c>
      <c r="Q806" s="3">
        <f>(  'Swap(vs6M)_3Y'!B818 + ( ('Swap(vs6M)_5Y'!B814 - 'Swap(vs6M)_3Y'!B818)/2  )*(P806-3) )/100</f>
        <v>1.5018154761904763E-3</v>
      </c>
      <c r="R806" s="3">
        <f t="shared" si="330"/>
        <v>1.8657766547477928</v>
      </c>
      <c r="S806" s="3">
        <f t="shared" si="331"/>
        <v>1.7536400800526109</v>
      </c>
      <c r="T806" s="13">
        <f t="shared" si="332"/>
        <v>0.96896369008877503</v>
      </c>
      <c r="U806" s="13">
        <f t="shared" si="332"/>
        <v>0.96025390062234817</v>
      </c>
      <c r="V806" s="3">
        <f t="shared" si="333"/>
        <v>225.647461611719</v>
      </c>
      <c r="W806" s="13">
        <f t="shared" si="334"/>
        <v>0.96896369008877503</v>
      </c>
      <c r="X806" s="3">
        <f t="shared" si="335"/>
        <v>5.1188325909539084E-4</v>
      </c>
      <c r="Y806" s="3">
        <f t="shared" si="336"/>
        <v>-2.9517305759930186</v>
      </c>
      <c r="Z806" s="3">
        <f t="shared" si="337"/>
        <v>151.54894224673217</v>
      </c>
      <c r="AA806" s="3">
        <f t="shared" si="338"/>
        <v>3015.0535982446581</v>
      </c>
      <c r="AD806" s="3">
        <f t="shared" si="323"/>
        <v>-2.5848957516327875E-4</v>
      </c>
      <c r="AE806" s="3">
        <f>Eur_1M!B805/100</f>
        <v>-8.9999999999999992E-5</v>
      </c>
      <c r="AF806" s="3">
        <f t="shared" si="324"/>
        <v>1.2430254227801361</v>
      </c>
      <c r="AG806" s="3">
        <f t="shared" si="325"/>
        <v>-0.24302542278013606</v>
      </c>
      <c r="AH806" s="3">
        <f t="shared" si="327"/>
        <v>0.99974151042483672</v>
      </c>
      <c r="AI806" s="3">
        <f t="shared" si="326"/>
        <v>0.99990999999999997</v>
      </c>
      <c r="AL806" s="25"/>
      <c r="AM806" s="25"/>
    </row>
    <row r="807" spans="1:39">
      <c r="A807" s="4">
        <v>42074</v>
      </c>
      <c r="B807" s="3">
        <v>146.62100000000001</v>
      </c>
      <c r="C807" s="3">
        <f t="shared" si="314"/>
        <v>8.1259002866208001E-3</v>
      </c>
      <c r="D807" s="3">
        <f t="shared" si="315"/>
        <v>6.6030255468104004E-5</v>
      </c>
      <c r="E807" s="3">
        <f t="shared" si="316"/>
        <v>2.8339491132177929E-4</v>
      </c>
      <c r="F807" s="3">
        <f t="shared" si="317"/>
        <v>3.3384047941267904E-2</v>
      </c>
      <c r="G807" s="3">
        <f t="shared" si="318"/>
        <v>5.3559725996117163E-2</v>
      </c>
      <c r="H807" s="3">
        <f t="shared" si="319"/>
        <v>1.4433912630009258</v>
      </c>
      <c r="I807" s="13">
        <f>I808*(1+(H808*((B807/B808)-1))+((1-H808)*(Eur_1M!B807/100)*((A807-A808)/360)))</f>
        <v>128.47483400322491</v>
      </c>
      <c r="J807" s="3">
        <f t="shared" si="320"/>
        <v>122.91453191755318</v>
      </c>
      <c r="K807" s="3">
        <f t="shared" si="313"/>
        <v>1.2196569893563727</v>
      </c>
      <c r="L807" s="13">
        <f t="shared" si="321"/>
        <v>1219.6569893563726</v>
      </c>
      <c r="M807" s="3">
        <f t="shared" si="322"/>
        <v>1.2164345966651143E-2</v>
      </c>
      <c r="N807" s="3">
        <f t="shared" si="328"/>
        <v>6.1747045501309751E-2</v>
      </c>
      <c r="O807" s="3">
        <v>796</v>
      </c>
      <c r="P807" s="3">
        <f t="shared" si="329"/>
        <v>3.1587301587301586</v>
      </c>
      <c r="Q807" s="3">
        <f>(  'Swap(vs6M)_3Y'!B819 + ( ('Swap(vs6M)_5Y'!B815 - 'Swap(vs6M)_3Y'!B819)/2  )*(P807-3) )/100</f>
        <v>1.4415079365079364E-3</v>
      </c>
      <c r="R807" s="3">
        <f t="shared" si="330"/>
        <v>1.9057866976920819</v>
      </c>
      <c r="S807" s="3">
        <f t="shared" si="331"/>
        <v>1.7960448051253535</v>
      </c>
      <c r="T807" s="13">
        <f t="shared" si="332"/>
        <v>0.97166105725265162</v>
      </c>
      <c r="U807" s="13">
        <f t="shared" si="332"/>
        <v>0.96375630424571967</v>
      </c>
      <c r="V807" s="3">
        <f t="shared" si="333"/>
        <v>225.71522487345555</v>
      </c>
      <c r="W807" s="13">
        <f t="shared" si="334"/>
        <v>0.97166105725265162</v>
      </c>
      <c r="X807" s="3">
        <f t="shared" si="335"/>
        <v>4.8485977036590375E-4</v>
      </c>
      <c r="Y807" s="3">
        <f t="shared" si="336"/>
        <v>-2.7579232294911513</v>
      </c>
      <c r="Z807" s="3">
        <f t="shared" si="337"/>
        <v>140.67608658107852</v>
      </c>
      <c r="AA807" s="3">
        <f t="shared" si="338"/>
        <v>3030.4161429069613</v>
      </c>
      <c r="AD807" s="3">
        <f t="shared" si="323"/>
        <v>8.1590050221955757E-3</v>
      </c>
      <c r="AE807" s="3">
        <f>Eur_1M!B806/100</f>
        <v>-1.0999999999999999E-4</v>
      </c>
      <c r="AF807" s="3">
        <f t="shared" si="324"/>
        <v>1.4433912630009258</v>
      </c>
      <c r="AG807" s="3">
        <f t="shared" si="325"/>
        <v>-0.44339126300092579</v>
      </c>
      <c r="AH807" s="3">
        <f t="shared" si="327"/>
        <v>1.0081590050221956</v>
      </c>
      <c r="AI807" s="3">
        <f t="shared" si="326"/>
        <v>0.99988999999999995</v>
      </c>
      <c r="AL807" s="25"/>
      <c r="AM807" s="25"/>
    </row>
    <row r="808" spans="1:39">
      <c r="A808" s="4">
        <v>42073</v>
      </c>
      <c r="B808" s="3">
        <v>145.43440000000001</v>
      </c>
      <c r="C808" s="3">
        <f t="shared" si="314"/>
        <v>8.2798253663666586E-3</v>
      </c>
      <c r="D808" s="3">
        <f t="shared" si="315"/>
        <v>6.8555508097528769E-5</v>
      </c>
      <c r="E808" s="3">
        <f t="shared" si="316"/>
        <v>2.1742215569327904E-4</v>
      </c>
      <c r="F808" s="3">
        <f t="shared" si="317"/>
        <v>2.5497938896363131E-2</v>
      </c>
      <c r="G808" s="3">
        <f t="shared" si="318"/>
        <v>4.8269326516109948E-2</v>
      </c>
      <c r="H808" s="3">
        <f t="shared" si="319"/>
        <v>1.5</v>
      </c>
      <c r="I808" s="13">
        <f>I809*(1+(H809*((B808/B809)-1))+((1-H809)*(Eur_1M!B808/100)*((A808-A809)/360)))</f>
        <v>126.921488544352</v>
      </c>
      <c r="J808" s="3">
        <f t="shared" si="320"/>
        <v>121.42841417733622</v>
      </c>
      <c r="K808" s="3">
        <f t="shared" si="313"/>
        <v>1.2049105321182823</v>
      </c>
      <c r="L808" s="13">
        <f t="shared" si="321"/>
        <v>1204.9105321182822</v>
      </c>
      <c r="M808" s="3">
        <f t="shared" si="322"/>
        <v>1.2394280580442034E-2</v>
      </c>
      <c r="N808" s="3">
        <f t="shared" si="328"/>
        <v>6.0291299520284308E-2</v>
      </c>
      <c r="O808" s="3">
        <v>797</v>
      </c>
      <c r="P808" s="3">
        <f t="shared" si="329"/>
        <v>3.1626984126984126</v>
      </c>
      <c r="Q808" s="3">
        <f>(  'Swap(vs6M)_3Y'!B820 + ( ('Swap(vs6M)_5Y'!B816 - 'Swap(vs6M)_3Y'!B820)/2  )*(P808-3) )/100</f>
        <v>1.4872480158730158E-3</v>
      </c>
      <c r="R808" s="3">
        <f t="shared" si="330"/>
        <v>1.8359802087756656</v>
      </c>
      <c r="S808" s="3">
        <f t="shared" si="331"/>
        <v>1.7287582998137505</v>
      </c>
      <c r="T808" s="13">
        <f t="shared" si="332"/>
        <v>0.96681970811602747</v>
      </c>
      <c r="U808" s="13">
        <f t="shared" si="332"/>
        <v>0.95807381885380227</v>
      </c>
      <c r="V808" s="3">
        <f t="shared" si="333"/>
        <v>211.35335609442757</v>
      </c>
      <c r="W808" s="13">
        <f t="shared" si="334"/>
        <v>0.96681970811602747</v>
      </c>
      <c r="X808" s="3">
        <f t="shared" si="335"/>
        <v>5.7240938411021658E-4</v>
      </c>
      <c r="Y808" s="3">
        <f t="shared" si="336"/>
        <v>-2.9286195685601446</v>
      </c>
      <c r="Z808" s="3">
        <f t="shared" si="337"/>
        <v>158.46332759244805</v>
      </c>
      <c r="AA808" s="3">
        <f t="shared" si="338"/>
        <v>3015.8792881772042</v>
      </c>
      <c r="AD808" s="3">
        <f t="shared" si="323"/>
        <v>8.314197921173383E-3</v>
      </c>
      <c r="AE808" s="3">
        <f>Eur_1M!B807/100</f>
        <v>-8.9999999999999992E-5</v>
      </c>
      <c r="AF808" s="3">
        <f t="shared" si="324"/>
        <v>1.5</v>
      </c>
      <c r="AG808" s="3">
        <f t="shared" si="325"/>
        <v>-0.5</v>
      </c>
      <c r="AH808" s="3">
        <f t="shared" si="327"/>
        <v>1.0083141979211734</v>
      </c>
      <c r="AI808" s="3">
        <f t="shared" si="326"/>
        <v>0.99990999999999997</v>
      </c>
      <c r="AL808" s="25"/>
      <c r="AM808" s="25"/>
    </row>
    <row r="809" spans="1:39">
      <c r="A809" s="4">
        <v>42072</v>
      </c>
      <c r="B809" s="3">
        <v>144.23519999999999</v>
      </c>
      <c r="C809" s="3">
        <f t="shared" si="314"/>
        <v>5.3646530259670692E-3</v>
      </c>
      <c r="D809" s="3">
        <f t="shared" si="315"/>
        <v>2.8779502089017633E-5</v>
      </c>
      <c r="E809" s="3">
        <f t="shared" si="316"/>
        <v>1.5010728061867529E-4</v>
      </c>
      <c r="F809" s="3">
        <f t="shared" si="317"/>
        <v>1.6104276458012864E-2</v>
      </c>
      <c r="G809" s="3">
        <f t="shared" si="318"/>
        <v>4.1568770393729006E-2</v>
      </c>
      <c r="H809" s="3">
        <f t="shared" si="319"/>
        <v>1.5</v>
      </c>
      <c r="I809" s="13">
        <f>I810*(1+(H810*((B809/B810)-1))+((1-H810)*(Eur_1M!B809/100)*((A809-A810)/360)))</f>
        <v>125.35809657673379</v>
      </c>
      <c r="J809" s="3">
        <f t="shared" si="320"/>
        <v>119.93268473433393</v>
      </c>
      <c r="K809" s="3">
        <f t="shared" si="313"/>
        <v>1.1900686998232408</v>
      </c>
      <c r="L809" s="13">
        <f t="shared" si="321"/>
        <v>1190.0686998232409</v>
      </c>
      <c r="M809" s="3">
        <f t="shared" si="322"/>
        <v>8.036556347145625E-3</v>
      </c>
      <c r="N809" s="3">
        <f t="shared" si="328"/>
        <v>5.9702578021000867E-2</v>
      </c>
      <c r="O809" s="3">
        <v>798</v>
      </c>
      <c r="P809" s="3">
        <f t="shared" si="329"/>
        <v>3.1666666666666665</v>
      </c>
      <c r="Q809" s="3">
        <f>(  'Swap(vs6M)_3Y'!B821 + ( ('Swap(vs6M)_5Y'!B817 - 'Swap(vs6M)_3Y'!B821)/2  )*(P809-3) )/100</f>
        <v>1.3174999999999999E-3</v>
      </c>
      <c r="R809" s="3">
        <f t="shared" si="330"/>
        <v>1.7302722715500902</v>
      </c>
      <c r="S809" s="3">
        <f t="shared" si="331"/>
        <v>1.624030755320385</v>
      </c>
      <c r="T809" s="13">
        <f t="shared" si="332"/>
        <v>0.95820917939050898</v>
      </c>
      <c r="U809" s="13">
        <f t="shared" si="332"/>
        <v>0.94781537758898016</v>
      </c>
      <c r="V809" s="3">
        <f t="shared" si="333"/>
        <v>196.46550191712151</v>
      </c>
      <c r="W809" s="13">
        <f t="shared" si="334"/>
        <v>0.95820917939050898</v>
      </c>
      <c r="X809" s="3">
        <f t="shared" si="335"/>
        <v>7.0621870088267611E-4</v>
      </c>
      <c r="Y809" s="3">
        <f t="shared" si="336"/>
        <v>-3.0260884321283483</v>
      </c>
      <c r="Z809" s="3">
        <f t="shared" si="337"/>
        <v>189.09442061791492</v>
      </c>
      <c r="AA809" s="3">
        <f t="shared" si="338"/>
        <v>2988.9192928029802</v>
      </c>
      <c r="AD809" s="3">
        <f t="shared" si="323"/>
        <v>5.379068543566623E-3</v>
      </c>
      <c r="AE809" s="3">
        <f>Eur_1M!B808/100</f>
        <v>-8.0000000000000007E-5</v>
      </c>
      <c r="AF809" s="3">
        <f t="shared" si="324"/>
        <v>1.5</v>
      </c>
      <c r="AG809" s="3">
        <f t="shared" si="325"/>
        <v>-0.5</v>
      </c>
      <c r="AH809" s="3">
        <f t="shared" si="327"/>
        <v>1.0053790685435666</v>
      </c>
      <c r="AI809" s="3">
        <f t="shared" si="326"/>
        <v>0.99992000000000003</v>
      </c>
      <c r="AL809" s="25"/>
      <c r="AM809" s="25"/>
    </row>
    <row r="810" spans="1:39">
      <c r="A810" s="4">
        <v>42069</v>
      </c>
      <c r="B810" s="3">
        <v>143.46350000000001</v>
      </c>
      <c r="C810" s="3">
        <f t="shared" si="314"/>
        <v>-1.7417827760611666E-3</v>
      </c>
      <c r="D810" s="3">
        <f t="shared" si="315"/>
        <v>3.0338072389833441E-6</v>
      </c>
      <c r="E810" s="3">
        <f t="shared" si="316"/>
        <v>1.2540845173377127E-4</v>
      </c>
      <c r="F810" s="3">
        <f t="shared" si="317"/>
        <v>8.7195558083971204E-3</v>
      </c>
      <c r="G810" s="3">
        <f t="shared" si="318"/>
        <v>3.9143929033033896E-2</v>
      </c>
      <c r="H810" s="3">
        <f t="shared" si="319"/>
        <v>1.5</v>
      </c>
      <c r="I810" s="13">
        <f>I811*(1+(H811*((B810/B811)-1))+((1-H811)*(Eur_1M!B810/100)*((A810-A811)/360)))</f>
        <v>124.35468655116294</v>
      </c>
      <c r="J810" s="3">
        <f t="shared" si="320"/>
        <v>118.97270160167369</v>
      </c>
      <c r="K810" s="3">
        <f t="shared" si="313"/>
        <v>1.1805429739456963</v>
      </c>
      <c r="L810" s="13">
        <f t="shared" si="321"/>
        <v>1180.5429739456963</v>
      </c>
      <c r="M810" s="3">
        <f t="shared" si="322"/>
        <v>-2.6137156877780168E-3</v>
      </c>
      <c r="N810" s="3">
        <f t="shared" si="328"/>
        <v>5.9674894667052621E-2</v>
      </c>
      <c r="O810" s="3">
        <v>799</v>
      </c>
      <c r="P810" s="3">
        <f t="shared" si="329"/>
        <v>3.1706349206349205</v>
      </c>
      <c r="Q810" s="3">
        <f>(  'Swap(vs6M)_3Y'!B822 + ( ('Swap(vs6M)_5Y'!B818 - 'Swap(vs6M)_3Y'!B822)/2  )*(P810-3) )/100</f>
        <v>1.4331646825396823E-3</v>
      </c>
      <c r="R810" s="3">
        <f t="shared" si="330"/>
        <v>1.6578771491820772</v>
      </c>
      <c r="S810" s="3">
        <f t="shared" si="331"/>
        <v>1.5516183801739003</v>
      </c>
      <c r="T810" s="13">
        <f t="shared" si="332"/>
        <v>0.95132886736488098</v>
      </c>
      <c r="U810" s="13">
        <f t="shared" si="332"/>
        <v>0.93962321870466914</v>
      </c>
      <c r="V810" s="3">
        <f t="shared" si="333"/>
        <v>187.72139279238718</v>
      </c>
      <c r="W810" s="13">
        <f t="shared" si="334"/>
        <v>0.95132886736488098</v>
      </c>
      <c r="X810" s="3">
        <f t="shared" si="335"/>
        <v>8.0467775069299546E-4</v>
      </c>
      <c r="Y810" s="3">
        <f t="shared" si="336"/>
        <v>-3.3373495450558055</v>
      </c>
      <c r="Z810" s="3">
        <f t="shared" si="337"/>
        <v>212.18930706342266</v>
      </c>
      <c r="AA810" s="3">
        <f t="shared" si="338"/>
        <v>2965.6952808415294</v>
      </c>
      <c r="AD810" s="3">
        <f t="shared" si="323"/>
        <v>-1.7402667527638416E-3</v>
      </c>
      <c r="AE810" s="3">
        <f>Eur_1M!B809/100</f>
        <v>-8.0000000000000007E-5</v>
      </c>
      <c r="AF810" s="3">
        <f t="shared" si="324"/>
        <v>1.5</v>
      </c>
      <c r="AG810" s="3">
        <f t="shared" si="325"/>
        <v>-0.5</v>
      </c>
      <c r="AH810" s="3">
        <f t="shared" si="327"/>
        <v>0.99825973324723616</v>
      </c>
      <c r="AI810" s="3">
        <f t="shared" si="326"/>
        <v>0.99992000000000003</v>
      </c>
      <c r="AL810" s="25"/>
      <c r="AM810" s="25"/>
    </row>
    <row r="811" spans="1:39">
      <c r="A811" s="4">
        <v>42068</v>
      </c>
      <c r="B811" s="3">
        <v>143.71360000000001</v>
      </c>
      <c r="C811" s="3">
        <f t="shared" si="314"/>
        <v>4.9757020614143001E-3</v>
      </c>
      <c r="D811" s="3">
        <f t="shared" si="315"/>
        <v>2.4757611003962517E-5</v>
      </c>
      <c r="E811" s="3">
        <f t="shared" si="316"/>
        <v>1.2429076175011304E-4</v>
      </c>
      <c r="F811" s="3">
        <f t="shared" si="317"/>
        <v>9.0770997122526474E-3</v>
      </c>
      <c r="G811" s="3">
        <f t="shared" si="318"/>
        <v>3.8912151602862217E-2</v>
      </c>
      <c r="H811" s="3">
        <f t="shared" si="319"/>
        <v>1.5</v>
      </c>
      <c r="I811" s="13">
        <f>I812*(1+(H812*((B811/B812)-1))+((1-H812)*(Eur_1M!B811/100)*((A811-A812)/360)))</f>
        <v>124.68013948168762</v>
      </c>
      <c r="J811" s="3">
        <f t="shared" si="320"/>
        <v>119.2840691541364</v>
      </c>
      <c r="K811" s="3">
        <f t="shared" si="313"/>
        <v>1.1836326135977</v>
      </c>
      <c r="L811" s="13">
        <f t="shared" si="321"/>
        <v>1183.6326135976999</v>
      </c>
      <c r="M811" s="3">
        <f t="shared" si="322"/>
        <v>7.4543823940973275E-3</v>
      </c>
      <c r="N811" s="3">
        <f t="shared" si="328"/>
        <v>5.9423407878424241E-2</v>
      </c>
      <c r="O811" s="3">
        <v>800</v>
      </c>
      <c r="P811" s="3">
        <f t="shared" si="329"/>
        <v>3.1746031746031744</v>
      </c>
      <c r="Q811" s="3">
        <f>(  'Swap(vs6M)_3Y'!B823 + ( ('Swap(vs6M)_5Y'!B819 - 'Swap(vs6M)_3Y'!B823)/2  )*(P811-3) )/100</f>
        <v>1.6488095238095237E-3</v>
      </c>
      <c r="R811" s="3">
        <f t="shared" si="330"/>
        <v>1.6946761741420624</v>
      </c>
      <c r="S811" s="3">
        <f t="shared" si="331"/>
        <v>1.5887990155536877</v>
      </c>
      <c r="T811" s="13">
        <f t="shared" si="332"/>
        <v>0.95493156606392782</v>
      </c>
      <c r="U811" s="13">
        <f t="shared" si="332"/>
        <v>0.94394711219612648</v>
      </c>
      <c r="V811" s="3">
        <f t="shared" si="333"/>
        <v>191.269041946068</v>
      </c>
      <c r="W811" s="13">
        <f t="shared" si="334"/>
        <v>0.95493156606392782</v>
      </c>
      <c r="X811" s="3">
        <f t="shared" si="335"/>
        <v>7.5728572082480795E-4</v>
      </c>
      <c r="Y811" s="3">
        <f t="shared" si="336"/>
        <v>-3.421440257228392</v>
      </c>
      <c r="Z811" s="3">
        <f t="shared" si="337"/>
        <v>200.14309665660699</v>
      </c>
      <c r="AA811" s="3">
        <f t="shared" si="338"/>
        <v>2981.0130266702331</v>
      </c>
      <c r="AD811" s="3">
        <f t="shared" si="323"/>
        <v>4.9881014235635401E-3</v>
      </c>
      <c r="AE811" s="3">
        <f>Eur_1M!B810/100</f>
        <v>-7.0000000000000007E-5</v>
      </c>
      <c r="AF811" s="3">
        <f t="shared" si="324"/>
        <v>1.5</v>
      </c>
      <c r="AG811" s="3">
        <f t="shared" si="325"/>
        <v>-0.5</v>
      </c>
      <c r="AH811" s="3">
        <f t="shared" si="327"/>
        <v>1.0049881014235635</v>
      </c>
      <c r="AI811" s="3">
        <f t="shared" si="326"/>
        <v>0.99992999999999999</v>
      </c>
      <c r="AL811" s="25"/>
      <c r="AM811" s="25"/>
    </row>
    <row r="812" spans="1:39">
      <c r="A812" s="4">
        <v>42067</v>
      </c>
      <c r="B812" s="3">
        <v>143.00030000000001</v>
      </c>
      <c r="C812" s="3">
        <f t="shared" si="314"/>
        <v>-7.2560928496230202E-4</v>
      </c>
      <c r="D812" s="3">
        <f t="shared" si="315"/>
        <v>5.2650883442350316E-7</v>
      </c>
      <c r="E812" s="3">
        <f t="shared" si="316"/>
        <v>9.9561555053817217E-5</v>
      </c>
      <c r="F812" s="3">
        <f t="shared" si="317"/>
        <v>4.2699334264668046E-3</v>
      </c>
      <c r="G812" s="3">
        <f t="shared" si="318"/>
        <v>3.5256052315229908E-2</v>
      </c>
      <c r="H812" s="3">
        <f t="shared" si="319"/>
        <v>1.5</v>
      </c>
      <c r="I812" s="13">
        <f>I813*(1+(H813*((B812/B813)-1))+((1-H813)*(Eur_1M!B812/100)*((A812-A813)/360)))</f>
        <v>123.75418155505908</v>
      </c>
      <c r="J812" s="3">
        <f t="shared" si="320"/>
        <v>118.39818604706784</v>
      </c>
      <c r="K812" s="3">
        <f t="shared" si="313"/>
        <v>1.1748421678592444</v>
      </c>
      <c r="L812" s="13">
        <f t="shared" si="321"/>
        <v>1174.8421678592445</v>
      </c>
      <c r="M812" s="3">
        <f t="shared" si="322"/>
        <v>-1.0885280397171298E-3</v>
      </c>
      <c r="N812" s="3">
        <f t="shared" si="328"/>
        <v>5.9383858216579988E-2</v>
      </c>
      <c r="O812" s="3">
        <v>801</v>
      </c>
      <c r="P812" s="3">
        <f t="shared" si="329"/>
        <v>3.1785714285714284</v>
      </c>
      <c r="Q812" s="3">
        <f>(  'Swap(vs6M)_3Y'!B824 + ( ('Swap(vs6M)_5Y'!B820 - 'Swap(vs6M)_3Y'!B824)/2  )*(P812-3) )/100</f>
        <v>1.7841071428571428E-3</v>
      </c>
      <c r="R812" s="3">
        <f t="shared" si="330"/>
        <v>1.628456510749593</v>
      </c>
      <c r="S812" s="3">
        <f t="shared" si="331"/>
        <v>1.5225837109098912</v>
      </c>
      <c r="T812" s="13">
        <f t="shared" si="332"/>
        <v>0.9482859382565203</v>
      </c>
      <c r="U812" s="13">
        <f t="shared" si="332"/>
        <v>0.93606855619735141</v>
      </c>
      <c r="V812" s="3">
        <f t="shared" si="333"/>
        <v>183.3110904368616</v>
      </c>
      <c r="W812" s="13">
        <f t="shared" si="334"/>
        <v>0.9482859382565203</v>
      </c>
      <c r="X812" s="3">
        <f t="shared" si="335"/>
        <v>8.5172570771086995E-4</v>
      </c>
      <c r="Y812" s="3">
        <f t="shared" si="336"/>
        <v>-3.7334420097519776</v>
      </c>
      <c r="Z812" s="3">
        <f t="shared" si="337"/>
        <v>221.90096643507974</v>
      </c>
      <c r="AA812" s="3">
        <f t="shared" si="338"/>
        <v>2958.5355112258244</v>
      </c>
      <c r="AD812" s="3">
        <f t="shared" si="323"/>
        <v>-7.2534609420682461E-4</v>
      </c>
      <c r="AE812" s="3">
        <f>Eur_1M!B811/100</f>
        <v>-6.0000000000000002E-5</v>
      </c>
      <c r="AF812" s="3">
        <f t="shared" si="324"/>
        <v>1.5</v>
      </c>
      <c r="AG812" s="3">
        <f t="shared" si="325"/>
        <v>-0.5</v>
      </c>
      <c r="AH812" s="3">
        <f t="shared" si="327"/>
        <v>0.99927465390579318</v>
      </c>
      <c r="AI812" s="3">
        <f t="shared" si="326"/>
        <v>0.99994000000000005</v>
      </c>
      <c r="AL812" s="25"/>
      <c r="AM812" s="25"/>
    </row>
    <row r="813" spans="1:39">
      <c r="A813" s="4">
        <v>42066</v>
      </c>
      <c r="B813" s="3">
        <v>143.10409999999999</v>
      </c>
      <c r="C813" s="3">
        <f t="shared" si="314"/>
        <v>-2.4476655590799467E-3</v>
      </c>
      <c r="D813" s="3">
        <f t="shared" si="315"/>
        <v>5.9910666891061484E-6</v>
      </c>
      <c r="E813" s="3">
        <f t="shared" si="316"/>
        <v>9.9269978986964548E-5</v>
      </c>
      <c r="F813" s="3">
        <f t="shared" si="317"/>
        <v>5.4802413472543133E-3</v>
      </c>
      <c r="G813" s="3">
        <f t="shared" si="318"/>
        <v>3.5098161159019932E-2</v>
      </c>
      <c r="H813" s="3">
        <f t="shared" si="319"/>
        <v>1.5</v>
      </c>
      <c r="I813" s="13">
        <f>I814*(1+(H814*((B813/B814)-1))+((1-H814)*(Eur_1M!B813/100)*((A813-A814)/360)))</f>
        <v>123.88896479607392</v>
      </c>
      <c r="J813" s="3">
        <f t="shared" si="320"/>
        <v>118.52713596249839</v>
      </c>
      <c r="K813" s="3">
        <f t="shared" si="313"/>
        <v>1.1761217127851225</v>
      </c>
      <c r="L813" s="13">
        <f t="shared" si="321"/>
        <v>1176.1217127851226</v>
      </c>
      <c r="M813" s="3">
        <f t="shared" si="322"/>
        <v>-3.6566409098154804E-3</v>
      </c>
      <c r="N813" s="3">
        <f t="shared" si="328"/>
        <v>5.9273788611422504E-2</v>
      </c>
      <c r="O813" s="3">
        <v>802</v>
      </c>
      <c r="P813" s="3">
        <f t="shared" si="329"/>
        <v>3.1825396825396823</v>
      </c>
      <c r="Q813" s="3">
        <f>(  'Swap(vs6M)_3Y'!B825 + ( ('Swap(vs6M)_5Y'!B821 - 'Swap(vs6M)_3Y'!B825)/2  )*(P813-3) )/100</f>
        <v>1.6777777777777774E-3</v>
      </c>
      <c r="R813" s="3">
        <f t="shared" si="330"/>
        <v>1.6374935706679181</v>
      </c>
      <c r="S813" s="3">
        <f t="shared" si="331"/>
        <v>1.5317510641392744</v>
      </c>
      <c r="T813" s="13">
        <f t="shared" si="332"/>
        <v>0.94923630938171033</v>
      </c>
      <c r="U813" s="13">
        <f t="shared" si="332"/>
        <v>0.93720806196133666</v>
      </c>
      <c r="V813" s="3">
        <f t="shared" si="333"/>
        <v>184.20034619790363</v>
      </c>
      <c r="W813" s="13">
        <f t="shared" si="334"/>
        <v>0.94923630938171033</v>
      </c>
      <c r="X813" s="3">
        <f t="shared" si="335"/>
        <v>8.3936875837954097E-4</v>
      </c>
      <c r="Y813" s="3">
        <f t="shared" si="336"/>
        <v>-3.6036893279464453</v>
      </c>
      <c r="Z813" s="3">
        <f t="shared" si="337"/>
        <v>219.02508143360248</v>
      </c>
      <c r="AA813" s="3">
        <f t="shared" si="338"/>
        <v>2966.8178747603711</v>
      </c>
      <c r="AD813" s="3">
        <f t="shared" si="323"/>
        <v>-2.4446724682618548E-3</v>
      </c>
      <c r="AE813" s="3">
        <f>Eur_1M!B812/100</f>
        <v>-6.0000000000000002E-5</v>
      </c>
      <c r="AF813" s="3">
        <f t="shared" si="324"/>
        <v>1.5</v>
      </c>
      <c r="AG813" s="3">
        <f t="shared" si="325"/>
        <v>-0.5</v>
      </c>
      <c r="AH813" s="3">
        <f t="shared" si="327"/>
        <v>0.99755532753173815</v>
      </c>
      <c r="AI813" s="3">
        <f t="shared" si="326"/>
        <v>0.99994000000000005</v>
      </c>
      <c r="AL813" s="25"/>
      <c r="AM813" s="25"/>
    </row>
    <row r="814" spans="1:39">
      <c r="A814" s="4">
        <v>42065</v>
      </c>
      <c r="B814" s="3">
        <v>143.45480000000001</v>
      </c>
      <c r="C814" s="3">
        <f t="shared" si="314"/>
        <v>-1.4433153056122882E-3</v>
      </c>
      <c r="D814" s="3">
        <f t="shared" si="315"/>
        <v>2.083159071414693E-6</v>
      </c>
      <c r="E814" s="3">
        <f t="shared" si="316"/>
        <v>9.4894241505600515E-5</v>
      </c>
      <c r="F814" s="3">
        <f t="shared" si="317"/>
        <v>6.6569508851666856E-3</v>
      </c>
      <c r="G814" s="3">
        <f t="shared" si="318"/>
        <v>3.4172342560401504E-2</v>
      </c>
      <c r="H814" s="3">
        <f t="shared" si="319"/>
        <v>1.49305564126693</v>
      </c>
      <c r="I814" s="13">
        <f>I815*(1+(H815*((B814/B815)-1))+((1-H815)*(Eur_1M!B814/100)*((A814-A815)/360)))</f>
        <v>124.3428115245796</v>
      </c>
      <c r="J814" s="3">
        <f t="shared" si="320"/>
        <v>118.96134051803951</v>
      </c>
      <c r="K814" s="3">
        <f t="shared" si="313"/>
        <v>1.1804302401228934</v>
      </c>
      <c r="L814" s="13">
        <f t="shared" si="321"/>
        <v>1180.4302401228933</v>
      </c>
      <c r="M814" s="3">
        <f t="shared" si="322"/>
        <v>-2.1655461104812504E-3</v>
      </c>
      <c r="N814" s="3">
        <f t="shared" si="328"/>
        <v>5.9294569196359684E-2</v>
      </c>
      <c r="O814" s="3">
        <v>803</v>
      </c>
      <c r="P814" s="3">
        <f t="shared" si="329"/>
        <v>3.1865079365079363</v>
      </c>
      <c r="Q814" s="3">
        <f>(  'Swap(vs6M)_3Y'!B826 + ( ('Swap(vs6M)_5Y'!B822 - 'Swap(vs6M)_3Y'!B826)/2  )*(P814-3) )/100</f>
        <v>1.6661250000000001E-3</v>
      </c>
      <c r="R814" s="3">
        <f t="shared" si="330"/>
        <v>1.6702621233095392</v>
      </c>
      <c r="S814" s="3">
        <f t="shared" si="331"/>
        <v>1.564416618071089</v>
      </c>
      <c r="T814" s="13">
        <f t="shared" si="332"/>
        <v>0.95256624319384808</v>
      </c>
      <c r="U814" s="13">
        <f t="shared" si="332"/>
        <v>0.94114011971077127</v>
      </c>
      <c r="V814" s="3">
        <f t="shared" si="333"/>
        <v>188.28126540829635</v>
      </c>
      <c r="W814" s="13">
        <f t="shared" si="334"/>
        <v>0.95256624319384808</v>
      </c>
      <c r="X814" s="3">
        <f t="shared" si="335"/>
        <v>7.9141677789854536E-4</v>
      </c>
      <c r="Y814" s="3">
        <f t="shared" si="336"/>
        <v>-3.4983431499532767</v>
      </c>
      <c r="Z814" s="3">
        <f t="shared" si="337"/>
        <v>208.36071011999704</v>
      </c>
      <c r="AA814" s="3">
        <f t="shared" si="338"/>
        <v>2983.0708619988814</v>
      </c>
      <c r="AD814" s="3">
        <f t="shared" si="323"/>
        <v>-1.442274227005047E-3</v>
      </c>
      <c r="AE814" s="3">
        <f>Eur_1M!B813/100</f>
        <v>-5.0000000000000002E-5</v>
      </c>
      <c r="AF814" s="3">
        <f t="shared" si="324"/>
        <v>1.49305564126693</v>
      </c>
      <c r="AG814" s="3">
        <f t="shared" si="325"/>
        <v>-0.49305564126693002</v>
      </c>
      <c r="AH814" s="3">
        <f t="shared" si="327"/>
        <v>0.99855772577299495</v>
      </c>
      <c r="AI814" s="3">
        <f t="shared" si="326"/>
        <v>0.99995000000000001</v>
      </c>
      <c r="AL814" s="25"/>
      <c r="AM814" s="25"/>
    </row>
    <row r="815" spans="1:39">
      <c r="A815" s="4">
        <v>42062</v>
      </c>
      <c r="B815" s="3">
        <v>143.66200000000001</v>
      </c>
      <c r="C815" s="3">
        <f t="shared" si="314"/>
        <v>-4.4539090746993046E-4</v>
      </c>
      <c r="D815" s="3">
        <f t="shared" si="315"/>
        <v>1.9837306045688815E-7</v>
      </c>
      <c r="E815" s="3">
        <f t="shared" si="316"/>
        <v>9.2821012953310609E-5</v>
      </c>
      <c r="F815" s="3">
        <f t="shared" si="317"/>
        <v>8.1999181808483299E-3</v>
      </c>
      <c r="G815" s="3">
        <f t="shared" si="318"/>
        <v>3.3573567111091593E-2</v>
      </c>
      <c r="H815" s="3">
        <f t="shared" si="319"/>
        <v>1.5</v>
      </c>
      <c r="I815" s="13">
        <f>I816*(1+(H816*((B815/B816)-1))+((1-H816)*(Eur_1M!B815/100)*((A815-A816)/360)))</f>
        <v>124.61237338541805</v>
      </c>
      <c r="J815" s="3">
        <f t="shared" si="320"/>
        <v>119.21923592771134</v>
      </c>
      <c r="K815" s="3">
        <f t="shared" si="313"/>
        <v>1.1829892861040485</v>
      </c>
      <c r="L815" s="13">
        <f t="shared" si="321"/>
        <v>1182.9892861040485</v>
      </c>
      <c r="M815" s="3">
        <f t="shared" si="322"/>
        <v>-6.6810518051110921E-4</v>
      </c>
      <c r="N815" s="3">
        <f t="shared" si="328"/>
        <v>5.9278418582571282E-2</v>
      </c>
      <c r="O815" s="3">
        <v>804</v>
      </c>
      <c r="P815" s="3">
        <f t="shared" si="329"/>
        <v>3.1904761904761907</v>
      </c>
      <c r="Q815" s="3">
        <f>(  'Swap(vs6M)_3Y'!B827 + ( ('Swap(vs6M)_5Y'!B823 - 'Swap(vs6M)_3Y'!B827)/2  )*(P815-3) )/100</f>
        <v>1.5450000000000004E-3</v>
      </c>
      <c r="R815" s="3">
        <f t="shared" si="330"/>
        <v>1.6865799176356131</v>
      </c>
      <c r="S815" s="3">
        <f t="shared" si="331"/>
        <v>1.5806973746824975</v>
      </c>
      <c r="T815" s="13">
        <f t="shared" si="332"/>
        <v>0.95415792190773452</v>
      </c>
      <c r="U815" s="13">
        <f t="shared" si="332"/>
        <v>0.94302637552770197</v>
      </c>
      <c r="V815" s="3">
        <f t="shared" si="333"/>
        <v>190.36923182259011</v>
      </c>
      <c r="W815" s="13">
        <f t="shared" si="334"/>
        <v>0.95415792190773452</v>
      </c>
      <c r="X815" s="3">
        <f t="shared" si="335"/>
        <v>7.6810096755923279E-4</v>
      </c>
      <c r="Y815" s="3">
        <f t="shared" si="336"/>
        <v>-3.338425366897535</v>
      </c>
      <c r="Z815" s="3">
        <f t="shared" si="337"/>
        <v>203.29750656083209</v>
      </c>
      <c r="AA815" s="3">
        <f t="shared" si="338"/>
        <v>2993.9089329548924</v>
      </c>
      <c r="AD815" s="3">
        <f t="shared" si="323"/>
        <v>-4.4529173566365543E-4</v>
      </c>
      <c r="AE815" s="3">
        <f>Eur_1M!B814/100</f>
        <v>-5.0000000000000002E-5</v>
      </c>
      <c r="AF815" s="3">
        <f t="shared" si="324"/>
        <v>1.5</v>
      </c>
      <c r="AG815" s="3">
        <f t="shared" si="325"/>
        <v>-0.5</v>
      </c>
      <c r="AH815" s="3">
        <f t="shared" si="327"/>
        <v>0.99955470826433634</v>
      </c>
      <c r="AI815" s="3">
        <f t="shared" si="326"/>
        <v>0.99995000000000001</v>
      </c>
      <c r="AL815" s="25"/>
      <c r="AM815" s="25"/>
    </row>
    <row r="816" spans="1:39">
      <c r="A816" s="4">
        <v>42061</v>
      </c>
      <c r="B816" s="3">
        <v>143.726</v>
      </c>
      <c r="C816" s="3">
        <f t="shared" si="314"/>
        <v>6.7998502710748098E-3</v>
      </c>
      <c r="D816" s="3">
        <f t="shared" si="315"/>
        <v>4.6237963709036161E-5</v>
      </c>
      <c r="E816" s="3">
        <f t="shared" si="316"/>
        <v>1.4025326162124023E-4</v>
      </c>
      <c r="F816" s="3">
        <f t="shared" si="317"/>
        <v>1.5546803254684447E-2</v>
      </c>
      <c r="G816" s="3">
        <f t="shared" si="318"/>
        <v>4.01860442046802E-2</v>
      </c>
      <c r="H816" s="3">
        <f t="shared" si="319"/>
        <v>1.5</v>
      </c>
      <c r="I816" s="13">
        <f>I817*(1+(H817*((B816/B817)-1))+((1-H817)*(Eur_1M!B816/100)*((A816-A817)/360)))</f>
        <v>124.69565537509918</v>
      </c>
      <c r="J816" s="3">
        <f t="shared" si="320"/>
        <v>119.29891353039702</v>
      </c>
      <c r="K816" s="3">
        <f t="shared" si="313"/>
        <v>1.1837799114556216</v>
      </c>
      <c r="L816" s="13">
        <f t="shared" si="321"/>
        <v>1183.7799114556215</v>
      </c>
      <c r="M816" s="3">
        <f t="shared" si="322"/>
        <v>1.0182500659193575E-2</v>
      </c>
      <c r="N816" s="3">
        <f t="shared" si="328"/>
        <v>5.8555888012943251E-2</v>
      </c>
      <c r="O816" s="3">
        <v>805</v>
      </c>
      <c r="P816" s="3">
        <f t="shared" si="329"/>
        <v>3.1944444444444446</v>
      </c>
      <c r="Q816" s="3">
        <f>(  'Swap(vs6M)_3Y'!B828 + ( ('Swap(vs6M)_5Y'!B824 - 'Swap(vs6M)_3Y'!B828)/2  )*(P816-3) )/100</f>
        <v>1.5025000000000001E-3</v>
      </c>
      <c r="R816" s="3">
        <f t="shared" si="330"/>
        <v>1.7102424657147337</v>
      </c>
      <c r="S816" s="3">
        <f t="shared" si="331"/>
        <v>1.605585475395936</v>
      </c>
      <c r="T816" s="13">
        <f t="shared" si="332"/>
        <v>0.95638947699878329</v>
      </c>
      <c r="U816" s="13">
        <f t="shared" si="332"/>
        <v>0.94581749055660214</v>
      </c>
      <c r="V816" s="3">
        <f t="shared" si="333"/>
        <v>190.86587855537186</v>
      </c>
      <c r="W816" s="13">
        <f t="shared" si="334"/>
        <v>0.95638947699878329</v>
      </c>
      <c r="X816" s="3">
        <f t="shared" si="335"/>
        <v>7.4598575259374005E-4</v>
      </c>
      <c r="Y816" s="3">
        <f t="shared" si="336"/>
        <v>-3.2064745735519766</v>
      </c>
      <c r="Z816" s="3">
        <f t="shared" si="337"/>
        <v>195.54124490439327</v>
      </c>
      <c r="AA816" s="3">
        <f t="shared" si="338"/>
        <v>3006.8946878328793</v>
      </c>
      <c r="AD816" s="3">
        <f t="shared" si="323"/>
        <v>6.8230217440035101E-3</v>
      </c>
      <c r="AE816" s="3">
        <f>Eur_1M!B815/100</f>
        <v>-4.0000000000000003E-5</v>
      </c>
      <c r="AF816" s="3">
        <f t="shared" si="324"/>
        <v>1.5</v>
      </c>
      <c r="AG816" s="3">
        <f t="shared" si="325"/>
        <v>-0.5</v>
      </c>
      <c r="AH816" s="3">
        <f t="shared" si="327"/>
        <v>1.0068230217440035</v>
      </c>
      <c r="AI816" s="3">
        <f t="shared" si="326"/>
        <v>0.99995999999999996</v>
      </c>
      <c r="AL816" s="25"/>
      <c r="AM816" s="25"/>
    </row>
    <row r="817" spans="1:39">
      <c r="A817" s="4">
        <v>42060</v>
      </c>
      <c r="B817" s="3">
        <v>142.75200000000001</v>
      </c>
      <c r="C817" s="3">
        <f t="shared" si="314"/>
        <v>2.4969502501478017E-3</v>
      </c>
      <c r="D817" s="3">
        <f t="shared" si="315"/>
        <v>6.2347605517131693E-6</v>
      </c>
      <c r="E817" s="3">
        <f t="shared" si="316"/>
        <v>9.8512183506302569E-5</v>
      </c>
      <c r="F817" s="3">
        <f t="shared" si="317"/>
        <v>6.6263668396158376E-3</v>
      </c>
      <c r="G817" s="3">
        <f t="shared" si="318"/>
        <v>3.4836633126045943E-2</v>
      </c>
      <c r="H817" s="3">
        <f t="shared" si="319"/>
        <v>1.5</v>
      </c>
      <c r="I817" s="13">
        <f>I818*(1+(H818*((B817/B818)-1))+((1-H818)*(Eur_1M!B817/100)*((A817-A818)/360)))</f>
        <v>123.43238432618028</v>
      </c>
      <c r="J817" s="3">
        <f t="shared" si="320"/>
        <v>118.09031598000855</v>
      </c>
      <c r="K817" s="3">
        <f t="shared" si="313"/>
        <v>1.1717872330745247</v>
      </c>
      <c r="L817" s="13">
        <f t="shared" si="321"/>
        <v>1171.7872330745247</v>
      </c>
      <c r="M817" s="3">
        <f t="shared" si="322"/>
        <v>3.7430773883186629E-3</v>
      </c>
      <c r="N817" s="3">
        <f t="shared" si="328"/>
        <v>5.8461443017391437E-2</v>
      </c>
      <c r="O817" s="3">
        <v>806</v>
      </c>
      <c r="P817" s="3">
        <f t="shared" si="329"/>
        <v>3.1984126984126986</v>
      </c>
      <c r="Q817" s="3">
        <f>(  'Swap(vs6M)_3Y'!B829 + ( ('Swap(vs6M)_5Y'!B825 - 'Swap(vs6M)_3Y'!B829)/2  )*(P817-3) )/100</f>
        <v>1.4810436507936508E-3</v>
      </c>
      <c r="R817" s="3">
        <f t="shared" si="330"/>
        <v>1.613848325230739</v>
      </c>
      <c r="S817" s="3">
        <f t="shared" si="331"/>
        <v>1.5092952571823652</v>
      </c>
      <c r="T817" s="13">
        <f t="shared" si="332"/>
        <v>0.94671983522886927</v>
      </c>
      <c r="U817" s="13">
        <f t="shared" si="332"/>
        <v>0.93438832689241624</v>
      </c>
      <c r="V817" s="3">
        <f t="shared" si="333"/>
        <v>179.38160951920725</v>
      </c>
      <c r="W817" s="13">
        <f t="shared" si="334"/>
        <v>0.94671983522886927</v>
      </c>
      <c r="X817" s="3">
        <f t="shared" si="335"/>
        <v>8.8544816033172559E-4</v>
      </c>
      <c r="Y817" s="3">
        <f t="shared" si="336"/>
        <v>-3.4549673076304579</v>
      </c>
      <c r="Z817" s="3">
        <f t="shared" si="337"/>
        <v>227.33415823736382</v>
      </c>
      <c r="AA817" s="3">
        <f t="shared" si="338"/>
        <v>2974.4361944465154</v>
      </c>
      <c r="AD817" s="3">
        <f t="shared" si="323"/>
        <v>2.5000702266919639E-3</v>
      </c>
      <c r="AE817" s="3">
        <f>Eur_1M!B816/100</f>
        <v>1.0000000000000001E-5</v>
      </c>
      <c r="AF817" s="3">
        <f t="shared" si="324"/>
        <v>1.5</v>
      </c>
      <c r="AG817" s="3">
        <f t="shared" si="325"/>
        <v>-0.5</v>
      </c>
      <c r="AH817" s="3">
        <f t="shared" si="327"/>
        <v>1.002500070226692</v>
      </c>
      <c r="AI817" s="3">
        <f t="shared" si="326"/>
        <v>1.0000100000000001</v>
      </c>
      <c r="AL817" s="25"/>
      <c r="AM817" s="25"/>
    </row>
    <row r="818" spans="1:39">
      <c r="A818" s="4">
        <v>42059</v>
      </c>
      <c r="B818" s="3">
        <v>142.39599999999999</v>
      </c>
      <c r="C818" s="3">
        <f t="shared" si="314"/>
        <v>1.489915238016031E-3</v>
      </c>
      <c r="D818" s="3">
        <f t="shared" si="315"/>
        <v>2.2198474164723665E-6</v>
      </c>
      <c r="E818" s="3">
        <f t="shared" si="316"/>
        <v>9.3672589930012494E-5</v>
      </c>
      <c r="F818" s="3">
        <f t="shared" si="317"/>
        <v>2.9482447241482167E-3</v>
      </c>
      <c r="G818" s="3">
        <f t="shared" si="318"/>
        <v>3.4275334871266723E-2</v>
      </c>
      <c r="H818" s="3">
        <f t="shared" si="319"/>
        <v>1.5</v>
      </c>
      <c r="I818" s="13">
        <f>I819*(1+(H819*((B818/B819)-1))+((1-H819)*(Eur_1M!B818/100)*((A818-A819)/360)))</f>
        <v>122.97123096420415</v>
      </c>
      <c r="J818" s="3">
        <f t="shared" si="320"/>
        <v>117.64912101704734</v>
      </c>
      <c r="K818" s="3">
        <f t="shared" si="313"/>
        <v>1.1674093412837849</v>
      </c>
      <c r="L818" s="13">
        <f t="shared" si="321"/>
        <v>1167.4093412837849</v>
      </c>
      <c r="M818" s="3">
        <f t="shared" si="322"/>
        <v>1.7403626369055282E-3</v>
      </c>
      <c r="N818" s="3">
        <f t="shared" si="328"/>
        <v>5.8501638134234771E-2</v>
      </c>
      <c r="O818" s="3">
        <v>807</v>
      </c>
      <c r="P818" s="3">
        <f t="shared" si="329"/>
        <v>3.2023809523809526</v>
      </c>
      <c r="Q818" s="3">
        <f>(  'Swap(vs6M)_3Y'!B830 + ( ('Swap(vs6M)_5Y'!B826 - 'Swap(vs6M)_3Y'!B830)/2  )*(P818-3) )/100</f>
        <v>1.4591190476190476E-3</v>
      </c>
      <c r="R818" s="3">
        <f t="shared" si="330"/>
        <v>1.5755081497707362</v>
      </c>
      <c r="S818" s="3">
        <f t="shared" si="331"/>
        <v>1.4708183126485297</v>
      </c>
      <c r="T818" s="13">
        <f t="shared" si="332"/>
        <v>0.94243040060073147</v>
      </c>
      <c r="U818" s="13">
        <f t="shared" si="332"/>
        <v>0.92932987068494655</v>
      </c>
      <c r="V818" s="3">
        <f t="shared" si="333"/>
        <v>175.20449082149253</v>
      </c>
      <c r="W818" s="13">
        <f t="shared" si="334"/>
        <v>0.94243040060073147</v>
      </c>
      <c r="X818" s="3">
        <f t="shared" si="335"/>
        <v>9.4356943745036305E-4</v>
      </c>
      <c r="Y818" s="3">
        <f t="shared" si="336"/>
        <v>-3.5502062855782199</v>
      </c>
      <c r="Z818" s="3">
        <f t="shared" si="337"/>
        <v>240.91354307510386</v>
      </c>
      <c r="AA818" s="3">
        <f t="shared" si="338"/>
        <v>2962.1945746672391</v>
      </c>
      <c r="AD818" s="3">
        <f t="shared" si="323"/>
        <v>1.4910257131603988E-3</v>
      </c>
      <c r="AE818" s="3">
        <f>Eur_1M!B817/100</f>
        <v>1.0000000000000001E-5</v>
      </c>
      <c r="AF818" s="3">
        <f t="shared" si="324"/>
        <v>1.5</v>
      </c>
      <c r="AG818" s="3">
        <f t="shared" si="325"/>
        <v>-0.5</v>
      </c>
      <c r="AH818" s="3">
        <f t="shared" si="327"/>
        <v>1.0014910257131604</v>
      </c>
      <c r="AI818" s="3">
        <f t="shared" si="326"/>
        <v>1.0000100000000001</v>
      </c>
      <c r="AL818" s="25"/>
      <c r="AM818" s="25"/>
    </row>
    <row r="819" spans="1:39">
      <c r="A819" s="4">
        <v>42058</v>
      </c>
      <c r="B819" s="3">
        <v>142.184</v>
      </c>
      <c r="C819" s="3">
        <f t="shared" si="314"/>
        <v>2.6056536267209983E-3</v>
      </c>
      <c r="D819" s="3">
        <f t="shared" si="315"/>
        <v>6.7894308224442916E-6</v>
      </c>
      <c r="E819" s="3">
        <f t="shared" si="316"/>
        <v>9.2054735510469746E-5</v>
      </c>
      <c r="F819" s="3">
        <f t="shared" si="317"/>
        <v>6.8244740944165515E-4</v>
      </c>
      <c r="G819" s="3">
        <f t="shared" si="318"/>
        <v>3.4052845031185379E-2</v>
      </c>
      <c r="H819" s="3">
        <f t="shared" si="319"/>
        <v>1.1682445211905421</v>
      </c>
      <c r="I819" s="13">
        <f>I820*(1+(H820*((B819/B820)-1))+((1-H820)*(Eur_1M!B819/100)*((A819-A820)/360)))</f>
        <v>122.75740255188093</v>
      </c>
      <c r="J819" s="3">
        <f t="shared" si="320"/>
        <v>117.44454695073078</v>
      </c>
      <c r="K819" s="3">
        <f t="shared" si="313"/>
        <v>1.1653793926200142</v>
      </c>
      <c r="L819" s="13">
        <f t="shared" si="321"/>
        <v>1165.3793926200142</v>
      </c>
      <c r="M819" s="3">
        <f t="shared" si="322"/>
        <v>2.5325360294578842E-3</v>
      </c>
      <c r="N819" s="3">
        <f t="shared" si="328"/>
        <v>5.8556903102502868E-2</v>
      </c>
      <c r="O819" s="3">
        <v>808</v>
      </c>
      <c r="P819" s="3">
        <f t="shared" si="329"/>
        <v>3.2063492063492065</v>
      </c>
      <c r="Q819" s="3">
        <f>(  'Swap(vs6M)_3Y'!B831 + ( ('Swap(vs6M)_5Y'!B827 - 'Swap(vs6M)_3Y'!B831)/2  )*(P819-3) )/100</f>
        <v>1.5443492063492064E-3</v>
      </c>
      <c r="R819" s="3">
        <f t="shared" si="330"/>
        <v>1.5592740432165635</v>
      </c>
      <c r="S819" s="3">
        <f t="shared" si="331"/>
        <v>1.4544204035757664</v>
      </c>
      <c r="T819" s="13">
        <f t="shared" si="332"/>
        <v>0.94053423373358702</v>
      </c>
      <c r="U819" s="13">
        <f t="shared" si="332"/>
        <v>0.92708510674080002</v>
      </c>
      <c r="V819" s="3">
        <f t="shared" si="333"/>
        <v>173.57342869278455</v>
      </c>
      <c r="W819" s="13">
        <f t="shared" si="334"/>
        <v>0.94053423373358702</v>
      </c>
      <c r="X819" s="3">
        <f t="shared" si="335"/>
        <v>9.68058085686345E-4</v>
      </c>
      <c r="Y819" s="3">
        <f t="shared" si="336"/>
        <v>-3.6787145601764775</v>
      </c>
      <c r="Z819" s="3">
        <f t="shared" si="337"/>
        <v>246.84538112340408</v>
      </c>
      <c r="AA819" s="3">
        <f t="shared" si="338"/>
        <v>2957.8756927223289</v>
      </c>
      <c r="AD819" s="3">
        <f t="shared" si="323"/>
        <v>2.6090512925380782E-3</v>
      </c>
      <c r="AE819" s="3">
        <f>Eur_1M!B818/100</f>
        <v>1.0000000000000001E-5</v>
      </c>
      <c r="AF819" s="3">
        <f t="shared" si="324"/>
        <v>1.1682445211905421</v>
      </c>
      <c r="AG819" s="3">
        <f t="shared" si="325"/>
        <v>-0.16824452119054212</v>
      </c>
      <c r="AH819" s="3">
        <f t="shared" si="327"/>
        <v>1.0026090512925381</v>
      </c>
      <c r="AI819" s="3">
        <f t="shared" si="326"/>
        <v>1.0000100000000001</v>
      </c>
      <c r="AL819" s="25"/>
      <c r="AM819" s="25"/>
    </row>
    <row r="820" spans="1:39">
      <c r="A820" s="4">
        <v>42055</v>
      </c>
      <c r="B820" s="3">
        <v>141.81399999999999</v>
      </c>
      <c r="C820" s="3">
        <f t="shared" si="314"/>
        <v>1.0018132244716624E-3</v>
      </c>
      <c r="D820" s="3">
        <f t="shared" si="315"/>
        <v>1.0036297367263095E-6</v>
      </c>
      <c r="E820" s="3">
        <f t="shared" si="316"/>
        <v>1.0547364887565587E-4</v>
      </c>
      <c r="F820" s="3">
        <f t="shared" si="317"/>
        <v>2.5721629764165884E-3</v>
      </c>
      <c r="G820" s="3">
        <f t="shared" si="318"/>
        <v>3.6397800506838295E-2</v>
      </c>
      <c r="H820" s="3">
        <f t="shared" si="319"/>
        <v>0.97190242043185615</v>
      </c>
      <c r="I820" s="13">
        <f>I821*(1+(H821*((B820/B821)-1))+((1-H821)*(Eur_1M!B820/100)*((A820-A821)/360)))</f>
        <v>122.44690834187489</v>
      </c>
      <c r="J820" s="3">
        <f t="shared" si="320"/>
        <v>117.14749071569378</v>
      </c>
      <c r="K820" s="3">
        <f t="shared" si="313"/>
        <v>1.1624317613868107</v>
      </c>
      <c r="L820" s="13">
        <f t="shared" si="321"/>
        <v>1162.4317613868106</v>
      </c>
      <c r="M820" s="3">
        <f t="shared" si="322"/>
        <v>9.2836496258030517E-4</v>
      </c>
      <c r="N820" s="3">
        <f t="shared" si="328"/>
        <v>5.8559271916443514E-2</v>
      </c>
      <c r="O820" s="3">
        <v>809</v>
      </c>
      <c r="P820" s="3">
        <f t="shared" si="329"/>
        <v>3.2103174603174605</v>
      </c>
      <c r="Q820" s="3">
        <f>(  'Swap(vs6M)_3Y'!B832 + ( ('Swap(vs6M)_5Y'!B828 - 'Swap(vs6M)_3Y'!B832)/2  )*(P820-3) )/100</f>
        <v>1.6574345238095239E-3</v>
      </c>
      <c r="R820" s="3">
        <f t="shared" si="330"/>
        <v>1.537697417238491</v>
      </c>
      <c r="S820" s="3">
        <f t="shared" si="331"/>
        <v>1.4327746686940614</v>
      </c>
      <c r="T820" s="13">
        <f t="shared" si="332"/>
        <v>0.93793869227305959</v>
      </c>
      <c r="U820" s="13">
        <f t="shared" si="332"/>
        <v>0.92403887864166012</v>
      </c>
      <c r="V820" s="3">
        <f t="shared" si="333"/>
        <v>171.15450016499449</v>
      </c>
      <c r="W820" s="13">
        <f t="shared" si="334"/>
        <v>0.93793869227305959</v>
      </c>
      <c r="X820" s="3">
        <f t="shared" si="335"/>
        <v>1.0028255485426043E-3</v>
      </c>
      <c r="Y820" s="3">
        <f t="shared" si="336"/>
        <v>-3.8467940514383994</v>
      </c>
      <c r="Z820" s="3">
        <f t="shared" si="337"/>
        <v>254.74400626954917</v>
      </c>
      <c r="AA820" s="3">
        <f t="shared" si="338"/>
        <v>2950.7158643141165</v>
      </c>
      <c r="AD820" s="3">
        <f t="shared" si="323"/>
        <v>1.0023152069569274E-3</v>
      </c>
      <c r="AE820" s="3">
        <f>Eur_1M!B819/100</f>
        <v>1.0000000000000001E-5</v>
      </c>
      <c r="AF820" s="3">
        <f t="shared" si="324"/>
        <v>0.97190242043185615</v>
      </c>
      <c r="AG820" s="3">
        <f t="shared" si="325"/>
        <v>2.8097579568143849E-2</v>
      </c>
      <c r="AH820" s="3">
        <f t="shared" si="327"/>
        <v>1.0010023152069569</v>
      </c>
      <c r="AI820" s="3">
        <f t="shared" si="326"/>
        <v>1.0000100000000001</v>
      </c>
      <c r="AL820" s="25"/>
      <c r="AM820" s="25"/>
    </row>
    <row r="821" spans="1:39">
      <c r="A821" s="4">
        <v>42054</v>
      </c>
      <c r="B821" s="3">
        <v>141.672</v>
      </c>
      <c r="C821" s="3">
        <f t="shared" si="314"/>
        <v>-4.4459029620116274E-4</v>
      </c>
      <c r="D821" s="3">
        <f t="shared" si="315"/>
        <v>1.9766053147623764E-7</v>
      </c>
      <c r="E821" s="3">
        <f t="shared" si="316"/>
        <v>2.167469998052434E-4</v>
      </c>
      <c r="F821" s="3">
        <f t="shared" si="317"/>
        <v>1.2166433022017593E-2</v>
      </c>
      <c r="G821" s="3">
        <f t="shared" si="318"/>
        <v>5.1359110966644909E-2</v>
      </c>
      <c r="H821" s="3">
        <f t="shared" si="319"/>
        <v>0.92665063871144071</v>
      </c>
      <c r="I821" s="13">
        <f>I822*(1+(H822*((B821/B822)-1))+((1-H822)*(Eur_1M!B821/100)*((A821-A822)/360)))</f>
        <v>122.33328567220732</v>
      </c>
      <c r="J821" s="3">
        <f t="shared" si="320"/>
        <v>117.03878555669695</v>
      </c>
      <c r="K821" s="3">
        <f t="shared" si="313"/>
        <v>1.161353101240763</v>
      </c>
      <c r="L821" s="13">
        <f t="shared" si="321"/>
        <v>1161.353101240763</v>
      </c>
      <c r="M821" s="3">
        <f t="shared" si="322"/>
        <v>-4.1815311792688483E-4</v>
      </c>
      <c r="N821" s="3">
        <f t="shared" si="328"/>
        <v>5.8591643166272293E-2</v>
      </c>
      <c r="O821" s="3">
        <v>810</v>
      </c>
      <c r="P821" s="3">
        <f t="shared" si="329"/>
        <v>3.2142857142857144</v>
      </c>
      <c r="Q821" s="3">
        <f>(  'Swap(vs6M)_3Y'!B833 + ( ('Swap(vs6M)_5Y'!B829 - 'Swap(vs6M)_3Y'!B833)/2  )*(P821-3) )/100</f>
        <v>1.7366071428571428E-3</v>
      </c>
      <c r="R821" s="3">
        <f t="shared" si="330"/>
        <v>1.5296691627371539</v>
      </c>
      <c r="S821" s="3">
        <f t="shared" si="331"/>
        <v>1.424623550466793</v>
      </c>
      <c r="T821" s="13">
        <f t="shared" si="332"/>
        <v>0.93695067982961511</v>
      </c>
      <c r="U821" s="13">
        <f t="shared" si="332"/>
        <v>0.9228669756689587</v>
      </c>
      <c r="V821" s="3">
        <f t="shared" si="333"/>
        <v>170.40065007326814</v>
      </c>
      <c r="W821" s="13">
        <f t="shared" si="334"/>
        <v>0.93695067982961511</v>
      </c>
      <c r="X821" s="3">
        <f t="shared" si="335"/>
        <v>1.0150038663968638E-3</v>
      </c>
      <c r="Y821" s="3">
        <f t="shared" si="336"/>
        <v>-3.9435727334193347</v>
      </c>
      <c r="Z821" s="3">
        <f t="shared" si="337"/>
        <v>257.81989095173299</v>
      </c>
      <c r="AA821" s="3">
        <f t="shared" si="338"/>
        <v>2949.8461960387385</v>
      </c>
      <c r="AD821" s="3">
        <f t="shared" si="323"/>
        <v>-4.4449148058012256E-4</v>
      </c>
      <c r="AE821" s="3">
        <f>Eur_1M!B820/100</f>
        <v>0</v>
      </c>
      <c r="AF821" s="3">
        <f t="shared" si="324"/>
        <v>0.92665063871144071</v>
      </c>
      <c r="AG821" s="3">
        <f t="shared" si="325"/>
        <v>7.3349361288559289E-2</v>
      </c>
      <c r="AH821" s="3">
        <f t="shared" si="327"/>
        <v>0.99955550851941988</v>
      </c>
      <c r="AI821" s="3">
        <f t="shared" si="326"/>
        <v>1</v>
      </c>
      <c r="AL821" s="25"/>
      <c r="AM821" s="25"/>
    </row>
    <row r="822" spans="1:39">
      <c r="A822" s="4">
        <v>42053</v>
      </c>
      <c r="B822" s="3">
        <v>141.73500000000001</v>
      </c>
      <c r="C822" s="3">
        <f t="shared" si="314"/>
        <v>-5.7132580878412303E-4</v>
      </c>
      <c r="D822" s="3">
        <f t="shared" si="315"/>
        <v>3.2641317978283231E-7</v>
      </c>
      <c r="E822" s="3">
        <f t="shared" si="316"/>
        <v>3.2947217055329748E-4</v>
      </c>
      <c r="F822" s="3">
        <f t="shared" si="317"/>
        <v>2.3237538799764451E-2</v>
      </c>
      <c r="G822" s="3">
        <f t="shared" si="318"/>
        <v>6.1734592628485824E-2</v>
      </c>
      <c r="H822" s="3">
        <f t="shared" si="319"/>
        <v>0.94054829476323198</v>
      </c>
      <c r="I822" s="13">
        <f>I823*(1+(H823*((B822/B823)-1))+((1-H823)*(Eur_1M!B822/100)*((A822-A823)/360)))</f>
        <v>122.38445041363995</v>
      </c>
      <c r="J822" s="3">
        <f t="shared" si="320"/>
        <v>117.08773592345685</v>
      </c>
      <c r="K822" s="3">
        <f t="shared" si="313"/>
        <v>1.161838826207688</v>
      </c>
      <c r="L822" s="13">
        <f t="shared" si="321"/>
        <v>1161.838826207688</v>
      </c>
      <c r="M822" s="3">
        <f t="shared" si="322"/>
        <v>-5.4139942792453242E-4</v>
      </c>
      <c r="N822" s="3">
        <f t="shared" si="328"/>
        <v>5.9818831695930809E-2</v>
      </c>
      <c r="O822" s="3">
        <v>811</v>
      </c>
      <c r="P822" s="3">
        <f t="shared" si="329"/>
        <v>3.2182539682539684</v>
      </c>
      <c r="Q822" s="3">
        <f>(  'Swap(vs6M)_3Y'!B834 + ( ('Swap(vs6M)_5Y'!B830 - 'Swap(vs6M)_3Y'!B834)/2  )*(P822-3) )/100</f>
        <v>1.8681269841269842E-3</v>
      </c>
      <c r="R822" s="3">
        <f t="shared" si="330"/>
        <v>1.5075113305971373</v>
      </c>
      <c r="S822" s="3">
        <f t="shared" si="331"/>
        <v>1.4001993813953817</v>
      </c>
      <c r="T822" s="13">
        <f t="shared" si="332"/>
        <v>0.93416017911902838</v>
      </c>
      <c r="U822" s="13">
        <f t="shared" si="332"/>
        <v>0.91927318947096937</v>
      </c>
      <c r="V822" s="3">
        <f t="shared" si="333"/>
        <v>171.58056485892178</v>
      </c>
      <c r="W822" s="13">
        <f t="shared" si="334"/>
        <v>0.93416017911902838</v>
      </c>
      <c r="X822" s="3">
        <f t="shared" si="335"/>
        <v>1.0271393300875619E-3</v>
      </c>
      <c r="Y822" s="3">
        <f t="shared" si="336"/>
        <v>-4.1876838581826421</v>
      </c>
      <c r="Z822" s="3">
        <f t="shared" si="337"/>
        <v>266.91892701957181</v>
      </c>
      <c r="AA822" s="3">
        <f t="shared" si="338"/>
        <v>2940.7214044582565</v>
      </c>
      <c r="AD822" s="3">
        <f t="shared" si="323"/>
        <v>-5.7116263327117167E-4</v>
      </c>
      <c r="AE822" s="3">
        <f>Eur_1M!B821/100</f>
        <v>0</v>
      </c>
      <c r="AF822" s="3">
        <f t="shared" si="324"/>
        <v>0.94054829476323198</v>
      </c>
      <c r="AG822" s="3">
        <f t="shared" si="325"/>
        <v>5.9451705236768015E-2</v>
      </c>
      <c r="AH822" s="3">
        <f t="shared" si="327"/>
        <v>0.99942883736672883</v>
      </c>
      <c r="AI822" s="3">
        <f t="shared" si="326"/>
        <v>1</v>
      </c>
      <c r="AL822" s="25"/>
      <c r="AM822" s="25"/>
    </row>
    <row r="823" spans="1:39">
      <c r="A823" s="4">
        <v>42052</v>
      </c>
      <c r="B823" s="3">
        <v>141.816</v>
      </c>
      <c r="C823" s="3">
        <f t="shared" si="314"/>
        <v>-2.5001157441215376E-3</v>
      </c>
      <c r="D823" s="3">
        <f t="shared" si="315"/>
        <v>6.2505787340043894E-6</v>
      </c>
      <c r="E823" s="3">
        <f t="shared" si="316"/>
        <v>3.5103453775897988E-4</v>
      </c>
      <c r="F823" s="3">
        <f t="shared" si="317"/>
        <v>1.9130319921846814E-2</v>
      </c>
      <c r="G823" s="3">
        <f t="shared" si="318"/>
        <v>6.4749321366068813E-2</v>
      </c>
      <c r="H823" s="3">
        <f t="shared" si="319"/>
        <v>0.94763613850446049</v>
      </c>
      <c r="I823" s="13">
        <f>I824*(1+(H824*((B823/B824)-1))+((1-H824)*(Eur_1M!B823/100)*((A823-A824)/360)))</f>
        <v>122.45072722457566</v>
      </c>
      <c r="J823" s="3">
        <f t="shared" si="320"/>
        <v>117.15114431978873</v>
      </c>
      <c r="K823" s="3">
        <f t="shared" si="313"/>
        <v>1.1624680153895004</v>
      </c>
      <c r="L823" s="13">
        <f t="shared" si="321"/>
        <v>1162.4680153895004</v>
      </c>
      <c r="M823" s="3">
        <f t="shared" si="322"/>
        <v>-2.3561860777344249E-3</v>
      </c>
      <c r="N823" s="3">
        <f t="shared" si="328"/>
        <v>5.9823058161958716E-2</v>
      </c>
      <c r="O823" s="3">
        <v>812</v>
      </c>
      <c r="P823" s="3">
        <f t="shared" si="329"/>
        <v>3.2222222222222223</v>
      </c>
      <c r="Q823" s="3">
        <f>(  'Swap(vs6M)_3Y'!B835 + ( ('Swap(vs6M)_5Y'!B831 - 'Swap(vs6M)_3Y'!B835)/2  )*(P823-3) )/100</f>
        <v>1.8461111111111111E-3</v>
      </c>
      <c r="R823" s="3">
        <f t="shared" si="330"/>
        <v>1.5110000951877061</v>
      </c>
      <c r="S823" s="3">
        <f t="shared" si="331"/>
        <v>1.4036144193647258</v>
      </c>
      <c r="T823" s="13">
        <f t="shared" si="332"/>
        <v>0.93460578668975103</v>
      </c>
      <c r="U823" s="13">
        <f t="shared" si="332"/>
        <v>0.91978315051960091</v>
      </c>
      <c r="V823" s="3">
        <f t="shared" si="333"/>
        <v>172.12134606350526</v>
      </c>
      <c r="W823" s="13">
        <f t="shared" si="334"/>
        <v>0.93460578668975103</v>
      </c>
      <c r="X823" s="3">
        <f t="shared" si="335"/>
        <v>1.0204910740003157E-3</v>
      </c>
      <c r="Y823" s="3">
        <f t="shared" si="336"/>
        <v>-4.1555720739572788</v>
      </c>
      <c r="Z823" s="3">
        <f t="shared" si="337"/>
        <v>265.82470099867703</v>
      </c>
      <c r="AA823" s="3">
        <f t="shared" si="338"/>
        <v>2946.1679612085436</v>
      </c>
      <c r="AD823" s="3">
        <f t="shared" si="323"/>
        <v>-2.4969930576558275E-3</v>
      </c>
      <c r="AE823" s="3">
        <f>Eur_1M!B822/100</f>
        <v>1.0000000000000001E-5</v>
      </c>
      <c r="AF823" s="3">
        <f t="shared" si="324"/>
        <v>0.94763613850446049</v>
      </c>
      <c r="AG823" s="3">
        <f t="shared" si="325"/>
        <v>5.236386149553951E-2</v>
      </c>
      <c r="AH823" s="3">
        <f t="shared" si="327"/>
        <v>0.99750300694234417</v>
      </c>
      <c r="AI823" s="3">
        <f t="shared" si="326"/>
        <v>1.0000100000000001</v>
      </c>
      <c r="AL823" s="25"/>
      <c r="AM823" s="25"/>
    </row>
    <row r="824" spans="1:39">
      <c r="A824" s="4">
        <v>42051</v>
      </c>
      <c r="B824" s="3">
        <v>142.17099999999999</v>
      </c>
      <c r="C824" s="3">
        <f t="shared" si="314"/>
        <v>-1.08964252934987E-3</v>
      </c>
      <c r="D824" s="3">
        <f t="shared" si="315"/>
        <v>1.1873208417679823E-6</v>
      </c>
      <c r="E824" s="3">
        <f t="shared" si="316"/>
        <v>3.4512438647629881E-4</v>
      </c>
      <c r="F824" s="3">
        <f t="shared" si="317"/>
        <v>2.104697405512896E-2</v>
      </c>
      <c r="G824" s="3">
        <f t="shared" si="318"/>
        <v>6.3792577514697468E-2</v>
      </c>
      <c r="H824" s="3">
        <f t="shared" si="319"/>
        <v>0.94249923529720692</v>
      </c>
      <c r="I824" s="13">
        <f>I825*(1+(H825*((B824/B825)-1))+((1-H825)*(Eur_1M!B824/100)*((A824-A825)/360)))</f>
        <v>122.73958408989779</v>
      </c>
      <c r="J824" s="3">
        <f t="shared" si="320"/>
        <v>117.42749965947611</v>
      </c>
      <c r="K824" s="3">
        <f t="shared" si="313"/>
        <v>1.165210235665145</v>
      </c>
      <c r="L824" s="13">
        <f t="shared" si="321"/>
        <v>1165.2102356651451</v>
      </c>
      <c r="M824" s="3">
        <f t="shared" si="322"/>
        <v>-1.0278693103229191E-3</v>
      </c>
      <c r="N824" s="3">
        <f t="shared" si="328"/>
        <v>5.9870000510888283E-2</v>
      </c>
      <c r="O824" s="3">
        <v>813</v>
      </c>
      <c r="P824" s="3">
        <f t="shared" si="329"/>
        <v>3.2261904761904763</v>
      </c>
      <c r="Q824" s="3">
        <f>(  'Swap(vs6M)_3Y'!B836 + ( ('Swap(vs6M)_5Y'!B832 - 'Swap(vs6M)_3Y'!B836)/2  )*(P824-3) )/100</f>
        <v>1.8477678571428575E-3</v>
      </c>
      <c r="R824" s="3">
        <f t="shared" si="330"/>
        <v>1.5310653280516038</v>
      </c>
      <c r="S824" s="3">
        <f t="shared" si="331"/>
        <v>1.4235292324239754</v>
      </c>
      <c r="T824" s="13">
        <f t="shared" si="332"/>
        <v>0.9371233760879647</v>
      </c>
      <c r="U824" s="13">
        <f t="shared" si="332"/>
        <v>0.92270860292556467</v>
      </c>
      <c r="V824" s="3">
        <f t="shared" si="333"/>
        <v>174.72128221905973</v>
      </c>
      <c r="W824" s="13">
        <f t="shared" si="334"/>
        <v>0.9371233760879647</v>
      </c>
      <c r="X824" s="3">
        <f t="shared" si="335"/>
        <v>9.8610556262208643E-4</v>
      </c>
      <c r="Y824" s="3">
        <f t="shared" si="336"/>
        <v>-4.0943165874971923</v>
      </c>
      <c r="Z824" s="3">
        <f t="shared" si="337"/>
        <v>258.60162960204417</v>
      </c>
      <c r="AA824" s="3">
        <f t="shared" si="338"/>
        <v>2959.1408421571728</v>
      </c>
      <c r="AD824" s="3">
        <f t="shared" si="323"/>
        <v>-1.0890490844961409E-3</v>
      </c>
      <c r="AE824" s="3">
        <f>Eur_1M!B823/100</f>
        <v>1.0000000000000001E-5</v>
      </c>
      <c r="AF824" s="3">
        <f t="shared" si="324"/>
        <v>0.94249923529720692</v>
      </c>
      <c r="AG824" s="3">
        <f t="shared" si="325"/>
        <v>5.7500764702793083E-2</v>
      </c>
      <c r="AH824" s="3">
        <f t="shared" si="327"/>
        <v>0.99891095091550386</v>
      </c>
      <c r="AI824" s="3">
        <f t="shared" si="326"/>
        <v>1.0000100000000001</v>
      </c>
      <c r="AL824" s="25"/>
      <c r="AM824" s="25"/>
    </row>
    <row r="825" spans="1:39">
      <c r="A825" s="4">
        <v>42048</v>
      </c>
      <c r="B825" s="3">
        <v>142.32599999999999</v>
      </c>
      <c r="C825" s="3">
        <f t="shared" si="314"/>
        <v>4.9184071397164509E-5</v>
      </c>
      <c r="D825" s="3">
        <f t="shared" si="315"/>
        <v>2.4190728792013762E-9</v>
      </c>
      <c r="E825" s="3">
        <f t="shared" si="316"/>
        <v>3.4561669466977443E-4</v>
      </c>
      <c r="F825" s="3">
        <f t="shared" si="317"/>
        <v>2.3432621613498249E-2</v>
      </c>
      <c r="G825" s="3">
        <f t="shared" si="318"/>
        <v>6.3315440982116555E-2</v>
      </c>
      <c r="H825" s="3">
        <f t="shared" si="319"/>
        <v>0.94334653091473075</v>
      </c>
      <c r="I825" s="13">
        <f>I826*(1+(H826*((B825/B826)-1))+((1-H826)*(Eur_1M!B825/100)*((A825-A826)/360)))</f>
        <v>122.86580920189179</v>
      </c>
      <c r="J825" s="3">
        <f t="shared" si="320"/>
        <v>117.54826183579925</v>
      </c>
      <c r="K825" s="3">
        <f t="shared" si="313"/>
        <v>1.1664085352486409</v>
      </c>
      <c r="L825" s="13">
        <f t="shared" si="321"/>
        <v>1166.4085352486409</v>
      </c>
      <c r="M825" s="3">
        <f t="shared" si="322"/>
        <v>4.5484551174799859E-5</v>
      </c>
      <c r="N825" s="3">
        <f t="shared" si="328"/>
        <v>6.0013397669977764E-2</v>
      </c>
      <c r="O825" s="3">
        <v>814</v>
      </c>
      <c r="P825" s="3">
        <f t="shared" si="329"/>
        <v>3.2301587301587302</v>
      </c>
      <c r="Q825" s="3">
        <f>(  'Swap(vs6M)_3Y'!B837 + ( ('Swap(vs6M)_5Y'!B833 - 'Swap(vs6M)_3Y'!B837)/2  )*(P825-3) )/100</f>
        <v>1.9211984126984128E-3</v>
      </c>
      <c r="R825" s="3">
        <f t="shared" si="330"/>
        <v>1.5385885497251581</v>
      </c>
      <c r="S825" s="3">
        <f t="shared" si="331"/>
        <v>1.4307286164762723</v>
      </c>
      <c r="T825" s="13">
        <f t="shared" si="332"/>
        <v>0.93804761216807553</v>
      </c>
      <c r="U825" s="13">
        <f t="shared" si="332"/>
        <v>0.9237459957813291</v>
      </c>
      <c r="V825" s="3">
        <f t="shared" si="333"/>
        <v>176.11555533546687</v>
      </c>
      <c r="W825" s="13">
        <f t="shared" si="334"/>
        <v>0.93804761216807553</v>
      </c>
      <c r="X825" s="3">
        <f t="shared" si="335"/>
        <v>9.7085952870669097E-4</v>
      </c>
      <c r="Y825" s="3">
        <f t="shared" si="336"/>
        <v>-4.1423353675448578</v>
      </c>
      <c r="Z825" s="3">
        <f t="shared" si="337"/>
        <v>256.05299177923246</v>
      </c>
      <c r="AA825" s="3">
        <f t="shared" si="338"/>
        <v>2965.3864499092242</v>
      </c>
      <c r="AD825" s="3">
        <f t="shared" si="323"/>
        <v>4.9185280953434329E-5</v>
      </c>
      <c r="AE825" s="3">
        <f>Eur_1M!B824/100</f>
        <v>2.0000000000000002E-5</v>
      </c>
      <c r="AF825" s="3">
        <f t="shared" si="324"/>
        <v>0.94334653091473075</v>
      </c>
      <c r="AG825" s="3">
        <f t="shared" si="325"/>
        <v>5.6653469085269248E-2</v>
      </c>
      <c r="AH825" s="3">
        <f t="shared" si="327"/>
        <v>1.0000491852809534</v>
      </c>
      <c r="AI825" s="3">
        <f t="shared" si="326"/>
        <v>1.0000199999999999</v>
      </c>
      <c r="AL825" s="25"/>
      <c r="AM825" s="25"/>
    </row>
    <row r="826" spans="1:39">
      <c r="A826" s="4">
        <v>42047</v>
      </c>
      <c r="B826" s="3">
        <v>142.31899999999999</v>
      </c>
      <c r="C826" s="3">
        <f t="shared" si="314"/>
        <v>3.6040387307129328E-3</v>
      </c>
      <c r="D826" s="3">
        <f t="shared" si="315"/>
        <v>1.2989095172478888E-5</v>
      </c>
      <c r="E826" s="3">
        <f t="shared" si="316"/>
        <v>3.5772053255402736E-4</v>
      </c>
      <c r="F826" s="3">
        <f t="shared" si="317"/>
        <v>2.6862842226401562E-2</v>
      </c>
      <c r="G826" s="3">
        <f t="shared" si="318"/>
        <v>6.3660529104917152E-2</v>
      </c>
      <c r="H826" s="3">
        <f t="shared" si="319"/>
        <v>0.92469537920473843</v>
      </c>
      <c r="I826" s="13">
        <f>I827*(1+(H827*((B826/B827)-1))+((1-H827)*(Eur_1M!B826/100)*((A826-A827)/360)))</f>
        <v>122.8602208327987</v>
      </c>
      <c r="J826" s="3">
        <f t="shared" si="320"/>
        <v>117.54291532746096</v>
      </c>
      <c r="K826" s="3">
        <f t="shared" si="313"/>
        <v>1.1663554828864693</v>
      </c>
      <c r="L826" s="13">
        <f t="shared" si="321"/>
        <v>1166.3554828864692</v>
      </c>
      <c r="M826" s="3">
        <f t="shared" si="322"/>
        <v>3.3514248767483475E-3</v>
      </c>
      <c r="N826" s="3">
        <f t="shared" si="328"/>
        <v>5.9974291840387044E-2</v>
      </c>
      <c r="O826" s="3">
        <v>815</v>
      </c>
      <c r="P826" s="3">
        <f t="shared" si="329"/>
        <v>3.2341269841269842</v>
      </c>
      <c r="Q826" s="3">
        <f>(  'Swap(vs6M)_3Y'!B838 + ( ('Swap(vs6M)_5Y'!B834 - 'Swap(vs6M)_3Y'!B838)/2  )*(P826-3) )/100</f>
        <v>1.7947400793650794E-3</v>
      </c>
      <c r="R826" s="3">
        <f t="shared" si="330"/>
        <v>1.534499891317751</v>
      </c>
      <c r="S826" s="3">
        <f t="shared" si="331"/>
        <v>1.4266440520414452</v>
      </c>
      <c r="T826" s="13">
        <f t="shared" si="332"/>
        <v>0.93754664001270283</v>
      </c>
      <c r="U826" s="13">
        <f t="shared" si="332"/>
        <v>0.92315874013062449</v>
      </c>
      <c r="V826" s="3">
        <f t="shared" si="333"/>
        <v>175.69680134461589</v>
      </c>
      <c r="W826" s="13">
        <f t="shared" si="334"/>
        <v>0.93754664001270283</v>
      </c>
      <c r="X826" s="3">
        <f t="shared" si="335"/>
        <v>9.7705958441069688E-4</v>
      </c>
      <c r="Y826" s="3">
        <f t="shared" si="336"/>
        <v>-4.0377102740524782</v>
      </c>
      <c r="Z826" s="3">
        <f t="shared" si="337"/>
        <v>257.81318041459429</v>
      </c>
      <c r="AA826" s="3">
        <f t="shared" si="338"/>
        <v>2968.333048004878</v>
      </c>
      <c r="AD826" s="3">
        <f t="shared" si="323"/>
        <v>3.6105410875344468E-3</v>
      </c>
      <c r="AE826" s="3">
        <f>Eur_1M!B825/100</f>
        <v>2.0000000000000002E-5</v>
      </c>
      <c r="AF826" s="3">
        <f t="shared" si="324"/>
        <v>0.92469537920473843</v>
      </c>
      <c r="AG826" s="3">
        <f t="shared" si="325"/>
        <v>7.5304620795261568E-2</v>
      </c>
      <c r="AH826" s="3">
        <f t="shared" si="327"/>
        <v>1.0036105410875344</v>
      </c>
      <c r="AI826" s="3">
        <f t="shared" si="326"/>
        <v>1.0000199999999999</v>
      </c>
      <c r="AL826" s="25"/>
      <c r="AM826" s="25"/>
    </row>
    <row r="827" spans="1:39">
      <c r="A827" s="4">
        <v>42046</v>
      </c>
      <c r="B827" s="3">
        <v>141.80699999999999</v>
      </c>
      <c r="C827" s="3">
        <f t="shared" si="314"/>
        <v>2.3979124171603252E-4</v>
      </c>
      <c r="D827" s="3">
        <f t="shared" si="315"/>
        <v>5.7499839603716735E-8</v>
      </c>
      <c r="E827" s="3">
        <f t="shared" si="316"/>
        <v>3.457808318266217E-4</v>
      </c>
      <c r="F827" s="3">
        <f t="shared" si="317"/>
        <v>2.2234403942255895E-2</v>
      </c>
      <c r="G827" s="3">
        <f t="shared" si="318"/>
        <v>6.360335044834485E-2</v>
      </c>
      <c r="H827" s="3">
        <f t="shared" si="319"/>
        <v>0.92979006431193556</v>
      </c>
      <c r="I827" s="13">
        <f>I828*(1+(H828*((B827/B828)-1))+((1-H828)*(Eur_1M!B827/100)*((A827-A828)/360)))</f>
        <v>122.44915324816228</v>
      </c>
      <c r="J827" s="3">
        <f t="shared" si="320"/>
        <v>117.14963846398747</v>
      </c>
      <c r="K827" s="3">
        <f t="shared" si="313"/>
        <v>1.1624530730753224</v>
      </c>
      <c r="L827" s="13">
        <f t="shared" si="321"/>
        <v>1162.4530730753224</v>
      </c>
      <c r="M827" s="3">
        <f t="shared" si="322"/>
        <v>2.2601891163529967E-4</v>
      </c>
      <c r="N827" s="3">
        <f t="shared" si="328"/>
        <v>6.0079237684383065E-2</v>
      </c>
      <c r="O827" s="3">
        <v>816</v>
      </c>
      <c r="P827" s="3">
        <f t="shared" si="329"/>
        <v>3.2380952380952381</v>
      </c>
      <c r="Q827" s="3">
        <f>(  'Swap(vs6M)_3Y'!B839 + ( ('Swap(vs6M)_5Y'!B835 - 'Swap(vs6M)_3Y'!B839)/2  )*(P827-3) )/100</f>
        <v>1.8559523809523811E-3</v>
      </c>
      <c r="R827" s="3">
        <f t="shared" si="330"/>
        <v>1.5020346205347135</v>
      </c>
      <c r="S827" s="3">
        <f t="shared" si="331"/>
        <v>1.3939237853325959</v>
      </c>
      <c r="T827" s="13">
        <f t="shared" si="332"/>
        <v>0.93345591599714184</v>
      </c>
      <c r="U827" s="13">
        <f t="shared" si="332"/>
        <v>0.91832968958462602</v>
      </c>
      <c r="V827" s="3">
        <f t="shared" si="333"/>
        <v>172.27139038714461</v>
      </c>
      <c r="W827" s="13">
        <f t="shared" si="334"/>
        <v>0.93345591599714184</v>
      </c>
      <c r="X827" s="3">
        <f t="shared" si="335"/>
        <v>1.0274431135954489E-3</v>
      </c>
      <c r="Y827" s="3">
        <f t="shared" si="336"/>
        <v>-4.1998548060208316</v>
      </c>
      <c r="Z827" s="3">
        <f t="shared" si="337"/>
        <v>270.09881385315151</v>
      </c>
      <c r="AA827" s="3">
        <f t="shared" si="338"/>
        <v>2955.8217584093791</v>
      </c>
      <c r="AD827" s="3">
        <f t="shared" si="323"/>
        <v>2.3981999393396514E-4</v>
      </c>
      <c r="AE827" s="3">
        <f>Eur_1M!B826/100</f>
        <v>1.0000000000000001E-5</v>
      </c>
      <c r="AF827" s="3">
        <f t="shared" si="324"/>
        <v>0.92979006431193556</v>
      </c>
      <c r="AG827" s="3">
        <f t="shared" si="325"/>
        <v>7.020993568806444E-2</v>
      </c>
      <c r="AH827" s="3">
        <f t="shared" si="327"/>
        <v>1.000239819993934</v>
      </c>
      <c r="AI827" s="3">
        <f t="shared" si="326"/>
        <v>1.0000100000000001</v>
      </c>
      <c r="AL827" s="25"/>
      <c r="AM827" s="25"/>
    </row>
    <row r="828" spans="1:39">
      <c r="A828" s="4">
        <v>42045</v>
      </c>
      <c r="B828" s="3">
        <v>141.773</v>
      </c>
      <c r="C828" s="3">
        <f t="shared" si="314"/>
        <v>-1.1138370719836063E-3</v>
      </c>
      <c r="D828" s="3">
        <f t="shared" si="315"/>
        <v>1.2406330229250133E-6</v>
      </c>
      <c r="E828" s="3">
        <f t="shared" si="316"/>
        <v>3.7052710216507918E-4</v>
      </c>
      <c r="F828" s="3">
        <f t="shared" si="317"/>
        <v>2.6974951060336434E-2</v>
      </c>
      <c r="G828" s="3">
        <f t="shared" si="318"/>
        <v>6.4886233184815442E-2</v>
      </c>
      <c r="H828" s="3">
        <f t="shared" si="319"/>
        <v>0.94255884226238695</v>
      </c>
      <c r="I828" s="13">
        <f>I829*(1+(H829*((B828/B829)-1))+((1-H829)*(Eur_1M!B828/100)*((A828-A829)/360)))</f>
        <v>122.42148055120872</v>
      </c>
      <c r="J828" s="3">
        <f t="shared" si="320"/>
        <v>117.12316342224617</v>
      </c>
      <c r="K828" s="3">
        <f t="shared" si="313"/>
        <v>1.1621903663863773</v>
      </c>
      <c r="L828" s="13">
        <f t="shared" si="321"/>
        <v>1162.1903663863773</v>
      </c>
      <c r="M828" s="3">
        <f t="shared" si="322"/>
        <v>-1.05771099732512E-3</v>
      </c>
      <c r="N828" s="3">
        <f t="shared" si="328"/>
        <v>6.0333051029775341E-2</v>
      </c>
      <c r="O828" s="3">
        <v>817</v>
      </c>
      <c r="P828" s="3">
        <f t="shared" si="329"/>
        <v>3.2420634920634921</v>
      </c>
      <c r="Q828" s="3">
        <f>(  'Swap(vs6M)_3Y'!B840 + ( ('Swap(vs6M)_5Y'!B836 - 'Swap(vs6M)_3Y'!B840)/2  )*(P828-3) )/100</f>
        <v>1.8237103174603175E-3</v>
      </c>
      <c r="R828" s="3">
        <f t="shared" si="330"/>
        <v>1.4923470915594603</v>
      </c>
      <c r="S828" s="3">
        <f t="shared" si="331"/>
        <v>1.3837130227736727</v>
      </c>
      <c r="T828" s="13">
        <f t="shared" si="332"/>
        <v>0.93219591126362367</v>
      </c>
      <c r="U828" s="13">
        <f t="shared" si="332"/>
        <v>0.91677682780379977</v>
      </c>
      <c r="V828" s="3">
        <f t="shared" si="333"/>
        <v>172.01680733457579</v>
      </c>
      <c r="W828" s="13">
        <f t="shared" si="334"/>
        <v>0.93219591126362367</v>
      </c>
      <c r="X828" s="3">
        <f t="shared" si="335"/>
        <v>1.0376673758504648E-3</v>
      </c>
      <c r="Y828" s="3">
        <f t="shared" si="336"/>
        <v>-4.2129781964403756</v>
      </c>
      <c r="Z828" s="3">
        <f t="shared" si="337"/>
        <v>274.1507945604003</v>
      </c>
      <c r="AA828" s="3">
        <f t="shared" si="338"/>
        <v>2954.7268625479187</v>
      </c>
      <c r="AD828" s="3">
        <f t="shared" si="323"/>
        <v>-1.1132169857185348E-3</v>
      </c>
      <c r="AE828" s="3">
        <f>Eur_1M!B827/100</f>
        <v>0</v>
      </c>
      <c r="AF828" s="3">
        <f t="shared" si="324"/>
        <v>0.94255884226238695</v>
      </c>
      <c r="AG828" s="3">
        <f t="shared" si="325"/>
        <v>5.7441157737613047E-2</v>
      </c>
      <c r="AH828" s="3">
        <f t="shared" si="327"/>
        <v>0.99888678301428147</v>
      </c>
      <c r="AI828" s="3">
        <f t="shared" si="326"/>
        <v>1</v>
      </c>
      <c r="AL828" s="25"/>
      <c r="AM828" s="25"/>
    </row>
    <row r="829" spans="1:39">
      <c r="A829" s="4">
        <v>42044</v>
      </c>
      <c r="B829" s="3">
        <v>141.93100000000001</v>
      </c>
      <c r="C829" s="3">
        <f t="shared" si="314"/>
        <v>-2.0200676236486808E-3</v>
      </c>
      <c r="D829" s="3">
        <f t="shared" si="315"/>
        <v>4.0806732041136281E-6</v>
      </c>
      <c r="E829" s="3">
        <f t="shared" si="316"/>
        <v>3.6933371798665414E-4</v>
      </c>
      <c r="F829" s="3">
        <f t="shared" si="317"/>
        <v>2.7871420139046008E-2</v>
      </c>
      <c r="G829" s="3">
        <f t="shared" si="318"/>
        <v>6.4530696017279204E-2</v>
      </c>
      <c r="H829" s="3">
        <f t="shared" si="319"/>
        <v>0.94963554523960714</v>
      </c>
      <c r="I829" s="13">
        <f>I830*(1+(H830*((B829/B830)-1))+((1-H830)*(Eur_1M!B829/100)*((A829-A830)/360)))</f>
        <v>122.55103560131884</v>
      </c>
      <c r="J829" s="3">
        <f t="shared" si="320"/>
        <v>117.24711141926355</v>
      </c>
      <c r="K829" s="3">
        <f t="shared" si="313"/>
        <v>1.1634202782488769</v>
      </c>
      <c r="L829" s="13">
        <f t="shared" si="321"/>
        <v>1163.4202782488769</v>
      </c>
      <c r="M829" s="3">
        <f t="shared" si="322"/>
        <v>-1.9060841623792294E-3</v>
      </c>
      <c r="N829" s="3">
        <f t="shared" si="328"/>
        <v>6.0243418732952102E-2</v>
      </c>
      <c r="O829" s="3">
        <v>818</v>
      </c>
      <c r="P829" s="3">
        <f t="shared" si="329"/>
        <v>3.246031746031746</v>
      </c>
      <c r="Q829" s="3">
        <f>(  'Swap(vs6M)_3Y'!B841 + ( ('Swap(vs6M)_5Y'!B837 - 'Swap(vs6M)_3Y'!B841)/2  )*(P829-3) )/100</f>
        <v>1.9699206349206352E-3</v>
      </c>
      <c r="R829" s="3">
        <f t="shared" si="330"/>
        <v>1.5077428711687419</v>
      </c>
      <c r="S829" s="3">
        <f t="shared" si="331"/>
        <v>1.3992038274381005</v>
      </c>
      <c r="T829" s="13">
        <f t="shared" si="332"/>
        <v>0.93418982570117404</v>
      </c>
      <c r="U829" s="13">
        <f t="shared" si="332"/>
        <v>0.91912406541664149</v>
      </c>
      <c r="V829" s="3">
        <f t="shared" si="333"/>
        <v>173.58984047265767</v>
      </c>
      <c r="W829" s="13">
        <f t="shared" si="334"/>
        <v>0.93418982570117404</v>
      </c>
      <c r="X829" s="3">
        <f t="shared" si="335"/>
        <v>1.0137925740800868E-3</v>
      </c>
      <c r="Y829" s="3">
        <f t="shared" si="336"/>
        <v>-4.289130826050342</v>
      </c>
      <c r="Z829" s="3">
        <f t="shared" si="337"/>
        <v>268.33958055377241</v>
      </c>
      <c r="AA829" s="3">
        <f t="shared" si="338"/>
        <v>2964.4889564371874</v>
      </c>
      <c r="AD829" s="3">
        <f t="shared" si="323"/>
        <v>-2.0180286602257125E-3</v>
      </c>
      <c r="AE829" s="3">
        <f>Eur_1M!B828/100</f>
        <v>-1.0000000000000001E-5</v>
      </c>
      <c r="AF829" s="3">
        <f t="shared" si="324"/>
        <v>0.94963554523960714</v>
      </c>
      <c r="AG829" s="3">
        <f t="shared" si="325"/>
        <v>5.0364454760392863E-2</v>
      </c>
      <c r="AH829" s="3">
        <f t="shared" si="327"/>
        <v>0.99798197133977429</v>
      </c>
      <c r="AI829" s="3">
        <f t="shared" si="326"/>
        <v>0.99999000000000005</v>
      </c>
      <c r="AL829" s="25"/>
      <c r="AM829" s="25"/>
    </row>
    <row r="830" spans="1:39">
      <c r="A830" s="4">
        <v>42041</v>
      </c>
      <c r="B830" s="3">
        <v>142.21799999999999</v>
      </c>
      <c r="C830" s="3">
        <f t="shared" si="314"/>
        <v>-1.384238872205637E-3</v>
      </c>
      <c r="D830" s="3">
        <f t="shared" si="315"/>
        <v>1.9161172553251338E-6</v>
      </c>
      <c r="E830" s="3">
        <f t="shared" si="316"/>
        <v>3.7720664934123578E-4</v>
      </c>
      <c r="F830" s="3">
        <f t="shared" si="317"/>
        <v>3.3348886287408792E-2</v>
      </c>
      <c r="G830" s="3">
        <f t="shared" si="318"/>
        <v>6.3656503243855161E-2</v>
      </c>
      <c r="H830" s="3">
        <f t="shared" si="319"/>
        <v>0.94363284806290826</v>
      </c>
      <c r="I830" s="13">
        <f>I831*(1+(H831*((B830/B831)-1))+((1-H831)*(Eur_1M!B830/100)*((A830-A831)/360)))</f>
        <v>122.78485095444178</v>
      </c>
      <c r="J830" s="3">
        <f t="shared" si="320"/>
        <v>117.4708074053858</v>
      </c>
      <c r="K830" s="3">
        <f t="shared" si="313"/>
        <v>1.1656399700030462</v>
      </c>
      <c r="L830" s="13">
        <f t="shared" si="321"/>
        <v>1165.6399700030463</v>
      </c>
      <c r="M830" s="3">
        <f t="shared" si="322"/>
        <v>-1.2515322834686031E-3</v>
      </c>
      <c r="N830" s="3">
        <f t="shared" si="328"/>
        <v>6.0706826477577989E-2</v>
      </c>
      <c r="O830" s="3">
        <v>819</v>
      </c>
      <c r="P830" s="3">
        <f t="shared" si="329"/>
        <v>3.25</v>
      </c>
      <c r="Q830" s="3">
        <f>(  'Swap(vs6M)_3Y'!B842 + ( ('Swap(vs6M)_5Y'!B838 - 'Swap(vs6M)_3Y'!B842)/2  )*(P830-3) )/100</f>
        <v>1.9984999999999998E-3</v>
      </c>
      <c r="R830" s="3">
        <f t="shared" si="330"/>
        <v>1.5145544726950453</v>
      </c>
      <c r="S830" s="3">
        <f t="shared" si="331"/>
        <v>1.4051136848772441</v>
      </c>
      <c r="T830" s="13">
        <f t="shared" si="332"/>
        <v>0.93505736545640761</v>
      </c>
      <c r="U830" s="13">
        <f t="shared" si="332"/>
        <v>0.92000626231516902</v>
      </c>
      <c r="V830" s="3">
        <f t="shared" si="333"/>
        <v>175.89016873720391</v>
      </c>
      <c r="W830" s="13">
        <f t="shared" si="334"/>
        <v>0.93505736545640761</v>
      </c>
      <c r="X830" s="3">
        <f t="shared" si="335"/>
        <v>9.9324809846748456E-4</v>
      </c>
      <c r="Y830" s="3">
        <f t="shared" si="336"/>
        <v>-4.313476446733393</v>
      </c>
      <c r="Z830" s="3">
        <f t="shared" si="337"/>
        <v>266.2609612615384</v>
      </c>
      <c r="AA830" s="3">
        <f t="shared" si="338"/>
        <v>2970.6627297247246</v>
      </c>
      <c r="AD830" s="3">
        <f t="shared" si="323"/>
        <v>-1.3832812554857021E-3</v>
      </c>
      <c r="AE830" s="3">
        <f>Eur_1M!B829/100</f>
        <v>2.0000000000000002E-5</v>
      </c>
      <c r="AF830" s="3">
        <f t="shared" si="324"/>
        <v>0.94363284806290826</v>
      </c>
      <c r="AG830" s="3">
        <f t="shared" si="325"/>
        <v>5.6367151937091742E-2</v>
      </c>
      <c r="AH830" s="3">
        <f t="shared" si="327"/>
        <v>0.9986167187445143</v>
      </c>
      <c r="AI830" s="3">
        <f t="shared" si="326"/>
        <v>1.0000199999999999</v>
      </c>
      <c r="AL830" s="25"/>
      <c r="AM830" s="25"/>
    </row>
    <row r="831" spans="1:39">
      <c r="A831" s="4">
        <v>42040</v>
      </c>
      <c r="B831" s="3">
        <v>142.41499999999999</v>
      </c>
      <c r="C831" s="3">
        <f t="shared" si="314"/>
        <v>1.6853577562845522E-4</v>
      </c>
      <c r="D831" s="3">
        <f t="shared" si="315"/>
        <v>2.8404307666685001E-8</v>
      </c>
      <c r="E831" s="3">
        <f t="shared" si="316"/>
        <v>3.7551372421307754E-4</v>
      </c>
      <c r="F831" s="3">
        <f t="shared" si="317"/>
        <v>3.4260693019337256E-2</v>
      </c>
      <c r="G831" s="3">
        <f t="shared" si="318"/>
        <v>6.3182133715162389E-2</v>
      </c>
      <c r="H831" s="3">
        <f t="shared" si="319"/>
        <v>0.90419026398099944</v>
      </c>
      <c r="I831" s="13">
        <f>I832*(1+(H832*((B831/B832)-1))+((1-H832)*(Eur_1M!B831/100)*((A831-A832)/360)))</f>
        <v>122.93861636044635</v>
      </c>
      <c r="J831" s="3">
        <f t="shared" si="320"/>
        <v>117.61791795081518</v>
      </c>
      <c r="K831" s="3">
        <f t="shared" si="313"/>
        <v>1.1670997193275714</v>
      </c>
      <c r="L831" s="13">
        <f t="shared" si="321"/>
        <v>1167.0997193275714</v>
      </c>
      <c r="M831" s="3">
        <f t="shared" si="322"/>
        <v>1.5212830714173058E-4</v>
      </c>
      <c r="N831" s="3">
        <f t="shared" si="328"/>
        <v>6.0824080694853337E-2</v>
      </c>
      <c r="O831" s="3">
        <v>820</v>
      </c>
      <c r="P831" s="3">
        <f t="shared" si="329"/>
        <v>3.253968253968254</v>
      </c>
      <c r="Q831" s="3">
        <f>(  'Swap(vs6M)_3Y'!B843 + ( ('Swap(vs6M)_5Y'!B839 - 'Swap(vs6M)_3Y'!B843)/2  )*(P831-3) )/100</f>
        <v>2.0431746031746032E-3</v>
      </c>
      <c r="R831" s="3">
        <f t="shared" si="330"/>
        <v>1.5237946207218518</v>
      </c>
      <c r="S831" s="3">
        <f t="shared" si="331"/>
        <v>1.4140755275622892</v>
      </c>
      <c r="T831" s="13">
        <f t="shared" si="332"/>
        <v>0.93621998812428153</v>
      </c>
      <c r="U831" s="13">
        <f t="shared" si="332"/>
        <v>0.92133013614102455</v>
      </c>
      <c r="V831" s="3">
        <f t="shared" si="333"/>
        <v>177.43702674709527</v>
      </c>
      <c r="W831" s="13">
        <f t="shared" si="334"/>
        <v>0.93621998812428153</v>
      </c>
      <c r="X831" s="3">
        <f t="shared" si="335"/>
        <v>9.7569672129561424E-4</v>
      </c>
      <c r="Y831" s="3">
        <f t="shared" si="336"/>
        <v>-4.3283608555758901</v>
      </c>
      <c r="Z831" s="3">
        <f t="shared" si="337"/>
        <v>263.03869431522975</v>
      </c>
      <c r="AA831" s="3">
        <f t="shared" si="338"/>
        <v>2978.1132859909721</v>
      </c>
      <c r="AD831" s="3">
        <f t="shared" si="323"/>
        <v>1.6854997858017917E-4</v>
      </c>
      <c r="AE831" s="3">
        <f>Eur_1M!B830/100</f>
        <v>0</v>
      </c>
      <c r="AF831" s="3">
        <f t="shared" si="324"/>
        <v>0.90419026398099944</v>
      </c>
      <c r="AG831" s="3">
        <f t="shared" si="325"/>
        <v>9.5809736019000558E-2</v>
      </c>
      <c r="AH831" s="3">
        <f t="shared" si="327"/>
        <v>1.0001685499785802</v>
      </c>
      <c r="AI831" s="3">
        <f t="shared" si="326"/>
        <v>1</v>
      </c>
      <c r="AL831" s="25"/>
      <c r="AM831" s="25"/>
    </row>
    <row r="832" spans="1:39">
      <c r="A832" s="4">
        <v>42039</v>
      </c>
      <c r="B832" s="3">
        <v>142.39099999999999</v>
      </c>
      <c r="C832" s="3">
        <f t="shared" si="314"/>
        <v>4.8469863582520649E-4</v>
      </c>
      <c r="D832" s="3">
        <f t="shared" si="315"/>
        <v>2.3493276757081614E-7</v>
      </c>
      <c r="E832" s="3">
        <f t="shared" si="316"/>
        <v>3.7617819459786811E-4</v>
      </c>
      <c r="F832" s="3">
        <f t="shared" si="317"/>
        <v>3.3259766294420373E-2</v>
      </c>
      <c r="G832" s="3">
        <f t="shared" si="318"/>
        <v>6.3584051915072839E-2</v>
      </c>
      <c r="H832" s="3">
        <f t="shared" si="319"/>
        <v>0.90262351629200444</v>
      </c>
      <c r="I832" s="13">
        <f>I833*(1+(H833*((B832/B833)-1))+((1-H833)*(Eur_1M!B832/100)*((A832-A833)/360)))</f>
        <v>122.91991533937052</v>
      </c>
      <c r="J832" s="3">
        <f t="shared" si="320"/>
        <v>117.60002629701582</v>
      </c>
      <c r="K832" s="3">
        <f t="shared" si="313"/>
        <v>1.1669221839274269</v>
      </c>
      <c r="L832" s="13">
        <f t="shared" si="321"/>
        <v>1166.9221839274269</v>
      </c>
      <c r="M832" s="3">
        <f t="shared" si="322"/>
        <v>4.2749962917244306E-4</v>
      </c>
      <c r="N832" s="3">
        <f t="shared" si="328"/>
        <v>6.0842705105925245E-2</v>
      </c>
      <c r="O832" s="3">
        <v>821</v>
      </c>
      <c r="P832" s="3">
        <f t="shared" si="329"/>
        <v>3.2579365079365079</v>
      </c>
      <c r="Q832" s="3">
        <f>(  'Swap(vs6M)_3Y'!B844 + ( ('Swap(vs6M)_5Y'!B840 - 'Swap(vs6M)_3Y'!B844)/2  )*(P832-3) )/100</f>
        <v>1.9520476190476189E-3</v>
      </c>
      <c r="R832" s="3">
        <f t="shared" si="330"/>
        <v>1.5184857932447895</v>
      </c>
      <c r="S832" s="3">
        <f t="shared" si="331"/>
        <v>1.4086662019782019</v>
      </c>
      <c r="T832" s="13">
        <f t="shared" si="332"/>
        <v>0.93555401086763301</v>
      </c>
      <c r="U832" s="13">
        <f t="shared" si="332"/>
        <v>0.92053305337502334</v>
      </c>
      <c r="V832" s="3">
        <f t="shared" si="333"/>
        <v>177.02136549576392</v>
      </c>
      <c r="W832" s="13">
        <f t="shared" si="334"/>
        <v>0.93555401086763301</v>
      </c>
      <c r="X832" s="3">
        <f t="shared" si="335"/>
        <v>9.8285722159111217E-4</v>
      </c>
      <c r="Y832" s="3">
        <f t="shared" si="336"/>
        <v>-4.2627338835400783</v>
      </c>
      <c r="Z832" s="3">
        <f t="shared" si="337"/>
        <v>265.29273462103754</v>
      </c>
      <c r="AA832" s="3">
        <f t="shared" si="338"/>
        <v>2980.0259360451332</v>
      </c>
      <c r="AD832" s="3">
        <f t="shared" si="323"/>
        <v>4.8481612118989048E-4</v>
      </c>
      <c r="AE832" s="3">
        <f>Eur_1M!B831/100</f>
        <v>1.0000000000000001E-5</v>
      </c>
      <c r="AF832" s="3">
        <f t="shared" si="324"/>
        <v>0.90262351629200444</v>
      </c>
      <c r="AG832" s="3">
        <f t="shared" si="325"/>
        <v>9.7376483707995565E-2</v>
      </c>
      <c r="AH832" s="3">
        <f t="shared" si="327"/>
        <v>1.0004848161211899</v>
      </c>
      <c r="AI832" s="3">
        <f t="shared" si="326"/>
        <v>1.0000100000000001</v>
      </c>
      <c r="AL832" s="25"/>
      <c r="AM832" s="25"/>
    </row>
    <row r="833" spans="1:39">
      <c r="A833" s="4">
        <v>42038</v>
      </c>
      <c r="B833" s="3">
        <v>142.322</v>
      </c>
      <c r="C833" s="3">
        <f t="shared" si="314"/>
        <v>-1.2709560211675742E-3</v>
      </c>
      <c r="D833" s="3">
        <f t="shared" si="315"/>
        <v>1.6153292077421112E-6</v>
      </c>
      <c r="E833" s="3">
        <f t="shared" si="316"/>
        <v>3.9115847901319446E-4</v>
      </c>
      <c r="F833" s="3">
        <f t="shared" si="317"/>
        <v>2.8874398846340375E-2</v>
      </c>
      <c r="G833" s="3">
        <f t="shared" si="318"/>
        <v>6.6357715173607348E-2</v>
      </c>
      <c r="H833" s="3">
        <f t="shared" si="319"/>
        <v>0.88195858707039243</v>
      </c>
      <c r="I833" s="13">
        <f>I834*(1+(H834*((B833/B834)-1))+((1-H834)*(Eur_1M!B833/100)*((A833-A834)/360)))</f>
        <v>122.8673783517165</v>
      </c>
      <c r="J833" s="3">
        <f t="shared" si="320"/>
        <v>117.54976307390326</v>
      </c>
      <c r="K833" s="3">
        <f t="shared" si="313"/>
        <v>1.1664234317423077</v>
      </c>
      <c r="L833" s="13">
        <f t="shared" si="321"/>
        <v>1166.4234317423077</v>
      </c>
      <c r="M833" s="3">
        <f t="shared" si="322"/>
        <v>-1.139084759346446E-3</v>
      </c>
      <c r="N833" s="3">
        <f t="shared" si="328"/>
        <v>6.0785217125167372E-2</v>
      </c>
      <c r="O833" s="3">
        <v>822</v>
      </c>
      <c r="P833" s="3">
        <f t="shared" si="329"/>
        <v>3.2619047619047619</v>
      </c>
      <c r="Q833" s="3">
        <f>(  'Swap(vs6M)_3Y'!B845 + ( ('Swap(vs6M)_5Y'!B841 - 'Swap(vs6M)_3Y'!B845)/2  )*(P833-3) )/100</f>
        <v>1.9754761904761903E-3</v>
      </c>
      <c r="R833" s="3">
        <f t="shared" si="330"/>
        <v>1.5158327527606676</v>
      </c>
      <c r="S833" s="3">
        <f t="shared" si="331"/>
        <v>1.4060501278158355</v>
      </c>
      <c r="T833" s="13">
        <f t="shared" si="332"/>
        <v>0.935219176048664</v>
      </c>
      <c r="U833" s="13">
        <f t="shared" si="332"/>
        <v>0.92014537994656087</v>
      </c>
      <c r="V833" s="3">
        <f t="shared" si="333"/>
        <v>176.62636507202251</v>
      </c>
      <c r="W833" s="13">
        <f t="shared" si="334"/>
        <v>0.935219176048664</v>
      </c>
      <c r="X833" s="3">
        <f t="shared" si="335"/>
        <v>9.8757566120621053E-4</v>
      </c>
      <c r="Y833" s="3">
        <f t="shared" si="336"/>
        <v>-4.2883186011254937</v>
      </c>
      <c r="Z833" s="3">
        <f t="shared" si="337"/>
        <v>266.41096650856196</v>
      </c>
      <c r="AA833" s="3">
        <f t="shared" si="338"/>
        <v>2982.148138308683</v>
      </c>
      <c r="AD833" s="3">
        <f t="shared" si="323"/>
        <v>-1.2701486986237409E-3</v>
      </c>
      <c r="AE833" s="3">
        <f>Eur_1M!B832/100</f>
        <v>1.0000000000000001E-5</v>
      </c>
      <c r="AF833" s="3">
        <f t="shared" si="324"/>
        <v>0.88195858707039243</v>
      </c>
      <c r="AG833" s="3">
        <f t="shared" si="325"/>
        <v>0.11804141292960757</v>
      </c>
      <c r="AH833" s="3">
        <f t="shared" si="327"/>
        <v>0.99872985130137626</v>
      </c>
      <c r="AI833" s="3">
        <f t="shared" si="326"/>
        <v>1.0000100000000001</v>
      </c>
      <c r="AL833" s="25"/>
      <c r="AM833" s="25"/>
    </row>
    <row r="834" spans="1:39">
      <c r="A834" s="4">
        <v>42037</v>
      </c>
      <c r="B834" s="3">
        <v>142.50299999999999</v>
      </c>
      <c r="C834" s="3">
        <f t="shared" si="314"/>
        <v>9.9651990069355058E-5</v>
      </c>
      <c r="D834" s="3">
        <f t="shared" si="315"/>
        <v>9.9305191247828393E-9</v>
      </c>
      <c r="E834" s="3">
        <f t="shared" si="316"/>
        <v>4.1125568461898273E-4</v>
      </c>
      <c r="F834" s="3">
        <f t="shared" si="317"/>
        <v>3.4805025973233157E-2</v>
      </c>
      <c r="G834" s="3">
        <f t="shared" si="318"/>
        <v>6.6472896968695433E-2</v>
      </c>
      <c r="H834" s="3">
        <f t="shared" si="319"/>
        <v>0.89630835410490362</v>
      </c>
      <c r="I834" s="13">
        <f>I835*(1+(H835*((B834/B835)-1))+((1-H835)*(Eur_1M!B834/100)*((A834-A835)/360)))</f>
        <v>123.00741445116954</v>
      </c>
      <c r="J834" s="3">
        <f t="shared" si="320"/>
        <v>117.68373850768666</v>
      </c>
      <c r="K834" s="3">
        <f t="shared" si="313"/>
        <v>1.1677528439091747</v>
      </c>
      <c r="L834" s="13">
        <f t="shared" si="321"/>
        <v>1167.7528439091748</v>
      </c>
      <c r="M834" s="3">
        <f t="shared" si="322"/>
        <v>9.0721254687638398E-5</v>
      </c>
      <c r="N834" s="3">
        <f t="shared" si="328"/>
        <v>6.1774421517996024E-2</v>
      </c>
      <c r="O834" s="3">
        <v>823</v>
      </c>
      <c r="P834" s="3">
        <f t="shared" si="329"/>
        <v>3.2658730158730158</v>
      </c>
      <c r="Q834" s="3">
        <f>(  'Swap(vs6M)_3Y'!B846 + ( ('Swap(vs6M)_5Y'!B842 - 'Swap(vs6M)_3Y'!B846)/2  )*(P834-3) )/100</f>
        <v>1.9585972222222222E-3</v>
      </c>
      <c r="R834" s="3">
        <f t="shared" si="330"/>
        <v>1.5022719363233852</v>
      </c>
      <c r="S834" s="3">
        <f t="shared" si="331"/>
        <v>1.3906348907914374</v>
      </c>
      <c r="T834" s="13">
        <f t="shared" si="332"/>
        <v>0.93348655338013176</v>
      </c>
      <c r="U834" s="13">
        <f t="shared" si="332"/>
        <v>0.91783191477078174</v>
      </c>
      <c r="V834" s="3">
        <f t="shared" si="333"/>
        <v>178.10186505238312</v>
      </c>
      <c r="W834" s="13">
        <f t="shared" si="334"/>
        <v>0.93348655338013176</v>
      </c>
      <c r="X834" s="3">
        <f t="shared" si="335"/>
        <v>9.9012117990249812E-4</v>
      </c>
      <c r="Y834" s="3">
        <f t="shared" si="336"/>
        <v>-4.3623891907112231</v>
      </c>
      <c r="Z834" s="3">
        <f t="shared" si="337"/>
        <v>272.3944154553617</v>
      </c>
      <c r="AA834" s="3">
        <f t="shared" si="338"/>
        <v>2978.4099337777029</v>
      </c>
      <c r="AD834" s="3">
        <f t="shared" si="323"/>
        <v>9.9656955493854227E-5</v>
      </c>
      <c r="AE834" s="3">
        <f>Eur_1M!B833/100</f>
        <v>3.0000000000000001E-5</v>
      </c>
      <c r="AF834" s="3">
        <f t="shared" si="324"/>
        <v>0.89630835410490362</v>
      </c>
      <c r="AG834" s="3">
        <f t="shared" si="325"/>
        <v>0.10369164589509638</v>
      </c>
      <c r="AH834" s="3">
        <f t="shared" si="327"/>
        <v>1.0000996569554939</v>
      </c>
      <c r="AI834" s="3">
        <f t="shared" si="326"/>
        <v>1.00003</v>
      </c>
      <c r="AL834" s="25"/>
      <c r="AM834" s="25"/>
    </row>
    <row r="835" spans="1:39">
      <c r="A835" s="4">
        <v>42034</v>
      </c>
      <c r="B835" s="3">
        <v>142.4888</v>
      </c>
      <c r="C835" s="3">
        <f t="shared" si="314"/>
        <v>6.9014941663661875E-3</v>
      </c>
      <c r="D835" s="3">
        <f t="shared" si="315"/>
        <v>4.7630621728386517E-5</v>
      </c>
      <c r="E835" s="3">
        <f t="shared" si="316"/>
        <v>4.1853187846054116E-4</v>
      </c>
      <c r="F835" s="3">
        <f t="shared" si="317"/>
        <v>3.2006091789564324E-2</v>
      </c>
      <c r="G835" s="3">
        <f t="shared" si="318"/>
        <v>6.8030405145554945E-2</v>
      </c>
      <c r="H835" s="3">
        <f t="shared" si="319"/>
        <v>0.91030169120081572</v>
      </c>
      <c r="I835" s="13">
        <f>I836*(1+(H836*((B835/B836)-1))+((1-H836)*(Eur_1M!B835/100)*((A835-A836)/360)))</f>
        <v>122.99625557037614</v>
      </c>
      <c r="J835" s="3">
        <f t="shared" si="320"/>
        <v>117.67306257554721</v>
      </c>
      <c r="K835" s="3">
        <f t="shared" si="313"/>
        <v>1.1676469087113699</v>
      </c>
      <c r="L835" s="13">
        <f t="shared" si="321"/>
        <v>1167.6469087113699</v>
      </c>
      <c r="M835" s="3">
        <f t="shared" si="322"/>
        <v>6.3611169743219356E-3</v>
      </c>
      <c r="N835" s="3">
        <f t="shared" si="328"/>
        <v>6.1921241050571924E-2</v>
      </c>
      <c r="O835" s="3">
        <v>824</v>
      </c>
      <c r="P835" s="3">
        <f t="shared" si="329"/>
        <v>3.2698412698412698</v>
      </c>
      <c r="Q835" s="3">
        <f>(  'Swap(vs6M)_3Y'!B847 + ( ('Swap(vs6M)_5Y'!B843 - 'Swap(vs6M)_3Y'!B847)/2  )*(P835-3) )/100</f>
        <v>1.9264603174603172E-3</v>
      </c>
      <c r="R835" s="3">
        <f t="shared" si="330"/>
        <v>1.49645375599835</v>
      </c>
      <c r="S835" s="3">
        <f t="shared" si="331"/>
        <v>1.3844834184291253</v>
      </c>
      <c r="T835" s="13">
        <f t="shared" si="332"/>
        <v>0.93273227493695976</v>
      </c>
      <c r="U835" s="13">
        <f t="shared" si="332"/>
        <v>0.9168947590468276</v>
      </c>
      <c r="V835" s="3">
        <f t="shared" si="333"/>
        <v>177.96476660798294</v>
      </c>
      <c r="W835" s="13">
        <f t="shared" si="334"/>
        <v>0.93273227493695976</v>
      </c>
      <c r="X835" s="3">
        <f t="shared" si="335"/>
        <v>9.9591366812191605E-4</v>
      </c>
      <c r="Y835" s="3">
        <f t="shared" si="336"/>
        <v>-4.3583889233109385</v>
      </c>
      <c r="Z835" s="3">
        <f t="shared" si="337"/>
        <v>274.92300580469521</v>
      </c>
      <c r="AA835" s="3">
        <f t="shared" si="338"/>
        <v>2979.2739892184318</v>
      </c>
      <c r="AD835" s="3">
        <f t="shared" si="323"/>
        <v>6.9253643589655134E-3</v>
      </c>
      <c r="AE835" s="3">
        <f>Eur_1M!B834/100</f>
        <v>1.0000000000000001E-5</v>
      </c>
      <c r="AF835" s="3">
        <f t="shared" si="324"/>
        <v>0.91030169120081572</v>
      </c>
      <c r="AG835" s="3">
        <f t="shared" si="325"/>
        <v>8.9698308799184279E-2</v>
      </c>
      <c r="AH835" s="3">
        <f t="shared" si="327"/>
        <v>1.0069253643589655</v>
      </c>
      <c r="AI835" s="3">
        <f t="shared" si="326"/>
        <v>1.0000100000000001</v>
      </c>
      <c r="AL835" s="25"/>
      <c r="AM835" s="25"/>
    </row>
    <row r="836" spans="1:39">
      <c r="A836" s="4">
        <v>42033</v>
      </c>
      <c r="B836" s="3">
        <v>141.50880000000001</v>
      </c>
      <c r="C836" s="3">
        <f t="shared" si="314"/>
        <v>-2.1205861439937993E-3</v>
      </c>
      <c r="D836" s="3">
        <f t="shared" si="315"/>
        <v>4.4968855940984906E-6</v>
      </c>
      <c r="E836" s="3">
        <f t="shared" si="316"/>
        <v>4.0298005464279972E-4</v>
      </c>
      <c r="F836" s="3">
        <f t="shared" si="317"/>
        <v>3.076841240747958E-2</v>
      </c>
      <c r="G836" s="3">
        <f t="shared" si="318"/>
        <v>6.6941248204607964E-2</v>
      </c>
      <c r="H836" s="3">
        <f t="shared" si="319"/>
        <v>0.92145183036134681</v>
      </c>
      <c r="I836" s="13">
        <f>I837*(1+(H837*((B836/B837)-1))+((1-H837)*(Eur_1M!B836/100)*((A836-A837)/360)))</f>
        <v>122.21634518173883</v>
      </c>
      <c r="J836" s="3">
        <f t="shared" si="320"/>
        <v>116.92690616989204</v>
      </c>
      <c r="K836" s="3">
        <f t="shared" si="313"/>
        <v>1.1602429438496658</v>
      </c>
      <c r="L836" s="13">
        <f t="shared" si="321"/>
        <v>1160.2429438496658</v>
      </c>
      <c r="M836" s="3">
        <f t="shared" si="322"/>
        <v>-1.9741448084110284E-3</v>
      </c>
      <c r="N836" s="3">
        <f t="shared" si="328"/>
        <v>6.18294724838594E-2</v>
      </c>
      <c r="O836" s="3">
        <v>825</v>
      </c>
      <c r="P836" s="3">
        <f t="shared" si="329"/>
        <v>3.2738095238095237</v>
      </c>
      <c r="Q836" s="3">
        <f>(  'Swap(vs6M)_3Y'!B848 + ( ('Swap(vs6M)_5Y'!B844 - 'Swap(vs6M)_3Y'!B848)/2  )*(P836-3) )/100</f>
        <v>2.0198988095238095E-3</v>
      </c>
      <c r="R836" s="3">
        <f t="shared" si="330"/>
        <v>1.4436102382250062</v>
      </c>
      <c r="S836" s="3">
        <f t="shared" si="331"/>
        <v>1.331738021122141</v>
      </c>
      <c r="T836" s="13">
        <f t="shared" si="332"/>
        <v>0.92557567832193888</v>
      </c>
      <c r="U836" s="13">
        <f t="shared" si="332"/>
        <v>0.90852685464026661</v>
      </c>
      <c r="V836" s="3">
        <f t="shared" si="333"/>
        <v>171.35384816105829</v>
      </c>
      <c r="W836" s="13">
        <f t="shared" si="334"/>
        <v>0.92557567832193888</v>
      </c>
      <c r="X836" s="3">
        <f t="shared" si="335"/>
        <v>1.084180895706467E-3</v>
      </c>
      <c r="Y836" s="3">
        <f t="shared" si="336"/>
        <v>-4.6127576475172019</v>
      </c>
      <c r="Z836" s="3">
        <f t="shared" si="337"/>
        <v>295.42590259952743</v>
      </c>
      <c r="AA836" s="3">
        <f t="shared" si="338"/>
        <v>2954.7401243211998</v>
      </c>
      <c r="AD836" s="3">
        <f t="shared" si="323"/>
        <v>-2.118339289693405E-3</v>
      </c>
      <c r="AE836" s="3">
        <f>Eur_1M!B835/100</f>
        <v>1.0000000000000001E-5</v>
      </c>
      <c r="AF836" s="3">
        <f t="shared" si="324"/>
        <v>0.92145183036134681</v>
      </c>
      <c r="AG836" s="3">
        <f t="shared" si="325"/>
        <v>7.8548169638653187E-2</v>
      </c>
      <c r="AH836" s="3">
        <f t="shared" si="327"/>
        <v>0.99788166071030659</v>
      </c>
      <c r="AI836" s="3">
        <f t="shared" si="326"/>
        <v>1.0000100000000001</v>
      </c>
      <c r="AL836" s="25"/>
      <c r="AM836" s="25"/>
    </row>
    <row r="837" spans="1:39">
      <c r="A837" s="4">
        <v>42032</v>
      </c>
      <c r="B837" s="3">
        <v>141.8092</v>
      </c>
      <c r="C837" s="3">
        <f t="shared" si="314"/>
        <v>-1.1811718653198188E-3</v>
      </c>
      <c r="D837" s="3">
        <f t="shared" si="315"/>
        <v>1.3951669754231001E-6</v>
      </c>
      <c r="E837" s="3">
        <f t="shared" si="316"/>
        <v>3.9849676305716962E-4</v>
      </c>
      <c r="F837" s="3">
        <f t="shared" si="317"/>
        <v>3.2772405204886376E-2</v>
      </c>
      <c r="G837" s="3">
        <f t="shared" si="318"/>
        <v>6.5912214137328007E-2</v>
      </c>
      <c r="H837" s="3">
        <f t="shared" si="319"/>
        <v>0.93101203954077805</v>
      </c>
      <c r="I837" s="13">
        <f>I838*(1+(H838*((B837/B838)-1))+((1-H838)*(Eur_1M!B837/100)*((A837-A838)/360)))</f>
        <v>122.4578562555629</v>
      </c>
      <c r="J837" s="3">
        <f t="shared" si="320"/>
        <v>117.15796481123846</v>
      </c>
      <c r="K837" s="3">
        <f t="shared" si="313"/>
        <v>1.1625356937993494</v>
      </c>
      <c r="L837" s="13">
        <f t="shared" si="321"/>
        <v>1162.5356937993495</v>
      </c>
      <c r="M837" s="3">
        <f t="shared" si="322"/>
        <v>-1.1057726476199157E-3</v>
      </c>
      <c r="N837" s="3">
        <f t="shared" si="328"/>
        <v>6.2314277533866022E-2</v>
      </c>
      <c r="O837" s="3">
        <v>826</v>
      </c>
      <c r="P837" s="3">
        <f t="shared" si="329"/>
        <v>3.2777777777777777</v>
      </c>
      <c r="Q837" s="3">
        <f>(  'Swap(vs6M)_3Y'!B849 + ( ('Swap(vs6M)_5Y'!B845 - 'Swap(vs6M)_3Y'!B849)/2  )*(P837-3) )/100</f>
        <v>2.0644999999999999E-3</v>
      </c>
      <c r="R837" s="3">
        <f t="shared" si="330"/>
        <v>1.4513185864946927</v>
      </c>
      <c r="S837" s="3">
        <f t="shared" si="331"/>
        <v>1.3385008667750067</v>
      </c>
      <c r="T837" s="13">
        <f t="shared" si="332"/>
        <v>0.92665441595372522</v>
      </c>
      <c r="U837" s="13">
        <f t="shared" si="332"/>
        <v>0.90963339101018093</v>
      </c>
      <c r="V837" s="3">
        <f t="shared" si="333"/>
        <v>173.77012721465189</v>
      </c>
      <c r="W837" s="13">
        <f t="shared" si="334"/>
        <v>0.92665441595372522</v>
      </c>
      <c r="X837" s="3">
        <f t="shared" si="335"/>
        <v>1.0610690601925638E-3</v>
      </c>
      <c r="Y837" s="3">
        <f t="shared" si="336"/>
        <v>-4.6494791512854254</v>
      </c>
      <c r="Z837" s="3">
        <f t="shared" si="337"/>
        <v>292.90265882576261</v>
      </c>
      <c r="AA837" s="3">
        <f t="shared" si="338"/>
        <v>2961.4679845417913</v>
      </c>
      <c r="AD837" s="3">
        <f t="shared" si="323"/>
        <v>-1.1804745564063523E-3</v>
      </c>
      <c r="AE837" s="3">
        <f>Eur_1M!B836/100</f>
        <v>1.0000000000000001E-5</v>
      </c>
      <c r="AF837" s="3">
        <f t="shared" si="324"/>
        <v>0.93101203954077805</v>
      </c>
      <c r="AG837" s="3">
        <f t="shared" si="325"/>
        <v>6.8987960459221953E-2</v>
      </c>
      <c r="AH837" s="3">
        <f t="shared" si="327"/>
        <v>0.99881952544359365</v>
      </c>
      <c r="AI837" s="3">
        <f t="shared" si="326"/>
        <v>1.0000100000000001</v>
      </c>
      <c r="AL837" s="25"/>
      <c r="AM837" s="25"/>
    </row>
    <row r="838" spans="1:39">
      <c r="A838" s="4">
        <v>42031</v>
      </c>
      <c r="B838" s="3">
        <v>141.9768</v>
      </c>
      <c r="C838" s="3">
        <f t="shared" si="314"/>
        <v>-7.7588207669053054E-4</v>
      </c>
      <c r="D838" s="3">
        <f t="shared" si="315"/>
        <v>6.0199299692961032E-7</v>
      </c>
      <c r="E838" s="3">
        <f t="shared" si="316"/>
        <v>4.013838672596513E-4</v>
      </c>
      <c r="F838" s="3">
        <f t="shared" si="317"/>
        <v>3.6022941991602331E-2</v>
      </c>
      <c r="G838" s="3">
        <f t="shared" si="318"/>
        <v>6.5114635429690371E-2</v>
      </c>
      <c r="H838" s="3">
        <f t="shared" si="319"/>
        <v>0.93620854448273527</v>
      </c>
      <c r="I838" s="13">
        <f>I839*(1+(H839*((B838/B839)-1))+((1-H839)*(Eur_1M!B838/100)*((A838-A839)/360)))</f>
        <v>122.59334169773933</v>
      </c>
      <c r="J838" s="3">
        <f t="shared" si="320"/>
        <v>117.28758653704929</v>
      </c>
      <c r="K838" s="3">
        <f t="shared" si="313"/>
        <v>1.1638219049689422</v>
      </c>
      <c r="L838" s="13">
        <f t="shared" si="321"/>
        <v>1163.8219049689421</v>
      </c>
      <c r="M838" s="3">
        <f t="shared" si="322"/>
        <v>-8.3971523892283897E-4</v>
      </c>
      <c r="N838" s="3">
        <f t="shared" si="328"/>
        <v>6.2486414301489608E-2</v>
      </c>
      <c r="O838" s="3">
        <v>827</v>
      </c>
      <c r="P838" s="3">
        <f t="shared" si="329"/>
        <v>3.2817460317460316</v>
      </c>
      <c r="Q838" s="3">
        <f>(  'Swap(vs6M)_3Y'!B850 + ( ('Swap(vs6M)_5Y'!B846 - 'Swap(vs6M)_3Y'!B850)/2  )*(P838-3) )/100</f>
        <v>1.9758134920634918E-3</v>
      </c>
      <c r="R838" s="3">
        <f t="shared" si="330"/>
        <v>1.4540944118866224</v>
      </c>
      <c r="S838" s="3">
        <f t="shared" si="331"/>
        <v>1.3408965853142809</v>
      </c>
      <c r="T838" s="13">
        <f t="shared" si="332"/>
        <v>0.92703993367339477</v>
      </c>
      <c r="U838" s="13">
        <f t="shared" si="332"/>
        <v>0.91002298447588859</v>
      </c>
      <c r="V838" s="3">
        <f t="shared" si="333"/>
        <v>174.76800448200413</v>
      </c>
      <c r="W838" s="13">
        <f t="shared" si="334"/>
        <v>0.92703993367339477</v>
      </c>
      <c r="X838" s="3">
        <f t="shared" si="335"/>
        <v>1.0520863216447278E-3</v>
      </c>
      <c r="Y838" s="3">
        <f t="shared" si="336"/>
        <v>-4.568469277648906</v>
      </c>
      <c r="Z838" s="3">
        <f t="shared" si="337"/>
        <v>292.22340787456733</v>
      </c>
      <c r="AA838" s="3">
        <f t="shared" si="338"/>
        <v>2967.1623764617293</v>
      </c>
      <c r="AD838" s="3">
        <f t="shared" si="323"/>
        <v>-7.7558115802289773E-4</v>
      </c>
      <c r="AE838" s="3">
        <f>Eur_1M!B837/100</f>
        <v>5.0000000000000002E-5</v>
      </c>
      <c r="AF838" s="3">
        <f t="shared" si="324"/>
        <v>0.93620854448273527</v>
      </c>
      <c r="AG838" s="3">
        <f t="shared" si="325"/>
        <v>6.3791455517264728E-2</v>
      </c>
      <c r="AH838" s="3">
        <f t="shared" si="327"/>
        <v>0.9992244188419771</v>
      </c>
      <c r="AI838" s="3">
        <f t="shared" si="326"/>
        <v>1.0000500000000001</v>
      </c>
      <c r="AL838" s="25"/>
      <c r="AM838" s="25"/>
    </row>
    <row r="839" spans="1:39">
      <c r="A839" s="4">
        <v>42030</v>
      </c>
      <c r="B839" s="3">
        <v>142.08699999999999</v>
      </c>
      <c r="C839" s="3">
        <f t="shared" si="314"/>
        <v>4.4953691936959325E-3</v>
      </c>
      <c r="D839" s="3">
        <f t="shared" si="315"/>
        <v>2.0208344187630417E-5</v>
      </c>
      <c r="E839" s="3">
        <f t="shared" si="316"/>
        <v>4.0600372608399072E-4</v>
      </c>
      <c r="F839" s="3">
        <f t="shared" si="317"/>
        <v>3.9083961224191624E-2</v>
      </c>
      <c r="G839" s="3">
        <f t="shared" si="318"/>
        <v>6.4445997958946927E-2</v>
      </c>
      <c r="H839" s="3">
        <f t="shared" si="319"/>
        <v>1.0822313044304572</v>
      </c>
      <c r="I839" s="13">
        <f>I840*(1+(H840*((B839/B840)-1))+((1-H840)*(Eur_1M!B839/100)*((A839-A840)/360)))</f>
        <v>122.69632842866558</v>
      </c>
      <c r="J839" s="3">
        <f t="shared" si="320"/>
        <v>117.38611607338791</v>
      </c>
      <c r="K839" s="3">
        <f t="shared" si="313"/>
        <v>1.1647995943908409</v>
      </c>
      <c r="L839" s="13">
        <f t="shared" si="321"/>
        <v>1164.7995943908409</v>
      </c>
      <c r="M839" s="3">
        <f t="shared" si="322"/>
        <v>6.1826555987303184E-3</v>
      </c>
      <c r="N839" s="3">
        <f t="shared" si="328"/>
        <v>6.2341019534482831E-2</v>
      </c>
      <c r="O839" s="3">
        <v>828</v>
      </c>
      <c r="P839" s="3">
        <f t="shared" si="329"/>
        <v>3.2857142857142856</v>
      </c>
      <c r="Q839" s="3">
        <f>(  'Swap(vs6M)_3Y'!B851 + ( ('Swap(vs6M)_5Y'!B847 - 'Swap(vs6M)_3Y'!B851)/2  )*(P839-3) )/100</f>
        <v>1.7065714285714284E-3</v>
      </c>
      <c r="R839" s="3">
        <f t="shared" si="330"/>
        <v>1.4560817491853433</v>
      </c>
      <c r="S839" s="3">
        <f t="shared" si="331"/>
        <v>1.3430790548547771</v>
      </c>
      <c r="T839" s="13">
        <f t="shared" si="332"/>
        <v>0.92731498891897202</v>
      </c>
      <c r="U839" s="13">
        <f t="shared" si="332"/>
        <v>0.91037681154997319</v>
      </c>
      <c r="V839" s="3">
        <f t="shared" si="333"/>
        <v>174.84978761750608</v>
      </c>
      <c r="W839" s="13">
        <f t="shared" si="334"/>
        <v>0.92731498891897202</v>
      </c>
      <c r="X839" s="3">
        <f t="shared" si="335"/>
        <v>1.0499777813459622E-3</v>
      </c>
      <c r="Y839" s="3">
        <f t="shared" si="336"/>
        <v>-4.3131540980495888</v>
      </c>
      <c r="Z839" s="3">
        <f t="shared" si="337"/>
        <v>291.80063122490776</v>
      </c>
      <c r="AA839" s="3">
        <f t="shared" si="338"/>
        <v>2974.5122447143958</v>
      </c>
      <c r="AD839" s="3">
        <f t="shared" si="323"/>
        <v>4.5054885234820929E-3</v>
      </c>
      <c r="AE839" s="3">
        <f>Eur_1M!B838/100</f>
        <v>2.0000000000000002E-5</v>
      </c>
      <c r="AF839" s="3">
        <f t="shared" si="324"/>
        <v>1.0822313044304572</v>
      </c>
      <c r="AG839" s="3">
        <f t="shared" si="325"/>
        <v>-8.223130443045723E-2</v>
      </c>
      <c r="AH839" s="3">
        <f t="shared" si="327"/>
        <v>1.0045054885234821</v>
      </c>
      <c r="AI839" s="3">
        <f t="shared" si="326"/>
        <v>1.0000199999999999</v>
      </c>
      <c r="AL839" s="25"/>
      <c r="AM839" s="25"/>
    </row>
    <row r="840" spans="1:39">
      <c r="A840" s="4">
        <v>42027</v>
      </c>
      <c r="B840" s="3">
        <v>141.44970000000001</v>
      </c>
      <c r="C840" s="3">
        <f t="shared" si="314"/>
        <v>1.0596083270072667E-2</v>
      </c>
      <c r="D840" s="3">
        <f t="shared" si="315"/>
        <v>1.1227698066631385E-4</v>
      </c>
      <c r="E840" s="3">
        <f t="shared" si="316"/>
        <v>3.8579538189636032E-4</v>
      </c>
      <c r="F840" s="3">
        <f t="shared" si="317"/>
        <v>3.4588592030495684E-2</v>
      </c>
      <c r="G840" s="3">
        <f t="shared" si="318"/>
        <v>6.4088284980512125E-2</v>
      </c>
      <c r="H840" s="3">
        <f t="shared" si="319"/>
        <v>1.3765075656117494</v>
      </c>
      <c r="I840" s="13">
        <f>I841*(1+(H841*((B840/B841)-1))+((1-H841)*(Eur_1M!B840/100)*((A840-A841)/360)))</f>
        <v>121.94007950905177</v>
      </c>
      <c r="J840" s="3">
        <f t="shared" si="320"/>
        <v>116.66259708471847</v>
      </c>
      <c r="K840" s="3">
        <f t="shared" ref="K840:K903" si="339">J840/$Y$2</f>
        <v>1.1576202562141749</v>
      </c>
      <c r="L840" s="13">
        <f t="shared" si="321"/>
        <v>1157.6202562141748</v>
      </c>
      <c r="M840" s="3">
        <f t="shared" si="322"/>
        <v>1.5852329981758985E-2</v>
      </c>
      <c r="N840" s="3">
        <f t="shared" si="328"/>
        <v>5.9839963084515578E-2</v>
      </c>
      <c r="O840" s="3">
        <v>829</v>
      </c>
      <c r="P840" s="3">
        <f t="shared" si="329"/>
        <v>3.2896825396825395</v>
      </c>
      <c r="Q840" s="3">
        <f>(  'Swap(vs6M)_3Y'!B852 + ( ('Swap(vs6M)_5Y'!B848 - 'Swap(vs6M)_3Y'!B852)/2  )*(P840-3) )/100</f>
        <v>1.8535714285714286E-3</v>
      </c>
      <c r="R840" s="3">
        <f t="shared" si="330"/>
        <v>1.4590176915241171</v>
      </c>
      <c r="S840" s="3">
        <f t="shared" si="331"/>
        <v>1.3504830660813274</v>
      </c>
      <c r="T840" s="13">
        <f t="shared" si="332"/>
        <v>0.92771988078223078</v>
      </c>
      <c r="U840" s="13">
        <f t="shared" si="332"/>
        <v>0.91156945904804054</v>
      </c>
      <c r="V840" s="3">
        <f t="shared" si="333"/>
        <v>167.91939673549302</v>
      </c>
      <c r="W840" s="13">
        <f t="shared" si="334"/>
        <v>0.92771988078223078</v>
      </c>
      <c r="X840" s="3">
        <f t="shared" si="335"/>
        <v>1.095285202734476E-3</v>
      </c>
      <c r="Y840" s="3">
        <f t="shared" si="336"/>
        <v>-4.3073072020835932</v>
      </c>
      <c r="Z840" s="3">
        <f t="shared" si="337"/>
        <v>288.93806643077517</v>
      </c>
      <c r="AA840" s="3">
        <f t="shared" si="338"/>
        <v>2980.5442596494486</v>
      </c>
      <c r="AD840" s="3">
        <f t="shared" si="323"/>
        <v>1.0652420569482013E-2</v>
      </c>
      <c r="AE840" s="3">
        <f>Eur_1M!B839/100</f>
        <v>1.0000000000000001E-5</v>
      </c>
      <c r="AF840" s="3">
        <f t="shared" si="324"/>
        <v>1.3765075656117494</v>
      </c>
      <c r="AG840" s="3">
        <f t="shared" si="325"/>
        <v>-0.37650756561174936</v>
      </c>
      <c r="AH840" s="3">
        <f t="shared" si="327"/>
        <v>1.010652420569482</v>
      </c>
      <c r="AI840" s="3">
        <f t="shared" si="326"/>
        <v>1.0000100000000001</v>
      </c>
      <c r="AL840" s="25"/>
      <c r="AM840" s="25"/>
    </row>
    <row r="841" spans="1:39">
      <c r="A841" s="4">
        <v>42026</v>
      </c>
      <c r="B841" s="3">
        <v>139.9588</v>
      </c>
      <c r="C841" s="3">
        <f t="shared" ref="C841:C904" si="340">+LN(B841/B842)</f>
        <v>1.0626515481545694E-2</v>
      </c>
      <c r="D841" s="3">
        <f t="shared" ref="D841:D904" si="341">+C841^2</f>
        <v>1.1292283127953031E-4</v>
      </c>
      <c r="E841" s="3">
        <f t="shared" ref="E841:E904" si="342">+SUM(D841:D860)</f>
        <v>2.7367061819573554E-4</v>
      </c>
      <c r="F841" s="3">
        <f t="shared" ref="F841:F904" si="343">+SUM(C841:C860)</f>
        <v>2.4382658687616552E-2</v>
      </c>
      <c r="G841" s="3">
        <f t="shared" ref="G841:G904" si="344">+SQRT($D$3/$D$2)*SQRT(E841-((1/$D$2)*F841^2))</f>
        <v>5.5441013168230267E-2</v>
      </c>
      <c r="H841" s="3">
        <f t="shared" ref="H841:H904" si="345">+MIN($D$5,$D$4/G843)</f>
        <v>1.5</v>
      </c>
      <c r="I841" s="13">
        <f>I842*(1+(H842*((B841/B842)-1))+((1-H842)*(Eur_1M!B841/100)*((A841-A842)/360)))</f>
        <v>120.02228603917561</v>
      </c>
      <c r="J841" s="3">
        <f t="shared" ref="J841:J904" si="346">I841*(1-(1.1/100))^4</f>
        <v>114.82780439171175</v>
      </c>
      <c r="K841" s="3">
        <f t="shared" si="339"/>
        <v>1.1394139652481343</v>
      </c>
      <c r="L841" s="13">
        <f t="shared" ref="L841:L904" si="347">K841*1000</f>
        <v>1139.4139652481342</v>
      </c>
      <c r="M841" s="3">
        <f t="shared" ref="M841:M904" si="348">LN(L841/L842)</f>
        <v>1.5897779659100025E-2</v>
      </c>
      <c r="N841" s="3">
        <f t="shared" si="328"/>
        <v>5.7320649658848186E-2</v>
      </c>
      <c r="O841" s="3">
        <v>830</v>
      </c>
      <c r="P841" s="3">
        <f t="shared" si="329"/>
        <v>3.2936507936507935</v>
      </c>
      <c r="Q841" s="3">
        <f>(  'Swap(vs6M)_3Y'!B853 + ( ('Swap(vs6M)_5Y'!B849 - 'Swap(vs6M)_3Y'!B853)/2  )*(P841-3) )/100</f>
        <v>1.9314285714285711E-3</v>
      </c>
      <c r="R841" s="3">
        <f t="shared" si="330"/>
        <v>1.3677715622125108</v>
      </c>
      <c r="S841" s="3">
        <f t="shared" si="331"/>
        <v>1.2637436506616957</v>
      </c>
      <c r="T841" s="13">
        <f t="shared" si="332"/>
        <v>0.91430820410349134</v>
      </c>
      <c r="U841" s="13">
        <f t="shared" si="332"/>
        <v>0.89683897386357503</v>
      </c>
      <c r="V841" s="3">
        <f t="shared" si="333"/>
        <v>150.6236515926845</v>
      </c>
      <c r="W841" s="13">
        <f t="shared" si="334"/>
        <v>0.91430820410349134</v>
      </c>
      <c r="X841" s="3">
        <f t="shared" si="335"/>
        <v>1.3208083222118127E-3</v>
      </c>
      <c r="Y841" s="3">
        <f t="shared" si="336"/>
        <v>-4.5382496476410914</v>
      </c>
      <c r="Z841" s="3">
        <f t="shared" si="337"/>
        <v>323.73639658996899</v>
      </c>
      <c r="AA841" s="3">
        <f t="shared" si="338"/>
        <v>2935.1431123179882</v>
      </c>
      <c r="AD841" s="3">
        <f t="shared" ref="AD841:AD904" si="349">B841/B842-1</f>
        <v>1.0683177425667711E-2</v>
      </c>
      <c r="AE841" s="3">
        <f>Eur_1M!B840/100</f>
        <v>-1.0000000000000001E-5</v>
      </c>
      <c r="AF841" s="3">
        <f t="shared" ref="AF841:AF904" si="350">H841</f>
        <v>1.5</v>
      </c>
      <c r="AG841" s="3">
        <f t="shared" ref="AG841:AG904" si="351">1-AF841</f>
        <v>-0.5</v>
      </c>
      <c r="AH841" s="3">
        <f t="shared" si="327"/>
        <v>1.0106831774256677</v>
      </c>
      <c r="AI841" s="3">
        <f t="shared" ref="AI841:AI904" si="352">AE841+1</f>
        <v>0.99999000000000005</v>
      </c>
      <c r="AL841" s="25"/>
      <c r="AM841" s="25"/>
    </row>
    <row r="842" spans="1:39">
      <c r="A842" s="4">
        <v>42025</v>
      </c>
      <c r="B842" s="3">
        <v>138.4794</v>
      </c>
      <c r="C842" s="3">
        <f t="shared" si="340"/>
        <v>-4.6785446867017568E-3</v>
      </c>
      <c r="D842" s="3">
        <f t="shared" si="341"/>
        <v>2.1888780385465241E-5</v>
      </c>
      <c r="E842" s="3">
        <f t="shared" si="342"/>
        <v>1.6134938554427454E-4</v>
      </c>
      <c r="F842" s="3">
        <f t="shared" si="343"/>
        <v>1.4531771098857933E-2</v>
      </c>
      <c r="G842" s="3">
        <f t="shared" si="344"/>
        <v>4.3588572630427001E-2</v>
      </c>
      <c r="H842" s="3">
        <f t="shared" si="345"/>
        <v>1.5</v>
      </c>
      <c r="I842" s="13">
        <f>I843*(1+(H843*((B842/B843)-1))+((1-H843)*(Eur_1M!B842/100)*((A842-A843)/360)))</f>
        <v>118.1292853053116</v>
      </c>
      <c r="J842" s="3">
        <f t="shared" si="346"/>
        <v>113.01673142222545</v>
      </c>
      <c r="K842" s="3">
        <f t="shared" si="339"/>
        <v>1.1214430404843316</v>
      </c>
      <c r="L842" s="13">
        <f t="shared" si="347"/>
        <v>1121.4430404843317</v>
      </c>
      <c r="M842" s="3">
        <f t="shared" si="348"/>
        <v>-7.0259810731558101E-3</v>
      </c>
      <c r="N842" s="3">
        <f t="shared" si="328"/>
        <v>5.7104130548087578E-2</v>
      </c>
      <c r="O842" s="3">
        <v>831</v>
      </c>
      <c r="P842" s="3">
        <f t="shared" si="329"/>
        <v>3.2976190476190474</v>
      </c>
      <c r="Q842" s="3">
        <f>(  'Swap(vs6M)_3Y'!B854 + ( ('Swap(vs6M)_5Y'!B850 - 'Swap(vs6M)_3Y'!B854)/2  )*(P842-3) )/100</f>
        <v>1.6175357142857141E-3</v>
      </c>
      <c r="R842" s="3">
        <f t="shared" si="330"/>
        <v>1.2085828960685407</v>
      </c>
      <c r="S842" s="3">
        <f t="shared" si="331"/>
        <v>1.1048855205446333</v>
      </c>
      <c r="T842" s="13">
        <f t="shared" si="332"/>
        <v>0.88658843463361858</v>
      </c>
      <c r="U842" s="13">
        <f t="shared" si="332"/>
        <v>0.86539540136956383</v>
      </c>
      <c r="V842" s="3">
        <f t="shared" si="333"/>
        <v>133.4667727052431</v>
      </c>
      <c r="W842" s="13">
        <f t="shared" si="334"/>
        <v>0.88658843463361858</v>
      </c>
      <c r="X842" s="3">
        <f t="shared" si="335"/>
        <v>1.6526620407534753E-3</v>
      </c>
      <c r="Y842" s="3">
        <f t="shared" si="336"/>
        <v>-4.7811425610695197</v>
      </c>
      <c r="Z842" s="3">
        <f t="shared" si="337"/>
        <v>391.38709229145121</v>
      </c>
      <c r="AA842" s="3">
        <f t="shared" si="338"/>
        <v>2838.5629644466881</v>
      </c>
      <c r="AD842" s="3">
        <f t="shared" si="349"/>
        <v>-4.6676173445039382E-3</v>
      </c>
      <c r="AE842" s="3">
        <f>Eur_1M!B841/100</f>
        <v>-4.0000000000000003E-5</v>
      </c>
      <c r="AF842" s="3">
        <f t="shared" si="350"/>
        <v>1.5</v>
      </c>
      <c r="AG842" s="3">
        <f t="shared" si="351"/>
        <v>-0.5</v>
      </c>
      <c r="AH842" s="3">
        <f t="shared" ref="AH842:AH905" si="353">(1+AD842)</f>
        <v>0.99533238265549606</v>
      </c>
      <c r="AI842" s="3">
        <f t="shared" si="352"/>
        <v>0.99995999999999996</v>
      </c>
      <c r="AL842" s="25"/>
      <c r="AM842" s="25"/>
    </row>
    <row r="843" spans="1:39">
      <c r="A843" s="4">
        <v>42024</v>
      </c>
      <c r="B843" s="3">
        <v>139.12880000000001</v>
      </c>
      <c r="C843" s="3">
        <f t="shared" si="340"/>
        <v>-5.8346161083939357E-4</v>
      </c>
      <c r="D843" s="3">
        <f t="shared" si="341"/>
        <v>3.4042745132329993E-7</v>
      </c>
      <c r="E843" s="3">
        <f t="shared" si="342"/>
        <v>1.4080234703316906E-4</v>
      </c>
      <c r="F843" s="3">
        <f t="shared" si="343"/>
        <v>2.0368651606623579E-2</v>
      </c>
      <c r="G843" s="3">
        <f t="shared" si="344"/>
        <v>3.8893880400476429E-2</v>
      </c>
      <c r="H843" s="3">
        <f t="shared" si="345"/>
        <v>1.5</v>
      </c>
      <c r="I843" s="13">
        <f>I844*(1+(H844*((B843/B844)-1))+((1-H844)*(Eur_1M!B843/100)*((A843-A844)/360)))</f>
        <v>118.96218195983259</v>
      </c>
      <c r="J843" s="3">
        <f t="shared" si="346"/>
        <v>113.81358088477135</v>
      </c>
      <c r="K843" s="3">
        <f t="shared" si="339"/>
        <v>1.1293500226881192</v>
      </c>
      <c r="L843" s="13">
        <f t="shared" si="347"/>
        <v>1129.3500226881192</v>
      </c>
      <c r="M843" s="3">
        <f t="shared" si="348"/>
        <v>-8.7529232412740044E-4</v>
      </c>
      <c r="N843" s="3">
        <f t="shared" si="328"/>
        <v>5.7107767772361435E-2</v>
      </c>
      <c r="O843" s="3">
        <v>832</v>
      </c>
      <c r="P843" s="3">
        <f t="shared" si="329"/>
        <v>3.3015873015873014</v>
      </c>
      <c r="Q843" s="3">
        <f>(  'Swap(vs6M)_3Y'!B855 + ( ('Swap(vs6M)_5Y'!B851 - 'Swap(vs6M)_3Y'!B855)/2  )*(P843-3) )/100</f>
        <v>1.8240793650793649E-3</v>
      </c>
      <c r="R843" s="3">
        <f t="shared" si="330"/>
        <v>1.2821915836517046</v>
      </c>
      <c r="S843" s="3">
        <f t="shared" si="331"/>
        <v>1.1784252248260458</v>
      </c>
      <c r="T843" s="13">
        <f t="shared" si="332"/>
        <v>0.90011227605092381</v>
      </c>
      <c r="U843" s="13">
        <f t="shared" si="332"/>
        <v>0.88068643682391856</v>
      </c>
      <c r="V843" s="3">
        <f t="shared" si="333"/>
        <v>141.14325221822617</v>
      </c>
      <c r="W843" s="13">
        <f t="shared" si="334"/>
        <v>0.90011227605092381</v>
      </c>
      <c r="X843" s="3">
        <f t="shared" si="335"/>
        <v>1.4963443432016636E-3</v>
      </c>
      <c r="Y843" s="3">
        <f t="shared" si="336"/>
        <v>-4.70886426196288</v>
      </c>
      <c r="Z843" s="3">
        <f t="shared" si="337"/>
        <v>359.83768684773236</v>
      </c>
      <c r="AA843" s="3">
        <f t="shared" si="338"/>
        <v>2890.2047931689167</v>
      </c>
      <c r="AD843" s="3">
        <f t="shared" si="349"/>
        <v>-5.8329143021329521E-4</v>
      </c>
      <c r="AE843" s="3">
        <f>Eur_1M!B842/100</f>
        <v>-5.0000000000000002E-5</v>
      </c>
      <c r="AF843" s="3">
        <f t="shared" si="350"/>
        <v>1.5</v>
      </c>
      <c r="AG843" s="3">
        <f t="shared" si="351"/>
        <v>-0.5</v>
      </c>
      <c r="AH843" s="3">
        <f t="shared" si="353"/>
        <v>0.9994167085697867</v>
      </c>
      <c r="AI843" s="3">
        <f t="shared" si="352"/>
        <v>0.99995000000000001</v>
      </c>
      <c r="AL843" s="25"/>
      <c r="AM843" s="25"/>
    </row>
    <row r="844" spans="1:39">
      <c r="A844" s="4">
        <v>42023</v>
      </c>
      <c r="B844" s="3">
        <v>139.21</v>
      </c>
      <c r="C844" s="3">
        <f t="shared" si="340"/>
        <v>1.2960050290194191E-3</v>
      </c>
      <c r="D844" s="3">
        <f t="shared" si="341"/>
        <v>1.6796290352436253E-6</v>
      </c>
      <c r="E844" s="3">
        <f t="shared" si="342"/>
        <v>1.4189337741388436E-4</v>
      </c>
      <c r="F844" s="3">
        <f t="shared" si="343"/>
        <v>1.9755677748230054E-2</v>
      </c>
      <c r="G844" s="3">
        <f t="shared" si="344"/>
        <v>3.9268000577328079E-2</v>
      </c>
      <c r="H844" s="3">
        <f t="shared" si="345"/>
        <v>1.5</v>
      </c>
      <c r="I844" s="13">
        <f>I845*(1+(H845*((B844/B845)-1))+((1-H845)*(Eur_1M!B844/100)*((A844-A845)/360)))</f>
        <v>119.06635422850621</v>
      </c>
      <c r="J844" s="3">
        <f t="shared" si="346"/>
        <v>113.91324464960242</v>
      </c>
      <c r="K844" s="3">
        <f t="shared" si="339"/>
        <v>1.1303389668387045</v>
      </c>
      <c r="L844" s="13">
        <f t="shared" si="347"/>
        <v>1130.3389668387044</v>
      </c>
      <c r="M844" s="3">
        <f t="shared" si="348"/>
        <v>1.943295054812301E-3</v>
      </c>
      <c r="N844" s="3">
        <f t="shared" ref="N844:N856" si="354">SQRT(252)*STDEV(M845:M1023)</f>
        <v>5.712946544878536E-2</v>
      </c>
      <c r="O844" s="3">
        <v>833</v>
      </c>
      <c r="P844" s="3">
        <f t="shared" ref="P844:P907" si="355">O844/252</f>
        <v>3.3055555555555554</v>
      </c>
      <c r="Q844" s="3">
        <f>(  'Swap(vs6M)_3Y'!B856 + ( ('Swap(vs6M)_5Y'!B852 - 'Swap(vs6M)_3Y'!B856)/2  )*(P844-3) )/100</f>
        <v>2.0152777777777773E-3</v>
      </c>
      <c r="R844" s="3">
        <f t="shared" si="330"/>
        <v>1.2956182329455268</v>
      </c>
      <c r="S844" s="3">
        <f t="shared" si="331"/>
        <v>1.1917500843048889</v>
      </c>
      <c r="T844" s="13">
        <f t="shared" si="332"/>
        <v>0.90244647784316201</v>
      </c>
      <c r="U844" s="13">
        <f t="shared" si="332"/>
        <v>0.88332037335903602</v>
      </c>
      <c r="V844" s="3">
        <f t="shared" si="333"/>
        <v>142.61482806883146</v>
      </c>
      <c r="W844" s="13">
        <f t="shared" si="334"/>
        <v>0.90244647784316201</v>
      </c>
      <c r="X844" s="3">
        <f t="shared" si="335"/>
        <v>1.4679451875917371E-3</v>
      </c>
      <c r="Y844" s="3">
        <f t="shared" si="336"/>
        <v>-4.8289942045602734</v>
      </c>
      <c r="Z844" s="3">
        <f t="shared" si="337"/>
        <v>354.18638246959682</v>
      </c>
      <c r="AA844" s="3">
        <f t="shared" si="338"/>
        <v>2900.4782046531304</v>
      </c>
      <c r="AD844" s="3">
        <f t="shared" si="349"/>
        <v>1.2968452064558988E-3</v>
      </c>
      <c r="AE844" s="3">
        <f>Eur_1M!B843/100</f>
        <v>-2.0000000000000002E-5</v>
      </c>
      <c r="AF844" s="3">
        <f t="shared" si="350"/>
        <v>1.5</v>
      </c>
      <c r="AG844" s="3">
        <f t="shared" si="351"/>
        <v>-0.5</v>
      </c>
      <c r="AH844" s="3">
        <f t="shared" si="353"/>
        <v>1.0012968452064559</v>
      </c>
      <c r="AI844" s="3">
        <f t="shared" si="352"/>
        <v>0.99997999999999998</v>
      </c>
      <c r="AL844" s="25"/>
      <c r="AM844" s="25"/>
    </row>
    <row r="845" spans="1:39">
      <c r="A845" s="4">
        <v>42020</v>
      </c>
      <c r="B845" s="3">
        <v>139.02969999999999</v>
      </c>
      <c r="C845" s="3">
        <f t="shared" si="340"/>
        <v>3.4794046843004802E-3</v>
      </c>
      <c r="D845" s="3">
        <f t="shared" si="341"/>
        <v>1.2106256957132124E-5</v>
      </c>
      <c r="E845" s="3">
        <f t="shared" si="342"/>
        <v>1.4206942227407425E-4</v>
      </c>
      <c r="F845" s="3">
        <f t="shared" si="343"/>
        <v>1.9821903938730116E-2</v>
      </c>
      <c r="G845" s="3">
        <f t="shared" si="344"/>
        <v>3.9275218127044209E-2</v>
      </c>
      <c r="H845" s="3">
        <f t="shared" si="345"/>
        <v>1.5</v>
      </c>
      <c r="I845" s="13">
        <f>I846*(1+(H846*((B845/B846)-1))+((1-H846)*(Eur_1M!B845/100)*((A845-A846)/360)))</f>
        <v>118.83519784641133</v>
      </c>
      <c r="J845" s="3">
        <f t="shared" si="346"/>
        <v>113.69209255607853</v>
      </c>
      <c r="K845" s="3">
        <f t="shared" si="339"/>
        <v>1.1281445176359193</v>
      </c>
      <c r="L845" s="13">
        <f t="shared" si="347"/>
        <v>1128.1445176359193</v>
      </c>
      <c r="M845" s="3">
        <f t="shared" si="348"/>
        <v>5.2144809690331528E-3</v>
      </c>
      <c r="N845" s="3">
        <f t="shared" si="354"/>
        <v>5.6907501763541382E-2</v>
      </c>
      <c r="O845" s="3">
        <v>834</v>
      </c>
      <c r="P845" s="3">
        <f t="shared" si="355"/>
        <v>3.3095238095238093</v>
      </c>
      <c r="Q845" s="3">
        <f>(  'Swap(vs6M)_3Y'!B857 + ( ('Swap(vs6M)_5Y'!B853 - 'Swap(vs6M)_3Y'!B857)/2  )*(P845-3) )/100</f>
        <v>1.8708333333333333E-3</v>
      </c>
      <c r="R845" s="3">
        <f t="shared" si="330"/>
        <v>1.2762383640569543</v>
      </c>
      <c r="S845" s="3">
        <f t="shared" si="331"/>
        <v>1.1727116867705478</v>
      </c>
      <c r="T845" s="13">
        <f t="shared" si="332"/>
        <v>0.89906436457430361</v>
      </c>
      <c r="U845" s="13">
        <f t="shared" si="332"/>
        <v>0.87954427837850002</v>
      </c>
      <c r="V845" s="3">
        <f t="shared" si="333"/>
        <v>140.15918910407095</v>
      </c>
      <c r="W845" s="13">
        <f t="shared" si="334"/>
        <v>0.89906436457430361</v>
      </c>
      <c r="X845" s="3">
        <f t="shared" si="335"/>
        <v>1.5128888524942941E-3</v>
      </c>
      <c r="Y845" s="3">
        <f t="shared" si="336"/>
        <v>-4.7531046690167198</v>
      </c>
      <c r="Z845" s="3">
        <f t="shared" si="337"/>
        <v>362.63651104432603</v>
      </c>
      <c r="AA845" s="3">
        <f t="shared" si="338"/>
        <v>2892.9055458600687</v>
      </c>
      <c r="AD845" s="3">
        <f t="shared" si="349"/>
        <v>3.4854648393178866E-3</v>
      </c>
      <c r="AE845" s="3">
        <f>Eur_1M!B844/100</f>
        <v>2.0000000000000002E-5</v>
      </c>
      <c r="AF845" s="3">
        <f t="shared" si="350"/>
        <v>1.5</v>
      </c>
      <c r="AG845" s="3">
        <f t="shared" si="351"/>
        <v>-0.5</v>
      </c>
      <c r="AH845" s="3">
        <f t="shared" si="353"/>
        <v>1.0034854648393179</v>
      </c>
      <c r="AI845" s="3">
        <f t="shared" si="352"/>
        <v>1.0000199999999999</v>
      </c>
      <c r="AL845" s="25"/>
      <c r="AM845" s="25"/>
    </row>
    <row r="846" spans="1:39">
      <c r="A846" s="4">
        <v>42019</v>
      </c>
      <c r="B846" s="3">
        <v>138.54679999999999</v>
      </c>
      <c r="C846" s="3">
        <f t="shared" si="340"/>
        <v>-1.024399553432735E-3</v>
      </c>
      <c r="D846" s="3">
        <f t="shared" si="341"/>
        <v>1.049394445073187E-6</v>
      </c>
      <c r="E846" s="3">
        <f t="shared" si="342"/>
        <v>1.3022180147574631E-4</v>
      </c>
      <c r="F846" s="3">
        <f t="shared" si="343"/>
        <v>1.6851062091062616E-2</v>
      </c>
      <c r="G846" s="3">
        <f t="shared" si="344"/>
        <v>3.8234813634021932E-2</v>
      </c>
      <c r="H846" s="3">
        <f t="shared" si="345"/>
        <v>1.5</v>
      </c>
      <c r="I846" s="13">
        <f>I847*(1+(H847*((B846/B847)-1))+((1-H847)*(Eur_1M!B846/100)*((A846-A847)/360)))</f>
        <v>118.21714677700146</v>
      </c>
      <c r="J846" s="3">
        <f t="shared" si="346"/>
        <v>113.10079031010132</v>
      </c>
      <c r="K846" s="3">
        <f t="shared" si="339"/>
        <v>1.122277140476545</v>
      </c>
      <c r="L846" s="13">
        <f t="shared" si="347"/>
        <v>1122.2771404765451</v>
      </c>
      <c r="M846" s="3">
        <f t="shared" si="348"/>
        <v>-1.5370765835231784E-3</v>
      </c>
      <c r="N846" s="3">
        <f t="shared" si="354"/>
        <v>5.6898713596822442E-2</v>
      </c>
      <c r="O846" s="3">
        <v>835</v>
      </c>
      <c r="P846" s="3">
        <f t="shared" si="355"/>
        <v>3.3134920634920637</v>
      </c>
      <c r="Q846" s="3">
        <f>(  'Swap(vs6M)_3Y'!B858 + ( ('Swap(vs6M)_5Y'!B854 - 'Swap(vs6M)_3Y'!B858)/2  )*(P846-3) )/100</f>
        <v>1.6929861111111113E-3</v>
      </c>
      <c r="R846" s="3">
        <f t="shared" si="330"/>
        <v>1.2197528819327921</v>
      </c>
      <c r="S846" s="3">
        <f t="shared" si="331"/>
        <v>1.116180153986787</v>
      </c>
      <c r="T846" s="13">
        <f t="shared" si="332"/>
        <v>0.88872071595236579</v>
      </c>
      <c r="U846" s="13">
        <f t="shared" si="332"/>
        <v>0.86782748612043958</v>
      </c>
      <c r="V846" s="3">
        <f t="shared" si="333"/>
        <v>134.41807687574385</v>
      </c>
      <c r="W846" s="13">
        <f t="shared" si="334"/>
        <v>0.88872071595236579</v>
      </c>
      <c r="X846" s="3">
        <f t="shared" si="335"/>
        <v>1.6311484960475208E-3</v>
      </c>
      <c r="Y846" s="3">
        <f t="shared" si="336"/>
        <v>-4.7865905265768047</v>
      </c>
      <c r="Z846" s="3">
        <f t="shared" si="337"/>
        <v>387.33087438788431</v>
      </c>
      <c r="AA846" s="3">
        <f t="shared" si="338"/>
        <v>2859.453745500517</v>
      </c>
      <c r="AD846" s="3">
        <f t="shared" si="349"/>
        <v>-1.0238750353308568E-3</v>
      </c>
      <c r="AE846" s="3">
        <f>Eur_1M!B845/100</f>
        <v>7.0000000000000007E-5</v>
      </c>
      <c r="AF846" s="3">
        <f t="shared" si="350"/>
        <v>1.5</v>
      </c>
      <c r="AG846" s="3">
        <f t="shared" si="351"/>
        <v>-0.5</v>
      </c>
      <c r="AH846" s="3">
        <f t="shared" si="353"/>
        <v>0.99897612496466914</v>
      </c>
      <c r="AI846" s="3">
        <f t="shared" si="352"/>
        <v>1.00007</v>
      </c>
      <c r="AL846" s="25"/>
      <c r="AM846" s="25"/>
    </row>
    <row r="847" spans="1:39">
      <c r="A847" s="4">
        <v>42018</v>
      </c>
      <c r="B847" s="3">
        <v>138.68879999999999</v>
      </c>
      <c r="C847" s="3">
        <f t="shared" si="340"/>
        <v>4.9803383597965718E-3</v>
      </c>
      <c r="D847" s="3">
        <f t="shared" si="341"/>
        <v>2.4803770178061209E-5</v>
      </c>
      <c r="E847" s="3">
        <f t="shared" si="342"/>
        <v>1.3523059395554527E-4</v>
      </c>
      <c r="F847" s="3">
        <f t="shared" si="343"/>
        <v>2.0336800086252632E-2</v>
      </c>
      <c r="G847" s="3">
        <f t="shared" si="344"/>
        <v>3.7991402422896968E-2</v>
      </c>
      <c r="H847" s="3">
        <f t="shared" si="345"/>
        <v>1.5</v>
      </c>
      <c r="I847" s="13">
        <f>I848*(1+(H848*((B847/B848)-1))+((1-H848)*(Eur_1M!B847/100)*((A847-A848)/360)))</f>
        <v>118.3989953068388</v>
      </c>
      <c r="J847" s="3">
        <f t="shared" si="346"/>
        <v>113.27476856115935</v>
      </c>
      <c r="K847" s="3">
        <f t="shared" si="339"/>
        <v>1.1240034928173834</v>
      </c>
      <c r="L847" s="13">
        <f t="shared" si="347"/>
        <v>1124.0034928173834</v>
      </c>
      <c r="M847" s="3">
        <f t="shared" si="348"/>
        <v>7.4611266181336851E-3</v>
      </c>
      <c r="N847" s="3">
        <f t="shared" si="354"/>
        <v>5.648151135156311E-2</v>
      </c>
      <c r="O847" s="3">
        <v>836</v>
      </c>
      <c r="P847" s="3">
        <f t="shared" si="355"/>
        <v>3.3174603174603177</v>
      </c>
      <c r="Q847" s="3">
        <f>(  'Swap(vs6M)_3Y'!B859 + ( ('Swap(vs6M)_5Y'!B855 - 'Swap(vs6M)_3Y'!B859)/2  )*(P847-3) )/100</f>
        <v>1.7173968253968255E-3</v>
      </c>
      <c r="R847" s="3">
        <f t="shared" si="330"/>
        <v>1.243120959797795</v>
      </c>
      <c r="S847" s="3">
        <f t="shared" si="331"/>
        <v>1.1402461186702306</v>
      </c>
      <c r="T847" s="13">
        <f t="shared" si="332"/>
        <v>0.89308836840548922</v>
      </c>
      <c r="U847" s="13">
        <f t="shared" si="332"/>
        <v>0.87290811068131391</v>
      </c>
      <c r="V847" s="3">
        <f t="shared" si="333"/>
        <v>135.88549724961126</v>
      </c>
      <c r="W847" s="13">
        <f t="shared" si="334"/>
        <v>0.89308836840548922</v>
      </c>
      <c r="X847" s="3">
        <f t="shared" si="335"/>
        <v>1.5931798293893581E-3</v>
      </c>
      <c r="Y847" s="3">
        <f t="shared" si="336"/>
        <v>-4.7011872068295517</v>
      </c>
      <c r="Z847" s="3">
        <f t="shared" si="337"/>
        <v>377.14831070202126</v>
      </c>
      <c r="AA847" s="3">
        <f t="shared" si="338"/>
        <v>2879.3861933435237</v>
      </c>
      <c r="AD847" s="3">
        <f t="shared" si="349"/>
        <v>4.9927608590736305E-3</v>
      </c>
      <c r="AE847" s="3">
        <f>Eur_1M!B846/100</f>
        <v>6.0000000000000002E-5</v>
      </c>
      <c r="AF847" s="3">
        <f t="shared" si="350"/>
        <v>1.5</v>
      </c>
      <c r="AG847" s="3">
        <f t="shared" si="351"/>
        <v>-0.5</v>
      </c>
      <c r="AH847" s="3">
        <f t="shared" si="353"/>
        <v>1.0049927608590736</v>
      </c>
      <c r="AI847" s="3">
        <f t="shared" si="352"/>
        <v>1.0000599999999999</v>
      </c>
      <c r="AL847" s="25"/>
      <c r="AM847" s="25"/>
    </row>
    <row r="848" spans="1:39">
      <c r="A848" s="4">
        <v>42017</v>
      </c>
      <c r="B848" s="3">
        <v>137.99979999999999</v>
      </c>
      <c r="C848" s="3">
        <f t="shared" si="340"/>
        <v>-2.1736799327403341E-4</v>
      </c>
      <c r="D848" s="3">
        <f t="shared" si="341"/>
        <v>4.7248844499980234E-8</v>
      </c>
      <c r="E848" s="3">
        <f t="shared" si="342"/>
        <v>1.1368824327107223E-4</v>
      </c>
      <c r="F848" s="3">
        <f t="shared" si="343"/>
        <v>1.7162401784594248E-2</v>
      </c>
      <c r="G848" s="3">
        <f t="shared" si="344"/>
        <v>3.531156472255978E-2</v>
      </c>
      <c r="H848" s="3">
        <f t="shared" si="345"/>
        <v>1.5</v>
      </c>
      <c r="I848" s="13">
        <f>I849*(1+(H849*((B848/B849)-1))+((1-H849)*(Eur_1M!B848/100)*((A848-A849)/360)))</f>
        <v>117.5188927724397</v>
      </c>
      <c r="J848" s="3">
        <f t="shared" si="346"/>
        <v>112.43275625661414</v>
      </c>
      <c r="K848" s="3">
        <f t="shared" si="339"/>
        <v>1.1156483685180736</v>
      </c>
      <c r="L848" s="13">
        <f t="shared" si="347"/>
        <v>1115.6483685180735</v>
      </c>
      <c r="M848" s="3">
        <f t="shared" si="348"/>
        <v>-3.2619475156896828E-4</v>
      </c>
      <c r="N848" s="3">
        <f t="shared" si="354"/>
        <v>5.6487953376254972E-2</v>
      </c>
      <c r="O848" s="3">
        <v>837</v>
      </c>
      <c r="P848" s="3">
        <f t="shared" si="355"/>
        <v>3.3214285714285716</v>
      </c>
      <c r="Q848" s="3">
        <f>(  'Swap(vs6M)_3Y'!B860 + ( ('Swap(vs6M)_5Y'!B856 - 'Swap(vs6M)_3Y'!B860)/2  )*(P848-3) )/100</f>
        <v>1.7904821428571429E-3</v>
      </c>
      <c r="R848" s="3">
        <f t="shared" si="330"/>
        <v>1.1722591862572185</v>
      </c>
      <c r="S848" s="3">
        <f t="shared" si="331"/>
        <v>1.0693110950504412</v>
      </c>
      <c r="T848" s="13">
        <f t="shared" si="332"/>
        <v>0.8794534938102343</v>
      </c>
      <c r="U848" s="13">
        <f t="shared" si="332"/>
        <v>0.85753524359492983</v>
      </c>
      <c r="V848" s="3">
        <f t="shared" si="333"/>
        <v>128.71020459123929</v>
      </c>
      <c r="W848" s="13">
        <f t="shared" si="334"/>
        <v>0.8794534938102343</v>
      </c>
      <c r="X848" s="3">
        <f t="shared" si="335"/>
        <v>1.7472800492095409E-3</v>
      </c>
      <c r="Y848" s="3">
        <f t="shared" si="336"/>
        <v>-4.99605316010057</v>
      </c>
      <c r="Z848" s="3">
        <f t="shared" si="337"/>
        <v>408.03549563346326</v>
      </c>
      <c r="AA848" s="3">
        <f t="shared" si="338"/>
        <v>2831.3539478502553</v>
      </c>
      <c r="AD848" s="3">
        <f t="shared" si="349"/>
        <v>-2.1734437056342149E-4</v>
      </c>
      <c r="AE848" s="3">
        <f>Eur_1M!B847/100</f>
        <v>8.0000000000000007E-5</v>
      </c>
      <c r="AF848" s="3">
        <f t="shared" si="350"/>
        <v>1.5</v>
      </c>
      <c r="AG848" s="3">
        <f t="shared" si="351"/>
        <v>-0.5</v>
      </c>
      <c r="AH848" s="3">
        <f t="shared" si="353"/>
        <v>0.99978265562943658</v>
      </c>
      <c r="AI848" s="3">
        <f t="shared" si="352"/>
        <v>1.0000800000000001</v>
      </c>
      <c r="AL848" s="25"/>
      <c r="AM848" s="25"/>
    </row>
    <row r="849" spans="1:39">
      <c r="A849" s="4">
        <v>42016</v>
      </c>
      <c r="B849" s="3">
        <v>138.02979999999999</v>
      </c>
      <c r="C849" s="3">
        <f t="shared" si="340"/>
        <v>3.4573985247140998E-3</v>
      </c>
      <c r="D849" s="3">
        <f t="shared" si="341"/>
        <v>1.1953604558695234E-5</v>
      </c>
      <c r="E849" s="3">
        <f t="shared" si="342"/>
        <v>1.1365473147740732E-4</v>
      </c>
      <c r="F849" s="3">
        <f t="shared" si="343"/>
        <v>1.7262564612303476E-2</v>
      </c>
      <c r="G849" s="3">
        <f t="shared" si="344"/>
        <v>3.527480758713139E-2</v>
      </c>
      <c r="H849" s="3">
        <f t="shared" si="345"/>
        <v>1.5</v>
      </c>
      <c r="I849" s="13">
        <f>I850*(1+(H850*((B849/B850)-1))+((1-H850)*(Eur_1M!B849/100)*((A849-A850)/360)))</f>
        <v>117.55723307133444</v>
      </c>
      <c r="J849" s="3">
        <f t="shared" si="346"/>
        <v>112.4694372138521</v>
      </c>
      <c r="K849" s="3">
        <f t="shared" si="339"/>
        <v>1.1160123465211105</v>
      </c>
      <c r="L849" s="13">
        <f t="shared" si="347"/>
        <v>1116.0123465211104</v>
      </c>
      <c r="M849" s="3">
        <f t="shared" si="348"/>
        <v>5.1812524309723046E-3</v>
      </c>
      <c r="N849" s="3">
        <f t="shared" si="354"/>
        <v>5.633568710005845E-2</v>
      </c>
      <c r="O849" s="3">
        <v>838</v>
      </c>
      <c r="P849" s="3">
        <f t="shared" si="355"/>
        <v>3.3253968253968256</v>
      </c>
      <c r="Q849" s="3">
        <f>(  'Swap(vs6M)_3Y'!B861 + ( ('Swap(vs6M)_5Y'!B857 - 'Swap(vs6M)_3Y'!B861)/2  )*(P849-3) )/100</f>
        <v>2.1259325396825401E-3</v>
      </c>
      <c r="R849" s="3">
        <f t="shared" si="330"/>
        <v>1.1886124408593468</v>
      </c>
      <c r="S849" s="3">
        <f t="shared" si="331"/>
        <v>1.0858805375136413</v>
      </c>
      <c r="T849" s="13">
        <f t="shared" si="332"/>
        <v>0.88270389499889068</v>
      </c>
      <c r="U849" s="13">
        <f t="shared" si="332"/>
        <v>0.86123407570075483</v>
      </c>
      <c r="V849" s="3">
        <f t="shared" si="333"/>
        <v>129.941452337545</v>
      </c>
      <c r="W849" s="13">
        <f t="shared" si="334"/>
        <v>0.88270389499889068</v>
      </c>
      <c r="X849" s="3">
        <f t="shared" si="335"/>
        <v>1.7169205987962381E-3</v>
      </c>
      <c r="Y849" s="3">
        <f t="shared" si="336"/>
        <v>-5.2113519334782294</v>
      </c>
      <c r="Z849" s="3">
        <f t="shared" si="337"/>
        <v>400.60400154814806</v>
      </c>
      <c r="AA849" s="3">
        <f t="shared" si="338"/>
        <v>2843.7696030528787</v>
      </c>
      <c r="AD849" s="3">
        <f t="shared" si="349"/>
        <v>3.4633822210137222E-3</v>
      </c>
      <c r="AE849" s="3">
        <f>Eur_1M!B848/100</f>
        <v>8.9999999999999992E-5</v>
      </c>
      <c r="AF849" s="3">
        <f t="shared" si="350"/>
        <v>1.5</v>
      </c>
      <c r="AG849" s="3">
        <f t="shared" si="351"/>
        <v>-0.5</v>
      </c>
      <c r="AH849" s="3">
        <f t="shared" si="353"/>
        <v>1.0034633822210137</v>
      </c>
      <c r="AI849" s="3">
        <f t="shared" si="352"/>
        <v>1.0000899999999999</v>
      </c>
      <c r="AL849" s="25"/>
      <c r="AM849" s="25"/>
    </row>
    <row r="850" spans="1:39">
      <c r="A850" s="4">
        <v>42013</v>
      </c>
      <c r="B850" s="3">
        <v>137.55340000000001</v>
      </c>
      <c r="C850" s="3">
        <f t="shared" si="340"/>
        <v>-4.7243214027716966E-4</v>
      </c>
      <c r="D850" s="3">
        <f t="shared" si="341"/>
        <v>2.2319212716686731E-7</v>
      </c>
      <c r="E850" s="3">
        <f t="shared" si="342"/>
        <v>1.0380233438068701E-4</v>
      </c>
      <c r="F850" s="3">
        <f t="shared" si="343"/>
        <v>1.2355611858878034E-2</v>
      </c>
      <c r="G850" s="3">
        <f t="shared" si="344"/>
        <v>3.4809953924417804E-2</v>
      </c>
      <c r="H850" s="3">
        <f t="shared" si="345"/>
        <v>1.5</v>
      </c>
      <c r="I850" s="13">
        <f>I851*(1+(H851*((B850/B851)-1))+((1-H851)*(Eur_1M!B850/100)*((A850-A851)/360)))</f>
        <v>116.94971458411254</v>
      </c>
      <c r="J850" s="3">
        <f t="shared" si="346"/>
        <v>111.88821170717999</v>
      </c>
      <c r="K850" s="3">
        <f t="shared" si="339"/>
        <v>1.1102449588856083</v>
      </c>
      <c r="L850" s="13">
        <f t="shared" si="347"/>
        <v>1110.2449588856082</v>
      </c>
      <c r="M850" s="3">
        <f t="shared" si="348"/>
        <v>-7.0887092120116451E-4</v>
      </c>
      <c r="N850" s="3">
        <f t="shared" si="354"/>
        <v>5.6421409965223504E-2</v>
      </c>
      <c r="O850" s="3">
        <v>839</v>
      </c>
      <c r="P850" s="3">
        <f t="shared" si="355"/>
        <v>3.3293650793650795</v>
      </c>
      <c r="Q850" s="3">
        <f>(  'Swap(vs6M)_3Y'!B862 + ( ('Swap(vs6M)_5Y'!B858 - 'Swap(vs6M)_3Y'!B862)/2  )*(P850-3) )/100</f>
        <v>2.2164980158730159E-3</v>
      </c>
      <c r="R850" s="3">
        <f t="shared" si="330"/>
        <v>1.1389992810867244</v>
      </c>
      <c r="S850" s="3">
        <f t="shared" si="331"/>
        <v>1.0360496854954386</v>
      </c>
      <c r="T850" s="13">
        <f t="shared" si="332"/>
        <v>0.87264827297528924</v>
      </c>
      <c r="U850" s="13">
        <f t="shared" si="332"/>
        <v>0.84991051825634678</v>
      </c>
      <c r="V850" s="3">
        <f t="shared" si="333"/>
        <v>125.19168361869617</v>
      </c>
      <c r="W850" s="13">
        <f t="shared" si="334"/>
        <v>0.87264827297528924</v>
      </c>
      <c r="X850" s="3">
        <f t="shared" si="335"/>
        <v>1.8245563921638138E-3</v>
      </c>
      <c r="Y850" s="3">
        <f t="shared" si="336"/>
        <v>-5.4497251182549151</v>
      </c>
      <c r="Z850" s="3">
        <f t="shared" si="337"/>
        <v>422.47427136067444</v>
      </c>
      <c r="AA850" s="3">
        <f t="shared" si="338"/>
        <v>2808.8576773684222</v>
      </c>
      <c r="AD850" s="3">
        <f t="shared" si="349"/>
        <v>-4.7232056178536652E-4</v>
      </c>
      <c r="AE850" s="3">
        <f>Eur_1M!B849/100</f>
        <v>8.9999999999999992E-5</v>
      </c>
      <c r="AF850" s="3">
        <f t="shared" si="350"/>
        <v>1.5</v>
      </c>
      <c r="AG850" s="3">
        <f t="shared" si="351"/>
        <v>-0.5</v>
      </c>
      <c r="AH850" s="3">
        <f t="shared" si="353"/>
        <v>0.99952767943821463</v>
      </c>
      <c r="AI850" s="3">
        <f t="shared" si="352"/>
        <v>1.0000899999999999</v>
      </c>
      <c r="AL850" s="25"/>
      <c r="AM850" s="25"/>
    </row>
    <row r="851" spans="1:39">
      <c r="A851" s="4">
        <v>42012</v>
      </c>
      <c r="B851" s="3">
        <v>137.61840000000001</v>
      </c>
      <c r="C851" s="3">
        <f t="shared" si="340"/>
        <v>-8.3239094928843661E-4</v>
      </c>
      <c r="D851" s="3">
        <f t="shared" si="341"/>
        <v>6.9287469245730468E-7</v>
      </c>
      <c r="E851" s="3">
        <f t="shared" si="342"/>
        <v>1.0576675781347774E-4</v>
      </c>
      <c r="F851" s="3">
        <f t="shared" si="343"/>
        <v>1.1348984987500289E-2</v>
      </c>
      <c r="G851" s="3">
        <f t="shared" si="344"/>
        <v>3.5376793078153938E-2</v>
      </c>
      <c r="H851" s="3">
        <f t="shared" si="345"/>
        <v>1.5</v>
      </c>
      <c r="I851" s="13">
        <f>I852*(1+(H852*((B851/B852)-1))+((1-H852)*(Eur_1M!B851/100)*((A851-A852)/360)))</f>
        <v>117.0326462264661</v>
      </c>
      <c r="J851" s="3">
        <f t="shared" si="346"/>
        <v>111.96755412532848</v>
      </c>
      <c r="K851" s="3">
        <f t="shared" si="339"/>
        <v>1.1110322582662229</v>
      </c>
      <c r="L851" s="13">
        <f t="shared" si="347"/>
        <v>1111.0322582662229</v>
      </c>
      <c r="M851" s="3">
        <f t="shared" si="348"/>
        <v>-1.2490132711623027E-3</v>
      </c>
      <c r="N851" s="3">
        <f t="shared" si="354"/>
        <v>5.6432555327921213E-2</v>
      </c>
      <c r="O851" s="3">
        <v>840</v>
      </c>
      <c r="P851" s="3">
        <f t="shared" si="355"/>
        <v>3.3333333333333335</v>
      </c>
      <c r="Q851" s="3">
        <f>(  'Swap(vs6M)_3Y'!B863 + ( ('Swap(vs6M)_5Y'!B859 - 'Swap(vs6M)_3Y'!B863)/2  )*(P851-3) )/100</f>
        <v>2.2646666666666666E-3</v>
      </c>
      <c r="R851" s="3">
        <f t="shared" si="330"/>
        <v>1.1467018407386151</v>
      </c>
      <c r="S851" s="3">
        <f t="shared" si="331"/>
        <v>1.0436705623027458</v>
      </c>
      <c r="T851" s="13">
        <f t="shared" si="332"/>
        <v>0.87424756527250991</v>
      </c>
      <c r="U851" s="13">
        <f t="shared" si="332"/>
        <v>0.85168108299054901</v>
      </c>
      <c r="V851" s="3">
        <f t="shared" si="333"/>
        <v>126.04120371831766</v>
      </c>
      <c r="W851" s="13">
        <f t="shared" si="334"/>
        <v>0.87424756527250991</v>
      </c>
      <c r="X851" s="3">
        <f t="shared" si="335"/>
        <v>1.8058511432660286E-3</v>
      </c>
      <c r="Y851" s="3">
        <f t="shared" si="336"/>
        <v>-5.4637483867753369</v>
      </c>
      <c r="Z851" s="3">
        <f t="shared" si="337"/>
        <v>419.31823305570794</v>
      </c>
      <c r="AA851" s="3">
        <f t="shared" si="338"/>
        <v>2817.5868100338207</v>
      </c>
      <c r="AD851" s="3">
        <f t="shared" si="349"/>
        <v>-8.3204460804597868E-4</v>
      </c>
      <c r="AE851" s="3">
        <f>Eur_1M!B850/100</f>
        <v>1E-4</v>
      </c>
      <c r="AF851" s="3">
        <f t="shared" si="350"/>
        <v>1.5</v>
      </c>
      <c r="AG851" s="3">
        <f t="shared" si="351"/>
        <v>-0.5</v>
      </c>
      <c r="AH851" s="3">
        <f t="shared" si="353"/>
        <v>0.99916795539195402</v>
      </c>
      <c r="AI851" s="3">
        <f t="shared" si="352"/>
        <v>1.0001</v>
      </c>
      <c r="AL851" s="25"/>
      <c r="AM851" s="25"/>
    </row>
    <row r="852" spans="1:39">
      <c r="A852" s="4">
        <v>42011</v>
      </c>
      <c r="B852" s="3">
        <v>137.733</v>
      </c>
      <c r="C852" s="3">
        <f t="shared" si="340"/>
        <v>-3.900668812254789E-3</v>
      </c>
      <c r="D852" s="3">
        <f t="shared" si="341"/>
        <v>1.5215217182897186E-5</v>
      </c>
      <c r="E852" s="3">
        <f t="shared" si="342"/>
        <v>1.1625410940050516E-4</v>
      </c>
      <c r="F852" s="3">
        <f t="shared" si="343"/>
        <v>1.5525060473267118E-2</v>
      </c>
      <c r="G852" s="3">
        <f t="shared" si="344"/>
        <v>3.623471335261598E-2</v>
      </c>
      <c r="H852" s="3">
        <f t="shared" si="345"/>
        <v>1.5</v>
      </c>
      <c r="I852" s="13">
        <f>I853*(1+(H853*((B852/B853)-1))+((1-H853)*(Eur_1M!B852/100)*((A852-A853)/360)))</f>
        <v>117.17891288024295</v>
      </c>
      <c r="J852" s="3">
        <f t="shared" si="346"/>
        <v>112.10749045934762</v>
      </c>
      <c r="K852" s="3">
        <f t="shared" si="339"/>
        <v>1.112420819286541</v>
      </c>
      <c r="L852" s="13">
        <f t="shared" si="347"/>
        <v>1112.420819286541</v>
      </c>
      <c r="M852" s="3">
        <f t="shared" si="348"/>
        <v>-5.8569333591952889E-3</v>
      </c>
      <c r="N852" s="3">
        <f t="shared" si="354"/>
        <v>5.5865356745724931E-2</v>
      </c>
      <c r="O852" s="3">
        <v>841</v>
      </c>
      <c r="P852" s="3">
        <f t="shared" si="355"/>
        <v>3.3373015873015874</v>
      </c>
      <c r="Q852" s="3">
        <f>(  'Swap(vs6M)_3Y'!B864 + ( ('Swap(vs6M)_5Y'!B860 - 'Swap(vs6M)_3Y'!B864)/2  )*(P852-3) )/100</f>
        <v>2.3534623015873017E-3</v>
      </c>
      <c r="R852" s="3">
        <f t="shared" si="330"/>
        <v>1.1719060423515639</v>
      </c>
      <c r="S852" s="3">
        <f t="shared" si="331"/>
        <v>1.0698496284291903</v>
      </c>
      <c r="T852" s="13">
        <f t="shared" si="332"/>
        <v>0.87938260955917325</v>
      </c>
      <c r="U852" s="13">
        <f t="shared" si="332"/>
        <v>0.85765650030544971</v>
      </c>
      <c r="V852" s="3">
        <f t="shared" si="333"/>
        <v>127.29685520625583</v>
      </c>
      <c r="W852" s="13">
        <f t="shared" si="334"/>
        <v>0.87938260955917325</v>
      </c>
      <c r="X852" s="3">
        <f t="shared" si="335"/>
        <v>1.7683918297344212E-3</v>
      </c>
      <c r="Y852" s="3">
        <f t="shared" si="336"/>
        <v>-5.4175228034715692</v>
      </c>
      <c r="Z852" s="3">
        <f t="shared" si="337"/>
        <v>407.99491243666824</v>
      </c>
      <c r="AA852" s="3">
        <f t="shared" si="338"/>
        <v>2839.8656651108677</v>
      </c>
      <c r="AD852" s="3">
        <f t="shared" si="349"/>
        <v>-3.8930710856120987E-3</v>
      </c>
      <c r="AE852" s="3">
        <f>Eur_1M!B851/100</f>
        <v>1.2E-4</v>
      </c>
      <c r="AF852" s="3">
        <f t="shared" si="350"/>
        <v>1.5</v>
      </c>
      <c r="AG852" s="3">
        <f t="shared" si="351"/>
        <v>-0.5</v>
      </c>
      <c r="AH852" s="3">
        <f t="shared" si="353"/>
        <v>0.9961069289143879</v>
      </c>
      <c r="AI852" s="3">
        <f t="shared" si="352"/>
        <v>1.0001199999999999</v>
      </c>
      <c r="AL852" s="25"/>
      <c r="AM852" s="25"/>
    </row>
    <row r="853" spans="1:39">
      <c r="A853" s="4">
        <v>42010</v>
      </c>
      <c r="B853" s="3">
        <v>138.2713</v>
      </c>
      <c r="C853" s="3">
        <f t="shared" si="340"/>
        <v>4.6596711057252113E-3</v>
      </c>
      <c r="D853" s="3">
        <f t="shared" si="341"/>
        <v>2.1712534813530415E-5</v>
      </c>
      <c r="E853" s="3">
        <f t="shared" si="342"/>
        <v>1.0759928155245934E-4</v>
      </c>
      <c r="F853" s="3">
        <f t="shared" si="343"/>
        <v>2.1987054984227827E-2</v>
      </c>
      <c r="G853" s="3">
        <f t="shared" si="344"/>
        <v>3.2422055422612082E-2</v>
      </c>
      <c r="H853" s="3">
        <f t="shared" si="345"/>
        <v>1.5</v>
      </c>
      <c r="I853" s="13">
        <f>I854*(1+(H854*((B853/B854)-1))+((1-H854)*(Eur_1M!B853/100)*((A853-A854)/360)))</f>
        <v>117.86723572694143</v>
      </c>
      <c r="J853" s="3">
        <f t="shared" si="346"/>
        <v>112.76602316862497</v>
      </c>
      <c r="K853" s="3">
        <f t="shared" si="339"/>
        <v>1.1189553112547377</v>
      </c>
      <c r="L853" s="13">
        <f t="shared" si="347"/>
        <v>1118.9553112547376</v>
      </c>
      <c r="M853" s="3">
        <f t="shared" si="348"/>
        <v>6.9811827866325463E-3</v>
      </c>
      <c r="N853" s="3">
        <f t="shared" si="354"/>
        <v>5.5389774181462972E-2</v>
      </c>
      <c r="O853" s="3">
        <v>842</v>
      </c>
      <c r="P853" s="3">
        <f t="shared" si="355"/>
        <v>3.3412698412698414</v>
      </c>
      <c r="Q853" s="3">
        <f>(  'Swap(vs6M)_3Y'!B865 + ( ('Swap(vs6M)_5Y'!B861 - 'Swap(vs6M)_3Y'!B865)/2  )*(P853-3) )/100</f>
        <v>2.3886507936507935E-3</v>
      </c>
      <c r="R853" s="3">
        <f t="shared" si="330"/>
        <v>1.2395552038313096</v>
      </c>
      <c r="S853" s="3">
        <f t="shared" si="331"/>
        <v>1.1383074563623141</v>
      </c>
      <c r="T853" s="13">
        <f t="shared" si="332"/>
        <v>0.8924300208449637</v>
      </c>
      <c r="U853" s="13">
        <f t="shared" si="332"/>
        <v>0.87250393922029534</v>
      </c>
      <c r="V853" s="3">
        <f t="shared" si="333"/>
        <v>133.02122238488425</v>
      </c>
      <c r="W853" s="13">
        <f t="shared" si="334"/>
        <v>0.8924300208449637</v>
      </c>
      <c r="X853" s="3">
        <f t="shared" si="335"/>
        <v>1.6332995676639523E-3</v>
      </c>
      <c r="Y853" s="3">
        <f t="shared" si="336"/>
        <v>-5.2045832865928165</v>
      </c>
      <c r="Z853" s="3">
        <f t="shared" si="337"/>
        <v>378.47088568944548</v>
      </c>
      <c r="AA853" s="3">
        <f t="shared" si="338"/>
        <v>2892.096552553362</v>
      </c>
      <c r="AD853" s="3">
        <f t="shared" si="349"/>
        <v>4.6705442550052378E-3</v>
      </c>
      <c r="AE853" s="3">
        <f>Eur_1M!B852/100</f>
        <v>1.4999999999999999E-4</v>
      </c>
      <c r="AF853" s="3">
        <f t="shared" si="350"/>
        <v>1.5</v>
      </c>
      <c r="AG853" s="3">
        <f t="shared" si="351"/>
        <v>-0.5</v>
      </c>
      <c r="AH853" s="3">
        <f t="shared" si="353"/>
        <v>1.0046705442550052</v>
      </c>
      <c r="AI853" s="3">
        <f t="shared" si="352"/>
        <v>1.0001500000000001</v>
      </c>
      <c r="AL853" s="25"/>
      <c r="AM853" s="25"/>
    </row>
    <row r="854" spans="1:39">
      <c r="A854" s="4">
        <v>42009</v>
      </c>
      <c r="B854" s="3">
        <v>137.6285</v>
      </c>
      <c r="C854" s="3">
        <f t="shared" si="340"/>
        <v>-2.6992821935994758E-3</v>
      </c>
      <c r="D854" s="3">
        <f t="shared" si="341"/>
        <v>7.286124360683198E-6</v>
      </c>
      <c r="E854" s="3">
        <f t="shared" si="342"/>
        <v>9.2093173120841055E-5</v>
      </c>
      <c r="F854" s="3">
        <f t="shared" si="343"/>
        <v>1.4836113844581734E-2</v>
      </c>
      <c r="G854" s="3">
        <f t="shared" si="344"/>
        <v>3.1964112825115007E-2</v>
      </c>
      <c r="H854" s="3">
        <f t="shared" si="345"/>
        <v>1.5</v>
      </c>
      <c r="I854" s="13">
        <f>I855*(1+(H855*((B854/B855)-1))+((1-H855)*(Eur_1M!B854/100)*((A854-A855)/360)))</f>
        <v>117.04724858015457</v>
      </c>
      <c r="J854" s="3">
        <f t="shared" si="346"/>
        <v>111.9815244992343</v>
      </c>
      <c r="K854" s="3">
        <f t="shared" si="339"/>
        <v>1.1111708835687997</v>
      </c>
      <c r="L854" s="13">
        <f t="shared" si="347"/>
        <v>1111.1708835687996</v>
      </c>
      <c r="M854" s="3">
        <f t="shared" si="348"/>
        <v>-4.0523298864805256E-3</v>
      </c>
      <c r="N854" s="3">
        <f t="shared" si="354"/>
        <v>5.5198235043696135E-2</v>
      </c>
      <c r="O854" s="3">
        <v>843</v>
      </c>
      <c r="P854" s="3">
        <f t="shared" si="355"/>
        <v>3.3452380952380953</v>
      </c>
      <c r="Q854" s="3">
        <f>(  'Swap(vs6M)_3Y'!B866 + ( ('Swap(vs6M)_5Y'!B862 - 'Swap(vs6M)_3Y'!B866)/2  )*(P854-3) )/100</f>
        <v>2.3238273809523808E-3</v>
      </c>
      <c r="R854" s="3">
        <f t="shared" si="330"/>
        <v>1.1716241355177996</v>
      </c>
      <c r="S854" s="3">
        <f t="shared" si="331"/>
        <v>1.070666607454964</v>
      </c>
      <c r="T854" s="13">
        <f t="shared" si="332"/>
        <v>0.87932600319637411</v>
      </c>
      <c r="U854" s="13">
        <f t="shared" si="332"/>
        <v>0.8578403187716036</v>
      </c>
      <c r="V854" s="3">
        <f t="shared" si="333"/>
        <v>125.8839212095462</v>
      </c>
      <c r="W854" s="13">
        <f t="shared" si="334"/>
        <v>0.87932600319637411</v>
      </c>
      <c r="X854" s="3">
        <f t="shared" si="335"/>
        <v>1.7902422837075649E-3</v>
      </c>
      <c r="Y854" s="3">
        <f t="shared" si="336"/>
        <v>-5.3454298941700165</v>
      </c>
      <c r="Z854" s="3">
        <f t="shared" si="337"/>
        <v>408.15558315641675</v>
      </c>
      <c r="AA854" s="3">
        <f t="shared" si="338"/>
        <v>2847.4584062942904</v>
      </c>
      <c r="AD854" s="3">
        <f t="shared" si="349"/>
        <v>-2.6956424070926355E-3</v>
      </c>
      <c r="AE854" s="3">
        <f>Eur_1M!B853/100</f>
        <v>1.4999999999999999E-4</v>
      </c>
      <c r="AF854" s="3">
        <f t="shared" si="350"/>
        <v>1.5</v>
      </c>
      <c r="AG854" s="3">
        <f t="shared" si="351"/>
        <v>-0.5</v>
      </c>
      <c r="AH854" s="3">
        <f t="shared" si="353"/>
        <v>0.99730435759290736</v>
      </c>
      <c r="AI854" s="3">
        <f t="shared" si="352"/>
        <v>1.0001500000000001</v>
      </c>
      <c r="AL854" s="25"/>
      <c r="AM854" s="25"/>
    </row>
    <row r="855" spans="1:39">
      <c r="A855" s="4">
        <v>42006</v>
      </c>
      <c r="B855" s="3">
        <v>138.00049999999999</v>
      </c>
      <c r="C855" s="3">
        <f t="shared" si="340"/>
        <v>5.6638147842814398E-3</v>
      </c>
      <c r="D855" s="3">
        <f t="shared" si="341"/>
        <v>3.2078797910645014E-5</v>
      </c>
      <c r="E855" s="3">
        <f t="shared" si="342"/>
        <v>8.4807571400642395E-5</v>
      </c>
      <c r="F855" s="3">
        <f t="shared" si="343"/>
        <v>1.7558257369825251E-2</v>
      </c>
      <c r="G855" s="3">
        <f t="shared" si="344"/>
        <v>2.956942993148718E-2</v>
      </c>
      <c r="H855" s="3">
        <f t="shared" si="345"/>
        <v>1.5</v>
      </c>
      <c r="I855" s="13">
        <f>I856*(1+(H856*((B855/B856)-1))+((1-H856)*(Eur_1M!B855/100)*((A855-A856)/360)))</f>
        <v>117.52252498169847</v>
      </c>
      <c r="J855" s="3">
        <f t="shared" si="346"/>
        <v>112.43623126636474</v>
      </c>
      <c r="K855" s="3">
        <f t="shared" si="339"/>
        <v>1.1156828503638268</v>
      </c>
      <c r="L855" s="13">
        <f t="shared" si="347"/>
        <v>1115.6828503638267</v>
      </c>
      <c r="M855" s="3">
        <f t="shared" si="348"/>
        <v>8.4832420969589029E-3</v>
      </c>
      <c r="N855" s="3">
        <f t="shared" si="354"/>
        <v>5.4443983312035926E-2</v>
      </c>
      <c r="O855" s="3">
        <v>844</v>
      </c>
      <c r="P855" s="3">
        <f t="shared" si="355"/>
        <v>3.3492063492063493</v>
      </c>
      <c r="Q855" s="3">
        <f>(  'Swap(vs6M)_3Y'!B867 + ( ('Swap(vs6M)_5Y'!B863 - 'Swap(vs6M)_3Y'!B867)/2  )*(P855-3) )/100</f>
        <v>2.290015873015873E-3</v>
      </c>
      <c r="R855" s="3">
        <f t="shared" si="330"/>
        <v>1.2254492671317365</v>
      </c>
      <c r="S855" s="3">
        <f t="shared" si="331"/>
        <v>1.1258122207063228</v>
      </c>
      <c r="T855" s="13">
        <f t="shared" si="332"/>
        <v>0.88979700304410458</v>
      </c>
      <c r="U855" s="13">
        <f t="shared" si="332"/>
        <v>0.8698774948433643</v>
      </c>
      <c r="V855" s="3">
        <f t="shared" si="333"/>
        <v>129.49997231700502</v>
      </c>
      <c r="W855" s="13">
        <f t="shared" si="334"/>
        <v>0.88979700304410458</v>
      </c>
      <c r="X855" s="3">
        <f t="shared" si="335"/>
        <v>1.6937637197176573E-3</v>
      </c>
      <c r="Y855" s="3">
        <f t="shared" si="336"/>
        <v>-5.1014831405757963</v>
      </c>
      <c r="Z855" s="3">
        <f t="shared" si="337"/>
        <v>384.43784926301328</v>
      </c>
      <c r="AA855" s="3">
        <f t="shared" si="338"/>
        <v>2891.1396981589714</v>
      </c>
      <c r="AD855" s="3">
        <f t="shared" si="349"/>
        <v>5.6798845075574089E-3</v>
      </c>
      <c r="AE855" s="3">
        <f>Eur_1M!B854/100</f>
        <v>1.6000000000000001E-4</v>
      </c>
      <c r="AF855" s="3">
        <f t="shared" si="350"/>
        <v>1.5</v>
      </c>
      <c r="AG855" s="3">
        <f t="shared" si="351"/>
        <v>-0.5</v>
      </c>
      <c r="AH855" s="3">
        <f t="shared" si="353"/>
        <v>1.0056798845075574</v>
      </c>
      <c r="AI855" s="3">
        <f t="shared" si="352"/>
        <v>1.0001599999999999</v>
      </c>
      <c r="AL855" s="25"/>
      <c r="AM855" s="25"/>
    </row>
    <row r="856" spans="1:39">
      <c r="A856" s="4">
        <v>42004</v>
      </c>
      <c r="B856" s="3">
        <v>137.22110000000001</v>
      </c>
      <c r="C856" s="3">
        <f t="shared" si="340"/>
        <v>-1.165933465869999E-4</v>
      </c>
      <c r="D856" s="3">
        <f t="shared" si="341"/>
        <v>1.3594008468356282E-8</v>
      </c>
      <c r="E856" s="3">
        <f t="shared" si="342"/>
        <v>5.394785756334647E-5</v>
      </c>
      <c r="F856" s="3">
        <f t="shared" si="343"/>
        <v>1.0790321182187689E-2</v>
      </c>
      <c r="G856" s="3">
        <f t="shared" si="344"/>
        <v>2.462501686563608E-2</v>
      </c>
      <c r="H856" s="3">
        <f t="shared" si="345"/>
        <v>1.5</v>
      </c>
      <c r="I856" s="13">
        <f>I857*(1+(H857*((B856/B857)-1))+((1-H857)*(Eur_1M!B856/100)*((A856-A857)/360)))</f>
        <v>116.5297697953883</v>
      </c>
      <c r="J856" s="3">
        <f t="shared" si="346"/>
        <v>111.48644183888065</v>
      </c>
      <c r="K856" s="3">
        <f t="shared" si="339"/>
        <v>1.1062582746397391</v>
      </c>
      <c r="L856" s="13">
        <f t="shared" si="347"/>
        <v>1106.2582746397391</v>
      </c>
      <c r="M856" s="3">
        <f t="shared" si="348"/>
        <v>-1.7515905311065821E-4</v>
      </c>
      <c r="N856" s="3">
        <f t="shared" si="354"/>
        <v>5.4860591708901889E-2</v>
      </c>
      <c r="O856" s="3">
        <v>845</v>
      </c>
      <c r="P856" s="3">
        <f t="shared" si="355"/>
        <v>3.3531746031746033</v>
      </c>
      <c r="Q856" s="3">
        <f>(  'Swap(vs6M)_3Y'!B868 + ( ('Swap(vs6M)_5Y'!B864 - 'Swap(vs6M)_3Y'!B868)/2  )*(P856-3) )/100</f>
        <v>2.3334523809523809E-3</v>
      </c>
      <c r="R856" s="3">
        <f t="shared" si="330"/>
        <v>1.1333374065218882</v>
      </c>
      <c r="S856" s="3">
        <f t="shared" si="331"/>
        <v>1.0328784711058663</v>
      </c>
      <c r="T856" s="13">
        <f t="shared" si="332"/>
        <v>0.87146370558650998</v>
      </c>
      <c r="U856" s="13">
        <f t="shared" si="332"/>
        <v>0.84916961251448986</v>
      </c>
      <c r="V856" s="3">
        <f t="shared" si="333"/>
        <v>121.5127013375776</v>
      </c>
      <c r="W856" s="13">
        <f t="shared" si="334"/>
        <v>0.87146370558650998</v>
      </c>
      <c r="X856" s="3">
        <f t="shared" si="335"/>
        <v>1.8886408981415455E-3</v>
      </c>
      <c r="Y856" s="3">
        <f t="shared" si="336"/>
        <v>-5.4442442360289274</v>
      </c>
      <c r="Z856" s="3">
        <f t="shared" si="337"/>
        <v>425.1861505831003</v>
      </c>
      <c r="AA856" s="3">
        <f t="shared" si="338"/>
        <v>2825.2213997748954</v>
      </c>
      <c r="AD856" s="3">
        <f t="shared" si="349"/>
        <v>-1.1658654984691985E-4</v>
      </c>
      <c r="AE856" s="3">
        <f>Eur_1M!B855/100</f>
        <v>1.7999999999999998E-4</v>
      </c>
      <c r="AF856" s="3">
        <f t="shared" si="350"/>
        <v>1.5</v>
      </c>
      <c r="AG856" s="3">
        <f t="shared" si="351"/>
        <v>-0.5</v>
      </c>
      <c r="AH856" s="3">
        <f t="shared" si="353"/>
        <v>0.99988341345015308</v>
      </c>
      <c r="AI856" s="3">
        <f t="shared" si="352"/>
        <v>1.0001800000000001</v>
      </c>
      <c r="AL856" s="25"/>
      <c r="AM856" s="25"/>
    </row>
    <row r="857" spans="1:39">
      <c r="A857" s="4">
        <v>42003</v>
      </c>
      <c r="B857" s="3">
        <v>137.2371</v>
      </c>
      <c r="C857" s="3">
        <f t="shared" si="340"/>
        <v>2.0693649213961341E-3</v>
      </c>
      <c r="D857" s="3">
        <f t="shared" si="341"/>
        <v>4.2822711779048281E-6</v>
      </c>
      <c r="E857" s="3">
        <f t="shared" si="342"/>
        <v>5.4030873196632008E-5</v>
      </c>
      <c r="F857" s="3">
        <f t="shared" si="343"/>
        <v>1.0596093612885988E-2</v>
      </c>
      <c r="G857" s="3">
        <f t="shared" si="344"/>
        <v>2.469927866092745E-2</v>
      </c>
      <c r="H857" s="3">
        <f t="shared" si="345"/>
        <v>1.5</v>
      </c>
      <c r="I857" s="13">
        <f>I858*(1+(H858*((B857/B858)-1))+((1-H858)*(Eur_1M!B857/100)*((A857-A858)/360)))</f>
        <v>116.55018282723633</v>
      </c>
      <c r="J857" s="3">
        <f t="shared" si="346"/>
        <v>111.50597140880836</v>
      </c>
      <c r="K857" s="3">
        <f t="shared" si="339"/>
        <v>1.1064520627629975</v>
      </c>
      <c r="L857" s="13">
        <f t="shared" si="347"/>
        <v>1106.4520627629975</v>
      </c>
      <c r="M857" s="3">
        <f t="shared" si="348"/>
        <v>3.1021114418075218E-3</v>
      </c>
      <c r="N857" s="3">
        <f>SQRT(252)*STDEV(M858:$M$1035)</f>
        <v>5.4949637903653009E-2</v>
      </c>
      <c r="O857" s="3">
        <v>846</v>
      </c>
      <c r="P857" s="3">
        <f t="shared" si="355"/>
        <v>3.3571428571428572</v>
      </c>
      <c r="Q857" s="3">
        <f>(  'Swap(vs6M)_3Y'!B869 + ( ('Swap(vs6M)_5Y'!B865 - 'Swap(vs6M)_3Y'!B869)/2  )*(P857-3) )/100</f>
        <v>2.2946428571428571E-3</v>
      </c>
      <c r="R857" s="3">
        <f t="shared" si="330"/>
        <v>1.1315918606297024</v>
      </c>
      <c r="S857" s="3">
        <f t="shared" si="331"/>
        <v>1.0309103446747221</v>
      </c>
      <c r="T857" s="13">
        <f t="shared" si="332"/>
        <v>0.87109696819134541</v>
      </c>
      <c r="U857" s="13">
        <f t="shared" si="332"/>
        <v>0.84870856746394185</v>
      </c>
      <c r="V857" s="3">
        <f t="shared" si="333"/>
        <v>121.63133073896188</v>
      </c>
      <c r="W857" s="13">
        <f t="shared" si="334"/>
        <v>0.87109696819134541</v>
      </c>
      <c r="X857" s="3">
        <f t="shared" si="335"/>
        <v>1.8878637384270181E-3</v>
      </c>
      <c r="Y857" s="3">
        <f t="shared" si="336"/>
        <v>-5.4218159792263121</v>
      </c>
      <c r="Z857" s="3">
        <f t="shared" si="337"/>
        <v>426.35416263762983</v>
      </c>
      <c r="AA857" s="3">
        <f t="shared" si="338"/>
        <v>2827.3713006713169</v>
      </c>
      <c r="AD857" s="3">
        <f t="shared" si="349"/>
        <v>2.0715075346797729E-3</v>
      </c>
      <c r="AE857" s="3">
        <f>Eur_1M!B856/100</f>
        <v>1.8999999999999998E-4</v>
      </c>
      <c r="AF857" s="3">
        <f t="shared" si="350"/>
        <v>1.5</v>
      </c>
      <c r="AG857" s="3">
        <f t="shared" si="351"/>
        <v>-0.5</v>
      </c>
      <c r="AH857" s="3">
        <f t="shared" si="353"/>
        <v>1.0020715075346798</v>
      </c>
      <c r="AI857" s="3">
        <f t="shared" si="352"/>
        <v>1.0001899999999999</v>
      </c>
      <c r="AL857" s="25"/>
      <c r="AM857" s="25"/>
    </row>
    <row r="858" spans="1:39">
      <c r="A858" s="4">
        <v>42002</v>
      </c>
      <c r="B858" s="3">
        <v>136.95339999999999</v>
      </c>
      <c r="C858" s="3">
        <f t="shared" si="340"/>
        <v>2.2851371558987492E-3</v>
      </c>
      <c r="D858" s="3">
        <f t="shared" si="341"/>
        <v>5.2218518212690248E-6</v>
      </c>
      <c r="E858" s="3">
        <f t="shared" si="342"/>
        <v>5.1377562675176139E-5</v>
      </c>
      <c r="F858" s="3">
        <f t="shared" si="343"/>
        <v>9.8030361217154097E-3</v>
      </c>
      <c r="G858" s="3">
        <f t="shared" si="344"/>
        <v>2.4224256311988518E-2</v>
      </c>
      <c r="H858" s="3">
        <f t="shared" si="345"/>
        <v>1.5</v>
      </c>
      <c r="I858" s="13">
        <f>I859*(1+(H859*((B858/B859)-1))+((1-H859)*(Eur_1M!B858/100)*((A858-A859)/360)))</f>
        <v>116.18919137888224</v>
      </c>
      <c r="J858" s="3">
        <f t="shared" si="346"/>
        <v>111.16060342102355</v>
      </c>
      <c r="K858" s="3">
        <f t="shared" si="339"/>
        <v>1.1030250434054796</v>
      </c>
      <c r="L858" s="13">
        <f t="shared" si="347"/>
        <v>1103.0250434054797</v>
      </c>
      <c r="M858" s="3">
        <f t="shared" si="348"/>
        <v>3.4240203425984239E-3</v>
      </c>
      <c r="N858" s="3">
        <f>SQRT(252)*STDEV(M859:$M$1035)</f>
        <v>5.501841853833566E-2</v>
      </c>
      <c r="O858" s="3">
        <v>847</v>
      </c>
      <c r="P858" s="3">
        <f t="shared" si="355"/>
        <v>3.3611111111111112</v>
      </c>
      <c r="Q858" s="3">
        <f>(  'Swap(vs6M)_3Y'!B870 + ( ('Swap(vs6M)_5Y'!B866 - 'Swap(vs6M)_3Y'!B870)/2  )*(P858-3) )/100</f>
        <v>2.430972222222222E-3</v>
      </c>
      <c r="R858" s="3">
        <f t="shared" ref="R858:R921" si="356">(LN(L858/1000)+(Q858+((N858^2)/2))*P858)/(N858*SQRT(P858))</f>
        <v>1.1035738892700799</v>
      </c>
      <c r="S858" s="3">
        <f t="shared" ref="S858:S921" si="357">R858-(N858*SQRT(P858))</f>
        <v>1.0027067886164645</v>
      </c>
      <c r="T858" s="13">
        <f t="shared" ref="T858:U921" si="358">_xlfn.NORM.S.DIST(R858,TRUE)</f>
        <v>0.86511098855612922</v>
      </c>
      <c r="U858" s="13">
        <f t="shared" si="358"/>
        <v>0.84199882324825892</v>
      </c>
      <c r="V858" s="3">
        <f t="shared" ref="V858:V921" si="359">(L858*T858) - ( 1000* EXP(-Q858*P858) *U858 )</f>
        <v>119.09200914758003</v>
      </c>
      <c r="W858" s="13">
        <f t="shared" ref="W858:W921" si="360">T858</f>
        <v>0.86511098855612922</v>
      </c>
      <c r="X858" s="3">
        <f t="shared" ref="X858:X921" si="361" xml:space="preserve"> _xlfn.NORM.S.DIST(R858,FALSE) / ( L858 * N858 * SQRT(P858) )</f>
        <v>1.9503694597295476E-3</v>
      </c>
      <c r="Y858" s="3">
        <f t="shared" ref="Y858:Y921" si="362">- ( (L858* _xlfn.NORM.S.DIST(R858,FALSE)  * N858  ) / ( 2* SQRT(P858) ) ) - Q858 * 1000 * ( EXP(-Q858*P858) ) *U858</f>
        <v>-5.6217025798650893</v>
      </c>
      <c r="Z858" s="3">
        <f t="shared" ref="Z858:Z921" si="363" xml:space="preserve"> L858 * SQRT(P858) * _xlfn.NORM.S.DIST(R858,FALSE)</f>
        <v>438.81211158731799</v>
      </c>
      <c r="AA858" s="3">
        <f t="shared" ref="AA858:AA921" si="364">1000 * P858 * EXP(-Q858*P858) * U858</f>
        <v>2807.0221184213146</v>
      </c>
      <c r="AD858" s="3">
        <f t="shared" si="349"/>
        <v>2.2877500717206622E-3</v>
      </c>
      <c r="AE858" s="3">
        <f>Eur_1M!B857/100</f>
        <v>2.4000000000000001E-4</v>
      </c>
      <c r="AF858" s="3">
        <f t="shared" si="350"/>
        <v>1.5</v>
      </c>
      <c r="AG858" s="3">
        <f t="shared" si="351"/>
        <v>-0.5</v>
      </c>
      <c r="AH858" s="3">
        <f t="shared" si="353"/>
        <v>1.0022877500717207</v>
      </c>
      <c r="AI858" s="3">
        <f t="shared" si="352"/>
        <v>1.00024</v>
      </c>
      <c r="AL858" s="25"/>
      <c r="AM858" s="25"/>
    </row>
    <row r="859" spans="1:39">
      <c r="A859" s="4">
        <v>41997</v>
      </c>
      <c r="B859" s="11">
        <f>B860</f>
        <v>136.64080000000001</v>
      </c>
      <c r="C859" s="3">
        <f t="shared" si="340"/>
        <v>0</v>
      </c>
      <c r="D859" s="3">
        <f t="shared" si="341"/>
        <v>0</v>
      </c>
      <c r="E859" s="3">
        <f t="shared" si="342"/>
        <v>7.5158974840197607E-5</v>
      </c>
      <c r="F859" s="3">
        <f t="shared" si="343"/>
        <v>1.2903366817943393E-2</v>
      </c>
      <c r="G859" s="3">
        <f t="shared" si="344"/>
        <v>2.9019132509196348E-2</v>
      </c>
      <c r="H859" s="3">
        <f t="shared" si="345"/>
        <v>1.5</v>
      </c>
      <c r="I859" s="13">
        <f>I860*(1+(H860*((B859/B860)-1))+((1-H860)*(Eur_1M!B859/100)*((A859-A860)/360)))</f>
        <v>115.7920375434332</v>
      </c>
      <c r="J859" s="3">
        <f t="shared" si="346"/>
        <v>110.78063812928201</v>
      </c>
      <c r="K859" s="3">
        <f t="shared" si="339"/>
        <v>1.0992547217310964</v>
      </c>
      <c r="L859" s="13">
        <f t="shared" si="347"/>
        <v>1099.2547217310964</v>
      </c>
      <c r="M859" s="3">
        <f t="shared" si="348"/>
        <v>-3.3333338915753859E-7</v>
      </c>
      <c r="N859" s="3">
        <f>SQRT(252)*STDEV(M860:$M$1035)</f>
        <v>5.5166376338920332E-2</v>
      </c>
      <c r="O859" s="3">
        <v>848</v>
      </c>
      <c r="P859" s="3">
        <f t="shared" si="355"/>
        <v>3.3650793650793651</v>
      </c>
      <c r="Q859" s="3">
        <f>(  'Swap(vs6M)_3Y'!B871 + ( ('Swap(vs6M)_5Y'!B867 - 'Swap(vs6M)_3Y'!B871)/2  )*(P859-3) )/100</f>
        <v>2.4553571428571428E-3</v>
      </c>
      <c r="R859" s="3">
        <f t="shared" si="356"/>
        <v>1.0673666703788021</v>
      </c>
      <c r="S859" s="3">
        <f t="shared" si="357"/>
        <v>0.96616862749871424</v>
      </c>
      <c r="T859" s="13">
        <f t="shared" si="358"/>
        <v>0.85709685359782317</v>
      </c>
      <c r="U859" s="13">
        <f t="shared" si="358"/>
        <v>0.83302009572437052</v>
      </c>
      <c r="V859" s="3">
        <f t="shared" si="359"/>
        <v>116.00211616438503</v>
      </c>
      <c r="W859" s="13">
        <f t="shared" si="360"/>
        <v>0.85709685359782317</v>
      </c>
      <c r="X859" s="3">
        <f t="shared" si="361"/>
        <v>2.0288499374593772E-3</v>
      </c>
      <c r="Y859" s="3">
        <f t="shared" si="362"/>
        <v>-5.7590186755678126</v>
      </c>
      <c r="Z859" s="3">
        <f t="shared" si="363"/>
        <v>455.10999631684336</v>
      </c>
      <c r="AA859" s="3">
        <f t="shared" si="364"/>
        <v>2780.112971307688</v>
      </c>
      <c r="AD859" s="3">
        <f t="shared" si="349"/>
        <v>0</v>
      </c>
      <c r="AE859" s="3">
        <f>Eur_1M!B858/100</f>
        <v>2.5000000000000001E-4</v>
      </c>
      <c r="AF859" s="3">
        <f t="shared" si="350"/>
        <v>1.5</v>
      </c>
      <c r="AG859" s="3">
        <f t="shared" si="351"/>
        <v>-0.5</v>
      </c>
      <c r="AH859" s="3">
        <f t="shared" si="353"/>
        <v>1</v>
      </c>
      <c r="AI859" s="3">
        <f t="shared" si="352"/>
        <v>1.0002500000000001</v>
      </c>
      <c r="AL859" s="25"/>
      <c r="AM859" s="25"/>
    </row>
    <row r="860" spans="1:39">
      <c r="A860" s="4">
        <v>41996</v>
      </c>
      <c r="B860" s="3">
        <v>136.64080000000001</v>
      </c>
      <c r="C860" s="3">
        <f t="shared" si="340"/>
        <v>3.9014992719354293E-4</v>
      </c>
      <c r="D860" s="3">
        <f t="shared" si="341"/>
        <v>1.5221696568912684E-7</v>
      </c>
      <c r="E860" s="3">
        <f t="shared" si="342"/>
        <v>7.6400257276203204E-5</v>
      </c>
      <c r="F860" s="3">
        <f t="shared" si="343"/>
        <v>1.4017495372467333E-2</v>
      </c>
      <c r="G860" s="3">
        <f t="shared" si="344"/>
        <v>2.8962983797847213E-2</v>
      </c>
      <c r="H860" s="3">
        <f t="shared" si="345"/>
        <v>1.5</v>
      </c>
      <c r="I860" s="13">
        <f>I861*(1+(H861*((B860/B861)-1))+((1-H861)*(Eur_1M!B860/100)*((A860-A861)/360)))</f>
        <v>115.79207614079192</v>
      </c>
      <c r="J860" s="3">
        <f t="shared" si="346"/>
        <v>110.78067505617371</v>
      </c>
      <c r="K860" s="3">
        <f t="shared" si="339"/>
        <v>1.0992550881494594</v>
      </c>
      <c r="L860" s="13">
        <f t="shared" si="347"/>
        <v>1099.2550881494594</v>
      </c>
      <c r="M860" s="3">
        <f t="shared" si="348"/>
        <v>5.8480692434359949E-4</v>
      </c>
      <c r="N860" s="3">
        <f>SQRT(252)*STDEV(M861:$M$1035)</f>
        <v>5.5323861744437007E-2</v>
      </c>
      <c r="O860" s="3">
        <v>849</v>
      </c>
      <c r="P860" s="3">
        <f t="shared" si="355"/>
        <v>3.3690476190476191</v>
      </c>
      <c r="Q860" s="3">
        <f>(  'Swap(vs6M)_3Y'!B872 + ( ('Swap(vs6M)_5Y'!B868 - 'Swap(vs6M)_3Y'!B872)/2  )*(P860-3) )/100</f>
        <v>2.4891071428571427E-3</v>
      </c>
      <c r="R860" s="3">
        <f t="shared" si="356"/>
        <v>1.0652683806661627</v>
      </c>
      <c r="S860" s="3">
        <f t="shared" si="357"/>
        <v>0.96372162278938833</v>
      </c>
      <c r="T860" s="13">
        <f t="shared" si="358"/>
        <v>0.85662275143651745</v>
      </c>
      <c r="U860" s="13">
        <f t="shared" si="358"/>
        <v>0.83240724469323457</v>
      </c>
      <c r="V860" s="3">
        <f t="shared" si="359"/>
        <v>116.19098710132357</v>
      </c>
      <c r="W860" s="13">
        <f t="shared" si="360"/>
        <v>0.85662275143651745</v>
      </c>
      <c r="X860" s="3">
        <f t="shared" si="361"/>
        <v>2.0264110351780108E-3</v>
      </c>
      <c r="Y860" s="3">
        <f t="shared" si="362"/>
        <v>-5.8019571138611354</v>
      </c>
      <c r="Z860" s="3">
        <f t="shared" si="363"/>
        <v>456.39843618477482</v>
      </c>
      <c r="AA860" s="3">
        <f t="shared" si="364"/>
        <v>2781.0003390985689</v>
      </c>
      <c r="AD860" s="3">
        <f t="shared" si="349"/>
        <v>3.9022604557525931E-4</v>
      </c>
      <c r="AE860" s="3">
        <f>Eur_1M!B859/100</f>
        <v>2.4000000000000001E-4</v>
      </c>
      <c r="AF860" s="3">
        <f t="shared" si="350"/>
        <v>1.5</v>
      </c>
      <c r="AG860" s="3">
        <f t="shared" si="351"/>
        <v>-0.5</v>
      </c>
      <c r="AH860" s="3">
        <f t="shared" si="353"/>
        <v>1.0003902260455753</v>
      </c>
      <c r="AI860" s="3">
        <f t="shared" si="352"/>
        <v>1.00024</v>
      </c>
      <c r="AL860" s="25"/>
      <c r="AM860" s="25"/>
    </row>
    <row r="861" spans="1:39">
      <c r="A861" s="4">
        <v>41995</v>
      </c>
      <c r="B861" s="3">
        <v>136.58750000000001</v>
      </c>
      <c r="C861" s="3">
        <f t="shared" si="340"/>
        <v>7.7562789278707342E-4</v>
      </c>
      <c r="D861" s="3">
        <f t="shared" si="341"/>
        <v>6.0159862806931587E-7</v>
      </c>
      <c r="E861" s="3">
        <f t="shared" si="342"/>
        <v>8.3999063205385688E-5</v>
      </c>
      <c r="F861" s="3">
        <f t="shared" si="343"/>
        <v>1.6411411337969507E-2</v>
      </c>
      <c r="G861" s="3">
        <f t="shared" si="344"/>
        <v>2.9811197736124562E-2</v>
      </c>
      <c r="H861" s="3">
        <f t="shared" si="345"/>
        <v>1.5</v>
      </c>
      <c r="I861" s="13">
        <f>I862*(1+(H862*((B861/B862)-1))+((1-H862)*(Eur_1M!B861/100)*((A861-A862)/360)))</f>
        <v>115.72437992941659</v>
      </c>
      <c r="J861" s="3">
        <f t="shared" si="346"/>
        <v>110.71590869007292</v>
      </c>
      <c r="K861" s="3">
        <f t="shared" si="339"/>
        <v>1.0986124240977992</v>
      </c>
      <c r="L861" s="13">
        <f t="shared" si="347"/>
        <v>1098.6124240977992</v>
      </c>
      <c r="M861" s="3">
        <f t="shared" si="348"/>
        <v>1.1621342817866897E-3</v>
      </c>
      <c r="N861" s="3">
        <f>SQRT(252)*STDEV(M862:$M$1035)</f>
        <v>5.548210987378234E-2</v>
      </c>
      <c r="O861" s="3">
        <v>850</v>
      </c>
      <c r="P861" s="3">
        <f t="shared" si="355"/>
        <v>3.373015873015873</v>
      </c>
      <c r="Q861" s="3">
        <f>(  'Swap(vs6M)_3Y'!B873 + ( ('Swap(vs6M)_5Y'!B869 - 'Swap(vs6M)_3Y'!B873)/2  )*(P861-3) )/100</f>
        <v>2.5473809523809524E-3</v>
      </c>
      <c r="R861" s="3">
        <f t="shared" si="356"/>
        <v>1.0582415131216087</v>
      </c>
      <c r="S861" s="3">
        <f t="shared" si="357"/>
        <v>0.95634433419124665</v>
      </c>
      <c r="T861" s="13">
        <f t="shared" si="358"/>
        <v>0.85502732514546009</v>
      </c>
      <c r="U861" s="13">
        <f t="shared" si="358"/>
        <v>0.83055085086881775</v>
      </c>
      <c r="V861" s="3">
        <f t="shared" si="359"/>
        <v>115.89860881215895</v>
      </c>
      <c r="W861" s="13">
        <f t="shared" si="360"/>
        <v>0.85502732514546009</v>
      </c>
      <c r="X861" s="3">
        <f t="shared" si="361"/>
        <v>2.0357554727490285E-3</v>
      </c>
      <c r="Y861" s="3">
        <f t="shared" si="362"/>
        <v>-5.8793585846958463</v>
      </c>
      <c r="Z861" s="3">
        <f t="shared" si="363"/>
        <v>459.81800854747888</v>
      </c>
      <c r="AA861" s="3">
        <f t="shared" si="364"/>
        <v>2777.4931686721798</v>
      </c>
      <c r="AD861" s="3">
        <f t="shared" si="349"/>
        <v>7.7592876988563653E-4</v>
      </c>
      <c r="AE861" s="3">
        <f>Eur_1M!B860/100</f>
        <v>2.5999999999999998E-4</v>
      </c>
      <c r="AF861" s="3">
        <f t="shared" si="350"/>
        <v>1.5</v>
      </c>
      <c r="AG861" s="3">
        <f t="shared" si="351"/>
        <v>-0.5</v>
      </c>
      <c r="AH861" s="3">
        <f t="shared" si="353"/>
        <v>1.0007759287698856</v>
      </c>
      <c r="AI861" s="3">
        <f t="shared" si="352"/>
        <v>1.0002599999999999</v>
      </c>
      <c r="AL861" s="25"/>
      <c r="AM861" s="25"/>
    </row>
    <row r="862" spans="1:39">
      <c r="A862" s="4">
        <v>41992</v>
      </c>
      <c r="B862" s="3">
        <v>136.48159999999999</v>
      </c>
      <c r="C862" s="3">
        <f t="shared" si="340"/>
        <v>1.1583358210638898E-3</v>
      </c>
      <c r="D862" s="3">
        <f t="shared" si="341"/>
        <v>1.3417418743597557E-6</v>
      </c>
      <c r="E862" s="3">
        <f t="shared" si="342"/>
        <v>8.3749516866739554E-5</v>
      </c>
      <c r="F862" s="3">
        <f t="shared" si="343"/>
        <v>1.6229123389416077E-2</v>
      </c>
      <c r="G862" s="3">
        <f t="shared" si="344"/>
        <v>2.9821329808509822E-2</v>
      </c>
      <c r="H862" s="3">
        <f t="shared" si="345"/>
        <v>1.5</v>
      </c>
      <c r="I862" s="13">
        <f>I863*(1+(H863*((B862/B863)-1))+((1-H863)*(Eur_1M!B862/100)*((A862-A863)/360)))</f>
        <v>115.58997077613176</v>
      </c>
      <c r="J862" s="3">
        <f t="shared" si="346"/>
        <v>110.5873166721138</v>
      </c>
      <c r="K862" s="3">
        <f t="shared" si="339"/>
        <v>1.0973364305189075</v>
      </c>
      <c r="L862" s="13">
        <f t="shared" si="347"/>
        <v>1097.3364305189075</v>
      </c>
      <c r="M862" s="3">
        <f t="shared" si="348"/>
        <v>1.7366543469500403E-3</v>
      </c>
      <c r="N862" s="3">
        <f>SQRT(252)*STDEV(M863:$M$1035)</f>
        <v>5.5632338812886685E-2</v>
      </c>
      <c r="O862" s="3">
        <v>851</v>
      </c>
      <c r="P862" s="3">
        <f t="shared" si="355"/>
        <v>3.376984126984127</v>
      </c>
      <c r="Q862" s="3">
        <f>(  'Swap(vs6M)_3Y'!B874 + ( ('Swap(vs6M)_5Y'!B870 - 'Swap(vs6M)_3Y'!B874)/2  )*(P862-3) )/100</f>
        <v>2.6733928571428573E-3</v>
      </c>
      <c r="R862" s="3">
        <f t="shared" si="356"/>
        <v>1.0479928604107207</v>
      </c>
      <c r="S862" s="3">
        <f t="shared" si="357"/>
        <v>0.94575969028483908</v>
      </c>
      <c r="T862" s="13">
        <f t="shared" si="358"/>
        <v>0.85267905184192161</v>
      </c>
      <c r="U862" s="13">
        <f t="shared" si="358"/>
        <v>0.82786441510902908</v>
      </c>
      <c r="V862" s="3">
        <f t="shared" si="359"/>
        <v>115.2517001024936</v>
      </c>
      <c r="W862" s="13">
        <f t="shared" si="360"/>
        <v>0.85267905184192161</v>
      </c>
      <c r="X862" s="3">
        <f t="shared" si="361"/>
        <v>2.0534683167704065E-3</v>
      </c>
      <c r="Y862" s="3">
        <f t="shared" si="362"/>
        <v>-6.0197324115021686</v>
      </c>
      <c r="Z862" s="3">
        <f t="shared" si="363"/>
        <v>464.54088101644589</v>
      </c>
      <c r="AA862" s="3">
        <f t="shared" si="364"/>
        <v>2770.5591192753809</v>
      </c>
      <c r="AD862" s="3">
        <f t="shared" si="349"/>
        <v>1.1590069511073775E-3</v>
      </c>
      <c r="AE862" s="3">
        <f>Eur_1M!B861/100</f>
        <v>2.5999999999999998E-4</v>
      </c>
      <c r="AF862" s="3">
        <f t="shared" si="350"/>
        <v>1.5</v>
      </c>
      <c r="AG862" s="3">
        <f t="shared" si="351"/>
        <v>-0.5</v>
      </c>
      <c r="AH862" s="3">
        <f t="shared" si="353"/>
        <v>1.0011590069511074</v>
      </c>
      <c r="AI862" s="3">
        <f t="shared" si="352"/>
        <v>1.0002599999999999</v>
      </c>
      <c r="AL862" s="25"/>
      <c r="AM862" s="25"/>
    </row>
    <row r="863" spans="1:39">
      <c r="A863" s="4">
        <v>41991</v>
      </c>
      <c r="B863" s="3">
        <v>136.3236</v>
      </c>
      <c r="C863" s="3">
        <f t="shared" si="340"/>
        <v>-1.1964354692329203E-3</v>
      </c>
      <c r="D863" s="3">
        <f t="shared" si="341"/>
        <v>1.4314578320385983E-6</v>
      </c>
      <c r="E863" s="3">
        <f t="shared" si="342"/>
        <v>9.1549507033483084E-5</v>
      </c>
      <c r="F863" s="3">
        <f t="shared" si="343"/>
        <v>1.8094317300487012E-2</v>
      </c>
      <c r="G863" s="3">
        <f t="shared" si="344"/>
        <v>3.0777574107170039E-2</v>
      </c>
      <c r="H863" s="3">
        <f t="shared" si="345"/>
        <v>1.5</v>
      </c>
      <c r="I863" s="13">
        <f>I864*(1+(H864*((B863/B864)-1))+((1-H864)*(Eur_1M!B863/100)*((A863-A864)/360)))</f>
        <v>115.38940515790424</v>
      </c>
      <c r="J863" s="3">
        <f t="shared" si="346"/>
        <v>110.39543139532432</v>
      </c>
      <c r="K863" s="3">
        <f t="shared" si="339"/>
        <v>1.095432390245233</v>
      </c>
      <c r="L863" s="13">
        <f t="shared" si="347"/>
        <v>1095.4323902452329</v>
      </c>
      <c r="M863" s="3">
        <f t="shared" si="348"/>
        <v>-1.7955521890727244E-3</v>
      </c>
      <c r="N863" s="3">
        <f>SQRT(252)*STDEV(M864:$M$1035)</f>
        <v>5.5703307579056657E-2</v>
      </c>
      <c r="O863" s="3">
        <v>852</v>
      </c>
      <c r="P863" s="3">
        <f t="shared" si="355"/>
        <v>3.3809523809523809</v>
      </c>
      <c r="Q863" s="3">
        <f>(  'Swap(vs6M)_3Y'!B875 + ( ('Swap(vs6M)_5Y'!B871 - 'Swap(vs6M)_3Y'!B875)/2  )*(P863-3) )/100</f>
        <v>2.6857142857142856E-3</v>
      </c>
      <c r="R863" s="3">
        <f t="shared" si="356"/>
        <v>1.0297883257436227</v>
      </c>
      <c r="S863" s="3">
        <f t="shared" si="357"/>
        <v>0.92736461389111957</v>
      </c>
      <c r="T863" s="13">
        <f t="shared" si="358"/>
        <v>0.84844530893415915</v>
      </c>
      <c r="U863" s="13">
        <f t="shared" si="358"/>
        <v>0.82313137159915273</v>
      </c>
      <c r="V863" s="3">
        <f t="shared" si="359"/>
        <v>113.72352632913601</v>
      </c>
      <c r="W863" s="13">
        <f t="shared" si="360"/>
        <v>0.84844530893415915</v>
      </c>
      <c r="X863" s="3">
        <f t="shared" si="361"/>
        <v>2.092411730495904E-3</v>
      </c>
      <c r="Y863" s="3">
        <f t="shared" si="362"/>
        <v>-6.0860968108889058</v>
      </c>
      <c r="Z863" s="3">
        <f t="shared" si="363"/>
        <v>472.86627403569554</v>
      </c>
      <c r="AA863" s="3">
        <f t="shared" si="364"/>
        <v>2757.8122474503102</v>
      </c>
      <c r="AD863" s="3">
        <f t="shared" si="349"/>
        <v>-1.1957200256726974E-3</v>
      </c>
      <c r="AE863" s="3">
        <f>Eur_1M!B862/100</f>
        <v>2.5000000000000001E-4</v>
      </c>
      <c r="AF863" s="3">
        <f t="shared" si="350"/>
        <v>1.5</v>
      </c>
      <c r="AG863" s="3">
        <f t="shared" si="351"/>
        <v>-0.5</v>
      </c>
      <c r="AH863" s="3">
        <f t="shared" si="353"/>
        <v>0.9988042799743273</v>
      </c>
      <c r="AI863" s="3">
        <f t="shared" si="352"/>
        <v>1.0002500000000001</v>
      </c>
      <c r="AL863" s="25"/>
      <c r="AM863" s="25"/>
    </row>
    <row r="864" spans="1:39">
      <c r="A864" s="4">
        <v>41990</v>
      </c>
      <c r="B864" s="3">
        <v>136.48679999999999</v>
      </c>
      <c r="C864" s="3">
        <f t="shared" si="340"/>
        <v>1.3622312195194844E-3</v>
      </c>
      <c r="D864" s="3">
        <f t="shared" si="341"/>
        <v>1.8556738954335417E-6</v>
      </c>
      <c r="E864" s="3">
        <f t="shared" si="342"/>
        <v>9.6029091145289773E-5</v>
      </c>
      <c r="F864" s="3">
        <f t="shared" si="343"/>
        <v>2.172201621571777E-2</v>
      </c>
      <c r="G864" s="3">
        <f t="shared" si="344"/>
        <v>3.0210984354880437E-2</v>
      </c>
      <c r="H864" s="3">
        <f t="shared" si="345"/>
        <v>1.5</v>
      </c>
      <c r="I864" s="13">
        <f>I865*(1+(H865*((B864/B865)-1))+((1-H865)*(Eur_1M!B864/100)*((A864-A865)/360)))</f>
        <v>115.59677897647369</v>
      </c>
      <c r="J864" s="3">
        <f t="shared" si="346"/>
        <v>110.59383021824694</v>
      </c>
      <c r="K864" s="3">
        <f t="shared" si="339"/>
        <v>1.0974010631700908</v>
      </c>
      <c r="L864" s="13">
        <f t="shared" si="347"/>
        <v>1097.4010631700908</v>
      </c>
      <c r="M864" s="3">
        <f t="shared" si="348"/>
        <v>2.042305069189189E-3</v>
      </c>
      <c r="N864" s="3">
        <f>SQRT(252)*STDEV(M865:$M$1035)</f>
        <v>5.5847692796281725E-2</v>
      </c>
      <c r="O864" s="3">
        <v>853</v>
      </c>
      <c r="P864" s="3">
        <f t="shared" si="355"/>
        <v>3.3849206349206349</v>
      </c>
      <c r="Q864" s="3">
        <f>(  'Swap(vs6M)_3Y'!B876 + ( ('Swap(vs6M)_5Y'!B872 - 'Swap(vs6M)_3Y'!B876)/2  )*(P864-3) )/100</f>
        <v>2.6906150793650791E-3</v>
      </c>
      <c r="R864" s="3">
        <f t="shared" si="356"/>
        <v>1.0445891746510403</v>
      </c>
      <c r="S864" s="3">
        <f t="shared" si="357"/>
        <v>0.94183973046995217</v>
      </c>
      <c r="T864" s="13">
        <f t="shared" si="358"/>
        <v>0.85189355751434548</v>
      </c>
      <c r="U864" s="13">
        <f t="shared" si="358"/>
        <v>0.82686264969988232</v>
      </c>
      <c r="V864" s="3">
        <f t="shared" si="359"/>
        <v>115.50272393248429</v>
      </c>
      <c r="W864" s="13">
        <f t="shared" si="360"/>
        <v>0.85189355751434548</v>
      </c>
      <c r="X864" s="3">
        <f t="shared" si="361"/>
        <v>2.0503188456018899E-3</v>
      </c>
      <c r="Y864" s="3">
        <f t="shared" si="362"/>
        <v>-6.0552364532031531</v>
      </c>
      <c r="Z864" s="3">
        <f t="shared" si="363"/>
        <v>466.77316812996742</v>
      </c>
      <c r="AA864" s="3">
        <f t="shared" si="364"/>
        <v>2773.4894624530052</v>
      </c>
      <c r="AD864" s="3">
        <f t="shared" si="349"/>
        <v>1.3631594779202061E-3</v>
      </c>
      <c r="AE864" s="3">
        <f>Eur_1M!B863/100</f>
        <v>2.5999999999999998E-4</v>
      </c>
      <c r="AF864" s="3">
        <f t="shared" si="350"/>
        <v>1.5</v>
      </c>
      <c r="AG864" s="3">
        <f t="shared" si="351"/>
        <v>-0.5</v>
      </c>
      <c r="AH864" s="3">
        <f t="shared" si="353"/>
        <v>1.0013631594779202</v>
      </c>
      <c r="AI864" s="3">
        <f t="shared" si="352"/>
        <v>1.0002599999999999</v>
      </c>
      <c r="AL864" s="25"/>
      <c r="AM864" s="25"/>
    </row>
    <row r="865" spans="1:39">
      <c r="A865" s="4">
        <v>41989</v>
      </c>
      <c r="B865" s="3">
        <v>136.30099999999999</v>
      </c>
      <c r="C865" s="3">
        <f t="shared" si="340"/>
        <v>5.0856283663298051E-4</v>
      </c>
      <c r="D865" s="3">
        <f t="shared" si="341"/>
        <v>2.5863615880418359E-7</v>
      </c>
      <c r="E865" s="3">
        <f t="shared" si="342"/>
        <v>1.0082927016082753E-4</v>
      </c>
      <c r="F865" s="3">
        <f t="shared" si="343"/>
        <v>1.7779891023382483E-2</v>
      </c>
      <c r="G865" s="3">
        <f t="shared" si="344"/>
        <v>3.2730572152046354E-2</v>
      </c>
      <c r="H865" s="3">
        <f t="shared" si="345"/>
        <v>1.5</v>
      </c>
      <c r="I865" s="13">
        <f>I866*(1+(H866*((B865/B866)-1))+((1-H866)*(Eur_1M!B865/100)*((A865-A866)/360)))</f>
        <v>115.36093600241409</v>
      </c>
      <c r="J865" s="3">
        <f t="shared" si="346"/>
        <v>110.36819436522183</v>
      </c>
      <c r="K865" s="3">
        <f t="shared" si="339"/>
        <v>1.0951621224940113</v>
      </c>
      <c r="L865" s="13">
        <f t="shared" si="347"/>
        <v>1095.1621224940113</v>
      </c>
      <c r="M865" s="3">
        <f t="shared" si="348"/>
        <v>7.6241422002492059E-4</v>
      </c>
      <c r="N865" s="3">
        <f>SQRT(252)*STDEV(M866:$M$1035)</f>
        <v>5.6012607149428524E-2</v>
      </c>
      <c r="O865" s="3">
        <v>854</v>
      </c>
      <c r="P865" s="3">
        <f t="shared" si="355"/>
        <v>3.3888888888888888</v>
      </c>
      <c r="Q865" s="3">
        <f>(  'Swap(vs6M)_3Y'!B877 + ( ('Swap(vs6M)_5Y'!B873 - 'Swap(vs6M)_3Y'!B877)/2  )*(P865-3) )/100</f>
        <v>2.7301666666666663E-3</v>
      </c>
      <c r="R865" s="3">
        <f t="shared" si="356"/>
        <v>1.022863860955493</v>
      </c>
      <c r="S865" s="3">
        <f t="shared" si="357"/>
        <v>0.91975061637560596</v>
      </c>
      <c r="T865" s="13">
        <f t="shared" si="358"/>
        <v>0.84681389071341973</v>
      </c>
      <c r="U865" s="13">
        <f t="shared" si="358"/>
        <v>0.82114845238593681</v>
      </c>
      <c r="V865" s="3">
        <f t="shared" si="359"/>
        <v>113.81246252345375</v>
      </c>
      <c r="W865" s="13">
        <f t="shared" si="360"/>
        <v>0.84681389071341973</v>
      </c>
      <c r="X865" s="3">
        <f t="shared" si="361"/>
        <v>2.0937594942898661E-3</v>
      </c>
      <c r="Y865" s="3">
        <f t="shared" si="362"/>
        <v>-6.1605812314048851</v>
      </c>
      <c r="Z865" s="3">
        <f t="shared" si="363"/>
        <v>476.67979171486115</v>
      </c>
      <c r="AA865" s="3">
        <f t="shared" si="364"/>
        <v>2757.1526754804258</v>
      </c>
      <c r="AD865" s="3">
        <f t="shared" si="349"/>
        <v>5.0869217663729316E-4</v>
      </c>
      <c r="AE865" s="3">
        <f>Eur_1M!B864/100</f>
        <v>2.5000000000000001E-4</v>
      </c>
      <c r="AF865" s="3">
        <f t="shared" si="350"/>
        <v>1.5</v>
      </c>
      <c r="AG865" s="3">
        <f t="shared" si="351"/>
        <v>-0.5</v>
      </c>
      <c r="AH865" s="3">
        <f t="shared" si="353"/>
        <v>1.0005086921766373</v>
      </c>
      <c r="AI865" s="3">
        <f t="shared" si="352"/>
        <v>1.0002500000000001</v>
      </c>
      <c r="AL865" s="25"/>
      <c r="AM865" s="25"/>
    </row>
    <row r="866" spans="1:39">
      <c r="A866" s="4">
        <v>41988</v>
      </c>
      <c r="B866" s="3">
        <v>136.23169999999999</v>
      </c>
      <c r="C866" s="3">
        <f t="shared" si="340"/>
        <v>2.4613384417572779E-3</v>
      </c>
      <c r="D866" s="3">
        <f t="shared" si="341"/>
        <v>6.0581869248721444E-6</v>
      </c>
      <c r="E866" s="3">
        <f t="shared" si="342"/>
        <v>1.0113917343894884E-4</v>
      </c>
      <c r="F866" s="3">
        <f t="shared" si="343"/>
        <v>1.6517312645181897E-2</v>
      </c>
      <c r="G866" s="3">
        <f t="shared" si="344"/>
        <v>3.3203553523817042E-2</v>
      </c>
      <c r="H866" s="3">
        <f t="shared" si="345"/>
        <v>1.5</v>
      </c>
      <c r="I866" s="13">
        <f>I867*(1+(H867*((B866/B867)-1))+((1-H867)*(Eur_1M!B866/100)*((A866-A867)/360)))</f>
        <v>115.27301670409088</v>
      </c>
      <c r="J866" s="3">
        <f t="shared" si="346"/>
        <v>110.28408015340936</v>
      </c>
      <c r="K866" s="3">
        <f t="shared" si="339"/>
        <v>1.0943274735331376</v>
      </c>
      <c r="L866" s="13">
        <f t="shared" si="347"/>
        <v>1094.3274735331377</v>
      </c>
      <c r="M866" s="3">
        <f t="shared" si="348"/>
        <v>3.6887847597503703E-3</v>
      </c>
      <c r="N866" s="3">
        <f>SQRT(252)*STDEV(M867:$M$1035)</f>
        <v>5.6069671787654811E-2</v>
      </c>
      <c r="O866" s="3">
        <v>855</v>
      </c>
      <c r="P866" s="3">
        <f t="shared" si="355"/>
        <v>3.3928571428571428</v>
      </c>
      <c r="Q866" s="3">
        <f>(  'Swap(vs6M)_3Y'!B878 + ( ('Swap(vs6M)_5Y'!B874 - 'Swap(vs6M)_3Y'!B878)/2  )*(P866-3) )/100</f>
        <v>2.7046428571428573E-3</v>
      </c>
      <c r="R866" s="3">
        <f t="shared" si="356"/>
        <v>1.0132747475913404</v>
      </c>
      <c r="S866" s="3">
        <f t="shared" si="357"/>
        <v>0.90999603851355682</v>
      </c>
      <c r="T866" s="13">
        <f t="shared" si="358"/>
        <v>0.84453552707520652</v>
      </c>
      <c r="U866" s="13">
        <f t="shared" si="358"/>
        <v>0.81858770050971585</v>
      </c>
      <c r="V866" s="3">
        <f t="shared" si="359"/>
        <v>113.08811158323897</v>
      </c>
      <c r="W866" s="13">
        <f t="shared" si="360"/>
        <v>0.84453552707520652</v>
      </c>
      <c r="X866" s="3">
        <f t="shared" si="361"/>
        <v>2.1125223210052128E-3</v>
      </c>
      <c r="Y866" s="3">
        <f t="shared" si="362"/>
        <v>-6.170455617632582</v>
      </c>
      <c r="Z866" s="3">
        <f t="shared" si="363"/>
        <v>481.27078515327298</v>
      </c>
      <c r="AA866" s="3">
        <f t="shared" si="364"/>
        <v>2751.9814363087544</v>
      </c>
      <c r="AD866" s="3">
        <f t="shared" si="349"/>
        <v>2.4643700219577624E-3</v>
      </c>
      <c r="AE866" s="3">
        <f>Eur_1M!B865/100</f>
        <v>2.4000000000000001E-4</v>
      </c>
      <c r="AF866" s="3">
        <f t="shared" si="350"/>
        <v>1.5</v>
      </c>
      <c r="AG866" s="3">
        <f t="shared" si="351"/>
        <v>-0.5</v>
      </c>
      <c r="AH866" s="3">
        <f t="shared" si="353"/>
        <v>1.0024643700219578</v>
      </c>
      <c r="AI866" s="3">
        <f t="shared" si="352"/>
        <v>1.00024</v>
      </c>
      <c r="AL866" s="25"/>
      <c r="AM866" s="25"/>
    </row>
    <row r="867" spans="1:39">
      <c r="A867" s="4">
        <v>41985</v>
      </c>
      <c r="B867" s="3">
        <v>135.89680000000001</v>
      </c>
      <c r="C867" s="3">
        <f t="shared" si="340"/>
        <v>1.8059400581381863E-3</v>
      </c>
      <c r="D867" s="3">
        <f t="shared" si="341"/>
        <v>3.2614194935881561E-6</v>
      </c>
      <c r="E867" s="3">
        <f t="shared" si="342"/>
        <v>9.5330116418127956E-5</v>
      </c>
      <c r="F867" s="3">
        <f t="shared" si="343"/>
        <v>1.3556845057760636E-2</v>
      </c>
      <c r="G867" s="3">
        <f t="shared" si="344"/>
        <v>3.294499957017348E-2</v>
      </c>
      <c r="H867" s="3">
        <f t="shared" si="345"/>
        <v>1.5</v>
      </c>
      <c r="I867" s="13">
        <f>I868*(1+(H868*((B867/B868)-1))+((1-H868)*(Eur_1M!B867/100)*((A867-A868)/360)))</f>
        <v>114.84858266105456</v>
      </c>
      <c r="J867" s="3">
        <f t="shared" si="346"/>
        <v>109.87801532262411</v>
      </c>
      <c r="K867" s="3">
        <f t="shared" si="339"/>
        <v>1.0902981712100301</v>
      </c>
      <c r="L867" s="13">
        <f t="shared" si="347"/>
        <v>1090.2981712100302</v>
      </c>
      <c r="M867" s="3">
        <f t="shared" si="348"/>
        <v>2.7073837961817358E-3</v>
      </c>
      <c r="N867" s="3">
        <f>SQRT(252)*STDEV(M868:$M$1035)</f>
        <v>5.6189157101618106E-2</v>
      </c>
      <c r="O867" s="3">
        <v>856</v>
      </c>
      <c r="P867" s="3">
        <f t="shared" si="355"/>
        <v>3.3968253968253967</v>
      </c>
      <c r="Q867" s="3">
        <f>(  'Swap(vs6M)_3Y'!B879 + ( ('Swap(vs6M)_5Y'!B875 - 'Swap(vs6M)_3Y'!B879)/2  )*(P867-3) )/100</f>
        <v>2.7276984126984125E-3</v>
      </c>
      <c r="R867" s="3">
        <f t="shared" si="356"/>
        <v>0.97604932793696519</v>
      </c>
      <c r="S867" s="3">
        <f t="shared" si="357"/>
        <v>0.87249002245124563</v>
      </c>
      <c r="T867" s="13">
        <f t="shared" si="358"/>
        <v>0.83547998986225547</v>
      </c>
      <c r="U867" s="13">
        <f t="shared" si="358"/>
        <v>0.8085294455283808</v>
      </c>
      <c r="V867" s="3">
        <f t="shared" si="359"/>
        <v>109.84970231044019</v>
      </c>
      <c r="W867" s="13">
        <f t="shared" si="360"/>
        <v>0.83547998986225547</v>
      </c>
      <c r="X867" s="3">
        <f t="shared" si="361"/>
        <v>2.1943479516127675E-3</v>
      </c>
      <c r="Y867" s="3">
        <f t="shared" si="362"/>
        <v>-6.3029399382680555</v>
      </c>
      <c r="Z867" s="3">
        <f t="shared" si="363"/>
        <v>497.87669960336586</v>
      </c>
      <c r="AA867" s="3">
        <f t="shared" si="364"/>
        <v>2721.1037616167559</v>
      </c>
      <c r="AD867" s="3">
        <f t="shared" si="349"/>
        <v>1.8075717499830279E-3</v>
      </c>
      <c r="AE867" s="3">
        <f>Eur_1M!B866/100</f>
        <v>2.3000000000000001E-4</v>
      </c>
      <c r="AF867" s="3">
        <f t="shared" si="350"/>
        <v>1.5</v>
      </c>
      <c r="AG867" s="3">
        <f t="shared" si="351"/>
        <v>-0.5</v>
      </c>
      <c r="AH867" s="3">
        <f t="shared" si="353"/>
        <v>1.001807571749983</v>
      </c>
      <c r="AI867" s="3">
        <f t="shared" si="352"/>
        <v>1.00023</v>
      </c>
      <c r="AL867" s="25"/>
      <c r="AM867" s="25"/>
    </row>
    <row r="868" spans="1:39">
      <c r="A868" s="4">
        <v>41984</v>
      </c>
      <c r="B868" s="3">
        <v>135.6516</v>
      </c>
      <c r="C868" s="3">
        <f t="shared" si="340"/>
        <v>-1.172051655648022E-4</v>
      </c>
      <c r="D868" s="3">
        <f t="shared" si="341"/>
        <v>1.3737050835072695E-8</v>
      </c>
      <c r="E868" s="3">
        <f t="shared" si="342"/>
        <v>9.3175963127758944E-5</v>
      </c>
      <c r="F868" s="3">
        <f t="shared" si="343"/>
        <v>1.2803172172549141E-2</v>
      </c>
      <c r="G868" s="3">
        <f t="shared" si="344"/>
        <v>3.2722267162765516E-2</v>
      </c>
      <c r="H868" s="3">
        <f t="shared" si="345"/>
        <v>1.5</v>
      </c>
      <c r="I868" s="13">
        <f>I869*(1+(H869*((B868/B869)-1))+((1-H869)*(Eur_1M!B868/100)*((A868-A869)/360)))</f>
        <v>114.53806400560491</v>
      </c>
      <c r="J868" s="3">
        <f t="shared" si="346"/>
        <v>109.58093570012539</v>
      </c>
      <c r="K868" s="3">
        <f t="shared" si="339"/>
        <v>1.0873503079075937</v>
      </c>
      <c r="L868" s="13">
        <f t="shared" si="347"/>
        <v>1087.3503079075938</v>
      </c>
      <c r="M868" s="3">
        <f t="shared" si="348"/>
        <v>-1.7611850947142155E-4</v>
      </c>
      <c r="N868" s="3">
        <f>SQRT(252)*STDEV(M869:$M$1035)</f>
        <v>5.6345025211516471E-2</v>
      </c>
      <c r="O868" s="3">
        <v>857</v>
      </c>
      <c r="P868" s="3">
        <f t="shared" si="355"/>
        <v>3.4007936507936507</v>
      </c>
      <c r="Q868" s="3">
        <f>(  'Swap(vs6M)_3Y'!B880 + ( ('Swap(vs6M)_5Y'!B876 - 'Swap(vs6M)_3Y'!B880)/2  )*(P868-3) )/100</f>
        <v>2.8303968253968253E-3</v>
      </c>
      <c r="R868" s="3">
        <f t="shared" si="356"/>
        <v>0.9505381710192381</v>
      </c>
      <c r="S868" s="3">
        <f t="shared" si="357"/>
        <v>0.84663095280525391</v>
      </c>
      <c r="T868" s="13">
        <f t="shared" si="358"/>
        <v>0.82908056596049484</v>
      </c>
      <c r="U868" s="13">
        <f t="shared" si="358"/>
        <v>0.80139957218485836</v>
      </c>
      <c r="V868" s="3">
        <f t="shared" si="359"/>
        <v>107.77837781097742</v>
      </c>
      <c r="W868" s="13">
        <f t="shared" si="360"/>
        <v>0.82908056596049484</v>
      </c>
      <c r="X868" s="3">
        <f t="shared" si="361"/>
        <v>2.2474879896838018E-3</v>
      </c>
      <c r="Y868" s="3">
        <f t="shared" si="362"/>
        <v>-6.4646561442894326</v>
      </c>
      <c r="Z868" s="3">
        <f t="shared" si="363"/>
        <v>509.18101430258309</v>
      </c>
      <c r="AA868" s="3">
        <f t="shared" si="364"/>
        <v>2699.2868835415788</v>
      </c>
      <c r="AD868" s="3">
        <f t="shared" si="349"/>
        <v>-1.1719829730771902E-4</v>
      </c>
      <c r="AE868" s="3">
        <f>Eur_1M!B867/100</f>
        <v>2.1999999999999998E-4</v>
      </c>
      <c r="AF868" s="3">
        <f t="shared" si="350"/>
        <v>1.5</v>
      </c>
      <c r="AG868" s="3">
        <f t="shared" si="351"/>
        <v>-0.5</v>
      </c>
      <c r="AH868" s="3">
        <f t="shared" si="353"/>
        <v>0.99988280170269228</v>
      </c>
      <c r="AI868" s="3">
        <f t="shared" si="352"/>
        <v>1.0002200000000001</v>
      </c>
      <c r="AL868" s="25"/>
      <c r="AM868" s="25"/>
    </row>
    <row r="869" spans="1:39">
      <c r="A869" s="4">
        <v>41983</v>
      </c>
      <c r="B869" s="3">
        <v>135.66749999999999</v>
      </c>
      <c r="C869" s="3">
        <f t="shared" si="340"/>
        <v>-1.4495542287113398E-3</v>
      </c>
      <c r="D869" s="3">
        <f t="shared" si="341"/>
        <v>2.1012074619749275E-6</v>
      </c>
      <c r="E869" s="3">
        <f t="shared" si="342"/>
        <v>9.3176145981736238E-5</v>
      </c>
      <c r="F869" s="3">
        <f t="shared" si="343"/>
        <v>1.3038359984347847E-2</v>
      </c>
      <c r="G869" s="3">
        <f t="shared" si="344"/>
        <v>3.2663744056500431E-2</v>
      </c>
      <c r="H869" s="3">
        <f t="shared" si="345"/>
        <v>1.5</v>
      </c>
      <c r="I869" s="13">
        <f>I870*(1+(H870*((B869/B870)-1))+((1-H870)*(Eur_1M!B869/100)*((A869-A870)/360)))</f>
        <v>114.55823805517493</v>
      </c>
      <c r="J869" s="3">
        <f t="shared" si="346"/>
        <v>109.60023663076305</v>
      </c>
      <c r="K869" s="3">
        <f t="shared" si="339"/>
        <v>1.0875418272876545</v>
      </c>
      <c r="L869" s="13">
        <f t="shared" si="347"/>
        <v>1087.5418272876545</v>
      </c>
      <c r="M869" s="3">
        <f t="shared" si="348"/>
        <v>-2.1754541172966145E-3</v>
      </c>
      <c r="N869" s="3">
        <f>SQRT(252)*STDEV(M870:$M$1035)</f>
        <v>5.6393909300237653E-2</v>
      </c>
      <c r="O869" s="3">
        <v>858</v>
      </c>
      <c r="P869" s="3">
        <f t="shared" si="355"/>
        <v>3.4047619047619047</v>
      </c>
      <c r="Q869" s="3">
        <f>(  'Swap(vs6M)_3Y'!B881 + ( ('Swap(vs6M)_5Y'!B877 - 'Swap(vs6M)_3Y'!B881)/2  )*(P869-3) )/100</f>
        <v>2.8134166666666668E-3</v>
      </c>
      <c r="R869" s="3">
        <f t="shared" si="356"/>
        <v>0.95055615417386818</v>
      </c>
      <c r="S869" s="3">
        <f t="shared" si="357"/>
        <v>0.84649813008092345</v>
      </c>
      <c r="T869" s="13">
        <f t="shared" si="358"/>
        <v>0.82908513236885217</v>
      </c>
      <c r="U869" s="13">
        <f t="shared" si="358"/>
        <v>0.80136254171644095</v>
      </c>
      <c r="V869" s="3">
        <f t="shared" si="359"/>
        <v>107.94183263146545</v>
      </c>
      <c r="W869" s="13">
        <f t="shared" si="360"/>
        <v>0.82908513236885217</v>
      </c>
      <c r="X869" s="3">
        <f t="shared" si="361"/>
        <v>2.2437972510881503E-3</v>
      </c>
      <c r="Y869" s="3">
        <f t="shared" si="362"/>
        <v>-6.4530490798255071</v>
      </c>
      <c r="Z869" s="3">
        <f t="shared" si="363"/>
        <v>509.5590254776277</v>
      </c>
      <c r="AA869" s="3">
        <f t="shared" si="364"/>
        <v>2702.437585473418</v>
      </c>
      <c r="AD869" s="3">
        <f t="shared" si="349"/>
        <v>-1.4485041324321379E-3</v>
      </c>
      <c r="AE869" s="3">
        <f>Eur_1M!B868/100</f>
        <v>2.1999999999999998E-4</v>
      </c>
      <c r="AF869" s="3">
        <f t="shared" si="350"/>
        <v>1.5</v>
      </c>
      <c r="AG869" s="3">
        <f t="shared" si="351"/>
        <v>-0.5</v>
      </c>
      <c r="AH869" s="3">
        <f t="shared" si="353"/>
        <v>0.99855149586756786</v>
      </c>
      <c r="AI869" s="3">
        <f t="shared" si="352"/>
        <v>1.0002200000000001</v>
      </c>
      <c r="AL869" s="25"/>
      <c r="AM869" s="25"/>
    </row>
    <row r="870" spans="1:39">
      <c r="A870" s="4">
        <v>41982</v>
      </c>
      <c r="B870" s="3">
        <v>135.86429999999999</v>
      </c>
      <c r="C870" s="3">
        <f t="shared" si="340"/>
        <v>-1.4790590116549138E-3</v>
      </c>
      <c r="D870" s="3">
        <f t="shared" si="341"/>
        <v>2.1876155599576104E-6</v>
      </c>
      <c r="E870" s="3">
        <f t="shared" si="342"/>
        <v>9.1368219924645034E-5</v>
      </c>
      <c r="F870" s="3">
        <f t="shared" si="343"/>
        <v>1.5029468831619229E-2</v>
      </c>
      <c r="G870" s="3">
        <f t="shared" si="344"/>
        <v>3.1763690954190772E-2</v>
      </c>
      <c r="H870" s="3">
        <f t="shared" si="345"/>
        <v>1.5</v>
      </c>
      <c r="I870" s="13">
        <f>I871*(1+(H871*((B870/B871)-1))+((1-H871)*(Eur_1M!B870/100)*((A870-A871)/360)))</f>
        <v>114.80772552169674</v>
      </c>
      <c r="J870" s="3">
        <f t="shared" si="346"/>
        <v>109.83892645204007</v>
      </c>
      <c r="K870" s="3">
        <f t="shared" si="339"/>
        <v>1.0899102999512775</v>
      </c>
      <c r="L870" s="13">
        <f t="shared" si="347"/>
        <v>1089.9102999512775</v>
      </c>
      <c r="M870" s="3">
        <f t="shared" si="348"/>
        <v>-2.2197159175525493E-3</v>
      </c>
      <c r="N870" s="3">
        <f>SQRT(252)*STDEV(M871:$M$1035)</f>
        <v>5.6438190469248209E-2</v>
      </c>
      <c r="O870" s="3">
        <v>859</v>
      </c>
      <c r="P870" s="3">
        <f t="shared" si="355"/>
        <v>3.4087301587301586</v>
      </c>
      <c r="Q870" s="3">
        <f>(  'Swap(vs6M)_3Y'!B882 + ( ('Swap(vs6M)_5Y'!B878 - 'Swap(vs6M)_3Y'!B882)/2  )*(P870-3) )/100</f>
        <v>2.7352936507936509E-3</v>
      </c>
      <c r="R870" s="3">
        <f t="shared" si="356"/>
        <v>0.96782869901864654</v>
      </c>
      <c r="S870" s="3">
        <f t="shared" si="357"/>
        <v>0.86362829750947179</v>
      </c>
      <c r="T870" s="13">
        <f t="shared" si="358"/>
        <v>0.83343503584272116</v>
      </c>
      <c r="U870" s="13">
        <f t="shared" si="358"/>
        <v>0.80610394297348287</v>
      </c>
      <c r="V870" s="3">
        <f t="shared" si="359"/>
        <v>109.74657116420769</v>
      </c>
      <c r="W870" s="13">
        <f t="shared" si="360"/>
        <v>0.83343503584272116</v>
      </c>
      <c r="X870" s="3">
        <f t="shared" si="361"/>
        <v>2.1991241526319628E-3</v>
      </c>
      <c r="Y870" s="3">
        <f t="shared" si="362"/>
        <v>-6.3449862532676686</v>
      </c>
      <c r="Z870" s="3">
        <f t="shared" si="363"/>
        <v>502.5704690035152</v>
      </c>
      <c r="AA870" s="3">
        <f t="shared" si="364"/>
        <v>2722.2898240418654</v>
      </c>
      <c r="AD870" s="3">
        <f t="shared" si="349"/>
        <v>-1.4779657429443427E-3</v>
      </c>
      <c r="AE870" s="3">
        <f>Eur_1M!B869/100</f>
        <v>2.4000000000000001E-4</v>
      </c>
      <c r="AF870" s="3">
        <f t="shared" si="350"/>
        <v>1.5</v>
      </c>
      <c r="AG870" s="3">
        <f t="shared" si="351"/>
        <v>-0.5</v>
      </c>
      <c r="AH870" s="3">
        <f t="shared" si="353"/>
        <v>0.99852203425705566</v>
      </c>
      <c r="AI870" s="3">
        <f t="shared" si="352"/>
        <v>1.00024</v>
      </c>
      <c r="AL870" s="25"/>
      <c r="AM870" s="25"/>
    </row>
    <row r="871" spans="1:39">
      <c r="A871" s="4">
        <v>41981</v>
      </c>
      <c r="B871" s="3">
        <v>136.06540000000001</v>
      </c>
      <c r="C871" s="3">
        <f t="shared" si="340"/>
        <v>3.3436845364783908E-3</v>
      </c>
      <c r="D871" s="3">
        <f t="shared" si="341"/>
        <v>1.1180226279484711E-5</v>
      </c>
      <c r="E871" s="3">
        <f t="shared" si="342"/>
        <v>9.0313855028577861E-5</v>
      </c>
      <c r="F871" s="3">
        <f t="shared" si="343"/>
        <v>1.7573070310200868E-2</v>
      </c>
      <c r="G871" s="3">
        <f t="shared" si="344"/>
        <v>3.071485811915636E-2</v>
      </c>
      <c r="H871" s="3">
        <f t="shared" si="345"/>
        <v>1.5</v>
      </c>
      <c r="I871" s="13">
        <f>I872*(1+(H872*((B871/B872)-1))+((1-H872)*(Eur_1M!B871/100)*((A871-A872)/360)))</f>
        <v>115.06284910368075</v>
      </c>
      <c r="J871" s="3">
        <f t="shared" si="346"/>
        <v>110.08300846159462</v>
      </c>
      <c r="K871" s="3">
        <f t="shared" si="339"/>
        <v>1.0923322782502229</v>
      </c>
      <c r="L871" s="13">
        <f t="shared" si="347"/>
        <v>1092.332278250223</v>
      </c>
      <c r="M871" s="3">
        <f t="shared" si="348"/>
        <v>5.0104314593763738E-3</v>
      </c>
      <c r="N871" s="3">
        <f>SQRT(252)*STDEV(M872:$M$1035)</f>
        <v>5.6372795340313933E-2</v>
      </c>
      <c r="O871" s="3">
        <v>860</v>
      </c>
      <c r="P871" s="3">
        <f t="shared" si="355"/>
        <v>3.4126984126984126</v>
      </c>
      <c r="Q871" s="3">
        <f>(  'Swap(vs6M)_3Y'!B883 + ( ('Swap(vs6M)_5Y'!B879 - 'Swap(vs6M)_3Y'!B883)/2  )*(P871-3) )/100</f>
        <v>2.7909523809523805E-3</v>
      </c>
      <c r="R871" s="3">
        <f t="shared" si="356"/>
        <v>0.99157058791810393</v>
      </c>
      <c r="S871" s="3">
        <f t="shared" si="357"/>
        <v>0.88743035952362648</v>
      </c>
      <c r="T871" s="13">
        <f t="shared" si="358"/>
        <v>0.83929647860832324</v>
      </c>
      <c r="U871" s="13">
        <f t="shared" si="358"/>
        <v>0.81257637784020065</v>
      </c>
      <c r="V871" s="3">
        <f t="shared" si="359"/>
        <v>111.91704421196869</v>
      </c>
      <c r="W871" s="13">
        <f t="shared" si="360"/>
        <v>0.83929647860832324</v>
      </c>
      <c r="X871" s="3">
        <f t="shared" si="361"/>
        <v>2.1450377994264411E-3</v>
      </c>
      <c r="Y871" s="3">
        <f t="shared" si="362"/>
        <v>-6.3131714915732804</v>
      </c>
      <c r="Z871" s="3">
        <f t="shared" si="363"/>
        <v>492.39310746884877</v>
      </c>
      <c r="AA871" s="3">
        <f t="shared" si="364"/>
        <v>2746.7908243592838</v>
      </c>
      <c r="AD871" s="3">
        <f t="shared" si="349"/>
        <v>3.3492808853547995E-3</v>
      </c>
      <c r="AE871" s="3">
        <f>Eur_1M!B870/100</f>
        <v>2.1999999999999998E-4</v>
      </c>
      <c r="AF871" s="3">
        <f t="shared" si="350"/>
        <v>1.5</v>
      </c>
      <c r="AG871" s="3">
        <f t="shared" si="351"/>
        <v>-0.5</v>
      </c>
      <c r="AH871" s="3">
        <f t="shared" si="353"/>
        <v>1.0033492808853548</v>
      </c>
      <c r="AI871" s="3">
        <f t="shared" si="352"/>
        <v>1.0002200000000001</v>
      </c>
      <c r="AL871" s="25"/>
      <c r="AM871" s="25"/>
    </row>
    <row r="872" spans="1:39">
      <c r="A872" s="4">
        <v>41978</v>
      </c>
      <c r="B872" s="3">
        <v>135.6112</v>
      </c>
      <c r="C872" s="3">
        <f t="shared" si="340"/>
        <v>2.5613256987059179E-3</v>
      </c>
      <c r="D872" s="3">
        <f t="shared" si="341"/>
        <v>6.5603893348513583E-6</v>
      </c>
      <c r="E872" s="3">
        <f t="shared" si="342"/>
        <v>7.9418192181749265E-5</v>
      </c>
      <c r="F872" s="3">
        <f t="shared" si="343"/>
        <v>1.4762830646840704E-2</v>
      </c>
      <c r="G872" s="3">
        <f t="shared" si="344"/>
        <v>2.9383095228454781E-2</v>
      </c>
      <c r="H872" s="3">
        <f t="shared" si="345"/>
        <v>1.5</v>
      </c>
      <c r="I872" s="13">
        <f>I873*(1+(H873*((B872/B873)-1))+((1-H873)*(Eur_1M!B872/100)*((A872-A873)/360)))</f>
        <v>114.48777646880855</v>
      </c>
      <c r="J872" s="3">
        <f t="shared" si="346"/>
        <v>109.53282457319095</v>
      </c>
      <c r="K872" s="3">
        <f t="shared" si="339"/>
        <v>1.0868729105541972</v>
      </c>
      <c r="L872" s="13">
        <f t="shared" si="347"/>
        <v>1086.8729105541972</v>
      </c>
      <c r="M872" s="3">
        <f t="shared" si="348"/>
        <v>3.8392282108375255E-3</v>
      </c>
      <c r="N872" s="3">
        <f>SQRT(252)*STDEV(M873:$M$1035)</f>
        <v>5.6420641011336217E-2</v>
      </c>
      <c r="O872" s="3">
        <v>861</v>
      </c>
      <c r="P872" s="3">
        <f t="shared" si="355"/>
        <v>3.4166666666666665</v>
      </c>
      <c r="Q872" s="3">
        <f>(  'Swap(vs6M)_3Y'!B884 + ( ('Swap(vs6M)_5Y'!B880 - 'Swap(vs6M)_3Y'!B884)/2  )*(P872-3) )/100</f>
        <v>2.8270833333333334E-3</v>
      </c>
      <c r="R872" s="3">
        <f t="shared" si="356"/>
        <v>0.94354934792546341</v>
      </c>
      <c r="S872" s="3">
        <f t="shared" si="357"/>
        <v>0.83926015145025601</v>
      </c>
      <c r="T872" s="13">
        <f t="shared" si="358"/>
        <v>0.82730000673274451</v>
      </c>
      <c r="U872" s="13">
        <f t="shared" si="358"/>
        <v>0.79933833033280388</v>
      </c>
      <c r="V872" s="3">
        <f t="shared" si="359"/>
        <v>107.51543636715996</v>
      </c>
      <c r="W872" s="13">
        <f t="shared" si="360"/>
        <v>0.82730000673274451</v>
      </c>
      <c r="X872" s="3">
        <f t="shared" si="361"/>
        <v>2.2551164236029532E-3</v>
      </c>
      <c r="Y872" s="3">
        <f t="shared" si="362"/>
        <v>-6.4781385098355972</v>
      </c>
      <c r="Z872" s="3">
        <f t="shared" si="363"/>
        <v>513.53154145937185</v>
      </c>
      <c r="AA872" s="3">
        <f t="shared" si="364"/>
        <v>2704.8196436608805</v>
      </c>
      <c r="AD872" s="3">
        <f t="shared" si="349"/>
        <v>2.5646086957165082E-3</v>
      </c>
      <c r="AE872" s="3">
        <f>Eur_1M!B871/100</f>
        <v>2.1999999999999998E-4</v>
      </c>
      <c r="AF872" s="3">
        <f t="shared" si="350"/>
        <v>1.5</v>
      </c>
      <c r="AG872" s="3">
        <f t="shared" si="351"/>
        <v>-0.5</v>
      </c>
      <c r="AH872" s="3">
        <f t="shared" si="353"/>
        <v>1.0025646086957165</v>
      </c>
      <c r="AI872" s="3">
        <f t="shared" si="352"/>
        <v>1.0002200000000001</v>
      </c>
      <c r="AL872" s="25"/>
      <c r="AM872" s="25"/>
    </row>
    <row r="873" spans="1:39">
      <c r="A873" s="4">
        <v>41977</v>
      </c>
      <c r="B873" s="3">
        <v>135.26429999999999</v>
      </c>
      <c r="C873" s="3">
        <f t="shared" si="340"/>
        <v>-2.4912700339208781E-3</v>
      </c>
      <c r="D873" s="3">
        <f t="shared" si="341"/>
        <v>6.2064263819121328E-6</v>
      </c>
      <c r="E873" s="3">
        <f t="shared" si="342"/>
        <v>7.3242935445542846E-5</v>
      </c>
      <c r="F873" s="3">
        <f t="shared" si="343"/>
        <v>1.2822095472268813E-2</v>
      </c>
      <c r="G873" s="3">
        <f t="shared" si="344"/>
        <v>2.8623157115609293E-2</v>
      </c>
      <c r="H873" s="3">
        <f t="shared" si="345"/>
        <v>1.5</v>
      </c>
      <c r="I873" s="13">
        <f>I874*(1+(H874*((B873/B874)-1))+((1-H874)*(Eur_1M!B873/100)*((A873-A874)/360)))</f>
        <v>114.04907444504657</v>
      </c>
      <c r="J873" s="3">
        <f t="shared" si="346"/>
        <v>109.11310927003179</v>
      </c>
      <c r="K873" s="3">
        <f t="shared" si="339"/>
        <v>1.082708157249183</v>
      </c>
      <c r="L873" s="13">
        <f t="shared" si="347"/>
        <v>1082.7081572491829</v>
      </c>
      <c r="M873" s="3">
        <f t="shared" si="348"/>
        <v>-3.7395430331638693E-3</v>
      </c>
      <c r="N873" s="3">
        <f>SQRT(252)*STDEV(M874:$M$1035)</f>
        <v>5.6307313323891515E-2</v>
      </c>
      <c r="O873" s="3">
        <v>862</v>
      </c>
      <c r="P873" s="3">
        <f t="shared" si="355"/>
        <v>3.4206349206349205</v>
      </c>
      <c r="Q873" s="3">
        <f>(  'Swap(vs6M)_3Y'!B885 + ( ('Swap(vs6M)_5Y'!B881 - 'Swap(vs6M)_3Y'!B885)/2  )*(P873-3) )/100</f>
        <v>2.8934880952380952E-3</v>
      </c>
      <c r="R873" s="3">
        <f t="shared" si="356"/>
        <v>0.9101735809928212</v>
      </c>
      <c r="S873" s="3">
        <f t="shared" si="357"/>
        <v>0.80603343834884555</v>
      </c>
      <c r="T873" s="13">
        <f t="shared" si="358"/>
        <v>0.81863451272532628</v>
      </c>
      <c r="U873" s="13">
        <f t="shared" si="358"/>
        <v>0.78988821556843902</v>
      </c>
      <c r="V873" s="3">
        <f t="shared" si="359"/>
        <v>104.23345812829507</v>
      </c>
      <c r="W873" s="13">
        <f t="shared" si="360"/>
        <v>0.81863451272532628</v>
      </c>
      <c r="X873" s="3">
        <f t="shared" si="361"/>
        <v>2.3382570445271336E-3</v>
      </c>
      <c r="Y873" s="3">
        <f t="shared" si="362"/>
        <v>-6.6082716859317046</v>
      </c>
      <c r="Z873" s="3">
        <f t="shared" si="363"/>
        <v>527.94246980350908</v>
      </c>
      <c r="AA873" s="3">
        <f t="shared" si="364"/>
        <v>2675.3086956095967</v>
      </c>
      <c r="AD873" s="3">
        <f t="shared" si="349"/>
        <v>-2.48816939610641E-3</v>
      </c>
      <c r="AE873" s="3">
        <f>Eur_1M!B872/100</f>
        <v>2.1999999999999998E-4</v>
      </c>
      <c r="AF873" s="3">
        <f t="shared" si="350"/>
        <v>1.5</v>
      </c>
      <c r="AG873" s="3">
        <f t="shared" si="351"/>
        <v>-0.5</v>
      </c>
      <c r="AH873" s="3">
        <f t="shared" si="353"/>
        <v>0.99751183060389359</v>
      </c>
      <c r="AI873" s="3">
        <f t="shared" si="352"/>
        <v>1.0002200000000001</v>
      </c>
      <c r="AL873" s="25"/>
      <c r="AM873" s="25"/>
    </row>
    <row r="874" spans="1:39">
      <c r="A874" s="4">
        <v>41976</v>
      </c>
      <c r="B874" s="3">
        <v>135.60169999999999</v>
      </c>
      <c r="C874" s="3">
        <f t="shared" si="340"/>
        <v>2.2861331644038668E-5</v>
      </c>
      <c r="D874" s="3">
        <f t="shared" si="341"/>
        <v>5.2264048453872372E-10</v>
      </c>
      <c r="E874" s="3">
        <f t="shared" si="342"/>
        <v>6.7376994915754085E-5</v>
      </c>
      <c r="F874" s="3">
        <f t="shared" si="343"/>
        <v>1.5896877161706E-2</v>
      </c>
      <c r="G874" s="3">
        <f t="shared" si="344"/>
        <v>2.6262947144923561E-2</v>
      </c>
      <c r="H874" s="3">
        <f t="shared" si="345"/>
        <v>1.5</v>
      </c>
      <c r="I874" s="13">
        <f>I875*(1+(H875*((B874/B875)-1))+((1-H875)*(Eur_1M!B874/100)*((A874-A875)/360)))</f>
        <v>114.47636430329112</v>
      </c>
      <c r="J874" s="3">
        <f t="shared" si="346"/>
        <v>109.5219063183154</v>
      </c>
      <c r="K874" s="3">
        <f t="shared" si="339"/>
        <v>1.0867645708350218</v>
      </c>
      <c r="L874" s="13">
        <f t="shared" si="347"/>
        <v>1086.7645708350217</v>
      </c>
      <c r="M874" s="3">
        <f t="shared" si="348"/>
        <v>3.3986256354308925E-5</v>
      </c>
      <c r="N874" s="3">
        <f>SQRT(252)*STDEV(M875:$M$1035)</f>
        <v>5.6474007609081785E-2</v>
      </c>
      <c r="O874" s="3">
        <v>863</v>
      </c>
      <c r="P874" s="3">
        <f t="shared" si="355"/>
        <v>3.4246031746031744</v>
      </c>
      <c r="Q874" s="3">
        <f>(  'Swap(vs6M)_3Y'!B886 + ( ('Swap(vs6M)_5Y'!B882 - 'Swap(vs6M)_3Y'!B886)/2  )*(P874-3) )/100</f>
        <v>2.9272222222222221E-3</v>
      </c>
      <c r="R874" s="3">
        <f t="shared" si="356"/>
        <v>0.94432661129740803</v>
      </c>
      <c r="S874" s="3">
        <f t="shared" si="357"/>
        <v>0.83981760088088653</v>
      </c>
      <c r="T874" s="13">
        <f t="shared" si="358"/>
        <v>0.82749861438112271</v>
      </c>
      <c r="U874" s="13">
        <f t="shared" si="358"/>
        <v>0.7994946683581976</v>
      </c>
      <c r="V874" s="3">
        <f t="shared" si="359"/>
        <v>107.77606449495931</v>
      </c>
      <c r="W874" s="13">
        <f t="shared" si="360"/>
        <v>0.82749861438112271</v>
      </c>
      <c r="X874" s="3">
        <f t="shared" si="361"/>
        <v>2.2489469424791242E-3</v>
      </c>
      <c r="Y874" s="3">
        <f t="shared" si="362"/>
        <v>-6.5525789975057567</v>
      </c>
      <c r="Z874" s="3">
        <f t="shared" si="363"/>
        <v>513.69934975925423</v>
      </c>
      <c r="AA874" s="3">
        <f t="shared" si="364"/>
        <v>2710.6422884185431</v>
      </c>
      <c r="AD874" s="3">
        <f t="shared" si="349"/>
        <v>2.2861592966272326E-5</v>
      </c>
      <c r="AE874" s="3">
        <f>Eur_1M!B873/100</f>
        <v>2.1999999999999998E-4</v>
      </c>
      <c r="AF874" s="3">
        <f t="shared" si="350"/>
        <v>1.5</v>
      </c>
      <c r="AG874" s="3">
        <f t="shared" si="351"/>
        <v>-0.5</v>
      </c>
      <c r="AH874" s="3">
        <f t="shared" si="353"/>
        <v>1.0000228615929663</v>
      </c>
      <c r="AI874" s="3">
        <f t="shared" si="352"/>
        <v>1.0002200000000001</v>
      </c>
      <c r="AL874" s="25"/>
      <c r="AM874" s="25"/>
    </row>
    <row r="875" spans="1:39">
      <c r="A875" s="4">
        <v>41975</v>
      </c>
      <c r="B875" s="3">
        <v>135.5986</v>
      </c>
      <c r="C875" s="3">
        <f t="shared" si="340"/>
        <v>-1.1041214033561202E-3</v>
      </c>
      <c r="D875" s="3">
        <f t="shared" si="341"/>
        <v>1.2190840733490884E-6</v>
      </c>
      <c r="E875" s="3">
        <f t="shared" si="342"/>
        <v>7.0558843263045394E-5</v>
      </c>
      <c r="F875" s="3">
        <f t="shared" si="343"/>
        <v>1.4090095711958059E-2</v>
      </c>
      <c r="G875" s="3">
        <f t="shared" si="344"/>
        <v>2.763995338085657E-2</v>
      </c>
      <c r="H875" s="3">
        <f t="shared" si="345"/>
        <v>1.5</v>
      </c>
      <c r="I875" s="13">
        <f>I876*(1+(H876*((B875/B876)-1))+((1-H876)*(Eur_1M!B875/100)*((A875-A876)/360)))</f>
        <v>114.47247374634048</v>
      </c>
      <c r="J875" s="3">
        <f t="shared" si="346"/>
        <v>109.51818414198262</v>
      </c>
      <c r="K875" s="3">
        <f t="shared" si="339"/>
        <v>1.0867276364033556</v>
      </c>
      <c r="L875" s="13">
        <f t="shared" si="347"/>
        <v>1086.7276364033555</v>
      </c>
      <c r="M875" s="3">
        <f t="shared" si="348"/>
        <v>-1.6569317486178621E-3</v>
      </c>
      <c r="N875" s="3">
        <f>SQRT(252)*STDEV(M876:$M$1035)</f>
        <v>5.6563528362772168E-2</v>
      </c>
      <c r="O875" s="3">
        <v>864</v>
      </c>
      <c r="P875" s="3">
        <f t="shared" si="355"/>
        <v>3.4285714285714284</v>
      </c>
      <c r="Q875" s="3">
        <f>(  'Swap(vs6M)_3Y'!B887 + ( ('Swap(vs6M)_5Y'!B883 - 'Swap(vs6M)_3Y'!B887)/2  )*(P875-3) )/100</f>
        <v>2.9589285714285711E-3</v>
      </c>
      <c r="R875" s="3">
        <f t="shared" si="356"/>
        <v>0.94333667139045685</v>
      </c>
      <c r="S875" s="3">
        <f t="shared" si="357"/>
        <v>0.83860136844583832</v>
      </c>
      <c r="T875" s="13">
        <f t="shared" si="358"/>
        <v>0.82724563787582661</v>
      </c>
      <c r="U875" s="13">
        <f t="shared" si="358"/>
        <v>0.79915347874932652</v>
      </c>
      <c r="V875" s="3">
        <f t="shared" si="359"/>
        <v>107.90356321413617</v>
      </c>
      <c r="W875" s="13">
        <f t="shared" si="360"/>
        <v>0.82724563787582661</v>
      </c>
      <c r="X875" s="3">
        <f t="shared" si="361"/>
        <v>2.2462618909380038E-3</v>
      </c>
      <c r="Y875" s="3">
        <f t="shared" si="362"/>
        <v>-6.5844715616547891</v>
      </c>
      <c r="Z875" s="3">
        <f t="shared" si="363"/>
        <v>514.45987345163894</v>
      </c>
      <c r="AA875" s="3">
        <f t="shared" si="364"/>
        <v>2712.298743633075</v>
      </c>
      <c r="AD875" s="3">
        <f t="shared" si="349"/>
        <v>-1.103512085593672E-3</v>
      </c>
      <c r="AE875" s="3">
        <f>Eur_1M!B874/100</f>
        <v>2.1999999999999998E-4</v>
      </c>
      <c r="AF875" s="3">
        <f t="shared" si="350"/>
        <v>1.5</v>
      </c>
      <c r="AG875" s="3">
        <f t="shared" si="351"/>
        <v>-0.5</v>
      </c>
      <c r="AH875" s="3">
        <f t="shared" si="353"/>
        <v>0.99889648791440633</v>
      </c>
      <c r="AI875" s="3">
        <f t="shared" si="352"/>
        <v>1.0002200000000001</v>
      </c>
      <c r="AL875" s="25"/>
      <c r="AM875" s="25"/>
    </row>
    <row r="876" spans="1:39">
      <c r="A876" s="4">
        <v>41974</v>
      </c>
      <c r="B876" s="3">
        <v>135.7484</v>
      </c>
      <c r="C876" s="3">
        <f t="shared" si="340"/>
        <v>-3.1082091588870202E-4</v>
      </c>
      <c r="D876" s="3">
        <f t="shared" si="341"/>
        <v>9.6609641753891574E-8</v>
      </c>
      <c r="E876" s="3">
        <f t="shared" si="342"/>
        <v>7.3018669549354014E-5</v>
      </c>
      <c r="F876" s="3">
        <f t="shared" si="343"/>
        <v>1.7112265696465789E-2</v>
      </c>
      <c r="G876" s="3">
        <f t="shared" si="344"/>
        <v>2.712107233949284E-2</v>
      </c>
      <c r="H876" s="3">
        <f t="shared" si="345"/>
        <v>1.5</v>
      </c>
      <c r="I876" s="13">
        <f>I877*(1+(H877*((B876/B877)-1))+((1-H877)*(Eur_1M!B876/100)*((A876-A877)/360)))</f>
        <v>114.66230404692921</v>
      </c>
      <c r="J876" s="3">
        <f t="shared" si="346"/>
        <v>109.69979871826645</v>
      </c>
      <c r="K876" s="3">
        <f t="shared" si="339"/>
        <v>1.0885297625138968</v>
      </c>
      <c r="L876" s="13">
        <f t="shared" si="347"/>
        <v>1088.5297625138967</v>
      </c>
      <c r="M876" s="3">
        <f t="shared" si="348"/>
        <v>-4.671013322850495E-4</v>
      </c>
      <c r="N876" s="3">
        <f>SQRT(252)*STDEV(M877:$M$1035)</f>
        <v>5.6717513591682409E-2</v>
      </c>
      <c r="O876" s="3">
        <v>865</v>
      </c>
      <c r="P876" s="3">
        <f t="shared" si="355"/>
        <v>3.4325396825396823</v>
      </c>
      <c r="Q876" s="3">
        <f>(  'Swap(vs6M)_3Y'!B888 + ( ('Swap(vs6M)_5Y'!B884 - 'Swap(vs6M)_3Y'!B888)/2  )*(P876-3) )/100</f>
        <v>2.912293650793651E-3</v>
      </c>
      <c r="R876" s="3">
        <f t="shared" si="356"/>
        <v>0.95493340817498296</v>
      </c>
      <c r="S876" s="3">
        <f t="shared" si="357"/>
        <v>0.84985222185501808</v>
      </c>
      <c r="T876" s="13">
        <f t="shared" si="358"/>
        <v>0.83019431310968328</v>
      </c>
      <c r="U876" s="13">
        <f t="shared" si="358"/>
        <v>0.80229637420647937</v>
      </c>
      <c r="V876" s="3">
        <f t="shared" si="359"/>
        <v>109.3750969450366</v>
      </c>
      <c r="W876" s="13">
        <f t="shared" si="360"/>
        <v>0.83019431310968328</v>
      </c>
      <c r="X876" s="3">
        <f t="shared" si="361"/>
        <v>2.2106943248132787E-3</v>
      </c>
      <c r="Y876" s="3">
        <f t="shared" si="362"/>
        <v>-6.526497404282976</v>
      </c>
      <c r="Z876" s="3">
        <f t="shared" si="363"/>
        <v>509.96698711092927</v>
      </c>
      <c r="AA876" s="3">
        <f t="shared" si="364"/>
        <v>2726.5216076829715</v>
      </c>
      <c r="AD876" s="3">
        <f t="shared" si="349"/>
        <v>-3.1077261607215245E-4</v>
      </c>
      <c r="AE876" s="3">
        <f>Eur_1M!B875/100</f>
        <v>2.1000000000000001E-4</v>
      </c>
      <c r="AF876" s="3">
        <f t="shared" si="350"/>
        <v>1.5</v>
      </c>
      <c r="AG876" s="3">
        <f t="shared" si="351"/>
        <v>-0.5</v>
      </c>
      <c r="AH876" s="3">
        <f t="shared" si="353"/>
        <v>0.99968922738392785</v>
      </c>
      <c r="AI876" s="3">
        <f t="shared" si="352"/>
        <v>1.00021</v>
      </c>
      <c r="AL876" s="25"/>
      <c r="AM876" s="25"/>
    </row>
    <row r="877" spans="1:39">
      <c r="A877" s="4">
        <v>41971</v>
      </c>
      <c r="B877" s="3">
        <v>135.79060000000001</v>
      </c>
      <c r="C877" s="3">
        <f t="shared" si="340"/>
        <v>1.2763074302255546E-3</v>
      </c>
      <c r="D877" s="3">
        <f t="shared" si="341"/>
        <v>1.6289606564489588E-6</v>
      </c>
      <c r="E877" s="3">
        <f t="shared" si="342"/>
        <v>7.70196469891128E-5</v>
      </c>
      <c r="F877" s="3">
        <f t="shared" si="343"/>
        <v>1.5398836854663343E-2</v>
      </c>
      <c r="G877" s="3">
        <f t="shared" si="344"/>
        <v>2.8654132701629666E-2</v>
      </c>
      <c r="H877" s="3">
        <f t="shared" si="345"/>
        <v>1.5</v>
      </c>
      <c r="I877" s="13">
        <f>I878*(1+(H878*((B877/B878)-1))+((1-H878)*(Eur_1M!B877/100)*((A877-A878)/360)))</f>
        <v>114.71587547258052</v>
      </c>
      <c r="J877" s="3">
        <f t="shared" si="346"/>
        <v>109.75105160961419</v>
      </c>
      <c r="K877" s="3">
        <f t="shared" si="339"/>
        <v>1.0890383349843913</v>
      </c>
      <c r="L877" s="13">
        <f t="shared" si="347"/>
        <v>1089.0383349843912</v>
      </c>
      <c r="M877" s="3">
        <f t="shared" si="348"/>
        <v>1.9136290070469535E-3</v>
      </c>
      <c r="N877" s="3">
        <f>SQRT(252)*STDEV(M878:$M$1035)</f>
        <v>5.6882199099714037E-2</v>
      </c>
      <c r="O877" s="3">
        <v>866</v>
      </c>
      <c r="P877" s="3">
        <f t="shared" si="355"/>
        <v>3.4365079365079363</v>
      </c>
      <c r="Q877" s="3">
        <f>(  'Swap(vs6M)_3Y'!B889 + ( ('Swap(vs6M)_5Y'!B885 - 'Swap(vs6M)_3Y'!B889)/2  )*(P877-3) )/100</f>
        <v>3.0326587301587301E-3</v>
      </c>
      <c r="R877" s="3">
        <f t="shared" si="356"/>
        <v>0.96044614552076868</v>
      </c>
      <c r="S877" s="3">
        <f t="shared" si="357"/>
        <v>0.85499894513481589</v>
      </c>
      <c r="T877" s="13">
        <f t="shared" si="358"/>
        <v>0.83158463848587605</v>
      </c>
      <c r="U877" s="13">
        <f t="shared" si="358"/>
        <v>0.80372413413600663</v>
      </c>
      <c r="V877" s="3">
        <f t="shared" si="359"/>
        <v>110.2361364028983</v>
      </c>
      <c r="W877" s="13">
        <f t="shared" si="360"/>
        <v>0.83158463848587605</v>
      </c>
      <c r="X877" s="3">
        <f t="shared" si="361"/>
        <v>2.1903973020897171E-3</v>
      </c>
      <c r="Y877" s="3">
        <f t="shared" si="362"/>
        <v>-6.6148855668146469</v>
      </c>
      <c r="Z877" s="3">
        <f t="shared" si="363"/>
        <v>507.8120010536835</v>
      </c>
      <c r="AA877" s="3">
        <f t="shared" si="364"/>
        <v>2733.3689057840525</v>
      </c>
      <c r="AD877" s="3">
        <f t="shared" si="349"/>
        <v>1.2771222571734686E-3</v>
      </c>
      <c r="AE877" s="3">
        <f>Eur_1M!B876/100</f>
        <v>2.0000000000000001E-4</v>
      </c>
      <c r="AF877" s="3">
        <f t="shared" si="350"/>
        <v>1.5</v>
      </c>
      <c r="AG877" s="3">
        <f t="shared" si="351"/>
        <v>-0.5</v>
      </c>
      <c r="AH877" s="3">
        <f t="shared" si="353"/>
        <v>1.0012771222571735</v>
      </c>
      <c r="AI877" s="3">
        <f t="shared" si="352"/>
        <v>1.0002</v>
      </c>
      <c r="AL877" s="25"/>
      <c r="AM877" s="25"/>
    </row>
    <row r="878" spans="1:39">
      <c r="A878" s="4">
        <v>41970</v>
      </c>
      <c r="B878" s="3">
        <v>135.6174</v>
      </c>
      <c r="C878" s="3">
        <f t="shared" si="340"/>
        <v>5.3854678521267308E-3</v>
      </c>
      <c r="D878" s="3">
        <f t="shared" si="341"/>
        <v>2.9003263986290503E-5</v>
      </c>
      <c r="E878" s="3">
        <f t="shared" si="342"/>
        <v>8.7385328664989502E-5</v>
      </c>
      <c r="F878" s="3">
        <f t="shared" si="343"/>
        <v>1.758585764052209E-2</v>
      </c>
      <c r="G878" s="3">
        <f t="shared" si="344"/>
        <v>3.0103485448344038E-2</v>
      </c>
      <c r="H878" s="3">
        <f t="shared" si="345"/>
        <v>1.5</v>
      </c>
      <c r="I878" s="13">
        <f>I879*(1+(H879*((B878/B879)-1))+((1-H879)*(Eur_1M!B878/100)*((A878-A879)/360)))</f>
        <v>114.49656175517983</v>
      </c>
      <c r="J878" s="3">
        <f t="shared" si="346"/>
        <v>109.54122963843555</v>
      </c>
      <c r="K878" s="3">
        <f t="shared" si="339"/>
        <v>1.0869563123815618</v>
      </c>
      <c r="L878" s="13">
        <f t="shared" si="347"/>
        <v>1086.9563123815617</v>
      </c>
      <c r="M878" s="3">
        <f t="shared" si="348"/>
        <v>8.0672404635723678E-3</v>
      </c>
      <c r="N878" s="3">
        <f>SQRT(252)*STDEV(M879:$M$1035)</f>
        <v>5.6318789250842077E-2</v>
      </c>
      <c r="O878" s="3">
        <v>867</v>
      </c>
      <c r="P878" s="3">
        <f t="shared" si="355"/>
        <v>3.4404761904761907</v>
      </c>
      <c r="Q878" s="3">
        <f>(  'Swap(vs6M)_3Y'!B890 + ( ('Swap(vs6M)_5Y'!B886 - 'Swap(vs6M)_3Y'!B890)/2  )*(P878-3) )/100</f>
        <v>2.9416785714285716E-3</v>
      </c>
      <c r="R878" s="3">
        <f t="shared" si="356"/>
        <v>0.94730604622224923</v>
      </c>
      <c r="S878" s="3">
        <f t="shared" si="357"/>
        <v>0.84284302356905316</v>
      </c>
      <c r="T878" s="13">
        <f t="shared" si="358"/>
        <v>0.82825857461107932</v>
      </c>
      <c r="U878" s="13">
        <f t="shared" si="358"/>
        <v>0.80034187878413932</v>
      </c>
      <c r="V878" s="3">
        <f t="shared" si="359"/>
        <v>107.99823570798446</v>
      </c>
      <c r="W878" s="13">
        <f t="shared" si="360"/>
        <v>0.82825857461107932</v>
      </c>
      <c r="X878" s="3">
        <f t="shared" si="361"/>
        <v>2.2432098261531684E-3</v>
      </c>
      <c r="Y878" s="3">
        <f t="shared" si="362"/>
        <v>-6.5337503559390457</v>
      </c>
      <c r="Z878" s="3">
        <f t="shared" si="363"/>
        <v>513.53014578365401</v>
      </c>
      <c r="AA878" s="3">
        <f t="shared" si="364"/>
        <v>2725.8295943114094</v>
      </c>
      <c r="AD878" s="3">
        <f t="shared" si="349"/>
        <v>5.3999955518981846E-3</v>
      </c>
      <c r="AE878" s="3">
        <f>Eur_1M!B877/100</f>
        <v>1.6000000000000001E-4</v>
      </c>
      <c r="AF878" s="3">
        <f t="shared" si="350"/>
        <v>1.5</v>
      </c>
      <c r="AG878" s="3">
        <f t="shared" si="351"/>
        <v>-0.5</v>
      </c>
      <c r="AH878" s="3">
        <f t="shared" si="353"/>
        <v>1.0053999955518982</v>
      </c>
      <c r="AI878" s="3">
        <f t="shared" si="352"/>
        <v>1.0001599999999999</v>
      </c>
      <c r="AL878" s="25"/>
      <c r="AM878" s="25"/>
    </row>
    <row r="879" spans="1:39">
      <c r="A879" s="4">
        <v>41969</v>
      </c>
      <c r="B879" s="3">
        <v>134.88900000000001</v>
      </c>
      <c r="C879" s="3">
        <f t="shared" si="340"/>
        <v>1.1141285545239392E-3</v>
      </c>
      <c r="D879" s="3">
        <f t="shared" si="341"/>
        <v>1.2412824360056022E-6</v>
      </c>
      <c r="E879" s="3">
        <f t="shared" si="342"/>
        <v>6.7469854438800827E-5</v>
      </c>
      <c r="F879" s="3">
        <f t="shared" si="343"/>
        <v>1.5214985907297824E-2</v>
      </c>
      <c r="G879" s="3">
        <f t="shared" si="344"/>
        <v>2.653823306756781E-2</v>
      </c>
      <c r="H879" s="3">
        <f t="shared" si="345"/>
        <v>1.5</v>
      </c>
      <c r="I879" s="13">
        <f>I880*(1+(H880*((B879/B880)-1))+((1-H880)*(Eur_1M!B879/100)*((A879-A880)/360)))</f>
        <v>113.57660619983739</v>
      </c>
      <c r="J879" s="3">
        <f t="shared" si="346"/>
        <v>108.66108912416931</v>
      </c>
      <c r="K879" s="3">
        <f t="shared" si="339"/>
        <v>1.0782228492743631</v>
      </c>
      <c r="L879" s="13">
        <f t="shared" si="347"/>
        <v>1078.2228492743632</v>
      </c>
      <c r="M879" s="3">
        <f t="shared" si="348"/>
        <v>1.6706029050036477E-3</v>
      </c>
      <c r="N879" s="3">
        <f>SQRT(252)*STDEV(M880:$M$1035)</f>
        <v>5.6489467145751308E-2</v>
      </c>
      <c r="O879" s="3">
        <v>868</v>
      </c>
      <c r="P879" s="3">
        <f t="shared" si="355"/>
        <v>3.4444444444444446</v>
      </c>
      <c r="Q879" s="3">
        <f>(  'Swap(vs6M)_3Y'!B891 + ( ('Swap(vs6M)_5Y'!B887 - 'Swap(vs6M)_3Y'!B891)/2  )*(P879-3) )/100</f>
        <v>2.8888888888888892E-3</v>
      </c>
      <c r="R879" s="3">
        <f t="shared" si="356"/>
        <v>0.86570483866671311</v>
      </c>
      <c r="S879" s="3">
        <f t="shared" si="357"/>
        <v>0.76086482465025596</v>
      </c>
      <c r="T879" s="13">
        <f t="shared" si="358"/>
        <v>0.80667397706449462</v>
      </c>
      <c r="U879" s="13">
        <f t="shared" si="358"/>
        <v>0.77663109483000303</v>
      </c>
      <c r="V879" s="3">
        <f t="shared" si="359"/>
        <v>100.83285618498871</v>
      </c>
      <c r="W879" s="13">
        <f t="shared" si="360"/>
        <v>0.80667397706449462</v>
      </c>
      <c r="X879" s="3">
        <f t="shared" si="361"/>
        <v>2.4262445856239436E-3</v>
      </c>
      <c r="Y879" s="3">
        <f t="shared" si="362"/>
        <v>-6.7218432809964703</v>
      </c>
      <c r="Z879" s="3">
        <f t="shared" si="363"/>
        <v>548.83058271084701</v>
      </c>
      <c r="AA879" s="3">
        <f t="shared" si="364"/>
        <v>2648.5761324255736</v>
      </c>
      <c r="AD879" s="3">
        <f t="shared" si="349"/>
        <v>1.1147494262975233E-3</v>
      </c>
      <c r="AE879" s="3">
        <f>Eur_1M!B878/100</f>
        <v>8.9999999999999992E-5</v>
      </c>
      <c r="AF879" s="3">
        <f t="shared" si="350"/>
        <v>1.5</v>
      </c>
      <c r="AG879" s="3">
        <f t="shared" si="351"/>
        <v>-0.5</v>
      </c>
      <c r="AH879" s="3">
        <f t="shared" si="353"/>
        <v>1.0011147494262975</v>
      </c>
      <c r="AI879" s="3">
        <f t="shared" si="352"/>
        <v>1.0000899999999999</v>
      </c>
      <c r="AL879" s="25"/>
      <c r="AM879" s="25"/>
    </row>
    <row r="880" spans="1:39">
      <c r="A880" s="4">
        <v>41968</v>
      </c>
      <c r="B880" s="3">
        <v>134.7388</v>
      </c>
      <c r="C880" s="3">
        <f t="shared" si="340"/>
        <v>2.7840658926957182E-3</v>
      </c>
      <c r="D880" s="3">
        <f t="shared" si="341"/>
        <v>7.7510228948716056E-6</v>
      </c>
      <c r="E880" s="3">
        <f t="shared" si="342"/>
        <v>6.6334834461058838E-5</v>
      </c>
      <c r="F880" s="3">
        <f t="shared" si="343"/>
        <v>1.4426836582577896E-2</v>
      </c>
      <c r="G880" s="3">
        <f t="shared" si="344"/>
        <v>2.6546087047391458E-2</v>
      </c>
      <c r="H880" s="3">
        <f t="shared" si="345"/>
        <v>1.5</v>
      </c>
      <c r="I880" s="13">
        <f>I881*(1+(H881*((B880/B881)-1))+((1-H881)*(Eur_1M!B880/100)*((A880-A881)/360)))</f>
        <v>113.38702319463157</v>
      </c>
      <c r="J880" s="3">
        <f t="shared" si="346"/>
        <v>108.47971114049501</v>
      </c>
      <c r="K880" s="3">
        <f t="shared" si="339"/>
        <v>1.0764230708262614</v>
      </c>
      <c r="L880" s="13">
        <f t="shared" si="347"/>
        <v>1076.4230708262614</v>
      </c>
      <c r="M880" s="3">
        <f t="shared" si="348"/>
        <v>4.1730731105474881E-3</v>
      </c>
      <c r="N880" s="3">
        <f>SQRT(252)*STDEV(M881:$M$1035)</f>
        <v>5.6507544371890386E-2</v>
      </c>
      <c r="O880" s="3">
        <v>869</v>
      </c>
      <c r="P880" s="3">
        <f t="shared" si="355"/>
        <v>3.4484126984126986</v>
      </c>
      <c r="Q880" s="3">
        <f>(  'Swap(vs6M)_3Y'!B892 + ( ('Swap(vs6M)_5Y'!B888 - 'Swap(vs6M)_3Y'!B892)/2  )*(P880-3) )/100</f>
        <v>3.0312103174603179E-3</v>
      </c>
      <c r="R880" s="3">
        <f t="shared" si="356"/>
        <v>0.85388950256373874</v>
      </c>
      <c r="S880" s="3">
        <f t="shared" si="357"/>
        <v>0.7489555449858043</v>
      </c>
      <c r="T880" s="13">
        <f t="shared" si="358"/>
        <v>0.80341689174999131</v>
      </c>
      <c r="U880" s="13">
        <f t="shared" si="358"/>
        <v>0.77305799995719193</v>
      </c>
      <c r="V880" s="3">
        <f t="shared" si="359"/>
        <v>99.797061762125509</v>
      </c>
      <c r="W880" s="13">
        <f t="shared" si="360"/>
        <v>0.80341689174999131</v>
      </c>
      <c r="X880" s="3">
        <f t="shared" si="361"/>
        <v>2.4529180452264134E-3</v>
      </c>
      <c r="Y880" s="3">
        <f t="shared" si="362"/>
        <v>-6.8565942762752936</v>
      </c>
      <c r="Z880" s="3">
        <f t="shared" si="363"/>
        <v>553.82773809149899</v>
      </c>
      <c r="AA880" s="3">
        <f t="shared" si="364"/>
        <v>2638.102668698014</v>
      </c>
      <c r="AD880" s="3">
        <f t="shared" si="349"/>
        <v>2.7879450032075592E-3</v>
      </c>
      <c r="AE880" s="3">
        <f>Eur_1M!B879/100</f>
        <v>8.9999999999999992E-5</v>
      </c>
      <c r="AF880" s="3">
        <f t="shared" si="350"/>
        <v>1.5</v>
      </c>
      <c r="AG880" s="3">
        <f t="shared" si="351"/>
        <v>-0.5</v>
      </c>
      <c r="AH880" s="3">
        <f t="shared" si="353"/>
        <v>1.0027879450032076</v>
      </c>
      <c r="AI880" s="3">
        <f t="shared" si="352"/>
        <v>1.0000899999999999</v>
      </c>
      <c r="AL880" s="25"/>
      <c r="AM880" s="25"/>
    </row>
    <row r="881" spans="1:39">
      <c r="A881" s="4">
        <v>41967</v>
      </c>
      <c r="B881" s="3">
        <v>134.36420000000001</v>
      </c>
      <c r="C881" s="3">
        <f t="shared" si="340"/>
        <v>5.9333994423364528E-4</v>
      </c>
      <c r="D881" s="3">
        <f t="shared" si="341"/>
        <v>3.5205228942318531E-7</v>
      </c>
      <c r="E881" s="3">
        <f t="shared" si="342"/>
        <v>5.8770689128924946E-5</v>
      </c>
      <c r="F881" s="3">
        <f t="shared" si="343"/>
        <v>1.207506406565575E-2</v>
      </c>
      <c r="G881" s="3">
        <f t="shared" si="344"/>
        <v>2.5468650622774446E-2</v>
      </c>
      <c r="H881" s="3">
        <f t="shared" si="345"/>
        <v>1.5</v>
      </c>
      <c r="I881" s="13">
        <f>I882*(1+(H882*((B881/B882)-1))+((1-H882)*(Eur_1M!B881/100)*((A881-A882)/360)))</f>
        <v>112.91483677651753</v>
      </c>
      <c r="J881" s="3">
        <f t="shared" si="346"/>
        <v>108.02796062444565</v>
      </c>
      <c r="K881" s="3">
        <f t="shared" si="339"/>
        <v>1.0719404383356255</v>
      </c>
      <c r="L881" s="13">
        <f t="shared" si="347"/>
        <v>1071.9404383356255</v>
      </c>
      <c r="M881" s="3">
        <f t="shared" si="348"/>
        <v>8.8950328242820228E-4</v>
      </c>
      <c r="N881" s="3">
        <f>SQRT(252)*STDEV(M882:$M$1035)</f>
        <v>5.6691744925762906E-2</v>
      </c>
      <c r="O881" s="3">
        <v>870</v>
      </c>
      <c r="P881" s="3">
        <f t="shared" si="355"/>
        <v>3.4523809523809526</v>
      </c>
      <c r="Q881" s="3">
        <f>(  'Swap(vs6M)_3Y'!B893 + ( ('Swap(vs6M)_5Y'!B889 - 'Swap(vs6M)_3Y'!B893)/2  )*(P881-3) )/100</f>
        <v>3.1231547619047623E-3</v>
      </c>
      <c r="R881" s="3">
        <f t="shared" si="356"/>
        <v>0.81453872121031878</v>
      </c>
      <c r="S881" s="3">
        <f t="shared" si="357"/>
        <v>0.70920214933851822</v>
      </c>
      <c r="T881" s="13">
        <f t="shared" si="358"/>
        <v>0.79233180038844386</v>
      </c>
      <c r="U881" s="13">
        <f t="shared" si="358"/>
        <v>0.76090048005200817</v>
      </c>
      <c r="V881" s="3">
        <f t="shared" si="359"/>
        <v>96.592217832413667</v>
      </c>
      <c r="W881" s="13">
        <f t="shared" si="360"/>
        <v>0.79233180038844386</v>
      </c>
      <c r="X881" s="3">
        <f t="shared" si="361"/>
        <v>2.5356472038248067E-3</v>
      </c>
      <c r="Y881" s="3">
        <f t="shared" si="362"/>
        <v>-7.0330147463683783</v>
      </c>
      <c r="Z881" s="3">
        <f t="shared" si="363"/>
        <v>570.2544379063736</v>
      </c>
      <c r="AA881" s="3">
        <f t="shared" si="364"/>
        <v>2598.7462033230568</v>
      </c>
      <c r="AD881" s="3">
        <f t="shared" si="349"/>
        <v>5.9351600519796932E-4</v>
      </c>
      <c r="AE881" s="3">
        <f>Eur_1M!B880/100</f>
        <v>8.9999999999999992E-5</v>
      </c>
      <c r="AF881" s="3">
        <f t="shared" si="350"/>
        <v>1.5</v>
      </c>
      <c r="AG881" s="3">
        <f t="shared" si="351"/>
        <v>-0.5</v>
      </c>
      <c r="AH881" s="3">
        <f t="shared" si="353"/>
        <v>1.000593516005198</v>
      </c>
      <c r="AI881" s="3">
        <f t="shared" si="352"/>
        <v>1.0000899999999999</v>
      </c>
      <c r="AL881" s="25"/>
      <c r="AM881" s="25"/>
    </row>
    <row r="882" spans="1:39">
      <c r="A882" s="4">
        <v>41964</v>
      </c>
      <c r="B882" s="3">
        <v>134.28450000000001</v>
      </c>
      <c r="C882" s="3">
        <f t="shared" si="340"/>
        <v>3.023529732134825E-3</v>
      </c>
      <c r="D882" s="3">
        <f t="shared" si="341"/>
        <v>9.1417320411032869E-6</v>
      </c>
      <c r="E882" s="3">
        <f t="shared" si="342"/>
        <v>5.8805091892759295E-5</v>
      </c>
      <c r="F882" s="3">
        <f t="shared" si="343"/>
        <v>1.2103379213299851E-2</v>
      </c>
      <c r="G882" s="3">
        <f t="shared" si="344"/>
        <v>2.5468693157851184E-2</v>
      </c>
      <c r="H882" s="3">
        <f t="shared" si="345"/>
        <v>1.5</v>
      </c>
      <c r="I882" s="13">
        <f>I883*(1+(H883*((B882/B883)-1))+((1-H883)*(Eur_1M!B882/100)*((A882-A883)/360)))</f>
        <v>112.81444331534604</v>
      </c>
      <c r="J882" s="3">
        <f t="shared" si="346"/>
        <v>107.93191212293782</v>
      </c>
      <c r="K882" s="3">
        <f t="shared" si="339"/>
        <v>1.0709873677397106</v>
      </c>
      <c r="L882" s="13">
        <f t="shared" si="347"/>
        <v>1070.9873677397106</v>
      </c>
      <c r="M882" s="3">
        <f t="shared" si="348"/>
        <v>4.5317489096236901E-3</v>
      </c>
      <c r="N882" s="3">
        <f>SQRT(252)*STDEV(M883:$M$1035)</f>
        <v>5.6671393776282601E-2</v>
      </c>
      <c r="O882" s="3">
        <v>871</v>
      </c>
      <c r="P882" s="3">
        <f t="shared" si="355"/>
        <v>3.4563492063492065</v>
      </c>
      <c r="Q882" s="3">
        <f>(  'Swap(vs6M)_3Y'!B894 + ( ('Swap(vs6M)_5Y'!B890 - 'Swap(vs6M)_3Y'!B894)/2  )*(P882-3) )/100</f>
        <v>2.88921626984127E-3</v>
      </c>
      <c r="R882" s="3">
        <f t="shared" si="356"/>
        <v>0.79838663984914493</v>
      </c>
      <c r="S882" s="3">
        <f t="shared" si="357"/>
        <v>0.69302738245331885</v>
      </c>
      <c r="T882" s="13">
        <f t="shared" si="358"/>
        <v>0.78767692306363957</v>
      </c>
      <c r="U882" s="13">
        <f t="shared" si="358"/>
        <v>0.75585381623294168</v>
      </c>
      <c r="V882" s="3">
        <f t="shared" si="359"/>
        <v>95.248717664976652</v>
      </c>
      <c r="W882" s="13">
        <f t="shared" si="360"/>
        <v>0.78767692306363957</v>
      </c>
      <c r="X882" s="3">
        <f t="shared" si="361"/>
        <v>2.5706251714778167E-3</v>
      </c>
      <c r="Y882" s="3">
        <f t="shared" si="362"/>
        <v>-6.8969649956177461</v>
      </c>
      <c r="Z882" s="3">
        <f t="shared" si="363"/>
        <v>577.5491654044838</v>
      </c>
      <c r="AA882" s="3">
        <f t="shared" si="364"/>
        <v>2586.5358290855052</v>
      </c>
      <c r="AD882" s="3">
        <f t="shared" si="349"/>
        <v>3.0281052083560578E-3</v>
      </c>
      <c r="AE882" s="3">
        <f>Eur_1M!B881/100</f>
        <v>8.9999999999999992E-5</v>
      </c>
      <c r="AF882" s="3">
        <f t="shared" si="350"/>
        <v>1.5</v>
      </c>
      <c r="AG882" s="3">
        <f t="shared" si="351"/>
        <v>-0.5</v>
      </c>
      <c r="AH882" s="3">
        <f t="shared" si="353"/>
        <v>1.0030281052083561</v>
      </c>
      <c r="AI882" s="3">
        <f t="shared" si="352"/>
        <v>1.0000899999999999</v>
      </c>
      <c r="AL882" s="25"/>
      <c r="AM882" s="25"/>
    </row>
    <row r="883" spans="1:39">
      <c r="A883" s="4">
        <v>41963</v>
      </c>
      <c r="B883" s="3">
        <v>133.87909999999999</v>
      </c>
      <c r="C883" s="3">
        <f t="shared" si="340"/>
        <v>2.4312634459978362E-3</v>
      </c>
      <c r="D883" s="3">
        <f t="shared" si="341"/>
        <v>5.9110419438452737E-6</v>
      </c>
      <c r="E883" s="3">
        <f t="shared" si="342"/>
        <v>4.9721552189960051E-5</v>
      </c>
      <c r="F883" s="3">
        <f t="shared" si="343"/>
        <v>9.3210803629029219E-3</v>
      </c>
      <c r="G883" s="3">
        <f t="shared" si="344"/>
        <v>2.3911410622138737E-2</v>
      </c>
      <c r="H883" s="3">
        <f t="shared" si="345"/>
        <v>1.5</v>
      </c>
      <c r="I883" s="13">
        <f>I884*(1+(H884*((B883/B884)-1))+((1-H884)*(Eur_1M!B883/100)*((A883-A884)/360)))</f>
        <v>112.30435325785842</v>
      </c>
      <c r="J883" s="3">
        <f t="shared" si="346"/>
        <v>107.44389841084916</v>
      </c>
      <c r="K883" s="3">
        <f t="shared" si="339"/>
        <v>1.0661449026091441</v>
      </c>
      <c r="L883" s="13">
        <f t="shared" si="347"/>
        <v>1066.1449026091441</v>
      </c>
      <c r="M883" s="3">
        <f t="shared" si="348"/>
        <v>3.6445575698464566E-3</v>
      </c>
      <c r="N883" s="3">
        <f>SQRT(252)*STDEV(M884:$M$1035)</f>
        <v>5.6735557581760729E-2</v>
      </c>
      <c r="O883" s="3">
        <v>872</v>
      </c>
      <c r="P883" s="3">
        <f t="shared" si="355"/>
        <v>3.4603174603174605</v>
      </c>
      <c r="Q883" s="3">
        <f>(  'Swap(vs6M)_3Y'!B895 + ( ('Swap(vs6M)_5Y'!B891 - 'Swap(vs6M)_3Y'!B895)/2  )*(P883-3) )/100</f>
        <v>2.9053174603174605E-3</v>
      </c>
      <c r="R883" s="3">
        <f t="shared" si="356"/>
        <v>0.7549034710910939</v>
      </c>
      <c r="S883" s="3">
        <f t="shared" si="357"/>
        <v>0.64936439221456443</v>
      </c>
      <c r="T883" s="13">
        <f t="shared" si="358"/>
        <v>0.77484654853168367</v>
      </c>
      <c r="U883" s="13">
        <f t="shared" si="358"/>
        <v>0.74194856304985302</v>
      </c>
      <c r="V883" s="3">
        <f t="shared" si="359"/>
        <v>91.571813081485516</v>
      </c>
      <c r="W883" s="13">
        <f t="shared" si="360"/>
        <v>0.77484654853168367</v>
      </c>
      <c r="X883" s="3">
        <f t="shared" si="361"/>
        <v>2.6664461945912574E-3</v>
      </c>
      <c r="Y883" s="3">
        <f t="shared" si="362"/>
        <v>-7.0120804792091285</v>
      </c>
      <c r="Z883" s="3">
        <f t="shared" si="363"/>
        <v>595.02685340625817</v>
      </c>
      <c r="AA883" s="3">
        <f t="shared" si="364"/>
        <v>2541.696205029984</v>
      </c>
      <c r="AD883" s="3">
        <f t="shared" si="349"/>
        <v>2.4342213636430188E-3</v>
      </c>
      <c r="AE883" s="3">
        <f>Eur_1M!B882/100</f>
        <v>8.9999999999999992E-5</v>
      </c>
      <c r="AF883" s="3">
        <f t="shared" si="350"/>
        <v>1.5</v>
      </c>
      <c r="AG883" s="3">
        <f t="shared" si="351"/>
        <v>-0.5</v>
      </c>
      <c r="AH883" s="3">
        <f t="shared" si="353"/>
        <v>1.002434221363643</v>
      </c>
      <c r="AI883" s="3">
        <f t="shared" si="352"/>
        <v>1.0000899999999999</v>
      </c>
      <c r="AL883" s="25"/>
      <c r="AM883" s="25"/>
    </row>
    <row r="884" spans="1:39">
      <c r="A884" s="4">
        <v>41962</v>
      </c>
      <c r="B884" s="3">
        <v>133.554</v>
      </c>
      <c r="C884" s="3">
        <f t="shared" si="340"/>
        <v>-2.5798939728158038E-3</v>
      </c>
      <c r="D884" s="3">
        <f t="shared" si="341"/>
        <v>6.6558529109713111E-6</v>
      </c>
      <c r="E884" s="3">
        <f t="shared" si="342"/>
        <v>4.4739461857184353E-5</v>
      </c>
      <c r="F884" s="3">
        <f t="shared" si="343"/>
        <v>5.9259955584212735E-3</v>
      </c>
      <c r="G884" s="3">
        <f t="shared" si="344"/>
        <v>2.327215595265537E-2</v>
      </c>
      <c r="H884" s="3">
        <f t="shared" si="345"/>
        <v>1.5</v>
      </c>
      <c r="I884" s="13">
        <f>I885*(1+(H885*((B884/B885)-1))+((1-H885)*(Eur_1M!B884/100)*((A884-A885)/360)))</f>
        <v>111.89579852990813</v>
      </c>
      <c r="J884" s="3">
        <f t="shared" si="346"/>
        <v>107.05302564935991</v>
      </c>
      <c r="K884" s="3">
        <f t="shared" si="339"/>
        <v>1.0622663482343109</v>
      </c>
      <c r="L884" s="13">
        <f t="shared" si="347"/>
        <v>1062.266348234311</v>
      </c>
      <c r="M884" s="3">
        <f t="shared" si="348"/>
        <v>-3.8724666895314053E-3</v>
      </c>
      <c r="N884" s="3">
        <f>SQRT(252)*STDEV(M885:$M$1035)</f>
        <v>5.6607534526801638E-2</v>
      </c>
      <c r="O884" s="3">
        <v>873</v>
      </c>
      <c r="P884" s="3">
        <f t="shared" si="355"/>
        <v>3.4642857142857144</v>
      </c>
      <c r="Q884" s="3">
        <f>(  'Swap(vs6M)_3Y'!B896 + ( ('Swap(vs6M)_5Y'!B892 - 'Swap(vs6M)_3Y'!B896)/2  )*(P884-3) )/100</f>
        <v>2.9105714285714286E-3</v>
      </c>
      <c r="R884" s="3">
        <f t="shared" si="356"/>
        <v>0.72169048033841332</v>
      </c>
      <c r="S884" s="3">
        <f t="shared" si="357"/>
        <v>0.61632918736027631</v>
      </c>
      <c r="T884" s="13">
        <f t="shared" si="358"/>
        <v>0.76475760189315123</v>
      </c>
      <c r="U884" s="13">
        <f t="shared" si="358"/>
        <v>0.73116136049169511</v>
      </c>
      <c r="V884" s="3">
        <f t="shared" si="359"/>
        <v>88.550198638615939</v>
      </c>
      <c r="W884" s="13">
        <f t="shared" si="360"/>
        <v>0.76475760189315123</v>
      </c>
      <c r="X884" s="3">
        <f t="shared" si="361"/>
        <v>2.7472437919807799E-3</v>
      </c>
      <c r="Y884" s="3">
        <f t="shared" si="362"/>
        <v>-7.0736144860860346</v>
      </c>
      <c r="Z884" s="3">
        <f t="shared" si="363"/>
        <v>607.92778201155591</v>
      </c>
      <c r="AA884" s="3">
        <f t="shared" si="364"/>
        <v>2507.5403014878048</v>
      </c>
      <c r="AD884" s="3">
        <f t="shared" si="349"/>
        <v>-2.5765689064145558E-3</v>
      </c>
      <c r="AE884" s="3">
        <f>Eur_1M!B883/100</f>
        <v>8.9999999999999992E-5</v>
      </c>
      <c r="AF884" s="3">
        <f t="shared" si="350"/>
        <v>1.5</v>
      </c>
      <c r="AG884" s="3">
        <f t="shared" si="351"/>
        <v>-0.5</v>
      </c>
      <c r="AH884" s="3">
        <f t="shared" si="353"/>
        <v>0.99742343109358544</v>
      </c>
      <c r="AI884" s="3">
        <f t="shared" si="352"/>
        <v>1.0000899999999999</v>
      </c>
      <c r="AL884" s="25"/>
      <c r="AM884" s="25"/>
    </row>
    <row r="885" spans="1:39">
      <c r="A885" s="4">
        <v>41961</v>
      </c>
      <c r="B885" s="3">
        <v>133.899</v>
      </c>
      <c r="C885" s="3">
        <f t="shared" si="340"/>
        <v>-7.5401554156760383E-4</v>
      </c>
      <c r="D885" s="3">
        <f t="shared" si="341"/>
        <v>5.6853943692548689E-7</v>
      </c>
      <c r="E885" s="3">
        <f t="shared" si="342"/>
        <v>3.978771297081588E-5</v>
      </c>
      <c r="F885" s="3">
        <f t="shared" si="343"/>
        <v>9.8113028851609697E-3</v>
      </c>
      <c r="G885" s="3">
        <f t="shared" si="344"/>
        <v>2.0992387546930634E-2</v>
      </c>
      <c r="H885" s="3">
        <f t="shared" si="345"/>
        <v>1.5</v>
      </c>
      <c r="I885" s="13">
        <f>I886*(1+(H886*((B885/B886)-1))+((1-H886)*(Eur_1M!B885/100)*((A885-A886)/360)))</f>
        <v>112.32995136105599</v>
      </c>
      <c r="J885" s="3">
        <f t="shared" si="346"/>
        <v>107.46838864581943</v>
      </c>
      <c r="K885" s="3">
        <f t="shared" si="339"/>
        <v>1.0663879144466093</v>
      </c>
      <c r="L885" s="13">
        <f t="shared" si="347"/>
        <v>1066.3879144466093</v>
      </c>
      <c r="M885" s="3">
        <f t="shared" si="348"/>
        <v>-1.1313478587490324E-3</v>
      </c>
      <c r="N885" s="3">
        <f>SQRT(252)*STDEV(M886:$M$1035)</f>
        <v>5.6742965621321272E-2</v>
      </c>
      <c r="O885" s="3">
        <v>874</v>
      </c>
      <c r="P885" s="3">
        <f t="shared" si="355"/>
        <v>3.4682539682539684</v>
      </c>
      <c r="Q885" s="3">
        <f>(  'Swap(vs6M)_3Y'!B897 + ( ('Swap(vs6M)_5Y'!B893 - 'Swap(vs6M)_3Y'!B897)/2  )*(P885-3) )/100</f>
        <v>2.9157380952380949E-3</v>
      </c>
      <c r="R885" s="3">
        <f t="shared" si="356"/>
        <v>0.75679240311120144</v>
      </c>
      <c r="S885" s="3">
        <f t="shared" si="357"/>
        <v>0.65111856632357823</v>
      </c>
      <c r="T885" s="13">
        <f t="shared" si="358"/>
        <v>0.775412877559577</v>
      </c>
      <c r="U885" s="13">
        <f t="shared" si="358"/>
        <v>0.74251502382313972</v>
      </c>
      <c r="V885" s="3">
        <f t="shared" si="359"/>
        <v>91.846757427184002</v>
      </c>
      <c r="W885" s="13">
        <f t="shared" si="360"/>
        <v>0.775412877559577</v>
      </c>
      <c r="X885" s="3">
        <f t="shared" si="361"/>
        <v>2.6586404400136608E-3</v>
      </c>
      <c r="Y885" s="3">
        <f t="shared" si="362"/>
        <v>-7.0104512701829336</v>
      </c>
      <c r="Z885" s="3">
        <f t="shared" si="363"/>
        <v>594.99450840088105</v>
      </c>
      <c r="AA885" s="3">
        <f t="shared" si="364"/>
        <v>2549.319838317982</v>
      </c>
      <c r="AD885" s="3">
        <f t="shared" si="349"/>
        <v>-7.5373134328360347E-4</v>
      </c>
      <c r="AE885" s="3">
        <f>Eur_1M!B884/100</f>
        <v>8.9999999999999992E-5</v>
      </c>
      <c r="AF885" s="3">
        <f t="shared" si="350"/>
        <v>1.5</v>
      </c>
      <c r="AG885" s="3">
        <f t="shared" si="351"/>
        <v>-0.5</v>
      </c>
      <c r="AH885" s="3">
        <f t="shared" si="353"/>
        <v>0.9992462686567164</v>
      </c>
      <c r="AI885" s="3">
        <f t="shared" si="352"/>
        <v>1.0000899999999999</v>
      </c>
      <c r="AL885" s="25"/>
      <c r="AM885" s="25"/>
    </row>
    <row r="886" spans="1:39">
      <c r="A886" s="4">
        <v>41960</v>
      </c>
      <c r="B886" s="3">
        <v>134</v>
      </c>
      <c r="C886" s="3">
        <f t="shared" si="340"/>
        <v>-4.991291456639842E-4</v>
      </c>
      <c r="D886" s="3">
        <f t="shared" si="341"/>
        <v>2.4912990405125876E-7</v>
      </c>
      <c r="E886" s="3">
        <f t="shared" si="342"/>
        <v>4.023546439315394E-5</v>
      </c>
      <c r="F886" s="3">
        <f t="shared" si="343"/>
        <v>1.1573430949844695E-2</v>
      </c>
      <c r="G886" s="3">
        <f t="shared" si="344"/>
        <v>2.0556797899106784E-2</v>
      </c>
      <c r="H886" s="3">
        <f t="shared" si="345"/>
        <v>1.5</v>
      </c>
      <c r="I886" s="13">
        <f>I887*(1+(H887*((B886/B887)-1))+((1-H887)*(Eur_1M!B886/100)*((A886-A887)/360)))</f>
        <v>112.45710752636661</v>
      </c>
      <c r="J886" s="3">
        <f t="shared" si="346"/>
        <v>107.59004158011467</v>
      </c>
      <c r="K886" s="3">
        <f t="shared" si="339"/>
        <v>1.067595052848181</v>
      </c>
      <c r="L886" s="13">
        <f t="shared" si="347"/>
        <v>1067.595052848181</v>
      </c>
      <c r="M886" s="3">
        <f t="shared" si="348"/>
        <v>-6.9031945787831708E-4</v>
      </c>
      <c r="N886" s="3">
        <f>SQRT(252)*STDEV(M887:$M$1035)</f>
        <v>5.6901670674323869E-2</v>
      </c>
      <c r="O886" s="3">
        <v>875</v>
      </c>
      <c r="P886" s="3">
        <f t="shared" si="355"/>
        <v>3.4722222222222223</v>
      </c>
      <c r="Q886" s="3">
        <f>(  'Swap(vs6M)_3Y'!B898 + ( ('Swap(vs6M)_5Y'!B894 - 'Swap(vs6M)_3Y'!B898)/2  )*(P886-3) )/100</f>
        <v>2.9221527777777779E-3</v>
      </c>
      <c r="R886" s="3">
        <f t="shared" si="356"/>
        <v>0.76559508522853115</v>
      </c>
      <c r="S886" s="3">
        <f t="shared" si="357"/>
        <v>0.65956508217761911</v>
      </c>
      <c r="T886" s="13">
        <f t="shared" si="358"/>
        <v>0.77804136512845579</v>
      </c>
      <c r="U886" s="13">
        <f t="shared" si="358"/>
        <v>0.74523351591580067</v>
      </c>
      <c r="V886" s="3">
        <f t="shared" si="359"/>
        <v>92.922775784581177</v>
      </c>
      <c r="W886" s="13">
        <f t="shared" si="360"/>
        <v>0.77804136512845579</v>
      </c>
      <c r="X886" s="3">
        <f t="shared" si="361"/>
        <v>2.6290385845850099E-3</v>
      </c>
      <c r="Y886" s="3">
        <f t="shared" si="362"/>
        <v>-7.0066892464130506</v>
      </c>
      <c r="Z886" s="3">
        <f t="shared" si="363"/>
        <v>592.02847451775165</v>
      </c>
      <c r="AA886" s="3">
        <f t="shared" si="364"/>
        <v>2561.4942240895957</v>
      </c>
      <c r="AD886" s="3">
        <f t="shared" si="349"/>
        <v>-4.990046014340388E-4</v>
      </c>
      <c r="AE886" s="3">
        <f>Eur_1M!B885/100</f>
        <v>8.0000000000000007E-5</v>
      </c>
      <c r="AF886" s="3">
        <f t="shared" si="350"/>
        <v>1.5</v>
      </c>
      <c r="AG886" s="3">
        <f t="shared" si="351"/>
        <v>-0.5</v>
      </c>
      <c r="AH886" s="3">
        <f t="shared" si="353"/>
        <v>0.99950099539856596</v>
      </c>
      <c r="AI886" s="3">
        <f t="shared" si="352"/>
        <v>1.0000800000000001</v>
      </c>
      <c r="AL886" s="25"/>
      <c r="AM886" s="25"/>
    </row>
    <row r="887" spans="1:39">
      <c r="A887" s="4">
        <v>41957</v>
      </c>
      <c r="B887" s="3">
        <v>134.0669</v>
      </c>
      <c r="C887" s="3">
        <f t="shared" si="340"/>
        <v>1.0522671729266925E-3</v>
      </c>
      <c r="D887" s="3">
        <f t="shared" si="341"/>
        <v>1.1072662032191336E-6</v>
      </c>
      <c r="E887" s="3">
        <f t="shared" si="342"/>
        <v>4.1359354702078644E-5</v>
      </c>
      <c r="F887" s="3">
        <f t="shared" si="343"/>
        <v>1.090080064366886E-2</v>
      </c>
      <c r="G887" s="3">
        <f t="shared" si="344"/>
        <v>2.1125022433176103E-2</v>
      </c>
      <c r="H887" s="3">
        <f t="shared" si="345"/>
        <v>1.3824046988169001</v>
      </c>
      <c r="I887" s="13">
        <f>I888*(1+(H888*((B887/B888)-1))+((1-H888)*(Eur_1M!B887/100)*((A887-A888)/360)))</f>
        <v>112.53476565724424</v>
      </c>
      <c r="J887" s="3">
        <f t="shared" si="346"/>
        <v>107.6643387207218</v>
      </c>
      <c r="K887" s="3">
        <f t="shared" si="339"/>
        <v>1.068332288921223</v>
      </c>
      <c r="L887" s="13">
        <f t="shared" si="347"/>
        <v>1068.3322889212229</v>
      </c>
      <c r="M887" s="3">
        <f t="shared" si="348"/>
        <v>1.4025228883845495E-3</v>
      </c>
      <c r="N887" s="3">
        <f>SQRT(252)*STDEV(M888:$M$1035)</f>
        <v>5.7089262276259704E-2</v>
      </c>
      <c r="O887" s="3">
        <v>876</v>
      </c>
      <c r="P887" s="3">
        <f t="shared" si="355"/>
        <v>3.4761904761904763</v>
      </c>
      <c r="Q887" s="3">
        <f>(  'Swap(vs6M)_3Y'!B899 + ( ('Swap(vs6M)_5Y'!B895 - 'Swap(vs6M)_3Y'!B899)/2  )*(P887-3) )/100</f>
        <v>2.9566666666666669E-3</v>
      </c>
      <c r="R887" s="3">
        <f t="shared" si="356"/>
        <v>0.77077487746572027</v>
      </c>
      <c r="S887" s="3">
        <f t="shared" si="357"/>
        <v>0.66433454714173246</v>
      </c>
      <c r="T887" s="13">
        <f t="shared" si="358"/>
        <v>0.77957980967702067</v>
      </c>
      <c r="U887" s="13">
        <f t="shared" si="358"/>
        <v>0.74676189276207317</v>
      </c>
      <c r="V887" s="3">
        <f t="shared" si="359"/>
        <v>93.72425334808554</v>
      </c>
      <c r="W887" s="13">
        <f t="shared" si="360"/>
        <v>0.77957980967702067</v>
      </c>
      <c r="X887" s="3">
        <f t="shared" si="361"/>
        <v>2.60670355240857E-3</v>
      </c>
      <c r="Y887" s="3">
        <f t="shared" si="362"/>
        <v>-7.0335793443543286</v>
      </c>
      <c r="Z887" s="3">
        <f t="shared" si="363"/>
        <v>590.42175217299098</v>
      </c>
      <c r="AA887" s="3">
        <f t="shared" si="364"/>
        <v>2569.3428631346869</v>
      </c>
      <c r="AD887" s="3">
        <f t="shared" si="349"/>
        <v>1.0528210002693772E-3</v>
      </c>
      <c r="AE887" s="3">
        <f>Eur_1M!B886/100</f>
        <v>8.0000000000000007E-5</v>
      </c>
      <c r="AF887" s="3">
        <f t="shared" si="350"/>
        <v>1.3824046988169001</v>
      </c>
      <c r="AG887" s="3">
        <f t="shared" si="351"/>
        <v>-0.38240469881690009</v>
      </c>
      <c r="AH887" s="3">
        <f t="shared" si="353"/>
        <v>1.0010528210002694</v>
      </c>
      <c r="AI887" s="3">
        <f t="shared" si="352"/>
        <v>1.0000800000000001</v>
      </c>
      <c r="AL887" s="25"/>
      <c r="AM887" s="25"/>
    </row>
    <row r="888" spans="1:39">
      <c r="A888" s="4">
        <v>41956</v>
      </c>
      <c r="B888" s="3">
        <v>133.92590000000001</v>
      </c>
      <c r="C888" s="3">
        <f t="shared" si="340"/>
        <v>1.1798264623390176E-4</v>
      </c>
      <c r="D888" s="3">
        <f t="shared" si="341"/>
        <v>1.3919904812354011E-8</v>
      </c>
      <c r="E888" s="3">
        <f t="shared" si="342"/>
        <v>4.3768182602063053E-5</v>
      </c>
      <c r="F888" s="3">
        <f t="shared" si="343"/>
        <v>7.9734083807272253E-3</v>
      </c>
      <c r="G888" s="3">
        <f t="shared" si="344"/>
        <v>2.2614745163859536E-2</v>
      </c>
      <c r="H888" s="3">
        <f t="shared" si="345"/>
        <v>1.3331619707591396</v>
      </c>
      <c r="I888" s="13">
        <f>I889*(1+(H889*((B888/B889)-1))+((1-H889)*(Eur_1M!B888/100)*((A888-A889)/360)))</f>
        <v>112.37704370285066</v>
      </c>
      <c r="J888" s="3">
        <f t="shared" si="346"/>
        <v>107.51344286358513</v>
      </c>
      <c r="K888" s="3">
        <f t="shared" si="339"/>
        <v>1.0668349786849922</v>
      </c>
      <c r="L888" s="13">
        <f t="shared" si="347"/>
        <v>1066.8349786849922</v>
      </c>
      <c r="M888" s="3">
        <f t="shared" si="348"/>
        <v>1.4197219964838875E-4</v>
      </c>
      <c r="N888" s="3">
        <f>SQRT(252)*STDEV(M889:$M$1035)</f>
        <v>5.7278100433153727E-2</v>
      </c>
      <c r="O888" s="3">
        <v>877</v>
      </c>
      <c r="P888" s="3">
        <f t="shared" si="355"/>
        <v>3.4801587301587302</v>
      </c>
      <c r="Q888" s="3">
        <f>(  'Swap(vs6M)_3Y'!B900 + ( ('Swap(vs6M)_5Y'!B896 - 'Swap(vs6M)_3Y'!B900)/2  )*(P888-3) )/100</f>
        <v>3.1083234126984128E-3</v>
      </c>
      <c r="R888" s="3">
        <f t="shared" si="356"/>
        <v>0.76013134639036328</v>
      </c>
      <c r="S888" s="3">
        <f t="shared" si="357"/>
        <v>0.65327799873397308</v>
      </c>
      <c r="T888" s="13">
        <f t="shared" si="358"/>
        <v>0.77641196141470936</v>
      </c>
      <c r="U888" s="13">
        <f t="shared" si="358"/>
        <v>0.74321146319910292</v>
      </c>
      <c r="V888" s="3">
        <f t="shared" si="359"/>
        <v>93.088306566623373</v>
      </c>
      <c r="W888" s="13">
        <f t="shared" si="360"/>
        <v>0.77641196141470936</v>
      </c>
      <c r="X888" s="3">
        <f t="shared" si="361"/>
        <v>2.621543590543108E-3</v>
      </c>
      <c r="Y888" s="3">
        <f t="shared" si="362"/>
        <v>-7.179678909084716</v>
      </c>
      <c r="Z888" s="3">
        <f t="shared" si="363"/>
        <v>594.75655319916189</v>
      </c>
      <c r="AA888" s="3">
        <f t="shared" si="364"/>
        <v>2558.6653592698008</v>
      </c>
      <c r="AD888" s="3">
        <f t="shared" si="349"/>
        <v>1.1798960646003387E-4</v>
      </c>
      <c r="AE888" s="3">
        <f>Eur_1M!B887/100</f>
        <v>8.0000000000000007E-5</v>
      </c>
      <c r="AF888" s="3">
        <f t="shared" si="350"/>
        <v>1.3331619707591396</v>
      </c>
      <c r="AG888" s="3">
        <f t="shared" si="351"/>
        <v>-0.33316197075913956</v>
      </c>
      <c r="AH888" s="3">
        <f t="shared" si="353"/>
        <v>1.00011798960646</v>
      </c>
      <c r="AI888" s="3">
        <f t="shared" si="352"/>
        <v>1.0000800000000001</v>
      </c>
      <c r="AL888" s="25"/>
      <c r="AM888" s="25"/>
    </row>
    <row r="889" spans="1:39">
      <c r="A889" s="4">
        <v>41955</v>
      </c>
      <c r="B889" s="3">
        <v>133.9101</v>
      </c>
      <c r="C889" s="3">
        <f t="shared" si="340"/>
        <v>5.4155461856004105E-4</v>
      </c>
      <c r="D889" s="3">
        <f t="shared" si="341"/>
        <v>2.9328140488371154E-7</v>
      </c>
      <c r="E889" s="3">
        <f t="shared" si="342"/>
        <v>1.4980534440990116E-4</v>
      </c>
      <c r="F889" s="3">
        <f t="shared" si="343"/>
        <v>-2.4426848549619316E-3</v>
      </c>
      <c r="G889" s="3">
        <f t="shared" si="344"/>
        <v>4.3402630251003667E-2</v>
      </c>
      <c r="H889" s="3">
        <f t="shared" si="345"/>
        <v>1.2037774071071425</v>
      </c>
      <c r="I889" s="13">
        <f>I890*(1+(H890*((B889/B890)-1))+((1-H890)*(Eur_1M!B889/100)*((A889-A890)/360)))</f>
        <v>112.36109041925434</v>
      </c>
      <c r="J889" s="3">
        <f t="shared" si="346"/>
        <v>107.49818002708487</v>
      </c>
      <c r="K889" s="3">
        <f t="shared" si="339"/>
        <v>1.0666835285275167</v>
      </c>
      <c r="L889" s="13">
        <f t="shared" si="347"/>
        <v>1066.6835285275167</v>
      </c>
      <c r="M889" s="3">
        <f t="shared" si="348"/>
        <v>6.4516451013645309E-4</v>
      </c>
      <c r="N889" s="3">
        <f>SQRT(252)*STDEV(M890:$M$1035)</f>
        <v>5.7474939782592306E-2</v>
      </c>
      <c r="O889" s="3">
        <v>878</v>
      </c>
      <c r="P889" s="3">
        <f t="shared" si="355"/>
        <v>3.4841269841269842</v>
      </c>
      <c r="Q889" s="3">
        <f>(  'Swap(vs6M)_3Y'!B901 + ( ('Swap(vs6M)_5Y'!B897 - 'Swap(vs6M)_3Y'!B901)/2  )*(P889-3) )/100</f>
        <v>3.2929801587301588E-3</v>
      </c>
      <c r="R889" s="3">
        <f t="shared" si="356"/>
        <v>0.76231261570882636</v>
      </c>
      <c r="S889" s="3">
        <f t="shared" si="357"/>
        <v>0.65503094888412239</v>
      </c>
      <c r="T889" s="13">
        <f t="shared" si="358"/>
        <v>0.77706327692115418</v>
      </c>
      <c r="U889" s="13">
        <f t="shared" si="358"/>
        <v>0.74377608594591982</v>
      </c>
      <c r="V889" s="3">
        <f t="shared" si="359"/>
        <v>93.589208755859545</v>
      </c>
      <c r="W889" s="13">
        <f t="shared" si="360"/>
        <v>0.77706327692115418</v>
      </c>
      <c r="X889" s="3">
        <f t="shared" si="361"/>
        <v>2.607115346108952E-3</v>
      </c>
      <c r="Y889" s="3">
        <f t="shared" si="362"/>
        <v>-7.3208757224336205</v>
      </c>
      <c r="Z889" s="3">
        <f t="shared" si="363"/>
        <v>594.02390687203729</v>
      </c>
      <c r="AA889" s="3">
        <f t="shared" si="364"/>
        <v>2561.8485708638359</v>
      </c>
      <c r="AD889" s="3">
        <f t="shared" si="349"/>
        <v>5.4170128573738374E-4</v>
      </c>
      <c r="AE889" s="3">
        <f>Eur_1M!B888/100</f>
        <v>8.9999999999999992E-5</v>
      </c>
      <c r="AF889" s="3">
        <f t="shared" si="350"/>
        <v>1.2037774071071425</v>
      </c>
      <c r="AG889" s="3">
        <f t="shared" si="351"/>
        <v>-0.20377740710714254</v>
      </c>
      <c r="AH889" s="3">
        <f t="shared" si="353"/>
        <v>1.0005417012857374</v>
      </c>
      <c r="AI889" s="3">
        <f t="shared" si="352"/>
        <v>1.0000899999999999</v>
      </c>
      <c r="AL889" s="25"/>
      <c r="AM889" s="25"/>
    </row>
    <row r="890" spans="1:39">
      <c r="A890" s="4">
        <v>41954</v>
      </c>
      <c r="B890" s="3">
        <v>133.83760000000001</v>
      </c>
      <c r="C890" s="3">
        <f t="shared" si="340"/>
        <v>1.0645424669267316E-3</v>
      </c>
      <c r="D890" s="3">
        <f t="shared" si="341"/>
        <v>1.1332506638904513E-6</v>
      </c>
      <c r="E890" s="3">
        <f t="shared" si="342"/>
        <v>1.6076244632699601E-4</v>
      </c>
      <c r="F890" s="3">
        <f t="shared" si="343"/>
        <v>3.6991963450772308E-4</v>
      </c>
      <c r="G890" s="3">
        <f t="shared" si="344"/>
        <v>4.5005784230279483E-2</v>
      </c>
      <c r="H890" s="3">
        <f t="shared" si="345"/>
        <v>1.1914694645967654</v>
      </c>
      <c r="I890" s="13">
        <f>I891*(1+(H891*((B890/B891)-1))+((1-H891)*(Eur_1M!B890/100)*((A890-A891)/360)))</f>
        <v>112.28862241080287</v>
      </c>
      <c r="J890" s="3">
        <f t="shared" si="346"/>
        <v>107.4288483839898</v>
      </c>
      <c r="K890" s="3">
        <f t="shared" si="339"/>
        <v>1.0659955641203367</v>
      </c>
      <c r="L890" s="13">
        <f t="shared" si="347"/>
        <v>1065.9955641203367</v>
      </c>
      <c r="M890" s="3">
        <f t="shared" si="348"/>
        <v>1.2685826758561682E-3</v>
      </c>
      <c r="N890" s="3">
        <f>SQRT(252)*STDEV(M891:$M$1035)</f>
        <v>5.7670717413113907E-2</v>
      </c>
      <c r="O890" s="3">
        <v>879</v>
      </c>
      <c r="P890" s="3">
        <f t="shared" si="355"/>
        <v>3.4880952380952381</v>
      </c>
      <c r="Q890" s="3">
        <f>(  'Swap(vs6M)_3Y'!B902 + ( ('Swap(vs6M)_5Y'!B898 - 'Swap(vs6M)_3Y'!B902)/2  )*(P890-3) )/100</f>
        <v>3.1355952380952385E-3</v>
      </c>
      <c r="R890" s="3">
        <f t="shared" si="356"/>
        <v>0.74875290617603474</v>
      </c>
      <c r="S890" s="3">
        <f t="shared" si="357"/>
        <v>0.64104451941795448</v>
      </c>
      <c r="T890" s="13">
        <f t="shared" si="358"/>
        <v>0.77299692540576348</v>
      </c>
      <c r="U890" s="13">
        <f t="shared" si="358"/>
        <v>0.73925312062969128</v>
      </c>
      <c r="V890" s="3">
        <f t="shared" si="359"/>
        <v>92.799517409442956</v>
      </c>
      <c r="W890" s="13">
        <f t="shared" si="360"/>
        <v>0.77299692540576348</v>
      </c>
      <c r="X890" s="3">
        <f t="shared" si="361"/>
        <v>2.6252199195730751E-3</v>
      </c>
      <c r="Y890" s="3">
        <f t="shared" si="362"/>
        <v>-7.2536467584113975</v>
      </c>
      <c r="Z890" s="3">
        <f t="shared" si="363"/>
        <v>600.09522929140371</v>
      </c>
      <c r="AA890" s="3">
        <f t="shared" si="364"/>
        <v>2550.536314434114</v>
      </c>
      <c r="AD890" s="3">
        <f t="shared" si="349"/>
        <v>1.065109293377775E-3</v>
      </c>
      <c r="AE890" s="3">
        <f>Eur_1M!B889/100</f>
        <v>8.9999999999999992E-5</v>
      </c>
      <c r="AF890" s="3">
        <f t="shared" si="350"/>
        <v>1.1914694645967654</v>
      </c>
      <c r="AG890" s="3">
        <f t="shared" si="351"/>
        <v>-0.19146946459676539</v>
      </c>
      <c r="AH890" s="3">
        <f t="shared" si="353"/>
        <v>1.0010651092933778</v>
      </c>
      <c r="AI890" s="3">
        <f t="shared" si="352"/>
        <v>1.0000899999999999</v>
      </c>
      <c r="AL890" s="25"/>
      <c r="AM890" s="25"/>
    </row>
    <row r="891" spans="1:39">
      <c r="A891" s="4">
        <v>41953</v>
      </c>
      <c r="B891" s="3">
        <v>133.6952</v>
      </c>
      <c r="C891" s="3">
        <f t="shared" si="340"/>
        <v>5.334448731182203E-4</v>
      </c>
      <c r="D891" s="3">
        <f t="shared" si="341"/>
        <v>2.8456343265611417E-7</v>
      </c>
      <c r="E891" s="3">
        <f t="shared" si="342"/>
        <v>1.9871350961088647E-4</v>
      </c>
      <c r="F891" s="3">
        <f t="shared" si="343"/>
        <v>5.5571220398371313E-3</v>
      </c>
      <c r="G891" s="3">
        <f t="shared" si="344"/>
        <v>4.9843101927115399E-2</v>
      </c>
      <c r="H891" s="3">
        <f t="shared" si="345"/>
        <v>1.1918360248295874</v>
      </c>
      <c r="I891" s="13">
        <f>I892*(1+(H892*((B891/B892)-1))+((1-H892)*(Eur_1M!B891/100)*((A891-A892)/360)))</f>
        <v>112.14626532467469</v>
      </c>
      <c r="J891" s="3">
        <f t="shared" si="346"/>
        <v>107.29265241423161</v>
      </c>
      <c r="K891" s="3">
        <f t="shared" si="339"/>
        <v>1.0646441180069579</v>
      </c>
      <c r="L891" s="13">
        <f t="shared" si="347"/>
        <v>1064.6441180069578</v>
      </c>
      <c r="M891" s="3">
        <f t="shared" si="348"/>
        <v>6.3508349794434899E-4</v>
      </c>
      <c r="N891" s="3">
        <f>SQRT(252)*STDEV(M892:$M$1035)</f>
        <v>5.7871641295705531E-2</v>
      </c>
      <c r="O891" s="3">
        <v>880</v>
      </c>
      <c r="P891" s="3">
        <f t="shared" si="355"/>
        <v>3.4920634920634921</v>
      </c>
      <c r="Q891" s="3">
        <f>(  'Swap(vs6M)_3Y'!B903 + ( ('Swap(vs6M)_5Y'!B899 - 'Swap(vs6M)_3Y'!B903)/2  )*(P891-3) )/100</f>
        <v>3.0289285714285713E-3</v>
      </c>
      <c r="R891" s="3">
        <f t="shared" si="356"/>
        <v>0.73110544199617822</v>
      </c>
      <c r="S891" s="3">
        <f t="shared" si="357"/>
        <v>0.62296033734529077</v>
      </c>
      <c r="T891" s="13">
        <f t="shared" si="358"/>
        <v>0.76764262472200884</v>
      </c>
      <c r="U891" s="13">
        <f t="shared" si="358"/>
        <v>0.73334470693000608</v>
      </c>
      <c r="V891" s="3">
        <f t="shared" si="359"/>
        <v>91.637361734254569</v>
      </c>
      <c r="W891" s="13">
        <f t="shared" si="360"/>
        <v>0.76764262472200884</v>
      </c>
      <c r="X891" s="3">
        <f t="shared" si="361"/>
        <v>2.6523464296208921E-3</v>
      </c>
      <c r="Y891" s="3">
        <f t="shared" si="362"/>
        <v>-7.2321973769412224</v>
      </c>
      <c r="Z891" s="3">
        <f t="shared" si="363"/>
        <v>607.55709474678451</v>
      </c>
      <c r="AA891" s="3">
        <f t="shared" si="364"/>
        <v>2533.9419928514289</v>
      </c>
      <c r="AD891" s="3">
        <f t="shared" si="349"/>
        <v>5.3358718013774009E-4</v>
      </c>
      <c r="AE891" s="3">
        <f>Eur_1M!B890/100</f>
        <v>8.9999999999999992E-5</v>
      </c>
      <c r="AF891" s="3">
        <f t="shared" si="350"/>
        <v>1.1918360248295874</v>
      </c>
      <c r="AG891" s="3">
        <f t="shared" si="351"/>
        <v>-0.19183602482958739</v>
      </c>
      <c r="AH891" s="3">
        <f t="shared" si="353"/>
        <v>1.0005335871801377</v>
      </c>
      <c r="AI891" s="3">
        <f t="shared" si="352"/>
        <v>1.0000899999999999</v>
      </c>
      <c r="AL891" s="25"/>
      <c r="AM891" s="25"/>
    </row>
    <row r="892" spans="1:39">
      <c r="A892" s="4">
        <v>41950</v>
      </c>
      <c r="B892" s="3">
        <v>133.62389999999999</v>
      </c>
      <c r="C892" s="3">
        <f t="shared" si="340"/>
        <v>6.2059052413402781E-4</v>
      </c>
      <c r="D892" s="3">
        <f t="shared" si="341"/>
        <v>3.8513259864494736E-7</v>
      </c>
      <c r="E892" s="3">
        <f t="shared" si="342"/>
        <v>2.0177429888661752E-4</v>
      </c>
      <c r="F892" s="3">
        <f t="shared" si="343"/>
        <v>3.1946466288690955E-3</v>
      </c>
      <c r="G892" s="3">
        <f t="shared" si="344"/>
        <v>5.0357983803056235E-2</v>
      </c>
      <c r="H892" s="3">
        <f t="shared" si="345"/>
        <v>1.1908315095012834</v>
      </c>
      <c r="I892" s="13">
        <f>I893*(1+(H893*((B892/B893)-1))+((1-H893)*(Eur_1M!B892/100)*((A892-A893)/360)))</f>
        <v>112.07506569345938</v>
      </c>
      <c r="J892" s="3">
        <f t="shared" si="346"/>
        <v>107.22453425388191</v>
      </c>
      <c r="K892" s="3">
        <f t="shared" si="339"/>
        <v>1.0639681947529986</v>
      </c>
      <c r="L892" s="13">
        <f t="shared" si="347"/>
        <v>1063.9681947529987</v>
      </c>
      <c r="M892" s="3">
        <f t="shared" si="348"/>
        <v>7.4637580706053924E-4</v>
      </c>
      <c r="N892" s="3">
        <f>SQRT(252)*STDEV(M893:$M$1035)</f>
        <v>5.8075025634721181E-2</v>
      </c>
      <c r="O892" s="3">
        <v>881</v>
      </c>
      <c r="P892" s="3">
        <f t="shared" si="355"/>
        <v>3.496031746031746</v>
      </c>
      <c r="Q892" s="3">
        <f>(  'Swap(vs6M)_3Y'!B904 + ( ('Swap(vs6M)_5Y'!B900 - 'Swap(vs6M)_3Y'!B904)/2  )*(P892-3) )/100</f>
        <v>2.9321825396825397E-3</v>
      </c>
      <c r="R892" s="3">
        <f t="shared" si="356"/>
        <v>0.7197195156397691</v>
      </c>
      <c r="S892" s="3">
        <f t="shared" si="357"/>
        <v>0.61113270085840721</v>
      </c>
      <c r="T892" s="13">
        <f t="shared" si="358"/>
        <v>0.76415114603857437</v>
      </c>
      <c r="U892" s="13">
        <f t="shared" si="358"/>
        <v>0.72944413370882022</v>
      </c>
      <c r="V892" s="3">
        <f t="shared" si="359"/>
        <v>91.027720353029849</v>
      </c>
      <c r="W892" s="13">
        <f t="shared" si="360"/>
        <v>0.76415114603857437</v>
      </c>
      <c r="X892" s="3">
        <f t="shared" si="361"/>
        <v>2.6651575327102336E-3</v>
      </c>
      <c r="Y892" s="3">
        <f t="shared" si="362"/>
        <v>-7.2048377838630699</v>
      </c>
      <c r="Z892" s="3">
        <f t="shared" si="363"/>
        <v>612.55480913454971</v>
      </c>
      <c r="AA892" s="3">
        <f t="shared" si="364"/>
        <v>2524.1516841633143</v>
      </c>
      <c r="AD892" s="3">
        <f t="shared" si="349"/>
        <v>6.2078313027447152E-4</v>
      </c>
      <c r="AE892" s="3">
        <f>Eur_1M!B891/100</f>
        <v>8.0000000000000007E-5</v>
      </c>
      <c r="AF892" s="3">
        <f t="shared" si="350"/>
        <v>1.1908315095012834</v>
      </c>
      <c r="AG892" s="3">
        <f t="shared" si="351"/>
        <v>-0.19083150950128336</v>
      </c>
      <c r="AH892" s="3">
        <f t="shared" si="353"/>
        <v>1.0006207831302745</v>
      </c>
      <c r="AI892" s="3">
        <f t="shared" si="352"/>
        <v>1.0000800000000001</v>
      </c>
      <c r="AL892" s="25"/>
      <c r="AM892" s="25"/>
    </row>
    <row r="893" spans="1:39">
      <c r="A893" s="4">
        <v>41949</v>
      </c>
      <c r="B893" s="3">
        <v>133.541</v>
      </c>
      <c r="C893" s="3">
        <f t="shared" si="340"/>
        <v>5.8351165551630616E-4</v>
      </c>
      <c r="D893" s="3">
        <f t="shared" si="341"/>
        <v>3.4048585212338034E-7</v>
      </c>
      <c r="E893" s="3">
        <f t="shared" si="342"/>
        <v>2.0160037361255498E-4</v>
      </c>
      <c r="F893" s="3">
        <f t="shared" si="343"/>
        <v>3.0336290854273617E-3</v>
      </c>
      <c r="G893" s="3">
        <f t="shared" si="344"/>
        <v>5.0342495737682534E-2</v>
      </c>
      <c r="H893" s="3">
        <f t="shared" si="345"/>
        <v>1.2028437780012728</v>
      </c>
      <c r="I893" s="13">
        <f>I894*(1+(H894*((B893/B894)-1))+((1-H894)*(Eur_1M!B893/100)*((A893-A894)/360)))</f>
        <v>111.99144678529794</v>
      </c>
      <c r="J893" s="3">
        <f t="shared" si="346"/>
        <v>107.14453431431505</v>
      </c>
      <c r="K893" s="3">
        <f t="shared" si="339"/>
        <v>1.0631743709152586</v>
      </c>
      <c r="L893" s="13">
        <f t="shared" si="347"/>
        <v>1063.1743709152586</v>
      </c>
      <c r="M893" s="3">
        <f t="shared" si="348"/>
        <v>7.0566717985929043E-4</v>
      </c>
      <c r="N893" s="3">
        <f>SQRT(252)*STDEV(M894:$M$1035)</f>
        <v>5.8280486570960972E-2</v>
      </c>
      <c r="O893" s="3">
        <v>882</v>
      </c>
      <c r="P893" s="3">
        <f t="shared" si="355"/>
        <v>3.5</v>
      </c>
      <c r="Q893" s="3">
        <f>(  'Swap(vs6M)_3Y'!B905 + ( ('Swap(vs6M)_5Y'!B901 - 'Swap(vs6M)_3Y'!B905)/2  )*(P893-3) )/100</f>
        <v>2.9200000000000003E-3</v>
      </c>
      <c r="R893" s="3">
        <f t="shared" si="356"/>
        <v>0.71009085635028657</v>
      </c>
      <c r="S893" s="3">
        <f t="shared" si="357"/>
        <v>0.60105804980877875</v>
      </c>
      <c r="T893" s="13">
        <f t="shared" si="358"/>
        <v>0.76117610194721708</v>
      </c>
      <c r="U893" s="13">
        <f t="shared" si="358"/>
        <v>0.72609933852480024</v>
      </c>
      <c r="V893" s="3">
        <f t="shared" si="359"/>
        <v>90.546528952580161</v>
      </c>
      <c r="W893" s="13">
        <f t="shared" si="360"/>
        <v>0.76117610194721708</v>
      </c>
      <c r="X893" s="3">
        <f t="shared" si="361"/>
        <v>2.6745851835033698E-3</v>
      </c>
      <c r="Y893" s="3">
        <f t="shared" si="362"/>
        <v>-7.2329581755096806</v>
      </c>
      <c r="Z893" s="3">
        <f t="shared" si="363"/>
        <v>616.67543017950379</v>
      </c>
      <c r="AA893" s="3">
        <f t="shared" si="364"/>
        <v>2515.5073803680834</v>
      </c>
      <c r="AD893" s="3">
        <f t="shared" si="349"/>
        <v>5.8368193156010939E-4</v>
      </c>
      <c r="AE893" s="3">
        <f>Eur_1M!B892/100</f>
        <v>8.9999999999999992E-5</v>
      </c>
      <c r="AF893" s="3">
        <f t="shared" si="350"/>
        <v>1.2028437780012728</v>
      </c>
      <c r="AG893" s="3">
        <f t="shared" si="351"/>
        <v>-0.20284377800127285</v>
      </c>
      <c r="AH893" s="3">
        <f t="shared" si="353"/>
        <v>1.0005836819315601</v>
      </c>
      <c r="AI893" s="3">
        <f t="shared" si="352"/>
        <v>1.0000899999999999</v>
      </c>
      <c r="AL893" s="25"/>
      <c r="AM893" s="25"/>
    </row>
    <row r="894" spans="1:39">
      <c r="A894" s="4">
        <v>41948</v>
      </c>
      <c r="B894" s="3">
        <v>133.4631</v>
      </c>
      <c r="C894" s="3">
        <f t="shared" si="340"/>
        <v>-1.7839201181039032E-3</v>
      </c>
      <c r="D894" s="3">
        <f t="shared" si="341"/>
        <v>3.1823709877758442E-6</v>
      </c>
      <c r="E894" s="3">
        <f t="shared" si="342"/>
        <v>2.0203417417957468E-4</v>
      </c>
      <c r="F894" s="3">
        <f t="shared" si="343"/>
        <v>3.3300528929667726E-3</v>
      </c>
      <c r="G894" s="3">
        <f t="shared" si="344"/>
        <v>5.0384961702204044E-2</v>
      </c>
      <c r="H894" s="3">
        <f t="shared" si="345"/>
        <v>1.209509084690475</v>
      </c>
      <c r="I894" s="13">
        <f>I895*(1+(H895*((B894/B895)-1))+((1-H895)*(Eur_1M!B894/100)*((A894-A895)/360)))</f>
        <v>111.91244597429466</v>
      </c>
      <c r="J894" s="3">
        <f t="shared" si="346"/>
        <v>107.06895260385079</v>
      </c>
      <c r="K894" s="3">
        <f t="shared" si="339"/>
        <v>1.0624243883054147</v>
      </c>
      <c r="L894" s="13">
        <f t="shared" si="347"/>
        <v>1062.4243883054148</v>
      </c>
      <c r="M894" s="3">
        <f t="shared" si="348"/>
        <v>-2.1856266508885375E-3</v>
      </c>
      <c r="N894" s="3">
        <f>SQRT(252)*STDEV(M895:$M$1035)</f>
        <v>5.835064620465627E-2</v>
      </c>
      <c r="O894" s="3">
        <v>883</v>
      </c>
      <c r="P894" s="3">
        <f t="shared" si="355"/>
        <v>3.503968253968254</v>
      </c>
      <c r="Q894" s="3">
        <f>(  'Swap(vs6M)_3Y'!B906 + ( ('Swap(vs6M)_5Y'!B902 - 'Swap(vs6M)_3Y'!B906)/2  )*(P894-3) )/100</f>
        <v>2.9797896825396824E-3</v>
      </c>
      <c r="R894" s="3">
        <f t="shared" si="356"/>
        <v>0.70459180934716403</v>
      </c>
      <c r="S894" s="3">
        <f t="shared" si="357"/>
        <v>0.59536587929124385</v>
      </c>
      <c r="T894" s="13">
        <f t="shared" si="358"/>
        <v>0.75946785142272955</v>
      </c>
      <c r="U894" s="13">
        <f t="shared" si="358"/>
        <v>0.72420053595742606</v>
      </c>
      <c r="V894" s="3">
        <f t="shared" si="359"/>
        <v>90.198735567578638</v>
      </c>
      <c r="W894" s="13">
        <f t="shared" si="360"/>
        <v>0.75946785142272955</v>
      </c>
      <c r="X894" s="3">
        <f t="shared" si="361"/>
        <v>2.6821534331192515E-3</v>
      </c>
      <c r="Y894" s="3">
        <f t="shared" si="362"/>
        <v>-7.2895107816370732</v>
      </c>
      <c r="Z894" s="3">
        <f t="shared" si="363"/>
        <v>618.99268103425015</v>
      </c>
      <c r="AA894" s="3">
        <f t="shared" si="364"/>
        <v>2511.2184737438683</v>
      </c>
      <c r="AD894" s="3">
        <f t="shared" si="349"/>
        <v>-1.7823298783707919E-3</v>
      </c>
      <c r="AE894" s="3">
        <f>Eur_1M!B893/100</f>
        <v>8.9999999999999992E-5</v>
      </c>
      <c r="AF894" s="3">
        <f t="shared" si="350"/>
        <v>1.209509084690475</v>
      </c>
      <c r="AG894" s="3">
        <f t="shared" si="351"/>
        <v>-0.20950908469047502</v>
      </c>
      <c r="AH894" s="3">
        <f t="shared" si="353"/>
        <v>0.99821767012162921</v>
      </c>
      <c r="AI894" s="3">
        <f t="shared" si="352"/>
        <v>1.0000899999999999</v>
      </c>
      <c r="AL894" s="25"/>
      <c r="AM894" s="25"/>
    </row>
    <row r="895" spans="1:39">
      <c r="A895" s="4">
        <v>41947</v>
      </c>
      <c r="B895" s="3">
        <v>133.70140000000001</v>
      </c>
      <c r="C895" s="3">
        <f t="shared" si="340"/>
        <v>1.9180485811516104E-3</v>
      </c>
      <c r="D895" s="3">
        <f t="shared" si="341"/>
        <v>3.6789103596577059E-6</v>
      </c>
      <c r="E895" s="3">
        <f t="shared" si="342"/>
        <v>1.989152440472436E-4</v>
      </c>
      <c r="F895" s="3">
        <f t="shared" si="343"/>
        <v>5.3658476930947803E-3</v>
      </c>
      <c r="G895" s="3">
        <f t="shared" si="344"/>
        <v>4.9881789387230389E-2</v>
      </c>
      <c r="H895" s="3">
        <f t="shared" si="345"/>
        <v>1.2249043841530478</v>
      </c>
      <c r="I895" s="13">
        <f>I896*(1+(H896*((B895/B896)-1))+((1-H896)*(Eur_1M!B895/100)*((A895-A896)/360)))</f>
        <v>112.15731229448338</v>
      </c>
      <c r="J895" s="3">
        <f t="shared" si="346"/>
        <v>107.30322127881647</v>
      </c>
      <c r="K895" s="3">
        <f t="shared" si="339"/>
        <v>1.0647489907942467</v>
      </c>
      <c r="L895" s="13">
        <f t="shared" si="347"/>
        <v>1064.7489907942468</v>
      </c>
      <c r="M895" s="3">
        <f t="shared" si="348"/>
        <v>2.4188615895436643E-3</v>
      </c>
      <c r="N895" s="3">
        <f>SQRT(252)*STDEV(M896:$M$1035)</f>
        <v>5.8519982707010282E-2</v>
      </c>
      <c r="O895" s="3">
        <v>884</v>
      </c>
      <c r="P895" s="3">
        <f t="shared" si="355"/>
        <v>3.5079365079365079</v>
      </c>
      <c r="Q895" s="3">
        <f>(  'Swap(vs6M)_3Y'!B907 + ( ('Swap(vs6M)_5Y'!B903 - 'Swap(vs6M)_3Y'!B907)/2  )*(P895-3) )/100</f>
        <v>3.0539523809523812E-3</v>
      </c>
      <c r="R895" s="3">
        <f t="shared" si="356"/>
        <v>0.72495625195671665</v>
      </c>
      <c r="S895" s="3">
        <f t="shared" si="357"/>
        <v>0.61535133149724841</v>
      </c>
      <c r="T895" s="13">
        <f t="shared" si="358"/>
        <v>0.76576056524920699</v>
      </c>
      <c r="U895" s="13">
        <f t="shared" si="358"/>
        <v>0.73083863757585898</v>
      </c>
      <c r="V895" s="3">
        <f t="shared" si="359"/>
        <v>92.291887944053315</v>
      </c>
      <c r="W895" s="13">
        <f t="shared" si="360"/>
        <v>0.76576056524920699</v>
      </c>
      <c r="X895" s="3">
        <f t="shared" si="361"/>
        <v>2.6285033399791741E-3</v>
      </c>
      <c r="Y895" s="3">
        <f t="shared" si="362"/>
        <v>-7.310643947728952</v>
      </c>
      <c r="Z895" s="3">
        <f t="shared" si="363"/>
        <v>611.72879061554136</v>
      </c>
      <c r="AA895" s="3">
        <f t="shared" si="364"/>
        <v>2536.4166530477919</v>
      </c>
      <c r="AD895" s="3">
        <f t="shared" si="349"/>
        <v>1.9198892129503875E-3</v>
      </c>
      <c r="AE895" s="3">
        <f>Eur_1M!B894/100</f>
        <v>8.9999999999999992E-5</v>
      </c>
      <c r="AF895" s="3">
        <f t="shared" si="350"/>
        <v>1.2249043841530478</v>
      </c>
      <c r="AG895" s="3">
        <f t="shared" si="351"/>
        <v>-0.22490438415304781</v>
      </c>
      <c r="AH895" s="3">
        <f t="shared" si="353"/>
        <v>1.0019198892129504</v>
      </c>
      <c r="AI895" s="3">
        <f t="shared" si="352"/>
        <v>1.0000899999999999</v>
      </c>
      <c r="AL895" s="25"/>
      <c r="AM895" s="25"/>
    </row>
    <row r="896" spans="1:39">
      <c r="A896" s="4">
        <v>41946</v>
      </c>
      <c r="B896" s="3">
        <v>133.4452</v>
      </c>
      <c r="C896" s="3">
        <f t="shared" si="340"/>
        <v>-2.0242497576911473E-3</v>
      </c>
      <c r="D896" s="3">
        <f t="shared" si="341"/>
        <v>4.0975870815126688E-6</v>
      </c>
      <c r="E896" s="3">
        <f t="shared" si="342"/>
        <v>1.956899746879985E-4</v>
      </c>
      <c r="F896" s="3">
        <f t="shared" si="343"/>
        <v>2.7742703446194741E-3</v>
      </c>
      <c r="G896" s="3">
        <f t="shared" si="344"/>
        <v>4.9606903130747941E-2</v>
      </c>
      <c r="H896" s="3">
        <f t="shared" si="345"/>
        <v>1.2614592585083619</v>
      </c>
      <c r="I896" s="13">
        <f>I897*(1+(H897*((B896/B897)-1))+((1-H897)*(Eur_1M!B896/100)*((A896-A897)/360)))</f>
        <v>111.88634712552309</v>
      </c>
      <c r="J896" s="3">
        <f t="shared" si="346"/>
        <v>107.04398329522913</v>
      </c>
      <c r="K896" s="3">
        <f t="shared" si="339"/>
        <v>1.062176622713302</v>
      </c>
      <c r="L896" s="13">
        <f t="shared" si="347"/>
        <v>1062.1766227133021</v>
      </c>
      <c r="M896" s="3">
        <f t="shared" si="348"/>
        <v>-2.6199043299380922E-3</v>
      </c>
      <c r="N896" s="3">
        <f>SQRT(252)*STDEV(M897:$M$1035)</f>
        <v>5.8547971469237875E-2</v>
      </c>
      <c r="O896" s="3">
        <v>885</v>
      </c>
      <c r="P896" s="3">
        <f t="shared" si="355"/>
        <v>3.5119047619047619</v>
      </c>
      <c r="Q896" s="3">
        <f>(  'Swap(vs6M)_3Y'!B908 + ( ('Swap(vs6M)_5Y'!B904 - 'Swap(vs6M)_3Y'!B908)/2  )*(P896-3) )/100</f>
        <v>3.0702380952380955E-3</v>
      </c>
      <c r="R896" s="3">
        <f t="shared" si="356"/>
        <v>0.70290038499564578</v>
      </c>
      <c r="S896" s="3">
        <f t="shared" si="357"/>
        <v>0.59318103716994297</v>
      </c>
      <c r="T896" s="13">
        <f t="shared" si="358"/>
        <v>0.75894108439062424</v>
      </c>
      <c r="U896" s="13">
        <f t="shared" si="358"/>
        <v>0.72346999907749998</v>
      </c>
      <c r="V896" s="3">
        <f t="shared" si="359"/>
        <v>90.418305473824148</v>
      </c>
      <c r="W896" s="13">
        <f t="shared" si="360"/>
        <v>0.75894108439062424</v>
      </c>
      <c r="X896" s="3">
        <f t="shared" si="361"/>
        <v>2.6738953123346854E-3</v>
      </c>
      <c r="Y896" s="3">
        <f t="shared" si="362"/>
        <v>-7.3678923312619133</v>
      </c>
      <c r="Z896" s="3">
        <f t="shared" si="363"/>
        <v>620.28668684915931</v>
      </c>
      <c r="AA896" s="3">
        <f t="shared" si="364"/>
        <v>2513.5094744388239</v>
      </c>
      <c r="AD896" s="3">
        <f t="shared" si="349"/>
        <v>-2.0222023458743577E-3</v>
      </c>
      <c r="AE896" s="3">
        <f>Eur_1M!B895/100</f>
        <v>1E-4</v>
      </c>
      <c r="AF896" s="3">
        <f t="shared" si="350"/>
        <v>1.2614592585083619</v>
      </c>
      <c r="AG896" s="3">
        <f t="shared" si="351"/>
        <v>-0.26145925850836194</v>
      </c>
      <c r="AH896" s="3">
        <f t="shared" si="353"/>
        <v>0.99797779765412564</v>
      </c>
      <c r="AI896" s="3">
        <f t="shared" si="352"/>
        <v>1.0001</v>
      </c>
      <c r="AL896" s="25"/>
      <c r="AM896" s="25"/>
    </row>
    <row r="897" spans="1:39">
      <c r="A897" s="4">
        <v>41943</v>
      </c>
      <c r="B897" s="3">
        <v>133.71559999999999</v>
      </c>
      <c r="C897" s="3">
        <f t="shared" si="340"/>
        <v>3.4633282160843023E-3</v>
      </c>
      <c r="D897" s="3">
        <f t="shared" si="341"/>
        <v>1.1994642332325676E-5</v>
      </c>
      <c r="E897" s="3">
        <f t="shared" si="342"/>
        <v>1.9159343173686365E-4</v>
      </c>
      <c r="F897" s="3">
        <f t="shared" si="343"/>
        <v>4.8308331086366393E-3</v>
      </c>
      <c r="G897" s="3">
        <f t="shared" si="344"/>
        <v>4.8983415176105036E-2</v>
      </c>
      <c r="H897" s="3">
        <f t="shared" si="345"/>
        <v>1.2937531136928448</v>
      </c>
      <c r="I897" s="13">
        <f>I898*(1+(H898*((B897/B898)-1))+((1-H898)*(Eur_1M!B897/100)*((A897-A898)/360)))</f>
        <v>112.17986297465166</v>
      </c>
      <c r="J897" s="3">
        <f t="shared" si="346"/>
        <v>107.32479598112148</v>
      </c>
      <c r="K897" s="3">
        <f t="shared" si="339"/>
        <v>1.0649630723682404</v>
      </c>
      <c r="L897" s="13">
        <f t="shared" si="347"/>
        <v>1064.9630723682403</v>
      </c>
      <c r="M897" s="3">
        <f t="shared" si="348"/>
        <v>4.2599158675755387E-3</v>
      </c>
      <c r="N897" s="3">
        <f>SQRT(252)*STDEV(M898:$M$1035)</f>
        <v>5.8575162282814147E-2</v>
      </c>
      <c r="O897" s="3">
        <v>886</v>
      </c>
      <c r="P897" s="3">
        <f t="shared" si="355"/>
        <v>3.5158730158730158</v>
      </c>
      <c r="Q897" s="3">
        <f>(  'Swap(vs6M)_3Y'!B909 + ( ('Swap(vs6M)_5Y'!B905 - 'Swap(vs6M)_3Y'!B909)/2  )*(P897-3) )/100</f>
        <v>2.9878571428571428E-3</v>
      </c>
      <c r="R897" s="3">
        <f t="shared" si="356"/>
        <v>0.72361788026098683</v>
      </c>
      <c r="S897" s="3">
        <f t="shared" si="357"/>
        <v>0.61378557703036329</v>
      </c>
      <c r="T897" s="13">
        <f t="shared" si="358"/>
        <v>0.76534981943927194</v>
      </c>
      <c r="U897" s="13">
        <f t="shared" si="358"/>
        <v>0.73032148534321972</v>
      </c>
      <c r="V897" s="3">
        <f t="shared" si="359"/>
        <v>92.379627162493875</v>
      </c>
      <c r="W897" s="13">
        <f t="shared" si="360"/>
        <v>0.76534981943927194</v>
      </c>
      <c r="X897" s="3">
        <f t="shared" si="361"/>
        <v>2.6250777542801453E-3</v>
      </c>
      <c r="Y897" s="3">
        <f t="shared" si="362"/>
        <v>-7.2667923031122417</v>
      </c>
      <c r="Z897" s="3">
        <f t="shared" si="363"/>
        <v>613.13760194242286</v>
      </c>
      <c r="AA897" s="3">
        <f t="shared" si="364"/>
        <v>2540.8851025152844</v>
      </c>
      <c r="AD897" s="3">
        <f t="shared" si="349"/>
        <v>3.4693324668131353E-3</v>
      </c>
      <c r="AE897" s="3">
        <f>Eur_1M!B896/100</f>
        <v>1E-4</v>
      </c>
      <c r="AF897" s="3">
        <f t="shared" si="350"/>
        <v>1.2937531136928448</v>
      </c>
      <c r="AG897" s="3">
        <f t="shared" si="351"/>
        <v>-0.29375311369284485</v>
      </c>
      <c r="AH897" s="3">
        <f t="shared" si="353"/>
        <v>1.0034693324668131</v>
      </c>
      <c r="AI897" s="3">
        <f t="shared" si="352"/>
        <v>1.0001</v>
      </c>
      <c r="AL897" s="25"/>
      <c r="AM897" s="25"/>
    </row>
    <row r="898" spans="1:39">
      <c r="A898" s="4">
        <v>41942</v>
      </c>
      <c r="B898" s="3">
        <v>133.2533</v>
      </c>
      <c r="C898" s="3">
        <f t="shared" si="340"/>
        <v>3.0145961189024699E-3</v>
      </c>
      <c r="D898" s="3">
        <f t="shared" si="341"/>
        <v>9.0877897601018351E-6</v>
      </c>
      <c r="E898" s="3">
        <f t="shared" si="342"/>
        <v>1.7968917149823233E-4</v>
      </c>
      <c r="F898" s="3">
        <f t="shared" si="343"/>
        <v>1.6681410409017088E-3</v>
      </c>
      <c r="G898" s="3">
        <f t="shared" si="344"/>
        <v>4.7563961812724903E-2</v>
      </c>
      <c r="H898" s="3">
        <f t="shared" si="345"/>
        <v>1.2305151725208783</v>
      </c>
      <c r="I898" s="13">
        <f>I899*(1+(H899*((B898/B899)-1))+((1-H899)*(Eur_1M!B898/100)*((A898-A899)/360)))</f>
        <v>111.70300260998773</v>
      </c>
      <c r="J898" s="3">
        <f t="shared" si="346"/>
        <v>106.8685738037009</v>
      </c>
      <c r="K898" s="3">
        <f t="shared" si="339"/>
        <v>1.0604360684517007</v>
      </c>
      <c r="L898" s="13">
        <f t="shared" si="347"/>
        <v>1060.4360684517007</v>
      </c>
      <c r="M898" s="3">
        <f t="shared" si="348"/>
        <v>3.6542654860859864E-3</v>
      </c>
      <c r="N898" s="3">
        <f>SQRT(252)*STDEV(M899:$M$1035)</f>
        <v>5.8660832399671209E-2</v>
      </c>
      <c r="O898" s="3">
        <v>887</v>
      </c>
      <c r="P898" s="3">
        <f t="shared" si="355"/>
        <v>3.5198412698412698</v>
      </c>
      <c r="Q898" s="3">
        <f>(  'Swap(vs6M)_3Y'!B910 + ( ('Swap(vs6M)_5Y'!B906 - 'Swap(vs6M)_3Y'!B910)/2  )*(P898-3) )/100</f>
        <v>3.0531646825396825E-3</v>
      </c>
      <c r="R898" s="3">
        <f t="shared" si="356"/>
        <v>0.68586541224205744</v>
      </c>
      <c r="S898" s="3">
        <f t="shared" si="357"/>
        <v>0.57581041661598176</v>
      </c>
      <c r="T898" s="13">
        <f t="shared" si="358"/>
        <v>0.75360100856583156</v>
      </c>
      <c r="U898" s="13">
        <f t="shared" si="358"/>
        <v>0.71762833402801618</v>
      </c>
      <c r="V898" s="3">
        <f t="shared" si="359"/>
        <v>89.188169225354841</v>
      </c>
      <c r="W898" s="13">
        <f t="shared" si="360"/>
        <v>0.75360100856583156</v>
      </c>
      <c r="X898" s="3">
        <f t="shared" si="361"/>
        <v>2.7018876381355431E-3</v>
      </c>
      <c r="Y898" s="3">
        <f t="shared" si="362"/>
        <v>-7.3952216103303776</v>
      </c>
      <c r="Z898" s="3">
        <f t="shared" si="363"/>
        <v>627.346625854698</v>
      </c>
      <c r="AA898" s="3">
        <f t="shared" si="364"/>
        <v>2498.9377839375243</v>
      </c>
      <c r="AD898" s="3">
        <f t="shared" si="349"/>
        <v>3.0191445832283836E-3</v>
      </c>
      <c r="AE898" s="3">
        <f>Eur_1M!B897/100</f>
        <v>1E-4</v>
      </c>
      <c r="AF898" s="3">
        <f t="shared" si="350"/>
        <v>1.2305151725208783</v>
      </c>
      <c r="AG898" s="3">
        <f t="shared" si="351"/>
        <v>-0.23051517252087828</v>
      </c>
      <c r="AH898" s="3">
        <f t="shared" si="353"/>
        <v>1.0030191445832284</v>
      </c>
      <c r="AI898" s="3">
        <f t="shared" si="352"/>
        <v>1.0001</v>
      </c>
      <c r="AL898" s="25"/>
      <c r="AM898" s="25"/>
    </row>
    <row r="899" spans="1:39">
      <c r="A899" s="4">
        <v>41941</v>
      </c>
      <c r="B899" s="3">
        <v>132.85220000000001</v>
      </c>
      <c r="C899" s="3">
        <f t="shared" si="340"/>
        <v>3.2597922980401073E-4</v>
      </c>
      <c r="D899" s="3">
        <f t="shared" si="341"/>
        <v>1.0626245826361604E-7</v>
      </c>
      <c r="E899" s="3">
        <f t="shared" si="342"/>
        <v>1.7087260895266949E-4</v>
      </c>
      <c r="F899" s="3">
        <f t="shared" si="343"/>
        <v>-1.8672498691987877E-3</v>
      </c>
      <c r="G899" s="3">
        <f t="shared" si="344"/>
        <v>4.6376699978512931E-2</v>
      </c>
      <c r="H899" s="3">
        <f t="shared" si="345"/>
        <v>1.2125982737042265</v>
      </c>
      <c r="I899" s="13">
        <f>I900*(1+(H900*((B899/B900)-1))+((1-H900)*(Eur_1M!B899/100)*((A899-A900)/360)))</f>
        <v>111.2955550969594</v>
      </c>
      <c r="J899" s="3">
        <f t="shared" si="346"/>
        <v>106.47876033763647</v>
      </c>
      <c r="K899" s="3">
        <f t="shared" si="339"/>
        <v>1.0565680252593008</v>
      </c>
      <c r="L899" s="13">
        <f t="shared" si="347"/>
        <v>1056.5680252593008</v>
      </c>
      <c r="M899" s="3">
        <f t="shared" si="348"/>
        <v>3.9528620869558193E-4</v>
      </c>
      <c r="N899" s="3">
        <f>SQRT(252)*STDEV(M900:$M$1035)</f>
        <v>5.8875316113821595E-2</v>
      </c>
      <c r="O899" s="3">
        <v>888</v>
      </c>
      <c r="P899" s="3">
        <f t="shared" si="355"/>
        <v>3.5238095238095237</v>
      </c>
      <c r="Q899" s="3">
        <f>(  'Swap(vs6M)_3Y'!B911 + ( ('Swap(vs6M)_5Y'!B907 - 'Swap(vs6M)_3Y'!B911)/2  )*(P899-3) )/100</f>
        <v>3.081809523809524E-3</v>
      </c>
      <c r="R899" s="3">
        <f t="shared" si="356"/>
        <v>0.65140411373143137</v>
      </c>
      <c r="S899" s="3">
        <f t="shared" si="357"/>
        <v>0.54088447300437736</v>
      </c>
      <c r="T899" s="13">
        <f t="shared" si="358"/>
        <v>0.74260717208903615</v>
      </c>
      <c r="U899" s="13">
        <f t="shared" si="358"/>
        <v>0.70570639313773798</v>
      </c>
      <c r="V899" s="3">
        <f t="shared" si="359"/>
        <v>86.530903905399896</v>
      </c>
      <c r="W899" s="13">
        <f t="shared" si="360"/>
        <v>0.74260717208903615</v>
      </c>
      <c r="X899" s="3">
        <f t="shared" si="361"/>
        <v>2.7633228684216097E-3</v>
      </c>
      <c r="Y899" s="3">
        <f t="shared" si="362"/>
        <v>-7.4977821187979039</v>
      </c>
      <c r="Z899" s="3">
        <f t="shared" si="363"/>
        <v>639.98859584236936</v>
      </c>
      <c r="AA899" s="3">
        <f t="shared" si="364"/>
        <v>2459.9153628312333</v>
      </c>
      <c r="AD899" s="3">
        <f t="shared" si="349"/>
        <v>3.2603236680683878E-4</v>
      </c>
      <c r="AE899" s="3">
        <f>Eur_1M!B898/100</f>
        <v>1E-4</v>
      </c>
      <c r="AF899" s="3">
        <f t="shared" si="350"/>
        <v>1.2125982737042265</v>
      </c>
      <c r="AG899" s="3">
        <f t="shared" si="351"/>
        <v>-0.21259827370422646</v>
      </c>
      <c r="AH899" s="3">
        <f t="shared" si="353"/>
        <v>1.0003260323668068</v>
      </c>
      <c r="AI899" s="3">
        <f t="shared" si="352"/>
        <v>1.0001</v>
      </c>
      <c r="AL899" s="25"/>
      <c r="AM899" s="25"/>
    </row>
    <row r="900" spans="1:39">
      <c r="A900" s="4">
        <v>41940</v>
      </c>
      <c r="B900" s="3">
        <v>132.80889999999999</v>
      </c>
      <c r="C900" s="3">
        <f t="shared" si="340"/>
        <v>4.3229337577356818E-4</v>
      </c>
      <c r="D900" s="3">
        <f t="shared" si="341"/>
        <v>1.8687756273770742E-7</v>
      </c>
      <c r="E900" s="3">
        <f t="shared" si="342"/>
        <v>1.8890738256903362E-4</v>
      </c>
      <c r="F900" s="3">
        <f t="shared" si="343"/>
        <v>2.0660004175445004E-3</v>
      </c>
      <c r="G900" s="3">
        <f t="shared" si="344"/>
        <v>4.8760065166105843E-2</v>
      </c>
      <c r="H900" s="3">
        <f t="shared" si="345"/>
        <v>1.2128713034166525</v>
      </c>
      <c r="I900" s="13">
        <f>I901*(1+(H901*((B900/B901)-1))+((1-H901)*(Eur_1M!B900/100)*((A900-A901)/360)))</f>
        <v>111.25157019282618</v>
      </c>
      <c r="J900" s="3">
        <f t="shared" si="346"/>
        <v>106.43667906977636</v>
      </c>
      <c r="K900" s="3">
        <f t="shared" si="339"/>
        <v>1.0561504610244958</v>
      </c>
      <c r="L900" s="13">
        <f t="shared" si="347"/>
        <v>1056.1504610244958</v>
      </c>
      <c r="M900" s="3">
        <f t="shared" si="348"/>
        <v>5.2413513174737647E-4</v>
      </c>
      <c r="N900" s="3">
        <f>SQRT(252)*STDEV(M901:$M$1035)</f>
        <v>5.9093509316458216E-2</v>
      </c>
      <c r="O900" s="3">
        <v>889</v>
      </c>
      <c r="P900" s="3">
        <f t="shared" si="355"/>
        <v>3.5277777777777777</v>
      </c>
      <c r="Q900" s="3">
        <f>(  'Swap(vs6M)_3Y'!B912 + ( ('Swap(vs6M)_5Y'!B908 - 'Swap(vs6M)_3Y'!B912)/2  )*(P900-3) )/100</f>
        <v>3.0535694444444443E-3</v>
      </c>
      <c r="R900" s="3">
        <f t="shared" si="356"/>
        <v>0.64475600916489983</v>
      </c>
      <c r="S900" s="3">
        <f t="shared" si="357"/>
        <v>0.53376433766760778</v>
      </c>
      <c r="T900" s="13">
        <f t="shared" si="358"/>
        <v>0.74045734309324374</v>
      </c>
      <c r="U900" s="13">
        <f t="shared" si="358"/>
        <v>0.70324770497813438</v>
      </c>
      <c r="V900" s="3">
        <f t="shared" si="359"/>
        <v>86.321607418558528</v>
      </c>
      <c r="W900" s="13">
        <f t="shared" si="360"/>
        <v>0.74045734309324374</v>
      </c>
      <c r="X900" s="3">
        <f t="shared" si="361"/>
        <v>2.7645441748453924E-3</v>
      </c>
      <c r="Y900" s="3">
        <f t="shared" si="362"/>
        <v>-7.5086506558551065</v>
      </c>
      <c r="Z900" s="3">
        <f t="shared" si="363"/>
        <v>642.85958222416559</v>
      </c>
      <c r="AA900" s="3">
        <f t="shared" si="364"/>
        <v>2454.3200033613812</v>
      </c>
      <c r="AD900" s="3">
        <f t="shared" si="349"/>
        <v>4.3238682802071438E-4</v>
      </c>
      <c r="AE900" s="3">
        <f>Eur_1M!B899/100</f>
        <v>1.2E-4</v>
      </c>
      <c r="AF900" s="3">
        <f t="shared" si="350"/>
        <v>1.2128713034166525</v>
      </c>
      <c r="AG900" s="3">
        <f t="shared" si="351"/>
        <v>-0.2128713034166525</v>
      </c>
      <c r="AH900" s="3">
        <f t="shared" si="353"/>
        <v>1.0004323868280207</v>
      </c>
      <c r="AI900" s="3">
        <f t="shared" si="352"/>
        <v>1.0001199999999999</v>
      </c>
      <c r="AL900" s="25"/>
      <c r="AM900" s="25"/>
    </row>
    <row r="901" spans="1:39">
      <c r="A901" s="4">
        <v>41939</v>
      </c>
      <c r="B901" s="3">
        <v>132.75149999999999</v>
      </c>
      <c r="C901" s="3">
        <f t="shared" si="340"/>
        <v>6.2165509187774959E-4</v>
      </c>
      <c r="D901" s="3">
        <f t="shared" si="341"/>
        <v>3.8645505325753326E-7</v>
      </c>
      <c r="E901" s="3">
        <f t="shared" si="342"/>
        <v>1.9518320663488106E-4</v>
      </c>
      <c r="F901" s="3">
        <f t="shared" si="343"/>
        <v>4.1758914624188907E-3</v>
      </c>
      <c r="G901" s="3">
        <f t="shared" si="344"/>
        <v>4.9480525662231829E-2</v>
      </c>
      <c r="H901" s="3">
        <f t="shared" si="345"/>
        <v>1.2126720132484015</v>
      </c>
      <c r="I901" s="13">
        <f>I902*(1+(H902*((B901/B902)-1))+((1-H902)*(Eur_1M!B901/100)*((A901-A902)/360)))</f>
        <v>111.19327461514078</v>
      </c>
      <c r="J901" s="3">
        <f t="shared" si="346"/>
        <v>106.38090648443186</v>
      </c>
      <c r="K901" s="3">
        <f t="shared" si="339"/>
        <v>1.0555970405096984</v>
      </c>
      <c r="L901" s="13">
        <f t="shared" si="347"/>
        <v>1055.5970405096984</v>
      </c>
      <c r="M901" s="3">
        <f t="shared" si="348"/>
        <v>7.5459949833289232E-4</v>
      </c>
      <c r="N901" s="3">
        <f>SQRT(252)*STDEV(M902:$M$1035)</f>
        <v>5.9315233553861528E-2</v>
      </c>
      <c r="O901" s="3">
        <v>890</v>
      </c>
      <c r="P901" s="3">
        <f t="shared" si="355"/>
        <v>3.5317460317460316</v>
      </c>
      <c r="Q901" s="3">
        <f>(  'Swap(vs6M)_3Y'!B913 + ( ('Swap(vs6M)_5Y'!B909 - 'Swap(vs6M)_3Y'!B913)/2  )*(P901-3) )/100</f>
        <v>3.2454166666666668E-3</v>
      </c>
      <c r="R901" s="3">
        <f t="shared" si="356"/>
        <v>0.64394799591849705</v>
      </c>
      <c r="S901" s="3">
        <f t="shared" si="357"/>
        <v>0.53247723191957708</v>
      </c>
      <c r="T901" s="13">
        <f t="shared" si="358"/>
        <v>0.74019542151173379</v>
      </c>
      <c r="U901" s="13">
        <f t="shared" si="358"/>
        <v>0.7028022465612086</v>
      </c>
      <c r="V901" s="3">
        <f t="shared" si="359"/>
        <v>86.555370104548615</v>
      </c>
      <c r="W901" s="13">
        <f t="shared" si="360"/>
        <v>0.74019542151173379</v>
      </c>
      <c r="X901" s="3">
        <f t="shared" si="361"/>
        <v>2.7555398129880406E-3</v>
      </c>
      <c r="Y901" s="3">
        <f t="shared" si="362"/>
        <v>-7.656281594964307</v>
      </c>
      <c r="Z901" s="3">
        <f t="shared" si="363"/>
        <v>643.21879897168105</v>
      </c>
      <c r="AA901" s="3">
        <f t="shared" si="364"/>
        <v>2453.8314537914248</v>
      </c>
      <c r="AD901" s="3">
        <f t="shared" si="349"/>
        <v>6.2184835945089389E-4</v>
      </c>
      <c r="AE901" s="3">
        <f>Eur_1M!B900/100</f>
        <v>1.2E-4</v>
      </c>
      <c r="AF901" s="3">
        <f t="shared" si="350"/>
        <v>1.2126720132484015</v>
      </c>
      <c r="AG901" s="3">
        <f t="shared" si="351"/>
        <v>-0.21267201324840146</v>
      </c>
      <c r="AH901" s="3">
        <f t="shared" si="353"/>
        <v>1.0006218483594509</v>
      </c>
      <c r="AI901" s="3">
        <f t="shared" si="352"/>
        <v>1.0001199999999999</v>
      </c>
      <c r="AL901" s="25"/>
      <c r="AM901" s="25"/>
    </row>
    <row r="902" spans="1:39">
      <c r="A902" s="4">
        <v>41936</v>
      </c>
      <c r="B902" s="3">
        <v>132.66900000000001</v>
      </c>
      <c r="C902" s="3">
        <f t="shared" si="340"/>
        <v>2.4123088173789718E-4</v>
      </c>
      <c r="D902" s="3">
        <f t="shared" si="341"/>
        <v>5.8192338304043334E-8</v>
      </c>
      <c r="E902" s="3">
        <f t="shared" si="342"/>
        <v>1.9481213957820811E-4</v>
      </c>
      <c r="F902" s="3">
        <f t="shared" si="343"/>
        <v>3.4301880066479936E-3</v>
      </c>
      <c r="G902" s="3">
        <f t="shared" si="344"/>
        <v>4.9469387090765767E-2</v>
      </c>
      <c r="H902" s="3">
        <f t="shared" si="345"/>
        <v>1.2142808605131394</v>
      </c>
      <c r="I902" s="13">
        <f>I903*(1+(H903*((B902/B903)-1))+((1-H903)*(Eur_1M!B902/100)*((A902-A903)/360)))</f>
        <v>111.1093998757963</v>
      </c>
      <c r="J902" s="3">
        <f t="shared" si="346"/>
        <v>106.30066178587889</v>
      </c>
      <c r="K902" s="3">
        <f t="shared" si="339"/>
        <v>1.0548007879761527</v>
      </c>
      <c r="L902" s="13">
        <f t="shared" si="347"/>
        <v>1054.8007879761528</v>
      </c>
      <c r="M902" s="3">
        <f t="shared" si="348"/>
        <v>2.9325832989164863E-4</v>
      </c>
      <c r="N902" s="3">
        <f>SQRT(252)*STDEV(M903:$M$1035)</f>
        <v>5.9535564126636159E-2</v>
      </c>
      <c r="O902" s="3">
        <v>891</v>
      </c>
      <c r="P902" s="3">
        <f t="shared" si="355"/>
        <v>3.5357142857142856</v>
      </c>
      <c r="Q902" s="3">
        <f>(  'Swap(vs6M)_3Y'!B914 + ( ('Swap(vs6M)_5Y'!B910 - 'Swap(vs6M)_3Y'!B914)/2  )*(P902-3) )/100</f>
        <v>3.1392678571428565E-3</v>
      </c>
      <c r="R902" s="3">
        <f t="shared" si="356"/>
        <v>0.63170245268212066</v>
      </c>
      <c r="S902" s="3">
        <f t="shared" si="357"/>
        <v>0.51975478375472095</v>
      </c>
      <c r="T902" s="13">
        <f t="shared" si="358"/>
        <v>0.73620933747094541</v>
      </c>
      <c r="U902" s="13">
        <f t="shared" si="358"/>
        <v>0.69838275097981861</v>
      </c>
      <c r="V902" s="3">
        <f t="shared" si="359"/>
        <v>85.88031381798362</v>
      </c>
      <c r="W902" s="13">
        <f t="shared" si="360"/>
        <v>0.73620933747094541</v>
      </c>
      <c r="X902" s="3">
        <f t="shared" si="361"/>
        <v>2.7674029258153519E-3</v>
      </c>
      <c r="Y902" s="3">
        <f t="shared" si="362"/>
        <v>-7.6249876921191255</v>
      </c>
      <c r="Z902" s="3">
        <f t="shared" si="363"/>
        <v>648.13716214488193</v>
      </c>
      <c r="AA902" s="3">
        <f t="shared" si="364"/>
        <v>2442.0254882398331</v>
      </c>
      <c r="AD902" s="3">
        <f t="shared" si="349"/>
        <v>2.4125998024682183E-4</v>
      </c>
      <c r="AE902" s="3">
        <f>Eur_1M!B901/100</f>
        <v>1.2E-4</v>
      </c>
      <c r="AF902" s="3">
        <f t="shared" si="350"/>
        <v>1.2142808605131394</v>
      </c>
      <c r="AG902" s="3">
        <f t="shared" si="351"/>
        <v>-0.21428086051313944</v>
      </c>
      <c r="AH902" s="3">
        <f t="shared" si="353"/>
        <v>1.0002412599802468</v>
      </c>
      <c r="AI902" s="3">
        <f t="shared" si="352"/>
        <v>1.0001199999999999</v>
      </c>
      <c r="AL902" s="25"/>
      <c r="AM902" s="25"/>
    </row>
    <row r="903" spans="1:39">
      <c r="A903" s="4">
        <v>41935</v>
      </c>
      <c r="B903" s="3">
        <v>132.637</v>
      </c>
      <c r="C903" s="3">
        <f t="shared" si="340"/>
        <v>-9.6382135848381339E-4</v>
      </c>
      <c r="D903" s="3">
        <f t="shared" si="341"/>
        <v>9.2895161106958358E-7</v>
      </c>
      <c r="E903" s="3">
        <f t="shared" si="342"/>
        <v>1.9494514644533809E-4</v>
      </c>
      <c r="F903" s="3">
        <f t="shared" si="343"/>
        <v>3.6262204385255872E-3</v>
      </c>
      <c r="G903" s="3">
        <f t="shared" si="344"/>
        <v>4.9477516875545892E-2</v>
      </c>
      <c r="H903" s="3">
        <f t="shared" si="345"/>
        <v>1.2159800723260685</v>
      </c>
      <c r="I903" s="13">
        <f>I904*(1+(H904*((B903/B904)-1))+((1-H904)*(Eur_1M!B903/100)*((A903-A904)/360)))</f>
        <v>111.07682089601559</v>
      </c>
      <c r="J903" s="3">
        <f t="shared" si="346"/>
        <v>106.2694928018427</v>
      </c>
      <c r="K903" s="3">
        <f t="shared" si="339"/>
        <v>1.0544915042109395</v>
      </c>
      <c r="L903" s="13">
        <f t="shared" si="347"/>
        <v>1054.4915042109394</v>
      </c>
      <c r="M903" s="3">
        <f t="shared" si="348"/>
        <v>-1.1738847156830116E-3</v>
      </c>
      <c r="N903" s="3">
        <f>SQRT(252)*STDEV(M904:$M$1035)</f>
        <v>5.9699799682417676E-2</v>
      </c>
      <c r="O903" s="3">
        <v>892</v>
      </c>
      <c r="P903" s="3">
        <f t="shared" si="355"/>
        <v>3.5396825396825395</v>
      </c>
      <c r="Q903" s="3">
        <f>(  'Swap(vs6M)_3Y'!B915 + ( ('Swap(vs6M)_5Y'!B911 - 'Swap(vs6M)_3Y'!B915)/2  )*(P903-3) )/100</f>
        <v>3.3170634920634918E-3</v>
      </c>
      <c r="R903" s="3">
        <f t="shared" si="356"/>
        <v>0.63308569382664881</v>
      </c>
      <c r="S903" s="3">
        <f t="shared" si="357"/>
        <v>0.5207662276546724</v>
      </c>
      <c r="T903" s="13">
        <f t="shared" si="358"/>
        <v>0.73666115796632503</v>
      </c>
      <c r="U903" s="13">
        <f t="shared" si="358"/>
        <v>0.69873518383827493</v>
      </c>
      <c r="V903" s="3">
        <f t="shared" si="359"/>
        <v>86.223868640182218</v>
      </c>
      <c r="W903" s="13">
        <f t="shared" si="360"/>
        <v>0.73666115796632503</v>
      </c>
      <c r="X903" s="3">
        <f t="shared" si="361"/>
        <v>2.7566388956417748E-3</v>
      </c>
      <c r="Y903" s="3">
        <f t="shared" si="362"/>
        <v>-7.7530732510852847</v>
      </c>
      <c r="Z903" s="3">
        <f t="shared" si="363"/>
        <v>647.74375909537571</v>
      </c>
      <c r="AA903" s="3">
        <f t="shared" si="364"/>
        <v>2444.4306548190884</v>
      </c>
      <c r="AD903" s="3">
        <f t="shared" si="349"/>
        <v>-9.633570318662299E-4</v>
      </c>
      <c r="AE903" s="3">
        <f>Eur_1M!B902/100</f>
        <v>1.0999999999999999E-4</v>
      </c>
      <c r="AF903" s="3">
        <f t="shared" si="350"/>
        <v>1.2159800723260685</v>
      </c>
      <c r="AG903" s="3">
        <f t="shared" si="351"/>
        <v>-0.21598007232606853</v>
      </c>
      <c r="AH903" s="3">
        <f t="shared" si="353"/>
        <v>0.99903664296813377</v>
      </c>
      <c r="AI903" s="3">
        <f t="shared" si="352"/>
        <v>1.0001100000000001</v>
      </c>
      <c r="AL903" s="25"/>
      <c r="AM903" s="25"/>
    </row>
    <row r="904" spans="1:39">
      <c r="A904" s="4">
        <v>41934</v>
      </c>
      <c r="B904" s="3">
        <v>132.76490000000001</v>
      </c>
      <c r="C904" s="3">
        <f t="shared" si="340"/>
        <v>1.3054133539238935E-3</v>
      </c>
      <c r="D904" s="3">
        <f t="shared" si="341"/>
        <v>1.7041040246028284E-6</v>
      </c>
      <c r="E904" s="3">
        <f t="shared" si="342"/>
        <v>1.9544724206366643E-4</v>
      </c>
      <c r="F904" s="3">
        <f t="shared" si="343"/>
        <v>5.7863056597913295E-3</v>
      </c>
      <c r="G904" s="3">
        <f t="shared" si="344"/>
        <v>4.9411962216587002E-2</v>
      </c>
      <c r="H904" s="3">
        <f t="shared" si="345"/>
        <v>1.21776403008537</v>
      </c>
      <c r="I904" s="13">
        <f>I905*(1+(H905*((B904/B905)-1))+((1-H905)*(Eur_1M!B904/100)*((A904-A905)/360)))</f>
        <v>111.20728884051289</v>
      </c>
      <c r="J904" s="3">
        <f t="shared" si="346"/>
        <v>106.39431418380867</v>
      </c>
      <c r="K904" s="3">
        <f t="shared" ref="K904:K967" si="365">J904/$Y$2</f>
        <v>1.0557300825023823</v>
      </c>
      <c r="L904" s="13">
        <f t="shared" si="347"/>
        <v>1055.7300825023824</v>
      </c>
      <c r="M904" s="3">
        <f t="shared" si="348"/>
        <v>1.5934423999215471E-3</v>
      </c>
      <c r="N904" s="3">
        <f>SQRT(252)*STDEV(M905:$M$1035)</f>
        <v>5.9918836344378258E-2</v>
      </c>
      <c r="O904" s="3">
        <v>893</v>
      </c>
      <c r="P904" s="3">
        <f t="shared" si="355"/>
        <v>3.5436507936507935</v>
      </c>
      <c r="Q904" s="3">
        <f>(  'Swap(vs6M)_3Y'!B916 + ( ('Swap(vs6M)_5Y'!B912 - 'Swap(vs6M)_3Y'!B916)/2  )*(P904-3) )/100</f>
        <v>3.5346230158730158E-3</v>
      </c>
      <c r="R904" s="3">
        <f t="shared" si="356"/>
        <v>0.64825139675762666</v>
      </c>
      <c r="S904" s="3">
        <f t="shared" si="357"/>
        <v>0.53545666140725012</v>
      </c>
      <c r="T904" s="13">
        <f t="shared" si="358"/>
        <v>0.74158881789974795</v>
      </c>
      <c r="U904" s="13">
        <f t="shared" si="358"/>
        <v>0.70383294089686133</v>
      </c>
      <c r="V904" s="3">
        <f t="shared" si="359"/>
        <v>87.845539690033661</v>
      </c>
      <c r="W904" s="13">
        <f t="shared" si="360"/>
        <v>0.74158881789974795</v>
      </c>
      <c r="X904" s="3">
        <f t="shared" si="361"/>
        <v>2.7152922616484466E-3</v>
      </c>
      <c r="Y904" s="3">
        <f t="shared" si="362"/>
        <v>-7.8895602851455164</v>
      </c>
      <c r="Z904" s="3">
        <f t="shared" si="363"/>
        <v>642.59399685889866</v>
      </c>
      <c r="AA904" s="3">
        <f t="shared" si="364"/>
        <v>2463.0927428698469</v>
      </c>
      <c r="AD904" s="3">
        <f t="shared" si="349"/>
        <v>1.3062657768172503E-3</v>
      </c>
      <c r="AE904" s="3">
        <f>Eur_1M!B903/100</f>
        <v>8.9999999999999992E-5</v>
      </c>
      <c r="AF904" s="3">
        <f t="shared" si="350"/>
        <v>1.21776403008537</v>
      </c>
      <c r="AG904" s="3">
        <f t="shared" si="351"/>
        <v>-0.21776403008537004</v>
      </c>
      <c r="AH904" s="3">
        <f t="shared" si="353"/>
        <v>1.0013062657768173</v>
      </c>
      <c r="AI904" s="3">
        <f t="shared" si="352"/>
        <v>1.0000899999999999</v>
      </c>
      <c r="AL904" s="25"/>
      <c r="AM904" s="25"/>
    </row>
    <row r="905" spans="1:39">
      <c r="A905" s="4">
        <v>41933</v>
      </c>
      <c r="B905" s="3">
        <v>132.5917</v>
      </c>
      <c r="C905" s="3">
        <f t="shared" ref="C905:C968" si="366">+LN(B905/B906)</f>
        <v>1.008112523116121E-3</v>
      </c>
      <c r="D905" s="3">
        <f t="shared" ref="D905:D968" si="367">+C905^2</f>
        <v>1.0162908592635517E-6</v>
      </c>
      <c r="E905" s="3">
        <f t="shared" ref="E905:E968" si="368">+SUM(D905:D924)</f>
        <v>1.9473054520525486E-4</v>
      </c>
      <c r="F905" s="3">
        <f t="shared" ref="F905:F968" si="369">+SUM(C905:C924)</f>
        <v>5.4745759407287889E-3</v>
      </c>
      <c r="G905" s="3">
        <f t="shared" ref="G905:G968" si="370">+SQRT($D$3/$D$2)*SQRT(E905-((1/$D$2)*F905^2))</f>
        <v>4.9342913889390473E-2</v>
      </c>
      <c r="H905" s="3">
        <f t="shared" ref="H905:H968" si="371">+MIN($D$5,$D$4/G907)</f>
        <v>1.2208554423825428</v>
      </c>
      <c r="I905" s="13">
        <f>I906*(1+(H906*((B905/B906)-1))+((1-H906)*(Eur_1M!B905/100)*((A905-A906)/360)))</f>
        <v>111.0302275372522</v>
      </c>
      <c r="J905" s="3">
        <f t="shared" ref="J905:J968" si="372">I905*(1-(1.1/100))^4</f>
        <v>106.22491597146731</v>
      </c>
      <c r="K905" s="3">
        <f t="shared" si="365"/>
        <v>1.0540491769947633</v>
      </c>
      <c r="L905" s="13">
        <f t="shared" ref="L905:L968" si="373">K905*1000</f>
        <v>1054.0491769947632</v>
      </c>
      <c r="M905" s="3">
        <f t="shared" ref="M905:M968" si="374">LN(L905/L906)</f>
        <v>1.2201948505228533E-3</v>
      </c>
      <c r="N905" s="3">
        <f>SQRT(252)*STDEV(M906:$M$1035)</f>
        <v>6.0147724696940207E-2</v>
      </c>
      <c r="O905" s="3">
        <v>894</v>
      </c>
      <c r="P905" s="3">
        <f t="shared" si="355"/>
        <v>3.5476190476190474</v>
      </c>
      <c r="Q905" s="3">
        <f>(  'Swap(vs6M)_3Y'!B917 + ( ('Swap(vs6M)_5Y'!B913 - 'Swap(vs6M)_3Y'!B917)/2  )*(P905-3) )/100</f>
        <v>3.4674166666666668E-3</v>
      </c>
      <c r="R905" s="3">
        <f t="shared" si="356"/>
        <v>0.62987038083072455</v>
      </c>
      <c r="S905" s="3">
        <f t="shared" si="357"/>
        <v>0.51658139414847504</v>
      </c>
      <c r="T905" s="13">
        <f t="shared" si="358"/>
        <v>0.73561030344836653</v>
      </c>
      <c r="U905" s="13">
        <f t="shared" si="358"/>
        <v>0.69727579668140849</v>
      </c>
      <c r="V905" s="3">
        <f t="shared" si="359"/>
        <v>86.61834003621766</v>
      </c>
      <c r="W905" s="13">
        <f t="shared" si="360"/>
        <v>0.73561030344836653</v>
      </c>
      <c r="X905" s="3">
        <f t="shared" si="361"/>
        <v>2.7397518005222847E-3</v>
      </c>
      <c r="Y905" s="3">
        <f t="shared" si="362"/>
        <v>-7.894252593891089</v>
      </c>
      <c r="Z905" s="3">
        <f t="shared" si="363"/>
        <v>649.51494626784927</v>
      </c>
      <c r="AA905" s="3">
        <f t="shared" si="364"/>
        <v>2443.4265033442325</v>
      </c>
      <c r="AD905" s="3">
        <f t="shared" ref="AD905:AD968" si="375">B905/B906-1</f>
        <v>1.0086208393447205E-3</v>
      </c>
      <c r="AE905" s="3">
        <f>Eur_1M!B904/100</f>
        <v>8.0000000000000007E-5</v>
      </c>
      <c r="AF905" s="3">
        <f t="shared" ref="AF905:AF968" si="376">H905</f>
        <v>1.2208554423825428</v>
      </c>
      <c r="AG905" s="3">
        <f t="shared" ref="AG905:AG968" si="377">1-AF905</f>
        <v>-0.22085544238254284</v>
      </c>
      <c r="AH905" s="3">
        <f t="shared" si="353"/>
        <v>1.0010086208393447</v>
      </c>
      <c r="AI905" s="3">
        <f t="shared" ref="AI905:AI968" si="378">AE905+1</f>
        <v>1.0000800000000001</v>
      </c>
      <c r="AL905" s="25"/>
      <c r="AM905" s="25"/>
    </row>
    <row r="906" spans="1:39">
      <c r="A906" s="4">
        <v>41932</v>
      </c>
      <c r="B906" s="3">
        <v>132.4581</v>
      </c>
      <c r="C906" s="3">
        <f t="shared" si="366"/>
        <v>-1.1717594518398198E-3</v>
      </c>
      <c r="D906" s="3">
        <f t="shared" si="367"/>
        <v>1.3730202129759548E-6</v>
      </c>
      <c r="E906" s="3">
        <f t="shared" si="368"/>
        <v>1.9379300384453216E-4</v>
      </c>
      <c r="F906" s="3">
        <f t="shared" si="369"/>
        <v>4.7470868281486358E-3</v>
      </c>
      <c r="G906" s="3">
        <f t="shared" si="370"/>
        <v>4.9270629216888399E-2</v>
      </c>
      <c r="H906" s="3">
        <f t="shared" si="371"/>
        <v>1.2105388202515754</v>
      </c>
      <c r="I906" s="13">
        <f>I907*(1+(H907*((B906/B907)-1))+((1-H907)*(Eur_1M!B906/100)*((A906-A907)/360)))</f>
        <v>110.89483164684196</v>
      </c>
      <c r="J906" s="3">
        <f t="shared" si="372"/>
        <v>106.09537992168407</v>
      </c>
      <c r="K906" s="3">
        <f t="shared" si="365"/>
        <v>1.0527638159717256</v>
      </c>
      <c r="L906" s="13">
        <f t="shared" si="373"/>
        <v>1052.7638159717255</v>
      </c>
      <c r="M906" s="3">
        <f t="shared" si="374"/>
        <v>-1.7584049028331447E-3</v>
      </c>
      <c r="N906" s="3">
        <f>SQRT(252)*STDEV(M907:$M$1035)</f>
        <v>6.0274970733585023E-2</v>
      </c>
      <c r="O906" s="3">
        <v>895</v>
      </c>
      <c r="P906" s="3">
        <f t="shared" si="355"/>
        <v>3.5515873015873014</v>
      </c>
      <c r="Q906" s="3">
        <f>(  'Swap(vs6M)_3Y'!B918 + ( ('Swap(vs6M)_5Y'!B914 - 'Swap(vs6M)_3Y'!B918)/2  )*(P906-3) )/100</f>
        <v>3.4515257936507931E-3</v>
      </c>
      <c r="R906" s="3">
        <f t="shared" si="356"/>
        <v>0.61737455963318277</v>
      </c>
      <c r="S906" s="3">
        <f t="shared" si="357"/>
        <v>0.50378242643187421</v>
      </c>
      <c r="T906" s="13">
        <f t="shared" si="358"/>
        <v>0.73150615088082382</v>
      </c>
      <c r="U906" s="13">
        <f t="shared" si="358"/>
        <v>0.69279286086674885</v>
      </c>
      <c r="V906" s="3">
        <f t="shared" si="359"/>
        <v>85.751034264056102</v>
      </c>
      <c r="W906" s="13">
        <f t="shared" si="360"/>
        <v>0.73150615088082382</v>
      </c>
      <c r="X906" s="3">
        <f t="shared" si="361"/>
        <v>2.7571785896966321E-3</v>
      </c>
      <c r="Y906" s="3">
        <f t="shared" si="362"/>
        <v>-7.9130539347466309</v>
      </c>
      <c r="Z906" s="3">
        <f t="shared" si="363"/>
        <v>654.16348637779731</v>
      </c>
      <c r="AA906" s="3">
        <f t="shared" si="364"/>
        <v>2430.5364858210546</v>
      </c>
      <c r="AD906" s="3">
        <f t="shared" si="375"/>
        <v>-1.1710732097963694E-3</v>
      </c>
      <c r="AE906" s="3">
        <f>Eur_1M!B905/100</f>
        <v>6.0000000000000002E-5</v>
      </c>
      <c r="AF906" s="3">
        <f t="shared" si="376"/>
        <v>1.2105388202515754</v>
      </c>
      <c r="AG906" s="3">
        <f t="shared" si="377"/>
        <v>-0.21053882025157544</v>
      </c>
      <c r="AH906" s="3">
        <f t="shared" ref="AH906:AH969" si="379">(1+AD906)</f>
        <v>0.99882892679020363</v>
      </c>
      <c r="AI906" s="3">
        <f t="shared" si="378"/>
        <v>1.0000599999999999</v>
      </c>
      <c r="AL906" s="25"/>
      <c r="AM906" s="25"/>
    </row>
    <row r="907" spans="1:39">
      <c r="A907" s="4">
        <v>41929</v>
      </c>
      <c r="B907" s="3">
        <v>132.61340000000001</v>
      </c>
      <c r="C907" s="3">
        <f t="shared" si="366"/>
        <v>-1.8751250900149422E-3</v>
      </c>
      <c r="D907" s="3">
        <f t="shared" si="367"/>
        <v>3.516094103203545E-6</v>
      </c>
      <c r="E907" s="3">
        <f t="shared" si="368"/>
        <v>1.9436652254131725E-4</v>
      </c>
      <c r="F907" s="3">
        <f t="shared" si="369"/>
        <v>7.3140304648762616E-3</v>
      </c>
      <c r="G907" s="3">
        <f t="shared" si="370"/>
        <v>4.9145867657277971E-2</v>
      </c>
      <c r="H907" s="3">
        <f t="shared" si="371"/>
        <v>1.5</v>
      </c>
      <c r="I907" s="13">
        <f>I908*(1+(H908*((B907/B908)-1))+((1-H908)*(Eur_1M!B907/100)*((A907-A908)/360)))</f>
        <v>111.09000120577477</v>
      </c>
      <c r="J907" s="3">
        <f t="shared" si="372"/>
        <v>106.28210267689836</v>
      </c>
      <c r="K907" s="3">
        <f t="shared" si="365"/>
        <v>1.0546166295480874</v>
      </c>
      <c r="L907" s="13">
        <f t="shared" si="373"/>
        <v>1054.6166295480875</v>
      </c>
      <c r="M907" s="3">
        <f t="shared" si="374"/>
        <v>-2.8140913888855352E-3</v>
      </c>
      <c r="N907" s="3">
        <f>SQRT(252)*STDEV(M908:$M$1035)</f>
        <v>6.0293760875571541E-2</v>
      </c>
      <c r="O907" s="3">
        <v>896</v>
      </c>
      <c r="P907" s="3">
        <f t="shared" si="355"/>
        <v>3.5555555555555554</v>
      </c>
      <c r="Q907" s="3">
        <f>(  'Swap(vs6M)_3Y'!B919 + ( ('Swap(vs6M)_5Y'!B915 - 'Swap(vs6M)_3Y'!B919)/2  )*(P907-3) )/100</f>
        <v>3.4974999999999993E-3</v>
      </c>
      <c r="R907" s="3">
        <f t="shared" si="356"/>
        <v>0.63396127087608023</v>
      </c>
      <c r="S907" s="3">
        <f t="shared" si="357"/>
        <v>0.52027026506712881</v>
      </c>
      <c r="T907" s="13">
        <f t="shared" si="358"/>
        <v>0.73694695120291631</v>
      </c>
      <c r="U907" s="13">
        <f t="shared" si="358"/>
        <v>0.6985623911862493</v>
      </c>
      <c r="V907" s="3">
        <f t="shared" si="359"/>
        <v>87.267339368436296</v>
      </c>
      <c r="W907" s="13">
        <f t="shared" si="360"/>
        <v>0.73694695120291631</v>
      </c>
      <c r="X907" s="3">
        <f t="shared" si="361"/>
        <v>2.7215503231276545E-3</v>
      </c>
      <c r="Y907" s="3">
        <f t="shared" si="362"/>
        <v>-7.9150243103374436</v>
      </c>
      <c r="Z907" s="3">
        <f t="shared" si="363"/>
        <v>648.91145770900596</v>
      </c>
      <c r="AA907" s="3">
        <f t="shared" si="364"/>
        <v>2453.0814949863898</v>
      </c>
      <c r="AD907" s="3">
        <f t="shared" si="375"/>
        <v>-1.8733681413011238E-3</v>
      </c>
      <c r="AE907" s="3">
        <f>Eur_1M!B906/100</f>
        <v>6.0000000000000002E-5</v>
      </c>
      <c r="AF907" s="3">
        <f t="shared" si="376"/>
        <v>1.5</v>
      </c>
      <c r="AG907" s="3">
        <f t="shared" si="377"/>
        <v>-0.5</v>
      </c>
      <c r="AH907" s="3">
        <f t="shared" si="379"/>
        <v>0.99812663185869888</v>
      </c>
      <c r="AI907" s="3">
        <f t="shared" si="378"/>
        <v>1.0000599999999999</v>
      </c>
      <c r="AL907" s="25"/>
      <c r="AM907" s="25"/>
    </row>
    <row r="908" spans="1:39">
      <c r="A908" s="4">
        <v>41928</v>
      </c>
      <c r="B908" s="3">
        <v>132.8623</v>
      </c>
      <c r="C908" s="3">
        <f t="shared" si="366"/>
        <v>-1.0298110589455255E-2</v>
      </c>
      <c r="D908" s="3">
        <f t="shared" si="367"/>
        <v>1.0605108171265046E-4</v>
      </c>
      <c r="E908" s="3">
        <f t="shared" si="368"/>
        <v>2.0300674506905337E-4</v>
      </c>
      <c r="F908" s="3">
        <f t="shared" si="369"/>
        <v>1.267574653046314E-2</v>
      </c>
      <c r="G908" s="3">
        <f t="shared" si="370"/>
        <v>4.9564705399146751E-2</v>
      </c>
      <c r="H908" s="3">
        <f t="shared" si="371"/>
        <v>1.5</v>
      </c>
      <c r="I908" s="13">
        <f>I909*(1+(H909*((B908/B909)-1))+((1-H909)*(Eur_1M!B908/100)*((A908-A909)/360)))</f>
        <v>111.4030589014472</v>
      </c>
      <c r="J908" s="3">
        <f t="shared" si="372"/>
        <v>106.58161145171258</v>
      </c>
      <c r="K908" s="3">
        <f t="shared" si="365"/>
        <v>1.0575885968564016</v>
      </c>
      <c r="L908" s="13">
        <f t="shared" si="373"/>
        <v>1057.5885968564016</v>
      </c>
      <c r="M908" s="3">
        <f t="shared" si="374"/>
        <v>-1.5487294652891229E-2</v>
      </c>
      <c r="N908" s="3">
        <f>SQRT(252)*STDEV(M909:$M$1035)</f>
        <v>5.591593083395352E-2</v>
      </c>
      <c r="O908" s="3">
        <v>897</v>
      </c>
      <c r="P908" s="3">
        <f t="shared" ref="P908:P971" si="380">O908/252</f>
        <v>3.5595238095238093</v>
      </c>
      <c r="Q908" s="3">
        <f>(  'Swap(vs6M)_3Y'!B920 + ( ('Swap(vs6M)_5Y'!B916 - 'Swap(vs6M)_3Y'!B920)/2  )*(P908-3) )/100</f>
        <v>3.4791369047619041E-3</v>
      </c>
      <c r="R908" s="3">
        <f t="shared" si="356"/>
        <v>0.70088752173500446</v>
      </c>
      <c r="S908" s="3">
        <f t="shared" si="357"/>
        <v>0.59539261072102334</v>
      </c>
      <c r="T908" s="13">
        <f t="shared" si="358"/>
        <v>0.75831339382480656</v>
      </c>
      <c r="U908" s="13">
        <f t="shared" si="358"/>
        <v>0.72420946816222598</v>
      </c>
      <c r="V908" s="3">
        <f t="shared" si="359"/>
        <v>86.687485480516216</v>
      </c>
      <c r="W908" s="13">
        <f t="shared" si="360"/>
        <v>0.75831339382480656</v>
      </c>
      <c r="X908" s="3">
        <f t="shared" si="361"/>
        <v>2.7969819583316528E-3</v>
      </c>
      <c r="Y908" s="3">
        <f t="shared" si="362"/>
        <v>-7.3792374594631251</v>
      </c>
      <c r="Z908" s="3">
        <f t="shared" si="363"/>
        <v>622.65953831410332</v>
      </c>
      <c r="AA908" s="3">
        <f t="shared" si="364"/>
        <v>2546.113543916083</v>
      </c>
      <c r="AD908" s="3">
        <f t="shared" si="375"/>
        <v>-1.0245266601905723E-2</v>
      </c>
      <c r="AE908" s="3">
        <f>Eur_1M!B907/100</f>
        <v>6.0000000000000002E-5</v>
      </c>
      <c r="AF908" s="3">
        <f t="shared" si="376"/>
        <v>1.5</v>
      </c>
      <c r="AG908" s="3">
        <f t="shared" si="377"/>
        <v>-0.5</v>
      </c>
      <c r="AH908" s="3">
        <f t="shared" si="379"/>
        <v>0.98975473339809428</v>
      </c>
      <c r="AI908" s="3">
        <f t="shared" si="378"/>
        <v>1.0000599999999999</v>
      </c>
      <c r="AL908" s="25"/>
      <c r="AM908" s="25"/>
    </row>
    <row r="909" spans="1:39">
      <c r="A909" s="4">
        <v>41927</v>
      </c>
      <c r="B909" s="3">
        <v>134.23759999999999</v>
      </c>
      <c r="C909" s="3">
        <f t="shared" si="366"/>
        <v>3.3541591080296978E-3</v>
      </c>
      <c r="D909" s="3">
        <f t="shared" si="367"/>
        <v>1.1250383321978579E-5</v>
      </c>
      <c r="E909" s="3">
        <f t="shared" si="368"/>
        <v>9.9052389821767734E-5</v>
      </c>
      <c r="F909" s="3">
        <f t="shared" si="369"/>
        <v>2.1525849362561814E-2</v>
      </c>
      <c r="G909" s="3">
        <f t="shared" si="370"/>
        <v>3.0921544779701104E-2</v>
      </c>
      <c r="H909" s="3">
        <f t="shared" si="371"/>
        <v>1.5</v>
      </c>
      <c r="I909" s="13">
        <f>I910*(1+(H910*((B909/B910)-1))+((1-H910)*(Eur_1M!B909/100)*((A909-A910)/360)))</f>
        <v>113.14182050223782</v>
      </c>
      <c r="J909" s="3">
        <f t="shared" si="372"/>
        <v>108.24512065128103</v>
      </c>
      <c r="K909" s="3">
        <f t="shared" si="365"/>
        <v>1.074095275037247</v>
      </c>
      <c r="L909" s="13">
        <f t="shared" si="373"/>
        <v>1074.0952750372469</v>
      </c>
      <c r="M909" s="3">
        <f t="shared" si="374"/>
        <v>5.0269186265311377E-3</v>
      </c>
      <c r="N909" s="3">
        <f>SQRT(252)*STDEV(M910:$M$1035)</f>
        <v>5.5840816480400582E-2</v>
      </c>
      <c r="O909" s="3">
        <v>898</v>
      </c>
      <c r="P909" s="3">
        <f t="shared" si="380"/>
        <v>3.5634920634920637</v>
      </c>
      <c r="Q909" s="3">
        <f>(  'Swap(vs6M)_3Y'!B921 + ( ('Swap(vs6M)_5Y'!B917 - 'Swap(vs6M)_3Y'!B921)/2  )*(P909-3) )/100</f>
        <v>3.3627777777777779E-3</v>
      </c>
      <c r="R909" s="3">
        <f t="shared" si="356"/>
        <v>0.84447549035429315</v>
      </c>
      <c r="S909" s="3">
        <f t="shared" si="357"/>
        <v>0.73906358639435732</v>
      </c>
      <c r="T909" s="13">
        <f t="shared" si="358"/>
        <v>0.80079812311479359</v>
      </c>
      <c r="U909" s="13">
        <f t="shared" si="358"/>
        <v>0.77006580656864976</v>
      </c>
      <c r="V909" s="3">
        <f t="shared" si="359"/>
        <v>99.240481177718834</v>
      </c>
      <c r="W909" s="13">
        <f t="shared" si="360"/>
        <v>0.80079812311479359</v>
      </c>
      <c r="X909" s="3">
        <f t="shared" si="361"/>
        <v>2.4667291584589785E-3</v>
      </c>
      <c r="Y909" s="3">
        <f t="shared" si="362"/>
        <v>-6.9956239066048234</v>
      </c>
      <c r="Z909" s="3">
        <f t="shared" si="363"/>
        <v>566.28444891538174</v>
      </c>
      <c r="AA909" s="3">
        <f t="shared" si="364"/>
        <v>2711.436163525721</v>
      </c>
      <c r="AD909" s="3">
        <f t="shared" si="375"/>
        <v>3.3597905942306383E-3</v>
      </c>
      <c r="AE909" s="3">
        <f>Eur_1M!B908/100</f>
        <v>6.0000000000000002E-5</v>
      </c>
      <c r="AF909" s="3">
        <f t="shared" si="376"/>
        <v>1.5</v>
      </c>
      <c r="AG909" s="3">
        <f t="shared" si="377"/>
        <v>-0.5</v>
      </c>
      <c r="AH909" s="3">
        <f t="shared" si="379"/>
        <v>1.0033597905942306</v>
      </c>
      <c r="AI909" s="3">
        <f t="shared" si="378"/>
        <v>1.0000599999999999</v>
      </c>
      <c r="AL909" s="25"/>
      <c r="AM909" s="25"/>
    </row>
    <row r="910" spans="1:39">
      <c r="A910" s="4">
        <v>41926</v>
      </c>
      <c r="B910" s="3">
        <v>133.78809999999999</v>
      </c>
      <c r="C910" s="3">
        <f t="shared" si="366"/>
        <v>6.2517448722561363E-3</v>
      </c>
      <c r="D910" s="3">
        <f t="shared" si="367"/>
        <v>3.9084313947780893E-5</v>
      </c>
      <c r="E910" s="3">
        <f t="shared" si="368"/>
        <v>9.2002915756556189E-5</v>
      </c>
      <c r="F910" s="3">
        <f t="shared" si="369"/>
        <v>2.0221302231655351E-2</v>
      </c>
      <c r="G910" s="3">
        <f t="shared" si="370"/>
        <v>3.0027138862168002E-2</v>
      </c>
      <c r="H910" s="3">
        <f t="shared" si="371"/>
        <v>1.5</v>
      </c>
      <c r="I910" s="13">
        <f>I911*(1+(H911*((B910/B911)-1))+((1-H911)*(Eur_1M!B910/100)*((A910-A911)/360)))</f>
        <v>112.57449292678628</v>
      </c>
      <c r="J910" s="3">
        <f t="shared" si="372"/>
        <v>107.70234662147534</v>
      </c>
      <c r="K910" s="3">
        <f t="shared" si="365"/>
        <v>1.0687094339266314</v>
      </c>
      <c r="L910" s="13">
        <f t="shared" si="373"/>
        <v>1068.7094339266314</v>
      </c>
      <c r="M910" s="3">
        <f t="shared" si="374"/>
        <v>9.3629389588520753E-3</v>
      </c>
      <c r="N910" s="3">
        <f>SQRT(252)*STDEV(M911:$M$1035)</f>
        <v>5.4754096416430177E-2</v>
      </c>
      <c r="O910" s="3">
        <v>899</v>
      </c>
      <c r="P910" s="3">
        <f t="shared" si="380"/>
        <v>3.5674603174603177</v>
      </c>
      <c r="Q910" s="3">
        <f>(  'Swap(vs6M)_3Y'!B922 + ( ('Swap(vs6M)_5Y'!B918 - 'Swap(vs6M)_3Y'!B922)/2  )*(P910-3) )/100</f>
        <v>3.4298313492063491E-3</v>
      </c>
      <c r="R910" s="3">
        <f t="shared" si="356"/>
        <v>0.81257810953981402</v>
      </c>
      <c r="S910" s="3">
        <f t="shared" si="357"/>
        <v>0.7091600959292429</v>
      </c>
      <c r="T910" s="13">
        <f t="shared" si="358"/>
        <v>0.79177000677569032</v>
      </c>
      <c r="U910" s="13">
        <f t="shared" si="358"/>
        <v>0.76088743338115428</v>
      </c>
      <c r="V910" s="3">
        <f t="shared" si="359"/>
        <v>94.537972766748453</v>
      </c>
      <c r="W910" s="13">
        <f t="shared" si="360"/>
        <v>0.79177000677569032</v>
      </c>
      <c r="X910" s="3">
        <f t="shared" si="361"/>
        <v>2.5946307405183134E-3</v>
      </c>
      <c r="Y910" s="3">
        <f t="shared" si="362"/>
        <v>-7.0201779507969873</v>
      </c>
      <c r="Z910" s="3">
        <f t="shared" si="363"/>
        <v>578.8560979521983</v>
      </c>
      <c r="AA910" s="3">
        <f t="shared" si="364"/>
        <v>2681.4248356117128</v>
      </c>
      <c r="AD910" s="3">
        <f t="shared" si="375"/>
        <v>6.271327817152228E-3</v>
      </c>
      <c r="AE910" s="3">
        <f>Eur_1M!B909/100</f>
        <v>8.0000000000000007E-5</v>
      </c>
      <c r="AF910" s="3">
        <f t="shared" si="376"/>
        <v>1.5</v>
      </c>
      <c r="AG910" s="3">
        <f t="shared" si="377"/>
        <v>-0.5</v>
      </c>
      <c r="AH910" s="3">
        <f t="shared" si="379"/>
        <v>1.0062713278171522</v>
      </c>
      <c r="AI910" s="3">
        <f t="shared" si="378"/>
        <v>1.0000800000000001</v>
      </c>
      <c r="AL910" s="25"/>
      <c r="AM910" s="25"/>
    </row>
    <row r="911" spans="1:39">
      <c r="A911" s="4">
        <v>41925</v>
      </c>
      <c r="B911" s="3">
        <v>132.95429999999999</v>
      </c>
      <c r="C911" s="3">
        <f t="shared" si="366"/>
        <v>-1.8290305378498148E-3</v>
      </c>
      <c r="D911" s="3">
        <f t="shared" si="367"/>
        <v>3.3453527083871827E-6</v>
      </c>
      <c r="E911" s="3">
        <f t="shared" si="368"/>
        <v>5.3093227707491746E-5</v>
      </c>
      <c r="F911" s="3">
        <f t="shared" si="369"/>
        <v>1.3551674721908168E-2</v>
      </c>
      <c r="G911" s="3">
        <f t="shared" si="370"/>
        <v>2.3521830282108171E-2</v>
      </c>
      <c r="H911" s="3">
        <f t="shared" si="371"/>
        <v>1.5</v>
      </c>
      <c r="I911" s="13">
        <f>I912*(1+(H912*((B911/B912)-1))+((1-H912)*(Eur_1M!B911/100)*((A911-A912)/360)))</f>
        <v>111.52538385741289</v>
      </c>
      <c r="J911" s="3">
        <f t="shared" si="372"/>
        <v>106.69864226806671</v>
      </c>
      <c r="K911" s="3">
        <f t="shared" si="365"/>
        <v>1.0587498708807956</v>
      </c>
      <c r="L911" s="13">
        <f t="shared" si="373"/>
        <v>1058.7498708807957</v>
      </c>
      <c r="M911" s="3">
        <f t="shared" si="374"/>
        <v>-2.7450525328291489E-3</v>
      </c>
      <c r="N911" s="3">
        <f>SQRT(252)*STDEV(M912:$M$1035)</f>
        <v>5.472983501951903E-2</v>
      </c>
      <c r="O911" s="3">
        <v>900</v>
      </c>
      <c r="P911" s="3">
        <f t="shared" si="380"/>
        <v>3.5714285714285716</v>
      </c>
      <c r="Q911" s="3">
        <f>(  'Swap(vs6M)_3Y'!B923 + ( ('Swap(vs6M)_5Y'!B919 - 'Swap(vs6M)_3Y'!B923)/2  )*(P911-3) )/100</f>
        <v>3.3014285714285719E-3</v>
      </c>
      <c r="R911" s="3">
        <f t="shared" si="356"/>
        <v>0.71767136040025792</v>
      </c>
      <c r="S911" s="3">
        <f t="shared" si="357"/>
        <v>0.61424169414508567</v>
      </c>
      <c r="T911" s="13">
        <f t="shared" si="358"/>
        <v>0.76352002693412302</v>
      </c>
      <c r="U911" s="13">
        <f t="shared" si="358"/>
        <v>0.73047218739132047</v>
      </c>
      <c r="V911" s="3">
        <f t="shared" si="359"/>
        <v>86.466828566076401</v>
      </c>
      <c r="W911" s="13">
        <f t="shared" si="360"/>
        <v>0.76352002693412302</v>
      </c>
      <c r="X911" s="3">
        <f t="shared" si="361"/>
        <v>2.8159790013580965E-3</v>
      </c>
      <c r="Y911" s="3">
        <f t="shared" si="362"/>
        <v>-7.1108655151529758</v>
      </c>
      <c r="Z911" s="3">
        <f t="shared" si="363"/>
        <v>616.99587477577779</v>
      </c>
      <c r="AA911" s="3">
        <f t="shared" si="364"/>
        <v>2578.2496477333148</v>
      </c>
      <c r="AD911" s="3">
        <f t="shared" si="375"/>
        <v>-1.827358880821528E-3</v>
      </c>
      <c r="AE911" s="3">
        <f>Eur_1M!B910/100</f>
        <v>6.0000000000000002E-5</v>
      </c>
      <c r="AF911" s="3">
        <f t="shared" si="376"/>
        <v>1.5</v>
      </c>
      <c r="AG911" s="3">
        <f t="shared" si="377"/>
        <v>-0.5</v>
      </c>
      <c r="AH911" s="3">
        <f t="shared" si="379"/>
        <v>0.99817264111917847</v>
      </c>
      <c r="AI911" s="3">
        <f t="shared" si="378"/>
        <v>1.0000599999999999</v>
      </c>
      <c r="AL911" s="25"/>
      <c r="AM911" s="25"/>
    </row>
    <row r="912" spans="1:39">
      <c r="A912" s="4">
        <v>41922</v>
      </c>
      <c r="B912" s="3">
        <v>133.1977</v>
      </c>
      <c r="C912" s="3">
        <f t="shared" si="366"/>
        <v>4.5957298069229478E-4</v>
      </c>
      <c r="D912" s="3">
        <f t="shared" si="367"/>
        <v>2.1120732458240035E-7</v>
      </c>
      <c r="E912" s="3">
        <f t="shared" si="368"/>
        <v>4.9755297672690845E-5</v>
      </c>
      <c r="F912" s="3">
        <f t="shared" si="369"/>
        <v>1.546686019917686E-2</v>
      </c>
      <c r="G912" s="3">
        <f t="shared" si="370"/>
        <v>2.1822139654276561E-2</v>
      </c>
      <c r="H912" s="3">
        <f t="shared" si="371"/>
        <v>1.5</v>
      </c>
      <c r="I912" s="13">
        <f>I913*(1+(H913*((B912/B913)-1))+((1-H913)*(Eur_1M!B912/100)*((A912-A913)/360)))</f>
        <v>111.83194746895019</v>
      </c>
      <c r="J912" s="3">
        <f t="shared" si="372"/>
        <v>106.99193801822207</v>
      </c>
      <c r="K912" s="3">
        <f t="shared" si="365"/>
        <v>1.061660187554055</v>
      </c>
      <c r="L912" s="13">
        <f t="shared" si="373"/>
        <v>1061.660187554055</v>
      </c>
      <c r="M912" s="3">
        <f t="shared" si="374"/>
        <v>6.8919701663388547E-4</v>
      </c>
      <c r="N912" s="3">
        <f>SQRT(252)*STDEV(M913:$M$1035)</f>
        <v>5.4952823215020541E-2</v>
      </c>
      <c r="O912" s="3">
        <v>901</v>
      </c>
      <c r="P912" s="3">
        <f t="shared" si="380"/>
        <v>3.5753968253968256</v>
      </c>
      <c r="Q912" s="3">
        <f>(  'Swap(vs6M)_3Y'!B924 + ( ('Swap(vs6M)_5Y'!B920 - 'Swap(vs6M)_3Y'!B924)/2  )*(P912-3) )/100</f>
        <v>3.3764880952380956E-3</v>
      </c>
      <c r="R912" s="3">
        <f t="shared" si="356"/>
        <v>0.74396712878613092</v>
      </c>
      <c r="S912" s="3">
        <f t="shared" si="357"/>
        <v>0.64005837542816479</v>
      </c>
      <c r="T912" s="13">
        <f t="shared" si="358"/>
        <v>0.77155181910720616</v>
      </c>
      <c r="U912" s="13">
        <f t="shared" si="358"/>
        <v>0.73893267560151055</v>
      </c>
      <c r="V912" s="3">
        <f t="shared" si="359"/>
        <v>89.060149082471526</v>
      </c>
      <c r="W912" s="13">
        <f t="shared" si="360"/>
        <v>0.77155181910720616</v>
      </c>
      <c r="X912" s="3">
        <f t="shared" si="361"/>
        <v>2.7421057890861288E-3</v>
      </c>
      <c r="Y912" s="3">
        <f t="shared" si="362"/>
        <v>-7.1317088085104325</v>
      </c>
      <c r="Z912" s="3">
        <f t="shared" si="363"/>
        <v>607.25280316298938</v>
      </c>
      <c r="AA912" s="3">
        <f t="shared" si="364"/>
        <v>2610.2745857484133</v>
      </c>
      <c r="AD912" s="3">
        <f t="shared" si="375"/>
        <v>4.596786005339748E-4</v>
      </c>
      <c r="AE912" s="3">
        <f>Eur_1M!B911/100</f>
        <v>6.0000000000000002E-5</v>
      </c>
      <c r="AF912" s="3">
        <f t="shared" si="376"/>
        <v>1.5</v>
      </c>
      <c r="AG912" s="3">
        <f t="shared" si="377"/>
        <v>-0.5</v>
      </c>
      <c r="AH912" s="3">
        <f t="shared" si="379"/>
        <v>1.000459678600534</v>
      </c>
      <c r="AI912" s="3">
        <f t="shared" si="378"/>
        <v>1.0000599999999999</v>
      </c>
      <c r="AL912" s="25"/>
      <c r="AM912" s="25"/>
    </row>
    <row r="913" spans="1:39">
      <c r="A913" s="4">
        <v>41921</v>
      </c>
      <c r="B913" s="3">
        <v>133.13650000000001</v>
      </c>
      <c r="C913" s="3">
        <f t="shared" si="366"/>
        <v>8.799354630557155E-4</v>
      </c>
      <c r="D913" s="3">
        <f t="shared" si="367"/>
        <v>7.7428641914307648E-7</v>
      </c>
      <c r="E913" s="3">
        <f t="shared" si="368"/>
        <v>5.2510928525900418E-5</v>
      </c>
      <c r="F913" s="3">
        <f t="shared" si="369"/>
        <v>1.3284836006463749E-2</v>
      </c>
      <c r="G913" s="3">
        <f t="shared" si="370"/>
        <v>2.3461691600641349E-2</v>
      </c>
      <c r="H913" s="3">
        <f t="shared" si="371"/>
        <v>1.5</v>
      </c>
      <c r="I913" s="13">
        <f>I914*(1+(H914*((B913/B914)-1))+((1-H914)*(Eur_1M!B913/100)*((A913-A914)/360)))</f>
        <v>111.75489977795939</v>
      </c>
      <c r="J913" s="3">
        <f t="shared" si="372"/>
        <v>106.91822489808506</v>
      </c>
      <c r="K913" s="3">
        <f t="shared" si="365"/>
        <v>1.060928746602527</v>
      </c>
      <c r="L913" s="13">
        <f t="shared" si="373"/>
        <v>1060.9287466025271</v>
      </c>
      <c r="M913" s="3">
        <f t="shared" si="374"/>
        <v>1.3195297839622439E-3</v>
      </c>
      <c r="N913" s="3">
        <f>SQRT(252)*STDEV(M914:$M$1035)</f>
        <v>5.5176141531522539E-2</v>
      </c>
      <c r="O913" s="3">
        <v>902</v>
      </c>
      <c r="P913" s="3">
        <f t="shared" si="380"/>
        <v>3.5793650793650795</v>
      </c>
      <c r="Q913" s="3">
        <f>(  'Swap(vs6M)_3Y'!B925 + ( ('Swap(vs6M)_5Y'!B921 - 'Swap(vs6M)_3Y'!B925)/2  )*(P913-3) )/100</f>
        <v>3.4120079365079366E-3</v>
      </c>
      <c r="R913" s="3">
        <f t="shared" si="356"/>
        <v>0.73576829717954495</v>
      </c>
      <c r="S913" s="3">
        <f t="shared" si="357"/>
        <v>0.6313793961840376</v>
      </c>
      <c r="T913" s="13">
        <f t="shared" si="358"/>
        <v>0.76906414112060717</v>
      </c>
      <c r="U913" s="13">
        <f t="shared" si="358"/>
        <v>0.7361037577074695</v>
      </c>
      <c r="V913" s="3">
        <f t="shared" si="359"/>
        <v>88.753728545690592</v>
      </c>
      <c r="W913" s="13">
        <f t="shared" si="360"/>
        <v>0.76906414112060717</v>
      </c>
      <c r="X913" s="3">
        <f t="shared" si="361"/>
        <v>2.7479940088465308E-3</v>
      </c>
      <c r="Y913" s="3">
        <f t="shared" si="362"/>
        <v>-7.1893695168875364</v>
      </c>
      <c r="Z913" s="3">
        <f t="shared" si="363"/>
        <v>610.86541754869336</v>
      </c>
      <c r="AA913" s="3">
        <f t="shared" si="364"/>
        <v>2602.8016314635338</v>
      </c>
      <c r="AD913" s="3">
        <f t="shared" si="375"/>
        <v>8.8032271984395116E-4</v>
      </c>
      <c r="AE913" s="3">
        <f>Eur_1M!B912/100</f>
        <v>6.0000000000000002E-5</v>
      </c>
      <c r="AF913" s="3">
        <f t="shared" si="376"/>
        <v>1.5</v>
      </c>
      <c r="AG913" s="3">
        <f t="shared" si="377"/>
        <v>-0.5</v>
      </c>
      <c r="AH913" s="3">
        <f t="shared" si="379"/>
        <v>1.000880322719844</v>
      </c>
      <c r="AI913" s="3">
        <f t="shared" si="378"/>
        <v>1.0000599999999999</v>
      </c>
      <c r="AL913" s="25"/>
      <c r="AM913" s="25"/>
    </row>
    <row r="914" spans="1:39">
      <c r="A914" s="4">
        <v>41920</v>
      </c>
      <c r="B914" s="3">
        <v>133.01939999999999</v>
      </c>
      <c r="C914" s="3">
        <f t="shared" si="366"/>
        <v>2.5187468202410665E-4</v>
      </c>
      <c r="D914" s="3">
        <f t="shared" si="367"/>
        <v>6.3440855444744835E-8</v>
      </c>
      <c r="E914" s="3">
        <f t="shared" si="368"/>
        <v>5.2506166521312373E-5</v>
      </c>
      <c r="F914" s="3">
        <f t="shared" si="369"/>
        <v>1.1527675136482854E-2</v>
      </c>
      <c r="G914" s="3">
        <f t="shared" si="370"/>
        <v>2.4038691788772458E-2</v>
      </c>
      <c r="H914" s="3">
        <f t="shared" si="371"/>
        <v>1.5</v>
      </c>
      <c r="I914" s="13">
        <f>I915*(1+(H915*((B914/B915)-1))+((1-H915)*(Eur_1M!B914/100)*((A914-A915)/360)))</f>
        <v>111.60753310793619</v>
      </c>
      <c r="J914" s="3">
        <f t="shared" si="372"/>
        <v>106.77723615576299</v>
      </c>
      <c r="K914" s="3">
        <f t="shared" si="365"/>
        <v>1.0595297427393466</v>
      </c>
      <c r="L914" s="13">
        <f t="shared" si="373"/>
        <v>1059.5297427393466</v>
      </c>
      <c r="M914" s="3">
        <f t="shared" si="374"/>
        <v>3.7770493484894427E-4</v>
      </c>
      <c r="N914" s="3">
        <f>SQRT(252)*STDEV(M915:$M$1035)</f>
        <v>5.5400349443099406E-2</v>
      </c>
      <c r="O914" s="3">
        <v>903</v>
      </c>
      <c r="P914" s="3">
        <f t="shared" si="380"/>
        <v>3.5833333333333335</v>
      </c>
      <c r="Q914" s="3">
        <f>(  'Swap(vs6M)_3Y'!B926 + ( ('Swap(vs6M)_5Y'!B922 - 'Swap(vs6M)_3Y'!B926)/2  )*(P914-3) )/100</f>
        <v>3.0000000000000005E-3</v>
      </c>
      <c r="R914" s="3">
        <f t="shared" si="356"/>
        <v>0.70633475863360851</v>
      </c>
      <c r="S914" s="3">
        <f t="shared" si="357"/>
        <v>0.60146358969605229</v>
      </c>
      <c r="T914" s="13">
        <f t="shared" si="358"/>
        <v>0.76001000869534385</v>
      </c>
      <c r="U914" s="13">
        <f t="shared" si="358"/>
        <v>0.72623437209424879</v>
      </c>
      <c r="V914" s="3">
        <f t="shared" si="359"/>
        <v>86.784043631463874</v>
      </c>
      <c r="W914" s="13">
        <f t="shared" si="360"/>
        <v>0.76001000869534385</v>
      </c>
      <c r="X914" s="3">
        <f t="shared" si="361"/>
        <v>2.797719287446045E-3</v>
      </c>
      <c r="Y914" s="3">
        <f t="shared" si="362"/>
        <v>-6.9751679563522275</v>
      </c>
      <c r="Z914" s="3">
        <f t="shared" si="363"/>
        <v>623.4909522982316</v>
      </c>
      <c r="AA914" s="3">
        <f t="shared" si="364"/>
        <v>2574.514509209685</v>
      </c>
      <c r="AD914" s="3">
        <f t="shared" si="375"/>
        <v>2.5190640511518758E-4</v>
      </c>
      <c r="AE914" s="3">
        <f>Eur_1M!B913/100</f>
        <v>6.0000000000000002E-5</v>
      </c>
      <c r="AF914" s="3">
        <f t="shared" si="376"/>
        <v>1.5</v>
      </c>
      <c r="AG914" s="3">
        <f t="shared" si="377"/>
        <v>-0.5</v>
      </c>
      <c r="AH914" s="3">
        <f t="shared" si="379"/>
        <v>1.0002519064051152</v>
      </c>
      <c r="AI914" s="3">
        <f t="shared" si="378"/>
        <v>1.0000599999999999</v>
      </c>
      <c r="AL914" s="25"/>
      <c r="AM914" s="25"/>
    </row>
    <row r="915" spans="1:39">
      <c r="A915" s="4">
        <v>41919</v>
      </c>
      <c r="B915" s="3">
        <v>132.98589999999999</v>
      </c>
      <c r="C915" s="3">
        <f t="shared" si="366"/>
        <v>-6.7352876732369835E-4</v>
      </c>
      <c r="D915" s="3">
        <f t="shared" si="367"/>
        <v>4.536410004125806E-7</v>
      </c>
      <c r="E915" s="3">
        <f t="shared" si="368"/>
        <v>5.8870405159987337E-5</v>
      </c>
      <c r="F915" s="3">
        <f t="shared" si="369"/>
        <v>8.7405135882205887E-3</v>
      </c>
      <c r="G915" s="3">
        <f t="shared" si="370"/>
        <v>2.633699415291622E-2</v>
      </c>
      <c r="H915" s="3">
        <f t="shared" si="371"/>
        <v>1.5</v>
      </c>
      <c r="I915" s="13">
        <f>I916*(1+(H916*((B915/B916)-1))+((1-H916)*(Eur_1M!B915/100)*((A915-A916)/360)))</f>
        <v>111.5653863519349</v>
      </c>
      <c r="J915" s="3">
        <f t="shared" si="372"/>
        <v>106.73691348225317</v>
      </c>
      <c r="K915" s="3">
        <f t="shared" si="365"/>
        <v>1.059129628694176</v>
      </c>
      <c r="L915" s="13">
        <f t="shared" si="373"/>
        <v>1059.1296286941761</v>
      </c>
      <c r="M915" s="3">
        <f t="shared" si="374"/>
        <v>-9.693386191504163E-4</v>
      </c>
      <c r="N915" s="3">
        <f>SQRT(252)*STDEV(M916:$M$1035)</f>
        <v>5.5565213593756782E-2</v>
      </c>
      <c r="O915" s="3">
        <v>904</v>
      </c>
      <c r="P915" s="3">
        <f t="shared" si="380"/>
        <v>3.5873015873015874</v>
      </c>
      <c r="Q915" s="3">
        <f>(  'Swap(vs6M)_3Y'!B927 + ( ('Swap(vs6M)_5Y'!B923 - 'Swap(vs6M)_3Y'!B927)/2  )*(P915-3) )/100</f>
        <v>3.1381825396825402E-3</v>
      </c>
      <c r="R915" s="3">
        <f t="shared" si="356"/>
        <v>0.7054533974108752</v>
      </c>
      <c r="S915" s="3">
        <f t="shared" si="357"/>
        <v>0.60021192078516472</v>
      </c>
      <c r="T915" s="13">
        <f t="shared" si="358"/>
        <v>0.75973593808306883</v>
      </c>
      <c r="U915" s="13">
        <f t="shared" si="358"/>
        <v>0.72581749497949222</v>
      </c>
      <c r="V915" s="3">
        <f t="shared" si="359"/>
        <v>86.966494618958791</v>
      </c>
      <c r="W915" s="13">
        <f t="shared" si="360"/>
        <v>0.75973593808306883</v>
      </c>
      <c r="X915" s="3">
        <f t="shared" si="361"/>
        <v>2.7906639568488654E-3</v>
      </c>
      <c r="Y915" s="3">
        <f t="shared" si="362"/>
        <v>-7.0848597091344887</v>
      </c>
      <c r="Z915" s="3">
        <f t="shared" si="363"/>
        <v>623.98860069506907</v>
      </c>
      <c r="AA915" s="3">
        <f t="shared" si="364"/>
        <v>2574.5788969812679</v>
      </c>
      <c r="AD915" s="3">
        <f t="shared" si="375"/>
        <v>-6.7330199773829591E-4</v>
      </c>
      <c r="AE915" s="3">
        <f>Eur_1M!B914/100</f>
        <v>6.0000000000000002E-5</v>
      </c>
      <c r="AF915" s="3">
        <f t="shared" si="376"/>
        <v>1.5</v>
      </c>
      <c r="AG915" s="3">
        <f t="shared" si="377"/>
        <v>-0.5</v>
      </c>
      <c r="AH915" s="3">
        <f t="shared" si="379"/>
        <v>0.9993266980022617</v>
      </c>
      <c r="AI915" s="3">
        <f t="shared" si="378"/>
        <v>1.0000599999999999</v>
      </c>
      <c r="AL915" s="25"/>
      <c r="AM915" s="25"/>
    </row>
    <row r="916" spans="1:39">
      <c r="A916" s="4">
        <v>41918</v>
      </c>
      <c r="B916" s="3">
        <v>133.07550000000001</v>
      </c>
      <c r="C916" s="3">
        <f t="shared" si="366"/>
        <v>3.23130063260202E-5</v>
      </c>
      <c r="D916" s="3">
        <f t="shared" si="367"/>
        <v>1.0441303778254214E-9</v>
      </c>
      <c r="E916" s="3">
        <f t="shared" si="368"/>
        <v>8.6807784986734439E-5</v>
      </c>
      <c r="F916" s="3">
        <f t="shared" si="369"/>
        <v>4.08571984023427E-3</v>
      </c>
      <c r="G916" s="3">
        <f t="shared" si="370"/>
        <v>3.2912937177753329E-2</v>
      </c>
      <c r="H916" s="3">
        <f t="shared" si="371"/>
        <v>1.4388545298615694</v>
      </c>
      <c r="I916" s="13">
        <f>I917*(1+(H917*((B916/B917)-1))+((1-H917)*(Eur_1M!B916/100)*((A916-A917)/360)))</f>
        <v>111.67358342081297</v>
      </c>
      <c r="J916" s="3">
        <f t="shared" si="372"/>
        <v>106.84042785671552</v>
      </c>
      <c r="K916" s="3">
        <f t="shared" si="365"/>
        <v>1.0601567816950639</v>
      </c>
      <c r="L916" s="13">
        <f t="shared" si="373"/>
        <v>1060.156781695064</v>
      </c>
      <c r="M916" s="3">
        <f t="shared" si="374"/>
        <v>4.5092509739070237E-5</v>
      </c>
      <c r="N916" s="3">
        <f>SQRT(252)*STDEV(M917:$M$1035)</f>
        <v>5.5785386862685547E-2</v>
      </c>
      <c r="O916" s="3">
        <v>905</v>
      </c>
      <c r="P916" s="3">
        <f t="shared" si="380"/>
        <v>3.5912698412698414</v>
      </c>
      <c r="Q916" s="3">
        <f>(  'Swap(vs6M)_3Y'!B928 + ( ('Swap(vs6M)_5Y'!B924 - 'Swap(vs6M)_3Y'!B928)/2  )*(P916-3) )/100</f>
        <v>3.3254980158730161E-3</v>
      </c>
      <c r="R916" s="3">
        <f t="shared" si="356"/>
        <v>0.71840537669991211</v>
      </c>
      <c r="S916" s="3">
        <f t="shared" si="357"/>
        <v>0.61268846481355288</v>
      </c>
      <c r="T916" s="13">
        <f t="shared" si="358"/>
        <v>0.76374631371607871</v>
      </c>
      <c r="U916" s="13">
        <f t="shared" si="358"/>
        <v>0.72995882439788251</v>
      </c>
      <c r="V916" s="3">
        <f t="shared" si="359"/>
        <v>88.397882939971169</v>
      </c>
      <c r="W916" s="13">
        <f t="shared" si="360"/>
        <v>0.76374631371607871</v>
      </c>
      <c r="X916" s="3">
        <f t="shared" si="361"/>
        <v>2.7499477725356617E-3</v>
      </c>
      <c r="Y916" s="3">
        <f t="shared" si="362"/>
        <v>-7.207888194432063</v>
      </c>
      <c r="Z916" s="3">
        <f t="shared" si="363"/>
        <v>619.2031043092702</v>
      </c>
      <c r="AA916" s="3">
        <f t="shared" si="364"/>
        <v>2590.3576217931177</v>
      </c>
      <c r="AD916" s="3">
        <f t="shared" si="375"/>
        <v>3.2313528396832325E-5</v>
      </c>
      <c r="AE916" s="3">
        <f>Eur_1M!B915/100</f>
        <v>7.0000000000000007E-5</v>
      </c>
      <c r="AF916" s="3">
        <f t="shared" si="376"/>
        <v>1.4388545298615694</v>
      </c>
      <c r="AG916" s="3">
        <f t="shared" si="377"/>
        <v>-0.43885452986156936</v>
      </c>
      <c r="AH916" s="3">
        <f t="shared" si="379"/>
        <v>1.0000323135283968</v>
      </c>
      <c r="AI916" s="3">
        <f t="shared" si="378"/>
        <v>1.00007</v>
      </c>
      <c r="AL916" s="25"/>
      <c r="AM916" s="25"/>
    </row>
    <row r="917" spans="1:39">
      <c r="A917" s="4">
        <v>41915</v>
      </c>
      <c r="B917" s="3">
        <v>133.0712</v>
      </c>
      <c r="C917" s="3">
        <f t="shared" si="366"/>
        <v>3.0063614834937148E-4</v>
      </c>
      <c r="D917" s="3">
        <f t="shared" si="367"/>
        <v>9.0382093694345294E-8</v>
      </c>
      <c r="E917" s="3">
        <f t="shared" si="368"/>
        <v>9.7917177867639906E-5</v>
      </c>
      <c r="F917" s="3">
        <f t="shared" si="369"/>
        <v>7.2017461708277124E-4</v>
      </c>
      <c r="G917" s="3">
        <f t="shared" si="370"/>
        <v>3.5120217691529704E-2</v>
      </c>
      <c r="H917" s="3">
        <f t="shared" si="371"/>
        <v>1.4027708622443691</v>
      </c>
      <c r="I917" s="13">
        <f>I918*(1+(H918*((B917/B918)-1))+((1-H918)*(Eur_1M!B917/100)*((A917-A918)/360)))</f>
        <v>111.66854789219813</v>
      </c>
      <c r="J917" s="3">
        <f t="shared" si="372"/>
        <v>106.83561026230139</v>
      </c>
      <c r="K917" s="3">
        <f t="shared" si="365"/>
        <v>1.0601089776428709</v>
      </c>
      <c r="L917" s="13">
        <f t="shared" si="373"/>
        <v>1060.108977642871</v>
      </c>
      <c r="M917" s="3">
        <f t="shared" si="374"/>
        <v>4.4449057943764546E-4</v>
      </c>
      <c r="N917" s="3">
        <f>SQRT(252)*STDEV(M918:$M$1035)</f>
        <v>5.6018757087187974E-2</v>
      </c>
      <c r="O917" s="3">
        <v>906</v>
      </c>
      <c r="P917" s="3">
        <f t="shared" si="380"/>
        <v>3.5952380952380953</v>
      </c>
      <c r="Q917" s="3">
        <f>(  'Swap(vs6M)_3Y'!B929 + ( ('Swap(vs6M)_5Y'!B925 - 'Swap(vs6M)_3Y'!B929)/2  )*(P917-3) )/100</f>
        <v>3.233571428571429E-3</v>
      </c>
      <c r="R917" s="3">
        <f t="shared" si="356"/>
        <v>0.71210552615386424</v>
      </c>
      <c r="S917" s="3">
        <f t="shared" si="357"/>
        <v>0.60588772733771668</v>
      </c>
      <c r="T917" s="13">
        <f t="shared" si="358"/>
        <v>0.7618002837372686</v>
      </c>
      <c r="U917" s="13">
        <f t="shared" si="358"/>
        <v>0.72770534522332964</v>
      </c>
      <c r="V917" s="3">
        <f t="shared" si="359"/>
        <v>88.296898372634928</v>
      </c>
      <c r="W917" s="13">
        <f t="shared" si="360"/>
        <v>0.7618002837372686</v>
      </c>
      <c r="X917" s="3">
        <f t="shared" si="361"/>
        <v>2.7494645998157054E-3</v>
      </c>
      <c r="Y917" s="3">
        <f t="shared" si="362"/>
        <v>-7.1741520898538989</v>
      </c>
      <c r="Z917" s="3">
        <f t="shared" si="363"/>
        <v>622.31501952564633</v>
      </c>
      <c r="AA917" s="3">
        <f t="shared" si="364"/>
        <v>2586.0347061858956</v>
      </c>
      <c r="AD917" s="3">
        <f t="shared" si="375"/>
        <v>3.0068134392524648E-4</v>
      </c>
      <c r="AE917" s="3">
        <f>Eur_1M!B916/100</f>
        <v>7.0000000000000007E-5</v>
      </c>
      <c r="AF917" s="3">
        <f t="shared" si="376"/>
        <v>1.4027708622443691</v>
      </c>
      <c r="AG917" s="3">
        <f t="shared" si="377"/>
        <v>-0.40277086224436909</v>
      </c>
      <c r="AH917" s="3">
        <f t="shared" si="379"/>
        <v>1.0003006813439252</v>
      </c>
      <c r="AI917" s="3">
        <f t="shared" si="378"/>
        <v>1.00007</v>
      </c>
      <c r="AL917" s="25"/>
      <c r="AM917" s="25"/>
    </row>
    <row r="918" spans="1:39">
      <c r="A918" s="4">
        <v>41914</v>
      </c>
      <c r="B918" s="3">
        <v>133.03120000000001</v>
      </c>
      <c r="C918" s="3">
        <f t="shared" si="366"/>
        <v>-5.2079479119802798E-4</v>
      </c>
      <c r="D918" s="3">
        <f t="shared" si="367"/>
        <v>2.7122721453899754E-7</v>
      </c>
      <c r="E918" s="3">
        <f t="shared" si="368"/>
        <v>1.4041823939793047E-4</v>
      </c>
      <c r="F918" s="3">
        <f t="shared" si="369"/>
        <v>6.945750511257372E-3</v>
      </c>
      <c r="G918" s="3">
        <f t="shared" si="370"/>
        <v>4.1699837443450613E-2</v>
      </c>
      <c r="H918" s="3">
        <f t="shared" si="371"/>
        <v>1.4788719053611326</v>
      </c>
      <c r="I918" s="13">
        <f>I919*(1+(H919*((B918/B919)-1))+((1-H919)*(Eur_1M!B918/100)*((A918-A919)/360)))</f>
        <v>111.61892330428854</v>
      </c>
      <c r="J918" s="3">
        <f t="shared" si="372"/>
        <v>106.78813339228375</v>
      </c>
      <c r="K918" s="3">
        <f t="shared" si="365"/>
        <v>1.0596378738974763</v>
      </c>
      <c r="L918" s="13">
        <f t="shared" si="373"/>
        <v>1059.6378738974763</v>
      </c>
      <c r="M918" s="3">
        <f t="shared" si="374"/>
        <v>-7.3151978484412928E-4</v>
      </c>
      <c r="N918" s="3">
        <f>SQRT(252)*STDEV(M919:$M$1035)</f>
        <v>5.6205818883613964E-2</v>
      </c>
      <c r="O918" s="3">
        <v>907</v>
      </c>
      <c r="P918" s="3">
        <f t="shared" si="380"/>
        <v>3.5992063492063493</v>
      </c>
      <c r="Q918" s="3">
        <f>(  'Swap(vs6M)_3Y'!B930 + ( ('Swap(vs6M)_5Y'!B926 - 'Swap(vs6M)_3Y'!B930)/2  )*(P918-3) )/100</f>
        <v>3.1985138888888892E-3</v>
      </c>
      <c r="R918" s="3">
        <f t="shared" si="356"/>
        <v>0.70452538273190202</v>
      </c>
      <c r="S918" s="3">
        <f t="shared" si="357"/>
        <v>0.59789409530912685</v>
      </c>
      <c r="T918" s="13">
        <f t="shared" si="358"/>
        <v>0.75944717574816378</v>
      </c>
      <c r="U918" s="13">
        <f t="shared" si="358"/>
        <v>0.72504469998917553</v>
      </c>
      <c r="V918" s="3">
        <f t="shared" si="359"/>
        <v>87.993225300395693</v>
      </c>
      <c r="W918" s="13">
        <f t="shared" si="360"/>
        <v>0.75944717574816378</v>
      </c>
      <c r="X918" s="3">
        <f t="shared" si="361"/>
        <v>2.7547716273015064E-3</v>
      </c>
      <c r="Y918" s="3">
        <f t="shared" si="362"/>
        <v>-7.1782923150431808</v>
      </c>
      <c r="Z918" s="3">
        <f t="shared" si="363"/>
        <v>625.73229820074062</v>
      </c>
      <c r="AA918" s="3">
        <f t="shared" si="364"/>
        <v>2579.7159094030803</v>
      </c>
      <c r="AD918" s="3">
        <f t="shared" si="375"/>
        <v>-5.2065920112998043E-4</v>
      </c>
      <c r="AE918" s="3">
        <f>Eur_1M!B917/100</f>
        <v>6.0000000000000002E-5</v>
      </c>
      <c r="AF918" s="3">
        <f t="shared" si="376"/>
        <v>1.4788719053611326</v>
      </c>
      <c r="AG918" s="3">
        <f t="shared" si="377"/>
        <v>-0.47887190536113255</v>
      </c>
      <c r="AH918" s="3">
        <f t="shared" si="379"/>
        <v>0.99947934079887002</v>
      </c>
      <c r="AI918" s="3">
        <f t="shared" si="378"/>
        <v>1.0000599999999999</v>
      </c>
      <c r="AL918" s="25"/>
      <c r="AM918" s="25"/>
    </row>
    <row r="919" spans="1:39">
      <c r="A919" s="4">
        <v>41913</v>
      </c>
      <c r="B919" s="3">
        <v>133.10050000000001</v>
      </c>
      <c r="C919" s="3">
        <f t="shared" si="366"/>
        <v>4.2592295165472995E-3</v>
      </c>
      <c r="D919" s="3">
        <f t="shared" si="367"/>
        <v>1.8141036074627743E-5</v>
      </c>
      <c r="E919" s="3">
        <f t="shared" si="368"/>
        <v>1.5098465799539128E-4</v>
      </c>
      <c r="F919" s="3">
        <f t="shared" si="369"/>
        <v>1.0758603292831605E-2</v>
      </c>
      <c r="G919" s="3">
        <f t="shared" si="370"/>
        <v>4.2772488091178874E-2</v>
      </c>
      <c r="H919" s="3">
        <f t="shared" si="371"/>
        <v>1.4043445254310054</v>
      </c>
      <c r="I919" s="13">
        <f>I920*(1+(H920*((B919/B920)-1))+((1-H920)*(Eur_1M!B919/100)*((A919-A920)/360)))</f>
        <v>111.70060462715804</v>
      </c>
      <c r="J919" s="3">
        <f t="shared" si="372"/>
        <v>106.86627960391193</v>
      </c>
      <c r="K919" s="3">
        <f t="shared" si="365"/>
        <v>1.0604133035534911</v>
      </c>
      <c r="L919" s="13">
        <f t="shared" si="373"/>
        <v>1060.413303553491</v>
      </c>
      <c r="M919" s="3">
        <f t="shared" si="374"/>
        <v>5.9158659317378095E-3</v>
      </c>
      <c r="N919" s="3">
        <f>SQRT(252)*STDEV(M920:$M$1035)</f>
        <v>5.5963988028023208E-2</v>
      </c>
      <c r="O919" s="3">
        <v>908</v>
      </c>
      <c r="P919" s="3">
        <f t="shared" si="380"/>
        <v>3.6031746031746033</v>
      </c>
      <c r="Q919" s="3">
        <f>(  'Swap(vs6M)_3Y'!B931 + ( ('Swap(vs6M)_5Y'!B927 - 'Swap(vs6M)_3Y'!B931)/2  )*(P919-3) )/100</f>
        <v>3.1075079365079365E-3</v>
      </c>
      <c r="R919" s="3">
        <f t="shared" si="356"/>
        <v>0.71069783496187411</v>
      </c>
      <c r="S919" s="3">
        <f t="shared" si="357"/>
        <v>0.6044668253788974</v>
      </c>
      <c r="T919" s="13">
        <f t="shared" si="358"/>
        <v>0.76136424920648538</v>
      </c>
      <c r="U919" s="13">
        <f t="shared" si="358"/>
        <v>0.72723334060185818</v>
      </c>
      <c r="V919" s="3">
        <f t="shared" si="359"/>
        <v>88.224775389716115</v>
      </c>
      <c r="W919" s="13">
        <f t="shared" si="360"/>
        <v>0.76136424920648538</v>
      </c>
      <c r="X919" s="3">
        <f t="shared" si="361"/>
        <v>2.7510873673432671E-3</v>
      </c>
      <c r="Y919" s="3">
        <f t="shared" si="362"/>
        <v>-7.0791435570917596</v>
      </c>
      <c r="Z919" s="3">
        <f t="shared" si="363"/>
        <v>623.80475460979653</v>
      </c>
      <c r="AA919" s="3">
        <f t="shared" si="364"/>
        <v>2591.1725833869905</v>
      </c>
      <c r="AD919" s="3">
        <f t="shared" si="375"/>
        <v>4.2683129261147368E-3</v>
      </c>
      <c r="AE919" s="3">
        <f>Eur_1M!B918/100</f>
        <v>6.0000000000000002E-5</v>
      </c>
      <c r="AF919" s="3">
        <f t="shared" si="376"/>
        <v>1.4043445254310054</v>
      </c>
      <c r="AG919" s="3">
        <f t="shared" si="377"/>
        <v>-0.40434452543100541</v>
      </c>
      <c r="AH919" s="3">
        <f t="shared" si="379"/>
        <v>1.0042683129261147</v>
      </c>
      <c r="AI919" s="3">
        <f t="shared" si="378"/>
        <v>1.0000599999999999</v>
      </c>
      <c r="AL919" s="25"/>
      <c r="AM919" s="25"/>
    </row>
    <row r="920" spans="1:39">
      <c r="A920" s="4">
        <v>41912</v>
      </c>
      <c r="B920" s="3">
        <v>132.53479999999999</v>
      </c>
      <c r="C920" s="3">
        <f t="shared" si="366"/>
        <v>2.5421844206479577E-3</v>
      </c>
      <c r="D920" s="3">
        <f t="shared" si="367"/>
        <v>6.4627016285851926E-6</v>
      </c>
      <c r="E920" s="3">
        <f t="shared" si="368"/>
        <v>1.3288536444609305E-4</v>
      </c>
      <c r="F920" s="3">
        <f t="shared" si="369"/>
        <v>6.7036836520355638E-3</v>
      </c>
      <c r="G920" s="3">
        <f t="shared" si="370"/>
        <v>4.0571465170506651E-2</v>
      </c>
      <c r="H920" s="3">
        <f t="shared" si="371"/>
        <v>1.390121854735995</v>
      </c>
      <c r="I920" s="13">
        <f>I921*(1+(H921*((B920/B921)-1))+((1-H921)*(Eur_1M!B920/100)*((A920-A921)/360)))</f>
        <v>111.04174959622591</v>
      </c>
      <c r="J920" s="3">
        <f t="shared" si="372"/>
        <v>106.23593936368624</v>
      </c>
      <c r="K920" s="3">
        <f t="shared" si="365"/>
        <v>1.0541585599713446</v>
      </c>
      <c r="L920" s="13">
        <f t="shared" si="373"/>
        <v>1054.1585599713446</v>
      </c>
      <c r="M920" s="3">
        <f t="shared" si="374"/>
        <v>3.5306282296278927E-3</v>
      </c>
      <c r="N920" s="3">
        <f>SQRT(252)*STDEV(M921:$M$1035)</f>
        <v>5.6071784459621625E-2</v>
      </c>
      <c r="O920" s="3">
        <v>909</v>
      </c>
      <c r="P920" s="3">
        <f t="shared" si="380"/>
        <v>3.6071428571428572</v>
      </c>
      <c r="Q920" s="3">
        <f>(  'Swap(vs6M)_3Y'!B932 + ( ('Swap(vs6M)_5Y'!B928 - 'Swap(vs6M)_3Y'!B932)/2  )*(P920-3) )/100</f>
        <v>3.1087321428571431E-3</v>
      </c>
      <c r="R920" s="3">
        <f t="shared" si="356"/>
        <v>0.65381035720116987</v>
      </c>
      <c r="S920" s="3">
        <f t="shared" si="357"/>
        <v>0.54731613430938353</v>
      </c>
      <c r="T920" s="13">
        <f t="shared" si="358"/>
        <v>0.74338300355267184</v>
      </c>
      <c r="U920" s="13">
        <f t="shared" si="358"/>
        <v>0.70791921941268421</v>
      </c>
      <c r="V920" s="3">
        <f t="shared" si="359"/>
        <v>83.618346052783181</v>
      </c>
      <c r="W920" s="13">
        <f t="shared" si="360"/>
        <v>0.74338300355267184</v>
      </c>
      <c r="X920" s="3">
        <f t="shared" si="361"/>
        <v>2.869819513307953E-3</v>
      </c>
      <c r="Y920" s="3">
        <f t="shared" si="362"/>
        <v>-7.189508523601237</v>
      </c>
      <c r="Z920" s="3">
        <f t="shared" si="363"/>
        <v>645.02148913485053</v>
      </c>
      <c r="AA920" s="3">
        <f t="shared" si="364"/>
        <v>2525.0909378009615</v>
      </c>
      <c r="AD920" s="3">
        <f t="shared" si="375"/>
        <v>2.5454185114333061E-3</v>
      </c>
      <c r="AE920" s="3">
        <f>Eur_1M!B919/100</f>
        <v>7.0000000000000007E-5</v>
      </c>
      <c r="AF920" s="3">
        <f t="shared" si="376"/>
        <v>1.390121854735995</v>
      </c>
      <c r="AG920" s="3">
        <f t="shared" si="377"/>
        <v>-0.39012185473599503</v>
      </c>
      <c r="AH920" s="3">
        <f t="shared" si="379"/>
        <v>1.0025454185114333</v>
      </c>
      <c r="AI920" s="3">
        <f t="shared" si="378"/>
        <v>1.00007</v>
      </c>
      <c r="AL920" s="25"/>
      <c r="AM920" s="25"/>
    </row>
    <row r="921" spans="1:39">
      <c r="A921" s="4">
        <v>41911</v>
      </c>
      <c r="B921" s="3">
        <v>132.19829999999999</v>
      </c>
      <c r="C921" s="3">
        <f t="shared" si="366"/>
        <v>-1.2404836389314766E-4</v>
      </c>
      <c r="D921" s="3">
        <f t="shared" si="367"/>
        <v>1.5387996584566779E-8</v>
      </c>
      <c r="E921" s="3">
        <f t="shared" si="368"/>
        <v>1.4487295249774741E-4</v>
      </c>
      <c r="F921" s="3">
        <f t="shared" si="369"/>
        <v>-1.3388080770550346E-4</v>
      </c>
      <c r="G921" s="3">
        <f t="shared" si="370"/>
        <v>4.2724558620389451E-2</v>
      </c>
      <c r="H921" s="3">
        <f t="shared" si="371"/>
        <v>1.3895333776142604</v>
      </c>
      <c r="I921" s="13">
        <f>I922*(1+(H922*((B921/B922)-1))+((1-H922)*(Eur_1M!B921/100)*((A921-A922)/360)))</f>
        <v>110.65039373299525</v>
      </c>
      <c r="J921" s="3">
        <f t="shared" si="372"/>
        <v>105.8615211119298</v>
      </c>
      <c r="K921" s="3">
        <f t="shared" si="365"/>
        <v>1.0504432804956545</v>
      </c>
      <c r="L921" s="13">
        <f t="shared" si="373"/>
        <v>1050.4432804956546</v>
      </c>
      <c r="M921" s="3">
        <f t="shared" si="374"/>
        <v>-1.7365354089794231E-4</v>
      </c>
      <c r="N921" s="3">
        <f>SQRT(252)*STDEV(M922:$M$1035)</f>
        <v>5.6297163918467834E-2</v>
      </c>
      <c r="O921" s="3">
        <v>910</v>
      </c>
      <c r="P921" s="3">
        <f t="shared" si="380"/>
        <v>3.6111111111111112</v>
      </c>
      <c r="Q921" s="3">
        <f>(  'Swap(vs6M)_3Y'!B933 + ( ('Swap(vs6M)_5Y'!B929 - 'Swap(vs6M)_3Y'!B933)/2  )*(P921-3) )/100</f>
        <v>3.151277777777778E-3</v>
      </c>
      <c r="R921" s="3">
        <f t="shared" si="356"/>
        <v>0.61986980651051693</v>
      </c>
      <c r="S921" s="3">
        <f t="shared" si="357"/>
        <v>0.51288873517282541</v>
      </c>
      <c r="T921" s="13">
        <f t="shared" si="358"/>
        <v>0.73232824719282463</v>
      </c>
      <c r="U921" s="13">
        <f t="shared" si="358"/>
        <v>0.69598542313935841</v>
      </c>
      <c r="V921" s="3">
        <f t="shared" si="359"/>
        <v>81.159015762257013</v>
      </c>
      <c r="W921" s="13">
        <f t="shared" si="360"/>
        <v>0.73232824719282463</v>
      </c>
      <c r="X921" s="3">
        <f t="shared" si="361"/>
        <v>2.9295044963638024E-3</v>
      </c>
      <c r="Y921" s="3">
        <f t="shared" si="362"/>
        <v>-7.2909319677237647</v>
      </c>
      <c r="Z921" s="3">
        <f t="shared" si="363"/>
        <v>657.15338914030406</v>
      </c>
      <c r="AA921" s="3">
        <f t="shared" si="364"/>
        <v>2484.8426439005229</v>
      </c>
      <c r="AD921" s="3">
        <f t="shared" si="375"/>
        <v>-1.2404067021298815E-4</v>
      </c>
      <c r="AE921" s="3">
        <f>Eur_1M!B920/100</f>
        <v>7.0000000000000007E-5</v>
      </c>
      <c r="AF921" s="3">
        <f t="shared" si="376"/>
        <v>1.3895333776142604</v>
      </c>
      <c r="AG921" s="3">
        <f t="shared" si="377"/>
        <v>-0.38953337761426043</v>
      </c>
      <c r="AH921" s="3">
        <f t="shared" si="379"/>
        <v>0.99987595932978701</v>
      </c>
      <c r="AI921" s="3">
        <f t="shared" si="378"/>
        <v>1.00007</v>
      </c>
      <c r="AL921" s="25"/>
      <c r="AM921" s="25"/>
    </row>
    <row r="922" spans="1:39">
      <c r="A922" s="4">
        <v>41908</v>
      </c>
      <c r="B922" s="3">
        <v>132.21469999999999</v>
      </c>
      <c r="C922" s="3">
        <f t="shared" si="366"/>
        <v>4.3726331361549026E-4</v>
      </c>
      <c r="D922" s="3">
        <f t="shared" si="367"/>
        <v>1.9119920543399858E-7</v>
      </c>
      <c r="E922" s="3">
        <f t="shared" si="368"/>
        <v>1.4801109005668116E-4</v>
      </c>
      <c r="F922" s="3">
        <f t="shared" si="369"/>
        <v>-1.7856493137396309E-3</v>
      </c>
      <c r="G922" s="3">
        <f t="shared" si="370"/>
        <v>4.3161683844899261E-2</v>
      </c>
      <c r="H922" s="3">
        <f t="shared" si="371"/>
        <v>1.3979794611807841</v>
      </c>
      <c r="I922" s="13">
        <f>I923*(1+(H923*((B922/B923)-1))+((1-H923)*(Eur_1M!B922/100)*((A922-A923)/360)))</f>
        <v>110.66961023412718</v>
      </c>
      <c r="J922" s="3">
        <f t="shared" si="372"/>
        <v>105.87990593616445</v>
      </c>
      <c r="K922" s="3">
        <f t="shared" si="365"/>
        <v>1.0506257095300906</v>
      </c>
      <c r="L922" s="13">
        <f t="shared" si="373"/>
        <v>1050.6257095300905</v>
      </c>
      <c r="M922" s="3">
        <f t="shared" si="374"/>
        <v>5.8354592350167507E-4</v>
      </c>
      <c r="N922" s="3">
        <f>SQRT(252)*STDEV(M923:$M$1035)</f>
        <v>5.654605580568528E-2</v>
      </c>
      <c r="O922" s="3">
        <v>911</v>
      </c>
      <c r="P922" s="3">
        <f t="shared" si="380"/>
        <v>3.6150793650793651</v>
      </c>
      <c r="Q922" s="3">
        <f>(  'Swap(vs6M)_3Y'!B934 + ( ('Swap(vs6M)_5Y'!B930 - 'Swap(vs6M)_3Y'!B934)/2  )*(P922-3) )/100</f>
        <v>3.2412400793650799E-3</v>
      </c>
      <c r="R922" s="3">
        <f t="shared" ref="R922:R985" si="381">(LN(L922/1000)+(Q922+((N922^2)/2))*P922)/(N922*SQRT(P922))</f>
        <v>0.62208970758952042</v>
      </c>
      <c r="S922" s="3">
        <f t="shared" ref="S922:S985" si="382">R922-(N922*SQRT(P922))</f>
        <v>0.51457664442676965</v>
      </c>
      <c r="T922" s="13">
        <f t="shared" ref="T922:U985" si="383">_xlfn.NORM.S.DIST(R922,TRUE)</f>
        <v>0.73305855881750381</v>
      </c>
      <c r="U922" s="13">
        <f t="shared" si="383"/>
        <v>0.69657555538405103</v>
      </c>
      <c r="V922" s="3">
        <f t="shared" ref="V922:V985" si="384">(L922*T922) - ( 1000* EXP(-Q922*P922) *U922 )</f>
        <v>81.708993491463161</v>
      </c>
      <c r="W922" s="13">
        <f t="shared" ref="W922:W985" si="385">T922</f>
        <v>0.73305855881750381</v>
      </c>
      <c r="X922" s="3">
        <f t="shared" ref="X922:X985" si="386" xml:space="preserve"> _xlfn.NORM.S.DIST(R922,FALSE) / ( L922 * N922 * SQRT(P922) )</f>
        <v>2.9104877683696815E-3</v>
      </c>
      <c r="Y922" s="3">
        <f t="shared" ref="Y922:Y985" si="387">- ( (L922* _xlfn.NORM.S.DIST(R922,FALSE)  * N922  ) / ( 2* SQRT(P922) ) ) - Q922 * 1000 * ( EXP(-Q922*P922) ) *U922</f>
        <v>-7.3676033733695903</v>
      </c>
      <c r="Z922" s="3">
        <f t="shared" ref="Z922:Z985" si="388" xml:space="preserve"> L922 * SQRT(P922) * _xlfn.NORM.S.DIST(R922,FALSE)</f>
        <v>656.72262753461007</v>
      </c>
      <c r="AA922" s="3">
        <f t="shared" ref="AA922:AA985" si="389">1000 * P922 * EXP(-Q922*P922) * U922</f>
        <v>2488.8417873765088</v>
      </c>
      <c r="AD922" s="3">
        <f t="shared" si="375"/>
        <v>4.3735892715379698E-4</v>
      </c>
      <c r="AE922" s="3">
        <f>Eur_1M!B921/100</f>
        <v>7.0000000000000007E-5</v>
      </c>
      <c r="AF922" s="3">
        <f t="shared" si="376"/>
        <v>1.3979794611807841</v>
      </c>
      <c r="AG922" s="3">
        <f t="shared" si="377"/>
        <v>-0.39797946118078409</v>
      </c>
      <c r="AH922" s="3">
        <f t="shared" si="379"/>
        <v>1.0004373589271538</v>
      </c>
      <c r="AI922" s="3">
        <f t="shared" si="378"/>
        <v>1.00007</v>
      </c>
      <c r="AL922" s="25"/>
      <c r="AM922" s="25"/>
    </row>
    <row r="923" spans="1:39">
      <c r="A923" s="4">
        <v>41907</v>
      </c>
      <c r="B923" s="3">
        <v>132.15690000000001</v>
      </c>
      <c r="C923" s="3">
        <f t="shared" si="366"/>
        <v>1.1962638627819283E-3</v>
      </c>
      <c r="D923" s="3">
        <f t="shared" si="367"/>
        <v>1.4310472293979402E-6</v>
      </c>
      <c r="E923" s="3">
        <f t="shared" si="368"/>
        <v>1.4842767806423987E-4</v>
      </c>
      <c r="F923" s="3">
        <f t="shared" si="369"/>
        <v>-3.0025197162099706E-3</v>
      </c>
      <c r="G923" s="3">
        <f t="shared" si="370"/>
        <v>4.3179963120436982E-2</v>
      </c>
      <c r="H923" s="3">
        <f t="shared" si="371"/>
        <v>1.3347664302905433</v>
      </c>
      <c r="I923" s="13">
        <f>I924*(1+(H924*((B923/B924)-1))+((1-H924)*(Eur_1M!B923/100)*((A923-A924)/360)))</f>
        <v>110.60504827348609</v>
      </c>
      <c r="J923" s="3">
        <f t="shared" si="372"/>
        <v>105.81813817259076</v>
      </c>
      <c r="K923" s="3">
        <f t="shared" si="365"/>
        <v>1.0500128000279816</v>
      </c>
      <c r="L923" s="13">
        <f t="shared" si="373"/>
        <v>1050.0128000279815</v>
      </c>
      <c r="M923" s="3">
        <f t="shared" si="374"/>
        <v>1.4933384502818009E-3</v>
      </c>
      <c r="N923" s="3">
        <f>SQRT(252)*STDEV(M924:$M$1035)</f>
        <v>5.6792904946431466E-2</v>
      </c>
      <c r="O923" s="3">
        <v>912</v>
      </c>
      <c r="P923" s="3">
        <f t="shared" si="380"/>
        <v>3.6190476190476191</v>
      </c>
      <c r="Q923" s="3">
        <f>(  'Swap(vs6M)_3Y'!B935 + ( ('Swap(vs6M)_5Y'!B931 - 'Swap(vs6M)_3Y'!B935)/2  )*(P923-3) )/100</f>
        <v>3.1614285714285715E-3</v>
      </c>
      <c r="R923" s="3">
        <f t="shared" si="381"/>
        <v>0.61161793805859399</v>
      </c>
      <c r="S923" s="3">
        <f t="shared" si="382"/>
        <v>0.50357628207717908</v>
      </c>
      <c r="T923" s="13">
        <f t="shared" si="383"/>
        <v>0.72960471646330527</v>
      </c>
      <c r="U923" s="13">
        <f t="shared" si="383"/>
        <v>0.69272041847178256</v>
      </c>
      <c r="V923" s="3">
        <f t="shared" si="384"/>
        <v>81.254369073842781</v>
      </c>
      <c r="W923" s="13">
        <f t="shared" si="385"/>
        <v>0.72960471646330527</v>
      </c>
      <c r="X923" s="3">
        <f t="shared" si="386"/>
        <v>2.916718794117667E-3</v>
      </c>
      <c r="Y923" s="3">
        <f t="shared" si="387"/>
        <v>-7.3511848079534765</v>
      </c>
      <c r="Z923" s="3">
        <f t="shared" si="388"/>
        <v>660.95535804855399</v>
      </c>
      <c r="AA923" s="3">
        <f t="shared" si="389"/>
        <v>2478.4682897704506</v>
      </c>
      <c r="AD923" s="3">
        <f t="shared" si="375"/>
        <v>1.1969796718003245E-3</v>
      </c>
      <c r="AE923" s="3">
        <f>Eur_1M!B922/100</f>
        <v>6.0000000000000002E-5</v>
      </c>
      <c r="AF923" s="3">
        <f t="shared" si="376"/>
        <v>1.3347664302905433</v>
      </c>
      <c r="AG923" s="3">
        <f t="shared" si="377"/>
        <v>-0.33476643029054332</v>
      </c>
      <c r="AH923" s="3">
        <f t="shared" si="379"/>
        <v>1.0011969796718003</v>
      </c>
      <c r="AI923" s="3">
        <f t="shared" si="378"/>
        <v>1.0000599999999999</v>
      </c>
      <c r="AL923" s="25"/>
      <c r="AM923" s="25"/>
    </row>
    <row r="924" spans="1:39">
      <c r="A924" s="4">
        <v>41906</v>
      </c>
      <c r="B924" s="3">
        <v>131.99889999999999</v>
      </c>
      <c r="C924" s="3">
        <f t="shared" si="366"/>
        <v>9.9368363486135335E-4</v>
      </c>
      <c r="D924" s="3">
        <f t="shared" si="367"/>
        <v>9.8740716619127149E-7</v>
      </c>
      <c r="E924" s="3">
        <f t="shared" si="368"/>
        <v>1.473382654818468E-4</v>
      </c>
      <c r="F924" s="3">
        <f t="shared" si="369"/>
        <v>-4.7832787859909383E-3</v>
      </c>
      <c r="G924" s="3">
        <f t="shared" si="370"/>
        <v>4.2919085484504772E-2</v>
      </c>
      <c r="H924" s="3">
        <f t="shared" si="371"/>
        <v>1.2485611927616667</v>
      </c>
      <c r="I924" s="13">
        <f>I925*(1+(H925*((B924/B925)-1))+((1-H925)*(Eur_1M!B924/100)*((A924-A925)/360)))</f>
        <v>110.4400007686687</v>
      </c>
      <c r="J924" s="3">
        <f t="shared" si="372"/>
        <v>105.6602338097933</v>
      </c>
      <c r="K924" s="3">
        <f t="shared" si="365"/>
        <v>1.0484459457534603</v>
      </c>
      <c r="L924" s="13">
        <f t="shared" si="373"/>
        <v>1048.4459457534604</v>
      </c>
      <c r="M924" s="3">
        <f t="shared" si="374"/>
        <v>1.1619165921115061E-3</v>
      </c>
      <c r="N924" s="3">
        <f>SQRT(252)*STDEV(M925:$M$1035)</f>
        <v>5.7048935140305214E-2</v>
      </c>
      <c r="O924" s="3">
        <v>913</v>
      </c>
      <c r="P924" s="3">
        <f t="shared" si="380"/>
        <v>3.623015873015873</v>
      </c>
      <c r="Q924" s="3">
        <f>(  'Swap(vs6M)_3Y'!B936 + ( ('Swap(vs6M)_5Y'!B932 - 'Swap(vs6M)_3Y'!B936)/2  )*(P924-3) )/100</f>
        <v>2.9245178571428569E-3</v>
      </c>
      <c r="R924" s="3">
        <f t="shared" si="381"/>
        <v>0.58754345467971059</v>
      </c>
      <c r="S924" s="3">
        <f t="shared" si="382"/>
        <v>0.47895524802104728</v>
      </c>
      <c r="T924" s="13">
        <f t="shared" si="383"/>
        <v>0.72158061262038742</v>
      </c>
      <c r="U924" s="13">
        <f t="shared" si="383"/>
        <v>0.684014767087193</v>
      </c>
      <c r="V924" s="3">
        <f t="shared" si="384"/>
        <v>79.732769633478711</v>
      </c>
      <c r="W924" s="13">
        <f t="shared" si="385"/>
        <v>0.72158061262038742</v>
      </c>
      <c r="X924" s="3">
        <f t="shared" si="386"/>
        <v>2.9486318017894861E-3</v>
      </c>
      <c r="Y924" s="3">
        <f t="shared" si="387"/>
        <v>-7.2537863715986353</v>
      </c>
      <c r="Z924" s="3">
        <f t="shared" si="388"/>
        <v>669.93152314354779</v>
      </c>
      <c r="AA924" s="3">
        <f t="shared" si="389"/>
        <v>2452.0770629326698</v>
      </c>
      <c r="AD924" s="3">
        <f t="shared" si="375"/>
        <v>9.9417750201347133E-4</v>
      </c>
      <c r="AE924" s="3">
        <f>Eur_1M!B923/100</f>
        <v>7.0000000000000007E-5</v>
      </c>
      <c r="AF924" s="3">
        <f t="shared" si="376"/>
        <v>1.2485611927616667</v>
      </c>
      <c r="AG924" s="3">
        <f t="shared" si="377"/>
        <v>-0.24856119276166666</v>
      </c>
      <c r="AH924" s="3">
        <f t="shared" si="379"/>
        <v>1.0009941775020135</v>
      </c>
      <c r="AI924" s="3">
        <f t="shared" si="378"/>
        <v>1.00007</v>
      </c>
      <c r="AL924" s="25"/>
      <c r="AM924" s="25"/>
    </row>
    <row r="925" spans="1:39">
      <c r="A925" s="4">
        <v>41905</v>
      </c>
      <c r="B925" s="3">
        <v>131.86779999999999</v>
      </c>
      <c r="C925" s="3">
        <f t="shared" si="366"/>
        <v>2.8062341053596761E-4</v>
      </c>
      <c r="D925" s="3">
        <f t="shared" si="367"/>
        <v>7.8749498540838219E-8</v>
      </c>
      <c r="E925" s="3">
        <f t="shared" si="368"/>
        <v>1.6057057666193659E-4</v>
      </c>
      <c r="F925" s="3">
        <f t="shared" si="369"/>
        <v>-2.0060582393222059E-3</v>
      </c>
      <c r="G925" s="3">
        <f t="shared" si="370"/>
        <v>4.4951684907852819E-2</v>
      </c>
      <c r="H925" s="3">
        <f t="shared" si="371"/>
        <v>1.1694243809797584</v>
      </c>
      <c r="I925" s="13">
        <f>I926*(1+(H926*((B925/B926)-1))+((1-H926)*(Eur_1M!B925/100)*((A925-A926)/360)))</f>
        <v>110.31175322024836</v>
      </c>
      <c r="J925" s="3">
        <f t="shared" si="372"/>
        <v>105.53753672669558</v>
      </c>
      <c r="K925" s="3">
        <f t="shared" si="365"/>
        <v>1.0472284464664423</v>
      </c>
      <c r="L925" s="13">
        <f t="shared" si="373"/>
        <v>1047.2284464664424</v>
      </c>
      <c r="M925" s="3">
        <f t="shared" si="374"/>
        <v>3.3440798295152307E-4</v>
      </c>
      <c r="N925" s="3">
        <f>SQRT(252)*STDEV(M926:$M$1035)</f>
        <v>5.7303878546856944E-2</v>
      </c>
      <c r="O925" s="3">
        <v>914</v>
      </c>
      <c r="P925" s="3">
        <f t="shared" si="380"/>
        <v>3.626984126984127</v>
      </c>
      <c r="Q925" s="3">
        <f>(  'Swap(vs6M)_3Y'!B937 + ( ('Swap(vs6M)_5Y'!B933 - 'Swap(vs6M)_3Y'!B937)/2  )*(P925-3) )/100</f>
        <v>3.093849206349206E-3</v>
      </c>
      <c r="R925" s="3">
        <f t="shared" si="381"/>
        <v>0.58024024283354281</v>
      </c>
      <c r="S925" s="3">
        <f t="shared" si="382"/>
        <v>0.47110705404075337</v>
      </c>
      <c r="T925" s="13">
        <f t="shared" si="383"/>
        <v>0.71912369052237934</v>
      </c>
      <c r="U925" s="13">
        <f t="shared" si="383"/>
        <v>0.68121785601031193</v>
      </c>
      <c r="V925" s="3">
        <f t="shared" si="384"/>
        <v>79.4703787503895</v>
      </c>
      <c r="W925" s="13">
        <f t="shared" si="385"/>
        <v>0.71912369052237934</v>
      </c>
      <c r="X925" s="3">
        <f t="shared" si="386"/>
        <v>2.9498703631523206E-3</v>
      </c>
      <c r="Y925" s="3">
        <f t="shared" si="387"/>
        <v>-7.395648865718524</v>
      </c>
      <c r="Z925" s="3">
        <f t="shared" si="388"/>
        <v>672.38104939129516</v>
      </c>
      <c r="AA925" s="3">
        <f t="shared" si="389"/>
        <v>2443.1960140246624</v>
      </c>
      <c r="AD925" s="3">
        <f t="shared" si="375"/>
        <v>2.8066278896865526E-4</v>
      </c>
      <c r="AE925" s="3">
        <f>Eur_1M!B924/100</f>
        <v>5.0000000000000002E-5</v>
      </c>
      <c r="AF925" s="3">
        <f t="shared" si="376"/>
        <v>1.1694243809797584</v>
      </c>
      <c r="AG925" s="3">
        <f t="shared" si="377"/>
        <v>-0.16942438097975843</v>
      </c>
      <c r="AH925" s="3">
        <f t="shared" si="379"/>
        <v>1.0002806627889687</v>
      </c>
      <c r="AI925" s="3">
        <f t="shared" si="378"/>
        <v>1.0000500000000001</v>
      </c>
      <c r="AL925" s="25"/>
      <c r="AM925" s="25"/>
    </row>
    <row r="926" spans="1:39">
      <c r="A926" s="4">
        <v>41904</v>
      </c>
      <c r="B926" s="3">
        <v>131.83080000000001</v>
      </c>
      <c r="C926" s="3">
        <f t="shared" si="366"/>
        <v>1.3951841848878067E-3</v>
      </c>
      <c r="D926" s="3">
        <f t="shared" si="367"/>
        <v>1.9465389097610535E-6</v>
      </c>
      <c r="E926" s="3">
        <f t="shared" si="368"/>
        <v>1.8359635352620346E-4</v>
      </c>
      <c r="F926" s="3">
        <f t="shared" si="369"/>
        <v>2.5200351467513041E-3</v>
      </c>
      <c r="G926" s="3">
        <f t="shared" si="370"/>
        <v>4.8055313866745483E-2</v>
      </c>
      <c r="H926" s="3">
        <f t="shared" si="371"/>
        <v>1.1917879886531526</v>
      </c>
      <c r="I926" s="13">
        <f>I927*(1+(H927*((B926/B927)-1))+((1-H927)*(Eur_1M!B926/100)*((A926-A927)/360)))</f>
        <v>110.2748702566806</v>
      </c>
      <c r="J926" s="3">
        <f t="shared" si="372"/>
        <v>105.50225003231814</v>
      </c>
      <c r="K926" s="3">
        <f t="shared" si="365"/>
        <v>1.0468783034625411</v>
      </c>
      <c r="L926" s="13">
        <f t="shared" si="373"/>
        <v>1046.878303462541</v>
      </c>
      <c r="M926" s="3">
        <f t="shared" si="374"/>
        <v>1.6745705353498747E-3</v>
      </c>
      <c r="N926" s="3">
        <f>SQRT(252)*STDEV(M927:$M$1035)</f>
        <v>5.7555945131820246E-2</v>
      </c>
      <c r="O926" s="3">
        <v>915</v>
      </c>
      <c r="P926" s="3">
        <f t="shared" si="380"/>
        <v>3.6309523809523809</v>
      </c>
      <c r="Q926" s="3">
        <f>(  'Swap(vs6M)_3Y'!B938 + ( ('Swap(vs6M)_5Y'!B934 - 'Swap(vs6M)_3Y'!B938)/2  )*(P926-3) )/100</f>
        <v>3.256315476190476E-3</v>
      </c>
      <c r="R926" s="3">
        <f t="shared" si="381"/>
        <v>0.58036356375824749</v>
      </c>
      <c r="S926" s="3">
        <f t="shared" si="382"/>
        <v>0.47069037607552044</v>
      </c>
      <c r="T926" s="13">
        <f t="shared" si="383"/>
        <v>0.71916526458251306</v>
      </c>
      <c r="U926" s="13">
        <f t="shared" si="383"/>
        <v>0.68106907100909231</v>
      </c>
      <c r="V926" s="3">
        <f t="shared" si="384"/>
        <v>79.814661026373756</v>
      </c>
      <c r="W926" s="13">
        <f t="shared" si="385"/>
        <v>0.71916526458251306</v>
      </c>
      <c r="X926" s="3">
        <f t="shared" si="386"/>
        <v>2.9361177004379718E-3</v>
      </c>
      <c r="Y926" s="3">
        <f t="shared" si="387"/>
        <v>-7.5215736607164718</v>
      </c>
      <c r="Z926" s="3">
        <f t="shared" si="388"/>
        <v>672.47571087318875</v>
      </c>
      <c r="AA926" s="3">
        <f t="shared" si="389"/>
        <v>2443.8627925718079</v>
      </c>
      <c r="AD926" s="3">
        <f t="shared" si="375"/>
        <v>1.3961579071306573E-3</v>
      </c>
      <c r="AE926" s="3">
        <f>Eur_1M!B925/100</f>
        <v>5.0000000000000002E-5</v>
      </c>
      <c r="AF926" s="3">
        <f t="shared" si="376"/>
        <v>1.1917879886531526</v>
      </c>
      <c r="AG926" s="3">
        <f t="shared" si="377"/>
        <v>-0.19178798865315261</v>
      </c>
      <c r="AH926" s="3">
        <f t="shared" si="379"/>
        <v>1.0013961579071307</v>
      </c>
      <c r="AI926" s="3">
        <f t="shared" si="378"/>
        <v>1.0000500000000001</v>
      </c>
      <c r="AL926" s="25"/>
      <c r="AM926" s="25"/>
    </row>
    <row r="927" spans="1:39">
      <c r="A927" s="4">
        <v>41901</v>
      </c>
      <c r="B927" s="3">
        <v>131.64699999999999</v>
      </c>
      <c r="C927" s="3">
        <f t="shared" si="366"/>
        <v>3.4865909755719361E-3</v>
      </c>
      <c r="D927" s="3">
        <f t="shared" si="367"/>
        <v>1.2156316630939665E-5</v>
      </c>
      <c r="E927" s="3">
        <f t="shared" si="368"/>
        <v>2.1106795391513466E-4</v>
      </c>
      <c r="F927" s="3">
        <f t="shared" si="369"/>
        <v>6.5487000839070195E-3</v>
      </c>
      <c r="G927" s="3">
        <f t="shared" si="370"/>
        <v>5.1307293550465607E-2</v>
      </c>
      <c r="H927" s="3">
        <f t="shared" si="371"/>
        <v>1.2005139812467409</v>
      </c>
      <c r="I927" s="13">
        <f>I928*(1+(H928*((B927/B928)-1))+((1-H928)*(Eur_1M!B927/100)*((A927-A928)/360)))</f>
        <v>110.09036173754042</v>
      </c>
      <c r="J927" s="3">
        <f t="shared" si="372"/>
        <v>105.32572691445719</v>
      </c>
      <c r="K927" s="3">
        <f t="shared" si="365"/>
        <v>1.0451266989034764</v>
      </c>
      <c r="L927" s="13">
        <f t="shared" si="373"/>
        <v>1045.1266989034764</v>
      </c>
      <c r="M927" s="3">
        <f t="shared" si="374"/>
        <v>4.1857252663787606E-3</v>
      </c>
      <c r="N927" s="3">
        <f>SQRT(252)*STDEV(M928:$M$1035)</f>
        <v>5.7599497556055756E-2</v>
      </c>
      <c r="O927" s="3">
        <v>916</v>
      </c>
      <c r="P927" s="3">
        <f t="shared" si="380"/>
        <v>3.6349206349206349</v>
      </c>
      <c r="Q927" s="3">
        <f>(  'Swap(vs6M)_3Y'!B939 + ( ('Swap(vs6M)_5Y'!B935 - 'Swap(vs6M)_3Y'!B939)/2  )*(P927-3) )/100</f>
        <v>3.2628253968253968E-3</v>
      </c>
      <c r="R927" s="3">
        <f t="shared" si="381"/>
        <v>0.56483524351766012</v>
      </c>
      <c r="S927" s="3">
        <f t="shared" si="382"/>
        <v>0.45501910676254043</v>
      </c>
      <c r="T927" s="13">
        <f t="shared" si="383"/>
        <v>0.71390708360877531</v>
      </c>
      <c r="U927" s="13">
        <f t="shared" si="383"/>
        <v>0.67545225348762039</v>
      </c>
      <c r="V927" s="3">
        <f t="shared" si="384"/>
        <v>78.634721011579586</v>
      </c>
      <c r="W927" s="13">
        <f t="shared" si="385"/>
        <v>0.71390708360877531</v>
      </c>
      <c r="X927" s="3">
        <f t="shared" si="386"/>
        <v>2.9634428437477563E-3</v>
      </c>
      <c r="Y927" s="3">
        <f t="shared" si="387"/>
        <v>-7.5474976241060343</v>
      </c>
      <c r="Z927" s="3">
        <f t="shared" si="388"/>
        <v>677.7165137809327</v>
      </c>
      <c r="AA927" s="3">
        <f t="shared" si="389"/>
        <v>2426.2682042282117</v>
      </c>
      <c r="AD927" s="3">
        <f t="shared" si="375"/>
        <v>3.4926762040663473E-3</v>
      </c>
      <c r="AE927" s="3">
        <f>Eur_1M!B926/100</f>
        <v>8.0000000000000007E-5</v>
      </c>
      <c r="AF927" s="3">
        <f t="shared" si="376"/>
        <v>1.2005139812467409</v>
      </c>
      <c r="AG927" s="3">
        <f t="shared" si="377"/>
        <v>-0.20051398124674091</v>
      </c>
      <c r="AH927" s="3">
        <f t="shared" si="379"/>
        <v>1.0034926762040663</v>
      </c>
      <c r="AI927" s="3">
        <f t="shared" si="378"/>
        <v>1.0000800000000001</v>
      </c>
      <c r="AL927" s="25"/>
      <c r="AM927" s="25"/>
    </row>
    <row r="928" spans="1:39">
      <c r="A928" s="4">
        <v>41900</v>
      </c>
      <c r="B928" s="3">
        <v>131.18879999999999</v>
      </c>
      <c r="C928" s="3">
        <f t="shared" si="366"/>
        <v>-1.4480077573565796E-3</v>
      </c>
      <c r="D928" s="3">
        <f t="shared" si="367"/>
        <v>2.0967264653648314E-6</v>
      </c>
      <c r="E928" s="3">
        <f t="shared" si="368"/>
        <v>2.0236727674657738E-4</v>
      </c>
      <c r="F928" s="3">
        <f t="shared" si="369"/>
        <v>4.9210441428057302E-3</v>
      </c>
      <c r="G928" s="3">
        <f t="shared" si="370"/>
        <v>5.0344524841038539E-2</v>
      </c>
      <c r="H928" s="3">
        <f t="shared" si="371"/>
        <v>1.2009520718917648</v>
      </c>
      <c r="I928" s="13">
        <f>I929*(1+(H929*((B928/B929)-1))+((1-H929)*(Eur_1M!B928/100)*((A928-A929)/360)))</f>
        <v>109.63051679251808</v>
      </c>
      <c r="J928" s="3">
        <f t="shared" si="372"/>
        <v>104.88578374106766</v>
      </c>
      <c r="K928" s="3">
        <f t="shared" si="365"/>
        <v>1.0407612283771428</v>
      </c>
      <c r="L928" s="13">
        <f t="shared" si="373"/>
        <v>1040.7612283771427</v>
      </c>
      <c r="M928" s="3">
        <f t="shared" si="374"/>
        <v>-1.7245833693882646E-3</v>
      </c>
      <c r="N928" s="3">
        <f>SQRT(252)*STDEV(M929:$M$1035)</f>
        <v>5.7732824192349118E-2</v>
      </c>
      <c r="O928" s="3">
        <v>917</v>
      </c>
      <c r="P928" s="3">
        <f t="shared" si="380"/>
        <v>3.6388888888888888</v>
      </c>
      <c r="Q928" s="3">
        <f>(  'Swap(vs6M)_3Y'!B940 + ( ('Swap(vs6M)_5Y'!B936 - 'Swap(vs6M)_3Y'!B940)/2  )*(P928-3) )/100</f>
        <v>3.2487361111111111E-3</v>
      </c>
      <c r="R928" s="3">
        <f t="shared" si="381"/>
        <v>0.52518232672361687</v>
      </c>
      <c r="S928" s="3">
        <f t="shared" si="382"/>
        <v>0.41505193083002745</v>
      </c>
      <c r="T928" s="13">
        <f t="shared" si="383"/>
        <v>0.70027177521569772</v>
      </c>
      <c r="U928" s="13">
        <f t="shared" si="383"/>
        <v>0.66094805626498487</v>
      </c>
      <c r="V928" s="3">
        <f t="shared" si="384"/>
        <v>75.635241813230323</v>
      </c>
      <c r="W928" s="13">
        <f t="shared" si="385"/>
        <v>0.70027177521569772</v>
      </c>
      <c r="X928" s="3">
        <f t="shared" si="386"/>
        <v>3.0322078905077442E-3</v>
      </c>
      <c r="Y928" s="3">
        <f t="shared" si="387"/>
        <v>-7.5956580832871161</v>
      </c>
      <c r="Z928" s="3">
        <f t="shared" si="388"/>
        <v>690.00586376784531</v>
      </c>
      <c r="AA928" s="3">
        <f t="shared" si="389"/>
        <v>2376.8511589364252</v>
      </c>
      <c r="AD928" s="3">
        <f t="shared" si="375"/>
        <v>-1.4469598999534705E-3</v>
      </c>
      <c r="AE928" s="3">
        <f>Eur_1M!B927/100</f>
        <v>7.0000000000000007E-5</v>
      </c>
      <c r="AF928" s="3">
        <f t="shared" si="376"/>
        <v>1.2009520718917648</v>
      </c>
      <c r="AG928" s="3">
        <f t="shared" si="377"/>
        <v>-0.20095207189176478</v>
      </c>
      <c r="AH928" s="3">
        <f t="shared" si="379"/>
        <v>0.99855304010004653</v>
      </c>
      <c r="AI928" s="3">
        <f t="shared" si="378"/>
        <v>1.00007</v>
      </c>
      <c r="AL928" s="25"/>
      <c r="AM928" s="25"/>
    </row>
    <row r="929" spans="1:39">
      <c r="A929" s="4">
        <v>41899</v>
      </c>
      <c r="B929" s="3">
        <v>131.37889999999999</v>
      </c>
      <c r="C929" s="3">
        <f t="shared" si="366"/>
        <v>2.0496119771232367E-3</v>
      </c>
      <c r="D929" s="3">
        <f t="shared" si="367"/>
        <v>4.2009092567670235E-6</v>
      </c>
      <c r="E929" s="3">
        <f t="shared" si="368"/>
        <v>2.0072113926094631E-4</v>
      </c>
      <c r="F929" s="3">
        <f t="shared" si="369"/>
        <v>7.0403111494347368E-3</v>
      </c>
      <c r="G929" s="3">
        <f t="shared" si="370"/>
        <v>4.9978593283594781E-2</v>
      </c>
      <c r="H929" s="3">
        <f t="shared" si="371"/>
        <v>1.1908176080856703</v>
      </c>
      <c r="I929" s="13">
        <f>I930*(1+(H930*((B929/B930)-1))+((1-H930)*(Eur_1M!B929/100)*((A929-A930)/360)))</f>
        <v>109.81974688318908</v>
      </c>
      <c r="J929" s="3">
        <f t="shared" si="372"/>
        <v>105.06682408410447</v>
      </c>
      <c r="K929" s="3">
        <f t="shared" si="365"/>
        <v>1.0425576564828809</v>
      </c>
      <c r="L929" s="13">
        <f t="shared" si="373"/>
        <v>1042.5576564828809</v>
      </c>
      <c r="M929" s="3">
        <f t="shared" si="374"/>
        <v>2.4343863466730329E-3</v>
      </c>
      <c r="N929" s="3">
        <f>SQRT(252)*STDEV(M930:$M$1035)</f>
        <v>5.7956317041408495E-2</v>
      </c>
      <c r="O929" s="3">
        <v>918</v>
      </c>
      <c r="P929" s="3">
        <f t="shared" si="380"/>
        <v>3.6428571428571428</v>
      </c>
      <c r="Q929" s="3">
        <f>(  'Swap(vs6M)_3Y'!B941 + ( ('Swap(vs6M)_5Y'!B937 - 'Swap(vs6M)_3Y'!B941)/2  )*(P929-3) )/100</f>
        <v>3.4551785714285717E-3</v>
      </c>
      <c r="R929" s="3">
        <f t="shared" si="381"/>
        <v>0.54586333324852498</v>
      </c>
      <c r="S929" s="3">
        <f t="shared" si="382"/>
        <v>0.4352463399352986</v>
      </c>
      <c r="T929" s="13">
        <f t="shared" si="383"/>
        <v>0.70742005777093742</v>
      </c>
      <c r="U929" s="13">
        <f t="shared" si="383"/>
        <v>0.66830818513031265</v>
      </c>
      <c r="V929" s="3">
        <f t="shared" si="384"/>
        <v>77.577104602146505</v>
      </c>
      <c r="W929" s="13">
        <f t="shared" si="385"/>
        <v>0.70742005777093742</v>
      </c>
      <c r="X929" s="3">
        <f t="shared" si="386"/>
        <v>2.9804749096234606E-3</v>
      </c>
      <c r="Y929" s="3">
        <f t="shared" si="387"/>
        <v>-7.7209722570609944</v>
      </c>
      <c r="Z929" s="3">
        <f t="shared" si="388"/>
        <v>683.95661495306138</v>
      </c>
      <c r="AA929" s="3">
        <f t="shared" si="389"/>
        <v>2404.1002672715581</v>
      </c>
      <c r="AD929" s="3">
        <f t="shared" si="375"/>
        <v>2.0517138675262281E-3</v>
      </c>
      <c r="AE929" s="3">
        <f>Eur_1M!B928/100</f>
        <v>6.0000000000000002E-5</v>
      </c>
      <c r="AF929" s="3">
        <f t="shared" si="376"/>
        <v>1.1908176080856703</v>
      </c>
      <c r="AG929" s="3">
        <f t="shared" si="377"/>
        <v>-0.19081760808567028</v>
      </c>
      <c r="AH929" s="3">
        <f t="shared" si="379"/>
        <v>1.0020517138675262</v>
      </c>
      <c r="AI929" s="3">
        <f t="shared" si="378"/>
        <v>1.0000599999999999</v>
      </c>
      <c r="AL929" s="25"/>
      <c r="AM929" s="25"/>
    </row>
    <row r="930" spans="1:39">
      <c r="A930" s="4">
        <v>41898</v>
      </c>
      <c r="B930" s="3">
        <v>131.10990000000001</v>
      </c>
      <c r="C930" s="3">
        <f t="shared" si="366"/>
        <v>-4.17882637491049E-4</v>
      </c>
      <c r="D930" s="3">
        <f t="shared" si="367"/>
        <v>1.7462589871647546E-7</v>
      </c>
      <c r="E930" s="3">
        <f t="shared" si="368"/>
        <v>2.0054627428057131E-4</v>
      </c>
      <c r="F930" s="3">
        <f t="shared" si="369"/>
        <v>6.9971996772683377E-3</v>
      </c>
      <c r="G930" s="3">
        <f t="shared" si="370"/>
        <v>4.9960361786533868E-2</v>
      </c>
      <c r="H930" s="3">
        <f t="shared" si="371"/>
        <v>1.1879742290842537</v>
      </c>
      <c r="I930" s="13">
        <f>I931*(1+(H931*((B930/B931)-1))+((1-H931)*(Eur_1M!B930/100)*((A930-A931)/360)))</f>
        <v>109.55272833580253</v>
      </c>
      <c r="J930" s="3">
        <f t="shared" si="372"/>
        <v>104.81136191503485</v>
      </c>
      <c r="K930" s="3">
        <f t="shared" si="365"/>
        <v>1.0400227550748773</v>
      </c>
      <c r="L930" s="13">
        <f t="shared" si="373"/>
        <v>1040.0227550748773</v>
      </c>
      <c r="M930" s="3">
        <f t="shared" si="374"/>
        <v>-5.0283741962656322E-4</v>
      </c>
      <c r="N930" s="3">
        <f>SQRT(252)*STDEV(M931:$M$1035)</f>
        <v>5.8195223696186509E-2</v>
      </c>
      <c r="O930" s="3">
        <v>919</v>
      </c>
      <c r="P930" s="3">
        <f t="shared" si="380"/>
        <v>3.6468253968253967</v>
      </c>
      <c r="Q930" s="3">
        <f>(  'Swap(vs6M)_3Y'!B942 + ( ('Swap(vs6M)_5Y'!B938 - 'Swap(vs6M)_3Y'!B942)/2  )*(P930-3) )/100</f>
        <v>3.4572519841269845E-3</v>
      </c>
      <c r="R930" s="3">
        <f t="shared" si="381"/>
        <v>0.52212817812312606</v>
      </c>
      <c r="S930" s="3">
        <f t="shared" si="382"/>
        <v>0.41099472031289708</v>
      </c>
      <c r="T930" s="13">
        <f t="shared" si="383"/>
        <v>0.69920945580997129</v>
      </c>
      <c r="U930" s="13">
        <f t="shared" si="383"/>
        <v>0.65946179694929152</v>
      </c>
      <c r="V930" s="3">
        <f t="shared" si="384"/>
        <v>75.994243322160742</v>
      </c>
      <c r="W930" s="13">
        <f t="shared" si="385"/>
        <v>0.69920945580997129</v>
      </c>
      <c r="X930" s="3">
        <f t="shared" si="386"/>
        <v>3.0117865294600125E-3</v>
      </c>
      <c r="Y930" s="3">
        <f t="shared" si="387"/>
        <v>-7.7677456258616981</v>
      </c>
      <c r="Z930" s="3">
        <f t="shared" si="388"/>
        <v>691.37262892194121</v>
      </c>
      <c r="AA930" s="3">
        <f t="shared" si="389"/>
        <v>2374.8108796815436</v>
      </c>
      <c r="AD930" s="3">
        <f t="shared" si="375"/>
        <v>-4.1779533670260882E-4</v>
      </c>
      <c r="AE930" s="3">
        <f>Eur_1M!B929/100</f>
        <v>6.0000000000000002E-5</v>
      </c>
      <c r="AF930" s="3">
        <f t="shared" si="376"/>
        <v>1.1879742290842537</v>
      </c>
      <c r="AG930" s="3">
        <f t="shared" si="377"/>
        <v>-0.18797422908425365</v>
      </c>
      <c r="AH930" s="3">
        <f t="shared" si="379"/>
        <v>0.99958220466329739</v>
      </c>
      <c r="AI930" s="3">
        <f t="shared" si="378"/>
        <v>1.0000599999999999</v>
      </c>
      <c r="AL930" s="25"/>
      <c r="AM930" s="25"/>
    </row>
    <row r="931" spans="1:39">
      <c r="A931" s="4">
        <v>41897</v>
      </c>
      <c r="B931" s="3">
        <v>131.16470000000001</v>
      </c>
      <c r="C931" s="3">
        <f t="shared" si="366"/>
        <v>8.6154939418877068E-5</v>
      </c>
      <c r="D931" s="3">
        <f t="shared" si="367"/>
        <v>7.4226735862703775E-9</v>
      </c>
      <c r="E931" s="3">
        <f t="shared" si="368"/>
        <v>2.0634441672519145E-4</v>
      </c>
      <c r="F931" s="3">
        <f t="shared" si="369"/>
        <v>9.8590070974269341E-3</v>
      </c>
      <c r="G931" s="3">
        <f t="shared" si="370"/>
        <v>5.0385549888244056E-2</v>
      </c>
      <c r="H931" s="3">
        <f t="shared" si="371"/>
        <v>1.2031525295739316</v>
      </c>
      <c r="I931" s="13">
        <f>I932*(1+(H932*((B931/B932)-1))+((1-H932)*(Eur_1M!B931/100)*((A931-A932)/360)))</f>
        <v>109.60782939930925</v>
      </c>
      <c r="J931" s="3">
        <f t="shared" si="372"/>
        <v>104.86407824256806</v>
      </c>
      <c r="K931" s="3">
        <f t="shared" si="365"/>
        <v>1.0405458489379544</v>
      </c>
      <c r="L931" s="13">
        <f t="shared" si="373"/>
        <v>1040.5458489379544</v>
      </c>
      <c r="M931" s="3">
        <f t="shared" si="374"/>
        <v>1.0348816045554919E-4</v>
      </c>
      <c r="N931" s="3">
        <f>SQRT(252)*STDEV(M932:$M$1035)</f>
        <v>5.8464511801427886E-2</v>
      </c>
      <c r="O931" s="3">
        <v>920</v>
      </c>
      <c r="P931" s="3">
        <f t="shared" si="380"/>
        <v>3.6507936507936507</v>
      </c>
      <c r="Q931" s="3">
        <f>(  'Swap(vs6M)_3Y'!B943 + ( ('Swap(vs6M)_5Y'!B939 - 'Swap(vs6M)_3Y'!B943)/2  )*(P931-3) )/100</f>
        <v>3.3763492063492062E-3</v>
      </c>
      <c r="R931" s="3">
        <f t="shared" si="381"/>
        <v>0.52199434480810858</v>
      </c>
      <c r="S931" s="3">
        <f t="shared" si="382"/>
        <v>0.41028590896394401</v>
      </c>
      <c r="T931" s="13">
        <f t="shared" si="383"/>
        <v>0.69916286596521238</v>
      </c>
      <c r="U931" s="13">
        <f t="shared" si="383"/>
        <v>0.6592018862452439</v>
      </c>
      <c r="V931" s="3">
        <f t="shared" si="384"/>
        <v>76.384813527156894</v>
      </c>
      <c r="W931" s="13">
        <f t="shared" si="385"/>
        <v>0.69916286596521238</v>
      </c>
      <c r="X931" s="3">
        <f t="shared" si="386"/>
        <v>2.9949874522891967E-3</v>
      </c>
      <c r="Y931" s="3">
        <f t="shared" si="387"/>
        <v>-7.7405007418227312</v>
      </c>
      <c r="Z931" s="3">
        <f t="shared" si="388"/>
        <v>692.14496401587792</v>
      </c>
      <c r="AA931" s="3">
        <f t="shared" si="389"/>
        <v>2377.1274128323316</v>
      </c>
      <c r="AD931" s="3">
        <f t="shared" si="375"/>
        <v>8.6158650862255826E-5</v>
      </c>
      <c r="AE931" s="3">
        <f>Eur_1M!B930/100</f>
        <v>7.0000000000000007E-5</v>
      </c>
      <c r="AF931" s="3">
        <f t="shared" si="376"/>
        <v>1.2031525295739316</v>
      </c>
      <c r="AG931" s="3">
        <f t="shared" si="377"/>
        <v>-0.2031525295739316</v>
      </c>
      <c r="AH931" s="3">
        <f t="shared" si="379"/>
        <v>1.0000861586508623</v>
      </c>
      <c r="AI931" s="3">
        <f t="shared" si="378"/>
        <v>1.00007</v>
      </c>
      <c r="AL931" s="25"/>
      <c r="AM931" s="25"/>
    </row>
    <row r="932" spans="1:39">
      <c r="A932" s="4">
        <v>41894</v>
      </c>
      <c r="B932" s="3">
        <v>131.1534</v>
      </c>
      <c r="C932" s="3">
        <f t="shared" si="366"/>
        <v>-1.7224512120208152E-3</v>
      </c>
      <c r="D932" s="3">
        <f t="shared" si="367"/>
        <v>2.9668381777919754E-6</v>
      </c>
      <c r="E932" s="3">
        <f t="shared" si="368"/>
        <v>2.0892822049321211E-4</v>
      </c>
      <c r="F932" s="3">
        <f t="shared" si="369"/>
        <v>1.1382580843720933E-2</v>
      </c>
      <c r="G932" s="3">
        <f t="shared" si="370"/>
        <v>5.0506146119222481E-2</v>
      </c>
      <c r="H932" s="3">
        <f t="shared" si="371"/>
        <v>1.2023714418019047</v>
      </c>
      <c r="I932" s="13">
        <f>I933*(1+(H933*((B932/B933)-1))+((1-H933)*(Eur_1M!B932/100)*((A932-A933)/360)))</f>
        <v>109.59648687359187</v>
      </c>
      <c r="J932" s="3">
        <f t="shared" si="372"/>
        <v>104.85322661353011</v>
      </c>
      <c r="K932" s="3">
        <f t="shared" si="365"/>
        <v>1.0404381703340047</v>
      </c>
      <c r="L932" s="13">
        <f t="shared" si="373"/>
        <v>1040.4381703340046</v>
      </c>
      <c r="M932" s="3">
        <f t="shared" si="374"/>
        <v>-2.1275974859186722E-3</v>
      </c>
      <c r="N932" s="3">
        <f>SQRT(252)*STDEV(M933:$M$1035)</f>
        <v>5.8557905286172683E-2</v>
      </c>
      <c r="O932" s="3">
        <v>921</v>
      </c>
      <c r="P932" s="3">
        <f t="shared" si="380"/>
        <v>3.6547619047619047</v>
      </c>
      <c r="Q932" s="3">
        <f>(  'Swap(vs6M)_3Y'!B944 + ( ('Swap(vs6M)_5Y'!B940 - 'Swap(vs6M)_3Y'!B944)/2  )*(P932-3) )/100</f>
        <v>3.4371428571428569E-3</v>
      </c>
      <c r="R932" s="3">
        <f t="shared" si="381"/>
        <v>0.52229777770847929</v>
      </c>
      <c r="S932" s="3">
        <f t="shared" si="382"/>
        <v>0.41035010289097479</v>
      </c>
      <c r="T932" s="13">
        <f t="shared" si="383"/>
        <v>0.69926849187608908</v>
      </c>
      <c r="U932" s="13">
        <f t="shared" si="383"/>
        <v>0.65922542832965048</v>
      </c>
      <c r="V932" s="3">
        <f t="shared" si="384"/>
        <v>76.549554868885821</v>
      </c>
      <c r="W932" s="13">
        <f t="shared" si="385"/>
        <v>0.69926849187608908</v>
      </c>
      <c r="X932" s="3">
        <f t="shared" si="386"/>
        <v>2.9884227696230043E-3</v>
      </c>
      <c r="Y932" s="3">
        <f t="shared" si="387"/>
        <v>-7.7840236365387891</v>
      </c>
      <c r="Z932" s="3">
        <f t="shared" si="388"/>
        <v>692.33966315448072</v>
      </c>
      <c r="AA932" s="3">
        <f t="shared" si="389"/>
        <v>2379.2356564881375</v>
      </c>
      <c r="AD932" s="3">
        <f t="shared" si="375"/>
        <v>-1.7209686442709593E-3</v>
      </c>
      <c r="AE932" s="3">
        <f>Eur_1M!B931/100</f>
        <v>6.0000000000000002E-5</v>
      </c>
      <c r="AF932" s="3">
        <f t="shared" si="376"/>
        <v>1.2023714418019047</v>
      </c>
      <c r="AG932" s="3">
        <f t="shared" si="377"/>
        <v>-0.20237144180190469</v>
      </c>
      <c r="AH932" s="3">
        <f t="shared" si="379"/>
        <v>0.99827903135572904</v>
      </c>
      <c r="AI932" s="3">
        <f t="shared" si="378"/>
        <v>1.0000599999999999</v>
      </c>
      <c r="AL932" s="25"/>
      <c r="AM932" s="25"/>
    </row>
    <row r="933" spans="1:39">
      <c r="A933" s="4">
        <v>41893</v>
      </c>
      <c r="B933" s="3">
        <v>131.37950000000001</v>
      </c>
      <c r="C933" s="3">
        <f t="shared" si="366"/>
        <v>-8.772254069251774E-4</v>
      </c>
      <c r="D933" s="3">
        <f t="shared" si="367"/>
        <v>7.6952441455504306E-7</v>
      </c>
      <c r="E933" s="3">
        <f t="shared" si="368"/>
        <v>2.059613823154201E-4</v>
      </c>
      <c r="F933" s="3">
        <f t="shared" si="369"/>
        <v>1.3105032055741747E-2</v>
      </c>
      <c r="G933" s="3">
        <f t="shared" si="370"/>
        <v>4.9868988781703018E-2</v>
      </c>
      <c r="H933" s="3">
        <f t="shared" si="371"/>
        <v>1.2349382885735778</v>
      </c>
      <c r="I933" s="13">
        <f>I934*(1+(H934*((B933/B934)-1))+((1-H934)*(Eur_1M!B933/100)*((A933-A934)/360)))</f>
        <v>109.82991231316549</v>
      </c>
      <c r="J933" s="3">
        <f t="shared" si="372"/>
        <v>105.07654956129217</v>
      </c>
      <c r="K933" s="3">
        <f t="shared" si="365"/>
        <v>1.0426541605010937</v>
      </c>
      <c r="L933" s="13">
        <f t="shared" si="373"/>
        <v>1042.6541605010937</v>
      </c>
      <c r="M933" s="3">
        <f t="shared" si="374"/>
        <v>-1.2342680132284508E-3</v>
      </c>
      <c r="N933" s="3">
        <f>SQRT(252)*STDEV(M934:$M$1035)</f>
        <v>5.8748542033007813E-2</v>
      </c>
      <c r="O933" s="3">
        <v>922</v>
      </c>
      <c r="P933" s="3">
        <f t="shared" si="380"/>
        <v>3.6587301587301586</v>
      </c>
      <c r="Q933" s="3">
        <f>(  'Swap(vs6M)_3Y'!B945 + ( ('Swap(vs6M)_5Y'!B941 - 'Swap(vs6M)_3Y'!B945)/2  )*(P933-3) )/100</f>
        <v>3.6580992063492057E-3</v>
      </c>
      <c r="R933" s="3">
        <f t="shared" si="381"/>
        <v>0.54699392519604884</v>
      </c>
      <c r="S933" s="3">
        <f t="shared" si="382"/>
        <v>0.43462084550121155</v>
      </c>
      <c r="T933" s="13">
        <f t="shared" si="383"/>
        <v>0.70780854718761343</v>
      </c>
      <c r="U933" s="13">
        <f t="shared" si="383"/>
        <v>0.668081169182416</v>
      </c>
      <c r="V933" s="3">
        <f t="shared" si="384"/>
        <v>78.800383244810178</v>
      </c>
      <c r="W933" s="13">
        <f t="shared" si="385"/>
        <v>0.70780854718761343</v>
      </c>
      <c r="X933" s="3">
        <f t="shared" si="386"/>
        <v>2.9318148231737159E-3</v>
      </c>
      <c r="Y933" s="3">
        <f t="shared" si="387"/>
        <v>-7.9116514037242593</v>
      </c>
      <c r="Z933" s="3">
        <f t="shared" si="388"/>
        <v>685.08517680869227</v>
      </c>
      <c r="AA933" s="3">
        <f t="shared" si="389"/>
        <v>2411.8317862688082</v>
      </c>
      <c r="AD933" s="3">
        <f t="shared" si="375"/>
        <v>-8.7684075720095844E-4</v>
      </c>
      <c r="AE933" s="3">
        <f>Eur_1M!B932/100</f>
        <v>7.0000000000000007E-5</v>
      </c>
      <c r="AF933" s="3">
        <f t="shared" si="376"/>
        <v>1.2349382885735778</v>
      </c>
      <c r="AG933" s="3">
        <f t="shared" si="377"/>
        <v>-0.23493828857357779</v>
      </c>
      <c r="AH933" s="3">
        <f t="shared" si="379"/>
        <v>0.99912315924279904</v>
      </c>
      <c r="AI933" s="3">
        <f t="shared" si="378"/>
        <v>1.00007</v>
      </c>
      <c r="AL933" s="25"/>
      <c r="AM933" s="25"/>
    </row>
    <row r="934" spans="1:39">
      <c r="A934" s="4">
        <v>41892</v>
      </c>
      <c r="B934" s="3">
        <v>131.4948</v>
      </c>
      <c r="C934" s="3">
        <f t="shared" si="366"/>
        <v>-2.5352868662381583E-3</v>
      </c>
      <c r="D934" s="3">
        <f t="shared" si="367"/>
        <v>6.4276794941197017E-6</v>
      </c>
      <c r="E934" s="3">
        <f t="shared" si="368"/>
        <v>2.1110002183995466E-4</v>
      </c>
      <c r="F934" s="3">
        <f t="shared" si="369"/>
        <v>1.6412928962291986E-2</v>
      </c>
      <c r="G934" s="3">
        <f t="shared" si="370"/>
        <v>4.9901384808410332E-2</v>
      </c>
      <c r="H934" s="3">
        <f t="shared" si="371"/>
        <v>1.406633592071427</v>
      </c>
      <c r="I934" s="13">
        <f>I935*(1+(H935*((B934/B935)-1))+((1-H935)*(Eur_1M!B934/100)*((A934-A935)/360)))</f>
        <v>109.96555555366569</v>
      </c>
      <c r="J934" s="3">
        <f t="shared" si="372"/>
        <v>105.20632225602431</v>
      </c>
      <c r="K934" s="3">
        <f t="shared" si="365"/>
        <v>1.0439418697059242</v>
      </c>
      <c r="L934" s="13">
        <f t="shared" si="373"/>
        <v>1043.9418697059241</v>
      </c>
      <c r="M934" s="3">
        <f t="shared" si="374"/>
        <v>-3.8054841787101197E-3</v>
      </c>
      <c r="N934" s="3">
        <f>SQRT(252)*STDEV(M935:$M$1035)</f>
        <v>5.8555979133447622E-2</v>
      </c>
      <c r="O934" s="3">
        <v>923</v>
      </c>
      <c r="P934" s="3">
        <f t="shared" si="380"/>
        <v>3.6626984126984126</v>
      </c>
      <c r="Q934" s="3">
        <f>(  'Swap(vs6M)_3Y'!B946 + ( ('Swap(vs6M)_5Y'!B942 - 'Swap(vs6M)_3Y'!B946)/2  )*(P934-3) )/100</f>
        <v>3.4573115079365082E-3</v>
      </c>
      <c r="R934" s="3">
        <f t="shared" si="381"/>
        <v>0.55276822114592783</v>
      </c>
      <c r="S934" s="3">
        <f t="shared" si="382"/>
        <v>0.44070274841476897</v>
      </c>
      <c r="T934" s="13">
        <f t="shared" si="383"/>
        <v>0.70978893409981025</v>
      </c>
      <c r="U934" s="13">
        <f t="shared" si="383"/>
        <v>0.67028589669177419</v>
      </c>
      <c r="V934" s="3">
        <f t="shared" si="384"/>
        <v>79.126865155551059</v>
      </c>
      <c r="W934" s="13">
        <f t="shared" si="385"/>
        <v>0.70978893409981025</v>
      </c>
      <c r="X934" s="3">
        <f t="shared" si="386"/>
        <v>2.926927700798511E-3</v>
      </c>
      <c r="Y934" s="3">
        <f t="shared" si="387"/>
        <v>-7.7568390774255782</v>
      </c>
      <c r="Z934" s="3">
        <f t="shared" si="388"/>
        <v>684.1274794148386</v>
      </c>
      <c r="AA934" s="3">
        <f t="shared" si="389"/>
        <v>2424.1625183578608</v>
      </c>
      <c r="AD934" s="3">
        <f t="shared" si="375"/>
        <v>-2.5320757407724104E-3</v>
      </c>
      <c r="AE934" s="3">
        <f>Eur_1M!B933/100</f>
        <v>1E-4</v>
      </c>
      <c r="AF934" s="3">
        <f t="shared" si="376"/>
        <v>1.406633592071427</v>
      </c>
      <c r="AG934" s="3">
        <f t="shared" si="377"/>
        <v>-0.40663359207142702</v>
      </c>
      <c r="AH934" s="3">
        <f t="shared" si="379"/>
        <v>0.99746792425922759</v>
      </c>
      <c r="AI934" s="3">
        <f t="shared" si="378"/>
        <v>1.0001</v>
      </c>
      <c r="AL934" s="25"/>
      <c r="AM934" s="25"/>
    </row>
    <row r="935" spans="1:39">
      <c r="A935" s="4">
        <v>41891</v>
      </c>
      <c r="B935" s="3">
        <v>131.82859999999999</v>
      </c>
      <c r="C935" s="3">
        <f t="shared" si="366"/>
        <v>-5.3283225153100194E-3</v>
      </c>
      <c r="D935" s="3">
        <f t="shared" si="367"/>
        <v>2.8391020827159692E-5</v>
      </c>
      <c r="E935" s="3">
        <f t="shared" si="368"/>
        <v>2.0988164412217791E-4</v>
      </c>
      <c r="F935" s="3">
        <f t="shared" si="369"/>
        <v>2.1230605316839041E-2</v>
      </c>
      <c r="G935" s="3">
        <f t="shared" si="370"/>
        <v>4.8585423705101348E-2</v>
      </c>
      <c r="H935" s="3">
        <f t="shared" si="371"/>
        <v>1.5</v>
      </c>
      <c r="I935" s="13">
        <f>I936*(1+(H936*((B935/B936)-1))+((1-H936)*(Eur_1M!B935/100)*((A935-A936)/360)))</f>
        <v>110.38482499115565</v>
      </c>
      <c r="J935" s="3">
        <f t="shared" si="372"/>
        <v>105.60744600182436</v>
      </c>
      <c r="K935" s="3">
        <f t="shared" si="365"/>
        <v>1.0479221426039247</v>
      </c>
      <c r="L935" s="13">
        <f t="shared" si="373"/>
        <v>1047.9221426039246</v>
      </c>
      <c r="M935" s="3">
        <f t="shared" si="374"/>
        <v>-8.0033503703693769E-3</v>
      </c>
      <c r="N935" s="3">
        <f>SQRT(252)*STDEV(M936:$M$1035)</f>
        <v>5.706175930118685E-2</v>
      </c>
      <c r="O935" s="3">
        <v>924</v>
      </c>
      <c r="P935" s="3">
        <f t="shared" si="380"/>
        <v>3.6666666666666665</v>
      </c>
      <c r="Q935" s="3">
        <f>(  'Swap(vs6M)_3Y'!B947 + ( ('Swap(vs6M)_5Y'!B943 - 'Swap(vs6M)_3Y'!B947)/2  )*(P935-3) )/100</f>
        <v>3.5193333333333331E-3</v>
      </c>
      <c r="R935" s="3">
        <f t="shared" si="381"/>
        <v>0.601134475727782</v>
      </c>
      <c r="S935" s="3">
        <f t="shared" si="382"/>
        <v>0.49186952538533468</v>
      </c>
      <c r="T935" s="13">
        <f t="shared" si="383"/>
        <v>0.72612478876040965</v>
      </c>
      <c r="U935" s="13">
        <f t="shared" si="383"/>
        <v>0.68859420852680586</v>
      </c>
      <c r="V935" s="3">
        <f t="shared" si="384"/>
        <v>81.156722418635354</v>
      </c>
      <c r="W935" s="13">
        <f t="shared" si="385"/>
        <v>0.72612478876040965</v>
      </c>
      <c r="X935" s="3">
        <f t="shared" si="386"/>
        <v>2.9082468867921477E-3</v>
      </c>
      <c r="Y935" s="3">
        <f t="shared" si="387"/>
        <v>-7.5916783078272267</v>
      </c>
      <c r="Z935" s="3">
        <f t="shared" si="388"/>
        <v>668.1991117598709</v>
      </c>
      <c r="AA935" s="3">
        <f t="shared" si="389"/>
        <v>2492.4735807289826</v>
      </c>
      <c r="AD935" s="3">
        <f t="shared" si="375"/>
        <v>-5.3141521840993633E-3</v>
      </c>
      <c r="AE935" s="3">
        <f>Eur_1M!B934/100</f>
        <v>1E-4</v>
      </c>
      <c r="AF935" s="3">
        <f t="shared" si="376"/>
        <v>1.5</v>
      </c>
      <c r="AG935" s="3">
        <f t="shared" si="377"/>
        <v>-0.5</v>
      </c>
      <c r="AH935" s="3">
        <f t="shared" si="379"/>
        <v>0.99468584781590064</v>
      </c>
      <c r="AI935" s="3">
        <f t="shared" si="378"/>
        <v>1.0001</v>
      </c>
      <c r="AL935" s="25"/>
      <c r="AM935" s="25"/>
    </row>
    <row r="936" spans="1:39">
      <c r="A936" s="4">
        <v>41890</v>
      </c>
      <c r="B936" s="3">
        <v>132.53290000000001</v>
      </c>
      <c r="C936" s="3">
        <f t="shared" si="366"/>
        <v>-3.3332322168254766E-3</v>
      </c>
      <c r="D936" s="3">
        <f t="shared" si="367"/>
        <v>1.1110437011283281E-5</v>
      </c>
      <c r="E936" s="3">
        <f t="shared" si="368"/>
        <v>1.8294222214010409E-4</v>
      </c>
      <c r="F936" s="3">
        <f t="shared" si="369"/>
        <v>2.7763750991407671E-2</v>
      </c>
      <c r="G936" s="3">
        <f t="shared" si="370"/>
        <v>4.2655031372912981E-2</v>
      </c>
      <c r="H936" s="3">
        <f t="shared" si="371"/>
        <v>1.5</v>
      </c>
      <c r="I936" s="13">
        <f>I937*(1+(H937*((B936/B937)-1))+((1-H937)*(Eur_1M!B936/100)*((A936-A937)/360)))</f>
        <v>111.27181814503682</v>
      </c>
      <c r="J936" s="3">
        <f t="shared" si="372"/>
        <v>106.45605070459939</v>
      </c>
      <c r="K936" s="3">
        <f t="shared" si="365"/>
        <v>1.0563426819884336</v>
      </c>
      <c r="L936" s="13">
        <f t="shared" si="373"/>
        <v>1056.3426819884337</v>
      </c>
      <c r="M936" s="3">
        <f t="shared" si="374"/>
        <v>-5.0048196572327402E-3</v>
      </c>
      <c r="N936" s="3">
        <f>SQRT(252)*STDEV(M937:$M$1035)</f>
        <v>5.6510861843708786E-2</v>
      </c>
      <c r="O936" s="3">
        <v>925</v>
      </c>
      <c r="P936" s="3">
        <f t="shared" si="380"/>
        <v>3.6706349206349205</v>
      </c>
      <c r="Q936" s="3">
        <f>(  'Swap(vs6M)_3Y'!B948 + ( ('Swap(vs6M)_5Y'!B944 - 'Swap(vs6M)_3Y'!B948)/2  )*(P936-3) )/100</f>
        <v>3.4157043650793651E-3</v>
      </c>
      <c r="R936" s="3">
        <f t="shared" si="381"/>
        <v>0.67620242517058993</v>
      </c>
      <c r="S936" s="3">
        <f t="shared" si="382"/>
        <v>0.56793382375283952</v>
      </c>
      <c r="T936" s="13">
        <f t="shared" si="383"/>
        <v>0.75054393348603199</v>
      </c>
      <c r="U936" s="13">
        <f t="shared" si="383"/>
        <v>0.71496004808103453</v>
      </c>
      <c r="V936" s="3">
        <f t="shared" si="384"/>
        <v>86.779611820513992</v>
      </c>
      <c r="W936" s="13">
        <f t="shared" si="385"/>
        <v>0.75054393348603199</v>
      </c>
      <c r="X936" s="3">
        <f t="shared" si="386"/>
        <v>2.7753144443981967E-3</v>
      </c>
      <c r="Y936" s="3">
        <f t="shared" si="387"/>
        <v>-7.3565443858461634</v>
      </c>
      <c r="Z936" s="3">
        <f t="shared" si="388"/>
        <v>642.38438366623973</v>
      </c>
      <c r="AA936" s="3">
        <f t="shared" si="389"/>
        <v>2591.6590529410687</v>
      </c>
      <c r="AD936" s="3">
        <f t="shared" si="375"/>
        <v>-3.3276831654576178E-3</v>
      </c>
      <c r="AE936" s="3">
        <f>Eur_1M!B935/100</f>
        <v>1.2999999999999999E-4</v>
      </c>
      <c r="AF936" s="3">
        <f t="shared" si="376"/>
        <v>1.5</v>
      </c>
      <c r="AG936" s="3">
        <f t="shared" si="377"/>
        <v>-0.5</v>
      </c>
      <c r="AH936" s="3">
        <f t="shared" si="379"/>
        <v>0.99667231683454238</v>
      </c>
      <c r="AI936" s="3">
        <f t="shared" si="378"/>
        <v>1.00013</v>
      </c>
      <c r="AL936" s="25"/>
      <c r="AM936" s="25"/>
    </row>
    <row r="937" spans="1:39">
      <c r="A937" s="4">
        <v>41887</v>
      </c>
      <c r="B937" s="3">
        <v>132.97540000000001</v>
      </c>
      <c r="C937" s="3">
        <f t="shared" si="366"/>
        <v>6.5262120425239722E-3</v>
      </c>
      <c r="D937" s="3">
        <f t="shared" si="367"/>
        <v>4.2591443623984918E-5</v>
      </c>
      <c r="E937" s="3">
        <f t="shared" si="368"/>
        <v>1.7213191913339641E-4</v>
      </c>
      <c r="F937" s="3">
        <f t="shared" si="369"/>
        <v>3.1644828080962271E-2</v>
      </c>
      <c r="G937" s="3">
        <f t="shared" si="370"/>
        <v>3.921712942310273E-2</v>
      </c>
      <c r="H937" s="3">
        <f t="shared" si="371"/>
        <v>1.5</v>
      </c>
      <c r="I937" s="13">
        <f>I938*(1+(H938*((B937/B938)-1))+((1-H938)*(Eur_1M!B937/100)*((A937-A938)/360)))</f>
        <v>111.83010943604923</v>
      </c>
      <c r="J937" s="3">
        <f t="shared" si="372"/>
        <v>106.99017953411564</v>
      </c>
      <c r="K937" s="3">
        <f t="shared" si="365"/>
        <v>1.0616427384583489</v>
      </c>
      <c r="L937" s="13">
        <f t="shared" si="373"/>
        <v>1061.642738458349</v>
      </c>
      <c r="M937" s="3">
        <f t="shared" si="374"/>
        <v>9.7726039772988958E-3</v>
      </c>
      <c r="N937" s="3">
        <f>SQRT(252)*STDEV(M938:$M$1035)</f>
        <v>5.5048530210475621E-2</v>
      </c>
      <c r="O937" s="3">
        <v>926</v>
      </c>
      <c r="P937" s="3">
        <f t="shared" si="380"/>
        <v>3.6746031746031744</v>
      </c>
      <c r="Q937" s="3">
        <f>(  'Swap(vs6M)_3Y'!B949 + ( ('Swap(vs6M)_5Y'!B945 - 'Swap(vs6M)_3Y'!B949)/2  )*(P937-3) )/100</f>
        <v>3.60922619047619E-3</v>
      </c>
      <c r="R937" s="3">
        <f t="shared" si="381"/>
        <v>0.74530570141702779</v>
      </c>
      <c r="S937" s="3">
        <f t="shared" si="382"/>
        <v>0.63978177296127914</v>
      </c>
      <c r="T937" s="13">
        <f t="shared" si="383"/>
        <v>0.771956532385913</v>
      </c>
      <c r="U937" s="13">
        <f t="shared" si="383"/>
        <v>0.73884275797843491</v>
      </c>
      <c r="V937" s="3">
        <f t="shared" si="384"/>
        <v>90.433479509960307</v>
      </c>
      <c r="W937" s="13">
        <f t="shared" si="385"/>
        <v>0.771956532385913</v>
      </c>
      <c r="X937" s="3">
        <f t="shared" si="386"/>
        <v>2.6974887632661279E-3</v>
      </c>
      <c r="Y937" s="3">
        <f t="shared" si="387"/>
        <v>-7.2380900335029272</v>
      </c>
      <c r="Z937" s="3">
        <f t="shared" si="388"/>
        <v>614.99644470401017</v>
      </c>
      <c r="AA937" s="3">
        <f t="shared" si="389"/>
        <v>2679.1846567770122</v>
      </c>
      <c r="AD937" s="3">
        <f t="shared" si="375"/>
        <v>6.5475541668180703E-3</v>
      </c>
      <c r="AE937" s="3">
        <f>Eur_1M!B936/100</f>
        <v>1.8999999999999998E-4</v>
      </c>
      <c r="AF937" s="3">
        <f t="shared" si="376"/>
        <v>1.5</v>
      </c>
      <c r="AG937" s="3">
        <f t="shared" si="377"/>
        <v>-0.5</v>
      </c>
      <c r="AH937" s="3">
        <f t="shared" si="379"/>
        <v>1.0065475541668181</v>
      </c>
      <c r="AI937" s="3">
        <f t="shared" si="378"/>
        <v>1.0001899999999999</v>
      </c>
      <c r="AL937" s="25"/>
      <c r="AM937" s="25"/>
    </row>
    <row r="938" spans="1:39">
      <c r="A938" s="4">
        <v>41886</v>
      </c>
      <c r="B938" s="3">
        <v>132.1104</v>
      </c>
      <c r="C938" s="3">
        <f t="shared" si="366"/>
        <v>3.2920579903762039E-3</v>
      </c>
      <c r="D938" s="3">
        <f t="shared" si="367"/>
        <v>1.0837645811999811E-5</v>
      </c>
      <c r="E938" s="3">
        <f t="shared" si="368"/>
        <v>1.3752811800587611E-4</v>
      </c>
      <c r="F938" s="3">
        <f t="shared" si="369"/>
        <v>2.7944857800295306E-2</v>
      </c>
      <c r="G938" s="3">
        <f t="shared" si="370"/>
        <v>3.5226095271296276E-2</v>
      </c>
      <c r="H938" s="3">
        <f t="shared" si="371"/>
        <v>1.5</v>
      </c>
      <c r="I938" s="13">
        <f>I939*(1+(H939*((B938/B939)-1))+((1-H939)*(Eur_1M!B938/100)*((A938-A939)/360)))</f>
        <v>110.74256081020997</v>
      </c>
      <c r="J938" s="3">
        <f t="shared" si="372"/>
        <v>105.94969926169702</v>
      </c>
      <c r="K938" s="3">
        <f t="shared" si="365"/>
        <v>1.0513182551222857</v>
      </c>
      <c r="L938" s="13">
        <f t="shared" si="373"/>
        <v>1051.3182551222858</v>
      </c>
      <c r="M938" s="3">
        <f t="shared" si="374"/>
        <v>4.9331887151333508E-3</v>
      </c>
      <c r="N938" s="3">
        <f>SQRT(252)*STDEV(M939:$M$1035)</f>
        <v>5.4970305737295146E-2</v>
      </c>
      <c r="O938" s="3">
        <v>927</v>
      </c>
      <c r="P938" s="3">
        <f t="shared" si="380"/>
        <v>3.6785714285714284</v>
      </c>
      <c r="Q938" s="3">
        <f>(  'Swap(vs6M)_3Y'!B950 + ( ('Swap(vs6M)_5Y'!B946 - 'Swap(vs6M)_3Y'!B950)/2  )*(P938-3) )/100</f>
        <v>3.3886250000000001E-3</v>
      </c>
      <c r="R938" s="3">
        <f t="shared" si="381"/>
        <v>0.64561732683992012</v>
      </c>
      <c r="S938" s="3">
        <f t="shared" si="382"/>
        <v>0.54018646682396243</v>
      </c>
      <c r="T938" s="13">
        <f t="shared" si="383"/>
        <v>0.74073639335838215</v>
      </c>
      <c r="U938" s="13">
        <f t="shared" si="383"/>
        <v>0.70546577766450613</v>
      </c>
      <c r="V938" s="3">
        <f t="shared" si="384"/>
        <v>82.023174928728963</v>
      </c>
      <c r="W938" s="13">
        <f t="shared" si="385"/>
        <v>0.74073639335838215</v>
      </c>
      <c r="X938" s="3">
        <f t="shared" si="386"/>
        <v>2.9221090672401735E-3</v>
      </c>
      <c r="Y938" s="3">
        <f t="shared" si="387"/>
        <v>-7.2406226435686873</v>
      </c>
      <c r="Z938" s="3">
        <f t="shared" si="388"/>
        <v>653.08871408478478</v>
      </c>
      <c r="AA938" s="3">
        <f t="shared" si="389"/>
        <v>2562.9582613273283</v>
      </c>
      <c r="AD938" s="3">
        <f t="shared" si="375"/>
        <v>3.2974827645391169E-3</v>
      </c>
      <c r="AE938" s="3">
        <f>Eur_1M!B937/100</f>
        <v>5.8999999999999992E-4</v>
      </c>
      <c r="AF938" s="3">
        <f t="shared" si="376"/>
        <v>1.5</v>
      </c>
      <c r="AG938" s="3">
        <f t="shared" si="377"/>
        <v>-0.5</v>
      </c>
      <c r="AH938" s="3">
        <f t="shared" si="379"/>
        <v>1.0032974827645391</v>
      </c>
      <c r="AI938" s="3">
        <f t="shared" si="378"/>
        <v>1.0005900000000001</v>
      </c>
      <c r="AL938" s="25"/>
      <c r="AM938" s="25"/>
    </row>
    <row r="939" spans="1:39">
      <c r="A939" s="4">
        <v>41885</v>
      </c>
      <c r="B939" s="3">
        <v>131.67619999999999</v>
      </c>
      <c r="C939" s="3">
        <f t="shared" si="366"/>
        <v>2.043098757512605E-4</v>
      </c>
      <c r="D939" s="3">
        <f t="shared" si="367"/>
        <v>4.1742525329495502E-8</v>
      </c>
      <c r="E939" s="3">
        <f t="shared" si="368"/>
        <v>1.2689350209920704E-4</v>
      </c>
      <c r="F939" s="3">
        <f t="shared" si="369"/>
        <v>2.4202211410899833E-2</v>
      </c>
      <c r="G939" s="3">
        <f t="shared" si="370"/>
        <v>3.5069038952157468E-2</v>
      </c>
      <c r="H939" s="3">
        <f t="shared" si="371"/>
        <v>1.5</v>
      </c>
      <c r="I939" s="13">
        <f>I940*(1+(H940*((B939/B940)-1))+((1-H940)*(Eur_1M!B939/100)*((A939-A940)/360)))</f>
        <v>110.19759218069457</v>
      </c>
      <c r="J939" s="3">
        <f t="shared" si="372"/>
        <v>105.42831649808937</v>
      </c>
      <c r="K939" s="3">
        <f t="shared" si="365"/>
        <v>1.0461446753848584</v>
      </c>
      <c r="L939" s="13">
        <f t="shared" si="373"/>
        <v>1046.1446753848584</v>
      </c>
      <c r="M939" s="3">
        <f t="shared" si="374"/>
        <v>3.0561608396663414E-4</v>
      </c>
      <c r="N939" s="3">
        <f>SQRT(252)*STDEV(M940:$M$1035)</f>
        <v>5.5247134565039657E-2</v>
      </c>
      <c r="O939" s="3">
        <v>928</v>
      </c>
      <c r="P939" s="3">
        <f t="shared" si="380"/>
        <v>3.6825396825396823</v>
      </c>
      <c r="Q939" s="3">
        <f>(  'Swap(vs6M)_3Y'!B951 + ( ('Swap(vs6M)_5Y'!B947 - 'Swap(vs6M)_3Y'!B951)/2  )*(P939-3) )/100</f>
        <v>3.4853333333333329E-3</v>
      </c>
      <c r="R939" s="3">
        <f t="shared" si="381"/>
        <v>0.59957733057181417</v>
      </c>
      <c r="S939" s="3">
        <f t="shared" si="382"/>
        <v>0.49355838620192599</v>
      </c>
      <c r="T939" s="13">
        <f t="shared" si="383"/>
        <v>0.72560602054113221</v>
      </c>
      <c r="U939" s="13">
        <f t="shared" si="383"/>
        <v>0.68919095202111569</v>
      </c>
      <c r="V939" s="3">
        <f t="shared" si="384"/>
        <v>78.687080255535193</v>
      </c>
      <c r="W939" s="13">
        <f t="shared" si="385"/>
        <v>0.72560602054113221</v>
      </c>
      <c r="X939" s="3">
        <f t="shared" si="386"/>
        <v>3.005189989445641E-3</v>
      </c>
      <c r="Y939" s="3">
        <f t="shared" si="387"/>
        <v>-7.390747830688067</v>
      </c>
      <c r="Z939" s="3">
        <f t="shared" si="388"/>
        <v>669.1332711716924</v>
      </c>
      <c r="AA939" s="3">
        <f t="shared" si="389"/>
        <v>2505.6066085412349</v>
      </c>
      <c r="AD939" s="3">
        <f t="shared" si="375"/>
        <v>2.0433074843539956E-4</v>
      </c>
      <c r="AE939" s="3">
        <f>Eur_1M!B938/100</f>
        <v>6.0999999999999997E-4</v>
      </c>
      <c r="AF939" s="3">
        <f t="shared" si="376"/>
        <v>1.5</v>
      </c>
      <c r="AG939" s="3">
        <f t="shared" si="377"/>
        <v>-0.5</v>
      </c>
      <c r="AH939" s="3">
        <f t="shared" si="379"/>
        <v>1.0002043307484354</v>
      </c>
      <c r="AI939" s="3">
        <f t="shared" si="378"/>
        <v>1.00061</v>
      </c>
      <c r="AL939" s="25"/>
      <c r="AM939" s="25"/>
    </row>
    <row r="940" spans="1:39">
      <c r="A940" s="4">
        <v>41884</v>
      </c>
      <c r="B940" s="3">
        <v>131.64930000000001</v>
      </c>
      <c r="C940" s="3">
        <f t="shared" si="366"/>
        <v>-4.2953800390931121E-3</v>
      </c>
      <c r="D940" s="3">
        <f t="shared" si="367"/>
        <v>1.8450289680239544E-5</v>
      </c>
      <c r="E940" s="3">
        <f t="shared" si="368"/>
        <v>1.2702187279215049E-4</v>
      </c>
      <c r="F940" s="3">
        <f t="shared" si="369"/>
        <v>2.4410349372181249E-2</v>
      </c>
      <c r="G940" s="3">
        <f t="shared" si="370"/>
        <v>3.5001150675424482E-2</v>
      </c>
      <c r="H940" s="3">
        <f t="shared" si="371"/>
        <v>1.5</v>
      </c>
      <c r="I940" s="13">
        <f>I941*(1+(H941*((B940/B941)-1))+((1-H941)*(Eur_1M!B940/100)*((A940-A941)/360)))</f>
        <v>110.1639191698787</v>
      </c>
      <c r="J940" s="3">
        <f t="shared" si="372"/>
        <v>105.39610083192565</v>
      </c>
      <c r="K940" s="3">
        <f t="shared" si="365"/>
        <v>1.0458250055965073</v>
      </c>
      <c r="L940" s="13">
        <f t="shared" si="373"/>
        <v>1045.8250055965073</v>
      </c>
      <c r="M940" s="3">
        <f t="shared" si="374"/>
        <v>-6.4509313874224665E-3</v>
      </c>
      <c r="N940" s="3">
        <f>SQRT(252)*STDEV(M941:$M$1035)</f>
        <v>5.4166248751984586E-2</v>
      </c>
      <c r="O940" s="3">
        <v>929</v>
      </c>
      <c r="P940" s="3">
        <f t="shared" si="380"/>
        <v>3.6865079365079363</v>
      </c>
      <c r="Q940" s="3">
        <f>(  'Swap(vs6M)_3Y'!B952 + ( ('Swap(vs6M)_5Y'!B948 - 'Swap(vs6M)_3Y'!B952)/2  )*(P940-3) )/100</f>
        <v>3.4330396825396825E-3</v>
      </c>
      <c r="R940" s="3">
        <f t="shared" si="381"/>
        <v>0.60451558255234861</v>
      </c>
      <c r="S940" s="3">
        <f t="shared" si="382"/>
        <v>0.50051486242954268</v>
      </c>
      <c r="T940" s="13">
        <f t="shared" si="383"/>
        <v>0.72724954380574114</v>
      </c>
      <c r="U940" s="13">
        <f t="shared" si="383"/>
        <v>0.69164370314584234</v>
      </c>
      <c r="V940" s="3">
        <f t="shared" si="384"/>
        <v>77.630289790936672</v>
      </c>
      <c r="W940" s="13">
        <f t="shared" si="385"/>
        <v>0.72724954380574114</v>
      </c>
      <c r="X940" s="3">
        <f t="shared" si="386"/>
        <v>3.0553474710879997E-3</v>
      </c>
      <c r="Y940" s="3">
        <f t="shared" si="387"/>
        <v>-7.2469498984394232</v>
      </c>
      <c r="Z940" s="3">
        <f t="shared" si="388"/>
        <v>667.30224194935965</v>
      </c>
      <c r="AA940" s="3">
        <f t="shared" si="389"/>
        <v>2517.6838895684405</v>
      </c>
      <c r="AD940" s="3">
        <f t="shared" si="375"/>
        <v>-4.2861680885822873E-3</v>
      </c>
      <c r="AE940" s="3">
        <f>Eur_1M!B939/100</f>
        <v>5.9999999999999995E-4</v>
      </c>
      <c r="AF940" s="3">
        <f t="shared" si="376"/>
        <v>1.5</v>
      </c>
      <c r="AG940" s="3">
        <f t="shared" si="377"/>
        <v>-0.5</v>
      </c>
      <c r="AH940" s="3">
        <f t="shared" si="379"/>
        <v>0.99571383191141771</v>
      </c>
      <c r="AI940" s="3">
        <f t="shared" si="378"/>
        <v>1.0005999999999999</v>
      </c>
      <c r="AL940" s="25"/>
      <c r="AM940" s="25"/>
    </row>
    <row r="941" spans="1:39">
      <c r="A941" s="4">
        <v>41883</v>
      </c>
      <c r="B941" s="3">
        <v>132.21600000000001</v>
      </c>
      <c r="C941" s="3">
        <f t="shared" si="366"/>
        <v>-1.7758168699272756E-3</v>
      </c>
      <c r="D941" s="3">
        <f t="shared" si="367"/>
        <v>3.1535255555183063E-6</v>
      </c>
      <c r="E941" s="3">
        <f t="shared" si="368"/>
        <v>1.1870375560808625E-4</v>
      </c>
      <c r="F941" s="3">
        <f t="shared" si="369"/>
        <v>2.5522622046422319E-2</v>
      </c>
      <c r="G941" s="3">
        <f t="shared" si="370"/>
        <v>3.2943628396147222E-2</v>
      </c>
      <c r="H941" s="3">
        <f t="shared" si="371"/>
        <v>1.5</v>
      </c>
      <c r="I941" s="13">
        <f>I942*(1+(H942*((B941/B942)-1))+((1-H942)*(Eur_1M!B941/100)*((A941-A942)/360)))</f>
        <v>110.87687619980919</v>
      </c>
      <c r="J941" s="3">
        <f t="shared" si="372"/>
        <v>106.07820157399811</v>
      </c>
      <c r="K941" s="3">
        <f t="shared" si="365"/>
        <v>1.0525933585693834</v>
      </c>
      <c r="L941" s="13">
        <f t="shared" si="373"/>
        <v>1052.5933585693833</v>
      </c>
      <c r="M941" s="3">
        <f t="shared" si="374"/>
        <v>-2.6677083987508149E-3</v>
      </c>
      <c r="N941" s="3">
        <f>SQRT(252)*STDEV(M942:$M$1035)</f>
        <v>5.4101080736358845E-2</v>
      </c>
      <c r="O941" s="3">
        <v>930</v>
      </c>
      <c r="P941" s="3">
        <f t="shared" si="380"/>
        <v>3.6904761904761907</v>
      </c>
      <c r="Q941" s="3">
        <f>(  'Swap(vs6M)_3Y'!B953 + ( ('Swap(vs6M)_5Y'!B949 - 'Swap(vs6M)_3Y'!B953)/2  )*(P941-3) )/100</f>
        <v>3.4163928571428574E-3</v>
      </c>
      <c r="R941" s="3">
        <f t="shared" si="381"/>
        <v>0.66645806163916832</v>
      </c>
      <c r="S941" s="3">
        <f t="shared" si="382"/>
        <v>0.56252657376528636</v>
      </c>
      <c r="T941" s="13">
        <f t="shared" si="383"/>
        <v>0.74744081935966344</v>
      </c>
      <c r="U941" s="13">
        <f t="shared" si="383"/>
        <v>0.71312134827930995</v>
      </c>
      <c r="V941" s="3">
        <f t="shared" si="384"/>
        <v>82.564568074735007</v>
      </c>
      <c r="W941" s="13">
        <f t="shared" si="385"/>
        <v>0.74744081935966344</v>
      </c>
      <c r="X941" s="3">
        <f t="shared" si="386"/>
        <v>2.920470331768738E-3</v>
      </c>
      <c r="Y941" s="3">
        <f t="shared" si="387"/>
        <v>-7.1411703178427253</v>
      </c>
      <c r="Z941" s="3">
        <f t="shared" si="388"/>
        <v>646.04444744022749</v>
      </c>
      <c r="AA941" s="3">
        <f t="shared" si="389"/>
        <v>2598.7841551802444</v>
      </c>
      <c r="AD941" s="3">
        <f t="shared" si="375"/>
        <v>-1.7742410400826136E-3</v>
      </c>
      <c r="AE941" s="3">
        <f>Eur_1M!B940/100</f>
        <v>6.6E-4</v>
      </c>
      <c r="AF941" s="3">
        <f t="shared" si="376"/>
        <v>1.5</v>
      </c>
      <c r="AG941" s="3">
        <f t="shared" si="377"/>
        <v>-0.5</v>
      </c>
      <c r="AH941" s="3">
        <f t="shared" si="379"/>
        <v>0.99822575895991739</v>
      </c>
      <c r="AI941" s="3">
        <f t="shared" si="378"/>
        <v>1.0006600000000001</v>
      </c>
      <c r="AL941" s="25"/>
      <c r="AM941" s="25"/>
    </row>
    <row r="942" spans="1:39">
      <c r="A942" s="4">
        <v>41880</v>
      </c>
      <c r="B942" s="3">
        <v>132.45099999999999</v>
      </c>
      <c r="C942" s="3">
        <f t="shared" si="366"/>
        <v>-7.7960708885484989E-4</v>
      </c>
      <c r="D942" s="3">
        <f t="shared" si="367"/>
        <v>6.0778721299273385E-7</v>
      </c>
      <c r="E942" s="3">
        <f t="shared" si="368"/>
        <v>1.2377073051703428E-4</v>
      </c>
      <c r="F942" s="3">
        <f t="shared" si="369"/>
        <v>3.0165580430901388E-2</v>
      </c>
      <c r="G942" s="3">
        <f t="shared" si="370"/>
        <v>3.1404378541737263E-2</v>
      </c>
      <c r="H942" s="3">
        <f t="shared" si="371"/>
        <v>1.5</v>
      </c>
      <c r="I942" s="13">
        <f>I943*(1+(H943*((B942/B943)-1))+((1-H943)*(Eur_1M!B942/100)*((A942-A943)/360)))</f>
        <v>111.17305826170929</v>
      </c>
      <c r="J942" s="3">
        <f t="shared" si="372"/>
        <v>106.36156508081464</v>
      </c>
      <c r="K942" s="3">
        <f t="shared" si="365"/>
        <v>1.0554051195241347</v>
      </c>
      <c r="L942" s="13">
        <f t="shared" si="373"/>
        <v>1055.4051195241348</v>
      </c>
      <c r="M942" s="3">
        <f t="shared" si="374"/>
        <v>-1.1705842222061306E-3</v>
      </c>
      <c r="N942" s="3">
        <f>SQRT(252)*STDEV(M943:$M$1035)</f>
        <v>5.4259828841181475E-2</v>
      </c>
      <c r="O942" s="3">
        <v>931</v>
      </c>
      <c r="P942" s="3">
        <f t="shared" si="380"/>
        <v>3.6944444444444446</v>
      </c>
      <c r="Q942" s="3">
        <f>(  'Swap(vs6M)_3Y'!B954 + ( ('Swap(vs6M)_5Y'!B950 - 'Swap(vs6M)_3Y'!B954)/2  )*(P942-3) )/100</f>
        <v>3.2952361111111112E-3</v>
      </c>
      <c r="R942" s="3">
        <f t="shared" si="381"/>
        <v>0.6859288505980301</v>
      </c>
      <c r="S942" s="3">
        <f t="shared" si="382"/>
        <v>0.58163637185018857</v>
      </c>
      <c r="T942" s="13">
        <f t="shared" si="383"/>
        <v>0.75362101197448239</v>
      </c>
      <c r="U942" s="13">
        <f t="shared" si="383"/>
        <v>0.71959418087409832</v>
      </c>
      <c r="V942" s="3">
        <f t="shared" si="384"/>
        <v>84.488571895684913</v>
      </c>
      <c r="W942" s="13">
        <f t="shared" si="385"/>
        <v>0.75362101197448239</v>
      </c>
      <c r="X942" s="3">
        <f t="shared" si="386"/>
        <v>2.8646426453759286E-3</v>
      </c>
      <c r="Y942" s="3">
        <f t="shared" si="387"/>
        <v>-7.039703818243316</v>
      </c>
      <c r="Z942" s="3">
        <f t="shared" si="388"/>
        <v>639.64116497463749</v>
      </c>
      <c r="AA942" s="3">
        <f t="shared" si="389"/>
        <v>2626.3321669160568</v>
      </c>
      <c r="AD942" s="3">
        <f t="shared" si="375"/>
        <v>-7.7930327420550061E-4</v>
      </c>
      <c r="AE942" s="3">
        <f>Eur_1M!B941/100</f>
        <v>6.7000000000000002E-4</v>
      </c>
      <c r="AF942" s="3">
        <f t="shared" si="376"/>
        <v>1.5</v>
      </c>
      <c r="AG942" s="3">
        <f t="shared" si="377"/>
        <v>-0.5</v>
      </c>
      <c r="AH942" s="3">
        <f t="shared" si="379"/>
        <v>0.9992206967257945</v>
      </c>
      <c r="AI942" s="3">
        <f t="shared" si="378"/>
        <v>1.0006699999999999</v>
      </c>
      <c r="AL942" s="25"/>
      <c r="AM942" s="25"/>
    </row>
    <row r="943" spans="1:39">
      <c r="A943" s="4">
        <v>41879</v>
      </c>
      <c r="B943" s="3">
        <v>132.55430000000001</v>
      </c>
      <c r="C943" s="3">
        <f t="shared" si="366"/>
        <v>-5.8449520699903942E-4</v>
      </c>
      <c r="D943" s="3">
        <f t="shared" si="367"/>
        <v>3.4163464700484994E-7</v>
      </c>
      <c r="E943" s="3">
        <f t="shared" si="368"/>
        <v>1.2610436354847286E-4</v>
      </c>
      <c r="F943" s="3">
        <f t="shared" si="369"/>
        <v>2.9230130598126146E-2</v>
      </c>
      <c r="G943" s="3">
        <f t="shared" si="370"/>
        <v>3.2413618184293259E-2</v>
      </c>
      <c r="H943" s="3">
        <f t="shared" si="371"/>
        <v>1.5</v>
      </c>
      <c r="I943" s="13">
        <f>I944*(1+(H944*((B943/B944)-1))+((1-H944)*(Eur_1M!B943/100)*((A943-A944)/360)))</f>
        <v>111.30327188778398</v>
      </c>
      <c r="J943" s="3">
        <f t="shared" si="372"/>
        <v>106.4861431510837</v>
      </c>
      <c r="K943" s="3">
        <f t="shared" si="365"/>
        <v>1.0566412834809409</v>
      </c>
      <c r="L943" s="13">
        <f t="shared" si="373"/>
        <v>1056.641283480941</v>
      </c>
      <c r="M943" s="3">
        <f t="shared" si="374"/>
        <v>-8.7783014792879521E-4</v>
      </c>
      <c r="N943" s="3">
        <f>SQRT(252)*STDEV(M944:$M$1035)</f>
        <v>5.4451391775781705E-2</v>
      </c>
      <c r="O943" s="3">
        <v>932</v>
      </c>
      <c r="P943" s="3">
        <f t="shared" si="380"/>
        <v>3.6984126984126986</v>
      </c>
      <c r="Q943" s="3">
        <f>(  'Swap(vs6M)_3Y'!B955 + ( ('Swap(vs6M)_5Y'!B951 - 'Swap(vs6M)_3Y'!B955)/2  )*(P943-3) )/100</f>
        <v>3.4379365079365083E-3</v>
      </c>
      <c r="R943" s="3">
        <f t="shared" si="381"/>
        <v>0.69991581951040205</v>
      </c>
      <c r="S943" s="3">
        <f t="shared" si="382"/>
        <v>0.59519894518211136</v>
      </c>
      <c r="T943" s="13">
        <f t="shared" si="383"/>
        <v>0.75801006131349336</v>
      </c>
      <c r="U943" s="13">
        <f t="shared" si="383"/>
        <v>0.72414475234905995</v>
      </c>
      <c r="V943" s="3">
        <f t="shared" si="384"/>
        <v>85.94911712862995</v>
      </c>
      <c r="W943" s="13">
        <f t="shared" si="385"/>
        <v>0.75801006131349336</v>
      </c>
      <c r="X943" s="3">
        <f t="shared" si="386"/>
        <v>2.8222095833197705E-3</v>
      </c>
      <c r="Y943" s="3">
        <f t="shared" si="387"/>
        <v>-7.1293517005333538</v>
      </c>
      <c r="Z943" s="3">
        <f t="shared" si="388"/>
        <v>634.5542660293529</v>
      </c>
      <c r="AA943" s="3">
        <f t="shared" si="389"/>
        <v>2644.3488320499441</v>
      </c>
      <c r="AD943" s="3">
        <f t="shared" si="375"/>
        <v>-5.8432442295131004E-4</v>
      </c>
      <c r="AE943" s="3">
        <f>Eur_1M!B942/100</f>
        <v>6.8000000000000005E-4</v>
      </c>
      <c r="AF943" s="3">
        <f t="shared" si="376"/>
        <v>1.5</v>
      </c>
      <c r="AG943" s="3">
        <f t="shared" si="377"/>
        <v>-0.5</v>
      </c>
      <c r="AH943" s="3">
        <f t="shared" si="379"/>
        <v>0.99941567557704869</v>
      </c>
      <c r="AI943" s="3">
        <f t="shared" si="378"/>
        <v>1.00068</v>
      </c>
      <c r="AL943" s="25"/>
      <c r="AM943" s="25"/>
    </row>
    <row r="944" spans="1:39">
      <c r="A944" s="4">
        <v>41878</v>
      </c>
      <c r="B944" s="3">
        <v>132.6318</v>
      </c>
      <c r="C944" s="3">
        <f t="shared" si="366"/>
        <v>3.7709041815300855E-3</v>
      </c>
      <c r="D944" s="3">
        <f t="shared" si="367"/>
        <v>1.4219718346281083E-5</v>
      </c>
      <c r="E944" s="3">
        <f t="shared" si="368"/>
        <v>1.2855658518588233E-4</v>
      </c>
      <c r="F944" s="3">
        <f t="shared" si="369"/>
        <v>3.1486109063914913E-2</v>
      </c>
      <c r="G944" s="3">
        <f t="shared" si="370"/>
        <v>3.1547530537773129E-2</v>
      </c>
      <c r="H944" s="3">
        <f t="shared" si="371"/>
        <v>1.5</v>
      </c>
      <c r="I944" s="13">
        <f>I945*(1+(H945*((B944/B945)-1))+((1-H945)*(Eur_1M!B944/100)*((A944-A945)/360)))</f>
        <v>111.40102015232</v>
      </c>
      <c r="J944" s="3">
        <f t="shared" si="372"/>
        <v>106.57966093823956</v>
      </c>
      <c r="K944" s="3">
        <f t="shared" si="365"/>
        <v>1.0575692422906471</v>
      </c>
      <c r="L944" s="13">
        <f t="shared" si="373"/>
        <v>1057.569242290647</v>
      </c>
      <c r="M944" s="3">
        <f t="shared" si="374"/>
        <v>5.650056693798788E-3</v>
      </c>
      <c r="N944" s="3">
        <f>SQRT(252)*STDEV(M945:$M$1035)</f>
        <v>5.4232571535082846E-2</v>
      </c>
      <c r="O944" s="3">
        <v>933</v>
      </c>
      <c r="P944" s="3">
        <f t="shared" si="380"/>
        <v>3.7023809523809526</v>
      </c>
      <c r="Q944" s="3">
        <f>(  'Swap(vs6M)_3Y'!B956 + ( ('Swap(vs6M)_5Y'!B952 - 'Swap(vs6M)_3Y'!B956)/2  )*(P944-3) )/100</f>
        <v>3.8306190476190475E-3</v>
      </c>
      <c r="R944" s="3">
        <f t="shared" si="381"/>
        <v>0.7244728633830062</v>
      </c>
      <c r="S944" s="3">
        <f t="shared" si="382"/>
        <v>0.62012087007825134</v>
      </c>
      <c r="T944" s="13">
        <f t="shared" si="383"/>
        <v>0.76561225939885968</v>
      </c>
      <c r="U944" s="13">
        <f t="shared" si="383"/>
        <v>0.73241089353119104</v>
      </c>
      <c r="V944" s="3">
        <f t="shared" si="384"/>
        <v>87.591123980009911</v>
      </c>
      <c r="W944" s="13">
        <f t="shared" si="385"/>
        <v>0.76561225939885968</v>
      </c>
      <c r="X944" s="3">
        <f t="shared" si="386"/>
        <v>2.7805352309876021E-3</v>
      </c>
      <c r="Y944" s="3">
        <f t="shared" si="387"/>
        <v>-7.3394488720473197</v>
      </c>
      <c r="Z944" s="3">
        <f t="shared" si="388"/>
        <v>624.43512726761423</v>
      </c>
      <c r="AA944" s="3">
        <f t="shared" si="389"/>
        <v>2673.4776346208491</v>
      </c>
      <c r="AD944" s="3">
        <f t="shared" si="375"/>
        <v>3.7780229860004955E-3</v>
      </c>
      <c r="AE944" s="3">
        <f>Eur_1M!B943/100</f>
        <v>6.9000000000000008E-4</v>
      </c>
      <c r="AF944" s="3">
        <f t="shared" si="376"/>
        <v>1.5</v>
      </c>
      <c r="AG944" s="3">
        <f t="shared" si="377"/>
        <v>-0.5</v>
      </c>
      <c r="AH944" s="3">
        <f t="shared" si="379"/>
        <v>1.0037780229860005</v>
      </c>
      <c r="AI944" s="3">
        <f t="shared" si="378"/>
        <v>1.0006900000000001</v>
      </c>
      <c r="AL944" s="25"/>
      <c r="AM944" s="25"/>
    </row>
    <row r="945" spans="1:39">
      <c r="A945" s="4">
        <v>41877</v>
      </c>
      <c r="B945" s="3">
        <v>132.1326</v>
      </c>
      <c r="C945" s="3">
        <f t="shared" si="366"/>
        <v>4.8067167966094788E-3</v>
      </c>
      <c r="D945" s="3">
        <f t="shared" si="367"/>
        <v>2.3104526362807691E-5</v>
      </c>
      <c r="E945" s="3">
        <f t="shared" si="368"/>
        <v>1.2666782097354567E-4</v>
      </c>
      <c r="F945" s="3">
        <f t="shared" si="369"/>
        <v>2.4203659049856874E-2</v>
      </c>
      <c r="G945" s="3">
        <f t="shared" si="370"/>
        <v>3.5027842698110781E-2</v>
      </c>
      <c r="H945" s="3">
        <f t="shared" si="371"/>
        <v>1.5</v>
      </c>
      <c r="I945" s="13">
        <f>I946*(1+(H946*((B945/B946)-1))+((1-H946)*(Eur_1M!B945/100)*((A945-A946)/360)))</f>
        <v>110.77337286379944</v>
      </c>
      <c r="J945" s="3">
        <f t="shared" si="372"/>
        <v>105.97917779088722</v>
      </c>
      <c r="K945" s="3">
        <f t="shared" si="365"/>
        <v>1.0516107648329105</v>
      </c>
      <c r="L945" s="13">
        <f t="shared" si="373"/>
        <v>1051.6107648329105</v>
      </c>
      <c r="M945" s="3">
        <f t="shared" si="374"/>
        <v>7.2004182669197728E-3</v>
      </c>
      <c r="N945" s="3">
        <f>SQRT(252)*STDEV(M946:$M$1035)</f>
        <v>5.3558601321856331E-2</v>
      </c>
      <c r="O945" s="3">
        <v>934</v>
      </c>
      <c r="P945" s="3">
        <f t="shared" si="380"/>
        <v>3.7063492063492065</v>
      </c>
      <c r="Q945" s="3">
        <f>(  'Swap(vs6M)_3Y'!B957 + ( ('Swap(vs6M)_5Y'!B953 - 'Swap(vs6M)_3Y'!B957)/2  )*(P945-3) )/100</f>
        <v>3.7945634920634923E-3</v>
      </c>
      <c r="R945" s="3">
        <f t="shared" si="381"/>
        <v>0.67600276593672148</v>
      </c>
      <c r="S945" s="3">
        <f t="shared" si="382"/>
        <v>0.57289238421442967</v>
      </c>
      <c r="T945" s="13">
        <f t="shared" si="383"/>
        <v>0.75048055552464898</v>
      </c>
      <c r="U945" s="13">
        <f t="shared" si="383"/>
        <v>0.71664121927560775</v>
      </c>
      <c r="V945" s="3">
        <f t="shared" si="384"/>
        <v>82.5804945174973</v>
      </c>
      <c r="W945" s="13">
        <f t="shared" si="385"/>
        <v>0.75048055552464898</v>
      </c>
      <c r="X945" s="3">
        <f t="shared" si="386"/>
        <v>2.9276608045417821E-3</v>
      </c>
      <c r="Y945" s="3">
        <f t="shared" si="387"/>
        <v>-7.3250112344960341</v>
      </c>
      <c r="Z945" s="3">
        <f t="shared" si="388"/>
        <v>642.69713962260676</v>
      </c>
      <c r="AA945" s="3">
        <f t="shared" si="389"/>
        <v>2619.0284232658173</v>
      </c>
      <c r="AD945" s="3">
        <f t="shared" si="375"/>
        <v>4.818287591540571E-3</v>
      </c>
      <c r="AE945" s="3">
        <f>Eur_1M!B944/100</f>
        <v>7.0999999999999991E-4</v>
      </c>
      <c r="AF945" s="3">
        <f t="shared" si="376"/>
        <v>1.5</v>
      </c>
      <c r="AG945" s="3">
        <f t="shared" si="377"/>
        <v>-0.5</v>
      </c>
      <c r="AH945" s="3">
        <f t="shared" si="379"/>
        <v>1.0048182875915406</v>
      </c>
      <c r="AI945" s="3">
        <f t="shared" si="378"/>
        <v>1.00071</v>
      </c>
      <c r="AL945" s="25"/>
      <c r="AM945" s="25"/>
    </row>
    <row r="946" spans="1:39">
      <c r="A946" s="4">
        <v>41876</v>
      </c>
      <c r="B946" s="3">
        <v>131.499</v>
      </c>
      <c r="C946" s="3">
        <f t="shared" si="366"/>
        <v>5.4238491220435208E-3</v>
      </c>
      <c r="D946" s="3">
        <f t="shared" si="367"/>
        <v>2.9418139298692273E-5</v>
      </c>
      <c r="E946" s="3">
        <f t="shared" si="368"/>
        <v>1.1508823335455717E-4</v>
      </c>
      <c r="F946" s="3">
        <f t="shared" si="369"/>
        <v>2.2791782270658995E-2</v>
      </c>
      <c r="G946" s="3">
        <f t="shared" si="370"/>
        <v>3.3508932788904981E-2</v>
      </c>
      <c r="H946" s="3">
        <f t="shared" si="371"/>
        <v>1.5</v>
      </c>
      <c r="I946" s="13">
        <f>I947*(1+(H947*((B946/B947)-1))+((1-H947)*(Eur_1M!B946/100)*((A946-A947)/360)))</f>
        <v>109.9786229459712</v>
      </c>
      <c r="J946" s="3">
        <f t="shared" si="372"/>
        <v>105.21882410061571</v>
      </c>
      <c r="K946" s="3">
        <f t="shared" si="365"/>
        <v>1.0440659230777907</v>
      </c>
      <c r="L946" s="13">
        <f t="shared" si="373"/>
        <v>1044.0659230777906</v>
      </c>
      <c r="M946" s="3">
        <f t="shared" si="374"/>
        <v>8.1215165862794213E-3</v>
      </c>
      <c r="N946" s="3">
        <f>SQRT(252)*STDEV(M947:$M$1035)</f>
        <v>5.2503254729678976E-2</v>
      </c>
      <c r="O946" s="3">
        <v>935</v>
      </c>
      <c r="P946" s="3">
        <f t="shared" si="380"/>
        <v>3.7103174603174605</v>
      </c>
      <c r="Q946" s="3">
        <f>(  'Swap(vs6M)_3Y'!B958 + ( ('Swap(vs6M)_5Y'!B954 - 'Swap(vs6M)_3Y'!B958)/2  )*(P946-3) )/100</f>
        <v>3.6725376984126984E-3</v>
      </c>
      <c r="R946" s="3">
        <f t="shared" si="381"/>
        <v>0.61169933611769234</v>
      </c>
      <c r="S946" s="3">
        <f t="shared" si="382"/>
        <v>0.51056659894647849</v>
      </c>
      <c r="T946" s="13">
        <f t="shared" si="383"/>
        <v>0.72963164939464353</v>
      </c>
      <c r="U946" s="13">
        <f t="shared" si="383"/>
        <v>0.69517271542778269</v>
      </c>
      <c r="V946" s="3">
        <f t="shared" si="384"/>
        <v>76.019198554539116</v>
      </c>
      <c r="W946" s="13">
        <f t="shared" si="385"/>
        <v>0.72963164939464353</v>
      </c>
      <c r="X946" s="3">
        <f t="shared" si="386"/>
        <v>3.1335676862060866E-3</v>
      </c>
      <c r="Y946" s="3">
        <f t="shared" si="387"/>
        <v>-7.2265054381003893</v>
      </c>
      <c r="Z946" s="3">
        <f t="shared" si="388"/>
        <v>665.41443691172174</v>
      </c>
      <c r="AA946" s="3">
        <f t="shared" si="389"/>
        <v>2544.4034154123651</v>
      </c>
      <c r="AD946" s="3">
        <f t="shared" si="375"/>
        <v>5.4385848210496412E-3</v>
      </c>
      <c r="AE946" s="3">
        <f>Eur_1M!B945/100</f>
        <v>7.3999999999999999E-4</v>
      </c>
      <c r="AF946" s="3">
        <f t="shared" si="376"/>
        <v>1.5</v>
      </c>
      <c r="AG946" s="3">
        <f t="shared" si="377"/>
        <v>-0.5</v>
      </c>
      <c r="AH946" s="3">
        <f t="shared" si="379"/>
        <v>1.0054385848210496</v>
      </c>
      <c r="AI946" s="3">
        <f t="shared" si="378"/>
        <v>1.00074</v>
      </c>
      <c r="AL946" s="25"/>
      <c r="AM946" s="25"/>
    </row>
    <row r="947" spans="1:39">
      <c r="A947" s="4">
        <v>41873</v>
      </c>
      <c r="B947" s="3">
        <v>130.7877</v>
      </c>
      <c r="C947" s="3">
        <f t="shared" si="366"/>
        <v>1.8589350344706468E-3</v>
      </c>
      <c r="D947" s="3">
        <f t="shared" si="367"/>
        <v>3.4556394623823848E-6</v>
      </c>
      <c r="E947" s="3">
        <f t="shared" si="368"/>
        <v>8.8564726730656841E-5</v>
      </c>
      <c r="F947" s="3">
        <f t="shared" si="369"/>
        <v>1.9069295154419037E-2</v>
      </c>
      <c r="G947" s="3">
        <f t="shared" si="370"/>
        <v>2.9779583705348809E-2</v>
      </c>
      <c r="H947" s="3">
        <f t="shared" si="371"/>
        <v>1.5</v>
      </c>
      <c r="I947" s="13">
        <f>I948*(1+(H948*((B947/B948)-1))+((1-H948)*(Eur_1M!B947/100)*((A947-A948)/360)))</f>
        <v>109.08904697819327</v>
      </c>
      <c r="J947" s="3">
        <f t="shared" si="372"/>
        <v>104.36774836634557</v>
      </c>
      <c r="K947" s="3">
        <f t="shared" si="365"/>
        <v>1.0356208641284512</v>
      </c>
      <c r="L947" s="13">
        <f t="shared" si="373"/>
        <v>1035.6208641284513</v>
      </c>
      <c r="M947" s="3">
        <f t="shared" si="374"/>
        <v>2.7859864213122853E-3</v>
      </c>
      <c r="N947" s="3">
        <f>SQRT(252)*STDEV(M948:$M$1035)</f>
        <v>5.2713329974746224E-2</v>
      </c>
      <c r="O947" s="3">
        <v>936</v>
      </c>
      <c r="P947" s="3">
        <f t="shared" si="380"/>
        <v>3.7142857142857144</v>
      </c>
      <c r="Q947" s="3">
        <f>(  'Swap(vs6M)_3Y'!B959 + ( ('Swap(vs6M)_5Y'!B955 - 'Swap(vs6M)_3Y'!B959)/2  )*(P947-3) )/100</f>
        <v>3.8617857142857143E-3</v>
      </c>
      <c r="R947" s="3">
        <f t="shared" si="381"/>
        <v>0.53651371356217548</v>
      </c>
      <c r="S947" s="3">
        <f t="shared" si="382"/>
        <v>0.43492204202312484</v>
      </c>
      <c r="T947" s="13">
        <f t="shared" si="383"/>
        <v>0.70419821962469986</v>
      </c>
      <c r="U947" s="13">
        <f t="shared" si="383"/>
        <v>0.66819049267491137</v>
      </c>
      <c r="V947" s="3">
        <f t="shared" si="384"/>
        <v>70.607839897198801</v>
      </c>
      <c r="W947" s="13">
        <f t="shared" si="385"/>
        <v>0.70419821962469986</v>
      </c>
      <c r="X947" s="3">
        <f t="shared" si="386"/>
        <v>3.2835678456050212E-3</v>
      </c>
      <c r="Y947" s="3">
        <f t="shared" si="387"/>
        <v>-7.4364713957816679</v>
      </c>
      <c r="Z947" s="3">
        <f t="shared" si="388"/>
        <v>689.51439428891149</v>
      </c>
      <c r="AA947" s="3">
        <f t="shared" si="389"/>
        <v>2446.505392790642</v>
      </c>
      <c r="AD947" s="3">
        <f t="shared" si="375"/>
        <v>1.8606639253344603E-3</v>
      </c>
      <c r="AE947" s="3">
        <f>Eur_1M!B946/100</f>
        <v>7.9000000000000001E-4</v>
      </c>
      <c r="AF947" s="3">
        <f t="shared" si="376"/>
        <v>1.5</v>
      </c>
      <c r="AG947" s="3">
        <f t="shared" si="377"/>
        <v>-0.5</v>
      </c>
      <c r="AH947" s="3">
        <f t="shared" si="379"/>
        <v>1.0018606639253345</v>
      </c>
      <c r="AI947" s="3">
        <f t="shared" si="378"/>
        <v>1.0007900000000001</v>
      </c>
      <c r="AL947" s="25"/>
      <c r="AM947" s="25"/>
    </row>
    <row r="948" spans="1:39">
      <c r="A948" s="4">
        <v>41872</v>
      </c>
      <c r="B948" s="3">
        <v>130.54480000000001</v>
      </c>
      <c r="C948" s="3">
        <f t="shared" si="366"/>
        <v>6.7125924927242888E-4</v>
      </c>
      <c r="D948" s="3">
        <f t="shared" si="367"/>
        <v>4.5058897973378482E-7</v>
      </c>
      <c r="E948" s="3">
        <f t="shared" si="368"/>
        <v>8.8085882883319209E-5</v>
      </c>
      <c r="F948" s="3">
        <f t="shared" si="369"/>
        <v>1.8935699395292452E-2</v>
      </c>
      <c r="G948" s="3">
        <f t="shared" si="370"/>
        <v>2.9731950424229291E-2</v>
      </c>
      <c r="H948" s="3">
        <f t="shared" si="371"/>
        <v>1.5</v>
      </c>
      <c r="I948" s="13">
        <f>I949*(1+(H949*((B948/B949)-1))+((1-H949)*(Eur_1M!B948/100)*((A948-A949)/360)))</f>
        <v>108.78554934105141</v>
      </c>
      <c r="J948" s="3">
        <f t="shared" si="372"/>
        <v>104.0773858973313</v>
      </c>
      <c r="K948" s="3">
        <f t="shared" si="365"/>
        <v>1.0327396538333369</v>
      </c>
      <c r="L948" s="13">
        <f t="shared" si="373"/>
        <v>1032.7396538333369</v>
      </c>
      <c r="M948" s="3">
        <f t="shared" si="374"/>
        <v>1.0055544851918256E-3</v>
      </c>
      <c r="N948" s="3">
        <f>SQRT(252)*STDEV(M949:$M$1035)</f>
        <v>5.3018850922595354E-2</v>
      </c>
      <c r="O948" s="3">
        <v>937</v>
      </c>
      <c r="P948" s="3">
        <f t="shared" si="380"/>
        <v>3.7182539682539684</v>
      </c>
      <c r="Q948" s="3">
        <f>(  'Swap(vs6M)_3Y'!B960 + ( ('Swap(vs6M)_5Y'!B956 - 'Swap(vs6M)_3Y'!B960)/2  )*(P948-3) )/100</f>
        <v>3.9039523809523808E-3</v>
      </c>
      <c r="R948" s="3">
        <f t="shared" si="381"/>
        <v>0.50821138336628047</v>
      </c>
      <c r="S948" s="3">
        <f t="shared" si="382"/>
        <v>0.40597632810139084</v>
      </c>
      <c r="T948" s="13">
        <f t="shared" si="383"/>
        <v>0.69434744570696216</v>
      </c>
      <c r="U948" s="13">
        <f t="shared" si="383"/>
        <v>0.65762000315189495</v>
      </c>
      <c r="V948" s="3">
        <f t="shared" si="384"/>
        <v>68.937125004120162</v>
      </c>
      <c r="W948" s="13">
        <f t="shared" si="385"/>
        <v>0.69434744570696216</v>
      </c>
      <c r="X948" s="3">
        <f t="shared" si="386"/>
        <v>3.3207397887875688E-3</v>
      </c>
      <c r="Y948" s="3">
        <f t="shared" si="387"/>
        <v>-7.5082310464855393</v>
      </c>
      <c r="Z948" s="3">
        <f t="shared" si="388"/>
        <v>698.20975570140217</v>
      </c>
      <c r="AA948" s="3">
        <f t="shared" si="389"/>
        <v>2409.9603401796926</v>
      </c>
      <c r="AD948" s="3">
        <f t="shared" si="375"/>
        <v>6.7148459418109319E-4</v>
      </c>
      <c r="AE948" s="3">
        <f>Eur_1M!B947/100</f>
        <v>8.1000000000000006E-4</v>
      </c>
      <c r="AF948" s="3">
        <f t="shared" si="376"/>
        <v>1.5</v>
      </c>
      <c r="AG948" s="3">
        <f t="shared" si="377"/>
        <v>-0.5</v>
      </c>
      <c r="AH948" s="3">
        <f t="shared" si="379"/>
        <v>1.0006714845941811</v>
      </c>
      <c r="AI948" s="3">
        <f t="shared" si="378"/>
        <v>1.00081</v>
      </c>
      <c r="AL948" s="25"/>
      <c r="AM948" s="25"/>
    </row>
    <row r="949" spans="1:39">
      <c r="A949" s="4">
        <v>41871</v>
      </c>
      <c r="B949" s="3">
        <v>130.4572</v>
      </c>
      <c r="C949" s="3">
        <f t="shared" si="366"/>
        <v>2.0065005049568377E-3</v>
      </c>
      <c r="D949" s="3">
        <f t="shared" si="367"/>
        <v>4.0260442763920443E-6</v>
      </c>
      <c r="E949" s="3">
        <f t="shared" si="368"/>
        <v>8.8202388805043574E-5</v>
      </c>
      <c r="F949" s="3">
        <f t="shared" si="369"/>
        <v>1.7511383108699381E-2</v>
      </c>
      <c r="G949" s="3">
        <f t="shared" si="370"/>
        <v>3.0301180171148034E-2</v>
      </c>
      <c r="H949" s="3">
        <f t="shared" si="371"/>
        <v>1.5</v>
      </c>
      <c r="I949" s="13">
        <f>I950*(1+(H950*((B949/B950)-1))+((1-H950)*(Eur_1M!B949/100)*((A949-A950)/360)))</f>
        <v>108.67621452425792</v>
      </c>
      <c r="J949" s="3">
        <f t="shared" si="372"/>
        <v>103.97278301589752</v>
      </c>
      <c r="K949" s="3">
        <f t="shared" si="365"/>
        <v>1.0317016997895212</v>
      </c>
      <c r="L949" s="13">
        <f t="shared" si="373"/>
        <v>1031.7016997895212</v>
      </c>
      <c r="M949" s="3">
        <f t="shared" si="374"/>
        <v>3.0070383030537983E-3</v>
      </c>
      <c r="N949" s="3">
        <f>SQRT(252)*STDEV(M950:$M$1035)</f>
        <v>5.3211433482640944E-2</v>
      </c>
      <c r="O949" s="3">
        <v>938</v>
      </c>
      <c r="P949" s="3">
        <f t="shared" si="380"/>
        <v>3.7222222222222223</v>
      </c>
      <c r="Q949" s="3">
        <f>(  'Swap(vs6M)_3Y'!B961 + ( ('Swap(vs6M)_5Y'!B957 - 'Swap(vs6M)_3Y'!B961)/2  )*(P949-3) )/100</f>
        <v>3.8638888888888889E-3</v>
      </c>
      <c r="R949" s="3">
        <f t="shared" si="381"/>
        <v>0.49543069840719639</v>
      </c>
      <c r="S949" s="3">
        <f t="shared" si="382"/>
        <v>0.39276955251407597</v>
      </c>
      <c r="T949" s="13">
        <f t="shared" si="383"/>
        <v>0.68985193517234955</v>
      </c>
      <c r="U949" s="13">
        <f t="shared" si="383"/>
        <v>0.65275515265051975</v>
      </c>
      <c r="V949" s="3">
        <f t="shared" si="384"/>
        <v>68.287162829727777</v>
      </c>
      <c r="W949" s="13">
        <f t="shared" si="385"/>
        <v>0.68985193517234955</v>
      </c>
      <c r="X949" s="3">
        <f t="shared" si="386"/>
        <v>3.331583323585843E-3</v>
      </c>
      <c r="Y949" s="3">
        <f t="shared" si="387"/>
        <v>-7.5065650724404964</v>
      </c>
      <c r="Z949" s="3">
        <f t="shared" si="388"/>
        <v>702.37044392942062</v>
      </c>
      <c r="AA949" s="3">
        <f t="shared" si="389"/>
        <v>2395.0052686930708</v>
      </c>
      <c r="AD949" s="3">
        <f t="shared" si="375"/>
        <v>2.0085148741473269E-3</v>
      </c>
      <c r="AE949" s="3">
        <f>Eur_1M!B948/100</f>
        <v>8.4000000000000003E-4</v>
      </c>
      <c r="AF949" s="3">
        <f t="shared" si="376"/>
        <v>1.5</v>
      </c>
      <c r="AG949" s="3">
        <f t="shared" si="377"/>
        <v>-0.5</v>
      </c>
      <c r="AH949" s="3">
        <f t="shared" si="379"/>
        <v>1.0020085148741473</v>
      </c>
      <c r="AI949" s="3">
        <f t="shared" si="378"/>
        <v>1.00084</v>
      </c>
      <c r="AL949" s="25"/>
      <c r="AM949" s="25"/>
    </row>
    <row r="950" spans="1:39">
      <c r="A950" s="4">
        <v>41870</v>
      </c>
      <c r="B950" s="3">
        <v>130.19569999999999</v>
      </c>
      <c r="C950" s="3">
        <f t="shared" si="366"/>
        <v>2.4439247826675446E-3</v>
      </c>
      <c r="D950" s="3">
        <f t="shared" si="367"/>
        <v>5.9727683433366048E-6</v>
      </c>
      <c r="E950" s="3">
        <f t="shared" si="368"/>
        <v>8.5617490817076181E-5</v>
      </c>
      <c r="F950" s="3">
        <f t="shared" si="369"/>
        <v>1.6705360128906867E-2</v>
      </c>
      <c r="G950" s="3">
        <f t="shared" si="370"/>
        <v>3.0049407288034534E-2</v>
      </c>
      <c r="H950" s="3">
        <f t="shared" si="371"/>
        <v>1.5</v>
      </c>
      <c r="I950" s="13">
        <f>I951*(1+(H951*((B950/B951)-1))+((1-H951)*(Eur_1M!B950/100)*((A950-A951)/360)))</f>
        <v>108.34991183277504</v>
      </c>
      <c r="J950" s="3">
        <f t="shared" si="372"/>
        <v>103.660602479544</v>
      </c>
      <c r="K950" s="3">
        <f t="shared" si="365"/>
        <v>1.0286039930565209</v>
      </c>
      <c r="L950" s="13">
        <f t="shared" si="373"/>
        <v>1028.6039930565209</v>
      </c>
      <c r="M950" s="3">
        <f t="shared" si="374"/>
        <v>3.6624194375260277E-3</v>
      </c>
      <c r="N950" s="3">
        <f>SQRT(252)*STDEV(M951:$M$1035)</f>
        <v>5.3315515588847624E-2</v>
      </c>
      <c r="O950" s="3">
        <v>939</v>
      </c>
      <c r="P950" s="3">
        <f t="shared" si="380"/>
        <v>3.7261904761904763</v>
      </c>
      <c r="Q950" s="3">
        <f>(  'Swap(vs6M)_3Y'!B962 + ( ('Swap(vs6M)_5Y'!B958 - 'Swap(vs6M)_3Y'!B962)/2  )*(P950-3) )/100</f>
        <v>3.9048809523809526E-3</v>
      </c>
      <c r="R950" s="3">
        <f t="shared" si="381"/>
        <v>0.46687044393845917</v>
      </c>
      <c r="S950" s="3">
        <f t="shared" si="382"/>
        <v>0.36395367593866579</v>
      </c>
      <c r="T950" s="13">
        <f t="shared" si="383"/>
        <v>0.67970371376278538</v>
      </c>
      <c r="U950" s="13">
        <f t="shared" si="383"/>
        <v>0.64205369916869137</v>
      </c>
      <c r="V950" s="3">
        <f t="shared" si="384"/>
        <v>66.36671141393947</v>
      </c>
      <c r="W950" s="13">
        <f t="shared" si="385"/>
        <v>0.67970371376278538</v>
      </c>
      <c r="X950" s="3">
        <f t="shared" si="386"/>
        <v>3.3794386634392643E-3</v>
      </c>
      <c r="Y950" s="3">
        <f t="shared" si="387"/>
        <v>-7.5527351305333577</v>
      </c>
      <c r="Z950" s="3">
        <f t="shared" si="388"/>
        <v>710.32916288291074</v>
      </c>
      <c r="AA950" s="3">
        <f t="shared" si="389"/>
        <v>2357.8559875225469</v>
      </c>
      <c r="AD950" s="3">
        <f t="shared" si="375"/>
        <v>2.4469136011591175E-3</v>
      </c>
      <c r="AE950" s="3">
        <f>Eur_1M!B949/100</f>
        <v>8.699999999999999E-4</v>
      </c>
      <c r="AF950" s="3">
        <f t="shared" si="376"/>
        <v>1.5</v>
      </c>
      <c r="AG950" s="3">
        <f t="shared" si="377"/>
        <v>-0.5</v>
      </c>
      <c r="AH950" s="3">
        <f t="shared" si="379"/>
        <v>1.0024469136011591</v>
      </c>
      <c r="AI950" s="3">
        <f t="shared" si="378"/>
        <v>1.0008699999999999</v>
      </c>
      <c r="AL950" s="25"/>
      <c r="AM950" s="25"/>
    </row>
    <row r="951" spans="1:39">
      <c r="A951" s="4">
        <v>41869</v>
      </c>
      <c r="B951" s="3">
        <v>129.87790000000001</v>
      </c>
      <c r="C951" s="3">
        <f t="shared" si="366"/>
        <v>1.6097286857128757E-3</v>
      </c>
      <c r="D951" s="3">
        <f t="shared" si="367"/>
        <v>2.5912264416069024E-6</v>
      </c>
      <c r="E951" s="3">
        <f t="shared" si="368"/>
        <v>8.0181018307848574E-5</v>
      </c>
      <c r="F951" s="3">
        <f t="shared" si="369"/>
        <v>1.3529113126100539E-2</v>
      </c>
      <c r="G951" s="3">
        <f t="shared" si="370"/>
        <v>2.9916008798505055E-2</v>
      </c>
      <c r="H951" s="3">
        <f t="shared" si="371"/>
        <v>1.5</v>
      </c>
      <c r="I951" s="13">
        <f>I952*(1+(H952*((B951/B952)-1))+((1-H952)*(Eur_1M!B951/100)*((A951-A952)/360)))</f>
        <v>107.95381478912817</v>
      </c>
      <c r="J951" s="3">
        <f t="shared" si="372"/>
        <v>103.28164824238532</v>
      </c>
      <c r="K951" s="3">
        <f t="shared" si="365"/>
        <v>1.0248437038800806</v>
      </c>
      <c r="L951" s="13">
        <f t="shared" si="373"/>
        <v>1024.8437038800805</v>
      </c>
      <c r="M951" s="3">
        <f t="shared" si="374"/>
        <v>2.4099645262140989E-3</v>
      </c>
      <c r="N951" s="3">
        <f>SQRT(252)*STDEV(M952:$M$1035)</f>
        <v>5.3570426178686639E-2</v>
      </c>
      <c r="O951" s="3">
        <v>940</v>
      </c>
      <c r="P951" s="3">
        <f t="shared" si="380"/>
        <v>3.7301587301587302</v>
      </c>
      <c r="Q951" s="3">
        <f>(  'Swap(vs6M)_3Y'!B963 + ( ('Swap(vs6M)_5Y'!B959 - 'Swap(vs6M)_3Y'!B963)/2  )*(P951-3) )/100</f>
        <v>3.8642857142857146E-3</v>
      </c>
      <c r="R951" s="3">
        <f t="shared" si="381"/>
        <v>0.42823547217342534</v>
      </c>
      <c r="S951" s="3">
        <f t="shared" si="382"/>
        <v>0.32477159289802376</v>
      </c>
      <c r="T951" s="13">
        <f t="shared" si="383"/>
        <v>0.66576015343205219</v>
      </c>
      <c r="U951" s="13">
        <f t="shared" si="383"/>
        <v>0.62732302716872446</v>
      </c>
      <c r="V951" s="3">
        <f t="shared" si="384"/>
        <v>63.954699862562506</v>
      </c>
      <c r="W951" s="13">
        <f t="shared" si="385"/>
        <v>0.66576015343205219</v>
      </c>
      <c r="X951" s="3">
        <f t="shared" si="386"/>
        <v>3.4327485256846714E-3</v>
      </c>
      <c r="Y951" s="3">
        <f t="shared" si="387"/>
        <v>-7.5628801276499749</v>
      </c>
      <c r="Z951" s="3">
        <f t="shared" si="388"/>
        <v>720.45967571214942</v>
      </c>
      <c r="AA951" s="3">
        <f t="shared" si="389"/>
        <v>2306.5264983171501</v>
      </c>
      <c r="AD951" s="3">
        <f t="shared" si="375"/>
        <v>1.611024994408794E-3</v>
      </c>
      <c r="AE951" s="3">
        <f>Eur_1M!B950/100</f>
        <v>8.8999999999999995E-4</v>
      </c>
      <c r="AF951" s="3">
        <f t="shared" si="376"/>
        <v>1.5</v>
      </c>
      <c r="AG951" s="3">
        <f t="shared" si="377"/>
        <v>-0.5</v>
      </c>
      <c r="AH951" s="3">
        <f t="shared" si="379"/>
        <v>1.0016110249944088</v>
      </c>
      <c r="AI951" s="3">
        <f t="shared" si="378"/>
        <v>1.0008900000000001</v>
      </c>
      <c r="AL951" s="25"/>
      <c r="AM951" s="25"/>
    </row>
    <row r="952" spans="1:39">
      <c r="A952" s="4">
        <v>41866</v>
      </c>
      <c r="B952" s="11">
        <f>B953</f>
        <v>129.66900000000001</v>
      </c>
      <c r="C952" s="3">
        <f t="shared" si="366"/>
        <v>0</v>
      </c>
      <c r="D952" s="3">
        <f t="shared" si="367"/>
        <v>0</v>
      </c>
      <c r="E952" s="3">
        <f t="shared" si="368"/>
        <v>7.8276024285609216E-5</v>
      </c>
      <c r="F952" s="3">
        <f t="shared" si="369"/>
        <v>1.2747775905437575E-2</v>
      </c>
      <c r="G952" s="3">
        <f t="shared" si="370"/>
        <v>2.9730443285653611E-2</v>
      </c>
      <c r="H952" s="3">
        <f t="shared" si="371"/>
        <v>1.5</v>
      </c>
      <c r="I952" s="13">
        <f>I953*(1+(H953*((B952/B953)-1))+((1-H953)*(Eur_1M!B952/100)*((A952-A953)/360)))</f>
        <v>107.69396316737875</v>
      </c>
      <c r="J952" s="3">
        <f t="shared" si="372"/>
        <v>103.03304281936103</v>
      </c>
      <c r="K952" s="3">
        <f t="shared" si="365"/>
        <v>1.0223768406292255</v>
      </c>
      <c r="L952" s="13">
        <f t="shared" si="373"/>
        <v>1022.3768406292255</v>
      </c>
      <c r="M952" s="3">
        <f t="shared" si="374"/>
        <v>-1.2361118750108091E-6</v>
      </c>
      <c r="N952" s="3">
        <f>SQRT(252)*STDEV(M953:$M$1035)</f>
        <v>5.3873550200636777E-2</v>
      </c>
      <c r="O952" s="3">
        <v>941</v>
      </c>
      <c r="P952" s="3">
        <f t="shared" si="380"/>
        <v>3.7341269841269842</v>
      </c>
      <c r="Q952" s="3">
        <f>(  'Swap(vs6M)_3Y'!B964 + ( ('Swap(vs6M)_5Y'!B960 - 'Swap(vs6M)_3Y'!B964)/2  )*(P952-3) )/100</f>
        <v>4.2939384920634921E-3</v>
      </c>
      <c r="R952" s="3">
        <f t="shared" si="381"/>
        <v>0.41864750916637311</v>
      </c>
      <c r="S952" s="3">
        <f t="shared" si="382"/>
        <v>0.31454285703654039</v>
      </c>
      <c r="T952" s="13">
        <f t="shared" si="383"/>
        <v>0.66226311854777298</v>
      </c>
      <c r="U952" s="13">
        <f t="shared" si="383"/>
        <v>0.62344561415320199</v>
      </c>
      <c r="V952" s="3">
        <f t="shared" si="384"/>
        <v>63.553542154533829</v>
      </c>
      <c r="W952" s="13">
        <f t="shared" si="385"/>
        <v>0.66226311854777298</v>
      </c>
      <c r="X952" s="3">
        <f t="shared" si="386"/>
        <v>3.433764088007679E-3</v>
      </c>
      <c r="Y952" s="3">
        <f t="shared" si="387"/>
        <v>-7.8429673510348739</v>
      </c>
      <c r="Z952" s="3">
        <f t="shared" si="388"/>
        <v>722.03315274406043</v>
      </c>
      <c r="AA952" s="3">
        <f t="shared" si="389"/>
        <v>2290.9949429569533</v>
      </c>
      <c r="AD952" s="3">
        <f t="shared" si="375"/>
        <v>0</v>
      </c>
      <c r="AE952" s="3">
        <f>Eur_1M!B951/100</f>
        <v>8.7999999999999992E-4</v>
      </c>
      <c r="AF952" s="3">
        <f t="shared" si="376"/>
        <v>1.5</v>
      </c>
      <c r="AG952" s="3">
        <f t="shared" si="377"/>
        <v>-0.5</v>
      </c>
      <c r="AH952" s="3">
        <f t="shared" si="379"/>
        <v>1</v>
      </c>
      <c r="AI952" s="3">
        <f t="shared" si="378"/>
        <v>1.00088</v>
      </c>
      <c r="AL952" s="25"/>
      <c r="AM952" s="25"/>
    </row>
    <row r="953" spans="1:39">
      <c r="A953" s="4">
        <v>41865</v>
      </c>
      <c r="B953" s="3">
        <v>129.66900000000001</v>
      </c>
      <c r="C953" s="3">
        <f t="shared" si="366"/>
        <v>2.4306714996250585E-3</v>
      </c>
      <c r="D953" s="3">
        <f t="shared" si="367"/>
        <v>5.9081639390895307E-6</v>
      </c>
      <c r="E953" s="3">
        <f t="shared" si="368"/>
        <v>7.8336576248744838E-5</v>
      </c>
      <c r="F953" s="3">
        <f t="shared" si="369"/>
        <v>1.2993848990385172E-2</v>
      </c>
      <c r="G953" s="3">
        <f t="shared" si="370"/>
        <v>2.967611144398263E-2</v>
      </c>
      <c r="H953" s="3">
        <f t="shared" si="371"/>
        <v>1.5</v>
      </c>
      <c r="I953" s="13">
        <f>I954*(1+(H954*((B953/B954)-1))+((1-H954)*(Eur_1M!B953/100)*((A953-A954)/360)))</f>
        <v>107.69409628924778</v>
      </c>
      <c r="J953" s="3">
        <f t="shared" si="372"/>
        <v>103.0331701798075</v>
      </c>
      <c r="K953" s="3">
        <f t="shared" si="365"/>
        <v>1.02237810440216</v>
      </c>
      <c r="L953" s="13">
        <f t="shared" si="373"/>
        <v>1022.37810440216</v>
      </c>
      <c r="M953" s="3">
        <f t="shared" si="374"/>
        <v>3.6425498178532549E-3</v>
      </c>
      <c r="N953" s="3">
        <f>SQRT(252)*STDEV(M954:$M$1035)</f>
        <v>5.3985046704472371E-2</v>
      </c>
      <c r="O953" s="3">
        <v>942</v>
      </c>
      <c r="P953" s="3">
        <f t="shared" si="380"/>
        <v>3.7380952380952381</v>
      </c>
      <c r="Q953" s="3">
        <f>(  'Swap(vs6M)_3Y'!B965 + ( ('Swap(vs6M)_5Y'!B961 - 'Swap(vs6M)_3Y'!B965)/2  )*(P953-3) )/100</f>
        <v>4.3752380952380952E-3</v>
      </c>
      <c r="R953" s="3">
        <f t="shared" si="381"/>
        <v>0.42091832476152574</v>
      </c>
      <c r="S953" s="3">
        <f t="shared" si="382"/>
        <v>0.31654280229047549</v>
      </c>
      <c r="T953" s="13">
        <f t="shared" si="383"/>
        <v>0.6630926381826393</v>
      </c>
      <c r="U953" s="13">
        <f t="shared" si="383"/>
        <v>0.62420472876083111</v>
      </c>
      <c r="V953" s="3">
        <f t="shared" si="384"/>
        <v>63.852539103926574</v>
      </c>
      <c r="W953" s="13">
        <f t="shared" si="385"/>
        <v>0.6630926381826393</v>
      </c>
      <c r="X953" s="3">
        <f t="shared" si="386"/>
        <v>3.4215855348333482E-3</v>
      </c>
      <c r="Y953" s="3">
        <f t="shared" si="387"/>
        <v>-7.8982976752162228</v>
      </c>
      <c r="Z953" s="3">
        <f t="shared" si="388"/>
        <v>721.72927974743936</v>
      </c>
      <c r="AA953" s="3">
        <f t="shared" si="389"/>
        <v>2295.485245052143</v>
      </c>
      <c r="AD953" s="3">
        <f t="shared" si="375"/>
        <v>2.4336279765173607E-3</v>
      </c>
      <c r="AE953" s="3">
        <f>Eur_1M!B952/100</f>
        <v>8.8999999999999995E-4</v>
      </c>
      <c r="AF953" s="3">
        <f t="shared" si="376"/>
        <v>1.5</v>
      </c>
      <c r="AG953" s="3">
        <f t="shared" si="377"/>
        <v>-0.5</v>
      </c>
      <c r="AH953" s="3">
        <f t="shared" si="379"/>
        <v>1.0024336279765174</v>
      </c>
      <c r="AI953" s="3">
        <f t="shared" si="378"/>
        <v>1.0008900000000001</v>
      </c>
      <c r="AL953" s="25"/>
      <c r="AM953" s="25"/>
    </row>
    <row r="954" spans="1:39">
      <c r="A954" s="4">
        <v>41864</v>
      </c>
      <c r="B954" s="3">
        <v>129.35419999999999</v>
      </c>
      <c r="C954" s="3">
        <f t="shared" si="366"/>
        <v>2.2823894883088965E-3</v>
      </c>
      <c r="D954" s="3">
        <f t="shared" si="367"/>
        <v>5.2093017763429466E-6</v>
      </c>
      <c r="E954" s="3">
        <f t="shared" si="368"/>
        <v>7.8585250486668551E-5</v>
      </c>
      <c r="F954" s="3">
        <f t="shared" si="369"/>
        <v>1.3044475170808449E-2</v>
      </c>
      <c r="G954" s="3">
        <f t="shared" si="370"/>
        <v>2.971488527099618E-2</v>
      </c>
      <c r="H954" s="3">
        <f t="shared" si="371"/>
        <v>1.5</v>
      </c>
      <c r="I954" s="13">
        <f>I955*(1+(H955*((B954/B955)-1))+((1-H955)*(Eur_1M!B954/100)*((A954-A955)/360)))</f>
        <v>107.30252876348392</v>
      </c>
      <c r="J954" s="3">
        <f t="shared" si="372"/>
        <v>102.65854942612611</v>
      </c>
      <c r="K954" s="3">
        <f t="shared" si="365"/>
        <v>1.018660815539262</v>
      </c>
      <c r="L954" s="13">
        <f t="shared" si="373"/>
        <v>1018.660815539262</v>
      </c>
      <c r="M954" s="3">
        <f t="shared" si="374"/>
        <v>3.4203741395473996E-3</v>
      </c>
      <c r="N954" s="3">
        <f>SQRT(252)*STDEV(M955:$M$1035)</f>
        <v>5.4128575727845719E-2</v>
      </c>
      <c r="O954" s="3">
        <v>943</v>
      </c>
      <c r="P954" s="3">
        <f t="shared" si="380"/>
        <v>3.7420634920634921</v>
      </c>
      <c r="Q954" s="3">
        <f>(  'Swap(vs6M)_3Y'!B966 + ( ('Swap(vs6M)_5Y'!B962 - 'Swap(vs6M)_3Y'!B966)/2  )*(P954-3) )/100</f>
        <v>4.3572222222222224E-3</v>
      </c>
      <c r="R954" s="3">
        <f t="shared" si="381"/>
        <v>0.38464651740603301</v>
      </c>
      <c r="S954" s="3">
        <f t="shared" si="382"/>
        <v>0.27993796012628847</v>
      </c>
      <c r="T954" s="13">
        <f t="shared" si="383"/>
        <v>0.64975033756415479</v>
      </c>
      <c r="U954" s="13">
        <f t="shared" si="383"/>
        <v>0.61023744846318395</v>
      </c>
      <c r="V954" s="3">
        <f t="shared" si="384"/>
        <v>61.507005559972413</v>
      </c>
      <c r="W954" s="13">
        <f t="shared" si="385"/>
        <v>0.64975033756415479</v>
      </c>
      <c r="X954" s="3">
        <f t="shared" si="386"/>
        <v>3.4735272958468623E-3</v>
      </c>
      <c r="Y954" s="3">
        <f t="shared" si="387"/>
        <v>-7.8961710913871475</v>
      </c>
      <c r="Z954" s="3">
        <f t="shared" si="388"/>
        <v>730.07532253476734</v>
      </c>
      <c r="AA954" s="3">
        <f t="shared" si="389"/>
        <v>2246.615934990627</v>
      </c>
      <c r="AD954" s="3">
        <f t="shared" si="375"/>
        <v>2.2849961219375547E-3</v>
      </c>
      <c r="AE954" s="3">
        <f>Eur_1M!B953/100</f>
        <v>8.9999999999999998E-4</v>
      </c>
      <c r="AF954" s="3">
        <f t="shared" si="376"/>
        <v>1.5</v>
      </c>
      <c r="AG954" s="3">
        <f t="shared" si="377"/>
        <v>-0.5</v>
      </c>
      <c r="AH954" s="3">
        <f t="shared" si="379"/>
        <v>1.0022849961219376</v>
      </c>
      <c r="AI954" s="3">
        <f t="shared" si="378"/>
        <v>1.0008999999999999</v>
      </c>
      <c r="AL954" s="25"/>
      <c r="AM954" s="25"/>
    </row>
    <row r="955" spans="1:39">
      <c r="A955" s="4">
        <v>41863</v>
      </c>
      <c r="B955" s="3">
        <v>129.05930000000001</v>
      </c>
      <c r="C955" s="3">
        <f t="shared" si="366"/>
        <v>1.2048231592586094E-3</v>
      </c>
      <c r="D955" s="3">
        <f t="shared" si="367"/>
        <v>1.4515988450858965E-6</v>
      </c>
      <c r="E955" s="3">
        <f t="shared" si="368"/>
        <v>7.7777973365399387E-5</v>
      </c>
      <c r="F955" s="3">
        <f t="shared" si="369"/>
        <v>1.286018593155196E-2</v>
      </c>
      <c r="G955" s="3">
        <f t="shared" si="370"/>
        <v>2.9594092377056565E-2</v>
      </c>
      <c r="H955" s="3">
        <f t="shared" si="371"/>
        <v>1.5</v>
      </c>
      <c r="I955" s="13">
        <f>I956*(1+(H956*((B955/B956)-1))+((1-H956)*(Eur_1M!B955/100)*((A955-A956)/360)))</f>
        <v>106.93614091794552</v>
      </c>
      <c r="J955" s="3">
        <f t="shared" si="372"/>
        <v>102.30801859350015</v>
      </c>
      <c r="K955" s="3">
        <f t="shared" si="365"/>
        <v>1.0151825662767262</v>
      </c>
      <c r="L955" s="13">
        <f t="shared" si="373"/>
        <v>1015.1825662767262</v>
      </c>
      <c r="M955" s="3">
        <f t="shared" si="374"/>
        <v>1.8054153540631402E-3</v>
      </c>
      <c r="N955" s="3">
        <f>SQRT(252)*STDEV(M956:$M$1035)</f>
        <v>5.4441749449207974E-2</v>
      </c>
      <c r="O955" s="3">
        <v>944</v>
      </c>
      <c r="P955" s="3">
        <f t="shared" si="380"/>
        <v>3.746031746031746</v>
      </c>
      <c r="Q955" s="3">
        <f>(  'Swap(vs6M)_3Y'!B967 + ( ('Swap(vs6M)_5Y'!B963 - 'Swap(vs6M)_3Y'!B967)/2  )*(P955-3) )/100</f>
        <v>4.450952380952381E-3</v>
      </c>
      <c r="R955" s="3">
        <f t="shared" si="381"/>
        <v>0.35392656863917005</v>
      </c>
      <c r="S955" s="3">
        <f t="shared" si="382"/>
        <v>0.24855636987571741</v>
      </c>
      <c r="T955" s="13">
        <f t="shared" si="383"/>
        <v>0.63830304238449131</v>
      </c>
      <c r="U955" s="13">
        <f t="shared" si="383"/>
        <v>0.59814801939290252</v>
      </c>
      <c r="V955" s="3">
        <f t="shared" si="384"/>
        <v>59.73658459145895</v>
      </c>
      <c r="W955" s="13">
        <f t="shared" si="385"/>
        <v>0.63830304238449131</v>
      </c>
      <c r="X955" s="3">
        <f t="shared" si="386"/>
        <v>3.5030584201849284E-3</v>
      </c>
      <c r="Y955" s="3">
        <f t="shared" si="387"/>
        <v>-7.9685039947204466</v>
      </c>
      <c r="Z955" s="3">
        <f t="shared" si="388"/>
        <v>736.27356531491967</v>
      </c>
      <c r="AA955" s="3">
        <f t="shared" si="389"/>
        <v>2203.631404843275</v>
      </c>
      <c r="AD955" s="3">
        <f t="shared" si="375"/>
        <v>1.205549250255622E-3</v>
      </c>
      <c r="AE955" s="3">
        <f>Eur_1M!B954/100</f>
        <v>9.1E-4</v>
      </c>
      <c r="AF955" s="3">
        <f t="shared" si="376"/>
        <v>1.5</v>
      </c>
      <c r="AG955" s="3">
        <f t="shared" si="377"/>
        <v>-0.5</v>
      </c>
      <c r="AH955" s="3">
        <f t="shared" si="379"/>
        <v>1.0012055492502556</v>
      </c>
      <c r="AI955" s="3">
        <f t="shared" si="378"/>
        <v>1.00091</v>
      </c>
      <c r="AL955" s="25"/>
      <c r="AM955" s="25"/>
    </row>
    <row r="956" spans="1:39">
      <c r="A956" s="4">
        <v>41862</v>
      </c>
      <c r="B956" s="3">
        <v>128.90389999999999</v>
      </c>
      <c r="C956" s="3">
        <f t="shared" si="366"/>
        <v>5.4784487272912141E-4</v>
      </c>
      <c r="D956" s="3">
        <f t="shared" si="367"/>
        <v>3.0013400457558726E-7</v>
      </c>
      <c r="E956" s="3">
        <f t="shared" si="368"/>
        <v>7.9050081326482722E-5</v>
      </c>
      <c r="F956" s="3">
        <f t="shared" si="369"/>
        <v>1.3305728430615539E-2</v>
      </c>
      <c r="G956" s="3">
        <f t="shared" si="370"/>
        <v>2.9740449004680973E-2</v>
      </c>
      <c r="H956" s="3">
        <f t="shared" si="371"/>
        <v>1.5</v>
      </c>
      <c r="I956" s="13">
        <f>I957*(1+(H957*((B956/B957)-1))+((1-H957)*(Eur_1M!B956/100)*((A956-A957)/360)))</f>
        <v>106.74325094288345</v>
      </c>
      <c r="J956" s="3">
        <f t="shared" si="372"/>
        <v>102.12347676334103</v>
      </c>
      <c r="K956" s="3">
        <f t="shared" si="365"/>
        <v>1.0133513935954264</v>
      </c>
      <c r="L956" s="13">
        <f t="shared" si="373"/>
        <v>1013.3513935954263</v>
      </c>
      <c r="M956" s="3">
        <f t="shared" si="374"/>
        <v>8.1774134243476628E-4</v>
      </c>
      <c r="N956" s="3">
        <f>SQRT(252)*STDEV(M957:$M$1035)</f>
        <v>5.4789623468256339E-2</v>
      </c>
      <c r="O956" s="3">
        <v>945</v>
      </c>
      <c r="P956" s="3">
        <f t="shared" si="380"/>
        <v>3.75</v>
      </c>
      <c r="Q956" s="3">
        <f>(  'Swap(vs6M)_3Y'!B968 + ( ('Swap(vs6M)_5Y'!B964 - 'Swap(vs6M)_3Y'!B968)/2  )*(P956-3) )/100</f>
        <v>4.5673750000000003E-3</v>
      </c>
      <c r="R956" s="3">
        <f t="shared" si="381"/>
        <v>0.33948531802226323</v>
      </c>
      <c r="S956" s="3">
        <f t="shared" si="382"/>
        <v>0.23338566840349728</v>
      </c>
      <c r="T956" s="13">
        <f t="shared" si="383"/>
        <v>0.63287792219601191</v>
      </c>
      <c r="U956" s="13">
        <f t="shared" si="383"/>
        <v>0.59226902955376126</v>
      </c>
      <c r="V956" s="3">
        <f t="shared" si="384"/>
        <v>59.116496068693777</v>
      </c>
      <c r="W956" s="13">
        <f t="shared" si="385"/>
        <v>0.63287792219601191</v>
      </c>
      <c r="X956" s="3">
        <f t="shared" si="386"/>
        <v>3.502755038594158E-3</v>
      </c>
      <c r="Y956" s="3">
        <f t="shared" si="387"/>
        <v>-8.0579683251264669</v>
      </c>
      <c r="Z956" s="3">
        <f t="shared" si="388"/>
        <v>739.02560935239956</v>
      </c>
      <c r="AA956" s="3">
        <f t="shared" si="389"/>
        <v>2183.2921063665481</v>
      </c>
      <c r="AD956" s="3">
        <f t="shared" si="375"/>
        <v>5.4799496713964224E-4</v>
      </c>
      <c r="AE956" s="3">
        <f>Eur_1M!B955/100</f>
        <v>9.2000000000000003E-4</v>
      </c>
      <c r="AF956" s="3">
        <f t="shared" si="376"/>
        <v>1.5</v>
      </c>
      <c r="AG956" s="3">
        <f t="shared" si="377"/>
        <v>-0.5</v>
      </c>
      <c r="AH956" s="3">
        <f t="shared" si="379"/>
        <v>1.0005479949671396</v>
      </c>
      <c r="AI956" s="3">
        <f t="shared" si="378"/>
        <v>1.00092</v>
      </c>
      <c r="AL956" s="25"/>
      <c r="AM956" s="25"/>
    </row>
    <row r="957" spans="1:39">
      <c r="A957" s="4">
        <v>41859</v>
      </c>
      <c r="B957" s="3">
        <v>128.83330000000001</v>
      </c>
      <c r="C957" s="3">
        <f t="shared" si="366"/>
        <v>2.8262417618570125E-3</v>
      </c>
      <c r="D957" s="3">
        <f t="shared" si="367"/>
        <v>7.987642496464631E-6</v>
      </c>
      <c r="E957" s="3">
        <f t="shared" si="368"/>
        <v>7.8751431207864573E-5</v>
      </c>
      <c r="F957" s="3">
        <f t="shared" si="369"/>
        <v>1.271936231754494E-2</v>
      </c>
      <c r="G957" s="3">
        <f t="shared" si="370"/>
        <v>2.9838653810571866E-2</v>
      </c>
      <c r="H957" s="3">
        <f t="shared" si="371"/>
        <v>1.5</v>
      </c>
      <c r="I957" s="13">
        <f>I958*(1+(H958*((B957/B958)-1))+((1-H958)*(Eur_1M!B957/100)*((A957-A958)/360)))</f>
        <v>106.65599825348939</v>
      </c>
      <c r="J957" s="3">
        <f t="shared" si="372"/>
        <v>102.04000031008367</v>
      </c>
      <c r="K957" s="3">
        <f t="shared" si="365"/>
        <v>1.0125230729886301</v>
      </c>
      <c r="L957" s="13">
        <f t="shared" si="373"/>
        <v>1012.5230729886301</v>
      </c>
      <c r="M957" s="3">
        <f t="shared" si="374"/>
        <v>4.2350452119929369E-3</v>
      </c>
      <c r="N957" s="3">
        <f>SQRT(252)*STDEV(M958:$M$1035)</f>
        <v>5.4791724131586249E-2</v>
      </c>
      <c r="O957" s="3">
        <v>946</v>
      </c>
      <c r="P957" s="3">
        <f t="shared" si="380"/>
        <v>3.753968253968254</v>
      </c>
      <c r="Q957" s="3">
        <f>(  'Swap(vs6M)_3Y'!B969 + ( ('Swap(vs6M)_5Y'!B965 - 'Swap(vs6M)_3Y'!B969)/2  )*(P957-3) )/100</f>
        <v>4.5052777777777773E-3</v>
      </c>
      <c r="R957" s="3">
        <f t="shared" si="381"/>
        <v>0.32962495936423747</v>
      </c>
      <c r="S957" s="3">
        <f t="shared" si="382"/>
        <v>0.22346511713921291</v>
      </c>
      <c r="T957" s="13">
        <f t="shared" si="383"/>
        <v>0.62915831956963975</v>
      </c>
      <c r="U957" s="13">
        <f t="shared" si="383"/>
        <v>0.58841323540461843</v>
      </c>
      <c r="V957" s="3">
        <f t="shared" si="384"/>
        <v>58.492036487429345</v>
      </c>
      <c r="W957" s="13">
        <f t="shared" si="385"/>
        <v>0.62915831956963975</v>
      </c>
      <c r="X957" s="3">
        <f t="shared" si="386"/>
        <v>3.5152098584361091E-3</v>
      </c>
      <c r="Y957" s="3">
        <f t="shared" si="387"/>
        <v>-8.0160561020002579</v>
      </c>
      <c r="Z957" s="3">
        <f t="shared" si="388"/>
        <v>741.25336320242218</v>
      </c>
      <c r="AA957" s="3">
        <f t="shared" si="389"/>
        <v>2171.8406094962193</v>
      </c>
      <c r="AD957" s="3">
        <f t="shared" si="375"/>
        <v>2.8302393482666499E-3</v>
      </c>
      <c r="AE957" s="3">
        <f>Eur_1M!B956/100</f>
        <v>9.3999999999999997E-4</v>
      </c>
      <c r="AF957" s="3">
        <f t="shared" si="376"/>
        <v>1.5</v>
      </c>
      <c r="AG957" s="3">
        <f t="shared" si="377"/>
        <v>-0.5</v>
      </c>
      <c r="AH957" s="3">
        <f t="shared" si="379"/>
        <v>1.0028302393482666</v>
      </c>
      <c r="AI957" s="3">
        <f t="shared" si="378"/>
        <v>1.0009399999999999</v>
      </c>
      <c r="AL957" s="25"/>
      <c r="AM957" s="25"/>
    </row>
    <row r="958" spans="1:39">
      <c r="A958" s="4">
        <v>41858</v>
      </c>
      <c r="B958" s="3">
        <v>128.46969999999999</v>
      </c>
      <c r="C958" s="3">
        <f t="shared" si="366"/>
        <v>-4.5058839901927089E-4</v>
      </c>
      <c r="D958" s="3">
        <f t="shared" si="367"/>
        <v>2.0302990533074968E-7</v>
      </c>
      <c r="E958" s="3">
        <f t="shared" si="368"/>
        <v>7.3024087533103064E-5</v>
      </c>
      <c r="F958" s="3">
        <f t="shared" si="369"/>
        <v>1.1396549576860236E-2</v>
      </c>
      <c r="G958" s="3">
        <f t="shared" si="370"/>
        <v>2.8953035372731882E-2</v>
      </c>
      <c r="H958" s="3">
        <f t="shared" si="371"/>
        <v>1.5</v>
      </c>
      <c r="I958" s="13">
        <f>I959*(1+(H959*((B958/B959)-1))+((1-H959)*(Eur_1M!B958/100)*((A958-A959)/360)))</f>
        <v>106.20526040003762</v>
      </c>
      <c r="J958" s="3">
        <f t="shared" si="372"/>
        <v>101.60877007963124</v>
      </c>
      <c r="K958" s="3">
        <f t="shared" si="365"/>
        <v>1.0082440593001114</v>
      </c>
      <c r="L958" s="13">
        <f t="shared" si="373"/>
        <v>1008.2440593001114</v>
      </c>
      <c r="M958" s="3">
        <f t="shared" si="374"/>
        <v>-6.7729299342774915E-4</v>
      </c>
      <c r="N958" s="3">
        <f>SQRT(252)*STDEV(M959:$M$1035)</f>
        <v>5.5087033401452011E-2</v>
      </c>
      <c r="O958" s="3">
        <v>947</v>
      </c>
      <c r="P958" s="3">
        <f t="shared" si="380"/>
        <v>3.7579365079365079</v>
      </c>
      <c r="Q958" s="3">
        <f>(  'Swap(vs6M)_3Y'!B970 + ( ('Swap(vs6M)_5Y'!B966 - 'Swap(vs6M)_3Y'!B970)/2  )*(P958-3) )/100</f>
        <v>4.5384325396825393E-3</v>
      </c>
      <c r="R958" s="3">
        <f t="shared" si="381"/>
        <v>0.28998734016648187</v>
      </c>
      <c r="S958" s="3">
        <f t="shared" si="382"/>
        <v>0.1831989341393572</v>
      </c>
      <c r="T958" s="13">
        <f t="shared" si="383"/>
        <v>0.61408703861920522</v>
      </c>
      <c r="U958" s="13">
        <f t="shared" si="383"/>
        <v>0.57267903467566339</v>
      </c>
      <c r="V958" s="3">
        <f t="shared" si="384"/>
        <v>56.154877450821346</v>
      </c>
      <c r="W958" s="13">
        <f t="shared" si="385"/>
        <v>0.61408703861920522</v>
      </c>
      <c r="X958" s="3">
        <f t="shared" si="386"/>
        <v>3.5527103517464121E-3</v>
      </c>
      <c r="Y958" s="3">
        <f t="shared" si="387"/>
        <v>-8.0348531841325368</v>
      </c>
      <c r="Z958" s="3">
        <f t="shared" si="388"/>
        <v>747.63559181708172</v>
      </c>
      <c r="AA958" s="3">
        <f t="shared" si="389"/>
        <v>2115.698453890041</v>
      </c>
      <c r="AD958" s="3">
        <f t="shared" si="375"/>
        <v>-4.5048689931204144E-4</v>
      </c>
      <c r="AE958" s="3">
        <f>Eur_1M!B957/100</f>
        <v>9.6000000000000002E-4</v>
      </c>
      <c r="AF958" s="3">
        <f t="shared" si="376"/>
        <v>1.5</v>
      </c>
      <c r="AG958" s="3">
        <f t="shared" si="377"/>
        <v>-0.5</v>
      </c>
      <c r="AH958" s="3">
        <f t="shared" si="379"/>
        <v>0.99954951310068796</v>
      </c>
      <c r="AI958" s="3">
        <f t="shared" si="378"/>
        <v>1.0009600000000001</v>
      </c>
      <c r="AL958" s="25"/>
      <c r="AM958" s="25"/>
    </row>
    <row r="959" spans="1:39">
      <c r="A959" s="4">
        <v>41857</v>
      </c>
      <c r="B959" s="3">
        <v>128.52760000000001</v>
      </c>
      <c r="C959" s="3">
        <f t="shared" si="366"/>
        <v>4.1244783703267936E-4</v>
      </c>
      <c r="D959" s="3">
        <f t="shared" si="367"/>
        <v>1.7011321827293565E-7</v>
      </c>
      <c r="E959" s="3">
        <f t="shared" si="368"/>
        <v>7.4745033641474416E-5</v>
      </c>
      <c r="F959" s="3">
        <f t="shared" si="369"/>
        <v>1.0460063351462314E-2</v>
      </c>
      <c r="G959" s="3">
        <f t="shared" si="370"/>
        <v>2.9544158152384651E-2</v>
      </c>
      <c r="H959" s="3">
        <f t="shared" si="371"/>
        <v>1.5</v>
      </c>
      <c r="I959" s="13">
        <f>I960*(1+(H960*((B959/B960)-1))+((1-H960)*(Eur_1M!B959/100)*((A959-A960)/360)))</f>
        <v>106.27721684381864</v>
      </c>
      <c r="J959" s="3">
        <f t="shared" si="372"/>
        <v>101.67761229822149</v>
      </c>
      <c r="K959" s="3">
        <f t="shared" si="365"/>
        <v>1.008927167243139</v>
      </c>
      <c r="L959" s="13">
        <f t="shared" si="373"/>
        <v>1008.927167243139</v>
      </c>
      <c r="M959" s="3">
        <f t="shared" si="374"/>
        <v>6.1726159064410125E-4</v>
      </c>
      <c r="N959" s="3">
        <f>SQRT(252)*STDEV(M960:$M$1035)</f>
        <v>5.545214133806603E-2</v>
      </c>
      <c r="O959" s="3">
        <v>948</v>
      </c>
      <c r="P959" s="3">
        <f t="shared" si="380"/>
        <v>3.7619047619047619</v>
      </c>
      <c r="Q959" s="3">
        <f>(  'Swap(vs6M)_3Y'!B971 + ( ('Swap(vs6M)_5Y'!B967 - 'Swap(vs6M)_3Y'!B971)/2  )*(P959-3) )/100</f>
        <v>4.5916190476190475E-3</v>
      </c>
      <c r="R959" s="3">
        <f t="shared" si="381"/>
        <v>0.29701289242500267</v>
      </c>
      <c r="S959" s="3">
        <f t="shared" si="382"/>
        <v>0.18945996894319142</v>
      </c>
      <c r="T959" s="13">
        <f t="shared" si="383"/>
        <v>0.61677166684146856</v>
      </c>
      <c r="U959" s="13">
        <f t="shared" si="383"/>
        <v>0.57513383649697036</v>
      </c>
      <c r="V959" s="3">
        <f t="shared" si="384"/>
        <v>56.992967350797699</v>
      </c>
      <c r="W959" s="13">
        <f t="shared" si="385"/>
        <v>0.61677166684146856</v>
      </c>
      <c r="X959" s="3">
        <f t="shared" si="386"/>
        <v>3.5178071372360576E-3</v>
      </c>
      <c r="Y959" s="3">
        <f t="shared" si="387"/>
        <v>-8.1010916106955957</v>
      </c>
      <c r="Z959" s="3">
        <f t="shared" si="388"/>
        <v>746.99514043746933</v>
      </c>
      <c r="AA959" s="3">
        <f t="shared" si="389"/>
        <v>2126.5472924571495</v>
      </c>
      <c r="AD959" s="3">
        <f t="shared" si="375"/>
        <v>4.1253290533682652E-4</v>
      </c>
      <c r="AE959" s="3">
        <f>Eur_1M!B958/100</f>
        <v>9.6000000000000002E-4</v>
      </c>
      <c r="AF959" s="3">
        <f t="shared" si="376"/>
        <v>1.5</v>
      </c>
      <c r="AG959" s="3">
        <f t="shared" si="377"/>
        <v>-0.5</v>
      </c>
      <c r="AH959" s="3">
        <f t="shared" si="379"/>
        <v>1.0004125329053368</v>
      </c>
      <c r="AI959" s="3">
        <f t="shared" si="378"/>
        <v>1.0009600000000001</v>
      </c>
      <c r="AL959" s="25"/>
      <c r="AM959" s="25"/>
    </row>
    <row r="960" spans="1:39">
      <c r="A960" s="4">
        <v>41856</v>
      </c>
      <c r="B960" s="3">
        <v>128.47460000000001</v>
      </c>
      <c r="C960" s="3">
        <f t="shared" si="366"/>
        <v>-3.1831073648520411E-3</v>
      </c>
      <c r="D960" s="3">
        <f t="shared" si="367"/>
        <v>1.0132172496175305E-5</v>
      </c>
      <c r="E960" s="3">
        <f t="shared" si="368"/>
        <v>7.8366323675011057E-5</v>
      </c>
      <c r="F960" s="3">
        <f t="shared" si="369"/>
        <v>8.1004629133709545E-3</v>
      </c>
      <c r="G960" s="3">
        <f t="shared" si="370"/>
        <v>3.0758359086210593E-2</v>
      </c>
      <c r="H960" s="3">
        <f t="shared" si="371"/>
        <v>1.5</v>
      </c>
      <c r="I960" s="13">
        <f>I961*(1+(H961*((B960/B961)-1))+((1-H961)*(Eur_1M!B960/100)*((A960-A961)/360)))</f>
        <v>106.21163624217589</v>
      </c>
      <c r="J960" s="3">
        <f t="shared" si="372"/>
        <v>101.61486997972519</v>
      </c>
      <c r="K960" s="3">
        <f t="shared" si="365"/>
        <v>1.0083045874221153</v>
      </c>
      <c r="L960" s="13">
        <f t="shared" si="373"/>
        <v>1008.3045874221152</v>
      </c>
      <c r="M960" s="3">
        <f t="shared" si="374"/>
        <v>-4.7798084133672961E-3</v>
      </c>
      <c r="N960" s="3">
        <f>SQRT(252)*STDEV(M961:$M$1035)</f>
        <v>5.4857328204115534E-2</v>
      </c>
      <c r="O960" s="3">
        <v>949</v>
      </c>
      <c r="P960" s="3">
        <f t="shared" si="380"/>
        <v>3.7658730158730158</v>
      </c>
      <c r="Q960" s="3">
        <f>(  'Swap(vs6M)_3Y'!B972 + ( ('Swap(vs6M)_5Y'!B968 - 'Swap(vs6M)_3Y'!B972)/2  )*(P960-3) )/100</f>
        <v>4.7864345238095235E-3</v>
      </c>
      <c r="R960" s="3">
        <f t="shared" si="381"/>
        <v>0.30023638711354528</v>
      </c>
      <c r="S960" s="3">
        <f t="shared" si="382"/>
        <v>0.19378103824378323</v>
      </c>
      <c r="T960" s="13">
        <f t="shared" si="383"/>
        <v>0.61800157415629875</v>
      </c>
      <c r="U960" s="13">
        <f t="shared" si="383"/>
        <v>0.57682633256662819</v>
      </c>
      <c r="V960" s="3">
        <f t="shared" si="384"/>
        <v>56.611698469382645</v>
      </c>
      <c r="W960" s="13">
        <f t="shared" si="385"/>
        <v>0.61800157415629875</v>
      </c>
      <c r="X960" s="3">
        <f t="shared" si="386"/>
        <v>3.5528491883050246E-3</v>
      </c>
      <c r="Y960" s="3">
        <f t="shared" si="387"/>
        <v>-8.1466212819856558</v>
      </c>
      <c r="Z960" s="3">
        <f t="shared" si="388"/>
        <v>746.20917125192193</v>
      </c>
      <c r="AA960" s="3">
        <f t="shared" si="389"/>
        <v>2133.4503788626598</v>
      </c>
      <c r="AD960" s="3">
        <f t="shared" si="375"/>
        <v>-3.1780466496279525E-3</v>
      </c>
      <c r="AE960" s="3">
        <f>Eur_1M!B959/100</f>
        <v>9.7000000000000005E-4</v>
      </c>
      <c r="AF960" s="3">
        <f t="shared" si="376"/>
        <v>1.5</v>
      </c>
      <c r="AG960" s="3">
        <f t="shared" si="377"/>
        <v>-0.5</v>
      </c>
      <c r="AH960" s="3">
        <f t="shared" si="379"/>
        <v>0.99682195335037205</v>
      </c>
      <c r="AI960" s="3">
        <f t="shared" si="378"/>
        <v>1.0009699999999999</v>
      </c>
      <c r="AL960" s="25"/>
      <c r="AM960" s="25"/>
    </row>
    <row r="961" spans="1:39">
      <c r="A961" s="4">
        <v>41855</v>
      </c>
      <c r="B961" s="3">
        <v>128.88419999999999</v>
      </c>
      <c r="C961" s="3">
        <f t="shared" si="366"/>
        <v>2.8671415145517928E-3</v>
      </c>
      <c r="D961" s="3">
        <f t="shared" si="367"/>
        <v>8.2205004644663479E-6</v>
      </c>
      <c r="E961" s="3">
        <f t="shared" si="368"/>
        <v>6.8350705452500663E-5</v>
      </c>
      <c r="F961" s="3">
        <f t="shared" si="369"/>
        <v>1.1624970737603043E-2</v>
      </c>
      <c r="G961" s="3">
        <f t="shared" si="370"/>
        <v>2.7858225420366041E-2</v>
      </c>
      <c r="H961" s="3">
        <f t="shared" si="371"/>
        <v>1.5</v>
      </c>
      <c r="I961" s="13">
        <f>I962*(1+(H962*((B961/B962)-1))+((1-H962)*(Eur_1M!B961/100)*((A961-A962)/360)))</f>
        <v>106.72052273579676</v>
      </c>
      <c r="J961" s="3">
        <f t="shared" si="372"/>
        <v>102.10173221736002</v>
      </c>
      <c r="K961" s="3">
        <f t="shared" si="365"/>
        <v>1.0131356266956759</v>
      </c>
      <c r="L961" s="13">
        <f t="shared" si="373"/>
        <v>1013.1356266956759</v>
      </c>
      <c r="M961" s="3">
        <f t="shared" si="374"/>
        <v>4.2936111224724438E-3</v>
      </c>
      <c r="N961" s="3">
        <f>SQRT(252)*STDEV(M962:$M$1035)</f>
        <v>5.4858685256474304E-2</v>
      </c>
      <c r="O961" s="3">
        <v>950</v>
      </c>
      <c r="P961" s="3">
        <f t="shared" si="380"/>
        <v>3.7698412698412698</v>
      </c>
      <c r="Q961" s="3">
        <f>(  'Swap(vs6M)_3Y'!B973 + ( ('Swap(vs6M)_5Y'!B969 - 'Swap(vs6M)_3Y'!B973)/2  )*(P961-3) )/100</f>
        <v>4.8056984126984125E-3</v>
      </c>
      <c r="R961" s="3">
        <f t="shared" si="381"/>
        <v>0.34586462914627031</v>
      </c>
      <c r="S961" s="3">
        <f t="shared" si="382"/>
        <v>0.23935057200957074</v>
      </c>
      <c r="T961" s="13">
        <f t="shared" si="383"/>
        <v>0.63527777407589148</v>
      </c>
      <c r="U961" s="13">
        <f t="shared" si="383"/>
        <v>0.59458312301746652</v>
      </c>
      <c r="V961" s="3">
        <f t="shared" si="384"/>
        <v>59.714329703792259</v>
      </c>
      <c r="W961" s="13">
        <f t="shared" si="385"/>
        <v>0.63527777407589148</v>
      </c>
      <c r="X961" s="3">
        <f t="shared" si="386"/>
        <v>3.4822495387099254E-3</v>
      </c>
      <c r="Y961" s="3">
        <f t="shared" si="387"/>
        <v>-8.184520977387379</v>
      </c>
      <c r="Z961" s="3">
        <f t="shared" si="388"/>
        <v>739.20266528229945</v>
      </c>
      <c r="AA961" s="3">
        <f t="shared" si="389"/>
        <v>2201.2412907039648</v>
      </c>
      <c r="AD961" s="3">
        <f t="shared" si="375"/>
        <v>2.8712556958243596E-3</v>
      </c>
      <c r="AE961" s="3">
        <f>Eur_1M!B960/100</f>
        <v>9.6000000000000002E-4</v>
      </c>
      <c r="AF961" s="3">
        <f t="shared" si="376"/>
        <v>1.5</v>
      </c>
      <c r="AG961" s="3">
        <f t="shared" si="377"/>
        <v>-0.5</v>
      </c>
      <c r="AH961" s="3">
        <f t="shared" si="379"/>
        <v>1.0028712556958244</v>
      </c>
      <c r="AI961" s="3">
        <f t="shared" si="378"/>
        <v>1.0009600000000001</v>
      </c>
      <c r="AL961" s="25"/>
      <c r="AM961" s="25"/>
    </row>
    <row r="962" spans="1:39">
      <c r="A962" s="4">
        <v>41852</v>
      </c>
      <c r="B962" s="3">
        <v>128.51519999999999</v>
      </c>
      <c r="C962" s="3">
        <f t="shared" si="366"/>
        <v>-1.7150569216300964E-3</v>
      </c>
      <c r="D962" s="3">
        <f t="shared" si="367"/>
        <v>2.9414202444313025E-6</v>
      </c>
      <c r="E962" s="3">
        <f t="shared" si="368"/>
        <v>6.0463265591424816E-5</v>
      </c>
      <c r="F962" s="3">
        <f t="shared" si="369"/>
        <v>9.3349432528499563E-3</v>
      </c>
      <c r="G962" s="3">
        <f t="shared" si="370"/>
        <v>2.6588309689891489E-2</v>
      </c>
      <c r="H962" s="3">
        <f t="shared" si="371"/>
        <v>1.5</v>
      </c>
      <c r="I962" s="13">
        <f>I963*(1+(H963*((B962/B963)-1))+((1-H963)*(Eur_1M!B962/100)*((A962-A963)/360)))</f>
        <v>106.2632886075809</v>
      </c>
      <c r="J962" s="3">
        <f t="shared" si="372"/>
        <v>101.66428686642871</v>
      </c>
      <c r="K962" s="3">
        <f t="shared" si="365"/>
        <v>1.0087949415756878</v>
      </c>
      <c r="L962" s="13">
        <f t="shared" si="373"/>
        <v>1008.7949415756879</v>
      </c>
      <c r="M962" s="3">
        <f t="shared" si="374"/>
        <v>-2.5750542973330443E-3</v>
      </c>
      <c r="N962" s="3">
        <f>SQRT(252)*STDEV(M963:$M$1035)</f>
        <v>5.486671044309497E-2</v>
      </c>
      <c r="O962" s="3">
        <v>951</v>
      </c>
      <c r="P962" s="3">
        <f t="shared" si="380"/>
        <v>3.7738095238095237</v>
      </c>
      <c r="Q962" s="3">
        <f>(  'Swap(vs6M)_3Y'!B974 + ( ('Swap(vs6M)_5Y'!B970 - 'Swap(vs6M)_3Y'!B974)/2  )*(P962-3) )/100</f>
        <v>4.9488392857142856E-3</v>
      </c>
      <c r="R962" s="3">
        <f t="shared" si="381"/>
        <v>0.31066761734243148</v>
      </c>
      <c r="S962" s="3">
        <f t="shared" si="382"/>
        <v>0.20408192495595884</v>
      </c>
      <c r="T962" s="13">
        <f t="shared" si="383"/>
        <v>0.6219733412453301</v>
      </c>
      <c r="U962" s="13">
        <f t="shared" si="383"/>
        <v>0.58085526055809567</v>
      </c>
      <c r="V962" s="3">
        <f t="shared" si="384"/>
        <v>57.335668090787749</v>
      </c>
      <c r="W962" s="13">
        <f t="shared" si="385"/>
        <v>0.6219733412453301</v>
      </c>
      <c r="X962" s="3">
        <f t="shared" si="386"/>
        <v>3.5354966524641972E-3</v>
      </c>
      <c r="Y962" s="3">
        <f t="shared" si="387"/>
        <v>-8.2369410632807725</v>
      </c>
      <c r="Z962" s="3">
        <f t="shared" si="388"/>
        <v>744.98087016525392</v>
      </c>
      <c r="AA962" s="3">
        <f t="shared" si="389"/>
        <v>2151.4785937585766</v>
      </c>
      <c r="AD962" s="3">
        <f t="shared" si="375"/>
        <v>-1.7135870519313645E-3</v>
      </c>
      <c r="AE962" s="3">
        <f>Eur_1M!B961/100</f>
        <v>9.7000000000000005E-4</v>
      </c>
      <c r="AF962" s="3">
        <f t="shared" si="376"/>
        <v>1.5</v>
      </c>
      <c r="AG962" s="3">
        <f t="shared" si="377"/>
        <v>-0.5</v>
      </c>
      <c r="AH962" s="3">
        <f t="shared" si="379"/>
        <v>0.99828641294806864</v>
      </c>
      <c r="AI962" s="3">
        <f t="shared" si="378"/>
        <v>1.0009699999999999</v>
      </c>
      <c r="AL962" s="25"/>
      <c r="AM962" s="25"/>
    </row>
    <row r="963" spans="1:39">
      <c r="A963" s="4">
        <v>41851</v>
      </c>
      <c r="B963" s="3">
        <v>128.73580000000001</v>
      </c>
      <c r="C963" s="3">
        <f t="shared" si="366"/>
        <v>1.6714832587897256E-3</v>
      </c>
      <c r="D963" s="3">
        <f t="shared" si="367"/>
        <v>2.7938562844143209E-6</v>
      </c>
      <c r="E963" s="3">
        <f t="shared" si="368"/>
        <v>5.9400675053408938E-5</v>
      </c>
      <c r="F963" s="3">
        <f t="shared" si="369"/>
        <v>1.2420704265965671E-2</v>
      </c>
      <c r="G963" s="3">
        <f t="shared" si="370"/>
        <v>2.5519716929494507E-2</v>
      </c>
      <c r="H963" s="3">
        <f t="shared" si="371"/>
        <v>1.5</v>
      </c>
      <c r="I963" s="13">
        <f>I964*(1+(H964*((B963/B964)-1))+((1-H964)*(Eur_1M!B963/100)*((A963-A964)/360)))</f>
        <v>106.53727495902636</v>
      </c>
      <c r="J963" s="3">
        <f t="shared" si="372"/>
        <v>101.92641527780982</v>
      </c>
      <c r="K963" s="3">
        <f t="shared" si="365"/>
        <v>1.0113959908093479</v>
      </c>
      <c r="L963" s="13">
        <f t="shared" si="373"/>
        <v>1011.3959908093479</v>
      </c>
      <c r="M963" s="3">
        <f t="shared" si="374"/>
        <v>2.5048206530923927E-3</v>
      </c>
      <c r="N963" s="3">
        <f>SQRT(252)*STDEV(M964:$M$1035)</f>
        <v>5.5164369620947555E-2</v>
      </c>
      <c r="O963" s="3">
        <v>952</v>
      </c>
      <c r="P963" s="3">
        <f t="shared" si="380"/>
        <v>3.7777777777777777</v>
      </c>
      <c r="Q963" s="3">
        <f>(  'Swap(vs6M)_3Y'!B975 + ( ('Swap(vs6M)_5Y'!B971 - 'Swap(vs6M)_3Y'!B975)/2  )*(P963-3) )/100</f>
        <v>4.7688333333333333E-3</v>
      </c>
      <c r="R963" s="3">
        <f t="shared" si="381"/>
        <v>0.32731901523166435</v>
      </c>
      <c r="S963" s="3">
        <f t="shared" si="382"/>
        <v>0.2200987533752608</v>
      </c>
      <c r="T963" s="13">
        <f t="shared" si="383"/>
        <v>0.62828669410425075</v>
      </c>
      <c r="U963" s="13">
        <f t="shared" si="383"/>
        <v>0.58710287716594822</v>
      </c>
      <c r="V963" s="3">
        <f t="shared" si="384"/>
        <v>58.826066637894542</v>
      </c>
      <c r="W963" s="13">
        <f t="shared" si="385"/>
        <v>0.62828669410425075</v>
      </c>
      <c r="X963" s="3">
        <f t="shared" si="386"/>
        <v>3.4869627692622513E-3</v>
      </c>
      <c r="Y963" s="3">
        <f t="shared" si="387"/>
        <v>-8.1770232164389203</v>
      </c>
      <c r="Z963" s="3">
        <f t="shared" si="388"/>
        <v>743.33542984857615</v>
      </c>
      <c r="AA963" s="3">
        <f t="shared" si="389"/>
        <v>2178.3444014635706</v>
      </c>
      <c r="AD963" s="3">
        <f t="shared" si="375"/>
        <v>1.6728809655712773E-3</v>
      </c>
      <c r="AE963" s="3">
        <f>Eur_1M!B962/100</f>
        <v>9.7999999999999997E-4</v>
      </c>
      <c r="AF963" s="3">
        <f t="shared" si="376"/>
        <v>1.5</v>
      </c>
      <c r="AG963" s="3">
        <f t="shared" si="377"/>
        <v>-0.5</v>
      </c>
      <c r="AH963" s="3">
        <f t="shared" si="379"/>
        <v>1.0016728809655713</v>
      </c>
      <c r="AI963" s="3">
        <f t="shared" si="378"/>
        <v>1.00098</v>
      </c>
      <c r="AL963" s="25"/>
      <c r="AM963" s="25"/>
    </row>
    <row r="964" spans="1:39">
      <c r="A964" s="4">
        <v>41850</v>
      </c>
      <c r="B964" s="3">
        <v>128.52080000000001</v>
      </c>
      <c r="C964" s="3">
        <f t="shared" si="366"/>
        <v>-3.5115458325279511E-3</v>
      </c>
      <c r="D964" s="3">
        <f t="shared" si="367"/>
        <v>1.2330954133944422E-5</v>
      </c>
      <c r="E964" s="3">
        <f t="shared" si="368"/>
        <v>5.8549637168421762E-5</v>
      </c>
      <c r="F964" s="3">
        <f t="shared" si="369"/>
        <v>1.2143071214130462E-2</v>
      </c>
      <c r="G964" s="3">
        <f t="shared" si="370"/>
        <v>2.5393489241534031E-2</v>
      </c>
      <c r="H964" s="3">
        <f t="shared" si="371"/>
        <v>1.5</v>
      </c>
      <c r="I964" s="13">
        <f>I965*(1+(H965*((B964/B965)-1))+((1-H965)*(Eur_1M!B964/100)*((A964-A965)/360)))</f>
        <v>106.27075212768086</v>
      </c>
      <c r="J964" s="3">
        <f t="shared" si="372"/>
        <v>101.67142737053337</v>
      </c>
      <c r="K964" s="3">
        <f t="shared" si="365"/>
        <v>1.0088657954088587</v>
      </c>
      <c r="L964" s="13">
        <f t="shared" si="373"/>
        <v>1008.8657954088587</v>
      </c>
      <c r="M964" s="3">
        <f t="shared" si="374"/>
        <v>-5.2733359770039297E-3</v>
      </c>
      <c r="N964" s="3">
        <f>SQRT(252)*STDEV(M965:$M$1035)</f>
        <v>5.431328118022602E-2</v>
      </c>
      <c r="O964" s="3">
        <v>953</v>
      </c>
      <c r="P964" s="3">
        <f t="shared" si="380"/>
        <v>3.7817460317460316</v>
      </c>
      <c r="Q964" s="3">
        <f>(  'Swap(vs6M)_3Y'!B976 + ( ('Swap(vs6M)_5Y'!B972 - 'Swap(vs6M)_3Y'!B976)/2  )*(P964-3) )/100</f>
        <v>4.8504285714285715E-3</v>
      </c>
      <c r="R964" s="3">
        <f t="shared" si="381"/>
        <v>0.31004833429305573</v>
      </c>
      <c r="S964" s="3">
        <f t="shared" si="382"/>
        <v>0.20442686122388737</v>
      </c>
      <c r="T964" s="13">
        <f t="shared" si="383"/>
        <v>0.62173789965638648</v>
      </c>
      <c r="U964" s="13">
        <f t="shared" si="383"/>
        <v>0.58099002942347722</v>
      </c>
      <c r="V964" s="3">
        <f t="shared" si="384"/>
        <v>56.820075428972928</v>
      </c>
      <c r="W964" s="13">
        <f t="shared" si="385"/>
        <v>0.62173789965638648</v>
      </c>
      <c r="X964" s="3">
        <f t="shared" si="386"/>
        <v>3.5682074038784432E-3</v>
      </c>
      <c r="Y964" s="3">
        <f t="shared" si="387"/>
        <v>-8.1235503971426901</v>
      </c>
      <c r="Z964" s="3">
        <f t="shared" si="388"/>
        <v>745.9595633065021</v>
      </c>
      <c r="AA964" s="3">
        <f t="shared" si="389"/>
        <v>2157.2214843541533</v>
      </c>
      <c r="AD964" s="3">
        <f t="shared" si="375"/>
        <v>-3.505387565915008E-3</v>
      </c>
      <c r="AE964" s="3">
        <f>Eur_1M!B963/100</f>
        <v>9.7999999999999997E-4</v>
      </c>
      <c r="AF964" s="3">
        <f t="shared" si="376"/>
        <v>1.5</v>
      </c>
      <c r="AG964" s="3">
        <f t="shared" si="377"/>
        <v>-0.5</v>
      </c>
      <c r="AH964" s="3">
        <f t="shared" si="379"/>
        <v>0.99649461243408499</v>
      </c>
      <c r="AI964" s="3">
        <f t="shared" si="378"/>
        <v>1.00098</v>
      </c>
      <c r="AL964" s="25"/>
      <c r="AM964" s="25"/>
    </row>
    <row r="965" spans="1:39">
      <c r="A965" s="4">
        <v>41849</v>
      </c>
      <c r="B965" s="3">
        <v>128.97290000000001</v>
      </c>
      <c r="C965" s="3">
        <f t="shared" si="366"/>
        <v>3.3948400174116026E-3</v>
      </c>
      <c r="D965" s="3">
        <f t="shared" si="367"/>
        <v>1.152493874381921E-5</v>
      </c>
      <c r="E965" s="3">
        <f t="shared" si="368"/>
        <v>6.7169633815006386E-5</v>
      </c>
      <c r="F965" s="3">
        <f t="shared" si="369"/>
        <v>1.1077396188918532E-2</v>
      </c>
      <c r="G965" s="3">
        <f t="shared" si="370"/>
        <v>2.7731406402913151E-2</v>
      </c>
      <c r="H965" s="3">
        <f t="shared" si="371"/>
        <v>1.5</v>
      </c>
      <c r="I965" s="13">
        <f>I966*(1+(H966*((B965/B966)-1))+((1-H966)*(Eur_1M!B965/100)*((A965-A966)/360)))</f>
        <v>106.83263370126777</v>
      </c>
      <c r="J965" s="3">
        <f t="shared" si="372"/>
        <v>102.20899109767387</v>
      </c>
      <c r="K965" s="3">
        <f t="shared" si="365"/>
        <v>1.0141999356997005</v>
      </c>
      <c r="L965" s="13">
        <f t="shared" si="373"/>
        <v>1014.1999356997005</v>
      </c>
      <c r="M965" s="3">
        <f t="shared" si="374"/>
        <v>5.0865799098716111E-3</v>
      </c>
      <c r="N965" s="3">
        <f>SQRT(252)*STDEV(M966:$M$1035)</f>
        <v>5.4117575630339192E-2</v>
      </c>
      <c r="O965" s="3">
        <v>954</v>
      </c>
      <c r="P965" s="3">
        <f t="shared" si="380"/>
        <v>3.7857142857142856</v>
      </c>
      <c r="Q965" s="3">
        <f>(  'Swap(vs6M)_3Y'!B977 + ( ('Swap(vs6M)_5Y'!B973 - 'Swap(vs6M)_3Y'!B977)/2  )*(P965-3) )/100</f>
        <v>5.1070714285714278E-3</v>
      </c>
      <c r="R965" s="3">
        <f t="shared" si="381"/>
        <v>0.37017145844871424</v>
      </c>
      <c r="S965" s="3">
        <f t="shared" si="382"/>
        <v>0.26487536722374772</v>
      </c>
      <c r="T965" s="13">
        <f t="shared" si="383"/>
        <v>0.64437262933103079</v>
      </c>
      <c r="U965" s="13">
        <f t="shared" si="383"/>
        <v>0.60444726255975434</v>
      </c>
      <c r="V965" s="3">
        <f t="shared" si="384"/>
        <v>60.649500921058006</v>
      </c>
      <c r="W965" s="13">
        <f t="shared" si="385"/>
        <v>0.64437262933103079</v>
      </c>
      <c r="X965" s="3">
        <f t="shared" si="386"/>
        <v>3.4883433279932134E-3</v>
      </c>
      <c r="Y965" s="3">
        <f t="shared" si="387"/>
        <v>-8.2821236965364271</v>
      </c>
      <c r="Z965" s="3">
        <f t="shared" si="388"/>
        <v>735.11036499747399</v>
      </c>
      <c r="AA965" s="3">
        <f t="shared" si="389"/>
        <v>2244.4484607568129</v>
      </c>
      <c r="AD965" s="3">
        <f t="shared" si="375"/>
        <v>3.4006090132088218E-3</v>
      </c>
      <c r="AE965" s="3">
        <f>Eur_1M!B964/100</f>
        <v>9.8999999999999999E-4</v>
      </c>
      <c r="AF965" s="3">
        <f t="shared" si="376"/>
        <v>1.5</v>
      </c>
      <c r="AG965" s="3">
        <f t="shared" si="377"/>
        <v>-0.5</v>
      </c>
      <c r="AH965" s="3">
        <f t="shared" si="379"/>
        <v>1.0034006090132088</v>
      </c>
      <c r="AI965" s="3">
        <f t="shared" si="378"/>
        <v>1.00099</v>
      </c>
      <c r="AL965" s="25"/>
      <c r="AM965" s="25"/>
    </row>
    <row r="966" spans="1:39">
      <c r="A966" s="4">
        <v>41848</v>
      </c>
      <c r="B966" s="3">
        <v>128.53579999999999</v>
      </c>
      <c r="C966" s="3">
        <f t="shared" si="366"/>
        <v>1.7013620058035652E-3</v>
      </c>
      <c r="D966" s="3">
        <f t="shared" si="367"/>
        <v>2.8946326747919304E-6</v>
      </c>
      <c r="E966" s="3">
        <f t="shared" si="368"/>
        <v>5.5871268444466913E-5</v>
      </c>
      <c r="F966" s="3">
        <f t="shared" si="369"/>
        <v>8.1585534123390004E-3</v>
      </c>
      <c r="G966" s="3">
        <f t="shared" si="370"/>
        <v>2.5730214268785842E-2</v>
      </c>
      <c r="H966" s="3">
        <f t="shared" si="371"/>
        <v>1.5</v>
      </c>
      <c r="I966" s="13">
        <f>I967*(1+(H967*((B966/B967)-1))+((1-H967)*(Eur_1M!B966/100)*((A966-A967)/360)))</f>
        <v>106.29060068876134</v>
      </c>
      <c r="J966" s="3">
        <f t="shared" si="372"/>
        <v>101.69041689959852</v>
      </c>
      <c r="K966" s="3">
        <f t="shared" si="365"/>
        <v>1.0090542248116932</v>
      </c>
      <c r="L966" s="13">
        <f t="shared" si="373"/>
        <v>1009.0542248116932</v>
      </c>
      <c r="M966" s="3">
        <f t="shared" si="374"/>
        <v>2.5468026913647362E-3</v>
      </c>
      <c r="N966" s="3">
        <f>SQRT(252)*STDEV(M967:$M$1035)</f>
        <v>5.4417182696412499E-2</v>
      </c>
      <c r="O966" s="3">
        <v>955</v>
      </c>
      <c r="P966" s="3">
        <f t="shared" si="380"/>
        <v>3.7896825396825395</v>
      </c>
      <c r="Q966" s="3">
        <f>(  'Swap(vs6M)_3Y'!B978 + ( ('Swap(vs6M)_5Y'!B974 - 'Swap(vs6M)_3Y'!B978)/2  )*(P966-3) )/100</f>
        <v>5.0405158730158729E-3</v>
      </c>
      <c r="R966" s="3">
        <f t="shared" si="381"/>
        <v>0.31837118905859019</v>
      </c>
      <c r="S966" s="3">
        <f t="shared" si="382"/>
        <v>0.2124366773767678</v>
      </c>
      <c r="T966" s="13">
        <f t="shared" si="383"/>
        <v>0.62489830500792753</v>
      </c>
      <c r="U966" s="13">
        <f t="shared" si="383"/>
        <v>0.58411681285068084</v>
      </c>
      <c r="V966" s="3">
        <f t="shared" si="384"/>
        <v>57.491342648602995</v>
      </c>
      <c r="W966" s="13">
        <f t="shared" si="385"/>
        <v>0.62489830500792753</v>
      </c>
      <c r="X966" s="3">
        <f t="shared" si="386"/>
        <v>3.5477090914891028E-3</v>
      </c>
      <c r="Y966" s="3">
        <f t="shared" si="387"/>
        <v>-8.2368842973987828</v>
      </c>
      <c r="Z966" s="3">
        <f t="shared" si="388"/>
        <v>744.93073903513402</v>
      </c>
      <c r="AA966" s="3">
        <f t="shared" si="389"/>
        <v>2171.7341672735447</v>
      </c>
      <c r="AD966" s="3">
        <f t="shared" si="375"/>
        <v>1.7028101432932097E-3</v>
      </c>
      <c r="AE966" s="3">
        <f>Eur_1M!B965/100</f>
        <v>9.8999999999999999E-4</v>
      </c>
      <c r="AF966" s="3">
        <f t="shared" si="376"/>
        <v>1.5</v>
      </c>
      <c r="AG966" s="3">
        <f t="shared" si="377"/>
        <v>-0.5</v>
      </c>
      <c r="AH966" s="3">
        <f t="shared" si="379"/>
        <v>1.0017028101432932</v>
      </c>
      <c r="AI966" s="3">
        <f t="shared" si="378"/>
        <v>1.00099</v>
      </c>
      <c r="AL966" s="25"/>
      <c r="AM966" s="25"/>
    </row>
    <row r="967" spans="1:39">
      <c r="A967" s="4">
        <v>41845</v>
      </c>
      <c r="B967" s="3">
        <v>128.31729999999999</v>
      </c>
      <c r="C967" s="3">
        <f t="shared" si="366"/>
        <v>1.7253392753440624E-3</v>
      </c>
      <c r="D967" s="3">
        <f t="shared" si="367"/>
        <v>2.9767956150447745E-6</v>
      </c>
      <c r="E967" s="3">
        <f t="shared" si="368"/>
        <v>5.3319222122490745E-5</v>
      </c>
      <c r="F967" s="3">
        <f t="shared" si="369"/>
        <v>7.0425001736112072E-3</v>
      </c>
      <c r="G967" s="3">
        <f t="shared" si="370"/>
        <v>2.5309607054739818E-2</v>
      </c>
      <c r="H967" s="3">
        <f t="shared" si="371"/>
        <v>1.5</v>
      </c>
      <c r="I967" s="13">
        <f>I968*(1+(H968*((B967/B968)-1))+((1-H968)*(Eur_1M!B967/100)*((A967-A968)/360)))</f>
        <v>106.02024391966643</v>
      </c>
      <c r="J967" s="3">
        <f t="shared" si="372"/>
        <v>101.43176098475055</v>
      </c>
      <c r="K967" s="3">
        <f t="shared" si="365"/>
        <v>1.0064876324856182</v>
      </c>
      <c r="L967" s="13">
        <f t="shared" si="373"/>
        <v>1006.4876324856182</v>
      </c>
      <c r="M967" s="3">
        <f t="shared" si="374"/>
        <v>2.5855224485767134E-3</v>
      </c>
      <c r="N967" s="3">
        <f>SQRT(252)*STDEV(M968:$M$1035)</f>
        <v>5.4716498784086971E-2</v>
      </c>
      <c r="O967" s="3">
        <v>956</v>
      </c>
      <c r="P967" s="3">
        <f t="shared" si="380"/>
        <v>3.7936507936507935</v>
      </c>
      <c r="Q967" s="3">
        <f>(  'Swap(vs6M)_3Y'!B979 + ( ('Swap(vs6M)_5Y'!B975 - 'Swap(vs6M)_3Y'!B979)/2  )*(P967-3) )/100</f>
        <v>4.9719365079365077E-3</v>
      </c>
      <c r="R967" s="3">
        <f t="shared" si="381"/>
        <v>0.29094968873674676</v>
      </c>
      <c r="S967" s="3">
        <f t="shared" si="382"/>
        <v>0.18437674165233586</v>
      </c>
      <c r="T967" s="13">
        <f t="shared" si="383"/>
        <v>0.61445510090425814</v>
      </c>
      <c r="U967" s="13">
        <f t="shared" si="383"/>
        <v>0.57314104275357269</v>
      </c>
      <c r="V967" s="3">
        <f t="shared" si="384"/>
        <v>56.009569128131375</v>
      </c>
      <c r="W967" s="13">
        <f t="shared" si="385"/>
        <v>0.61445510090425814</v>
      </c>
      <c r="X967" s="3">
        <f t="shared" si="386"/>
        <v>3.5651085666601337E-3</v>
      </c>
      <c r="Y967" s="3">
        <f t="shared" si="387"/>
        <v>-8.2026271993217339</v>
      </c>
      <c r="Z967" s="3">
        <f t="shared" si="388"/>
        <v>749.66165362177082</v>
      </c>
      <c r="AA967" s="3">
        <f t="shared" si="389"/>
        <v>2133.6701883377773</v>
      </c>
      <c r="AD967" s="3">
        <f t="shared" si="375"/>
        <v>1.7268285295179986E-3</v>
      </c>
      <c r="AE967" s="3">
        <f>Eur_1M!B966/100</f>
        <v>1E-3</v>
      </c>
      <c r="AF967" s="3">
        <f t="shared" si="376"/>
        <v>1.5</v>
      </c>
      <c r="AG967" s="3">
        <f t="shared" si="377"/>
        <v>-0.5</v>
      </c>
      <c r="AH967" s="3">
        <f t="shared" si="379"/>
        <v>1.001726828529518</v>
      </c>
      <c r="AI967" s="3">
        <f t="shared" si="378"/>
        <v>1.0009999999999999</v>
      </c>
      <c r="AL967" s="25"/>
      <c r="AM967" s="25"/>
    </row>
    <row r="968" spans="1:39">
      <c r="A968" s="4">
        <v>41844</v>
      </c>
      <c r="B968" s="3">
        <v>128.09610000000001</v>
      </c>
      <c r="C968" s="3">
        <f t="shared" si="366"/>
        <v>-7.5305703732064192E-4</v>
      </c>
      <c r="D968" s="3">
        <f t="shared" si="367"/>
        <v>5.6709490145814273E-7</v>
      </c>
      <c r="E968" s="3">
        <f t="shared" si="368"/>
        <v>5.0858873126514618E-5</v>
      </c>
      <c r="F968" s="3">
        <f t="shared" si="369"/>
        <v>4.5985186930852882E-3</v>
      </c>
      <c r="G968" s="3">
        <f t="shared" si="370"/>
        <v>2.5049941829604547E-2</v>
      </c>
      <c r="H968" s="3">
        <f t="shared" si="371"/>
        <v>1.5</v>
      </c>
      <c r="I968" s="13">
        <f>I969*(1+(H969*((B968/B969)-1))+((1-H969)*(Eur_1M!B968/100)*((A968-A969)/360)))</f>
        <v>105.74648026255656</v>
      </c>
      <c r="J968" s="3">
        <f t="shared" si="372"/>
        <v>101.16984562964799</v>
      </c>
      <c r="K968" s="3">
        <f t="shared" ref="K968:K1031" si="390">J968/$Y$2</f>
        <v>1.0038886973679637</v>
      </c>
      <c r="L968" s="13">
        <f t="shared" si="373"/>
        <v>1003.8886973679637</v>
      </c>
      <c r="M968" s="3">
        <f t="shared" si="374"/>
        <v>-1.1311609740778138E-3</v>
      </c>
      <c r="N968" s="3">
        <f>SQRT(252)*STDEV(M969:$M$1035)</f>
        <v>5.4995263109333135E-2</v>
      </c>
      <c r="O968" s="3">
        <v>957</v>
      </c>
      <c r="P968" s="3">
        <f t="shared" si="380"/>
        <v>3.7976190476190474</v>
      </c>
      <c r="Q968" s="3">
        <f>(  'Swap(vs6M)_3Y'!B980 + ( ('Swap(vs6M)_5Y'!B976 - 'Swap(vs6M)_3Y'!B980)/2  )*(P968-3) )/100</f>
        <v>5.0245178571428576E-3</v>
      </c>
      <c r="R968" s="3">
        <f t="shared" si="381"/>
        <v>0.26784321863321647</v>
      </c>
      <c r="S968" s="3">
        <f t="shared" si="382"/>
        <v>0.16067130568689189</v>
      </c>
      <c r="T968" s="13">
        <f t="shared" si="383"/>
        <v>0.60558999897366883</v>
      </c>
      <c r="U968" s="13">
        <f t="shared" si="383"/>
        <v>0.56382385474330743</v>
      </c>
      <c r="V968" s="3">
        <f t="shared" si="384"/>
        <v>54.777546622512091</v>
      </c>
      <c r="W968" s="13">
        <f t="shared" si="385"/>
        <v>0.60558999897366883</v>
      </c>
      <c r="X968" s="3">
        <f t="shared" si="386"/>
        <v>3.5773824964621822E-3</v>
      </c>
      <c r="Y968" s="3">
        <f t="shared" si="387"/>
        <v>-8.2314149936696399</v>
      </c>
      <c r="Z968" s="3">
        <f t="shared" si="388"/>
        <v>752.96222368562553</v>
      </c>
      <c r="AA968" s="3">
        <f t="shared" si="389"/>
        <v>2100.7190873691379</v>
      </c>
      <c r="AD968" s="3">
        <f t="shared" si="375"/>
        <v>-7.5277356103231607E-4</v>
      </c>
      <c r="AE968" s="3">
        <f>Eur_1M!B967/100</f>
        <v>9.8999999999999999E-4</v>
      </c>
      <c r="AF968" s="3">
        <f t="shared" si="376"/>
        <v>1.5</v>
      </c>
      <c r="AG968" s="3">
        <f t="shared" si="377"/>
        <v>-0.5</v>
      </c>
      <c r="AH968" s="3">
        <f t="shared" si="379"/>
        <v>0.99924722643896768</v>
      </c>
      <c r="AI968" s="3">
        <f t="shared" si="378"/>
        <v>1.00099</v>
      </c>
      <c r="AL968" s="25"/>
      <c r="AM968" s="25"/>
    </row>
    <row r="969" spans="1:39">
      <c r="A969" s="4">
        <v>41843</v>
      </c>
      <c r="B969" s="3">
        <v>128.1926</v>
      </c>
      <c r="C969" s="3">
        <f t="shared" ref="C969:C1032" si="391">+LN(B969/B970)</f>
        <v>1.2004775251643184E-3</v>
      </c>
      <c r="D969" s="3">
        <f t="shared" ref="D969:D1032" si="392">+C969^2</f>
        <v>1.4411462884246467E-6</v>
      </c>
      <c r="E969" s="3">
        <f t="shared" ref="E969:E1032" si="393">+SUM(D969:D988)</f>
        <v>5.0736460532069975E-5</v>
      </c>
      <c r="F969" s="3">
        <f t="shared" ref="F969:F1032" si="394">+SUM(C969:C988)</f>
        <v>6.0184207701366775E-3</v>
      </c>
      <c r="G969" s="3">
        <f t="shared" ref="G969:G1032" si="395">+SQRT($D$3/$D$2)*SQRT(E969-((1/$D$2)*F969^2))</f>
        <v>2.4828611074871703E-2</v>
      </c>
      <c r="H969" s="3">
        <f t="shared" ref="H969:H1032" si="396">+MIN($D$5,$D$4/G971)</f>
        <v>1.5</v>
      </c>
      <c r="I969" s="13">
        <f>I970*(1+(H970*((B969/B970)-1))+((1-H970)*(Eur_1M!B969/100)*((A969-A970)/360)))</f>
        <v>105.866164232332</v>
      </c>
      <c r="J969" s="3">
        <f t="shared" ref="J969:J1032" si="397">I969*(1-(1.1/100))^4</f>
        <v>101.28434975987021</v>
      </c>
      <c r="K969" s="3">
        <f t="shared" si="390"/>
        <v>1.0050248995773932</v>
      </c>
      <c r="L969" s="13">
        <f t="shared" ref="L969:L1032" si="398">K969*1000</f>
        <v>1005.0248995773932</v>
      </c>
      <c r="M969" s="3">
        <f t="shared" ref="M969:M1032" si="399">LN(L969/L970)</f>
        <v>1.7988453539045277E-3</v>
      </c>
      <c r="N969" s="3">
        <f>SQRT(252)*STDEV(M970:$M$1035)</f>
        <v>5.5384765838146922E-2</v>
      </c>
      <c r="O969" s="3">
        <v>958</v>
      </c>
      <c r="P969" s="3">
        <f t="shared" si="380"/>
        <v>3.8015873015873014</v>
      </c>
      <c r="Q969" s="3">
        <f>(  'Swap(vs6M)_3Y'!B981 + ( ('Swap(vs6M)_5Y'!B977 - 'Swap(vs6M)_3Y'!B981)/2  )*(P969-3) )/100</f>
        <v>5.1300198412698407E-3</v>
      </c>
      <c r="R969" s="3">
        <f t="shared" si="381"/>
        <v>0.28100673204599791</v>
      </c>
      <c r="S969" s="3">
        <f t="shared" si="382"/>
        <v>0.17301940087226131</v>
      </c>
      <c r="T969" s="13">
        <f t="shared" si="383"/>
        <v>0.61064738181264577</v>
      </c>
      <c r="U969" s="13">
        <f t="shared" si="383"/>
        <v>0.56868191104378218</v>
      </c>
      <c r="V969" s="3">
        <f t="shared" si="384"/>
        <v>56.01702566465417</v>
      </c>
      <c r="W969" s="13">
        <f t="shared" si="385"/>
        <v>0.61064738181264577</v>
      </c>
      <c r="X969" s="3">
        <f t="shared" si="386"/>
        <v>3.5335679841388612E-3</v>
      </c>
      <c r="Y969" s="3">
        <f t="shared" si="387"/>
        <v>-8.3351691721810699</v>
      </c>
      <c r="Z969" s="3">
        <f t="shared" si="388"/>
        <v>751.48858253941239</v>
      </c>
      <c r="AA969" s="3">
        <f t="shared" si="389"/>
        <v>2120.1406682786055</v>
      </c>
      <c r="AD969" s="3">
        <f t="shared" ref="AD969:AD1029" si="400">B969/B970-1</f>
        <v>1.2011983867390441E-3</v>
      </c>
      <c r="AE969" s="3">
        <f>Eur_1M!B968/100</f>
        <v>9.7999999999999997E-4</v>
      </c>
      <c r="AF969" s="3">
        <f t="shared" ref="AF969:AF1029" si="401">H969</f>
        <v>1.5</v>
      </c>
      <c r="AG969" s="3">
        <f t="shared" ref="AG969:AG1029" si="402">1-AF969</f>
        <v>-0.5</v>
      </c>
      <c r="AH969" s="3">
        <f t="shared" si="379"/>
        <v>1.001201198386739</v>
      </c>
      <c r="AI969" s="3">
        <f t="shared" ref="AI969:AI1029" si="403">AE969+1</f>
        <v>1.00098</v>
      </c>
      <c r="AL969" s="25"/>
      <c r="AM969" s="25"/>
    </row>
    <row r="970" spans="1:39">
      <c r="A970" s="4">
        <v>41842</v>
      </c>
      <c r="B970" s="3">
        <v>128.03880000000001</v>
      </c>
      <c r="C970" s="3">
        <f t="shared" si="391"/>
        <v>-7.3232222013878186E-4</v>
      </c>
      <c r="D970" s="3">
        <f t="shared" si="392"/>
        <v>5.3629583410899449E-7</v>
      </c>
      <c r="E970" s="3">
        <f t="shared" si="393"/>
        <v>6.0478061147777467E-5</v>
      </c>
      <c r="F970" s="3">
        <f t="shared" si="394"/>
        <v>8.162004683422935E-3</v>
      </c>
      <c r="G970" s="3">
        <f t="shared" si="395"/>
        <v>2.6833822474204058E-2</v>
      </c>
      <c r="H970" s="3">
        <f t="shared" si="396"/>
        <v>1.5</v>
      </c>
      <c r="I970" s="13">
        <f>I971*(1+(H971*((B970/B971)-1))+((1-H971)*(Eur_1M!B970/100)*((A970-A971)/360)))</f>
        <v>105.67589855523744</v>
      </c>
      <c r="J970" s="3">
        <f t="shared" si="397"/>
        <v>101.10231864987503</v>
      </c>
      <c r="K970" s="3">
        <f t="shared" si="390"/>
        <v>1.0032186402838634</v>
      </c>
      <c r="L970" s="13">
        <f t="shared" si="398"/>
        <v>1003.2186402838635</v>
      </c>
      <c r="M970" s="3">
        <f t="shared" si="399"/>
        <v>-1.1000193393227132E-3</v>
      </c>
      <c r="N970" s="3">
        <f>SQRT(252)*STDEV(M971:$M$1035)</f>
        <v>5.5681315293017036E-2</v>
      </c>
      <c r="O970" s="3">
        <v>959</v>
      </c>
      <c r="P970" s="3">
        <f t="shared" si="380"/>
        <v>3.8055555555555554</v>
      </c>
      <c r="Q970" s="3">
        <f>(  'Swap(vs6M)_3Y'!B982 + ( ('Swap(vs6M)_5Y'!B978 - 'Swap(vs6M)_3Y'!B982)/2  )*(P970-3) )/100</f>
        <v>4.8929027777777781E-3</v>
      </c>
      <c r="R970" s="3">
        <f t="shared" si="381"/>
        <v>0.25531685832277362</v>
      </c>
      <c r="S970" s="3">
        <f t="shared" si="382"/>
        <v>0.14669467729961899</v>
      </c>
      <c r="T970" s="13">
        <f t="shared" si="383"/>
        <v>0.60076080986732405</v>
      </c>
      <c r="U970" s="13">
        <f t="shared" si="383"/>
        <v>0.55831348997341923</v>
      </c>
      <c r="V970" s="3">
        <f t="shared" si="384"/>
        <v>54.680679992617911</v>
      </c>
      <c r="W970" s="13">
        <f t="shared" si="385"/>
        <v>0.60076080986732405</v>
      </c>
      <c r="X970" s="3">
        <f t="shared" si="386"/>
        <v>3.5435685818988641E-3</v>
      </c>
      <c r="Y970" s="3">
        <f t="shared" si="387"/>
        <v>-8.2100523352167674</v>
      </c>
      <c r="Z970" s="3">
        <f t="shared" si="388"/>
        <v>755.71767596473819</v>
      </c>
      <c r="AA970" s="3">
        <f t="shared" si="389"/>
        <v>2085.4968196141299</v>
      </c>
      <c r="AD970" s="3">
        <f t="shared" si="400"/>
        <v>-7.3205413766663785E-4</v>
      </c>
      <c r="AE970" s="3">
        <f>Eur_1M!B969/100</f>
        <v>9.6000000000000002E-4</v>
      </c>
      <c r="AF970" s="3">
        <f t="shared" si="401"/>
        <v>1.5</v>
      </c>
      <c r="AG970" s="3">
        <f t="shared" si="402"/>
        <v>-0.5</v>
      </c>
      <c r="AH970" s="3">
        <f t="shared" ref="AH970:AH1029" si="404">(1+AD970)</f>
        <v>0.99926794586233336</v>
      </c>
      <c r="AI970" s="3">
        <f t="shared" si="403"/>
        <v>1.0009600000000001</v>
      </c>
      <c r="AL970" s="25"/>
      <c r="AM970" s="25"/>
    </row>
    <row r="971" spans="1:39">
      <c r="A971" s="4">
        <v>41841</v>
      </c>
      <c r="B971" s="3">
        <v>128.1326</v>
      </c>
      <c r="C971" s="3">
        <f t="shared" si="391"/>
        <v>8.2839146504991269E-4</v>
      </c>
      <c r="D971" s="3">
        <f t="shared" si="392"/>
        <v>6.8623241936754068E-7</v>
      </c>
      <c r="E971" s="3">
        <f t="shared" si="393"/>
        <v>7.8125714359855302E-5</v>
      </c>
      <c r="F971" s="3">
        <f t="shared" si="394"/>
        <v>1.3158591089348854E-2</v>
      </c>
      <c r="G971" s="3">
        <f t="shared" si="395"/>
        <v>2.9585476735663085E-2</v>
      </c>
      <c r="H971" s="3">
        <f t="shared" si="396"/>
        <v>1.5</v>
      </c>
      <c r="I971" s="13">
        <f>I972*(1+(H972*((B971/B972)-1))+((1-H972)*(Eur_1M!B971/100)*((A971-A972)/360)))</f>
        <v>105.79220804696534</v>
      </c>
      <c r="J971" s="3">
        <f t="shared" si="397"/>
        <v>101.21359434712905</v>
      </c>
      <c r="K971" s="3">
        <f t="shared" si="390"/>
        <v>1.0043228073809842</v>
      </c>
      <c r="L971" s="13">
        <f t="shared" si="398"/>
        <v>1004.3228073809843</v>
      </c>
      <c r="M971" s="3">
        <f t="shared" si="399"/>
        <v>1.2385014210995239E-3</v>
      </c>
      <c r="N971" s="3">
        <f>SQRT(252)*STDEV(M972:$M$1035)</f>
        <v>5.6116475183059268E-2</v>
      </c>
      <c r="O971" s="3">
        <v>960</v>
      </c>
      <c r="P971" s="3">
        <f t="shared" si="380"/>
        <v>3.8095238095238093</v>
      </c>
      <c r="Q971" s="3">
        <f>(  'Swap(vs6M)_3Y'!B983 + ( ('Swap(vs6M)_5Y'!B979 - 'Swap(vs6M)_3Y'!B983)/2  )*(P971-3) )/100</f>
        <v>4.9652619047619055E-3</v>
      </c>
      <c r="R971" s="3">
        <f t="shared" si="381"/>
        <v>0.26684448728063953</v>
      </c>
      <c r="S971" s="3">
        <f t="shared" si="382"/>
        <v>0.15731634283111534</v>
      </c>
      <c r="T971" s="13">
        <f t="shared" si="383"/>
        <v>0.60520555007126642</v>
      </c>
      <c r="U971" s="13">
        <f t="shared" si="383"/>
        <v>0.56250222954430729</v>
      </c>
      <c r="V971" s="3">
        <f t="shared" si="384"/>
        <v>55.859399879565785</v>
      </c>
      <c r="W971" s="13">
        <f t="shared" si="385"/>
        <v>0.60520555007126642</v>
      </c>
      <c r="X971" s="3">
        <f t="shared" si="386"/>
        <v>3.4998451390329584E-3</v>
      </c>
      <c r="Y971" s="3">
        <f t="shared" si="387"/>
        <v>-8.2989921876659682</v>
      </c>
      <c r="Z971" s="3">
        <f t="shared" si="388"/>
        <v>754.66907729480852</v>
      </c>
      <c r="AA971" s="3">
        <f t="shared" si="389"/>
        <v>2102.7136655640434</v>
      </c>
      <c r="AD971" s="3">
        <f t="shared" si="400"/>
        <v>8.287346760240677E-4</v>
      </c>
      <c r="AE971" s="3">
        <f>Eur_1M!B970/100</f>
        <v>9.6000000000000002E-4</v>
      </c>
      <c r="AF971" s="3">
        <f t="shared" si="401"/>
        <v>1.5</v>
      </c>
      <c r="AG971" s="3">
        <f t="shared" si="402"/>
        <v>-0.5</v>
      </c>
      <c r="AH971" s="3">
        <f t="shared" si="404"/>
        <v>1.0008287346760241</v>
      </c>
      <c r="AI971" s="3">
        <f t="shared" si="403"/>
        <v>1.0009600000000001</v>
      </c>
      <c r="AL971" s="25"/>
      <c r="AM971" s="25"/>
    </row>
    <row r="972" spans="1:39">
      <c r="A972" s="4">
        <v>41838</v>
      </c>
      <c r="B972" s="3">
        <v>128.0265</v>
      </c>
      <c r="C972" s="3">
        <f t="shared" si="391"/>
        <v>2.460730849475977E-4</v>
      </c>
      <c r="D972" s="3">
        <f t="shared" si="392"/>
        <v>6.055196313562764E-8</v>
      </c>
      <c r="E972" s="3">
        <f t="shared" si="393"/>
        <v>7.7439481940487764E-5</v>
      </c>
      <c r="F972" s="3">
        <f t="shared" si="394"/>
        <v>1.2330199624298941E-2</v>
      </c>
      <c r="G972" s="3">
        <f t="shared" si="395"/>
        <v>2.9664055085268717E-2</v>
      </c>
      <c r="H972" s="3">
        <f t="shared" si="396"/>
        <v>1.5</v>
      </c>
      <c r="I972" s="13">
        <f>I973*(1+(H973*((B972/B973)-1))+((1-H973)*(Eur_1M!B972/100)*((A972-A973)/360)))</f>
        <v>105.66126535005361</v>
      </c>
      <c r="J972" s="3">
        <f t="shared" si="397"/>
        <v>101.08831875970526</v>
      </c>
      <c r="K972" s="3">
        <f t="shared" si="390"/>
        <v>1.0030797220971415</v>
      </c>
      <c r="L972" s="13">
        <f t="shared" si="398"/>
        <v>1003.0797220971415</v>
      </c>
      <c r="M972" s="3">
        <f t="shared" si="399"/>
        <v>3.6782350087120771E-4</v>
      </c>
      <c r="N972" s="3">
        <f>SQRT(252)*STDEV(M973:$M$1035)</f>
        <v>5.655835977042898E-2</v>
      </c>
      <c r="O972" s="3">
        <v>961</v>
      </c>
      <c r="P972" s="3">
        <f t="shared" ref="P972:P1035" si="405">O972/252</f>
        <v>3.8134920634920637</v>
      </c>
      <c r="Q972" s="3">
        <f>(  'Swap(vs6M)_3Y'!B984 + ( ('Swap(vs6M)_5Y'!B980 - 'Swap(vs6M)_3Y'!B984)/2  )*(P972-3) )/100</f>
        <v>4.9240575396825408E-3</v>
      </c>
      <c r="R972" s="3">
        <f t="shared" si="381"/>
        <v>0.25308027865814253</v>
      </c>
      <c r="S972" s="3">
        <f t="shared" si="382"/>
        <v>0.14263218365951078</v>
      </c>
      <c r="T972" s="13">
        <f t="shared" si="383"/>
        <v>0.59989691087219366</v>
      </c>
      <c r="U972" s="13">
        <f t="shared" si="383"/>
        <v>0.55670966077081196</v>
      </c>
      <c r="V972" s="3">
        <f t="shared" si="384"/>
        <v>55.391040185623751</v>
      </c>
      <c r="W972" s="13">
        <f t="shared" si="385"/>
        <v>0.59989691087219366</v>
      </c>
      <c r="X972" s="3">
        <f t="shared" si="386"/>
        <v>3.4874515706728375E-3</v>
      </c>
      <c r="Y972" s="3">
        <f t="shared" si="387"/>
        <v>-8.3025991112078135</v>
      </c>
      <c r="Z972" s="3">
        <f t="shared" si="388"/>
        <v>756.83069984665087</v>
      </c>
      <c r="AA972" s="3">
        <f t="shared" si="389"/>
        <v>2083.5143031233702</v>
      </c>
      <c r="AD972" s="3">
        <f t="shared" si="400"/>
        <v>2.4610336341268635E-4</v>
      </c>
      <c r="AE972" s="3">
        <f>Eur_1M!B971/100</f>
        <v>9.2000000000000003E-4</v>
      </c>
      <c r="AF972" s="3">
        <f t="shared" si="401"/>
        <v>1.5</v>
      </c>
      <c r="AG972" s="3">
        <f t="shared" si="402"/>
        <v>-0.5</v>
      </c>
      <c r="AH972" s="3">
        <f t="shared" si="404"/>
        <v>1.0002461033634127</v>
      </c>
      <c r="AI972" s="3">
        <f t="shared" si="403"/>
        <v>1.00092</v>
      </c>
      <c r="AL972" s="25"/>
      <c r="AM972" s="25"/>
    </row>
    <row r="973" spans="1:39">
      <c r="A973" s="4">
        <v>41837</v>
      </c>
      <c r="B973" s="3">
        <v>127.995</v>
      </c>
      <c r="C973" s="3">
        <f t="shared" si="391"/>
        <v>2.4812976800483361E-3</v>
      </c>
      <c r="D973" s="3">
        <f t="shared" si="392"/>
        <v>6.1568381770132552E-6</v>
      </c>
      <c r="E973" s="3">
        <f t="shared" si="393"/>
        <v>8.2263715669967402E-5</v>
      </c>
      <c r="F973" s="3">
        <f t="shared" si="394"/>
        <v>9.8739714107200331E-3</v>
      </c>
      <c r="G973" s="3">
        <f t="shared" si="395"/>
        <v>3.1226603581676438E-2</v>
      </c>
      <c r="H973" s="3">
        <f t="shared" si="396"/>
        <v>1.5</v>
      </c>
      <c r="I973" s="13">
        <f>I974*(1+(H974*((B973/B974)-1))+((1-H974)*(Eur_1M!B973/100)*((A973-A974)/360)))</f>
        <v>105.62240780032414</v>
      </c>
      <c r="J973" s="3">
        <f t="shared" si="397"/>
        <v>101.05114293789147</v>
      </c>
      <c r="K973" s="3">
        <f t="shared" si="390"/>
        <v>1.0027108336491859</v>
      </c>
      <c r="L973" s="13">
        <f t="shared" si="398"/>
        <v>1002.7108336491859</v>
      </c>
      <c r="M973" s="3">
        <f t="shared" si="399"/>
        <v>3.7183823212890571E-3</v>
      </c>
      <c r="N973" s="3">
        <f>SQRT(252)*STDEV(M974:$M$1035)</f>
        <v>5.6720267957831035E-2</v>
      </c>
      <c r="O973" s="3">
        <v>962</v>
      </c>
      <c r="P973" s="3">
        <f t="shared" si="405"/>
        <v>3.8174603174603177</v>
      </c>
      <c r="Q973" s="3">
        <f>(  'Swap(vs6M)_3Y'!B985 + ( ('Swap(vs6M)_5Y'!B981 - 'Swap(vs6M)_3Y'!B985)/2  )*(P973-3) )/100</f>
        <v>5.1073015873015874E-3</v>
      </c>
      <c r="R973" s="3">
        <f t="shared" si="381"/>
        <v>0.2557692639805817</v>
      </c>
      <c r="S973" s="3">
        <f t="shared" si="382"/>
        <v>0.14494737730146035</v>
      </c>
      <c r="T973" s="13">
        <f t="shared" si="383"/>
        <v>0.60093549578078342</v>
      </c>
      <c r="U973" s="13">
        <f t="shared" si="383"/>
        <v>0.55762379014367713</v>
      </c>
      <c r="V973" s="3">
        <f t="shared" si="384"/>
        <v>55.707389562185313</v>
      </c>
      <c r="W973" s="13">
        <f t="shared" si="385"/>
        <v>0.60093549578078342</v>
      </c>
      <c r="X973" s="3">
        <f t="shared" si="386"/>
        <v>3.4745894689328562E-3</v>
      </c>
      <c r="Y973" s="3">
        <f t="shared" si="387"/>
        <v>-8.4125133922507782</v>
      </c>
      <c r="Z973" s="3">
        <f t="shared" si="388"/>
        <v>756.42821298915374</v>
      </c>
      <c r="AA973" s="3">
        <f t="shared" si="389"/>
        <v>2087.6054403613175</v>
      </c>
      <c r="AD973" s="3">
        <f t="shared" si="400"/>
        <v>2.4843786468751183E-3</v>
      </c>
      <c r="AE973" s="3">
        <f>Eur_1M!B972/100</f>
        <v>9.1E-4</v>
      </c>
      <c r="AF973" s="3">
        <f t="shared" si="401"/>
        <v>1.5</v>
      </c>
      <c r="AG973" s="3">
        <f t="shared" si="402"/>
        <v>-0.5</v>
      </c>
      <c r="AH973" s="3">
        <f t="shared" si="404"/>
        <v>1.0024843786468751</v>
      </c>
      <c r="AI973" s="3">
        <f t="shared" si="403"/>
        <v>1.00091</v>
      </c>
      <c r="AL973" s="25"/>
      <c r="AM973" s="25"/>
    </row>
    <row r="974" spans="1:39">
      <c r="A974" s="4">
        <v>41836</v>
      </c>
      <c r="B974" s="3">
        <v>127.6778</v>
      </c>
      <c r="C974" s="3">
        <f t="shared" si="391"/>
        <v>2.0981002490524066E-3</v>
      </c>
      <c r="D974" s="3">
        <f t="shared" si="392"/>
        <v>4.4020246550737703E-6</v>
      </c>
      <c r="E974" s="3">
        <f t="shared" si="393"/>
        <v>9.012929703991307E-5</v>
      </c>
      <c r="F974" s="3">
        <f t="shared" si="394"/>
        <v>1.1137325856965792E-2</v>
      </c>
      <c r="G974" s="3">
        <f t="shared" si="395"/>
        <v>3.2518977928880761E-2</v>
      </c>
      <c r="H974" s="3">
        <f t="shared" si="396"/>
        <v>1.5</v>
      </c>
      <c r="I974" s="13">
        <f>I975*(1+(H975*((B974/B975)-1))+((1-H975)*(Eur_1M!B974/100)*((A974-A975)/360)))</f>
        <v>105.23039258932131</v>
      </c>
      <c r="J974" s="3">
        <f t="shared" si="397"/>
        <v>100.67609387447906</v>
      </c>
      <c r="K974" s="3">
        <f t="shared" si="390"/>
        <v>0.99898929475214693</v>
      </c>
      <c r="L974" s="13">
        <f t="shared" si="398"/>
        <v>998.98929475214698</v>
      </c>
      <c r="M974" s="3">
        <f t="shared" si="399"/>
        <v>3.1442281543284704E-3</v>
      </c>
      <c r="N974" s="3">
        <f>SQRT(252)*STDEV(M975:$M$1035)</f>
        <v>5.6989415961306807E-2</v>
      </c>
      <c r="O974" s="3">
        <v>963</v>
      </c>
      <c r="P974" s="3">
        <f t="shared" si="405"/>
        <v>3.8214285714285716</v>
      </c>
      <c r="Q974" s="3">
        <f>(  'Swap(vs6M)_3Y'!B986 + ( ('Swap(vs6M)_5Y'!B982 - 'Swap(vs6M)_3Y'!B986)/2  )*(P974-3) )/100</f>
        <v>4.9405357142857141E-3</v>
      </c>
      <c r="R974" s="3">
        <f t="shared" si="381"/>
        <v>0.21609587214977374</v>
      </c>
      <c r="S974" s="3">
        <f t="shared" si="382"/>
        <v>0.10469025740887027</v>
      </c>
      <c r="T974" s="13">
        <f t="shared" si="383"/>
        <v>0.58554349137465322</v>
      </c>
      <c r="U974" s="13">
        <f t="shared" si="383"/>
        <v>0.54168920352998584</v>
      </c>
      <c r="V974" s="3">
        <f t="shared" si="384"/>
        <v>53.393578252146199</v>
      </c>
      <c r="W974" s="13">
        <f t="shared" si="385"/>
        <v>0.58554349137465322</v>
      </c>
      <c r="X974" s="3">
        <f t="shared" si="386"/>
        <v>3.5018854424940936E-3</v>
      </c>
      <c r="Y974" s="3">
        <f t="shared" si="387"/>
        <v>-8.3013928808390602</v>
      </c>
      <c r="Z974" s="3">
        <f t="shared" si="388"/>
        <v>761.10321436998254</v>
      </c>
      <c r="AA974" s="3">
        <f t="shared" si="389"/>
        <v>2031.311315464048</v>
      </c>
      <c r="AD974" s="3">
        <f t="shared" si="400"/>
        <v>2.1003028015025293E-3</v>
      </c>
      <c r="AE974" s="3">
        <f>Eur_1M!B973/100</f>
        <v>9.1E-4</v>
      </c>
      <c r="AF974" s="3">
        <f t="shared" si="401"/>
        <v>1.5</v>
      </c>
      <c r="AG974" s="3">
        <f t="shared" si="402"/>
        <v>-0.5</v>
      </c>
      <c r="AH974" s="3">
        <f t="shared" si="404"/>
        <v>1.0021003028015025</v>
      </c>
      <c r="AI974" s="3">
        <f t="shared" si="403"/>
        <v>1.00091</v>
      </c>
      <c r="AL974" s="25"/>
      <c r="AM974" s="25"/>
    </row>
    <row r="975" spans="1:39">
      <c r="A975" s="4">
        <v>41835</v>
      </c>
      <c r="B975" s="3">
        <v>127.4102</v>
      </c>
      <c r="C975" s="3">
        <f t="shared" si="391"/>
        <v>1.6503656583221856E-3</v>
      </c>
      <c r="D975" s="3">
        <f t="shared" si="392"/>
        <v>2.7237068061692209E-6</v>
      </c>
      <c r="E975" s="3">
        <f t="shared" si="393"/>
        <v>8.576044804276434E-5</v>
      </c>
      <c r="F975" s="3">
        <f t="shared" si="394"/>
        <v>8.8570837458249816E-3</v>
      </c>
      <c r="G975" s="3">
        <f t="shared" si="395"/>
        <v>3.2111671521054146E-2</v>
      </c>
      <c r="H975" s="3">
        <f t="shared" si="396"/>
        <v>1.5</v>
      </c>
      <c r="I975" s="13">
        <f>I976*(1+(H976*((B975/B976)-1))+((1-H976)*(Eur_1M!B975/100)*((A975-A976)/360)))</f>
        <v>104.90004384432028</v>
      </c>
      <c r="J975" s="3">
        <f t="shared" si="397"/>
        <v>100.36004239500929</v>
      </c>
      <c r="K975" s="3">
        <f t="shared" si="390"/>
        <v>0.99585317740362789</v>
      </c>
      <c r="L975" s="13">
        <f t="shared" si="398"/>
        <v>995.85317740362791</v>
      </c>
      <c r="M975" s="3">
        <f t="shared" si="399"/>
        <v>2.4732535993335146E-3</v>
      </c>
      <c r="N975" s="3">
        <f>SQRT(252)*STDEV(M976:$M$1035)</f>
        <v>5.7362469325883694E-2</v>
      </c>
      <c r="O975" s="3">
        <v>964</v>
      </c>
      <c r="P975" s="3">
        <f t="shared" si="405"/>
        <v>3.8253968253968256</v>
      </c>
      <c r="Q975" s="3">
        <f>(  'Swap(vs6M)_3Y'!B987 + ( ('Swap(vs6M)_5Y'!B983 - 'Swap(vs6M)_3Y'!B987)/2  )*(P975-3) )/100</f>
        <v>5.0134126984126993E-3</v>
      </c>
      <c r="R975" s="3">
        <f t="shared" si="381"/>
        <v>0.18999827640289016</v>
      </c>
      <c r="S975" s="3">
        <f t="shared" si="382"/>
        <v>7.7805192709326593E-2</v>
      </c>
      <c r="T975" s="13">
        <f t="shared" si="383"/>
        <v>0.57534475941904528</v>
      </c>
      <c r="U975" s="13">
        <f t="shared" si="383"/>
        <v>0.53100849210555268</v>
      </c>
      <c r="V975" s="3">
        <f t="shared" si="384"/>
        <v>52.037218121995465</v>
      </c>
      <c r="W975" s="13">
        <f t="shared" si="385"/>
        <v>0.57534475941904528</v>
      </c>
      <c r="X975" s="3">
        <f t="shared" si="386"/>
        <v>3.5067902809436877E-3</v>
      </c>
      <c r="Y975" s="3">
        <f t="shared" si="387"/>
        <v>-8.3333088353315325</v>
      </c>
      <c r="Z975" s="3">
        <f t="shared" si="388"/>
        <v>763.14093989021137</v>
      </c>
      <c r="AA975" s="3">
        <f t="shared" si="389"/>
        <v>1992.7321740343618</v>
      </c>
      <c r="AD975" s="3">
        <f t="shared" si="400"/>
        <v>1.6517282612198425E-3</v>
      </c>
      <c r="AE975" s="3">
        <f>Eur_1M!B974/100</f>
        <v>9.2000000000000003E-4</v>
      </c>
      <c r="AF975" s="3">
        <f t="shared" si="401"/>
        <v>1.5</v>
      </c>
      <c r="AG975" s="3">
        <f t="shared" si="402"/>
        <v>-0.5</v>
      </c>
      <c r="AH975" s="3">
        <f t="shared" si="404"/>
        <v>1.0016517282612198</v>
      </c>
      <c r="AI975" s="3">
        <f t="shared" si="403"/>
        <v>1.00092</v>
      </c>
      <c r="AL975" s="25"/>
      <c r="AM975" s="25"/>
    </row>
    <row r="976" spans="1:39">
      <c r="A976" s="4">
        <v>41834</v>
      </c>
      <c r="B976" s="3">
        <v>127.20010000000001</v>
      </c>
      <c r="C976" s="3">
        <f t="shared" si="391"/>
        <v>-3.8521240341475365E-5</v>
      </c>
      <c r="D976" s="3">
        <f t="shared" si="392"/>
        <v>1.4838859574457092E-9</v>
      </c>
      <c r="E976" s="3">
        <f t="shared" si="393"/>
        <v>9.5365419760652824E-5</v>
      </c>
      <c r="F976" s="3">
        <f t="shared" si="394"/>
        <v>3.6954962881774246E-3</v>
      </c>
      <c r="G976" s="3">
        <f t="shared" si="395"/>
        <v>3.4539840366020626E-2</v>
      </c>
      <c r="H976" s="3">
        <f t="shared" si="396"/>
        <v>1.5</v>
      </c>
      <c r="I976" s="13">
        <f>I977*(1+(H977*((B976/B977)-1))+((1-H977)*(Eur_1M!B976/100)*((A976-A977)/360)))</f>
        <v>104.64092000488435</v>
      </c>
      <c r="J976" s="3">
        <f t="shared" si="397"/>
        <v>100.11213325638259</v>
      </c>
      <c r="K976" s="3">
        <f t="shared" si="390"/>
        <v>0.9933932232474002</v>
      </c>
      <c r="L976" s="13">
        <f t="shared" si="398"/>
        <v>993.39322324740021</v>
      </c>
      <c r="M976" s="3">
        <f t="shared" si="399"/>
        <v>-6.1657648405592195E-5</v>
      </c>
      <c r="N976" s="3">
        <f>SQRT(252)*STDEV(M977:$M$1035)</f>
        <v>5.7829320098346022E-2</v>
      </c>
      <c r="O976" s="3">
        <v>965</v>
      </c>
      <c r="P976" s="3">
        <f t="shared" si="405"/>
        <v>3.8293650793650795</v>
      </c>
      <c r="Q976" s="3">
        <f>(  'Swap(vs6M)_3Y'!B988 + ( ('Swap(vs6M)_5Y'!B984 - 'Swap(vs6M)_3Y'!B988)/2  )*(P976-3) )/100</f>
        <v>4.8803571428571429E-3</v>
      </c>
      <c r="R976" s="3">
        <f t="shared" si="381"/>
        <v>0.16315237268962746</v>
      </c>
      <c r="S976" s="3">
        <f t="shared" si="382"/>
        <v>4.9987543406719709E-2</v>
      </c>
      <c r="T976" s="13">
        <f t="shared" si="383"/>
        <v>0.56480076763086062</v>
      </c>
      <c r="U976" s="13">
        <f t="shared" si="383"/>
        <v>0.51993384258304409</v>
      </c>
      <c r="V976" s="3">
        <f t="shared" si="384"/>
        <v>50.762049362447556</v>
      </c>
      <c r="W976" s="13">
        <f t="shared" si="385"/>
        <v>0.56480076763086062</v>
      </c>
      <c r="X976" s="3">
        <f t="shared" si="386"/>
        <v>3.5018474546355473E-3</v>
      </c>
      <c r="Y976" s="3">
        <f t="shared" si="387"/>
        <v>-8.2688572643997169</v>
      </c>
      <c r="Z976" s="3">
        <f t="shared" si="388"/>
        <v>765.26961238450588</v>
      </c>
      <c r="AA976" s="3">
        <f t="shared" si="389"/>
        <v>1954.1525932060902</v>
      </c>
      <c r="AD976" s="3">
        <f t="shared" si="400"/>
        <v>-3.8520498408023407E-5</v>
      </c>
      <c r="AE976" s="3">
        <f>Eur_1M!B975/100</f>
        <v>9.2000000000000003E-4</v>
      </c>
      <c r="AF976" s="3">
        <f t="shared" si="401"/>
        <v>1.5</v>
      </c>
      <c r="AG976" s="3">
        <f t="shared" si="402"/>
        <v>-0.5</v>
      </c>
      <c r="AH976" s="3">
        <f t="shared" si="404"/>
        <v>0.99996147950159198</v>
      </c>
      <c r="AI976" s="3">
        <f t="shared" si="403"/>
        <v>1.00092</v>
      </c>
      <c r="AL976" s="25"/>
      <c r="AM976" s="25"/>
    </row>
    <row r="977" spans="1:39">
      <c r="A977" s="4">
        <v>41831</v>
      </c>
      <c r="B977" s="3">
        <v>127.205</v>
      </c>
      <c r="C977" s="3">
        <f t="shared" si="391"/>
        <v>1.5034290211723069E-3</v>
      </c>
      <c r="D977" s="3">
        <f t="shared" si="392"/>
        <v>2.2602988217031208E-6</v>
      </c>
      <c r="E977" s="3">
        <f t="shared" si="393"/>
        <v>9.6345576825266751E-5</v>
      </c>
      <c r="F977" s="3">
        <f t="shared" si="394"/>
        <v>4.7247954807218013E-3</v>
      </c>
      <c r="G977" s="3">
        <f t="shared" si="395"/>
        <v>3.4639433335831755E-2</v>
      </c>
      <c r="H977" s="3">
        <f t="shared" si="396"/>
        <v>1.5</v>
      </c>
      <c r="I977" s="13">
        <f>I978*(1+(H978*((B977/B978)-1))+((1-H978)*(Eur_1M!B977/100)*((A977-A978)/360)))</f>
        <v>104.64737211684785</v>
      </c>
      <c r="J977" s="3">
        <f t="shared" si="397"/>
        <v>100.1183061253964</v>
      </c>
      <c r="K977" s="3">
        <f t="shared" si="390"/>
        <v>0.99345447542580101</v>
      </c>
      <c r="L977" s="13">
        <f t="shared" si="398"/>
        <v>993.45447542580098</v>
      </c>
      <c r="M977" s="3">
        <f t="shared" si="399"/>
        <v>2.2529941517636623E-3</v>
      </c>
      <c r="N977" s="3">
        <f>SQRT(252)*STDEV(M978:$M$1035)</f>
        <v>5.8249543894999894E-2</v>
      </c>
      <c r="O977" s="3">
        <v>966</v>
      </c>
      <c r="P977" s="3">
        <f t="shared" si="405"/>
        <v>3.8333333333333335</v>
      </c>
      <c r="Q977" s="3">
        <f>(  'Swap(vs6M)_3Y'!B989 + ( ('Swap(vs6M)_5Y'!B985 - 'Swap(vs6M)_3Y'!B989)/2  )*(P977-3) )/100</f>
        <v>4.8745833333333341E-3</v>
      </c>
      <c r="R977" s="3">
        <f t="shared" si="381"/>
        <v>0.16328584512427299</v>
      </c>
      <c r="S977" s="3">
        <f t="shared" si="382"/>
        <v>4.9239644419297776E-2</v>
      </c>
      <c r="T977" s="13">
        <f t="shared" si="383"/>
        <v>0.5648533108578363</v>
      </c>
      <c r="U977" s="13">
        <f t="shared" si="383"/>
        <v>0.51963584105489846</v>
      </c>
      <c r="V977" s="3">
        <f t="shared" si="384"/>
        <v>51.139917011218472</v>
      </c>
      <c r="W977" s="13">
        <f t="shared" si="385"/>
        <v>0.5648533108578363</v>
      </c>
      <c r="X977" s="3">
        <f t="shared" si="386"/>
        <v>3.4744945562249796E-3</v>
      </c>
      <c r="Y977" s="3">
        <f t="shared" si="387"/>
        <v>-8.3036998246019884</v>
      </c>
      <c r="Z977" s="3">
        <f t="shared" si="388"/>
        <v>765.69655201463445</v>
      </c>
      <c r="AA977" s="3">
        <f t="shared" si="389"/>
        <v>1955.0618417083908</v>
      </c>
      <c r="AD977" s="3">
        <f t="shared" si="400"/>
        <v>1.5045597371625696E-3</v>
      </c>
      <c r="AE977" s="3">
        <f>Eur_1M!B976/100</f>
        <v>9.2999999999999995E-4</v>
      </c>
      <c r="AF977" s="3">
        <f t="shared" si="401"/>
        <v>1.5</v>
      </c>
      <c r="AG977" s="3">
        <f t="shared" si="402"/>
        <v>-0.5</v>
      </c>
      <c r="AH977" s="3">
        <f t="shared" si="404"/>
        <v>1.0015045597371626</v>
      </c>
      <c r="AI977" s="3">
        <f t="shared" si="403"/>
        <v>1.0009300000000001</v>
      </c>
      <c r="AL977" s="25"/>
      <c r="AM977" s="25"/>
    </row>
    <row r="978" spans="1:39">
      <c r="A978" s="4">
        <v>41830</v>
      </c>
      <c r="B978" s="3">
        <v>127.01390000000001</v>
      </c>
      <c r="C978" s="3">
        <f t="shared" si="391"/>
        <v>-1.3870746244171914E-3</v>
      </c>
      <c r="D978" s="3">
        <f t="shared" si="392"/>
        <v>1.9239760137020927E-6</v>
      </c>
      <c r="E978" s="3">
        <f t="shared" si="393"/>
        <v>1.0104244582733962E-4</v>
      </c>
      <c r="F978" s="3">
        <f t="shared" si="394"/>
        <v>5.8590108297738048E-3</v>
      </c>
      <c r="G978" s="3">
        <f t="shared" si="395"/>
        <v>3.5376661408976016E-2</v>
      </c>
      <c r="H978" s="3">
        <f t="shared" si="396"/>
        <v>1.5</v>
      </c>
      <c r="I978" s="13">
        <f>I979*(1+(H979*((B978/B979)-1))+((1-H979)*(Eur_1M!B978/100)*((A978-A979)/360)))</f>
        <v>104.41186759424528</v>
      </c>
      <c r="J978" s="3">
        <f t="shared" si="397"/>
        <v>99.892994075882996</v>
      </c>
      <c r="K978" s="3">
        <f t="shared" si="390"/>
        <v>0.99121874778897801</v>
      </c>
      <c r="L978" s="13">
        <f t="shared" si="398"/>
        <v>991.21874778897802</v>
      </c>
      <c r="M978" s="3">
        <f t="shared" si="399"/>
        <v>-2.0826562898254731E-3</v>
      </c>
      <c r="N978" s="3">
        <f>SQRT(252)*STDEV(M979:$M$1035)</f>
        <v>5.8455142195863619E-2</v>
      </c>
      <c r="O978" s="3">
        <v>967</v>
      </c>
      <c r="P978" s="3">
        <f t="shared" si="405"/>
        <v>3.8373015873015874</v>
      </c>
      <c r="Q978" s="3">
        <f>(  'Swap(vs6M)_3Y'!B990 + ( ('Swap(vs6M)_5Y'!B986 - 'Swap(vs6M)_3Y'!B990)/2  )*(P978-3) )/100</f>
        <v>4.8080158730158728E-3</v>
      </c>
      <c r="R978" s="3">
        <f t="shared" si="381"/>
        <v>0.14135094807454968</v>
      </c>
      <c r="S978" s="3">
        <f t="shared" si="382"/>
        <v>2.6842985352933668E-2</v>
      </c>
      <c r="T978" s="13">
        <f t="shared" si="383"/>
        <v>0.55620364856586324</v>
      </c>
      <c r="U978" s="13">
        <f t="shared" si="383"/>
        <v>0.51070751589799568</v>
      </c>
      <c r="V978" s="3">
        <f t="shared" si="384"/>
        <v>49.948034085873758</v>
      </c>
      <c r="W978" s="13">
        <f t="shared" si="385"/>
        <v>0.55620364856586324</v>
      </c>
      <c r="X978" s="3">
        <f t="shared" si="386"/>
        <v>3.4798958707207522E-3</v>
      </c>
      <c r="Y978" s="3">
        <f t="shared" si="387"/>
        <v>-8.2520525247981791</v>
      </c>
      <c r="Z978" s="3">
        <f t="shared" si="388"/>
        <v>766.92680753852301</v>
      </c>
      <c r="AA978" s="3">
        <f t="shared" si="389"/>
        <v>1923.9134607639726</v>
      </c>
      <c r="AD978" s="3">
        <f t="shared" si="400"/>
        <v>-1.3861130810391975E-3</v>
      </c>
      <c r="AE978" s="3">
        <f>Eur_1M!B977/100</f>
        <v>9.3999999999999997E-4</v>
      </c>
      <c r="AF978" s="3">
        <f t="shared" si="401"/>
        <v>1.5</v>
      </c>
      <c r="AG978" s="3">
        <f t="shared" si="402"/>
        <v>-0.5</v>
      </c>
      <c r="AH978" s="3">
        <f t="shared" si="404"/>
        <v>0.9986138869189608</v>
      </c>
      <c r="AI978" s="3">
        <f t="shared" si="403"/>
        <v>1.0009399999999999</v>
      </c>
      <c r="AL978" s="25"/>
      <c r="AM978" s="25"/>
    </row>
    <row r="979" spans="1:39">
      <c r="A979" s="4">
        <v>41829</v>
      </c>
      <c r="B979" s="3">
        <v>127.1902</v>
      </c>
      <c r="C979" s="3">
        <f t="shared" si="391"/>
        <v>-1.9471526010586806E-3</v>
      </c>
      <c r="D979" s="3">
        <f t="shared" si="392"/>
        <v>3.7914032518095855E-6</v>
      </c>
      <c r="E979" s="3">
        <f t="shared" si="393"/>
        <v>1.016256929385823E-4</v>
      </c>
      <c r="F979" s="3">
        <f t="shared" si="394"/>
        <v>5.662664118934721E-3</v>
      </c>
      <c r="G979" s="3">
        <f t="shared" si="395"/>
        <v>3.5500454914326074E-2</v>
      </c>
      <c r="H979" s="3">
        <f t="shared" si="396"/>
        <v>1.5</v>
      </c>
      <c r="I979" s="13">
        <f>I980*(1+(H980*((B979/B980)-1))+((1-H980)*(Eur_1M!B979/100)*((A979-A980)/360)))</f>
        <v>104.62954822530889</v>
      </c>
      <c r="J979" s="3">
        <f t="shared" si="397"/>
        <v>100.10125363957334</v>
      </c>
      <c r="K979" s="3">
        <f t="shared" si="390"/>
        <v>0.9932852669262402</v>
      </c>
      <c r="L979" s="13">
        <f t="shared" si="398"/>
        <v>993.28526692624018</v>
      </c>
      <c r="M979" s="3">
        <f t="shared" si="399"/>
        <v>-2.5609652121745055E-3</v>
      </c>
      <c r="N979" s="3">
        <f>SQRT(252)*STDEV(M980:$M$1035)</f>
        <v>5.8537503104057968E-2</v>
      </c>
      <c r="O979" s="3">
        <v>968</v>
      </c>
      <c r="P979" s="3">
        <f t="shared" si="405"/>
        <v>3.8412698412698414</v>
      </c>
      <c r="Q979" s="3">
        <f>(  'Swap(vs6M)_3Y'!B991 + ( ('Swap(vs6M)_5Y'!B987 - 'Swap(vs6M)_3Y'!B991)/2  )*(P979-3) )/100</f>
        <v>4.8831746031746037E-3</v>
      </c>
      <c r="R979" s="3">
        <f t="shared" si="381"/>
        <v>0.16213516064442515</v>
      </c>
      <c r="S979" s="3">
        <f t="shared" si="382"/>
        <v>4.7406584938777002E-2</v>
      </c>
      <c r="T979" s="13">
        <f t="shared" si="383"/>
        <v>0.56440029084480892</v>
      </c>
      <c r="U979" s="13">
        <f t="shared" si="383"/>
        <v>0.51890540954968256</v>
      </c>
      <c r="V979" s="3">
        <f t="shared" si="384"/>
        <v>51.347780004534059</v>
      </c>
      <c r="W979" s="13">
        <f t="shared" si="385"/>
        <v>0.56440029084480892</v>
      </c>
      <c r="X979" s="3">
        <f t="shared" si="386"/>
        <v>3.4550643821138938E-3</v>
      </c>
      <c r="Y979" s="3">
        <f t="shared" si="387"/>
        <v>-8.3272178307802562</v>
      </c>
      <c r="Z979" s="3">
        <f t="shared" si="388"/>
        <v>766.50173525645221</v>
      </c>
      <c r="AA979" s="3">
        <f t="shared" si="389"/>
        <v>1956.2155028063632</v>
      </c>
      <c r="AD979" s="3">
        <f t="shared" si="400"/>
        <v>-1.9452581292408455E-3</v>
      </c>
      <c r="AE979" s="3">
        <f>Eur_1M!B978/100</f>
        <v>9.5E-4</v>
      </c>
      <c r="AF979" s="3">
        <f t="shared" si="401"/>
        <v>1.5</v>
      </c>
      <c r="AG979" s="3">
        <f t="shared" si="402"/>
        <v>-0.5</v>
      </c>
      <c r="AH979" s="3">
        <f t="shared" si="404"/>
        <v>0.99805474187075915</v>
      </c>
      <c r="AI979" s="3">
        <f t="shared" si="403"/>
        <v>1.00095</v>
      </c>
      <c r="AL979" s="25"/>
      <c r="AM979" s="25"/>
    </row>
    <row r="980" spans="1:39">
      <c r="A980" s="4">
        <v>41828</v>
      </c>
      <c r="B980" s="3">
        <v>127.43810000000001</v>
      </c>
      <c r="C980" s="3">
        <f t="shared" si="391"/>
        <v>3.4140045938004643E-4</v>
      </c>
      <c r="D980" s="3">
        <f t="shared" si="392"/>
        <v>1.1655427366490674E-7</v>
      </c>
      <c r="E980" s="3">
        <f t="shared" si="393"/>
        <v>9.7983843293428347E-5</v>
      </c>
      <c r="F980" s="3">
        <f t="shared" si="394"/>
        <v>7.996538333891098E-3</v>
      </c>
      <c r="G980" s="3">
        <f t="shared" si="395"/>
        <v>3.4558809463611471E-2</v>
      </c>
      <c r="H980" s="3">
        <f t="shared" si="396"/>
        <v>1.3144015674458387</v>
      </c>
      <c r="I980" s="13">
        <f>I981*(1+(H981*((B980/B981)-1))+((1-H981)*(Eur_1M!B980/100)*((A980-A981)/360)))</f>
        <v>104.89784426024957</v>
      </c>
      <c r="J980" s="3">
        <f t="shared" si="397"/>
        <v>100.35793800741803</v>
      </c>
      <c r="K980" s="3">
        <f t="shared" si="390"/>
        <v>0.99583229597493139</v>
      </c>
      <c r="L980" s="13">
        <f t="shared" si="398"/>
        <v>995.83229597493141</v>
      </c>
      <c r="M980" s="3">
        <f t="shared" si="399"/>
        <v>4.392966162593884E-4</v>
      </c>
      <c r="N980" s="3">
        <f>SQRT(252)*STDEV(M981:$M$1035)</f>
        <v>5.9070118505072877E-2</v>
      </c>
      <c r="O980" s="3">
        <v>969</v>
      </c>
      <c r="P980" s="3">
        <f t="shared" si="405"/>
        <v>3.8452380952380953</v>
      </c>
      <c r="Q980" s="3">
        <f>(  'Swap(vs6M)_3Y'!B992 + ( ('Swap(vs6M)_5Y'!B988 - 'Swap(vs6M)_3Y'!B992)/2  )*(P980-3) )/100</f>
        <v>4.9521130952380954E-3</v>
      </c>
      <c r="R980" s="3">
        <f t="shared" si="381"/>
        <v>0.18625379797312502</v>
      </c>
      <c r="S980" s="3">
        <f t="shared" si="382"/>
        <v>7.0421556554889408E-2</v>
      </c>
      <c r="T980" s="13">
        <f t="shared" si="383"/>
        <v>0.57387713135385543</v>
      </c>
      <c r="U980" s="13">
        <f t="shared" si="383"/>
        <v>0.528070932904946</v>
      </c>
      <c r="V980" s="3">
        <f t="shared" si="384"/>
        <v>53.374869196133318</v>
      </c>
      <c r="W980" s="13">
        <f t="shared" si="385"/>
        <v>0.57387713135385543</v>
      </c>
      <c r="X980" s="3">
        <f t="shared" si="386"/>
        <v>3.399080556766727E-3</v>
      </c>
      <c r="Y980" s="3">
        <f t="shared" si="387"/>
        <v>-8.4465845038721774</v>
      </c>
      <c r="Z980" s="3">
        <f t="shared" si="388"/>
        <v>765.64059019357899</v>
      </c>
      <c r="AA980" s="3">
        <f t="shared" si="389"/>
        <v>1992.2582787759202</v>
      </c>
      <c r="AD980" s="3">
        <f t="shared" si="400"/>
        <v>3.4145874314939206E-4</v>
      </c>
      <c r="AE980" s="3">
        <f>Eur_1M!B979/100</f>
        <v>9.6000000000000002E-4</v>
      </c>
      <c r="AF980" s="3">
        <f t="shared" si="401"/>
        <v>1.3144015674458387</v>
      </c>
      <c r="AG980" s="3">
        <f t="shared" si="402"/>
        <v>-0.31440156744583869</v>
      </c>
      <c r="AH980" s="3">
        <f t="shared" si="404"/>
        <v>1.0003414587431494</v>
      </c>
      <c r="AI980" s="3">
        <f t="shared" si="403"/>
        <v>1.0009600000000001</v>
      </c>
      <c r="AL980" s="25"/>
      <c r="AM980" s="25"/>
    </row>
    <row r="981" spans="1:39">
      <c r="A981" s="4">
        <v>41827</v>
      </c>
      <c r="B981" s="3">
        <v>127.3946</v>
      </c>
      <c r="C981" s="3">
        <f t="shared" si="391"/>
        <v>5.7711402979870755E-4</v>
      </c>
      <c r="D981" s="3">
        <f t="shared" si="392"/>
        <v>3.3306060339050348E-7</v>
      </c>
      <c r="E981" s="3">
        <f t="shared" si="393"/>
        <v>9.8753958326176628E-5</v>
      </c>
      <c r="F981" s="3">
        <f t="shared" si="394"/>
        <v>6.713506680033514E-3</v>
      </c>
      <c r="G981" s="3">
        <f t="shared" si="395"/>
        <v>3.486982989040565E-2</v>
      </c>
      <c r="H981" s="3">
        <f t="shared" si="396"/>
        <v>1.2890929722350069</v>
      </c>
      <c r="I981" s="13">
        <f>I982*(1+(H982*((B981/B982)-1))+((1-H982)*(Eur_1M!B981/100)*((A981-A982)/360)))</f>
        <v>104.85177311240371</v>
      </c>
      <c r="J981" s="3">
        <f t="shared" si="397"/>
        <v>100.31386078703231</v>
      </c>
      <c r="K981" s="3">
        <f t="shared" si="390"/>
        <v>0.9953949262914924</v>
      </c>
      <c r="L981" s="13">
        <f t="shared" si="398"/>
        <v>995.39492629149242</v>
      </c>
      <c r="M981" s="3">
        <f t="shared" si="399"/>
        <v>7.3209014030301987E-4</v>
      </c>
      <c r="N981" s="3">
        <f>SQRT(252)*STDEV(M982:$M$1035)</f>
        <v>5.9624100530455956E-2</v>
      </c>
      <c r="O981" s="3">
        <v>970</v>
      </c>
      <c r="P981" s="3">
        <f t="shared" si="405"/>
        <v>3.8492063492063493</v>
      </c>
      <c r="Q981" s="3">
        <f>(  'Swap(vs6M)_3Y'!B993 + ( ('Swap(vs6M)_5Y'!B989 - 'Swap(vs6M)_3Y'!B993)/2  )*(P981-3) )/100</f>
        <v>4.9388214285714287E-3</v>
      </c>
      <c r="R981" s="3">
        <f t="shared" si="381"/>
        <v>0.18154441755052869</v>
      </c>
      <c r="S981" s="3">
        <f t="shared" si="382"/>
        <v>6.4565543403942119E-2</v>
      </c>
      <c r="T981" s="13">
        <f t="shared" si="383"/>
        <v>0.57202986391457322</v>
      </c>
      <c r="U981" s="13">
        <f t="shared" si="383"/>
        <v>0.52574004008858632</v>
      </c>
      <c r="V981" s="3">
        <f t="shared" si="384"/>
        <v>53.555785413307376</v>
      </c>
      <c r="W981" s="13">
        <f t="shared" si="385"/>
        <v>0.57202986391457322</v>
      </c>
      <c r="X981" s="3">
        <f t="shared" si="386"/>
        <v>3.3701589589745892E-3</v>
      </c>
      <c r="Y981" s="3">
        <f t="shared" si="387"/>
        <v>-8.4831081444477938</v>
      </c>
      <c r="Z981" s="3">
        <f t="shared" si="388"/>
        <v>766.36253439096606</v>
      </c>
      <c r="AA981" s="3">
        <f t="shared" si="389"/>
        <v>1985.5739827382445</v>
      </c>
      <c r="AD981" s="3">
        <f t="shared" si="400"/>
        <v>5.7728059214068317E-4</v>
      </c>
      <c r="AE981" s="3">
        <f>Eur_1M!B980/100</f>
        <v>9.7000000000000005E-4</v>
      </c>
      <c r="AF981" s="3">
        <f t="shared" si="401"/>
        <v>1.2890929722350069</v>
      </c>
      <c r="AG981" s="3">
        <f t="shared" si="402"/>
        <v>-0.28909297223500685</v>
      </c>
      <c r="AH981" s="3">
        <f t="shared" si="404"/>
        <v>1.0005772805921407</v>
      </c>
      <c r="AI981" s="3">
        <f t="shared" si="403"/>
        <v>1.0009699999999999</v>
      </c>
      <c r="AL981" s="25"/>
      <c r="AM981" s="25"/>
    </row>
    <row r="982" spans="1:39">
      <c r="A982" s="4">
        <v>41824</v>
      </c>
      <c r="B982" s="3">
        <v>127.3211</v>
      </c>
      <c r="C982" s="3">
        <f t="shared" si="391"/>
        <v>1.3707040914856207E-3</v>
      </c>
      <c r="D982" s="3">
        <f t="shared" si="392"/>
        <v>1.8788297064154208E-6</v>
      </c>
      <c r="E982" s="3">
        <f t="shared" si="393"/>
        <v>1.7659423667607218E-4</v>
      </c>
      <c r="F982" s="3">
        <f t="shared" si="394"/>
        <v>1.4977961456350952E-2</v>
      </c>
      <c r="G982" s="3">
        <f t="shared" si="395"/>
        <v>4.5648150067709323E-2</v>
      </c>
      <c r="H982" s="3">
        <f t="shared" si="396"/>
        <v>1.2724496458056269</v>
      </c>
      <c r="I982" s="13">
        <f>I983*(1+(H983*((B982/B983)-1))+((1-H983)*(Eur_1M!B982/100)*((A982-A983)/360)))</f>
        <v>104.7750402542264</v>
      </c>
      <c r="J982" s="3">
        <f t="shared" si="397"/>
        <v>100.24044887396207</v>
      </c>
      <c r="K982" s="3">
        <f t="shared" si="390"/>
        <v>0.99466647415909348</v>
      </c>
      <c r="L982" s="13">
        <f t="shared" si="398"/>
        <v>994.66647415909347</v>
      </c>
      <c r="M982" s="3">
        <f t="shared" si="399"/>
        <v>1.8555063194116198E-3</v>
      </c>
      <c r="N982" s="3">
        <f>SQRT(252)*STDEV(M983:$M$1035)</f>
        <v>6.0154329822370026E-2</v>
      </c>
      <c r="O982" s="3">
        <v>971</v>
      </c>
      <c r="P982" s="3">
        <f t="shared" si="405"/>
        <v>3.8531746031746033</v>
      </c>
      <c r="Q982" s="3">
        <f>(  'Swap(vs6M)_3Y'!B994 + ( ('Swap(vs6M)_5Y'!B990 - 'Swap(vs6M)_3Y'!B994)/2  )*(P982-3) )/100</f>
        <v>4.9201607142857146E-3</v>
      </c>
      <c r="R982" s="3">
        <f t="shared" si="381"/>
        <v>0.17430456707736766</v>
      </c>
      <c r="S982" s="3">
        <f t="shared" si="382"/>
        <v>5.6224596229595539E-2</v>
      </c>
      <c r="T982" s="13">
        <f t="shared" si="383"/>
        <v>0.5691869449101663</v>
      </c>
      <c r="U982" s="13">
        <f t="shared" si="383"/>
        <v>0.52241855640309232</v>
      </c>
      <c r="V982" s="3">
        <f t="shared" si="384"/>
        <v>53.543458717271278</v>
      </c>
      <c r="W982" s="13">
        <f t="shared" si="385"/>
        <v>0.5691869449101663</v>
      </c>
      <c r="X982" s="3">
        <f t="shared" si="386"/>
        <v>3.3454840466344863E-3</v>
      </c>
      <c r="Y982" s="3">
        <f t="shared" si="387"/>
        <v>-8.5106076305373364</v>
      </c>
      <c r="Z982" s="3">
        <f t="shared" si="388"/>
        <v>767.18394396073552</v>
      </c>
      <c r="AA982" s="3">
        <f t="shared" si="389"/>
        <v>1975.1670207912962</v>
      </c>
      <c r="AD982" s="3">
        <f t="shared" si="400"/>
        <v>1.3716439357058796E-3</v>
      </c>
      <c r="AE982" s="3">
        <f>Eur_1M!B981/100</f>
        <v>9.7000000000000005E-4</v>
      </c>
      <c r="AF982" s="3">
        <f t="shared" si="401"/>
        <v>1.2724496458056269</v>
      </c>
      <c r="AG982" s="3">
        <f t="shared" si="402"/>
        <v>-0.27244964580562692</v>
      </c>
      <c r="AH982" s="3">
        <f t="shared" si="404"/>
        <v>1.0013716439357059</v>
      </c>
      <c r="AI982" s="3">
        <f t="shared" si="403"/>
        <v>1.0009699999999999</v>
      </c>
      <c r="AL982" s="25"/>
      <c r="AM982" s="25"/>
    </row>
    <row r="983" spans="1:39">
      <c r="A983" s="4">
        <v>41823</v>
      </c>
      <c r="B983" s="3">
        <v>127.1467</v>
      </c>
      <c r="C983" s="3">
        <f t="shared" si="391"/>
        <v>1.3938502069545174E-3</v>
      </c>
      <c r="D983" s="3">
        <f t="shared" si="392"/>
        <v>1.9428183994271509E-6</v>
      </c>
      <c r="E983" s="3">
        <f t="shared" si="393"/>
        <v>1.8643742495653293E-4</v>
      </c>
      <c r="F983" s="3">
        <f t="shared" si="394"/>
        <v>1.70310006360345E-2</v>
      </c>
      <c r="G983" s="3">
        <f t="shared" si="395"/>
        <v>4.6544354280337936E-2</v>
      </c>
      <c r="H983" s="3">
        <f t="shared" si="396"/>
        <v>1.3547135258618426</v>
      </c>
      <c r="I983" s="13">
        <f>I984*(1+(H984*((B983/B984)-1))+((1-H984)*(Eur_1M!B983/100)*((A983-A984)/360)))</f>
        <v>104.58080975860051</v>
      </c>
      <c r="J983" s="3">
        <f t="shared" si="397"/>
        <v>100.05462454004332</v>
      </c>
      <c r="K983" s="3">
        <f t="shared" si="390"/>
        <v>0.99282257544247543</v>
      </c>
      <c r="L983" s="13">
        <f t="shared" si="398"/>
        <v>992.82257544247545</v>
      </c>
      <c r="M983" s="3">
        <f t="shared" si="399"/>
        <v>1.8788408076446813E-3</v>
      </c>
      <c r="N983" s="3">
        <f>SQRT(252)*STDEV(M984:$M$1035)</f>
        <v>6.0696897473606397E-2</v>
      </c>
      <c r="O983" s="3">
        <v>972</v>
      </c>
      <c r="P983" s="3">
        <f t="shared" si="405"/>
        <v>3.8571428571428572</v>
      </c>
      <c r="Q983" s="3">
        <f>(  'Swap(vs6M)_3Y'!B995 + ( ('Swap(vs6M)_5Y'!B991 - 'Swap(vs6M)_3Y'!B995)/2  )*(P983-3) )/100</f>
        <v>4.9214285714285714E-3</v>
      </c>
      <c r="R983" s="3">
        <f t="shared" si="381"/>
        <v>0.1584179383064967</v>
      </c>
      <c r="S983" s="3">
        <f t="shared" si="382"/>
        <v>3.9211598111450183E-2</v>
      </c>
      <c r="T983" s="13">
        <f t="shared" si="383"/>
        <v>0.56293626023199006</v>
      </c>
      <c r="U983" s="13">
        <f t="shared" si="383"/>
        <v>0.51563915660339721</v>
      </c>
      <c r="V983" s="3">
        <f t="shared" si="384"/>
        <v>52.952552379042459</v>
      </c>
      <c r="W983" s="13">
        <f t="shared" si="385"/>
        <v>0.56293626023199006</v>
      </c>
      <c r="X983" s="3">
        <f t="shared" si="386"/>
        <v>3.3288136777861695E-3</v>
      </c>
      <c r="Y983" s="3">
        <f t="shared" si="387"/>
        <v>-8.5341210777017356</v>
      </c>
      <c r="Z983" s="3">
        <f t="shared" si="388"/>
        <v>768.18353040313355</v>
      </c>
      <c r="AA983" s="3">
        <f t="shared" si="389"/>
        <v>1951.4954904985448</v>
      </c>
      <c r="AD983" s="3">
        <f t="shared" si="400"/>
        <v>1.3948220676445189E-3</v>
      </c>
      <c r="AE983" s="3">
        <f>Eur_1M!B982/100</f>
        <v>9.7000000000000005E-4</v>
      </c>
      <c r="AF983" s="3">
        <f t="shared" si="401"/>
        <v>1.3547135258618426</v>
      </c>
      <c r="AG983" s="3">
        <f t="shared" si="402"/>
        <v>-0.35471352586184257</v>
      </c>
      <c r="AH983" s="3">
        <f t="shared" si="404"/>
        <v>1.0013948220676445</v>
      </c>
      <c r="AI983" s="3">
        <f t="shared" si="403"/>
        <v>1.0009699999999999</v>
      </c>
      <c r="AL983" s="25"/>
      <c r="AM983" s="25"/>
    </row>
    <row r="984" spans="1:39">
      <c r="A984" s="4">
        <v>41822</v>
      </c>
      <c r="B984" s="3">
        <v>126.9696</v>
      </c>
      <c r="C984" s="3">
        <f t="shared" si="391"/>
        <v>-4.5772208577398842E-3</v>
      </c>
      <c r="D984" s="3">
        <f t="shared" si="392"/>
        <v>2.0950950780529043E-5</v>
      </c>
      <c r="E984" s="3">
        <f t="shared" si="393"/>
        <v>1.8654917564957786E-4</v>
      </c>
      <c r="F984" s="3">
        <f t="shared" si="394"/>
        <v>1.4203773614536079E-2</v>
      </c>
      <c r="G984" s="3">
        <f t="shared" si="395"/>
        <v>4.7153142914360402E-2</v>
      </c>
      <c r="H984" s="3">
        <f t="shared" si="396"/>
        <v>1.348944426007868</v>
      </c>
      <c r="I984" s="13">
        <f>I985*(1+(H985*((B984/B985)-1))+((1-H985)*(Eur_1M!B984/100)*((A984-A985)/360)))</f>
        <v>104.38450353734662</v>
      </c>
      <c r="J984" s="3">
        <f t="shared" si="397"/>
        <v>99.866814316468165</v>
      </c>
      <c r="K984" s="3">
        <f t="shared" si="390"/>
        <v>0.99095897112911668</v>
      </c>
      <c r="L984" s="13">
        <f t="shared" si="398"/>
        <v>990.95897112911666</v>
      </c>
      <c r="M984" s="3">
        <f t="shared" si="399"/>
        <v>-6.0765717755628277E-3</v>
      </c>
      <c r="N984" s="3">
        <f>SQRT(252)*STDEV(M985:$M$1035)</f>
        <v>5.9270647873001438E-2</v>
      </c>
      <c r="O984" s="3">
        <v>973</v>
      </c>
      <c r="P984" s="3">
        <f t="shared" si="405"/>
        <v>3.8611111111111112</v>
      </c>
      <c r="Q984" s="3">
        <f>(  'Swap(vs6M)_3Y'!B996 + ( ('Swap(vs6M)_5Y'!B992 - 'Swap(vs6M)_3Y'!B996)/2  )*(P984-3) )/100</f>
        <v>4.9502083333333334E-3</v>
      </c>
      <c r="R984" s="3">
        <f t="shared" si="381"/>
        <v>0.14436270618537184</v>
      </c>
      <c r="S984" s="3">
        <f t="shared" si="382"/>
        <v>2.7897600753093582E-2</v>
      </c>
      <c r="T984" s="13">
        <f t="shared" si="383"/>
        <v>0.55739296778451686</v>
      </c>
      <c r="U984" s="13">
        <f t="shared" si="383"/>
        <v>0.51112808898911366</v>
      </c>
      <c r="V984" s="3">
        <f t="shared" si="384"/>
        <v>50.902049372361432</v>
      </c>
      <c r="W984" s="13">
        <f t="shared" si="385"/>
        <v>0.55739296778451686</v>
      </c>
      <c r="X984" s="3">
        <f t="shared" si="386"/>
        <v>3.4208425943590319E-3</v>
      </c>
      <c r="Y984" s="3">
        <f t="shared" si="387"/>
        <v>-8.3828570758592047</v>
      </c>
      <c r="Z984" s="3">
        <f t="shared" si="388"/>
        <v>768.76997356218794</v>
      </c>
      <c r="AA984" s="3">
        <f t="shared" si="389"/>
        <v>1936.1600065894547</v>
      </c>
      <c r="AD984" s="3">
        <f t="shared" si="400"/>
        <v>-4.5667613469319024E-3</v>
      </c>
      <c r="AE984" s="3">
        <f>Eur_1M!B983/100</f>
        <v>9.6000000000000002E-4</v>
      </c>
      <c r="AF984" s="3">
        <f t="shared" si="401"/>
        <v>1.348944426007868</v>
      </c>
      <c r="AG984" s="3">
        <f t="shared" si="402"/>
        <v>-0.34894442600786801</v>
      </c>
      <c r="AH984" s="3">
        <f t="shared" si="404"/>
        <v>0.9954332386530681</v>
      </c>
      <c r="AI984" s="3">
        <f t="shared" si="403"/>
        <v>1.0009600000000001</v>
      </c>
      <c r="AL984" s="25"/>
      <c r="AM984" s="25"/>
    </row>
    <row r="985" spans="1:39">
      <c r="A985" s="4">
        <v>41821</v>
      </c>
      <c r="B985" s="3">
        <v>127.5521</v>
      </c>
      <c r="C985" s="3">
        <f t="shared" si="391"/>
        <v>4.7599724083207138E-4</v>
      </c>
      <c r="D985" s="3">
        <f t="shared" si="392"/>
        <v>2.2657337327974497E-7</v>
      </c>
      <c r="E985" s="3">
        <f t="shared" si="393"/>
        <v>1.6971358320902292E-4</v>
      </c>
      <c r="F985" s="3">
        <f t="shared" si="394"/>
        <v>1.6752359872360508E-2</v>
      </c>
      <c r="G985" s="3">
        <f t="shared" si="395"/>
        <v>4.4289806556577459E-2</v>
      </c>
      <c r="H985" s="3">
        <f t="shared" si="396"/>
        <v>1.3263794218765215</v>
      </c>
      <c r="I985" s="13">
        <f>I986*(1+(H986*((B985/B986)-1))+((1-H986)*(Eur_1M!B985/100)*((A985-A986)/360)))</f>
        <v>105.02073455936328</v>
      </c>
      <c r="J985" s="3">
        <f t="shared" si="397"/>
        <v>100.47550969925918</v>
      </c>
      <c r="K985" s="3">
        <f t="shared" si="390"/>
        <v>0.99699893700156528</v>
      </c>
      <c r="L985" s="13">
        <f t="shared" si="398"/>
        <v>996.99893700156531</v>
      </c>
      <c r="M985" s="3">
        <f t="shared" si="399"/>
        <v>6.1238634914876017E-4</v>
      </c>
      <c r="N985" s="3">
        <f>SQRT(252)*STDEV(M986:$M$1035)</f>
        <v>5.9867085541233281E-2</v>
      </c>
      <c r="O985" s="3">
        <v>974</v>
      </c>
      <c r="P985" s="3">
        <f t="shared" si="405"/>
        <v>3.8650793650793651</v>
      </c>
      <c r="Q985" s="3">
        <f>(  'Swap(vs6M)_3Y'!B997 + ( ('Swap(vs6M)_5Y'!B993 - 'Swap(vs6M)_3Y'!B997)/2  )*(P985-3) )/100</f>
        <v>4.8966269841269842E-3</v>
      </c>
      <c r="R985" s="3">
        <f t="shared" si="381"/>
        <v>0.19411309216743816</v>
      </c>
      <c r="S985" s="3">
        <f t="shared" si="382"/>
        <v>7.641556881231823E-2</v>
      </c>
      <c r="T985" s="13">
        <f t="shared" si="383"/>
        <v>0.57695633473195773</v>
      </c>
      <c r="U985" s="13">
        <f t="shared" si="383"/>
        <v>0.53045575814972579</v>
      </c>
      <c r="V985" s="3">
        <f t="shared" si="384"/>
        <v>54.714016493752752</v>
      </c>
      <c r="W985" s="13">
        <f t="shared" si="385"/>
        <v>0.57695633473195773</v>
      </c>
      <c r="X985" s="3">
        <f t="shared" si="386"/>
        <v>3.3363066531790797E-3</v>
      </c>
      <c r="Y985" s="3">
        <f t="shared" si="387"/>
        <v>-8.4916907341067187</v>
      </c>
      <c r="Z985" s="3">
        <f t="shared" si="388"/>
        <v>767.36481899804733</v>
      </c>
      <c r="AA985" s="3">
        <f t="shared" si="389"/>
        <v>2011.8156912545235</v>
      </c>
      <c r="AD985" s="3">
        <f t="shared" si="400"/>
        <v>4.7611054549556719E-4</v>
      </c>
      <c r="AE985" s="3">
        <f>Eur_1M!B984/100</f>
        <v>9.7999999999999997E-4</v>
      </c>
      <c r="AF985" s="3">
        <f t="shared" si="401"/>
        <v>1.3263794218765215</v>
      </c>
      <c r="AG985" s="3">
        <f t="shared" si="402"/>
        <v>-0.32637942187652147</v>
      </c>
      <c r="AH985" s="3">
        <f t="shared" si="404"/>
        <v>1.0004761105454956</v>
      </c>
      <c r="AI985" s="3">
        <f t="shared" si="403"/>
        <v>1.00098</v>
      </c>
      <c r="AL985" s="25"/>
      <c r="AM985" s="25"/>
    </row>
    <row r="986" spans="1:39">
      <c r="A986" s="4">
        <v>41820</v>
      </c>
      <c r="B986" s="3">
        <v>127.4914</v>
      </c>
      <c r="C986" s="3">
        <f t="shared" si="391"/>
        <v>5.8530876707577322E-4</v>
      </c>
      <c r="D986" s="3">
        <f t="shared" si="392"/>
        <v>3.4258635281576176E-7</v>
      </c>
      <c r="E986" s="3">
        <f t="shared" si="393"/>
        <v>1.6963769310055193E-4</v>
      </c>
      <c r="F986" s="3">
        <f t="shared" si="394"/>
        <v>1.5888183208054261E-2</v>
      </c>
      <c r="G986" s="3">
        <f t="shared" si="395"/>
        <v>4.4479223045212415E-2</v>
      </c>
      <c r="H986" s="3">
        <f t="shared" si="396"/>
        <v>1.2882862793565719</v>
      </c>
      <c r="I986" s="13">
        <f>I987*(1+(H987*((B986/B987)-1))+((1-H987)*(Eur_1M!B986/100)*((A986-A987)/360)))</f>
        <v>104.95644098340496</v>
      </c>
      <c r="J986" s="3">
        <f t="shared" si="397"/>
        <v>100.41399870486455</v>
      </c>
      <c r="K986" s="3">
        <f t="shared" si="390"/>
        <v>0.99638857537007008</v>
      </c>
      <c r="L986" s="13">
        <f t="shared" si="398"/>
        <v>996.38857537007004</v>
      </c>
      <c r="M986" s="3">
        <f t="shared" si="399"/>
        <v>7.5139345749363905E-4</v>
      </c>
      <c r="N986" s="3">
        <f>SQRT(252)*STDEV(M987:$M$1035)</f>
        <v>6.0485418184449691E-2</v>
      </c>
      <c r="O986" s="3">
        <v>975</v>
      </c>
      <c r="P986" s="3">
        <f t="shared" si="405"/>
        <v>3.8690476190476191</v>
      </c>
      <c r="Q986" s="3">
        <f>(  'Swap(vs6M)_3Y'!B998 + ( ('Swap(vs6M)_5Y'!B994 - 'Swap(vs6M)_3Y'!B998)/2  )*(P986-3) )/100</f>
        <v>5.0770238095238099E-3</v>
      </c>
      <c r="R986" s="3">
        <f t="shared" ref="R986:R1049" si="406">(LN(L986/1000)+(Q986+((N986^2)/2))*P986)/(N986*SQRT(P986))</f>
        <v>0.19418257783422455</v>
      </c>
      <c r="S986" s="3">
        <f t="shared" ref="S986:S1049" si="407">R986-(N986*SQRT(P986))</f>
        <v>7.5208396501025135E-2</v>
      </c>
      <c r="T986" s="13">
        <f t="shared" ref="T986:U1049" si="408">_xlfn.NORM.S.DIST(R986,TRUE)</f>
        <v>0.57698353794991886</v>
      </c>
      <c r="U986" s="13">
        <f t="shared" si="408"/>
        <v>0.52997554808214731</v>
      </c>
      <c r="V986" s="3">
        <f t="shared" ref="V986:V1049" si="409">(L986*T986) - ( 1000* EXP(-Q986*P986) *U986 )</f>
        <v>55.233116629051437</v>
      </c>
      <c r="W986" s="13">
        <f t="shared" ref="W986:W1049" si="410">T986</f>
        <v>0.57698353794991886</v>
      </c>
      <c r="X986" s="3">
        <f t="shared" ref="X986:X1049" si="411" xml:space="preserve"> _xlfn.NORM.S.DIST(R986,FALSE) / ( L986 * N986 * SQRT(P986) )</f>
        <v>3.3024835112465882E-3</v>
      </c>
      <c r="Y986" s="3">
        <f t="shared" ref="Y986:Y1049" si="412">- ( (L986* _xlfn.NORM.S.DIST(R986,FALSE)  * N986  ) / ( 2* SQRT(P986) ) ) - Q986 * 1000 * ( EXP(-Q986*P986) ) *U986</f>
        <v>-8.6358499241352753</v>
      </c>
      <c r="Z986" s="3">
        <f t="shared" ref="Z986:Z1049" si="413" xml:space="preserve"> L986 * SQRT(P986) * _xlfn.NORM.S.DIST(R986,FALSE)</f>
        <v>767.27827037387419</v>
      </c>
      <c r="AA986" s="3">
        <f t="shared" ref="AA986:AA1049" si="414">1000 * P986 * EXP(-Q986*P986) * U986</f>
        <v>2010.6151648485306</v>
      </c>
      <c r="AD986" s="3">
        <f t="shared" si="400"/>
        <v>5.8548009367687115E-4</v>
      </c>
      <c r="AE986" s="3">
        <f>Eur_1M!B985/100</f>
        <v>9.8999999999999999E-4</v>
      </c>
      <c r="AF986" s="3">
        <f t="shared" si="401"/>
        <v>1.2882862793565719</v>
      </c>
      <c r="AG986" s="3">
        <f t="shared" si="402"/>
        <v>-0.28828627935657192</v>
      </c>
      <c r="AH986" s="3">
        <f t="shared" si="404"/>
        <v>1.0005854800936769</v>
      </c>
      <c r="AI986" s="3">
        <f t="shared" si="403"/>
        <v>1.00099</v>
      </c>
      <c r="AL986" s="25"/>
      <c r="AM986" s="25"/>
    </row>
    <row r="987" spans="1:39">
      <c r="A987" s="4">
        <v>41817</v>
      </c>
      <c r="B987" s="3">
        <v>127.41679999999999</v>
      </c>
      <c r="C987" s="3">
        <f t="shared" si="391"/>
        <v>-7.1864220518185764E-4</v>
      </c>
      <c r="D987" s="3">
        <f t="shared" si="392"/>
        <v>5.1644661906864319E-7</v>
      </c>
      <c r="E987" s="3">
        <f t="shared" si="393"/>
        <v>1.7181120855475741E-4</v>
      </c>
      <c r="F987" s="3">
        <f t="shared" si="394"/>
        <v>1.3716651944913946E-2</v>
      </c>
      <c r="G987" s="3">
        <f t="shared" si="395"/>
        <v>4.52359249626429E-2</v>
      </c>
      <c r="H987" s="3">
        <f t="shared" si="396"/>
        <v>1.2880025363245931</v>
      </c>
      <c r="I987" s="13">
        <f>I988*(1+(H988*((B987/B988)-1))+((1-H988)*(Eur_1M!B987/100)*((A987-A988)/360)))</f>
        <v>104.87760702169882</v>
      </c>
      <c r="J987" s="3">
        <f t="shared" si="397"/>
        <v>100.33857662257509</v>
      </c>
      <c r="K987" s="3">
        <f t="shared" si="390"/>
        <v>0.99564017671955196</v>
      </c>
      <c r="L987" s="13">
        <f t="shared" si="398"/>
        <v>995.64017671955196</v>
      </c>
      <c r="M987" s="3">
        <f t="shared" si="399"/>
        <v>-8.921137868343475E-4</v>
      </c>
      <c r="N987" s="3">
        <f>SQRT(252)*STDEV(M988:$M$1035)</f>
        <v>6.0969730418176632E-2</v>
      </c>
      <c r="O987" s="3">
        <v>976</v>
      </c>
      <c r="P987" s="3">
        <f t="shared" si="405"/>
        <v>3.873015873015873</v>
      </c>
      <c r="Q987" s="3">
        <f>(  'Swap(vs6M)_3Y'!B999 + ( ('Swap(vs6M)_5Y'!B995 - 'Swap(vs6M)_3Y'!B999)/2  )*(P987-3) )/100</f>
        <v>5.0801190476190486E-3</v>
      </c>
      <c r="R987" s="3">
        <f t="shared" si="406"/>
        <v>0.18755680771109376</v>
      </c>
      <c r="S987" s="3">
        <f t="shared" si="407"/>
        <v>6.7568504137423782E-2</v>
      </c>
      <c r="T987" s="13">
        <f t="shared" si="408"/>
        <v>0.57438795614299121</v>
      </c>
      <c r="U987" s="13">
        <f t="shared" si="408"/>
        <v>0.52693543593173819</v>
      </c>
      <c r="V987" s="3">
        <f t="shared" si="409"/>
        <v>55.21461791744423</v>
      </c>
      <c r="W987" s="13">
        <f t="shared" si="410"/>
        <v>0.57438795614299121</v>
      </c>
      <c r="X987" s="3">
        <f t="shared" si="411"/>
        <v>3.2811798068487787E-3</v>
      </c>
      <c r="Y987" s="3">
        <f t="shared" si="412"/>
        <v>-8.670257072842686</v>
      </c>
      <c r="Z987" s="3">
        <f t="shared" si="413"/>
        <v>768.06576588516157</v>
      </c>
      <c r="AA987" s="3">
        <f t="shared" si="414"/>
        <v>2001.0676573195619</v>
      </c>
      <c r="AD987" s="3">
        <f t="shared" si="400"/>
        <v>-7.1838404371793452E-4</v>
      </c>
      <c r="AE987" s="3">
        <f>Eur_1M!B986/100</f>
        <v>1.01E-3</v>
      </c>
      <c r="AF987" s="3">
        <f t="shared" si="401"/>
        <v>1.2880025363245931</v>
      </c>
      <c r="AG987" s="3">
        <f t="shared" si="402"/>
        <v>-0.28800253632459305</v>
      </c>
      <c r="AH987" s="3">
        <f t="shared" si="404"/>
        <v>0.99928161595628207</v>
      </c>
      <c r="AI987" s="3">
        <f t="shared" si="403"/>
        <v>1.00101</v>
      </c>
      <c r="AL987" s="25"/>
      <c r="AM987" s="25"/>
    </row>
    <row r="988" spans="1:39">
      <c r="A988" s="4">
        <v>41816</v>
      </c>
      <c r="B988" s="3">
        <v>127.50839999999999</v>
      </c>
      <c r="C988" s="3">
        <f t="shared" si="391"/>
        <v>6.6684503973074821E-4</v>
      </c>
      <c r="D988" s="3">
        <f t="shared" si="392"/>
        <v>4.4468230701350317E-7</v>
      </c>
      <c r="E988" s="3">
        <f t="shared" si="393"/>
        <v>1.8967716045276595E-4</v>
      </c>
      <c r="F988" s="3">
        <f t="shared" si="394"/>
        <v>1.8722764093672919E-2</v>
      </c>
      <c r="G988" s="3">
        <f t="shared" si="395"/>
        <v>4.6573499199235979E-2</v>
      </c>
      <c r="H988" s="3">
        <f t="shared" si="396"/>
        <v>1.2403231782691633</v>
      </c>
      <c r="I988" s="13">
        <f>I989*(1+(H989*((B988/B989)-1))+((1-H989)*(Eur_1M!B988/100)*((A988-A989)/360)))</f>
        <v>104.97121152758011</v>
      </c>
      <c r="J988" s="3">
        <f t="shared" si="397"/>
        <v>100.42812999008895</v>
      </c>
      <c r="K988" s="3">
        <f t="shared" si="390"/>
        <v>0.99652879736435862</v>
      </c>
      <c r="L988" s="13">
        <f t="shared" si="398"/>
        <v>996.52879736435864</v>
      </c>
      <c r="M988" s="3">
        <f t="shared" si="399"/>
        <v>8.4088910810259994E-4</v>
      </c>
      <c r="N988" s="3">
        <f>SQRT(252)*STDEV(M989:$M$1035)</f>
        <v>6.1627572137088769E-2</v>
      </c>
      <c r="O988" s="3">
        <v>977</v>
      </c>
      <c r="P988" s="3">
        <f t="shared" si="405"/>
        <v>3.876984126984127</v>
      </c>
      <c r="Q988" s="3">
        <f>(  'Swap(vs6M)_3Y'!B1000 + ( ('Swap(vs6M)_5Y'!B996 - 'Swap(vs6M)_3Y'!B1000)/2  )*(P988-3) )/100</f>
        <v>5.1874563492063496E-3</v>
      </c>
      <c r="R988" s="3">
        <f t="shared" si="406"/>
        <v>0.197756358051839</v>
      </c>
      <c r="S988" s="3">
        <f t="shared" si="407"/>
        <v>7.641130658964583E-2</v>
      </c>
      <c r="T988" s="13">
        <f t="shared" si="408"/>
        <v>0.5783821535061493</v>
      </c>
      <c r="U988" s="13">
        <f t="shared" si="408"/>
        <v>0.5304540627259271</v>
      </c>
      <c r="V988" s="3">
        <f t="shared" si="409"/>
        <v>56.482171211632817</v>
      </c>
      <c r="W988" s="13">
        <f t="shared" si="410"/>
        <v>0.5783821535061493</v>
      </c>
      <c r="X988" s="3">
        <f t="shared" si="411"/>
        <v>3.2352365460149419E-3</v>
      </c>
      <c r="Y988" s="3">
        <f t="shared" si="412"/>
        <v>-8.7979866546573131</v>
      </c>
      <c r="Z988" s="3">
        <f t="shared" si="413"/>
        <v>767.63510629557834</v>
      </c>
      <c r="AA988" s="3">
        <f t="shared" si="414"/>
        <v>2015.6141973181122</v>
      </c>
      <c r="AD988" s="3">
        <f t="shared" si="400"/>
        <v>6.6706743031486049E-4</v>
      </c>
      <c r="AE988" s="3">
        <f>Eur_1M!B987/100</f>
        <v>1.0299999999999999E-3</v>
      </c>
      <c r="AF988" s="3">
        <f t="shared" si="401"/>
        <v>1.2403231782691633</v>
      </c>
      <c r="AG988" s="3">
        <f t="shared" si="402"/>
        <v>-0.24032317826916327</v>
      </c>
      <c r="AH988" s="3">
        <f t="shared" si="404"/>
        <v>1.0006670674303149</v>
      </c>
      <c r="AI988" s="3">
        <f t="shared" si="403"/>
        <v>1.0010300000000001</v>
      </c>
      <c r="AL988" s="25"/>
      <c r="AM988" s="25"/>
    </row>
    <row r="989" spans="1:39">
      <c r="A989" s="4">
        <v>41815</v>
      </c>
      <c r="B989" s="3">
        <v>127.4234</v>
      </c>
      <c r="C989" s="3">
        <f t="shared" si="391"/>
        <v>3.3440614384505755E-3</v>
      </c>
      <c r="D989" s="3">
        <f t="shared" si="392"/>
        <v>1.1182746904132132E-5</v>
      </c>
      <c r="E989" s="3">
        <f t="shared" si="393"/>
        <v>1.910565022354024E-4</v>
      </c>
      <c r="F989" s="3">
        <f t="shared" si="394"/>
        <v>1.9406483413626656E-2</v>
      </c>
      <c r="G989" s="3">
        <f t="shared" si="395"/>
        <v>4.6583759199119487E-2</v>
      </c>
      <c r="H989" s="3">
        <f t="shared" si="396"/>
        <v>1.2622307543858646</v>
      </c>
      <c r="I989" s="13">
        <f>I990*(1+(H990*((B989/B990)-1))+((1-H990)*(Eur_1M!B989/100)*((A989-A990)/360)))</f>
        <v>104.88297948102473</v>
      </c>
      <c r="J989" s="3">
        <f t="shared" si="397"/>
        <v>100.34371656557182</v>
      </c>
      <c r="K989" s="3">
        <f t="shared" si="390"/>
        <v>0.99569117937402307</v>
      </c>
      <c r="L989" s="13">
        <f t="shared" si="398"/>
        <v>995.69117937402302</v>
      </c>
      <c r="M989" s="3">
        <f t="shared" si="399"/>
        <v>4.2126033356258237E-3</v>
      </c>
      <c r="N989" s="3">
        <f>SQRT(252)*STDEV(M990:$M$1035)</f>
        <v>6.183712895771603E-2</v>
      </c>
      <c r="O989" s="3">
        <v>978</v>
      </c>
      <c r="P989" s="3">
        <f t="shared" si="405"/>
        <v>3.8809523809523809</v>
      </c>
      <c r="Q989" s="3">
        <f>(  'Swap(vs6M)_3Y'!B1001 + ( ('Swap(vs6M)_5Y'!B997 - 'Swap(vs6M)_3Y'!B1001)/2  )*(P989-3) )/100</f>
        <v>5.1809523809523816E-3</v>
      </c>
      <c r="R989" s="3">
        <f t="shared" si="406"/>
        <v>0.19051845065076314</v>
      </c>
      <c r="S989" s="3">
        <f t="shared" si="407"/>
        <v>6.869848450335754E-2</v>
      </c>
      <c r="T989" s="13">
        <f t="shared" si="408"/>
        <v>0.57554855678193173</v>
      </c>
      <c r="U989" s="13">
        <f t="shared" si="408"/>
        <v>0.52738518772658649</v>
      </c>
      <c r="V989" s="3">
        <f t="shared" si="409"/>
        <v>56.18168505784638</v>
      </c>
      <c r="W989" s="13">
        <f t="shared" si="410"/>
        <v>0.57554855678193173</v>
      </c>
      <c r="X989" s="3">
        <f t="shared" si="411"/>
        <v>3.2298702578711556E-3</v>
      </c>
      <c r="Y989" s="3">
        <f t="shared" si="412"/>
        <v>-8.8001034944940493</v>
      </c>
      <c r="Z989" s="3">
        <f t="shared" si="413"/>
        <v>768.46134826203797</v>
      </c>
      <c r="AA989" s="3">
        <f t="shared" si="414"/>
        <v>2006.0135858503247</v>
      </c>
      <c r="AD989" s="3">
        <f t="shared" si="400"/>
        <v>3.349659049748821E-3</v>
      </c>
      <c r="AE989" s="3">
        <f>Eur_1M!B988/100</f>
        <v>1.0299999999999999E-3</v>
      </c>
      <c r="AF989" s="3">
        <f t="shared" si="401"/>
        <v>1.2622307543858646</v>
      </c>
      <c r="AG989" s="3">
        <f t="shared" si="402"/>
        <v>-0.26223075438586463</v>
      </c>
      <c r="AH989" s="3">
        <f t="shared" si="404"/>
        <v>1.0033496590497488</v>
      </c>
      <c r="AI989" s="3">
        <f t="shared" si="403"/>
        <v>1.0010300000000001</v>
      </c>
      <c r="AL989" s="25"/>
      <c r="AM989" s="25"/>
    </row>
    <row r="990" spans="1:39">
      <c r="A990" s="4">
        <v>41814</v>
      </c>
      <c r="B990" s="3">
        <v>126.998</v>
      </c>
      <c r="C990" s="3">
        <f t="shared" si="391"/>
        <v>4.2642641857871359E-3</v>
      </c>
      <c r="D990" s="3">
        <f t="shared" si="392"/>
        <v>1.8183949046186824E-5</v>
      </c>
      <c r="E990" s="3">
        <f t="shared" si="393"/>
        <v>2.0868354827918801E-4</v>
      </c>
      <c r="F990" s="3">
        <f t="shared" si="394"/>
        <v>2.1429897447678748E-2</v>
      </c>
      <c r="G990" s="3">
        <f t="shared" si="395"/>
        <v>4.8374489045450511E-2</v>
      </c>
      <c r="H990" s="3">
        <f t="shared" si="396"/>
        <v>1.2604988481530035</v>
      </c>
      <c r="I990" s="13">
        <f>I991*(1+(H991*((B990/B991)-1))+((1-H991)*(Eur_1M!B990/100)*((A990-A991)/360)))</f>
        <v>104.44207841448437</v>
      </c>
      <c r="J990" s="3">
        <f t="shared" si="397"/>
        <v>99.921897392686972</v>
      </c>
      <c r="K990" s="3">
        <f t="shared" si="390"/>
        <v>0.99150554977899175</v>
      </c>
      <c r="L990" s="13">
        <f t="shared" si="398"/>
        <v>991.50554977899174</v>
      </c>
      <c r="M990" s="3">
        <f t="shared" si="399"/>
        <v>5.5347174131343269E-3</v>
      </c>
      <c r="N990" s="3">
        <f>SQRT(252)*STDEV(M991:$M$1035)</f>
        <v>6.154183929323246E-2</v>
      </c>
      <c r="O990" s="3">
        <v>979</v>
      </c>
      <c r="P990" s="3">
        <f t="shared" si="405"/>
        <v>3.8849206349206349</v>
      </c>
      <c r="Q990" s="3">
        <f>(  'Swap(vs6M)_3Y'!B1002 + ( ('Swap(vs6M)_5Y'!B998 - 'Swap(vs6M)_3Y'!B1002)/2  )*(P990-3) )/100</f>
        <v>5.00106746031746E-3</v>
      </c>
      <c r="R990" s="3">
        <f t="shared" si="406"/>
        <v>0.15049344934327544</v>
      </c>
      <c r="S990" s="3">
        <f t="shared" si="407"/>
        <v>2.9193240855732702E-2</v>
      </c>
      <c r="T990" s="13">
        <f t="shared" si="408"/>
        <v>0.5598123407253438</v>
      </c>
      <c r="U990" s="13">
        <f t="shared" si="408"/>
        <v>0.51164476402321479</v>
      </c>
      <c r="V990" s="3">
        <f t="shared" si="409"/>
        <v>53.256952409117162</v>
      </c>
      <c r="W990" s="13">
        <f t="shared" si="410"/>
        <v>0.5598123407253438</v>
      </c>
      <c r="X990" s="3">
        <f t="shared" si="411"/>
        <v>3.2797093497435445E-3</v>
      </c>
      <c r="Y990" s="3">
        <f t="shared" si="412"/>
        <v>-8.6152521732273115</v>
      </c>
      <c r="Z990" s="3">
        <f t="shared" si="413"/>
        <v>770.8649148211282</v>
      </c>
      <c r="AA990" s="3">
        <f t="shared" si="414"/>
        <v>1949.4535252360226</v>
      </c>
      <c r="AD990" s="3">
        <f t="shared" si="400"/>
        <v>4.2733690976264338E-3</v>
      </c>
      <c r="AE990" s="3">
        <f>Eur_1M!B989/100</f>
        <v>1.0399999999999999E-3</v>
      </c>
      <c r="AF990" s="3">
        <f t="shared" si="401"/>
        <v>1.2604988481530035</v>
      </c>
      <c r="AG990" s="3">
        <f t="shared" si="402"/>
        <v>-0.2604988481530035</v>
      </c>
      <c r="AH990" s="3">
        <f t="shared" si="404"/>
        <v>1.0042733690976264</v>
      </c>
      <c r="AI990" s="3">
        <f t="shared" si="403"/>
        <v>1.0010399999999999</v>
      </c>
      <c r="AL990" s="25"/>
      <c r="AM990" s="25"/>
    </row>
    <row r="991" spans="1:39">
      <c r="A991" s="4">
        <v>41813</v>
      </c>
      <c r="B991" s="11">
        <f>B992</f>
        <v>126.4576</v>
      </c>
      <c r="C991" s="3">
        <f t="shared" si="391"/>
        <v>0</v>
      </c>
      <c r="D991" s="3">
        <f t="shared" si="392"/>
        <v>0</v>
      </c>
      <c r="E991" s="3">
        <f t="shared" si="393"/>
        <v>1.9974538914001872E-4</v>
      </c>
      <c r="F991" s="3">
        <f t="shared" si="394"/>
        <v>2.020632231324453E-2</v>
      </c>
      <c r="G991" s="3">
        <f t="shared" si="395"/>
        <v>4.7534889949019547E-2</v>
      </c>
      <c r="H991" s="3">
        <f t="shared" si="396"/>
        <v>1.2989596960278167</v>
      </c>
      <c r="I991" s="13">
        <f>I992*(1+(H992*((B991/B992)-1))+((1-H992)*(Eur_1M!B991/100)*((A991-A992)/360)))</f>
        <v>103.86561776936887</v>
      </c>
      <c r="J991" s="3">
        <f t="shared" si="397"/>
        <v>99.370385566164714</v>
      </c>
      <c r="K991" s="3">
        <f t="shared" si="390"/>
        <v>0.98603300521134229</v>
      </c>
      <c r="L991" s="13">
        <f t="shared" si="398"/>
        <v>986.03300521134224</v>
      </c>
      <c r="M991" s="3">
        <f t="shared" si="399"/>
        <v>-1.7036205089851632E-6</v>
      </c>
      <c r="N991" s="3">
        <f>SQRT(252)*STDEV(M992:$M$1035)</f>
        <v>6.2218984402160067E-2</v>
      </c>
      <c r="O991" s="3">
        <v>980</v>
      </c>
      <c r="P991" s="3">
        <f t="shared" si="405"/>
        <v>3.8888888888888888</v>
      </c>
      <c r="Q991" s="3">
        <f>(  'Swap(vs6M)_3Y'!B1003 + ( ('Swap(vs6M)_5Y'!B999 - 'Swap(vs6M)_3Y'!B1003)/2  )*(P991-3) )/100</f>
        <v>5.0492222222222223E-3</v>
      </c>
      <c r="R991" s="3">
        <f t="shared" si="406"/>
        <v>0.10674831375661065</v>
      </c>
      <c r="S991" s="3">
        <f t="shared" si="407"/>
        <v>-1.5949178158925867E-2</v>
      </c>
      <c r="T991" s="13">
        <f t="shared" si="408"/>
        <v>0.54250567364016278</v>
      </c>
      <c r="U991" s="13">
        <f t="shared" si="408"/>
        <v>0.49363746824209043</v>
      </c>
      <c r="V991" s="3">
        <f t="shared" si="409"/>
        <v>50.889484409596548</v>
      </c>
      <c r="W991" s="13">
        <f t="shared" si="410"/>
        <v>0.54250567364016278</v>
      </c>
      <c r="X991" s="3">
        <f t="shared" si="411"/>
        <v>3.278751418736302E-3</v>
      </c>
      <c r="Y991" s="3">
        <f t="shared" si="412"/>
        <v>-8.6143341356305783</v>
      </c>
      <c r="Z991" s="3">
        <f t="shared" si="413"/>
        <v>771.32933508263329</v>
      </c>
      <c r="AA991" s="3">
        <f t="shared" si="414"/>
        <v>1882.3739484433988</v>
      </c>
      <c r="AD991" s="3">
        <f t="shared" si="400"/>
        <v>0</v>
      </c>
      <c r="AE991" s="3">
        <f>Eur_1M!B990/100</f>
        <v>1.0499999999999999E-3</v>
      </c>
      <c r="AF991" s="3">
        <f t="shared" si="401"/>
        <v>1.2989596960278167</v>
      </c>
      <c r="AG991" s="3">
        <f t="shared" si="402"/>
        <v>-0.29895969602781669</v>
      </c>
      <c r="AH991" s="3">
        <f t="shared" si="404"/>
        <v>1</v>
      </c>
      <c r="AI991" s="3">
        <f t="shared" si="403"/>
        <v>1.00105</v>
      </c>
      <c r="AL991" s="25"/>
      <c r="AM991" s="25"/>
    </row>
    <row r="992" spans="1:39">
      <c r="A992" s="4">
        <v>41810</v>
      </c>
      <c r="B992" s="3">
        <v>126.4576</v>
      </c>
      <c r="C992" s="3">
        <f t="shared" si="391"/>
        <v>-2.210155128631311E-3</v>
      </c>
      <c r="D992" s="3">
        <f t="shared" si="392"/>
        <v>4.8847856926152868E-6</v>
      </c>
      <c r="E992" s="3">
        <f t="shared" si="393"/>
        <v>1.9979426182868183E-4</v>
      </c>
      <c r="F992" s="3">
        <f t="shared" si="394"/>
        <v>1.9985250631061775E-2</v>
      </c>
      <c r="G992" s="3">
        <f t="shared" si="395"/>
        <v>4.7600202164339467E-2</v>
      </c>
      <c r="H992" s="3">
        <f t="shared" si="396"/>
        <v>1.1892910064103768</v>
      </c>
      <c r="I992" s="13">
        <f>I993*(1+(H993*((B992/B993)-1))+((1-H993)*(Eur_1M!B992/100)*((A992-A993)/360)))</f>
        <v>103.86579471711619</v>
      </c>
      <c r="J992" s="3">
        <f t="shared" si="397"/>
        <v>99.370554855735733</v>
      </c>
      <c r="K992" s="3">
        <f t="shared" si="390"/>
        <v>0.9860346850388233</v>
      </c>
      <c r="L992" s="13">
        <f t="shared" si="398"/>
        <v>986.03468503882334</v>
      </c>
      <c r="M992" s="3">
        <f t="shared" si="399"/>
        <v>-2.5258778875243159E-3</v>
      </c>
      <c r="N992" s="3">
        <f>SQRT(252)*STDEV(M993:$M$1035)</f>
        <v>6.2393142970508519E-2</v>
      </c>
      <c r="O992" s="3">
        <v>981</v>
      </c>
      <c r="P992" s="3">
        <f t="shared" si="405"/>
        <v>3.8928571428571428</v>
      </c>
      <c r="Q992" s="3">
        <f>(  'Swap(vs6M)_3Y'!B1004 + ( ('Swap(vs6M)_5Y'!B1000 - 'Swap(vs6M)_3Y'!B1004)/2  )*(P992-3) )/100</f>
        <v>5.2076785714285714E-3</v>
      </c>
      <c r="R992" s="3">
        <f t="shared" si="406"/>
        <v>0.11198901167430816</v>
      </c>
      <c r="S992" s="3">
        <f t="shared" si="407"/>
        <v>-1.1114685551920661E-2</v>
      </c>
      <c r="T992" s="13">
        <f t="shared" si="408"/>
        <v>0.54458394041244751</v>
      </c>
      <c r="U992" s="13">
        <f t="shared" si="408"/>
        <v>0.49556597329398733</v>
      </c>
      <c r="V992" s="3">
        <f t="shared" si="409"/>
        <v>51.358015077703044</v>
      </c>
      <c r="W992" s="13">
        <f t="shared" si="410"/>
        <v>0.54458394041244751</v>
      </c>
      <c r="X992" s="3">
        <f t="shared" si="411"/>
        <v>3.2660544194085556E-3</v>
      </c>
      <c r="Y992" s="3">
        <f t="shared" si="412"/>
        <v>-8.7098535535201407</v>
      </c>
      <c r="Z992" s="3">
        <f t="shared" si="413"/>
        <v>771.28188393573453</v>
      </c>
      <c r="AA992" s="3">
        <f t="shared" si="414"/>
        <v>1890.4517735773345</v>
      </c>
      <c r="AD992" s="3">
        <f t="shared" si="400"/>
        <v>-2.2077145341469206E-3</v>
      </c>
      <c r="AE992" s="3">
        <f>Eur_1M!B991/100</f>
        <v>1.08E-3</v>
      </c>
      <c r="AF992" s="3">
        <f t="shared" si="401"/>
        <v>1.1892910064103768</v>
      </c>
      <c r="AG992" s="3">
        <f t="shared" si="402"/>
        <v>-0.18929100641037677</v>
      </c>
      <c r="AH992" s="3">
        <f t="shared" si="404"/>
        <v>0.99779228546585308</v>
      </c>
      <c r="AI992" s="3">
        <f t="shared" si="403"/>
        <v>1.00108</v>
      </c>
      <c r="AL992" s="25"/>
      <c r="AM992" s="25"/>
    </row>
    <row r="993" spans="1:39">
      <c r="A993" s="4">
        <v>41809</v>
      </c>
      <c r="B993" s="3">
        <v>126.73739999999999</v>
      </c>
      <c r="C993" s="3">
        <f t="shared" si="391"/>
        <v>3.7446521262940978E-3</v>
      </c>
      <c r="D993" s="3">
        <f t="shared" si="392"/>
        <v>1.4022419546958908E-5</v>
      </c>
      <c r="E993" s="3">
        <f t="shared" si="393"/>
        <v>1.9522311599339841E-4</v>
      </c>
      <c r="F993" s="3">
        <f t="shared" si="394"/>
        <v>2.2755441345465918E-2</v>
      </c>
      <c r="G993" s="3">
        <f t="shared" si="395"/>
        <v>4.6190809602082619E-2</v>
      </c>
      <c r="H993" s="3">
        <f t="shared" si="396"/>
        <v>1.1424752248631462</v>
      </c>
      <c r="I993" s="13">
        <f>I994*(1+(H994*((B993/B994)-1))+((1-H994)*(Eur_1M!B993/100)*((A993-A994)/360)))</f>
        <v>104.12847864536361</v>
      </c>
      <c r="J993" s="3">
        <f t="shared" si="397"/>
        <v>99.621870004988907</v>
      </c>
      <c r="K993" s="3">
        <f t="shared" si="390"/>
        <v>0.98852843637591803</v>
      </c>
      <c r="L993" s="13">
        <f t="shared" si="398"/>
        <v>988.52843637591798</v>
      </c>
      <c r="M993" s="3">
        <f t="shared" si="399"/>
        <v>4.4479608426202487E-3</v>
      </c>
      <c r="N993" s="3">
        <f>SQRT(252)*STDEV(M994:$M$1035)</f>
        <v>6.2533615013577848E-2</v>
      </c>
      <c r="O993" s="3">
        <v>982</v>
      </c>
      <c r="P993" s="3">
        <f t="shared" si="405"/>
        <v>3.8968253968253967</v>
      </c>
      <c r="Q993" s="3">
        <f>(  'Swap(vs6M)_3Y'!B1005 + ( ('Swap(vs6M)_5Y'!B1001 - 'Swap(vs6M)_3Y'!B1005)/2  )*(P993-3) )/100</f>
        <v>5.0648412698412705E-3</v>
      </c>
      <c r="R993" s="3">
        <f t="shared" si="406"/>
        <v>0.12814024477975752</v>
      </c>
      <c r="S993" s="3">
        <f t="shared" si="407"/>
        <v>4.6965224222810381E-3</v>
      </c>
      <c r="T993" s="13">
        <f t="shared" si="408"/>
        <v>0.55098100608664036</v>
      </c>
      <c r="U993" s="13">
        <f t="shared" si="408"/>
        <v>0.50187363447720523</v>
      </c>
      <c r="V993" s="3">
        <f t="shared" si="409"/>
        <v>52.595028204570895</v>
      </c>
      <c r="W993" s="13">
        <f t="shared" si="410"/>
        <v>0.55098100608664036</v>
      </c>
      <c r="X993" s="3">
        <f t="shared" si="411"/>
        <v>3.2425475165673771E-3</v>
      </c>
      <c r="Y993" s="3">
        <f t="shared" si="412"/>
        <v>-8.6875246461949018</v>
      </c>
      <c r="Z993" s="3">
        <f t="shared" si="413"/>
        <v>772.12775759553233</v>
      </c>
      <c r="AA993" s="3">
        <f t="shared" si="414"/>
        <v>1917.4928081714854</v>
      </c>
      <c r="AD993" s="3">
        <f t="shared" si="400"/>
        <v>3.7516720957804228E-3</v>
      </c>
      <c r="AE993" s="3">
        <f>Eur_1M!B992/100</f>
        <v>1.09E-3</v>
      </c>
      <c r="AF993" s="3">
        <f t="shared" si="401"/>
        <v>1.1424752248631462</v>
      </c>
      <c r="AG993" s="3">
        <f t="shared" si="402"/>
        <v>-0.14247522486314623</v>
      </c>
      <c r="AH993" s="3">
        <f t="shared" si="404"/>
        <v>1.0037516720957804</v>
      </c>
      <c r="AI993" s="3">
        <f t="shared" si="403"/>
        <v>1.00109</v>
      </c>
      <c r="AL993" s="25"/>
      <c r="AM993" s="25"/>
    </row>
    <row r="994" spans="1:39">
      <c r="A994" s="4">
        <v>41808</v>
      </c>
      <c r="B994" s="3">
        <v>126.2637</v>
      </c>
      <c r="C994" s="3">
        <f t="shared" si="391"/>
        <v>-1.8214186208840492E-4</v>
      </c>
      <c r="D994" s="3">
        <f t="shared" si="392"/>
        <v>3.3175657925031518E-8</v>
      </c>
      <c r="E994" s="3">
        <f t="shared" si="393"/>
        <v>2.1116436547970494E-4</v>
      </c>
      <c r="F994" s="3">
        <f t="shared" si="394"/>
        <v>1.3536881197176434E-2</v>
      </c>
      <c r="G994" s="3">
        <f t="shared" si="395"/>
        <v>5.0450225955291889E-2</v>
      </c>
      <c r="H994" s="3">
        <f t="shared" si="396"/>
        <v>1.1883925174697767</v>
      </c>
      <c r="I994" s="13">
        <f>I995*(1+(H995*((B994/B995)-1))+((1-H995)*(Eur_1M!B994/100)*((A994-A995)/360)))</f>
        <v>103.66634778165358</v>
      </c>
      <c r="J994" s="3">
        <f t="shared" si="397"/>
        <v>99.179739845893721</v>
      </c>
      <c r="K994" s="3">
        <f t="shared" si="390"/>
        <v>0.98414126481586683</v>
      </c>
      <c r="L994" s="13">
        <f t="shared" si="398"/>
        <v>984.14126481586686</v>
      </c>
      <c r="M994" s="3">
        <f t="shared" si="399"/>
        <v>-2.0706168967087174E-4</v>
      </c>
      <c r="N994" s="3">
        <f>SQRT(252)*STDEV(M995:$M$1035)</f>
        <v>6.3252691276169545E-2</v>
      </c>
      <c r="O994" s="3">
        <v>983</v>
      </c>
      <c r="P994" s="3">
        <f t="shared" si="405"/>
        <v>3.9007936507936507</v>
      </c>
      <c r="Q994" s="3">
        <f>(  'Swap(vs6M)_3Y'!B1006 + ( ('Swap(vs6M)_5Y'!B1002 - 'Swap(vs6M)_3Y'!B1006)/2  )*(P994-3) )/100</f>
        <v>5.1039107142857145E-3</v>
      </c>
      <c r="R994" s="3">
        <f t="shared" si="406"/>
        <v>9.3869559610391229E-2</v>
      </c>
      <c r="S994" s="3">
        <f t="shared" si="407"/>
        <v>-3.10572062932786E-2</v>
      </c>
      <c r="T994" s="13">
        <f t="shared" si="408"/>
        <v>0.53739361252493389</v>
      </c>
      <c r="U994" s="13">
        <f t="shared" si="408"/>
        <v>0.48761195881145264</v>
      </c>
      <c r="V994" s="3">
        <f t="shared" si="409"/>
        <v>50.871282988637688</v>
      </c>
      <c r="W994" s="13">
        <f t="shared" si="410"/>
        <v>0.53739361252493389</v>
      </c>
      <c r="X994" s="3">
        <f t="shared" si="411"/>
        <v>3.2306040633130442E-3</v>
      </c>
      <c r="Y994" s="3">
        <f t="shared" si="412"/>
        <v>-8.6989816368658754</v>
      </c>
      <c r="Z994" s="3">
        <f t="shared" si="413"/>
        <v>772.02365021994353</v>
      </c>
      <c r="AA994" s="3">
        <f t="shared" si="414"/>
        <v>1864.5791565648533</v>
      </c>
      <c r="AD994" s="3">
        <f t="shared" si="400"/>
        <v>-1.8212527526650923E-4</v>
      </c>
      <c r="AE994" s="3">
        <f>Eur_1M!B993/100</f>
        <v>1.1299999999999999E-3</v>
      </c>
      <c r="AF994" s="3">
        <f t="shared" si="401"/>
        <v>1.1883925174697767</v>
      </c>
      <c r="AG994" s="3">
        <f t="shared" si="402"/>
        <v>-0.1883925174697767</v>
      </c>
      <c r="AH994" s="3">
        <f t="shared" si="404"/>
        <v>0.99981787472473349</v>
      </c>
      <c r="AI994" s="3">
        <f t="shared" si="403"/>
        <v>1.0011300000000001</v>
      </c>
      <c r="AL994" s="25"/>
      <c r="AM994" s="25"/>
    </row>
    <row r="995" spans="1:39">
      <c r="A995" s="4">
        <v>41807</v>
      </c>
      <c r="B995" s="3">
        <v>126.2867</v>
      </c>
      <c r="C995" s="3">
        <f t="shared" si="391"/>
        <v>-3.5112217993253721E-3</v>
      </c>
      <c r="D995" s="3">
        <f t="shared" si="392"/>
        <v>1.2328678524057703E-5</v>
      </c>
      <c r="E995" s="3">
        <f t="shared" si="393"/>
        <v>2.2402528595109249E-4</v>
      </c>
      <c r="F995" s="3">
        <f t="shared" si="394"/>
        <v>1.0128188040872517E-2</v>
      </c>
      <c r="G995" s="3">
        <f t="shared" si="395"/>
        <v>5.2517550222751855E-2</v>
      </c>
      <c r="H995" s="3">
        <f t="shared" si="396"/>
        <v>1.1343626542661067</v>
      </c>
      <c r="I995" s="13">
        <f>I996*(1+(H996*((B995/B996)-1))+((1-H996)*(Eur_1M!B995/100)*((A995-A996)/360)))</f>
        <v>103.68781533326431</v>
      </c>
      <c r="J995" s="3">
        <f t="shared" si="397"/>
        <v>99.200278296697107</v>
      </c>
      <c r="K995" s="3">
        <f t="shared" si="390"/>
        <v>0.9843450638677943</v>
      </c>
      <c r="L995" s="13">
        <f t="shared" si="398"/>
        <v>984.34506386779435</v>
      </c>
      <c r="M995" s="3">
        <f t="shared" si="399"/>
        <v>-3.9425182147957436E-3</v>
      </c>
      <c r="N995" s="3">
        <f>SQRT(252)*STDEV(M996:$M$1035)</f>
        <v>6.2843057747632214E-2</v>
      </c>
      <c r="O995" s="3">
        <v>984</v>
      </c>
      <c r="P995" s="3">
        <f t="shared" si="405"/>
        <v>3.9047619047619047</v>
      </c>
      <c r="Q995" s="3">
        <f>(  'Swap(vs6M)_3Y'!B1007 + ( ('Swap(vs6M)_5Y'!B1003 - 'Swap(vs6M)_3Y'!B1007)/2  )*(P995-3) )/100</f>
        <v>5.2765476190476191E-3</v>
      </c>
      <c r="R995" s="3">
        <f t="shared" si="406"/>
        <v>0.10094418642220622</v>
      </c>
      <c r="S995" s="3">
        <f t="shared" si="407"/>
        <v>-2.3236651832011415E-2</v>
      </c>
      <c r="T995" s="13">
        <f t="shared" si="408"/>
        <v>0.54020261673356829</v>
      </c>
      <c r="U995" s="13">
        <f t="shared" si="408"/>
        <v>0.49073075127951277</v>
      </c>
      <c r="V995" s="3">
        <f t="shared" si="409"/>
        <v>51.022430004174396</v>
      </c>
      <c r="W995" s="13">
        <f t="shared" si="410"/>
        <v>0.54020261673356829</v>
      </c>
      <c r="X995" s="3">
        <f t="shared" si="411"/>
        <v>3.2470983231820778E-3</v>
      </c>
      <c r="Y995" s="3">
        <f t="shared" si="412"/>
        <v>-8.7491797226856214</v>
      </c>
      <c r="Z995" s="3">
        <f t="shared" si="413"/>
        <v>772.04398008349858</v>
      </c>
      <c r="AA995" s="3">
        <f t="shared" si="414"/>
        <v>1877.1102209433486</v>
      </c>
      <c r="AD995" s="3">
        <f t="shared" si="400"/>
        <v>-3.5050646685220732E-3</v>
      </c>
      <c r="AE995" s="3">
        <f>Eur_1M!B994/100</f>
        <v>1.1899999999999999E-3</v>
      </c>
      <c r="AF995" s="3">
        <f t="shared" si="401"/>
        <v>1.1343626542661067</v>
      </c>
      <c r="AG995" s="3">
        <f t="shared" si="402"/>
        <v>-0.13436265426610672</v>
      </c>
      <c r="AH995" s="3">
        <f t="shared" si="404"/>
        <v>0.99649493533147793</v>
      </c>
      <c r="AI995" s="3">
        <f t="shared" si="403"/>
        <v>1.00119</v>
      </c>
      <c r="AL995" s="25"/>
      <c r="AM995" s="25"/>
    </row>
    <row r="996" spans="1:39">
      <c r="A996" s="4">
        <v>41806</v>
      </c>
      <c r="B996" s="3">
        <v>126.73090000000001</v>
      </c>
      <c r="C996" s="3">
        <f t="shared" si="391"/>
        <v>9.9077795220290092E-4</v>
      </c>
      <c r="D996" s="3">
        <f t="shared" si="392"/>
        <v>9.8164095057137386E-7</v>
      </c>
      <c r="E996" s="3">
        <f t="shared" si="393"/>
        <v>2.1170112255181406E-4</v>
      </c>
      <c r="F996" s="3">
        <f t="shared" si="394"/>
        <v>1.3706604518404624E-2</v>
      </c>
      <c r="G996" s="3">
        <f t="shared" si="395"/>
        <v>5.0488369051453513E-2</v>
      </c>
      <c r="H996" s="3">
        <f t="shared" si="396"/>
        <v>1.1224694612363997</v>
      </c>
      <c r="I996" s="13">
        <f>I997*(1+(H997*((B996/B997)-1))+((1-H997)*(Eur_1M!B996/100)*((A996-A997)/360)))</f>
        <v>104.09741332709677</v>
      </c>
      <c r="J996" s="3">
        <f t="shared" si="397"/>
        <v>99.592149172241676</v>
      </c>
      <c r="K996" s="3">
        <f t="shared" si="390"/>
        <v>0.98823352233423278</v>
      </c>
      <c r="L996" s="13">
        <f t="shared" si="398"/>
        <v>988.23352233423282</v>
      </c>
      <c r="M996" s="3">
        <f t="shared" si="399"/>
        <v>1.106333777289432E-3</v>
      </c>
      <c r="N996" s="3">
        <f>SQRT(252)*STDEV(M997:$M$1035)</f>
        <v>6.3664010255304049E-2</v>
      </c>
      <c r="O996" s="3">
        <v>985</v>
      </c>
      <c r="P996" s="3">
        <f t="shared" si="405"/>
        <v>3.9087301587301586</v>
      </c>
      <c r="Q996" s="3">
        <f>(  'Swap(vs6M)_3Y'!B1008 + ( ('Swap(vs6M)_5Y'!B1004 - 'Swap(vs6M)_3Y'!B1008)/2  )*(P996-3) )/100</f>
        <v>5.296755952380953E-3</v>
      </c>
      <c r="R996" s="3">
        <f t="shared" si="406"/>
        <v>0.13338357274830304</v>
      </c>
      <c r="S996" s="3">
        <f t="shared" si="407"/>
        <v>7.5165856251384333E-3</v>
      </c>
      <c r="T996" s="13">
        <f t="shared" si="408"/>
        <v>0.55305498181662938</v>
      </c>
      <c r="U996" s="13">
        <f t="shared" si="408"/>
        <v>0.50299865557322887</v>
      </c>
      <c r="V996" s="3">
        <f t="shared" si="409"/>
        <v>53.855632757382295</v>
      </c>
      <c r="W996" s="13">
        <f t="shared" si="410"/>
        <v>0.55305498181662938</v>
      </c>
      <c r="X996" s="3">
        <f t="shared" si="411"/>
        <v>3.1788888451381096E-3</v>
      </c>
      <c r="Y996" s="3">
        <f t="shared" si="412"/>
        <v>-8.9011437033220115</v>
      </c>
      <c r="Z996" s="3">
        <f t="shared" si="413"/>
        <v>772.54571370914005</v>
      </c>
      <c r="AA996" s="3">
        <f t="shared" si="414"/>
        <v>1925.7994538422381</v>
      </c>
      <c r="AD996" s="3">
        <f t="shared" si="400"/>
        <v>9.9126893481638056E-4</v>
      </c>
      <c r="AE996" s="3">
        <f>Eur_1M!B995/100</f>
        <v>1.2600000000000001E-3</v>
      </c>
      <c r="AF996" s="3">
        <f t="shared" si="401"/>
        <v>1.1224694612363997</v>
      </c>
      <c r="AG996" s="3">
        <f t="shared" si="402"/>
        <v>-0.12246946123639968</v>
      </c>
      <c r="AH996" s="3">
        <f t="shared" si="404"/>
        <v>1.0009912689348164</v>
      </c>
      <c r="AI996" s="3">
        <f t="shared" si="403"/>
        <v>1.00126</v>
      </c>
      <c r="AL996" s="25"/>
      <c r="AM996" s="25"/>
    </row>
    <row r="997" spans="1:39">
      <c r="A997" s="4">
        <v>41803</v>
      </c>
      <c r="B997" s="3">
        <v>126.6054</v>
      </c>
      <c r="C997" s="3">
        <f t="shared" si="391"/>
        <v>2.637644370224311E-3</v>
      </c>
      <c r="D997" s="3">
        <f t="shared" si="392"/>
        <v>6.9571678237760024E-6</v>
      </c>
      <c r="E997" s="3">
        <f t="shared" si="393"/>
        <v>2.2592487411503135E-4</v>
      </c>
      <c r="F997" s="3">
        <f t="shared" si="394"/>
        <v>8.8164173143036057E-3</v>
      </c>
      <c r="G997" s="3">
        <f t="shared" si="395"/>
        <v>5.2893137634910874E-2</v>
      </c>
      <c r="H997" s="3">
        <f t="shared" si="396"/>
        <v>1.118085736626961</v>
      </c>
      <c r="I997" s="13">
        <f>I998*(1+(H998*((B997/B998)-1))+((1-H998)*(Eur_1M!B997/100)*((A997-A998)/360)))</f>
        <v>103.98231052540349</v>
      </c>
      <c r="J997" s="3">
        <f t="shared" si="397"/>
        <v>99.482027940310957</v>
      </c>
      <c r="K997" s="3">
        <f t="shared" si="390"/>
        <v>0.98714081077193416</v>
      </c>
      <c r="L997" s="13">
        <f t="shared" si="398"/>
        <v>987.14081077193418</v>
      </c>
      <c r="M997" s="3">
        <f t="shared" si="399"/>
        <v>2.9305356540403182E-3</v>
      </c>
      <c r="N997" s="3">
        <f>SQRT(252)*STDEV(M998:$M$1035)</f>
        <v>6.4316661588925128E-2</v>
      </c>
      <c r="O997" s="3">
        <v>986</v>
      </c>
      <c r="P997" s="3">
        <f t="shared" si="405"/>
        <v>3.9126984126984126</v>
      </c>
      <c r="Q997" s="3">
        <f>(  'Swap(vs6M)_3Y'!B1009 + ( ('Swap(vs6M)_5Y'!B1005 - 'Swap(vs6M)_3Y'!B1009)/2  )*(P997-3) )/100</f>
        <v>5.360694444444444E-3</v>
      </c>
      <c r="R997" s="3">
        <f t="shared" si="406"/>
        <v>0.12674627744297806</v>
      </c>
      <c r="S997" s="3">
        <f t="shared" si="407"/>
        <v>-4.755650545454071E-4</v>
      </c>
      <c r="T997" s="13">
        <f t="shared" si="408"/>
        <v>0.55042939146431391</v>
      </c>
      <c r="U997" s="13">
        <f t="shared" si="408"/>
        <v>0.49981027699981179</v>
      </c>
      <c r="V997" s="3">
        <f t="shared" si="409"/>
        <v>53.915270731511271</v>
      </c>
      <c r="W997" s="13">
        <f t="shared" si="410"/>
        <v>0.55042939146431391</v>
      </c>
      <c r="X997" s="3">
        <f t="shared" si="411"/>
        <v>3.1512357161238183E-3</v>
      </c>
      <c r="Y997" s="3">
        <f t="shared" si="412"/>
        <v>-8.9749215835428906</v>
      </c>
      <c r="Z997" s="3">
        <f t="shared" si="413"/>
        <v>772.74992626887001</v>
      </c>
      <c r="AA997" s="3">
        <f t="shared" si="414"/>
        <v>1915.0156365112539</v>
      </c>
      <c r="AD997" s="3">
        <f t="shared" si="400"/>
        <v>2.6411260145764448E-3</v>
      </c>
      <c r="AE997" s="3">
        <f>Eur_1M!B996/100</f>
        <v>1.4000000000000002E-3</v>
      </c>
      <c r="AF997" s="3">
        <f t="shared" si="401"/>
        <v>1.118085736626961</v>
      </c>
      <c r="AG997" s="3">
        <f t="shared" si="402"/>
        <v>-0.11808573662696098</v>
      </c>
      <c r="AH997" s="3">
        <f t="shared" si="404"/>
        <v>1.0026411260145764</v>
      </c>
      <c r="AI997" s="3">
        <f t="shared" si="403"/>
        <v>1.0014000000000001</v>
      </c>
      <c r="AL997" s="25"/>
      <c r="AM997" s="25"/>
    </row>
    <row r="998" spans="1:39">
      <c r="A998" s="4">
        <v>41802</v>
      </c>
      <c r="B998" s="3">
        <v>126.2719</v>
      </c>
      <c r="C998" s="3">
        <f t="shared" si="391"/>
        <v>-1.5834213352562754E-3</v>
      </c>
      <c r="D998" s="3">
        <f t="shared" si="392"/>
        <v>2.5072231249447661E-6</v>
      </c>
      <c r="E998" s="3">
        <f t="shared" si="393"/>
        <v>2.3149003865950715E-4</v>
      </c>
      <c r="F998" s="3">
        <f t="shared" si="394"/>
        <v>9.7174637144422302E-3</v>
      </c>
      <c r="G998" s="3">
        <f t="shared" si="395"/>
        <v>5.3453570072106923E-2</v>
      </c>
      <c r="H998" s="3">
        <f t="shared" si="396"/>
        <v>1.1113883009575634</v>
      </c>
      <c r="I998" s="13">
        <f>I999*(1+(H999*((B998/B999)-1))+((1-H999)*(Eur_1M!B998/100)*((A998-A999)/360)))</f>
        <v>103.67803272325571</v>
      </c>
      <c r="J998" s="3">
        <f t="shared" si="397"/>
        <v>99.190919071293408</v>
      </c>
      <c r="K998" s="3">
        <f t="shared" si="390"/>
        <v>0.98425219409478615</v>
      </c>
      <c r="L998" s="13">
        <f t="shared" si="398"/>
        <v>984.25219409478609</v>
      </c>
      <c r="M998" s="3">
        <f t="shared" si="399"/>
        <v>-1.7388331030867509E-3</v>
      </c>
      <c r="N998" s="3">
        <f>SQRT(252)*STDEV(M999:$M$1035)</f>
        <v>6.4803876714694536E-2</v>
      </c>
      <c r="O998" s="3">
        <v>987</v>
      </c>
      <c r="P998" s="3">
        <f t="shared" si="405"/>
        <v>3.9166666666666665</v>
      </c>
      <c r="Q998" s="3">
        <f>(  'Swap(vs6M)_3Y'!B1010 + ( ('Swap(vs6M)_5Y'!B1006 - 'Swap(vs6M)_3Y'!B1010)/2  )*(P998-3) )/100</f>
        <v>5.2700000000000004E-3</v>
      </c>
      <c r="R998" s="3">
        <f t="shared" si="406"/>
        <v>0.10130027214059453</v>
      </c>
      <c r="S998" s="3">
        <f t="shared" si="407"/>
        <v>-2.6950294638824424E-2</v>
      </c>
      <c r="T998" s="13">
        <f t="shared" si="408"/>
        <v>0.54034394991514267</v>
      </c>
      <c r="U998" s="13">
        <f t="shared" si="408"/>
        <v>0.48924968937308239</v>
      </c>
      <c r="V998" s="3">
        <f t="shared" si="409"/>
        <v>52.580042630041362</v>
      </c>
      <c r="W998" s="13">
        <f t="shared" si="410"/>
        <v>0.54034394991514267</v>
      </c>
      <c r="X998" s="3">
        <f t="shared" si="411"/>
        <v>3.1442427740396507E-3</v>
      </c>
      <c r="Y998" s="3">
        <f t="shared" si="412"/>
        <v>-8.9215598930316879</v>
      </c>
      <c r="Z998" s="3">
        <f t="shared" si="413"/>
        <v>773.11919081303006</v>
      </c>
      <c r="AA998" s="3">
        <f t="shared" si="414"/>
        <v>1877.0808129224754</v>
      </c>
      <c r="AD998" s="3">
        <f t="shared" si="400"/>
        <v>-1.5821683850970603E-3</v>
      </c>
      <c r="AE998" s="3">
        <f>Eur_1M!B997/100</f>
        <v>1.56E-3</v>
      </c>
      <c r="AF998" s="3">
        <f t="shared" si="401"/>
        <v>1.1113883009575634</v>
      </c>
      <c r="AG998" s="3">
        <f t="shared" si="402"/>
        <v>-0.11138830095756336</v>
      </c>
      <c r="AH998" s="3">
        <f t="shared" si="404"/>
        <v>0.99841783161490294</v>
      </c>
      <c r="AI998" s="3">
        <f t="shared" si="403"/>
        <v>1.00156</v>
      </c>
      <c r="AL998" s="25"/>
      <c r="AM998" s="25"/>
    </row>
    <row r="999" spans="1:39">
      <c r="A999" s="4">
        <v>41801</v>
      </c>
      <c r="B999" s="3">
        <v>126.47199999999999</v>
      </c>
      <c r="C999" s="3">
        <f t="shared" si="391"/>
        <v>3.8672161389769871E-4</v>
      </c>
      <c r="D999" s="3">
        <f t="shared" si="392"/>
        <v>1.4955360665564076E-7</v>
      </c>
      <c r="E999" s="3">
        <f t="shared" si="393"/>
        <v>2.3901730750644355E-4</v>
      </c>
      <c r="F999" s="3">
        <f t="shared" si="394"/>
        <v>1.4468611674879596E-2</v>
      </c>
      <c r="G999" s="3">
        <f t="shared" si="395"/>
        <v>5.3663147676856954E-2</v>
      </c>
      <c r="H999" s="3">
        <f t="shared" si="396"/>
        <v>1.097756823089165</v>
      </c>
      <c r="I999" s="13">
        <f>I1000*(1+(H1000*((B999/B1000)-1))+((1-H1000)*(Eur_1M!B999/100)*((A999-A1000)/360)))</f>
        <v>103.8584683468726</v>
      </c>
      <c r="J999" s="3">
        <f t="shared" si="397"/>
        <v>99.363545565736402</v>
      </c>
      <c r="K999" s="3">
        <f t="shared" si="390"/>
        <v>0.98596513321769408</v>
      </c>
      <c r="L999" s="13">
        <f t="shared" si="398"/>
        <v>985.96513321769407</v>
      </c>
      <c r="M999" s="3">
        <f t="shared" si="399"/>
        <v>4.7577728777293556E-4</v>
      </c>
      <c r="N999" s="3">
        <f>SQRT(252)*STDEV(M1000:$M$1035)</f>
        <v>6.570625300085646E-2</v>
      </c>
      <c r="O999" s="3">
        <v>988</v>
      </c>
      <c r="P999" s="3">
        <f t="shared" si="405"/>
        <v>3.9206349206349205</v>
      </c>
      <c r="Q999" s="3">
        <f>(  'Swap(vs6M)_3Y'!B1011 + ( ('Swap(vs6M)_5Y'!B1007 - 'Swap(vs6M)_3Y'!B1011)/2  )*(P999-3) )/100</f>
        <v>5.4151587301587301E-3</v>
      </c>
      <c r="R999" s="3">
        <f t="shared" si="406"/>
        <v>0.11959725212594008</v>
      </c>
      <c r="S999" s="3">
        <f t="shared" si="407"/>
        <v>-1.050502667521086E-2</v>
      </c>
      <c r="T999" s="13">
        <f t="shared" si="408"/>
        <v>0.54759890170678571</v>
      </c>
      <c r="U999" s="13">
        <f t="shared" si="408"/>
        <v>0.49580917778276179</v>
      </c>
      <c r="V999" s="3">
        <f t="shared" si="409"/>
        <v>54.51974550226447</v>
      </c>
      <c r="W999" s="13">
        <f t="shared" si="410"/>
        <v>0.54759890170678571</v>
      </c>
      <c r="X999" s="3">
        <f t="shared" si="411"/>
        <v>3.0878602649202268E-3</v>
      </c>
      <c r="Y999" s="3">
        <f t="shared" si="412"/>
        <v>-9.1083220031219039</v>
      </c>
      <c r="Z999" s="3">
        <f t="shared" si="413"/>
        <v>773.2926081145531</v>
      </c>
      <c r="AA999" s="3">
        <f t="shared" si="414"/>
        <v>1903.0514064527868</v>
      </c>
      <c r="AD999" s="3">
        <f t="shared" si="400"/>
        <v>3.867964003412272E-4</v>
      </c>
      <c r="AE999" s="3">
        <f>Eur_1M!B998/100</f>
        <v>1.7899999999999999E-3</v>
      </c>
      <c r="AF999" s="3">
        <f t="shared" si="401"/>
        <v>1.097756823089165</v>
      </c>
      <c r="AG999" s="3">
        <f t="shared" si="402"/>
        <v>-9.7756823089165001E-2</v>
      </c>
      <c r="AH999" s="3">
        <f t="shared" si="404"/>
        <v>1.0003867964003412</v>
      </c>
      <c r="AI999" s="3">
        <f t="shared" si="403"/>
        <v>1.00179</v>
      </c>
      <c r="AL999" s="25"/>
      <c r="AM999" s="25"/>
    </row>
    <row r="1000" spans="1:39">
      <c r="A1000" s="4">
        <v>41800</v>
      </c>
      <c r="B1000" s="3">
        <v>126.42310000000001</v>
      </c>
      <c r="C1000" s="3">
        <f t="shared" si="391"/>
        <v>-9.4163119447753798E-4</v>
      </c>
      <c r="D1000" s="3">
        <f t="shared" si="392"/>
        <v>8.8666930641319491E-7</v>
      </c>
      <c r="E1000" s="3">
        <f t="shared" si="393"/>
        <v>2.3986907428294273E-4</v>
      </c>
      <c r="F1000" s="3">
        <f t="shared" si="394"/>
        <v>1.3081230087187217E-2</v>
      </c>
      <c r="G1000" s="3">
        <f t="shared" si="395"/>
        <v>5.3986531933352615E-2</v>
      </c>
      <c r="H1000" s="3">
        <f t="shared" si="396"/>
        <v>1.2334908715172237</v>
      </c>
      <c r="I1000" s="13">
        <f>I1001*(1+(H1001*((B1000/B1001)-1))+((1-H1001)*(Eur_1M!B1000/100)*((A1000-A1001)/360)))</f>
        <v>103.80906659953685</v>
      </c>
      <c r="J1000" s="3">
        <f t="shared" si="397"/>
        <v>99.31628189190647</v>
      </c>
      <c r="K1000" s="3">
        <f t="shared" si="390"/>
        <v>0.98549614497659654</v>
      </c>
      <c r="L1000" s="13">
        <f t="shared" si="398"/>
        <v>985.4961449765965</v>
      </c>
      <c r="M1000" s="3">
        <f t="shared" si="399"/>
        <v>-1.1958788293088224E-3</v>
      </c>
      <c r="N1000" s="3">
        <f>SQRT(252)*STDEV(M1001:$M$1035)</f>
        <v>6.6379470297231041E-2</v>
      </c>
      <c r="O1000" s="3">
        <v>989</v>
      </c>
      <c r="P1000" s="3">
        <f t="shared" si="405"/>
        <v>3.9246031746031744</v>
      </c>
      <c r="Q1000" s="3">
        <f>(  'Swap(vs6M)_3Y'!B1012 + ( ('Swap(vs6M)_5Y'!B1008 - 'Swap(vs6M)_3Y'!B1012)/2  )*(P1000-3) )/100</f>
        <v>5.5870992063492067E-3</v>
      </c>
      <c r="R1000" s="3">
        <f t="shared" si="406"/>
        <v>0.1213933552365777</v>
      </c>
      <c r="S1000" s="3">
        <f t="shared" si="407"/>
        <v>-1.0108432760419714E-2</v>
      </c>
      <c r="T1000" s="13">
        <f t="shared" si="408"/>
        <v>0.54831026014388162</v>
      </c>
      <c r="U1000" s="13">
        <f t="shared" si="408"/>
        <v>0.49596738745905961</v>
      </c>
      <c r="V1000" s="3">
        <f t="shared" si="409"/>
        <v>55.147046313747751</v>
      </c>
      <c r="W1000" s="13">
        <f t="shared" si="410"/>
        <v>0.54831026014388162</v>
      </c>
      <c r="X1000" s="3">
        <f t="shared" si="411"/>
        <v>3.0557901113652049E-3</v>
      </c>
      <c r="Y1000" s="3">
        <f t="shared" si="412"/>
        <v>-9.2493116962987685</v>
      </c>
      <c r="Z1000" s="3">
        <f t="shared" si="413"/>
        <v>773.14849345929349</v>
      </c>
      <c r="AA1000" s="3">
        <f t="shared" si="414"/>
        <v>1904.2590662490541</v>
      </c>
      <c r="AD1000" s="3">
        <f t="shared" si="400"/>
        <v>-9.4118799894415961E-4</v>
      </c>
      <c r="AE1000" s="3">
        <f>Eur_1M!B999/100</f>
        <v>1.8799999999999999E-3</v>
      </c>
      <c r="AF1000" s="3">
        <f t="shared" si="401"/>
        <v>1.2334908715172237</v>
      </c>
      <c r="AG1000" s="3">
        <f t="shared" si="402"/>
        <v>-0.2334908715172237</v>
      </c>
      <c r="AH1000" s="3">
        <f t="shared" si="404"/>
        <v>0.99905881200105584</v>
      </c>
      <c r="AI1000" s="3">
        <f t="shared" si="403"/>
        <v>1.0018800000000001</v>
      </c>
      <c r="AL1000" s="25"/>
      <c r="AM1000" s="25"/>
    </row>
    <row r="1001" spans="1:39">
      <c r="A1001" s="4">
        <v>41796</v>
      </c>
      <c r="B1001" s="3">
        <v>126.54219999999999</v>
      </c>
      <c r="C1001" s="3">
        <f t="shared" si="391"/>
        <v>8.8415688061161436E-3</v>
      </c>
      <c r="D1001" s="3">
        <f t="shared" si="392"/>
        <v>7.8173338953286051E-5</v>
      </c>
      <c r="E1001" s="3">
        <f t="shared" si="393"/>
        <v>2.440279602271847E-4</v>
      </c>
      <c r="F1001" s="3">
        <f t="shared" si="394"/>
        <v>1.177662993768987E-2</v>
      </c>
      <c r="G1001" s="3">
        <f t="shared" si="395"/>
        <v>5.4656913751768607E-2</v>
      </c>
      <c r="H1001" s="3">
        <f t="shared" si="396"/>
        <v>1.2638653749463213</v>
      </c>
      <c r="I1001" s="13">
        <f>I1002*(1+(H1002*((B1001/B1002)-1))+((1-H1002)*(Eur_1M!B1001/100)*((A1001-A1002)/360)))</f>
        <v>103.93328392420408</v>
      </c>
      <c r="J1001" s="3">
        <f t="shared" si="397"/>
        <v>99.43512317655167</v>
      </c>
      <c r="K1001" s="3">
        <f t="shared" si="390"/>
        <v>0.98667538392564802</v>
      </c>
      <c r="L1001" s="13">
        <f t="shared" si="398"/>
        <v>986.67538392564802</v>
      </c>
      <c r="M1001" s="3">
        <f t="shared" si="399"/>
        <v>1.1185457269276399E-2</v>
      </c>
      <c r="N1001" s="3">
        <f>SQRT(252)*STDEV(M1002:$M$1035)</f>
        <v>6.1159831732685382E-2</v>
      </c>
      <c r="O1001" s="3">
        <v>990</v>
      </c>
      <c r="P1001" s="3">
        <f t="shared" si="405"/>
        <v>3.9285714285714284</v>
      </c>
      <c r="Q1001" s="3">
        <f>(  'Swap(vs6M)_3Y'!B1013 + ( ('Swap(vs6M)_5Y'!B1009 - 'Swap(vs6M)_3Y'!B1013)/2  )*(P1001-3) )/100</f>
        <v>5.3506428571428576E-3</v>
      </c>
      <c r="R1001" s="3">
        <f t="shared" si="406"/>
        <v>0.12335700363289216</v>
      </c>
      <c r="S1001" s="3">
        <f t="shared" si="407"/>
        <v>2.1343996685997818E-3</v>
      </c>
      <c r="T1001" s="13">
        <f t="shared" si="408"/>
        <v>0.54908779845288946</v>
      </c>
      <c r="U1001" s="13">
        <f t="shared" si="408"/>
        <v>0.50085150162455361</v>
      </c>
      <c r="V1001" s="3">
        <f t="shared" si="409"/>
        <v>51.338121957064232</v>
      </c>
      <c r="W1001" s="13">
        <f t="shared" si="410"/>
        <v>0.54908779845288946</v>
      </c>
      <c r="X1001" s="3">
        <f t="shared" si="411"/>
        <v>3.3101513000019056E-3</v>
      </c>
      <c r="Y1001" s="3">
        <f t="shared" si="412"/>
        <v>-8.6511029760561122</v>
      </c>
      <c r="Z1001" s="3">
        <f t="shared" si="413"/>
        <v>774.27879818263511</v>
      </c>
      <c r="AA1001" s="3">
        <f t="shared" si="414"/>
        <v>1926.7022201048653</v>
      </c>
      <c r="AD1001" s="3">
        <f t="shared" si="400"/>
        <v>8.8807709264975276E-3</v>
      </c>
      <c r="AE1001" s="3">
        <f>Eur_1M!B1000/100</f>
        <v>1.92E-3</v>
      </c>
      <c r="AF1001" s="3">
        <f t="shared" si="401"/>
        <v>1.2638653749463213</v>
      </c>
      <c r="AG1001" s="3">
        <f t="shared" si="402"/>
        <v>-0.26386537494632134</v>
      </c>
      <c r="AH1001" s="3">
        <f t="shared" si="404"/>
        <v>1.0088807709264975</v>
      </c>
      <c r="AI1001" s="3">
        <f t="shared" si="403"/>
        <v>1.0019199999999999</v>
      </c>
      <c r="AL1001" s="25"/>
      <c r="AM1001" s="25"/>
    </row>
    <row r="1002" spans="1:39">
      <c r="A1002" s="4">
        <v>41795</v>
      </c>
      <c r="B1002" s="3">
        <v>125.42829999999999</v>
      </c>
      <c r="C1002" s="3">
        <f t="shared" si="391"/>
        <v>3.4237432711691712E-3</v>
      </c>
      <c r="D1002" s="3">
        <f t="shared" si="392"/>
        <v>1.1722017986876178E-5</v>
      </c>
      <c r="E1002" s="3">
        <f t="shared" si="393"/>
        <v>1.909396490023209E-4</v>
      </c>
      <c r="F1002" s="3">
        <f t="shared" si="394"/>
        <v>7.9435566869698084E-3</v>
      </c>
      <c r="G1002" s="3">
        <f t="shared" si="395"/>
        <v>4.86424353722201E-2</v>
      </c>
      <c r="H1002" s="3">
        <f t="shared" si="396"/>
        <v>1.2667490465674769</v>
      </c>
      <c r="I1002" s="13">
        <f>I1003*(1+(H1003*((B1002/B1003)-1))+((1-H1003)*(Eur_1M!B1002/100)*((A1002-A1003)/360)))</f>
        <v>102.77722022191703</v>
      </c>
      <c r="J1002" s="3">
        <f t="shared" si="397"/>
        <v>98.329093112874617</v>
      </c>
      <c r="K1002" s="3">
        <f t="shared" si="390"/>
        <v>0.9757004627624869</v>
      </c>
      <c r="L1002" s="13">
        <f t="shared" si="398"/>
        <v>975.70046276248695</v>
      </c>
      <c r="M1002" s="3">
        <f t="shared" si="399"/>
        <v>4.4037153137001985E-3</v>
      </c>
      <c r="N1002" s="3">
        <f>SQRT(252)*STDEV(M1003:$M$1035)</f>
        <v>6.1256666383348084E-2</v>
      </c>
      <c r="O1002" s="3">
        <v>991</v>
      </c>
      <c r="P1002" s="3">
        <f t="shared" si="405"/>
        <v>3.9325396825396823</v>
      </c>
      <c r="Q1002" s="3">
        <f>(  'Swap(vs6M)_3Y'!B1014 + ( ('Swap(vs6M)_5Y'!B1010 - 'Swap(vs6M)_3Y'!B1014)/2  )*(P1002-3) )/100</f>
        <v>5.386478174603174E-3</v>
      </c>
      <c r="R1002" s="3">
        <f t="shared" si="406"/>
        <v>3.2608019470049827E-2</v>
      </c>
      <c r="S1002" s="3">
        <f t="shared" si="407"/>
        <v>-8.8867821811794118E-2</v>
      </c>
      <c r="T1002" s="13">
        <f t="shared" si="408"/>
        <v>0.51300641268981395</v>
      </c>
      <c r="U1002" s="13">
        <f t="shared" si="408"/>
        <v>0.46459347840720411</v>
      </c>
      <c r="V1002" s="3">
        <f t="shared" si="409"/>
        <v>45.68488595224153</v>
      </c>
      <c r="W1002" s="13">
        <f t="shared" si="410"/>
        <v>0.51300641268981395</v>
      </c>
      <c r="X1002" s="3">
        <f t="shared" si="411"/>
        <v>3.3641298493978667E-3</v>
      </c>
      <c r="Y1002" s="3">
        <f t="shared" si="412"/>
        <v>-8.4587976381780727</v>
      </c>
      <c r="Z1002" s="3">
        <f t="shared" si="413"/>
        <v>771.49345256649462</v>
      </c>
      <c r="AA1002" s="3">
        <f t="shared" si="414"/>
        <v>1788.738122756148</v>
      </c>
      <c r="AD1002" s="3">
        <f t="shared" si="400"/>
        <v>3.4296109747551373E-3</v>
      </c>
      <c r="AE1002" s="3">
        <f>Eur_1M!B1001/100</f>
        <v>1.97E-3</v>
      </c>
      <c r="AF1002" s="3">
        <f t="shared" si="401"/>
        <v>1.2667490465674769</v>
      </c>
      <c r="AG1002" s="3">
        <f t="shared" si="402"/>
        <v>-0.26674904656747689</v>
      </c>
      <c r="AH1002" s="3">
        <f t="shared" si="404"/>
        <v>1.0034296109747551</v>
      </c>
      <c r="AI1002" s="3">
        <f t="shared" si="403"/>
        <v>1.00197</v>
      </c>
      <c r="AL1002" s="25"/>
      <c r="AM1002" s="25"/>
    </row>
    <row r="1003" spans="1:39">
      <c r="A1003" s="4">
        <v>41794</v>
      </c>
      <c r="B1003" s="3">
        <v>124.9996</v>
      </c>
      <c r="C1003" s="3">
        <f t="shared" si="391"/>
        <v>-1.4333768145439068E-3</v>
      </c>
      <c r="D1003" s="3">
        <f t="shared" si="392"/>
        <v>2.0545690924720374E-6</v>
      </c>
      <c r="E1003" s="3">
        <f t="shared" si="393"/>
        <v>1.7962144893428263E-4</v>
      </c>
      <c r="F1003" s="3">
        <f t="shared" si="394"/>
        <v>3.8843467220723848E-3</v>
      </c>
      <c r="G1003" s="3">
        <f t="shared" si="395"/>
        <v>4.7473410688656854E-2</v>
      </c>
      <c r="H1003" s="3">
        <f t="shared" si="396"/>
        <v>1.2873944247733933</v>
      </c>
      <c r="I1003" s="13">
        <f>I1004*(1+(H1004*((B1003/B1004)-1))+((1-H1004)*(Eur_1M!B1003/100)*((A1003-A1004)/360)))</f>
        <v>102.32561370641282</v>
      </c>
      <c r="J1003" s="3">
        <f t="shared" si="397"/>
        <v>97.897031815463464</v>
      </c>
      <c r="K1003" s="3">
        <f t="shared" si="390"/>
        <v>0.9714132025582064</v>
      </c>
      <c r="L1003" s="13">
        <f t="shared" si="398"/>
        <v>971.41320255820642</v>
      </c>
      <c r="M1003" s="3">
        <f t="shared" si="399"/>
        <v>-1.8387241307406576E-3</v>
      </c>
      <c r="N1003" s="3">
        <f>SQRT(252)*STDEV(M1004:$M$1035)</f>
        <v>6.1802393238680906E-2</v>
      </c>
      <c r="O1003" s="3">
        <v>992</v>
      </c>
      <c r="P1003" s="3">
        <f t="shared" si="405"/>
        <v>3.9365079365079363</v>
      </c>
      <c r="Q1003" s="3">
        <f>(  'Swap(vs6M)_3Y'!B1015 + ( ('Swap(vs6M)_5Y'!B1011 - 'Swap(vs6M)_3Y'!B1015)/2  )*(P1003-3) )/100</f>
        <v>5.3561984126984123E-3</v>
      </c>
      <c r="R1003" s="3">
        <f t="shared" si="406"/>
        <v>-3.2688324614895741E-3</v>
      </c>
      <c r="S1003" s="3">
        <f t="shared" si="407"/>
        <v>-0.12588870454572257</v>
      </c>
      <c r="T1003" s="13">
        <f t="shared" si="408"/>
        <v>0.4986959268459582</v>
      </c>
      <c r="U1003" s="13">
        <f t="shared" si="408"/>
        <v>0.44991001200314285</v>
      </c>
      <c r="V1003" s="3">
        <f t="shared" si="409"/>
        <v>43.91671292006265</v>
      </c>
      <c r="W1003" s="13">
        <f t="shared" si="410"/>
        <v>0.4986959268459582</v>
      </c>
      <c r="X1003" s="3">
        <f t="shared" si="411"/>
        <v>3.3492139010351946E-3</v>
      </c>
      <c r="Y1003" s="3">
        <f t="shared" si="412"/>
        <v>-8.3952823779722241</v>
      </c>
      <c r="Z1003" s="3">
        <f t="shared" si="413"/>
        <v>768.89548895294274</v>
      </c>
      <c r="AA1003" s="3">
        <f t="shared" si="414"/>
        <v>1734.1226576359595</v>
      </c>
      <c r="AD1003" s="3">
        <f t="shared" si="400"/>
        <v>-1.4323500206504525E-3</v>
      </c>
      <c r="AE1003" s="3">
        <f>Eur_1M!B1002/100</f>
        <v>2.3E-3</v>
      </c>
      <c r="AF1003" s="3">
        <f t="shared" si="401"/>
        <v>1.2873944247733933</v>
      </c>
      <c r="AG1003" s="3">
        <f t="shared" si="402"/>
        <v>-0.28739442477339328</v>
      </c>
      <c r="AH1003" s="3">
        <f t="shared" si="404"/>
        <v>0.99856764997934955</v>
      </c>
      <c r="AI1003" s="3">
        <f t="shared" si="403"/>
        <v>1.0023</v>
      </c>
      <c r="AL1003" s="25"/>
      <c r="AM1003" s="25"/>
    </row>
    <row r="1004" spans="1:39">
      <c r="A1004" s="4">
        <v>41793</v>
      </c>
      <c r="B1004" s="3">
        <v>125.1789</v>
      </c>
      <c r="C1004" s="3">
        <f t="shared" si="391"/>
        <v>-2.0286345999154529E-3</v>
      </c>
      <c r="D1004" s="3">
        <f t="shared" si="392"/>
        <v>4.1153583399741296E-6</v>
      </c>
      <c r="E1004" s="3">
        <f t="shared" si="393"/>
        <v>1.8053132369385885E-4</v>
      </c>
      <c r="F1004" s="3">
        <f t="shared" si="394"/>
        <v>7.0394795739363936E-3</v>
      </c>
      <c r="G1004" s="3">
        <f t="shared" si="395"/>
        <v>4.7365340564165116E-2</v>
      </c>
      <c r="H1004" s="3">
        <f t="shared" si="396"/>
        <v>1.2812176428928783</v>
      </c>
      <c r="I1004" s="13">
        <f>I1005*(1+(H1005*((B1004/B1005)-1))+((1-H1005)*(Eur_1M!B1004/100)*((A1004-A1005)/360)))</f>
        <v>102.51393536425782</v>
      </c>
      <c r="J1004" s="3">
        <f t="shared" si="397"/>
        <v>98.077203042019576</v>
      </c>
      <c r="K1004" s="3">
        <f t="shared" si="390"/>
        <v>0.97320100659017772</v>
      </c>
      <c r="L1004" s="13">
        <f t="shared" si="398"/>
        <v>973.20100659017771</v>
      </c>
      <c r="M1004" s="3">
        <f t="shared" si="399"/>
        <v>-2.6098710259323766E-3</v>
      </c>
      <c r="N1004" s="3">
        <f>SQRT(252)*STDEV(M1005:$M$1035)</f>
        <v>6.2027856230517375E-2</v>
      </c>
      <c r="O1004" s="3">
        <v>993</v>
      </c>
      <c r="P1004" s="3">
        <f t="shared" si="405"/>
        <v>3.9404761904761907</v>
      </c>
      <c r="Q1004" s="3">
        <f>(  'Swap(vs6M)_3Y'!B1016 + ( ('Swap(vs6M)_5Y'!B1012 - 'Swap(vs6M)_3Y'!B1016)/2  )*(P1004-3) )/100</f>
        <v>5.5734345238095239E-3</v>
      </c>
      <c r="R1004" s="3">
        <f t="shared" si="406"/>
        <v>1.9311050631102677E-2</v>
      </c>
      <c r="S1004" s="3">
        <f t="shared" si="407"/>
        <v>-0.10381816856038649</v>
      </c>
      <c r="T1004" s="13">
        <f t="shared" si="408"/>
        <v>0.50770351577782724</v>
      </c>
      <c r="U1004" s="13">
        <f t="shared" si="408"/>
        <v>0.45865682397780028</v>
      </c>
      <c r="V1004" s="3">
        <f t="shared" si="409"/>
        <v>45.403957011616058</v>
      </c>
      <c r="W1004" s="13">
        <f t="shared" si="410"/>
        <v>0.50770351577782724</v>
      </c>
      <c r="X1004" s="3">
        <f t="shared" si="411"/>
        <v>3.3286291572728159E-3</v>
      </c>
      <c r="Y1004" s="3">
        <f t="shared" si="412"/>
        <v>-8.5655306358973533</v>
      </c>
      <c r="Z1004" s="3">
        <f t="shared" si="413"/>
        <v>770.55916679556105</v>
      </c>
      <c r="AA1004" s="3">
        <f t="shared" si="414"/>
        <v>1768.0665090618588</v>
      </c>
      <c r="AD1004" s="3">
        <f t="shared" si="400"/>
        <v>-2.0265783114664648E-3</v>
      </c>
      <c r="AE1004" s="3">
        <f>Eur_1M!B1003/100</f>
        <v>2.4099999999999998E-3</v>
      </c>
      <c r="AF1004" s="3">
        <f t="shared" si="401"/>
        <v>1.2812176428928783</v>
      </c>
      <c r="AG1004" s="3">
        <f t="shared" si="402"/>
        <v>-0.28121764289287832</v>
      </c>
      <c r="AH1004" s="3">
        <f t="shared" si="404"/>
        <v>0.99797342168853354</v>
      </c>
      <c r="AI1004" s="3">
        <f t="shared" si="403"/>
        <v>1.00241</v>
      </c>
      <c r="AL1004" s="25"/>
      <c r="AM1004" s="25"/>
    </row>
    <row r="1005" spans="1:39">
      <c r="A1005" s="4">
        <v>41792</v>
      </c>
      <c r="B1005" s="3">
        <v>125.4331</v>
      </c>
      <c r="C1005" s="3">
        <f t="shared" si="391"/>
        <v>-3.8817942347417386E-4</v>
      </c>
      <c r="D1005" s="3">
        <f t="shared" si="392"/>
        <v>1.5068326480874201E-7</v>
      </c>
      <c r="E1005" s="3">
        <f t="shared" si="393"/>
        <v>1.7642323690144433E-4</v>
      </c>
      <c r="F1005" s="3">
        <f t="shared" si="394"/>
        <v>8.9828408042712023E-3</v>
      </c>
      <c r="G1005" s="3">
        <f t="shared" si="395"/>
        <v>4.6605763428376801E-2</v>
      </c>
      <c r="H1005" s="3">
        <f t="shared" si="396"/>
        <v>1.2851730098575542</v>
      </c>
      <c r="I1005" s="13">
        <f>I1006*(1+(H1006*((B1005/B1006)-1))+((1-H1006)*(Eur_1M!B1005/100)*((A1005-A1006)/360)))</f>
        <v>102.78183295093027</v>
      </c>
      <c r="J1005" s="3">
        <f t="shared" si="397"/>
        <v>98.3335062061619</v>
      </c>
      <c r="K1005" s="3">
        <f t="shared" si="390"/>
        <v>0.97574425302868695</v>
      </c>
      <c r="L1005" s="13">
        <f t="shared" si="398"/>
        <v>975.7442530286869</v>
      </c>
      <c r="M1005" s="3">
        <f t="shared" si="399"/>
        <v>-5.2416296763206887E-4</v>
      </c>
      <c r="N1005" s="3">
        <f>SQRT(252)*STDEV(M1006:$M$1035)</f>
        <v>6.2946742816732112E-2</v>
      </c>
      <c r="O1005" s="3">
        <v>994</v>
      </c>
      <c r="P1005" s="3">
        <f t="shared" si="405"/>
        <v>3.9444444444444446</v>
      </c>
      <c r="Q1005" s="3">
        <f>(  'Swap(vs6M)_3Y'!B1017 + ( ('Swap(vs6M)_5Y'!B1013 - 'Swap(vs6M)_3Y'!B1017)/2  )*(P1005-3) )/100</f>
        <v>5.6652222222222225E-3</v>
      </c>
      <c r="R1005" s="3">
        <f t="shared" si="406"/>
        <v>4.4841502005277332E-2</v>
      </c>
      <c r="S1005" s="3">
        <f t="shared" si="407"/>
        <v>-8.017466641966034E-2</v>
      </c>
      <c r="T1005" s="13">
        <f t="shared" si="408"/>
        <v>0.51788317773522652</v>
      </c>
      <c r="U1005" s="13">
        <f t="shared" si="408"/>
        <v>0.46804916927731482</v>
      </c>
      <c r="V1005" s="3">
        <f t="shared" si="409"/>
        <v>47.615469403142072</v>
      </c>
      <c r="W1005" s="13">
        <f t="shared" si="410"/>
        <v>0.51788317773522652</v>
      </c>
      <c r="X1005" s="3">
        <f t="shared" si="411"/>
        <v>3.2671663579414301E-3</v>
      </c>
      <c r="Y1005" s="3">
        <f t="shared" si="412"/>
        <v>-8.7555470040949608</v>
      </c>
      <c r="Z1005" s="3">
        <f t="shared" si="413"/>
        <v>772.32902889767058</v>
      </c>
      <c r="AA1005" s="3">
        <f t="shared" si="414"/>
        <v>1805.3961453260545</v>
      </c>
      <c r="AD1005" s="3">
        <f t="shared" si="400"/>
        <v>-3.8810409158951398E-4</v>
      </c>
      <c r="AE1005" s="3">
        <f>Eur_1M!B1004/100</f>
        <v>2.48E-3</v>
      </c>
      <c r="AF1005" s="3">
        <f t="shared" si="401"/>
        <v>1.2851730098575542</v>
      </c>
      <c r="AG1005" s="3">
        <f t="shared" si="402"/>
        <v>-0.28517300985755423</v>
      </c>
      <c r="AH1005" s="3">
        <f t="shared" si="404"/>
        <v>0.99961189590841049</v>
      </c>
      <c r="AI1005" s="3">
        <f t="shared" si="403"/>
        <v>1.00248</v>
      </c>
      <c r="AL1005" s="25"/>
      <c r="AM1005" s="25"/>
    </row>
    <row r="1006" spans="1:39">
      <c r="A1006" s="4">
        <v>41789</v>
      </c>
      <c r="B1006" s="3">
        <v>125.48180000000001</v>
      </c>
      <c r="C1006" s="3">
        <f t="shared" si="391"/>
        <v>-1.586222496064544E-3</v>
      </c>
      <c r="D1006" s="3">
        <f t="shared" si="392"/>
        <v>2.5161018070212324E-6</v>
      </c>
      <c r="E1006" s="3">
        <f t="shared" si="393"/>
        <v>1.8061577093387063E-4</v>
      </c>
      <c r="F1006" s="3">
        <f t="shared" si="394"/>
        <v>1.1455058926338812E-2</v>
      </c>
      <c r="G1006" s="3">
        <f t="shared" si="395"/>
        <v>4.6830450964228998E-2</v>
      </c>
      <c r="H1006" s="3">
        <f t="shared" si="396"/>
        <v>1.3323773231532019</v>
      </c>
      <c r="I1006" s="13">
        <f>I1007*(1+(H1007*((B1006/B1007)-1))+((1-H1007)*(Eur_1M!B1006/100)*((A1006-A1007)/360)))</f>
        <v>102.83572150346647</v>
      </c>
      <c r="J1006" s="3">
        <f t="shared" si="397"/>
        <v>98.385062499361993</v>
      </c>
      <c r="K1006" s="3">
        <f t="shared" si="390"/>
        <v>0.97625583609674094</v>
      </c>
      <c r="L1006" s="13">
        <f t="shared" si="398"/>
        <v>976.25583609674095</v>
      </c>
      <c r="M1006" s="3">
        <f t="shared" si="399"/>
        <v>-2.1055401686169979E-3</v>
      </c>
      <c r="N1006" s="3">
        <f>SQRT(252)*STDEV(M1007:$M$1035)</f>
        <v>6.3386865298489317E-2</v>
      </c>
      <c r="O1006" s="3">
        <v>995</v>
      </c>
      <c r="P1006" s="3">
        <f t="shared" si="405"/>
        <v>3.9484126984126986</v>
      </c>
      <c r="Q1006" s="3">
        <f>(  'Swap(vs6M)_3Y'!B1018 + ( ('Swap(vs6M)_5Y'!B1014 - 'Swap(vs6M)_3Y'!B1018)/2  )*(P1006-3) )/100</f>
        <v>5.5423115079365082E-3</v>
      </c>
      <c r="R1006" s="3">
        <f t="shared" si="406"/>
        <v>4.5928715912259617E-2</v>
      </c>
      <c r="S1006" s="3">
        <f t="shared" si="407"/>
        <v>-8.0024872461530144E-2</v>
      </c>
      <c r="T1006" s="13">
        <f t="shared" si="408"/>
        <v>0.51831646683316968</v>
      </c>
      <c r="U1006" s="13">
        <f t="shared" si="408"/>
        <v>0.46810873702114703</v>
      </c>
      <c r="V1006" s="3">
        <f t="shared" si="409"/>
        <v>48.033247224369916</v>
      </c>
      <c r="W1006" s="13">
        <f t="shared" si="410"/>
        <v>0.51831646683316968</v>
      </c>
      <c r="X1006" s="3">
        <f t="shared" si="411"/>
        <v>3.2409909416116905E-3</v>
      </c>
      <c r="Y1006" s="3">
        <f t="shared" si="412"/>
        <v>-8.7437023078146812</v>
      </c>
      <c r="Z1006" s="3">
        <f t="shared" si="413"/>
        <v>773.08441525883518</v>
      </c>
      <c r="AA1006" s="3">
        <f t="shared" si="414"/>
        <v>1808.2791560485007</v>
      </c>
      <c r="AD1006" s="3">
        <f t="shared" si="400"/>
        <v>-1.5849651100802165E-3</v>
      </c>
      <c r="AE1006" s="3">
        <f>Eur_1M!B1005/100</f>
        <v>2.5000000000000001E-3</v>
      </c>
      <c r="AF1006" s="3">
        <f t="shared" si="401"/>
        <v>1.3323773231532019</v>
      </c>
      <c r="AG1006" s="3">
        <f t="shared" si="402"/>
        <v>-0.3323773231532019</v>
      </c>
      <c r="AH1006" s="3">
        <f t="shared" si="404"/>
        <v>0.99841503488991978</v>
      </c>
      <c r="AI1006" s="3">
        <f t="shared" si="403"/>
        <v>1.0024999999999999</v>
      </c>
      <c r="AL1006" s="25"/>
      <c r="AM1006" s="25"/>
    </row>
    <row r="1007" spans="1:39">
      <c r="A1007" s="4">
        <v>41787</v>
      </c>
      <c r="B1007" s="3">
        <v>125.681</v>
      </c>
      <c r="C1007" s="3">
        <f t="shared" si="391"/>
        <v>4.2874699435771187E-3</v>
      </c>
      <c r="D1007" s="3">
        <f t="shared" si="392"/>
        <v>1.8382398517077182E-5</v>
      </c>
      <c r="E1007" s="3">
        <f t="shared" si="393"/>
        <v>1.8536828641423076E-4</v>
      </c>
      <c r="F1007" s="3">
        <f t="shared" si="394"/>
        <v>1.5737318752890705E-2</v>
      </c>
      <c r="G1007" s="3">
        <f t="shared" si="395"/>
        <v>4.6686321249969499E-2</v>
      </c>
      <c r="H1007" s="3">
        <f t="shared" si="396"/>
        <v>1.3241959260916178</v>
      </c>
      <c r="I1007" s="13">
        <f>I1008*(1+(H1008*((B1007/B1008)-1))+((1-H1008)*(Eur_1M!B1007/100)*((A1007-A1008)/360)))</f>
        <v>103.0524743567028</v>
      </c>
      <c r="J1007" s="3">
        <f t="shared" si="397"/>
        <v>98.592434438808652</v>
      </c>
      <c r="K1007" s="3">
        <f t="shared" si="390"/>
        <v>0.97831354751130462</v>
      </c>
      <c r="L1007" s="13">
        <f t="shared" si="398"/>
        <v>978.31354751130459</v>
      </c>
      <c r="M1007" s="3">
        <f t="shared" si="399"/>
        <v>6.0563352228242438E-3</v>
      </c>
      <c r="N1007" s="3">
        <f>SQRT(252)*STDEV(M1008:$M$1035)</f>
        <v>6.2635053812285429E-2</v>
      </c>
      <c r="O1007" s="3">
        <v>996</v>
      </c>
      <c r="P1007" s="3">
        <f t="shared" si="405"/>
        <v>3.9523809523809526</v>
      </c>
      <c r="Q1007" s="3">
        <f>(  'Swap(vs6M)_3Y'!B1019 + ( ('Swap(vs6M)_5Y'!B1015 - 'Swap(vs6M)_3Y'!B1019)/2  )*(P1007-3) )/100</f>
        <v>5.452857142857143E-3</v>
      </c>
      <c r="R1007" s="3">
        <f t="shared" si="406"/>
        <v>5.9263324436213141E-2</v>
      </c>
      <c r="S1007" s="3">
        <f t="shared" si="407"/>
        <v>-6.5258895264612593E-2</v>
      </c>
      <c r="T1007" s="13">
        <f t="shared" si="408"/>
        <v>0.52362881369585856</v>
      </c>
      <c r="U1007" s="13">
        <f t="shared" si="408"/>
        <v>0.47398393468694855</v>
      </c>
      <c r="V1007" s="3">
        <f t="shared" si="409"/>
        <v>48.395128568846985</v>
      </c>
      <c r="W1007" s="13">
        <f t="shared" si="410"/>
        <v>0.52362881369585856</v>
      </c>
      <c r="X1007" s="3">
        <f t="shared" si="411"/>
        <v>3.269056996662645E-3</v>
      </c>
      <c r="Y1007" s="3">
        <f t="shared" si="412"/>
        <v>-8.6668481141337104</v>
      </c>
      <c r="Z1007" s="3">
        <f t="shared" si="413"/>
        <v>774.55967019986247</v>
      </c>
      <c r="AA1007" s="3">
        <f t="shared" si="414"/>
        <v>1833.4227047703812</v>
      </c>
      <c r="AD1007" s="3">
        <f t="shared" si="400"/>
        <v>4.2966742925909518E-3</v>
      </c>
      <c r="AE1007" s="3">
        <f>Eur_1M!B1006/100</f>
        <v>2.5100000000000001E-3</v>
      </c>
      <c r="AF1007" s="3">
        <f t="shared" si="401"/>
        <v>1.3241959260916178</v>
      </c>
      <c r="AG1007" s="3">
        <f t="shared" si="402"/>
        <v>-0.32419592609161785</v>
      </c>
      <c r="AH1007" s="3">
        <f t="shared" si="404"/>
        <v>1.004296674292591</v>
      </c>
      <c r="AI1007" s="3">
        <f t="shared" si="403"/>
        <v>1.00251</v>
      </c>
      <c r="AL1007" s="25"/>
      <c r="AM1007" s="25"/>
    </row>
    <row r="1008" spans="1:39">
      <c r="A1008" s="4">
        <v>41786</v>
      </c>
      <c r="B1008" s="3">
        <v>125.1433</v>
      </c>
      <c r="C1008" s="3">
        <f t="shared" si="391"/>
        <v>1.3505643596844823E-3</v>
      </c>
      <c r="D1008" s="3">
        <f t="shared" si="392"/>
        <v>1.8240240896499558E-6</v>
      </c>
      <c r="E1008" s="3">
        <f t="shared" si="393"/>
        <v>1.6710720814051678E-4</v>
      </c>
      <c r="F1008" s="3">
        <f t="shared" si="394"/>
        <v>1.1101538253396593E-2</v>
      </c>
      <c r="G1008" s="3">
        <f t="shared" si="395"/>
        <v>4.5032288494676644E-2</v>
      </c>
      <c r="H1008" s="3">
        <f t="shared" si="396"/>
        <v>1.4144897661752278</v>
      </c>
      <c r="I1008" s="13">
        <f>I1009*(1+(H1009*((B1008/B1009)-1))+((1-H1009)*(Eur_1M!B1008/100)*((A1008-A1009)/360)))</f>
        <v>102.43024015782457</v>
      </c>
      <c r="J1008" s="3">
        <f t="shared" si="397"/>
        <v>97.997130106317428</v>
      </c>
      <c r="K1008" s="3">
        <f t="shared" si="390"/>
        <v>0.97240645842598739</v>
      </c>
      <c r="L1008" s="13">
        <f t="shared" si="398"/>
        <v>972.40645842598735</v>
      </c>
      <c r="M1008" s="3">
        <f t="shared" si="399"/>
        <v>1.953706480290631E-3</v>
      </c>
      <c r="N1008" s="3">
        <f>SQRT(252)*STDEV(M1009:$M$1035)</f>
        <v>6.3733534761168331E-2</v>
      </c>
      <c r="O1008" s="3">
        <v>997</v>
      </c>
      <c r="P1008" s="3">
        <f t="shared" si="405"/>
        <v>3.9563492063492065</v>
      </c>
      <c r="Q1008" s="3">
        <f>(  'Swap(vs6M)_3Y'!B1020 + ( ('Swap(vs6M)_5Y'!B1016 - 'Swap(vs6M)_3Y'!B1020)/2  )*(P1008-3) )/100</f>
        <v>5.7336507936507942E-3</v>
      </c>
      <c r="R1008" s="3">
        <f t="shared" si="406"/>
        <v>2.1599828807119151E-2</v>
      </c>
      <c r="S1008" s="3">
        <f t="shared" si="407"/>
        <v>-0.10516982798858872</v>
      </c>
      <c r="T1008" s="13">
        <f t="shared" si="408"/>
        <v>0.50861641495357712</v>
      </c>
      <c r="U1008" s="13">
        <f t="shared" si="408"/>
        <v>0.45812052584930779</v>
      </c>
      <c r="V1008" s="3">
        <f t="shared" si="409"/>
        <v>46.736532428451426</v>
      </c>
      <c r="W1008" s="13">
        <f t="shared" si="410"/>
        <v>0.50861641495357712</v>
      </c>
      <c r="X1008" s="3">
        <f t="shared" si="411"/>
        <v>3.2355313040549837E-3</v>
      </c>
      <c r="Y1008" s="3">
        <f t="shared" si="412"/>
        <v>-8.7814460875394218</v>
      </c>
      <c r="Z1008" s="3">
        <f t="shared" si="413"/>
        <v>771.44309940067558</v>
      </c>
      <c r="AA1008" s="3">
        <f t="shared" si="414"/>
        <v>1771.8326121860209</v>
      </c>
      <c r="AD1008" s="3">
        <f t="shared" si="400"/>
        <v>1.3514767824449603E-3</v>
      </c>
      <c r="AE1008" s="3">
        <f>Eur_1M!B1007/100</f>
        <v>2.5100000000000001E-3</v>
      </c>
      <c r="AF1008" s="3">
        <f t="shared" si="401"/>
        <v>1.4144897661752278</v>
      </c>
      <c r="AG1008" s="3">
        <f t="shared" si="402"/>
        <v>-0.41448976617522781</v>
      </c>
      <c r="AH1008" s="3">
        <f t="shared" si="404"/>
        <v>1.001351476782445</v>
      </c>
      <c r="AI1008" s="3">
        <f t="shared" si="403"/>
        <v>1.00251</v>
      </c>
      <c r="AL1008" s="25"/>
      <c r="AM1008" s="25"/>
    </row>
    <row r="1009" spans="1:39">
      <c r="A1009" s="4">
        <v>41785</v>
      </c>
      <c r="B1009" s="3">
        <v>124.9744</v>
      </c>
      <c r="C1009" s="3">
        <f t="shared" si="391"/>
        <v>5.3674754725026655E-3</v>
      </c>
      <c r="D1009" s="3">
        <f t="shared" si="392"/>
        <v>2.8809792947917713E-5</v>
      </c>
      <c r="E1009" s="3">
        <f t="shared" si="393"/>
        <v>1.6662977901886085E-4</v>
      </c>
      <c r="F1009" s="3">
        <f t="shared" si="394"/>
        <v>8.5905451074464404E-3</v>
      </c>
      <c r="G1009" s="3">
        <f t="shared" si="395"/>
        <v>4.531051547416462E-2</v>
      </c>
      <c r="H1009" s="3">
        <f t="shared" si="396"/>
        <v>1.449376948564183</v>
      </c>
      <c r="I1009" s="13">
        <f>I1010*(1+(H1010*((B1009/B1010)-1))+((1-H1010)*(Eur_1M!B1009/100)*((A1009-A1010)/360)))</f>
        <v>102.23031689313113</v>
      </c>
      <c r="J1009" s="3">
        <f t="shared" si="397"/>
        <v>97.805859382444709</v>
      </c>
      <c r="K1009" s="3">
        <f t="shared" si="390"/>
        <v>0.97050851624135548</v>
      </c>
      <c r="L1009" s="13">
        <f t="shared" si="398"/>
        <v>970.50851624135544</v>
      </c>
      <c r="M1009" s="3">
        <f t="shared" si="399"/>
        <v>7.7479692423873155E-3</v>
      </c>
      <c r="N1009" s="3">
        <f>SQRT(252)*STDEV(M1010:$M$1035)</f>
        <v>6.1004807990249779E-2</v>
      </c>
      <c r="O1009" s="3">
        <v>998</v>
      </c>
      <c r="P1009" s="3">
        <f t="shared" si="405"/>
        <v>3.9603174603174605</v>
      </c>
      <c r="Q1009" s="3">
        <f>(  'Swap(vs6M)_3Y'!B1021 + ( ('Swap(vs6M)_5Y'!B1017 - 'Swap(vs6M)_3Y'!B1021)/2  )*(P1009-3) )/100</f>
        <v>6.1185317460317468E-3</v>
      </c>
      <c r="R1009" s="3">
        <f t="shared" si="406"/>
        <v>1.371926847092915E-2</v>
      </c>
      <c r="S1009" s="3">
        <f t="shared" si="407"/>
        <v>-0.10768363258112446</v>
      </c>
      <c r="T1009" s="13">
        <f t="shared" si="408"/>
        <v>0.50547302456143861</v>
      </c>
      <c r="U1009" s="13">
        <f t="shared" si="408"/>
        <v>0.45712332665824923</v>
      </c>
      <c r="V1009" s="3">
        <f t="shared" si="409"/>
        <v>44.386129507937483</v>
      </c>
      <c r="W1009" s="13">
        <f t="shared" si="410"/>
        <v>0.50547302456143861</v>
      </c>
      <c r="X1009" s="3">
        <f t="shared" si="411"/>
        <v>3.3856400170027231E-3</v>
      </c>
      <c r="Y1009" s="3">
        <f t="shared" si="412"/>
        <v>-8.6638292884136856</v>
      </c>
      <c r="Z1009" s="3">
        <f t="shared" si="413"/>
        <v>770.43063882042304</v>
      </c>
      <c r="AA1009" s="3">
        <f t="shared" si="414"/>
        <v>1767.0134367781588</v>
      </c>
      <c r="AD1009" s="3">
        <f t="shared" si="400"/>
        <v>5.3819061762401255E-3</v>
      </c>
      <c r="AE1009" s="3">
        <f>Eur_1M!B1008/100</f>
        <v>2.5500000000000002E-3</v>
      </c>
      <c r="AF1009" s="3">
        <f t="shared" si="401"/>
        <v>1.449376948564183</v>
      </c>
      <c r="AG1009" s="3">
        <f t="shared" si="402"/>
        <v>-0.44937694856418298</v>
      </c>
      <c r="AH1009" s="3">
        <f t="shared" si="404"/>
        <v>1.0053819061762401</v>
      </c>
      <c r="AI1009" s="3">
        <f t="shared" si="403"/>
        <v>1.0025500000000001</v>
      </c>
      <c r="AL1009" s="25"/>
      <c r="AM1009" s="25"/>
    </row>
    <row r="1010" spans="1:39">
      <c r="A1010" s="4">
        <v>41782</v>
      </c>
      <c r="B1010" s="3">
        <v>124.30540000000001</v>
      </c>
      <c r="C1010" s="3">
        <f t="shared" si="391"/>
        <v>3.0406890513529189E-3</v>
      </c>
      <c r="D1010" s="3">
        <f t="shared" si="392"/>
        <v>9.2457899070175137E-6</v>
      </c>
      <c r="E1010" s="3">
        <f t="shared" si="393"/>
        <v>1.4448624725101414E-4</v>
      </c>
      <c r="F1010" s="3">
        <f t="shared" si="394"/>
        <v>5.8049800090797556E-3</v>
      </c>
      <c r="G1010" s="3">
        <f t="shared" si="395"/>
        <v>4.2418122375137188E-2</v>
      </c>
      <c r="H1010" s="3">
        <f t="shared" si="396"/>
        <v>1.4470032532860564</v>
      </c>
      <c r="I1010" s="13">
        <f>I1011*(1+(H1011*((B1010/B1011)-1))+((1-H1011)*(Eur_1M!B1010/100)*((A1010-A1011)/360)))</f>
        <v>101.44130012813704</v>
      </c>
      <c r="J1010" s="3">
        <f t="shared" si="397"/>
        <v>97.050990718112246</v>
      </c>
      <c r="K1010" s="3">
        <f t="shared" si="390"/>
        <v>0.96301810133161347</v>
      </c>
      <c r="L1010" s="13">
        <f t="shared" si="398"/>
        <v>963.01810133161348</v>
      </c>
      <c r="M1010" s="3">
        <f t="shared" si="399"/>
        <v>4.3927111950562607E-3</v>
      </c>
      <c r="N1010" s="3">
        <f>SQRT(252)*STDEV(M1011:$M$1035)</f>
        <v>6.0954376107817988E-2</v>
      </c>
      <c r="O1010" s="3">
        <v>999</v>
      </c>
      <c r="P1010" s="3">
        <f t="shared" si="405"/>
        <v>3.9642857142857144</v>
      </c>
      <c r="Q1010" s="3">
        <f>(  'Swap(vs6M)_3Y'!B1022 + ( ('Swap(vs6M)_5Y'!B1018 - 'Swap(vs6M)_3Y'!B1022)/2  )*(P1010-3) )/100</f>
        <v>6.1586785714285719E-3</v>
      </c>
      <c r="R1010" s="3">
        <f t="shared" si="406"/>
        <v>-4.8645549169446183E-2</v>
      </c>
      <c r="S1010" s="3">
        <f t="shared" si="407"/>
        <v>-0.17000884561901414</v>
      </c>
      <c r="T1010" s="13">
        <f t="shared" si="408"/>
        <v>0.48060088496140135</v>
      </c>
      <c r="U1010" s="13">
        <f t="shared" si="408"/>
        <v>0.4325015900619843</v>
      </c>
      <c r="V1010" s="3">
        <f t="shared" si="409"/>
        <v>40.757324606433826</v>
      </c>
      <c r="W1010" s="13">
        <f t="shared" si="410"/>
        <v>0.48060088496140135</v>
      </c>
      <c r="X1010" s="3">
        <f t="shared" si="411"/>
        <v>3.4093720485603505E-3</v>
      </c>
      <c r="Y1010" s="3">
        <f t="shared" si="412"/>
        <v>-8.4732467500067887</v>
      </c>
      <c r="Z1010" s="3">
        <f t="shared" si="413"/>
        <v>764.0347909879805</v>
      </c>
      <c r="AA1010" s="3">
        <f t="shared" si="414"/>
        <v>1673.2061789692884</v>
      </c>
      <c r="AD1010" s="3">
        <f t="shared" si="400"/>
        <v>3.0453166354658112E-3</v>
      </c>
      <c r="AE1010" s="3">
        <f>Eur_1M!B1009/100</f>
        <v>2.5700000000000002E-3</v>
      </c>
      <c r="AF1010" s="3">
        <f t="shared" si="401"/>
        <v>1.4470032532860564</v>
      </c>
      <c r="AG1010" s="3">
        <f t="shared" si="402"/>
        <v>-0.44700325328605639</v>
      </c>
      <c r="AH1010" s="3">
        <f t="shared" si="404"/>
        <v>1.0030453166354658</v>
      </c>
      <c r="AI1010" s="3">
        <f t="shared" si="403"/>
        <v>1.00257</v>
      </c>
      <c r="AL1010" s="25"/>
      <c r="AM1010" s="25"/>
    </row>
    <row r="1011" spans="1:39">
      <c r="A1011" s="4">
        <v>41781</v>
      </c>
      <c r="B1011" s="3">
        <v>123.928</v>
      </c>
      <c r="C1011" s="3">
        <f t="shared" si="391"/>
        <v>-2.210716821827533E-4</v>
      </c>
      <c r="D1011" s="3">
        <f t="shared" si="392"/>
        <v>4.8872688663112286E-8</v>
      </c>
      <c r="E1011" s="3">
        <f t="shared" si="393"/>
        <v>1.361714022358146E-4</v>
      </c>
      <c r="F1011" s="3">
        <f t="shared" si="394"/>
        <v>1.799436102415416E-3</v>
      </c>
      <c r="G1011" s="3">
        <f t="shared" si="395"/>
        <v>4.1397098290709436E-2</v>
      </c>
      <c r="H1011" s="3">
        <f t="shared" si="396"/>
        <v>1.4466720444252623</v>
      </c>
      <c r="I1011" s="13">
        <f>I1012*(1+(H1012*((B1011/B1012)-1))+((1-H1012)*(Eur_1M!B1011/100)*((A1011-A1012)/360)))</f>
        <v>100.99667506312706</v>
      </c>
      <c r="J1011" s="3">
        <f t="shared" si="397"/>
        <v>96.625608718839587</v>
      </c>
      <c r="K1011" s="3">
        <f t="shared" si="390"/>
        <v>0.9587971185034212</v>
      </c>
      <c r="L1011" s="13">
        <f t="shared" si="398"/>
        <v>958.79711850342119</v>
      </c>
      <c r="M1011" s="3">
        <f t="shared" si="399"/>
        <v>-3.3525206215175783E-4</v>
      </c>
      <c r="N1011" s="3">
        <f>SQRT(252)*STDEV(M1012:$M$1035)</f>
        <v>6.2216253015528127E-2</v>
      </c>
      <c r="O1011" s="3">
        <v>1000</v>
      </c>
      <c r="P1011" s="3">
        <f t="shared" si="405"/>
        <v>3.9682539682539684</v>
      </c>
      <c r="Q1011" s="3">
        <f>(  'Swap(vs6M)_3Y'!B1023 + ( ('Swap(vs6M)_5Y'!B1019 - 'Swap(vs6M)_3Y'!B1023)/2  )*(P1011-3) )/100</f>
        <v>5.9974603174603172E-3</v>
      </c>
      <c r="R1011" s="3">
        <f t="shared" si="406"/>
        <v>-8.5494973457769532E-2</v>
      </c>
      <c r="S1011" s="3">
        <f t="shared" si="407"/>
        <v>-0.20943271607401365</v>
      </c>
      <c r="T1011" s="13">
        <f t="shared" si="408"/>
        <v>0.46593394572076857</v>
      </c>
      <c r="U1011" s="13">
        <f t="shared" si="408"/>
        <v>0.41705522763693453</v>
      </c>
      <c r="V1011" s="3">
        <f t="shared" si="409"/>
        <v>39.489398757518813</v>
      </c>
      <c r="W1011" s="13">
        <f t="shared" si="410"/>
        <v>0.46593394572076857</v>
      </c>
      <c r="X1011" s="3">
        <f t="shared" si="411"/>
        <v>3.3449724869817647E-3</v>
      </c>
      <c r="Y1011" s="3">
        <f t="shared" si="412"/>
        <v>-8.3939085414897416</v>
      </c>
      <c r="Z1011" s="3">
        <f t="shared" si="413"/>
        <v>759.18794189816083</v>
      </c>
      <c r="AA1011" s="3">
        <f t="shared" si="414"/>
        <v>1616.0584357638236</v>
      </c>
      <c r="AD1011" s="3">
        <f t="shared" si="400"/>
        <v>-2.2104724763905015E-4</v>
      </c>
      <c r="AE1011" s="3">
        <f>Eur_1M!B1010/100</f>
        <v>2.5800000000000003E-3</v>
      </c>
      <c r="AF1011" s="3">
        <f t="shared" si="401"/>
        <v>1.4466720444252623</v>
      </c>
      <c r="AG1011" s="3">
        <f t="shared" si="402"/>
        <v>-0.44667204442526232</v>
      </c>
      <c r="AH1011" s="3">
        <f t="shared" si="404"/>
        <v>0.99977895275236095</v>
      </c>
      <c r="AI1011" s="3">
        <f t="shared" si="403"/>
        <v>1.00258</v>
      </c>
      <c r="AL1011" s="25"/>
      <c r="AM1011" s="25"/>
    </row>
    <row r="1012" spans="1:39">
      <c r="A1012" s="4">
        <v>41780</v>
      </c>
      <c r="B1012" s="3">
        <v>123.9554</v>
      </c>
      <c r="C1012" s="3">
        <f t="shared" si="391"/>
        <v>5.6003558577283222E-4</v>
      </c>
      <c r="D1012" s="3">
        <f t="shared" si="392"/>
        <v>3.1363985733191929E-7</v>
      </c>
      <c r="E1012" s="3">
        <f t="shared" si="393"/>
        <v>1.3687273318209383E-4</v>
      </c>
      <c r="F1012" s="3">
        <f t="shared" si="394"/>
        <v>2.8866507490921001E-3</v>
      </c>
      <c r="G1012" s="3">
        <f t="shared" si="395"/>
        <v>4.1465006981666178E-2</v>
      </c>
      <c r="H1012" s="3">
        <f t="shared" si="396"/>
        <v>1.5</v>
      </c>
      <c r="I1012" s="13">
        <f>I1013*(1+(H1013*((B1012/B1013)-1))+((1-H1013)*(Eur_1M!B1012/100)*((A1012-A1013)/360)))</f>
        <v>101.03054008305413</v>
      </c>
      <c r="J1012" s="3">
        <f t="shared" si="397"/>
        <v>96.658008084092799</v>
      </c>
      <c r="K1012" s="3">
        <f t="shared" si="390"/>
        <v>0.95911861110210184</v>
      </c>
      <c r="L1012" s="13">
        <f t="shared" si="398"/>
        <v>959.1186111021018</v>
      </c>
      <c r="M1012" s="3">
        <f t="shared" si="399"/>
        <v>8.3629996725951303E-4</v>
      </c>
      <c r="N1012" s="3">
        <f>SQRT(252)*STDEV(M1013:$M$1035)</f>
        <v>6.3598820326788985E-2</v>
      </c>
      <c r="O1012" s="3">
        <v>1001</v>
      </c>
      <c r="P1012" s="3">
        <f t="shared" si="405"/>
        <v>3.9722222222222223</v>
      </c>
      <c r="Q1012" s="3">
        <f>(  'Swap(vs6M)_3Y'!B1024 + ( ('Swap(vs6M)_5Y'!B1020 - 'Swap(vs6M)_3Y'!B1024)/2  )*(P1012-3) )/100</f>
        <v>6.0577777777777774E-3</v>
      </c>
      <c r="R1012" s="3">
        <f t="shared" si="406"/>
        <v>-7.6085614054465622E-2</v>
      </c>
      <c r="S1012" s="3">
        <f t="shared" si="407"/>
        <v>-0.20284082679136561</v>
      </c>
      <c r="T1012" s="13">
        <f t="shared" si="408"/>
        <v>0.46967549264199127</v>
      </c>
      <c r="U1012" s="13">
        <f t="shared" si="408"/>
        <v>0.41962972301614321</v>
      </c>
      <c r="V1012" s="3">
        <f t="shared" si="409"/>
        <v>40.821747387052312</v>
      </c>
      <c r="W1012" s="13">
        <f t="shared" si="410"/>
        <v>0.46967549264199127</v>
      </c>
      <c r="X1012" s="3">
        <f t="shared" si="411"/>
        <v>3.272011709294283E-3</v>
      </c>
      <c r="Y1012" s="3">
        <f t="shared" si="412"/>
        <v>-8.5689260938982272</v>
      </c>
      <c r="Z1012" s="3">
        <f t="shared" si="413"/>
        <v>760.39995517610453</v>
      </c>
      <c r="AA1012" s="3">
        <f t="shared" si="414"/>
        <v>1627.2317918381518</v>
      </c>
      <c r="AD1012" s="3">
        <f t="shared" si="400"/>
        <v>5.6019243498051097E-4</v>
      </c>
      <c r="AE1012" s="3">
        <f>Eur_1M!B1011/100</f>
        <v>2.6099999999999999E-3</v>
      </c>
      <c r="AF1012" s="3">
        <f t="shared" si="401"/>
        <v>1.5</v>
      </c>
      <c r="AG1012" s="3">
        <f t="shared" si="402"/>
        <v>-0.5</v>
      </c>
      <c r="AH1012" s="3">
        <f t="shared" si="404"/>
        <v>1.0005601924349805</v>
      </c>
      <c r="AI1012" s="3">
        <f t="shared" si="403"/>
        <v>1.00261</v>
      </c>
      <c r="AL1012" s="25"/>
      <c r="AM1012" s="25"/>
    </row>
    <row r="1013" spans="1:39">
      <c r="A1013" s="4">
        <v>41779</v>
      </c>
      <c r="B1013" s="3">
        <v>123.886</v>
      </c>
      <c r="C1013" s="3">
        <f t="shared" si="391"/>
        <v>-5.473908021995386E-3</v>
      </c>
      <c r="D1013" s="3">
        <f t="shared" si="392"/>
        <v>2.9963669033265438E-5</v>
      </c>
      <c r="E1013" s="3">
        <f t="shared" si="393"/>
        <v>1.3695556215294701E-4</v>
      </c>
      <c r="F1013" s="3">
        <f t="shared" si="394"/>
        <v>2.9562728704785627E-3</v>
      </c>
      <c r="G1013" s="3">
        <f t="shared" si="395"/>
        <v>4.1474500202868685E-2</v>
      </c>
      <c r="H1013" s="3">
        <f t="shared" si="396"/>
        <v>1.5</v>
      </c>
      <c r="I1013" s="13">
        <f>I1014*(1+(H1014*((B1013/B1014)-1))+((1-H1014)*(Eur_1M!B1013/100)*((A1013-A1014)/360)))</f>
        <v>100.94608356610404</v>
      </c>
      <c r="J1013" s="3">
        <f t="shared" si="397"/>
        <v>96.577206786867166</v>
      </c>
      <c r="K1013" s="3">
        <f t="shared" si="390"/>
        <v>0.95831683554820379</v>
      </c>
      <c r="L1013" s="13">
        <f t="shared" si="398"/>
        <v>958.31683554820381</v>
      </c>
      <c r="M1013" s="3">
        <f t="shared" si="399"/>
        <v>-8.2257664959917865E-3</v>
      </c>
      <c r="N1013" s="3">
        <f>SQRT(252)*STDEV(M1014:$M$1035)</f>
        <v>5.7462620830775475E-2</v>
      </c>
      <c r="O1013" s="3">
        <v>1002</v>
      </c>
      <c r="P1013" s="3">
        <f t="shared" si="405"/>
        <v>3.9761904761904763</v>
      </c>
      <c r="Q1013" s="3">
        <f>(  'Swap(vs6M)_3Y'!B1025 + ( ('Swap(vs6M)_5Y'!B1021 - 'Swap(vs6M)_3Y'!B1025)/2  )*(P1013-3) )/100</f>
        <v>6.0019642857142867E-3</v>
      </c>
      <c r="R1013" s="3">
        <f t="shared" si="406"/>
        <v>-0.10601321724297856</v>
      </c>
      <c r="S1013" s="3">
        <f t="shared" si="407"/>
        <v>-0.22059590898710363</v>
      </c>
      <c r="T1013" s="13">
        <f t="shared" si="408"/>
        <v>0.45778593272040902</v>
      </c>
      <c r="U1013" s="13">
        <f t="shared" si="408"/>
        <v>0.41270354337617443</v>
      </c>
      <c r="V1013" s="3">
        <f t="shared" si="409"/>
        <v>35.732978383130217</v>
      </c>
      <c r="W1013" s="13">
        <f t="shared" si="410"/>
        <v>0.45778593272040902</v>
      </c>
      <c r="X1013" s="3">
        <f t="shared" si="411"/>
        <v>3.6127794734411404E-3</v>
      </c>
      <c r="Y1013" s="3">
        <f t="shared" si="412"/>
        <v>-7.8963466059350695</v>
      </c>
      <c r="Z1013" s="3">
        <f t="shared" si="413"/>
        <v>758.0752173729087</v>
      </c>
      <c r="AA1013" s="3">
        <f t="shared" si="414"/>
        <v>1602.2894047460916</v>
      </c>
      <c r="AD1013" s="3">
        <f t="shared" si="400"/>
        <v>-5.4589534865051581E-3</v>
      </c>
      <c r="AE1013" s="3">
        <f>Eur_1M!B1012/100</f>
        <v>2.6199999999999999E-3</v>
      </c>
      <c r="AF1013" s="3">
        <f t="shared" si="401"/>
        <v>1.5</v>
      </c>
      <c r="AG1013" s="3">
        <f t="shared" si="402"/>
        <v>-0.5</v>
      </c>
      <c r="AH1013" s="3">
        <f t="shared" si="404"/>
        <v>0.99454104651349484</v>
      </c>
      <c r="AI1013" s="3">
        <f t="shared" si="403"/>
        <v>1.0026200000000001</v>
      </c>
      <c r="AL1013" s="25"/>
      <c r="AM1013" s="25"/>
    </row>
    <row r="1014" spans="1:39">
      <c r="A1014" s="4">
        <v>41778</v>
      </c>
      <c r="B1014" s="3">
        <v>124.566</v>
      </c>
      <c r="C1014" s="3">
        <f t="shared" si="391"/>
        <v>-3.5908350183923221E-3</v>
      </c>
      <c r="D1014" s="3">
        <f t="shared" si="392"/>
        <v>1.2894096129312588E-5</v>
      </c>
      <c r="E1014" s="3">
        <f t="shared" si="393"/>
        <v>1.0906788353369604E-4</v>
      </c>
      <c r="F1014" s="3">
        <f t="shared" si="394"/>
        <v>6.9893511266742384E-3</v>
      </c>
      <c r="G1014" s="3">
        <f t="shared" si="395"/>
        <v>3.6653501662818611E-2</v>
      </c>
      <c r="H1014" s="3">
        <f t="shared" si="396"/>
        <v>1.5</v>
      </c>
      <c r="I1014" s="13">
        <f>I1015*(1+(H1015*((B1014/B1015)-1))+((1-H1015)*(Eur_1M!B1014/100)*((A1014-A1015)/360)))</f>
        <v>101.77986703087987</v>
      </c>
      <c r="J1014" s="3">
        <f t="shared" si="397"/>
        <v>97.374904679132541</v>
      </c>
      <c r="K1014" s="3">
        <f t="shared" si="390"/>
        <v>0.96623223655505075</v>
      </c>
      <c r="L1014" s="13">
        <f t="shared" si="398"/>
        <v>966.2322365550508</v>
      </c>
      <c r="M1014" s="3">
        <f t="shared" si="399"/>
        <v>-5.4018238019500116E-3</v>
      </c>
      <c r="N1014" s="3">
        <f>SQRT(252)*STDEV(M1015:$M$1035)</f>
        <v>5.4396969494391469E-2</v>
      </c>
      <c r="O1014" s="3">
        <v>1003</v>
      </c>
      <c r="P1014" s="3">
        <f t="shared" si="405"/>
        <v>3.9801587301587302</v>
      </c>
      <c r="Q1014" s="3">
        <f>(  'Swap(vs6M)_3Y'!B1026 + ( ('Swap(vs6M)_5Y'!B1022 - 'Swap(vs6M)_3Y'!B1026)/2  )*(P1014-3) )/100</f>
        <v>5.8853432539682539E-3</v>
      </c>
      <c r="R1014" s="3">
        <f t="shared" si="406"/>
        <v>-4.6420773608144873E-2</v>
      </c>
      <c r="S1014" s="3">
        <f t="shared" si="407"/>
        <v>-0.15494455092094944</v>
      </c>
      <c r="T1014" s="13">
        <f t="shared" si="408"/>
        <v>0.481487439707112</v>
      </c>
      <c r="U1014" s="13">
        <f t="shared" si="408"/>
        <v>0.43843251559007246</v>
      </c>
      <c r="V1014" s="3">
        <f t="shared" si="409"/>
        <v>36.94692377922695</v>
      </c>
      <c r="W1014" s="13">
        <f t="shared" si="410"/>
        <v>0.481487439707112</v>
      </c>
      <c r="X1014" s="3">
        <f t="shared" si="411"/>
        <v>3.8004560401812756E-3</v>
      </c>
      <c r="Y1014" s="3">
        <f t="shared" si="412"/>
        <v>-7.7700880094151614</v>
      </c>
      <c r="Z1014" s="3">
        <f t="shared" si="413"/>
        <v>768.19921092734057</v>
      </c>
      <c r="AA1014" s="3">
        <f t="shared" si="414"/>
        <v>1704.6293938413787</v>
      </c>
      <c r="AD1014" s="3">
        <f t="shared" si="400"/>
        <v>-3.5843956801672183E-3</v>
      </c>
      <c r="AE1014" s="3">
        <f>Eur_1M!B1013/100</f>
        <v>2.5900000000000003E-3</v>
      </c>
      <c r="AF1014" s="3">
        <f t="shared" si="401"/>
        <v>1.5</v>
      </c>
      <c r="AG1014" s="3">
        <f t="shared" si="402"/>
        <v>-0.5</v>
      </c>
      <c r="AH1014" s="3">
        <f t="shared" si="404"/>
        <v>0.99641560431983278</v>
      </c>
      <c r="AI1014" s="3">
        <f t="shared" si="403"/>
        <v>1.0025900000000001</v>
      </c>
      <c r="AL1014" s="25"/>
      <c r="AM1014" s="25"/>
    </row>
    <row r="1015" spans="1:39">
      <c r="A1015" s="4">
        <v>41775</v>
      </c>
      <c r="B1015" s="3">
        <v>125.0141</v>
      </c>
      <c r="C1015" s="3">
        <f t="shared" si="391"/>
        <v>6.7194678206735205E-5</v>
      </c>
      <c r="D1015" s="3">
        <f t="shared" si="392"/>
        <v>4.5151247793066951E-9</v>
      </c>
      <c r="E1015" s="3">
        <f t="shared" si="393"/>
        <v>9.6406827227296562E-5</v>
      </c>
      <c r="F1015" s="3">
        <f t="shared" si="394"/>
        <v>1.1062928128856156E-2</v>
      </c>
      <c r="G1015" s="3">
        <f t="shared" si="395"/>
        <v>3.3728642789621219E-2</v>
      </c>
      <c r="H1015" s="3">
        <f t="shared" si="396"/>
        <v>1.5</v>
      </c>
      <c r="I1015" s="13">
        <f>I1016*(1+(H1016*((B1015/B1016)-1))+((1-H1016)*(Eur_1M!B1015/100)*((A1015-A1016)/360)))</f>
        <v>102.33115156961226</v>
      </c>
      <c r="J1015" s="3">
        <f t="shared" si="397"/>
        <v>97.902330003768299</v>
      </c>
      <c r="K1015" s="3">
        <f t="shared" si="390"/>
        <v>0.97146577545008583</v>
      </c>
      <c r="L1015" s="13">
        <f t="shared" si="398"/>
        <v>971.46577545008586</v>
      </c>
      <c r="M1015" s="3">
        <f t="shared" si="399"/>
        <v>9.7221233147605913E-5</v>
      </c>
      <c r="N1015" s="3">
        <f>SQRT(252)*STDEV(M1016:$M$1035)</f>
        <v>5.568518071450311E-2</v>
      </c>
      <c r="O1015" s="3">
        <v>1004</v>
      </c>
      <c r="P1015" s="3">
        <f t="shared" si="405"/>
        <v>3.9841269841269842</v>
      </c>
      <c r="Q1015" s="3">
        <f>(  'Swap(vs6M)_3Y'!B1027 + ( ('Swap(vs6M)_5Y'!B1023 - 'Swap(vs6M)_3Y'!B1027)/2  )*(P1015-3) )/100</f>
        <v>6.0498253968253972E-3</v>
      </c>
      <c r="R1015" s="3">
        <f t="shared" si="406"/>
        <v>1.1975817217797488E-2</v>
      </c>
      <c r="S1015" s="3">
        <f t="shared" si="407"/>
        <v>-9.9173351616639135E-2</v>
      </c>
      <c r="T1015" s="13">
        <f t="shared" si="408"/>
        <v>0.50477754563084254</v>
      </c>
      <c r="U1015" s="13">
        <f t="shared" si="408"/>
        <v>0.46050031643044054</v>
      </c>
      <c r="V1015" s="3">
        <f t="shared" si="409"/>
        <v>40.84065841733684</v>
      </c>
      <c r="W1015" s="13">
        <f t="shared" si="410"/>
        <v>0.50477754563084254</v>
      </c>
      <c r="X1015" s="3">
        <f t="shared" si="411"/>
        <v>3.6944109092102097E-3</v>
      </c>
      <c r="Y1015" s="3">
        <f t="shared" si="412"/>
        <v>-8.1252682630081292</v>
      </c>
      <c r="Z1015" s="3">
        <f t="shared" si="413"/>
        <v>773.52261181333927</v>
      </c>
      <c r="AA1015" s="3">
        <f t="shared" si="414"/>
        <v>1790.9983539056966</v>
      </c>
      <c r="AD1015" s="3">
        <f t="shared" si="400"/>
        <v>6.7196935819691106E-5</v>
      </c>
      <c r="AE1015" s="3">
        <f>Eur_1M!B1014/100</f>
        <v>2.5600000000000002E-3</v>
      </c>
      <c r="AF1015" s="3">
        <f t="shared" si="401"/>
        <v>1.5</v>
      </c>
      <c r="AG1015" s="3">
        <f t="shared" si="402"/>
        <v>-0.5</v>
      </c>
      <c r="AH1015" s="3">
        <f t="shared" si="404"/>
        <v>1.0000671969358197</v>
      </c>
      <c r="AI1015" s="3">
        <f t="shared" si="403"/>
        <v>1.0025599999999999</v>
      </c>
      <c r="AL1015" s="25"/>
      <c r="AM1015" s="25"/>
    </row>
    <row r="1016" spans="1:39">
      <c r="A1016" s="4">
        <v>41774</v>
      </c>
      <c r="B1016" s="3">
        <v>125.0057</v>
      </c>
      <c r="C1016" s="3">
        <f t="shared" si="391"/>
        <v>-3.8994092518981195E-3</v>
      </c>
      <c r="D1016" s="3">
        <f t="shared" si="392"/>
        <v>1.5205392513788652E-5</v>
      </c>
      <c r="E1016" s="3">
        <f t="shared" si="393"/>
        <v>1.1581129807244377E-4</v>
      </c>
      <c r="F1016" s="3">
        <f t="shared" si="394"/>
        <v>1.5401296521350661E-2</v>
      </c>
      <c r="G1016" s="3">
        <f t="shared" si="395"/>
        <v>3.6190971207657498E-2</v>
      </c>
      <c r="H1016" s="3">
        <f t="shared" si="396"/>
        <v>1.5</v>
      </c>
      <c r="I1016" s="13">
        <f>I1017*(1+(H1017*((B1016/B1017)-1))+((1-H1017)*(Eur_1M!B1016/100)*((A1016-A1017)/360)))</f>
        <v>102.32120329246695</v>
      </c>
      <c r="J1016" s="3">
        <f t="shared" si="397"/>
        <v>97.892812281187148</v>
      </c>
      <c r="K1016" s="3">
        <f t="shared" si="390"/>
        <v>0.97137133294041877</v>
      </c>
      <c r="L1016" s="13">
        <f t="shared" si="398"/>
        <v>971.37133294041882</v>
      </c>
      <c r="M1016" s="3">
        <f t="shared" si="399"/>
        <v>-5.8584211735843821E-3</v>
      </c>
      <c r="N1016" s="3">
        <f>SQRT(252)*STDEV(M1017:$M$1035)</f>
        <v>5.04956883300203E-2</v>
      </c>
      <c r="O1016" s="3">
        <v>1005</v>
      </c>
      <c r="P1016" s="3">
        <f t="shared" si="405"/>
        <v>3.9880952380952381</v>
      </c>
      <c r="Q1016" s="3">
        <f>(  'Swap(vs6M)_3Y'!B1028 + ( ('Swap(vs6M)_5Y'!B1024 - 'Swap(vs6M)_3Y'!B1028)/2  )*(P1016-3) )/100</f>
        <v>6.2451785714285717E-3</v>
      </c>
      <c r="R1016" s="3">
        <f t="shared" si="406"/>
        <v>9.3648232380191404E-3</v>
      </c>
      <c r="S1016" s="3">
        <f t="shared" si="407"/>
        <v>-9.1476156649579712E-2</v>
      </c>
      <c r="T1016" s="13">
        <f t="shared" si="408"/>
        <v>0.50373596933068687</v>
      </c>
      <c r="U1016" s="13">
        <f t="shared" si="408"/>
        <v>0.46355712551399286</v>
      </c>
      <c r="V1016" s="3">
        <f t="shared" si="409"/>
        <v>37.160486066603653</v>
      </c>
      <c r="W1016" s="13">
        <f t="shared" si="410"/>
        <v>0.50373596933068687</v>
      </c>
      <c r="X1016" s="3">
        <f t="shared" si="411"/>
        <v>4.0725711691272379E-3</v>
      </c>
      <c r="Y1016" s="3">
        <f t="shared" si="412"/>
        <v>-7.7229010621969625</v>
      </c>
      <c r="Z1016" s="3">
        <f t="shared" si="413"/>
        <v>773.85405914030878</v>
      </c>
      <c r="AA1016" s="3">
        <f t="shared" si="414"/>
        <v>1803.2339876259543</v>
      </c>
      <c r="AD1016" s="3">
        <f t="shared" si="400"/>
        <v>-3.8918164280232759E-3</v>
      </c>
      <c r="AE1016" s="3">
        <f>Eur_1M!B1015/100</f>
        <v>2.5700000000000002E-3</v>
      </c>
      <c r="AF1016" s="3">
        <f t="shared" si="401"/>
        <v>1.5</v>
      </c>
      <c r="AG1016" s="3">
        <f t="shared" si="402"/>
        <v>-0.5</v>
      </c>
      <c r="AH1016" s="3">
        <f t="shared" si="404"/>
        <v>0.99610818357197672</v>
      </c>
      <c r="AI1016" s="3">
        <f t="shared" si="403"/>
        <v>1.00257</v>
      </c>
      <c r="AL1016" s="25"/>
      <c r="AM1016" s="25"/>
    </row>
    <row r="1017" spans="1:39">
      <c r="A1017" s="4">
        <v>41773</v>
      </c>
      <c r="B1017" s="3">
        <v>125.4941</v>
      </c>
      <c r="C1017" s="3">
        <f t="shared" si="391"/>
        <v>3.5386907703629359E-3</v>
      </c>
      <c r="D1017" s="3">
        <f t="shared" si="392"/>
        <v>1.2522332368251829E-5</v>
      </c>
      <c r="E1017" s="3">
        <f t="shared" si="393"/>
        <v>1.006665107648825E-4</v>
      </c>
      <c r="F1017" s="3">
        <f t="shared" si="394"/>
        <v>1.9546887019950034E-2</v>
      </c>
      <c r="G1017" s="3">
        <f t="shared" si="395"/>
        <v>3.2057559741346255E-2</v>
      </c>
      <c r="H1017" s="3">
        <f t="shared" si="396"/>
        <v>1.5</v>
      </c>
      <c r="I1017" s="13">
        <f>I1018*(1+(H1018*((B1017/B1018)-1))+((1-H1018)*(Eur_1M!B1017/100)*((A1017-A1018)/360)))</f>
        <v>102.92240331833659</v>
      </c>
      <c r="J1017" s="3">
        <f t="shared" si="397"/>
        <v>98.467992785150543</v>
      </c>
      <c r="K1017" s="3">
        <f t="shared" si="390"/>
        <v>0.97707873718999139</v>
      </c>
      <c r="L1017" s="13">
        <f t="shared" si="398"/>
        <v>977.07873718999144</v>
      </c>
      <c r="M1017" s="3">
        <f t="shared" si="399"/>
        <v>5.2997731304009537E-3</v>
      </c>
      <c r="N1017" s="3">
        <f>SQRT(252)*STDEV(M1018:$M$1035)</f>
        <v>4.9757339403276646E-2</v>
      </c>
      <c r="O1017" s="3">
        <v>1006</v>
      </c>
      <c r="P1017" s="3">
        <f t="shared" si="405"/>
        <v>3.9920634920634921</v>
      </c>
      <c r="Q1017" s="3">
        <f>(  'Swap(vs6M)_3Y'!B1029 + ( ('Swap(vs6M)_5Y'!B1025 - 'Swap(vs6M)_3Y'!B1029)/2  )*(P1017-3) )/100</f>
        <v>6.3521111111111113E-3</v>
      </c>
      <c r="R1017" s="3">
        <f t="shared" si="406"/>
        <v>7.1535359823646144E-2</v>
      </c>
      <c r="S1017" s="3">
        <f t="shared" si="407"/>
        <v>-2.78805450838219E-2</v>
      </c>
      <c r="T1017" s="13">
        <f t="shared" si="408"/>
        <v>0.52851415821908088</v>
      </c>
      <c r="U1017" s="13">
        <f t="shared" si="408"/>
        <v>0.48887871259282839</v>
      </c>
      <c r="V1017" s="3">
        <f t="shared" si="409"/>
        <v>39.762373643144088</v>
      </c>
      <c r="W1017" s="13">
        <f t="shared" si="410"/>
        <v>0.52851415821908088</v>
      </c>
      <c r="X1017" s="3">
        <f t="shared" si="411"/>
        <v>4.0965043862970594E-3</v>
      </c>
      <c r="Y1017" s="3">
        <f t="shared" si="412"/>
        <v>-7.8688975011396032</v>
      </c>
      <c r="Z1017" s="3">
        <f t="shared" si="413"/>
        <v>776.83205695497566</v>
      </c>
      <c r="AA1017" s="3">
        <f t="shared" si="414"/>
        <v>1902.7674527481204</v>
      </c>
      <c r="AD1017" s="3">
        <f t="shared" si="400"/>
        <v>3.5449593285290515E-3</v>
      </c>
      <c r="AE1017" s="3">
        <f>Eur_1M!B1016/100</f>
        <v>2.5700000000000002E-3</v>
      </c>
      <c r="AF1017" s="3">
        <f t="shared" si="401"/>
        <v>1.5</v>
      </c>
      <c r="AG1017" s="3">
        <f t="shared" si="402"/>
        <v>-0.5</v>
      </c>
      <c r="AH1017" s="3">
        <f t="shared" si="404"/>
        <v>1.0035449593285291</v>
      </c>
      <c r="AI1017" s="3">
        <f t="shared" si="403"/>
        <v>1.00257</v>
      </c>
      <c r="AL1017" s="25"/>
      <c r="AM1017" s="25"/>
    </row>
    <row r="1018" spans="1:39">
      <c r="A1018" s="4">
        <v>41772</v>
      </c>
      <c r="B1018" s="3">
        <v>125.0508</v>
      </c>
      <c r="C1018" s="3">
        <f t="shared" si="391"/>
        <v>3.167726625181091E-3</v>
      </c>
      <c r="D1018" s="3">
        <f t="shared" si="392"/>
        <v>1.0034491971881184E-5</v>
      </c>
      <c r="E1018" s="3">
        <f t="shared" si="393"/>
        <v>8.825298127974917E-5</v>
      </c>
      <c r="F1018" s="3">
        <f t="shared" si="394"/>
        <v>1.5678343429198226E-2</v>
      </c>
      <c r="G1018" s="3">
        <f t="shared" si="395"/>
        <v>3.0937468851442794E-2</v>
      </c>
      <c r="H1018" s="3">
        <f t="shared" si="396"/>
        <v>1.5</v>
      </c>
      <c r="I1018" s="13">
        <f>I1019*(1+(H1019*((B1018/B1019)-1))+((1-H1019)*(Eur_1M!B1018/100)*((A1018-A1019)/360)))</f>
        <v>102.37838080202734</v>
      </c>
      <c r="J1018" s="3">
        <f t="shared" si="397"/>
        <v>97.947515187622898</v>
      </c>
      <c r="K1018" s="3">
        <f t="shared" si="390"/>
        <v>0.97191413923949188</v>
      </c>
      <c r="L1018" s="13">
        <f t="shared" si="398"/>
        <v>971.91413923949187</v>
      </c>
      <c r="M1018" s="3">
        <f t="shared" si="399"/>
        <v>4.7441994499420378E-3</v>
      </c>
      <c r="N1018" s="3">
        <f>SQRT(252)*STDEV(M1019:$M$1035)</f>
        <v>4.9329271514670044E-2</v>
      </c>
      <c r="O1018" s="3">
        <v>1007</v>
      </c>
      <c r="P1018" s="3">
        <f t="shared" si="405"/>
        <v>3.996031746031746</v>
      </c>
      <c r="Q1018" s="3">
        <f>(  'Swap(vs6M)_3Y'!B1030 + ( ('Swap(vs6M)_5Y'!B1026 - 'Swap(vs6M)_3Y'!B1030)/2  )*(P1018-3) )/100</f>
        <v>6.3696666666666667E-3</v>
      </c>
      <c r="R1018" s="3">
        <f t="shared" si="406"/>
        <v>1.8532716159331025E-2</v>
      </c>
      <c r="S1018" s="3">
        <f t="shared" si="407"/>
        <v>-8.0076876957281426E-2</v>
      </c>
      <c r="T1018" s="13">
        <f t="shared" si="408"/>
        <v>0.50739306083883529</v>
      </c>
      <c r="U1018" s="13">
        <f t="shared" si="408"/>
        <v>0.46808805659684344</v>
      </c>
      <c r="V1018" s="3">
        <f t="shared" si="409"/>
        <v>36.818508415545978</v>
      </c>
      <c r="W1018" s="13">
        <f t="shared" si="410"/>
        <v>0.50739306083883529</v>
      </c>
      <c r="X1018" s="3">
        <f t="shared" si="411"/>
        <v>4.161869104716105E-3</v>
      </c>
      <c r="Y1018" s="3">
        <f t="shared" si="412"/>
        <v>-7.6898876626796753</v>
      </c>
      <c r="Z1018" s="3">
        <f t="shared" si="413"/>
        <v>774.9574348398753</v>
      </c>
      <c r="AA1018" s="3">
        <f t="shared" si="414"/>
        <v>1823.4851168122293</v>
      </c>
      <c r="AD1018" s="3">
        <f t="shared" si="400"/>
        <v>3.1727491731197155E-3</v>
      </c>
      <c r="AE1018" s="3">
        <f>Eur_1M!B1017/100</f>
        <v>2.5900000000000003E-3</v>
      </c>
      <c r="AF1018" s="3">
        <f t="shared" si="401"/>
        <v>1.5</v>
      </c>
      <c r="AG1018" s="3">
        <f t="shared" si="402"/>
        <v>-0.5</v>
      </c>
      <c r="AH1018" s="3">
        <f t="shared" si="404"/>
        <v>1.0031727491731197</v>
      </c>
      <c r="AI1018" s="3">
        <f t="shared" si="403"/>
        <v>1.0025900000000001</v>
      </c>
      <c r="AL1018" s="25"/>
      <c r="AM1018" s="25"/>
    </row>
    <row r="1019" spans="1:39">
      <c r="A1019" s="4">
        <v>41771</v>
      </c>
      <c r="B1019" s="3">
        <v>124.6553</v>
      </c>
      <c r="C1019" s="3">
        <f t="shared" si="391"/>
        <v>-1.0006599737946791E-3</v>
      </c>
      <c r="D1019" s="3">
        <f t="shared" si="392"/>
        <v>1.0013203831547679E-6</v>
      </c>
      <c r="E1019" s="3">
        <f t="shared" si="393"/>
        <v>9.2750774703317303E-5</v>
      </c>
      <c r="F1019" s="3">
        <f t="shared" si="394"/>
        <v>1.6322740279909452E-2</v>
      </c>
      <c r="G1019" s="3">
        <f t="shared" si="395"/>
        <v>3.163554481287164E-2</v>
      </c>
      <c r="H1019" s="3">
        <f t="shared" si="396"/>
        <v>1.5</v>
      </c>
      <c r="I1019" s="13">
        <f>I1020*(1+(H1020*((B1019/B1020)-1))+((1-H1020)*(Eur_1M!B1019/100)*((A1019-A1020)/360)))</f>
        <v>101.89382766134889</v>
      </c>
      <c r="J1019" s="3">
        <f t="shared" si="397"/>
        <v>97.483933172220745</v>
      </c>
      <c r="K1019" s="3">
        <f t="shared" si="390"/>
        <v>0.96731410508238824</v>
      </c>
      <c r="L1019" s="13">
        <f t="shared" si="398"/>
        <v>967.31410508238821</v>
      </c>
      <c r="M1019" s="3">
        <f t="shared" si="399"/>
        <v>-1.5125492135473948E-3</v>
      </c>
      <c r="N1019" s="3">
        <f>SQRT(252)*STDEV(M1020:$M$1035)</f>
        <v>4.9733616886295573E-2</v>
      </c>
      <c r="O1019" s="3">
        <v>1008</v>
      </c>
      <c r="P1019" s="3">
        <f t="shared" si="405"/>
        <v>4</v>
      </c>
      <c r="Q1019" s="3">
        <f>(  'Swap(vs6M)_3Y'!B1031 + ( ('Swap(vs6M)_5Y'!B1027 - 'Swap(vs6M)_3Y'!B1031)/2  )*(P1019-3) )/100</f>
        <v>6.5070000000000006E-3</v>
      </c>
      <c r="R1019" s="3">
        <f t="shared" si="406"/>
        <v>-2.2692364171418872E-2</v>
      </c>
      <c r="S1019" s="3">
        <f t="shared" si="407"/>
        <v>-0.12215959794401002</v>
      </c>
      <c r="T1019" s="13">
        <f t="shared" si="408"/>
        <v>0.49094783338865056</v>
      </c>
      <c r="U1019" s="13">
        <f t="shared" si="408"/>
        <v>0.45138631145938857</v>
      </c>
      <c r="V1019" s="3">
        <f t="shared" si="409"/>
        <v>35.111556142755376</v>
      </c>
      <c r="W1019" s="13">
        <f t="shared" si="410"/>
        <v>0.49094783338865056</v>
      </c>
      <c r="X1019" s="3">
        <f t="shared" si="411"/>
        <v>4.1452496043733805E-3</v>
      </c>
      <c r="Y1019" s="3">
        <f t="shared" si="412"/>
        <v>-7.6585548747210375</v>
      </c>
      <c r="Z1019" s="3">
        <f t="shared" si="413"/>
        <v>771.60629753239675</v>
      </c>
      <c r="AA1019" s="3">
        <f t="shared" si="414"/>
        <v>1759.1568318148982</v>
      </c>
      <c r="AD1019" s="3">
        <f t="shared" si="400"/>
        <v>-1.0001594805582048E-3</v>
      </c>
      <c r="AE1019" s="3">
        <f>Eur_1M!B1018/100</f>
        <v>2.63E-3</v>
      </c>
      <c r="AF1019" s="3">
        <f t="shared" si="401"/>
        <v>1.5</v>
      </c>
      <c r="AG1019" s="3">
        <f t="shared" si="402"/>
        <v>-0.5</v>
      </c>
      <c r="AH1019" s="3">
        <f t="shared" si="404"/>
        <v>0.9989998405194418</v>
      </c>
      <c r="AI1019" s="3">
        <f t="shared" si="403"/>
        <v>1.0026299999999999</v>
      </c>
      <c r="AL1019" s="25"/>
      <c r="AM1019" s="25"/>
    </row>
    <row r="1020" spans="1:39">
      <c r="A1020" s="4">
        <v>41768</v>
      </c>
      <c r="B1020" s="3">
        <v>124.7801</v>
      </c>
      <c r="C1020" s="3">
        <f t="shared" si="391"/>
        <v>-2.2462313439748785E-3</v>
      </c>
      <c r="D1020" s="3">
        <f t="shared" si="392"/>
        <v>5.045555250655189E-6</v>
      </c>
      <c r="E1020" s="3">
        <f t="shared" si="393"/>
        <v>9.1850035730274164E-5</v>
      </c>
      <c r="F1020" s="3">
        <f t="shared" si="394"/>
        <v>1.700625452992461E-2</v>
      </c>
      <c r="G1020" s="3">
        <f t="shared" si="395"/>
        <v>3.1226694566114554E-2</v>
      </c>
      <c r="H1020" s="3">
        <f t="shared" si="396"/>
        <v>1.5</v>
      </c>
      <c r="I1020" s="13">
        <f>I1021*(1+(H1021*((B1020/B1021)-1))+((1-H1021)*(Eur_1M!B1020/100)*((A1020-A1021)/360)))</f>
        <v>102.04806370564198</v>
      </c>
      <c r="J1020" s="3">
        <f t="shared" si="397"/>
        <v>97.631493987038567</v>
      </c>
      <c r="K1020" s="3">
        <f t="shared" si="390"/>
        <v>0.96877832234246286</v>
      </c>
      <c r="L1020" s="13">
        <f t="shared" si="398"/>
        <v>968.77832234246284</v>
      </c>
      <c r="M1020" s="3">
        <f t="shared" si="399"/>
        <v>-3.3749627999763937E-3</v>
      </c>
      <c r="N1020" s="3">
        <f>SQRT(252)*STDEV(M1021:$M$1035)</f>
        <v>4.7290263560716223E-2</v>
      </c>
      <c r="O1020" s="3">
        <v>1009</v>
      </c>
      <c r="P1020" s="3">
        <f t="shared" si="405"/>
        <v>4.003968253968254</v>
      </c>
      <c r="Q1020" s="3">
        <f>(  'Swap(vs6M)_3Y'!B1032 + ( ('Swap(vs6M)_5Y'!B1028 - 'Swap(vs6M)_3Y'!B1032)/2  )*(P1020-3) )/100</f>
        <v>6.3661904761904767E-3</v>
      </c>
      <c r="R1020" s="3">
        <f t="shared" si="406"/>
        <v>-1.8517494416409493E-2</v>
      </c>
      <c r="S1020" s="3">
        <f t="shared" si="407"/>
        <v>-0.11314492485196787</v>
      </c>
      <c r="T1020" s="13">
        <f t="shared" si="408"/>
        <v>0.49261301071609137</v>
      </c>
      <c r="U1020" s="13">
        <f t="shared" si="408"/>
        <v>0.45495782938145479</v>
      </c>
      <c r="V1020" s="3">
        <f t="shared" si="409"/>
        <v>33.725308360905387</v>
      </c>
      <c r="W1020" s="13">
        <f t="shared" si="410"/>
        <v>0.49261301071609137</v>
      </c>
      <c r="X1020" s="3">
        <f t="shared" si="411"/>
        <v>4.3510507315065398E-3</v>
      </c>
      <c r="Y1020" s="3">
        <f t="shared" si="412"/>
        <v>-7.3896691396451324</v>
      </c>
      <c r="Z1020" s="3">
        <f t="shared" si="413"/>
        <v>773.22401077595305</v>
      </c>
      <c r="AA1020" s="3">
        <f t="shared" si="414"/>
        <v>1775.7899412865936</v>
      </c>
      <c r="AD1020" s="3">
        <f t="shared" si="400"/>
        <v>-2.2437104542033515E-3</v>
      </c>
      <c r="AE1020" s="3">
        <f>Eur_1M!B1019/100</f>
        <v>2.6800000000000001E-3</v>
      </c>
      <c r="AF1020" s="3">
        <f t="shared" si="401"/>
        <v>1.5</v>
      </c>
      <c r="AG1020" s="3">
        <f t="shared" si="402"/>
        <v>-0.5</v>
      </c>
      <c r="AH1020" s="3">
        <f t="shared" si="404"/>
        <v>0.99775628954579665</v>
      </c>
      <c r="AI1020" s="3">
        <f t="shared" si="403"/>
        <v>1.00268</v>
      </c>
      <c r="AL1020" s="25"/>
      <c r="AM1020" s="25"/>
    </row>
    <row r="1021" spans="1:39">
      <c r="A1021" s="4">
        <v>41767</v>
      </c>
      <c r="B1021" s="3">
        <v>125.0607</v>
      </c>
      <c r="C1021" s="3">
        <f t="shared" si="391"/>
        <v>5.0084955553960728E-3</v>
      </c>
      <c r="D1021" s="3">
        <f t="shared" si="392"/>
        <v>2.5085027728422217E-5</v>
      </c>
      <c r="E1021" s="3">
        <f t="shared" si="393"/>
        <v>8.9805461953408155E-5</v>
      </c>
      <c r="F1021" s="3">
        <f t="shared" si="394"/>
        <v>1.7520151762421804E-2</v>
      </c>
      <c r="G1021" s="3">
        <f t="shared" si="395"/>
        <v>3.0629507315864855E-2</v>
      </c>
      <c r="H1021" s="3">
        <f t="shared" si="396"/>
        <v>1.5</v>
      </c>
      <c r="I1021" s="13">
        <f>I1022*(1+(H1022*((B1021/B1022)-1))+((1-H1022)*(Eur_1M!B1021/100)*((A1021-A1022)/360)))</f>
        <v>102.39305396163437</v>
      </c>
      <c r="J1021" s="3">
        <f t="shared" si="397"/>
        <v>97.961553303016018</v>
      </c>
      <c r="K1021" s="3">
        <f t="shared" si="390"/>
        <v>0.9720534367276692</v>
      </c>
      <c r="L1021" s="13">
        <f t="shared" si="398"/>
        <v>972.05343672766924</v>
      </c>
      <c r="M1021" s="3">
        <f t="shared" si="399"/>
        <v>7.4997009153653146E-3</v>
      </c>
      <c r="N1021" s="3">
        <f>SQRT(252)*STDEV(M1022:$M$1035)</f>
        <v>4.0984666072543814E-2</v>
      </c>
      <c r="O1021" s="3">
        <v>1010</v>
      </c>
      <c r="P1021" s="3">
        <f t="shared" si="405"/>
        <v>4.0079365079365079</v>
      </c>
      <c r="Q1021" s="3">
        <f>(  'Swap(vs6M)_3Y'!B1033 + ( ('Swap(vs6M)_5Y'!B1029 - 'Swap(vs6M)_3Y'!B1033)/2  )*(P1021-3) )/100</f>
        <v>6.4595714285714291E-3</v>
      </c>
      <c r="R1021" s="3">
        <f t="shared" si="406"/>
        <v>1.1105383909283551E-2</v>
      </c>
      <c r="S1021" s="3">
        <f t="shared" si="407"/>
        <v>-7.0945226720963692E-2</v>
      </c>
      <c r="T1021" s="13">
        <f t="shared" si="408"/>
        <v>0.50443031611649891</v>
      </c>
      <c r="U1021" s="13">
        <f t="shared" si="408"/>
        <v>0.47172067415829905</v>
      </c>
      <c r="V1021" s="3">
        <f t="shared" si="409"/>
        <v>30.668450864095348</v>
      </c>
      <c r="W1021" s="13">
        <f t="shared" si="410"/>
        <v>0.50443031611649891</v>
      </c>
      <c r="X1021" s="3">
        <f t="shared" si="411"/>
        <v>5.0016273090670435E-3</v>
      </c>
      <c r="Y1021" s="3">
        <f t="shared" si="412"/>
        <v>-6.9384505063878734</v>
      </c>
      <c r="Z1021" s="3">
        <f t="shared" si="413"/>
        <v>776.30760682733467</v>
      </c>
      <c r="AA1021" s="3">
        <f t="shared" si="414"/>
        <v>1842.3072191334834</v>
      </c>
      <c r="AD1021" s="3">
        <f t="shared" si="400"/>
        <v>5.0210590352139928E-3</v>
      </c>
      <c r="AE1021" s="3">
        <f>Eur_1M!B1020/100</f>
        <v>2.6700000000000001E-3</v>
      </c>
      <c r="AF1021" s="3">
        <f t="shared" si="401"/>
        <v>1.5</v>
      </c>
      <c r="AG1021" s="3">
        <f t="shared" si="402"/>
        <v>-0.5</v>
      </c>
      <c r="AH1021" s="3">
        <f t="shared" si="404"/>
        <v>1.005021059035214</v>
      </c>
      <c r="AI1021" s="3">
        <f t="shared" si="403"/>
        <v>1.00267</v>
      </c>
      <c r="AL1021" s="25"/>
      <c r="AM1021" s="25"/>
    </row>
    <row r="1022" spans="1:39">
      <c r="A1022" s="4">
        <v>41766</v>
      </c>
      <c r="B1022" s="3">
        <v>124.4359</v>
      </c>
      <c r="C1022" s="3">
        <f t="shared" si="391"/>
        <v>-6.3546669372825226E-4</v>
      </c>
      <c r="D1022" s="3">
        <f t="shared" si="392"/>
        <v>4.0381791883791637E-7</v>
      </c>
      <c r="E1022" s="3">
        <f t="shared" si="393"/>
        <v>6.501487103251788E-5</v>
      </c>
      <c r="F1022" s="3">
        <f t="shared" si="394"/>
        <v>1.1969035890845112E-2</v>
      </c>
      <c r="G1022" s="3">
        <f t="shared" si="395"/>
        <v>2.6998795312221473E-2</v>
      </c>
      <c r="H1022" s="3">
        <f t="shared" si="396"/>
        <v>1.5</v>
      </c>
      <c r="I1022" s="13">
        <f>I1023*(1+(H1023*((B1022/B1023)-1))+((1-H1023)*(Eur_1M!B1022/100)*((A1022-A1023)/360)))</f>
        <v>101.62800907090347</v>
      </c>
      <c r="J1022" s="3">
        <f t="shared" si="397"/>
        <v>97.22961902678459</v>
      </c>
      <c r="K1022" s="3">
        <f t="shared" si="390"/>
        <v>0.96479059528957167</v>
      </c>
      <c r="L1022" s="13">
        <f t="shared" si="398"/>
        <v>964.79059528957168</v>
      </c>
      <c r="M1022" s="3">
        <f t="shared" si="399"/>
        <v>-9.5699390280991857E-4</v>
      </c>
      <c r="N1022" s="3">
        <f>SQRT(252)*STDEV(M1023:$M$1035)</f>
        <v>4.1460684866978834E-2</v>
      </c>
      <c r="O1022" s="3">
        <v>1011</v>
      </c>
      <c r="P1022" s="3">
        <f t="shared" si="405"/>
        <v>4.0119047619047619</v>
      </c>
      <c r="Q1022" s="3">
        <f>(  'Swap(vs6M)_3Y'!B1034 + ( ('Swap(vs6M)_5Y'!B1030 - 'Swap(vs6M)_3Y'!B1034)/2  )*(P1022-3) )/100</f>
        <v>6.2903273809523808E-3</v>
      </c>
      <c r="R1022" s="3">
        <f t="shared" si="406"/>
        <v>-8.6216218447488835E-2</v>
      </c>
      <c r="S1022" s="3">
        <f t="shared" si="407"/>
        <v>-0.16926089140157671</v>
      </c>
      <c r="T1022" s="13">
        <f t="shared" si="408"/>
        <v>0.4656472691283382</v>
      </c>
      <c r="U1022" s="13">
        <f t="shared" si="408"/>
        <v>0.43279571811274353</v>
      </c>
      <c r="V1022" s="3">
        <f t="shared" si="409"/>
        <v>27.241840441262809</v>
      </c>
      <c r="W1022" s="13">
        <f t="shared" si="410"/>
        <v>0.4656472691283382</v>
      </c>
      <c r="X1022" s="3">
        <f t="shared" si="411"/>
        <v>4.9607931495714679E-3</v>
      </c>
      <c r="Y1022" s="3">
        <f t="shared" si="412"/>
        <v>-6.6233916384499381</v>
      </c>
      <c r="Z1022" s="3">
        <f t="shared" si="413"/>
        <v>768.07623495020221</v>
      </c>
      <c r="AA1022" s="3">
        <f t="shared" si="414"/>
        <v>1693.0649938766917</v>
      </c>
      <c r="AD1022" s="3">
        <f t="shared" si="400"/>
        <v>-6.352648275308459E-4</v>
      </c>
      <c r="AE1022" s="3">
        <f>Eur_1M!B1021/100</f>
        <v>2.66E-3</v>
      </c>
      <c r="AF1022" s="3">
        <f t="shared" si="401"/>
        <v>1.5</v>
      </c>
      <c r="AG1022" s="3">
        <f t="shared" si="402"/>
        <v>-0.5</v>
      </c>
      <c r="AH1022" s="3">
        <f t="shared" si="404"/>
        <v>0.99936473517246915</v>
      </c>
      <c r="AI1022" s="3">
        <f t="shared" si="403"/>
        <v>1.0026600000000001</v>
      </c>
      <c r="AL1022" s="25"/>
      <c r="AM1022" s="25"/>
    </row>
    <row r="1023" spans="1:39">
      <c r="A1023" s="4">
        <v>41765</v>
      </c>
      <c r="B1023" s="3">
        <v>124.515</v>
      </c>
      <c r="C1023" s="3">
        <f t="shared" si="391"/>
        <v>1.721756037320103E-3</v>
      </c>
      <c r="D1023" s="3">
        <f t="shared" si="392"/>
        <v>2.9644438520482239E-6</v>
      </c>
      <c r="E1023" s="3">
        <f t="shared" si="393"/>
        <v>8.6829170209244057E-5</v>
      </c>
      <c r="F1023" s="3">
        <f t="shared" si="394"/>
        <v>1.7318112357938582E-2</v>
      </c>
      <c r="G1023" s="3">
        <f t="shared" si="395"/>
        <v>3.0084877011247672E-2</v>
      </c>
      <c r="H1023" s="3">
        <f t="shared" si="396"/>
        <v>1.5</v>
      </c>
      <c r="I1023" s="13">
        <f>I1024*(1+(H1024*((B1023/B1024)-1))+((1-H1024)*(Eur_1M!B1023/100)*((A1023-A1024)/360)))</f>
        <v>101.72531300815015</v>
      </c>
      <c r="J1023" s="3">
        <f t="shared" si="397"/>
        <v>97.322711716829318</v>
      </c>
      <c r="K1023" s="3">
        <f t="shared" si="390"/>
        <v>0.96571433594333911</v>
      </c>
      <c r="L1023" s="13">
        <f t="shared" si="398"/>
        <v>965.71433594333917</v>
      </c>
      <c r="M1023" s="3">
        <f t="shared" si="399"/>
        <v>2.5778941503265432E-3</v>
      </c>
      <c r="N1023" s="3">
        <f>SQRT(252)*STDEV(M1024:$M$1035)</f>
        <v>4.2845425119605381E-2</v>
      </c>
      <c r="O1023" s="3">
        <v>1012</v>
      </c>
      <c r="P1023" s="3">
        <f t="shared" si="405"/>
        <v>4.0158730158730158</v>
      </c>
      <c r="Q1023" s="3">
        <f>(  'Swap(vs6M)_3Y'!B1035 + ( ('Swap(vs6M)_5Y'!B1031 - 'Swap(vs6M)_3Y'!B1035)/2  )*(P1023-3) )/100</f>
        <v>6.0853809523809524E-3</v>
      </c>
      <c r="R1023" s="3">
        <f t="shared" si="406"/>
        <v>-7.8767810690491019E-2</v>
      </c>
      <c r="S1023" s="3">
        <f t="shared" si="407"/>
        <v>-0.16462851411964236</v>
      </c>
      <c r="T1023" s="13">
        <f t="shared" si="408"/>
        <v>0.46860865390927509</v>
      </c>
      <c r="U1023" s="13">
        <f t="shared" si="408"/>
        <v>0.43461819320654049</v>
      </c>
      <c r="V1023" s="3">
        <f t="shared" si="409"/>
        <v>28.41642124446679</v>
      </c>
      <c r="W1023" s="13">
        <f t="shared" si="410"/>
        <v>0.46860865390927509</v>
      </c>
      <c r="X1023" s="3">
        <f t="shared" si="411"/>
        <v>4.7964473729976715E-3</v>
      </c>
      <c r="Y1023" s="3">
        <f t="shared" si="412"/>
        <v>-6.6867489710972778</v>
      </c>
      <c r="Z1023" s="3">
        <f t="shared" si="413"/>
        <v>769.66452335616179</v>
      </c>
      <c r="AA1023" s="3">
        <f t="shared" si="414"/>
        <v>1703.2348486834319</v>
      </c>
      <c r="AD1023" s="3">
        <f t="shared" si="400"/>
        <v>1.7232391102872668E-3</v>
      </c>
      <c r="AE1023" s="3">
        <f>Eur_1M!B1022/100</f>
        <v>2.6199999999999999E-3</v>
      </c>
      <c r="AF1023" s="3">
        <f t="shared" si="401"/>
        <v>1.5</v>
      </c>
      <c r="AG1023" s="3">
        <f t="shared" si="402"/>
        <v>-0.5</v>
      </c>
      <c r="AH1023" s="3">
        <f t="shared" si="404"/>
        <v>1.0017232391102873</v>
      </c>
      <c r="AI1023" s="3">
        <f t="shared" si="403"/>
        <v>1.0026200000000001</v>
      </c>
      <c r="AL1023" s="25"/>
      <c r="AM1023" s="25"/>
    </row>
    <row r="1024" spans="1:39">
      <c r="A1024" s="4">
        <v>41764</v>
      </c>
      <c r="B1024" s="3">
        <v>124.3008</v>
      </c>
      <c r="C1024" s="3">
        <f t="shared" si="391"/>
        <v>-8.5273369580646436E-5</v>
      </c>
      <c r="D1024" s="3">
        <f t="shared" si="392"/>
        <v>7.2715475596375171E-9</v>
      </c>
      <c r="E1024" s="3">
        <f t="shared" si="393"/>
        <v>8.7406733530523482E-5</v>
      </c>
      <c r="F1024" s="3">
        <f t="shared" si="394"/>
        <v>1.7478378417547111E-2</v>
      </c>
      <c r="G1024" s="3">
        <f t="shared" si="395"/>
        <v>3.0147368108297625E-2</v>
      </c>
      <c r="H1024" s="3">
        <f t="shared" si="396"/>
        <v>1.5</v>
      </c>
      <c r="I1024" s="13">
        <f>I1025*(1+(H1025*((B1024/B1025)-1))+((1-H1025)*(Eur_1M!B1024/100)*((A1024-A1025)/360)))</f>
        <v>101.46341363827159</v>
      </c>
      <c r="J1024" s="3">
        <f t="shared" si="397"/>
        <v>97.072147170800662</v>
      </c>
      <c r="K1024" s="3">
        <f t="shared" si="390"/>
        <v>0.96322803269602464</v>
      </c>
      <c r="L1024" s="13">
        <f t="shared" si="398"/>
        <v>963.22803269602468</v>
      </c>
      <c r="M1024" s="3">
        <f t="shared" si="399"/>
        <v>-1.3862254185930534E-4</v>
      </c>
      <c r="N1024" s="3">
        <f>SQRT(252)*STDEV(M1025:$M$1035)</f>
        <v>4.4376271825585491E-2</v>
      </c>
      <c r="O1024" s="3">
        <v>1013</v>
      </c>
      <c r="P1024" s="3">
        <f t="shared" si="405"/>
        <v>4.0198412698412698</v>
      </c>
      <c r="Q1024" s="3">
        <f>(  'Swap(vs6M)_3Y'!B1036 + ( ('Swap(vs6M)_5Y'!B1032 - 'Swap(vs6M)_3Y'!B1036)/2  )*(P1024-3) )/100</f>
        <v>6.3832182539682539E-3</v>
      </c>
      <c r="R1024" s="3">
        <f t="shared" si="406"/>
        <v>-8.8201896842188099E-2</v>
      </c>
      <c r="S1024" s="3">
        <f t="shared" si="407"/>
        <v>-0.17717428859746781</v>
      </c>
      <c r="T1024" s="13">
        <f t="shared" si="408"/>
        <v>0.46485810486642831</v>
      </c>
      <c r="U1024" s="13">
        <f t="shared" si="408"/>
        <v>0.42968574543821236</v>
      </c>
      <c r="V1024" s="3">
        <f t="shared" si="409"/>
        <v>28.963891384158728</v>
      </c>
      <c r="W1024" s="13">
        <f t="shared" si="410"/>
        <v>0.46485810486642831</v>
      </c>
      <c r="X1024" s="3">
        <f t="shared" si="411"/>
        <v>4.6369922914183586E-3</v>
      </c>
      <c r="Y1024" s="3">
        <f t="shared" si="412"/>
        <v>-6.9093950492144511</v>
      </c>
      <c r="Z1024" s="3">
        <f t="shared" si="413"/>
        <v>767.4574711198768</v>
      </c>
      <c r="AA1024" s="3">
        <f t="shared" si="414"/>
        <v>1683.5113988610003</v>
      </c>
      <c r="AD1024" s="3">
        <f t="shared" si="400"/>
        <v>-8.5269733910209311E-5</v>
      </c>
      <c r="AE1024" s="3">
        <f>Eur_1M!B1023/100</f>
        <v>2.6199999999999999E-3</v>
      </c>
      <c r="AF1024" s="3">
        <f t="shared" si="401"/>
        <v>1.5</v>
      </c>
      <c r="AG1024" s="3">
        <f t="shared" si="402"/>
        <v>-0.5</v>
      </c>
      <c r="AH1024" s="3">
        <f t="shared" si="404"/>
        <v>0.99991473026608979</v>
      </c>
      <c r="AI1024" s="3">
        <f t="shared" si="403"/>
        <v>1.0026200000000001</v>
      </c>
      <c r="AL1024" s="25"/>
      <c r="AM1024" s="25"/>
    </row>
    <row r="1025" spans="1:39">
      <c r="A1025" s="4">
        <v>41761</v>
      </c>
      <c r="B1025" s="3">
        <v>124.31140000000001</v>
      </c>
      <c r="C1025" s="3">
        <f t="shared" si="391"/>
        <v>2.0840386985934338E-3</v>
      </c>
      <c r="D1025" s="3">
        <f t="shared" si="392"/>
        <v>4.3432172972350133E-6</v>
      </c>
      <c r="E1025" s="3">
        <f t="shared" si="393"/>
        <v>9.3237932018440075E-5</v>
      </c>
      <c r="F1025" s="3">
        <f t="shared" si="394"/>
        <v>1.5147359165056452E-2</v>
      </c>
      <c r="G1025" s="3">
        <f t="shared" si="395"/>
        <v>3.2097494838958331E-2</v>
      </c>
      <c r="H1025" s="3">
        <f t="shared" si="396"/>
        <v>1.5</v>
      </c>
      <c r="I1025" s="13">
        <f>I1026*(1+(H1026*((B1025/B1026)-1))+((1-H1026)*(Eur_1M!B1025/100)*((A1025-A1026)/360)))</f>
        <v>101.47747972949199</v>
      </c>
      <c r="J1025" s="3">
        <f t="shared" si="397"/>
        <v>97.085604491307663</v>
      </c>
      <c r="K1025" s="3">
        <f t="shared" si="390"/>
        <v>0.96336156706953047</v>
      </c>
      <c r="L1025" s="13">
        <f t="shared" si="398"/>
        <v>963.36156706953045</v>
      </c>
      <c r="M1025" s="3">
        <f t="shared" si="399"/>
        <v>3.1172872656528429E-3</v>
      </c>
      <c r="N1025" s="3">
        <f>SQRT(252)*STDEV(M1026:$M$1035)</f>
        <v>4.5716946192781278E-2</v>
      </c>
      <c r="O1025" s="3">
        <v>1014</v>
      </c>
      <c r="P1025" s="3">
        <f t="shared" si="405"/>
        <v>4.0238095238095237</v>
      </c>
      <c r="Q1025" s="3">
        <f>(  'Swap(vs6M)_3Y'!B1037 + ( ('Swap(vs6M)_5Y'!B1033 - 'Swap(vs6M)_3Y'!B1037)/2  )*(P1025-3) )/100</f>
        <v>6.7604404761904772E-3</v>
      </c>
      <c r="R1025" s="3">
        <f t="shared" si="406"/>
        <v>-6.4541240738487493E-2</v>
      </c>
      <c r="S1025" s="3">
        <f t="shared" si="407"/>
        <v>-0.15624685405706459</v>
      </c>
      <c r="T1025" s="13">
        <f t="shared" si="408"/>
        <v>0.47426963509225528</v>
      </c>
      <c r="U1025" s="13">
        <f t="shared" si="408"/>
        <v>0.43791922301435737</v>
      </c>
      <c r="V1025" s="3">
        <f t="shared" si="409"/>
        <v>30.725943681110437</v>
      </c>
      <c r="W1025" s="13">
        <f t="shared" si="410"/>
        <v>0.47426963509225528</v>
      </c>
      <c r="X1025" s="3">
        <f t="shared" si="411"/>
        <v>4.506301935339377E-3</v>
      </c>
      <c r="Y1025" s="3">
        <f t="shared" si="412"/>
        <v>-7.2514997134709063</v>
      </c>
      <c r="Z1025" s="3">
        <f t="shared" si="413"/>
        <v>769.33155668532117</v>
      </c>
      <c r="AA1025" s="3">
        <f t="shared" si="414"/>
        <v>1714.8156187602658</v>
      </c>
      <c r="AD1025" s="3">
        <f t="shared" si="400"/>
        <v>2.0862118166005139E-3</v>
      </c>
      <c r="AE1025" s="3">
        <f>Eur_1M!B1024/100</f>
        <v>2.5700000000000002E-3</v>
      </c>
      <c r="AF1025" s="3">
        <f t="shared" si="401"/>
        <v>1.5</v>
      </c>
      <c r="AG1025" s="3">
        <f t="shared" si="402"/>
        <v>-0.5</v>
      </c>
      <c r="AH1025" s="3">
        <f t="shared" si="404"/>
        <v>1.0020862118166005</v>
      </c>
      <c r="AI1025" s="3">
        <f t="shared" si="403"/>
        <v>1.00257</v>
      </c>
      <c r="AL1025" s="25"/>
      <c r="AM1025" s="25"/>
    </row>
    <row r="1026" spans="1:39">
      <c r="A1026" s="4">
        <v>41759</v>
      </c>
      <c r="B1026" s="3">
        <v>124.0526</v>
      </c>
      <c r="C1026" s="3">
        <f t="shared" si="391"/>
        <v>2.6960373304873511E-3</v>
      </c>
      <c r="D1026" s="3">
        <f t="shared" si="392"/>
        <v>7.2686172873813629E-6</v>
      </c>
      <c r="E1026" s="3">
        <f t="shared" si="393"/>
        <v>8.8912434255808279E-5</v>
      </c>
      <c r="F1026" s="3">
        <f t="shared" si="394"/>
        <v>1.2930205724217084E-2</v>
      </c>
      <c r="G1026" s="3">
        <f t="shared" si="395"/>
        <v>3.1858544112666559E-2</v>
      </c>
      <c r="H1026" s="3">
        <f t="shared" si="396"/>
        <v>1.5</v>
      </c>
      <c r="I1026" s="13">
        <f>I1027*(1+(H1027*((B1026/B1027)-1))+((1-H1027)*(Eur_1M!B1026/100)*((A1026-A1027)/360)))</f>
        <v>101.16163781493539</v>
      </c>
      <c r="J1026" s="3">
        <f t="shared" si="397"/>
        <v>96.783431996679695</v>
      </c>
      <c r="K1026" s="3">
        <f t="shared" si="390"/>
        <v>0.96036316818768419</v>
      </c>
      <c r="L1026" s="13">
        <f t="shared" si="398"/>
        <v>960.36316818768421</v>
      </c>
      <c r="M1026" s="3">
        <f t="shared" si="399"/>
        <v>4.0377662668276771E-3</v>
      </c>
      <c r="N1026" s="3">
        <f>SQRT(252)*STDEV(M1027:$M$1035)</f>
        <v>4.5391855387685073E-2</v>
      </c>
      <c r="O1026" s="3">
        <v>1015</v>
      </c>
      <c r="P1026" s="3">
        <f t="shared" si="405"/>
        <v>4.0277777777777777</v>
      </c>
      <c r="Q1026" s="3">
        <f>(  'Swap(vs6M)_3Y'!B1038 + ( ('Swap(vs6M)_5Y'!B1034 - 'Swap(vs6M)_3Y'!B1038)/2  )*(P1026-3) )/100</f>
        <v>7.2028194444444449E-3</v>
      </c>
      <c r="R1026" s="3">
        <f t="shared" si="406"/>
        <v>-7.9946001387176752E-2</v>
      </c>
      <c r="S1026" s="3">
        <f t="shared" si="407"/>
        <v>-0.17104438801345548</v>
      </c>
      <c r="T1026" s="13">
        <f t="shared" si="408"/>
        <v>0.46814010153684604</v>
      </c>
      <c r="U1026" s="13">
        <f t="shared" si="408"/>
        <v>0.43209443162859451</v>
      </c>
      <c r="V1026" s="3">
        <f t="shared" si="409"/>
        <v>29.845632601202396</v>
      </c>
      <c r="W1026" s="13">
        <f t="shared" si="410"/>
        <v>0.46814010153684604</v>
      </c>
      <c r="X1026" s="3">
        <f t="shared" si="411"/>
        <v>4.5454409238932731E-3</v>
      </c>
      <c r="Y1026" s="3">
        <f t="shared" si="412"/>
        <v>-7.3422007158087794</v>
      </c>
      <c r="Z1026" s="3">
        <f t="shared" si="413"/>
        <v>766.46167750383222</v>
      </c>
      <c r="AA1026" s="3">
        <f t="shared" si="414"/>
        <v>1690.6149271564432</v>
      </c>
      <c r="AD1026" s="3">
        <f t="shared" si="400"/>
        <v>2.6996749074108539E-3</v>
      </c>
      <c r="AE1026" s="3">
        <f>Eur_1M!B1025/100</f>
        <v>2.5800000000000003E-3</v>
      </c>
      <c r="AF1026" s="3">
        <f t="shared" si="401"/>
        <v>1.5</v>
      </c>
      <c r="AG1026" s="3">
        <f t="shared" si="402"/>
        <v>-0.5</v>
      </c>
      <c r="AH1026" s="3">
        <f t="shared" si="404"/>
        <v>1.0026996749074109</v>
      </c>
      <c r="AI1026" s="3">
        <f t="shared" si="403"/>
        <v>1.00258</v>
      </c>
      <c r="AL1026" s="25"/>
      <c r="AM1026" s="25"/>
    </row>
    <row r="1027" spans="1:39">
      <c r="A1027" s="4">
        <v>41758</v>
      </c>
      <c r="B1027" s="3">
        <v>123.7186</v>
      </c>
      <c r="C1027" s="3">
        <f t="shared" si="391"/>
        <v>-3.4831055591699088E-4</v>
      </c>
      <c r="D1027" s="3">
        <f t="shared" si="392"/>
        <v>1.2132024336320324E-7</v>
      </c>
      <c r="E1027" s="3">
        <f t="shared" si="393"/>
        <v>8.1687527895702838E-5</v>
      </c>
      <c r="F1027" s="3">
        <f t="shared" si="394"/>
        <v>1.0443239977824561E-2</v>
      </c>
      <c r="G1027" s="3">
        <f t="shared" si="395"/>
        <v>3.0992809761429548E-2</v>
      </c>
      <c r="H1027" s="3">
        <f t="shared" si="396"/>
        <v>1.5</v>
      </c>
      <c r="I1027" s="13">
        <f>I1028*(1+(H1028*((B1027/B1028)-1))+((1-H1028)*(Eur_1M!B1027/100)*((A1027-A1028)/360)))</f>
        <v>100.75399430471286</v>
      </c>
      <c r="J1027" s="3">
        <f t="shared" si="397"/>
        <v>96.393431016044275</v>
      </c>
      <c r="K1027" s="3">
        <f t="shared" si="390"/>
        <v>0.95649326432467396</v>
      </c>
      <c r="L1027" s="13">
        <f t="shared" si="398"/>
        <v>956.49326432467399</v>
      </c>
      <c r="M1027" s="3">
        <f t="shared" si="399"/>
        <v>-5.2613824070935641E-4</v>
      </c>
      <c r="N1027" s="3">
        <f>SQRT(252)*STDEV(M1028:$M$1035)</f>
        <v>4.7746968474144773E-2</v>
      </c>
      <c r="O1027" s="3">
        <v>1016</v>
      </c>
      <c r="P1027" s="3">
        <f t="shared" si="405"/>
        <v>4.0317460317460316</v>
      </c>
      <c r="Q1027" s="3">
        <f>(  'Swap(vs6M)_3Y'!B1039 + ( ('Swap(vs6M)_5Y'!B1035 - 'Swap(vs6M)_3Y'!B1039)/2  )*(P1027-3) )/100</f>
        <v>7.239444444444445E-3</v>
      </c>
      <c r="R1027" s="3">
        <f t="shared" si="406"/>
        <v>-0.11158819146346116</v>
      </c>
      <c r="S1027" s="3">
        <f t="shared" si="407"/>
        <v>-0.20746032370149531</v>
      </c>
      <c r="T1027" s="13">
        <f t="shared" si="408"/>
        <v>0.4555749676941519</v>
      </c>
      <c r="U1027" s="13">
        <f t="shared" si="408"/>
        <v>0.41782518783535616</v>
      </c>
      <c r="V1027" s="3">
        <f t="shared" si="409"/>
        <v>29.948258206260505</v>
      </c>
      <c r="W1027" s="13">
        <f t="shared" si="410"/>
        <v>0.4555749676941519</v>
      </c>
      <c r="X1027" s="3">
        <f t="shared" si="411"/>
        <v>4.3234641517565708E-3</v>
      </c>
      <c r="Y1027" s="3">
        <f t="shared" si="412"/>
        <v>-7.4465728609881356</v>
      </c>
      <c r="Z1027" s="3">
        <f t="shared" si="413"/>
        <v>761.43820631755023</v>
      </c>
      <c r="AA1027" s="3">
        <f t="shared" si="414"/>
        <v>1636.1072534314953</v>
      </c>
      <c r="AD1027" s="3">
        <f t="shared" si="400"/>
        <v>-3.4824990283754964E-4</v>
      </c>
      <c r="AE1027" s="3">
        <f>Eur_1M!B1026/100</f>
        <v>2.5800000000000003E-3</v>
      </c>
      <c r="AF1027" s="3">
        <f t="shared" si="401"/>
        <v>1.5</v>
      </c>
      <c r="AG1027" s="3">
        <f t="shared" si="402"/>
        <v>-0.5</v>
      </c>
      <c r="AH1027" s="3">
        <f t="shared" si="404"/>
        <v>0.99965175009716245</v>
      </c>
      <c r="AI1027" s="3">
        <f t="shared" si="403"/>
        <v>1.00258</v>
      </c>
      <c r="AL1027" s="25"/>
      <c r="AM1027" s="25"/>
    </row>
    <row r="1028" spans="1:39">
      <c r="A1028" s="4">
        <v>41757</v>
      </c>
      <c r="B1028" s="3">
        <v>123.7617</v>
      </c>
      <c r="C1028" s="3">
        <f t="shared" si="391"/>
        <v>-1.1604287862656717E-3</v>
      </c>
      <c r="D1028" s="3">
        <f t="shared" si="392"/>
        <v>1.3465949679940201E-6</v>
      </c>
      <c r="E1028" s="3">
        <f t="shared" si="393"/>
        <v>8.1717301219881493E-5</v>
      </c>
      <c r="F1028" s="3">
        <f t="shared" si="394"/>
        <v>1.0402842973303282E-2</v>
      </c>
      <c r="G1028" s="3">
        <f t="shared" si="395"/>
        <v>3.1007417434484402E-2</v>
      </c>
      <c r="H1028" s="3">
        <f t="shared" si="396"/>
        <v>1.5</v>
      </c>
      <c r="I1028" s="13">
        <f>I1029*(1+(H1029*((B1028/B1029)-1))+((1-H1029)*(Eur_1M!B1028/100)*((A1028-A1029)/360)))</f>
        <v>100.80701878190015</v>
      </c>
      <c r="J1028" s="3">
        <f t="shared" si="397"/>
        <v>96.444160630479786</v>
      </c>
      <c r="K1028" s="3">
        <f t="shared" si="390"/>
        <v>0.95699664442016286</v>
      </c>
      <c r="L1028" s="13">
        <f t="shared" si="398"/>
        <v>956.99664442016285</v>
      </c>
      <c r="M1028" s="3">
        <f t="shared" si="399"/>
        <v>-1.7523764722191077E-3</v>
      </c>
      <c r="N1028" s="3">
        <f>SQRT(252)*STDEV(M1029:$M$1035)</f>
        <v>4.7904676408193708E-2</v>
      </c>
      <c r="O1028" s="3">
        <v>1017</v>
      </c>
      <c r="P1028" s="3">
        <f t="shared" si="405"/>
        <v>4.0357142857142856</v>
      </c>
      <c r="Q1028" s="3">
        <f>(  'Swap(vs6M)_3Y'!B1040 + ( ('Swap(vs6M)_5Y'!B1036 - 'Swap(vs6M)_3Y'!B1040)/2  )*(P1028-3) )/100</f>
        <v>7.2249107142857141E-3</v>
      </c>
      <c r="R1028" s="3">
        <f t="shared" si="406"/>
        <v>-0.1056466384446049</v>
      </c>
      <c r="S1028" s="3">
        <f t="shared" si="407"/>
        <v>-0.2018827610917604</v>
      </c>
      <c r="T1028" s="13">
        <f t="shared" si="408"/>
        <v>0.45793135982694166</v>
      </c>
      <c r="U1028" s="13">
        <f t="shared" si="408"/>
        <v>0.42000418962530872</v>
      </c>
      <c r="V1028" s="3">
        <f t="shared" si="409"/>
        <v>30.304116106767879</v>
      </c>
      <c r="W1028" s="13">
        <f t="shared" si="410"/>
        <v>0.45793135982694166</v>
      </c>
      <c r="X1028" s="3">
        <f t="shared" si="411"/>
        <v>4.3076251848975919E-3</v>
      </c>
      <c r="Y1028" s="3">
        <f t="shared" si="412"/>
        <v>-7.4740211945511632</v>
      </c>
      <c r="Z1028" s="3">
        <f t="shared" si="413"/>
        <v>762.70582009451209</v>
      </c>
      <c r="AA1028" s="3">
        <f t="shared" si="414"/>
        <v>1646.3077294403092</v>
      </c>
      <c r="AD1028" s="3">
        <f t="shared" si="400"/>
        <v>-1.1597557491440647E-3</v>
      </c>
      <c r="AE1028" s="3">
        <f>Eur_1M!B1027/100</f>
        <v>2.6099999999999999E-3</v>
      </c>
      <c r="AF1028" s="3">
        <f t="shared" si="401"/>
        <v>1.5</v>
      </c>
      <c r="AG1028" s="3">
        <f t="shared" si="402"/>
        <v>-0.5</v>
      </c>
      <c r="AH1028" s="3">
        <f t="shared" si="404"/>
        <v>0.99884024425085594</v>
      </c>
      <c r="AI1028" s="3">
        <f t="shared" si="403"/>
        <v>1.00261</v>
      </c>
      <c r="AL1028" s="25"/>
      <c r="AM1028" s="25"/>
    </row>
    <row r="1029" spans="1:39" s="11" customFormat="1">
      <c r="A1029" s="31">
        <v>41754</v>
      </c>
      <c r="B1029" s="11">
        <v>123.9054</v>
      </c>
      <c r="C1029" s="11">
        <f t="shared" si="391"/>
        <v>2.5819103741359824E-3</v>
      </c>
      <c r="D1029" s="11">
        <f t="shared" si="392"/>
        <v>6.6662611800710087E-6</v>
      </c>
      <c r="E1029" s="11">
        <f t="shared" si="393"/>
        <v>8.3414509684968355E-5</v>
      </c>
      <c r="F1029" s="11">
        <f t="shared" si="394"/>
        <v>1.3307921705283247E-2</v>
      </c>
      <c r="G1029" s="11">
        <f t="shared" si="395"/>
        <v>3.0650437689514542E-2</v>
      </c>
      <c r="H1029" s="11">
        <f t="shared" si="396"/>
        <v>1.5</v>
      </c>
      <c r="I1029" s="24">
        <f>I1030*(1+(H1030*((B1029/B1030)-1))+((1-H1030)*(Eur_1M!B1029/100)*((A1029-A1030)/360)))</f>
        <v>100.98382550056991</v>
      </c>
      <c r="J1029" s="11">
        <f t="shared" si="397"/>
        <v>96.613315276475475</v>
      </c>
      <c r="K1029" s="11">
        <f t="shared" si="390"/>
        <v>0.95867513306631513</v>
      </c>
      <c r="L1029" s="24">
        <f t="shared" si="398"/>
        <v>958.67513306631508</v>
      </c>
      <c r="M1029" s="11">
        <f t="shared" si="399"/>
        <v>3.8666483227088383E-3</v>
      </c>
      <c r="N1029" s="11">
        <f>SQRT(252)*STDEV(M1030:$M$1035)</f>
        <v>4.8945503687372695E-2</v>
      </c>
      <c r="O1029" s="11">
        <v>1018</v>
      </c>
      <c r="P1029" s="11">
        <f t="shared" si="405"/>
        <v>4.0396825396825395</v>
      </c>
      <c r="Q1029" s="11">
        <f>(  'Swap(vs6M)_3Y'!B1041 + ( ('Swap(vs6M)_5Y'!B1037 - 'Swap(vs6M)_3Y'!B1041)/2  )*(P1029-3) )/100</f>
        <v>7.6784047619047613E-3</v>
      </c>
      <c r="R1029" s="11">
        <f t="shared" si="406"/>
        <v>-6.450640550893412E-2</v>
      </c>
      <c r="S1029" s="11">
        <f t="shared" si="407"/>
        <v>-0.16288178500180667</v>
      </c>
      <c r="T1029" s="24">
        <f t="shared" si="408"/>
        <v>0.47428350343889358</v>
      </c>
      <c r="U1029" s="24">
        <f t="shared" si="408"/>
        <v>0.43530575637799179</v>
      </c>
      <c r="V1029" s="30">
        <f t="shared" si="409"/>
        <v>32.67323345495862</v>
      </c>
      <c r="W1029" s="24">
        <f t="shared" si="410"/>
        <v>0.47428350343889358</v>
      </c>
      <c r="X1029" s="11">
        <f t="shared" si="411"/>
        <v>4.221323315116772E-3</v>
      </c>
      <c r="Y1029" s="11">
        <f t="shared" si="412"/>
        <v>-7.8875228613082484</v>
      </c>
      <c r="Z1029" s="11">
        <f t="shared" si="413"/>
        <v>767.09928968089184</v>
      </c>
      <c r="AA1029" s="11">
        <f t="shared" si="414"/>
        <v>1704.7887203458711</v>
      </c>
      <c r="AD1029" s="3">
        <f t="shared" si="400"/>
        <v>2.5852463751934174E-3</v>
      </c>
      <c r="AE1029" s="3">
        <f>Eur_1M!B1028/100</f>
        <v>2.6900000000000001E-3</v>
      </c>
      <c r="AF1029" s="3">
        <f t="shared" si="401"/>
        <v>1.5</v>
      </c>
      <c r="AG1029" s="3">
        <f t="shared" si="402"/>
        <v>-0.5</v>
      </c>
      <c r="AH1029" s="3">
        <f t="shared" si="404"/>
        <v>1.0025852463751934</v>
      </c>
      <c r="AI1029" s="3">
        <f t="shared" si="403"/>
        <v>1.0026900000000001</v>
      </c>
    </row>
    <row r="1030" spans="1:39" hidden="1">
      <c r="A1030" s="4">
        <v>41753</v>
      </c>
      <c r="B1030" s="3">
        <v>123.5859</v>
      </c>
      <c r="C1030" s="3">
        <f t="shared" si="391"/>
        <v>-9.6485485531142326E-4</v>
      </c>
      <c r="D1030" s="3">
        <f t="shared" si="392"/>
        <v>9.3094489181802753E-7</v>
      </c>
      <c r="E1030" s="3">
        <f t="shared" si="393"/>
        <v>8.1881360407639792E-5</v>
      </c>
      <c r="F1030" s="3">
        <f t="shared" si="394"/>
        <v>1.2991648526892084E-2</v>
      </c>
      <c r="G1030" s="3">
        <f t="shared" si="395"/>
        <v>3.0419925942136911E-2</v>
      </c>
      <c r="H1030" s="3">
        <f t="shared" si="396"/>
        <v>1.5</v>
      </c>
      <c r="I1030" s="13">
        <f>I1031*(1+(H1031*((B1030/B1031)-1))+((1-H1031)*(Eur_1M!B1030/100)*((A1030-A1031)/360)))</f>
        <v>100.59411049207068</v>
      </c>
      <c r="J1030" s="3">
        <f t="shared" si="397"/>
        <v>96.240466864390939</v>
      </c>
      <c r="K1030" s="3">
        <f t="shared" si="390"/>
        <v>0.95497543080430469</v>
      </c>
      <c r="L1030" s="13">
        <f t="shared" si="398"/>
        <v>954.97543080430466</v>
      </c>
      <c r="M1030" s="3">
        <f t="shared" si="399"/>
        <v>-1.4513731425471234E-3</v>
      </c>
      <c r="N1030" s="3" t="e">
        <f t="shared" ref="N1030:N1036" si="415">SQRT(252)*STDEV(M1031:M1209)</f>
        <v>#DIV/0!</v>
      </c>
      <c r="O1030" s="3">
        <v>1019</v>
      </c>
      <c r="P1030" s="3">
        <f t="shared" si="405"/>
        <v>4.0436507936507935</v>
      </c>
      <c r="Q1030" s="3">
        <f>(  'Swap(vs6M)_3Y'!B1042 + ( ('Swap(vs6M)_5Y'!B1038 - 'Swap(vs6M)_3Y'!B1042)/2  )*(P1030-3) )/100</f>
        <v>7.5929067460317459E-3</v>
      </c>
      <c r="R1030" s="3" t="e">
        <f t="shared" si="406"/>
        <v>#DIV/0!</v>
      </c>
      <c r="S1030" s="3" t="e">
        <f t="shared" si="407"/>
        <v>#DIV/0!</v>
      </c>
      <c r="T1030" s="13" t="e">
        <f t="shared" si="408"/>
        <v>#DIV/0!</v>
      </c>
      <c r="U1030" s="13" t="e">
        <f t="shared" si="408"/>
        <v>#DIV/0!</v>
      </c>
      <c r="V1030" s="3" t="e">
        <f t="shared" si="409"/>
        <v>#DIV/0!</v>
      </c>
      <c r="W1030" s="13" t="e">
        <f t="shared" si="410"/>
        <v>#DIV/0!</v>
      </c>
      <c r="X1030" s="3" t="e">
        <f t="shared" si="411"/>
        <v>#DIV/0!</v>
      </c>
      <c r="Y1030" s="3" t="e">
        <f t="shared" si="412"/>
        <v>#DIV/0!</v>
      </c>
      <c r="Z1030" s="3" t="e">
        <f t="shared" si="413"/>
        <v>#DIV/0!</v>
      </c>
      <c r="AA1030" s="3" t="e">
        <f t="shared" si="414"/>
        <v>#DIV/0!</v>
      </c>
    </row>
    <row r="1031" spans="1:39" hidden="1">
      <c r="A1031" s="4">
        <v>41752</v>
      </c>
      <c r="B1031" s="3">
        <v>123.7052</v>
      </c>
      <c r="C1031" s="3">
        <f t="shared" si="391"/>
        <v>8.6614296449393272E-4</v>
      </c>
      <c r="D1031" s="3">
        <f t="shared" si="392"/>
        <v>7.5020363494233801E-7</v>
      </c>
      <c r="E1031" s="3">
        <f t="shared" si="393"/>
        <v>8.1507284980297475E-5</v>
      </c>
      <c r="F1031" s="3">
        <f t="shared" si="394"/>
        <v>1.4702740251083429E-2</v>
      </c>
      <c r="G1031" s="3">
        <f t="shared" si="395"/>
        <v>2.9846345355680079E-2</v>
      </c>
      <c r="H1031" s="3">
        <f t="shared" si="396"/>
        <v>1.5</v>
      </c>
      <c r="I1031" s="13">
        <f>I1032*(1+(H1032*((B1031/B1032)-1))+((1-H1032)*(Eur_1M!B1031/100)*((A1031-A1032)/360)))</f>
        <v>100.74021608355559</v>
      </c>
      <c r="J1031" s="3">
        <f t="shared" si="397"/>
        <v>96.380249106782898</v>
      </c>
      <c r="K1031" s="3">
        <f t="shared" si="390"/>
        <v>0.956362462803382</v>
      </c>
      <c r="L1031" s="13">
        <f t="shared" si="398"/>
        <v>956.36246280338196</v>
      </c>
      <c r="M1031" s="3">
        <f t="shared" si="399"/>
        <v>1.2953129817500537E-3</v>
      </c>
      <c r="N1031" s="3" t="e">
        <f t="shared" si="415"/>
        <v>#DIV/0!</v>
      </c>
      <c r="O1031" s="3">
        <v>1020</v>
      </c>
      <c r="P1031" s="3">
        <f t="shared" si="405"/>
        <v>4.0476190476190474</v>
      </c>
      <c r="Q1031" s="3">
        <f>(  'Swap(vs6M)_3Y'!B1043 + ( ('Swap(vs6M)_5Y'!B1039 - 'Swap(vs6M)_3Y'!B1043)/2  )*(P1031-3) )/100</f>
        <v>7.4171428571428565E-3</v>
      </c>
      <c r="R1031" s="3" t="e">
        <f t="shared" si="406"/>
        <v>#DIV/0!</v>
      </c>
      <c r="S1031" s="3" t="e">
        <f t="shared" si="407"/>
        <v>#DIV/0!</v>
      </c>
      <c r="T1031" s="13" t="e">
        <f t="shared" si="408"/>
        <v>#DIV/0!</v>
      </c>
      <c r="U1031" s="13" t="e">
        <f t="shared" si="408"/>
        <v>#DIV/0!</v>
      </c>
      <c r="V1031" s="3" t="e">
        <f t="shared" si="409"/>
        <v>#DIV/0!</v>
      </c>
      <c r="W1031" s="13" t="e">
        <f t="shared" si="410"/>
        <v>#DIV/0!</v>
      </c>
      <c r="X1031" s="3" t="e">
        <f t="shared" si="411"/>
        <v>#DIV/0!</v>
      </c>
      <c r="Y1031" s="3" t="e">
        <f t="shared" si="412"/>
        <v>#DIV/0!</v>
      </c>
      <c r="Z1031" s="3" t="e">
        <f t="shared" si="413"/>
        <v>#DIV/0!</v>
      </c>
      <c r="AA1031" s="3" t="e">
        <f t="shared" si="414"/>
        <v>#DIV/0!</v>
      </c>
    </row>
    <row r="1032" spans="1:39" hidden="1">
      <c r="A1032" s="4">
        <v>41751</v>
      </c>
      <c r="B1032" s="3">
        <v>123.5981</v>
      </c>
      <c r="C1032" s="3">
        <f t="shared" si="391"/>
        <v>6.2965770715929298E-4</v>
      </c>
      <c r="D1032" s="3">
        <f t="shared" si="392"/>
        <v>3.9646882818509797E-7</v>
      </c>
      <c r="E1032" s="3">
        <f t="shared" si="393"/>
        <v>8.9417195582811287E-5</v>
      </c>
      <c r="F1032" s="3">
        <f t="shared" si="394"/>
        <v>1.6779404490171838E-2</v>
      </c>
      <c r="G1032" s="3">
        <f t="shared" si="395"/>
        <v>3.0810406729954071E-2</v>
      </c>
      <c r="H1032" s="3">
        <f t="shared" si="396"/>
        <v>1.5</v>
      </c>
      <c r="I1032" s="13">
        <f>I1033*(1+(H1033*((B1032/B1033)-1))+((1-H1033)*(Eur_1M!B1032/100)*((A1032-A1033)/360)))</f>
        <v>100.60981045016644</v>
      </c>
      <c r="J1032" s="3">
        <f t="shared" si="397"/>
        <v>96.255487339143343</v>
      </c>
      <c r="K1032" s="3">
        <f t="shared" ref="K1032:K1095" si="416">J1032/$Y$2</f>
        <v>0.95512447605330353</v>
      </c>
      <c r="L1032" s="13">
        <f t="shared" si="398"/>
        <v>955.12447605330351</v>
      </c>
      <c r="M1032" s="3">
        <f t="shared" si="399"/>
        <v>9.2678493247539578E-4</v>
      </c>
      <c r="N1032" s="3" t="e">
        <f t="shared" si="415"/>
        <v>#DIV/0!</v>
      </c>
      <c r="O1032" s="3">
        <v>1021</v>
      </c>
      <c r="P1032" s="3">
        <f t="shared" si="405"/>
        <v>4.0515873015873014</v>
      </c>
      <c r="Q1032" s="3">
        <f>(  'Swap(vs6M)_3Y'!B1044 + ( ('Swap(vs6M)_5Y'!B1040 - 'Swap(vs6M)_3Y'!B1044)/2  )*(P1032-3) )/100</f>
        <v>7.3466269841269841E-3</v>
      </c>
      <c r="R1032" s="3" t="e">
        <f t="shared" si="406"/>
        <v>#DIV/0!</v>
      </c>
      <c r="S1032" s="3" t="e">
        <f t="shared" si="407"/>
        <v>#DIV/0!</v>
      </c>
      <c r="T1032" s="13" t="e">
        <f t="shared" si="408"/>
        <v>#DIV/0!</v>
      </c>
      <c r="U1032" s="13" t="e">
        <f t="shared" si="408"/>
        <v>#DIV/0!</v>
      </c>
      <c r="V1032" s="3" t="e">
        <f t="shared" si="409"/>
        <v>#DIV/0!</v>
      </c>
      <c r="W1032" s="13" t="e">
        <f t="shared" si="410"/>
        <v>#DIV/0!</v>
      </c>
      <c r="X1032" s="3" t="e">
        <f t="shared" si="411"/>
        <v>#DIV/0!</v>
      </c>
      <c r="Y1032" s="3" t="e">
        <f t="shared" si="412"/>
        <v>#DIV/0!</v>
      </c>
      <c r="Z1032" s="3" t="e">
        <f t="shared" si="413"/>
        <v>#DIV/0!</v>
      </c>
      <c r="AA1032" s="3" t="e">
        <f t="shared" si="414"/>
        <v>#DIV/0!</v>
      </c>
    </row>
    <row r="1033" spans="1:39" hidden="1">
      <c r="A1033" s="4">
        <v>41746</v>
      </c>
      <c r="B1033" s="3">
        <v>123.52030000000001</v>
      </c>
      <c r="C1033" s="3">
        <f t="shared" ref="C1033:C1096" si="417">+LN(B1033/B1034)</f>
        <v>-1.440829765799709E-3</v>
      </c>
      <c r="D1033" s="3">
        <f t="shared" ref="D1033:D1096" si="418">+C1033^2</f>
        <v>2.0759904140144443E-6</v>
      </c>
      <c r="E1033" s="3">
        <f t="shared" ref="E1033:E1096" si="419">+SUM(D1033:D1052)</f>
        <v>9.1056678820664817E-5</v>
      </c>
      <c r="F1033" s="3">
        <f t="shared" ref="F1033:F1096" si="420">+SUM(C1033:C1052)</f>
        <v>1.757661470473432E-2</v>
      </c>
      <c r="G1033" s="3">
        <f t="shared" ref="G1033:G1096" si="421">+SQRT($D$3/$D$2)*SQRT(E1033-((1/$D$2)*F1033^2))</f>
        <v>3.0865573069664632E-2</v>
      </c>
      <c r="H1033" s="3">
        <f t="shared" ref="H1033:H1096" si="422">+MIN($D$5,$D$4/G1035)</f>
        <v>1.5</v>
      </c>
      <c r="I1033" s="13">
        <f>I1034*(1+(H1034*((B1033/B1034)-1))+((1-H1034)*(Eur_1M!B1033/100)*((A1033-A1034)/360)))</f>
        <v>100.51660998884472</v>
      </c>
      <c r="J1033" s="3">
        <f t="shared" ref="J1033:J1096" si="423">I1033*(1-(1.1/100))^4</f>
        <v>96.166320529419565</v>
      </c>
      <c r="K1033" s="3">
        <f t="shared" si="416"/>
        <v>0.95423969114624985</v>
      </c>
      <c r="L1033" s="13">
        <f t="shared" ref="L1033:L1096" si="424">K1033*1000</f>
        <v>954.23969114624981</v>
      </c>
      <c r="M1033" s="3">
        <f t="shared" ref="M1033:M1096" si="425">LN(L1033/L1034)</f>
        <v>-2.1654757990631612E-3</v>
      </c>
      <c r="N1033" s="3" t="e">
        <f t="shared" si="415"/>
        <v>#DIV/0!</v>
      </c>
      <c r="O1033" s="3">
        <v>1022</v>
      </c>
      <c r="P1033" s="3">
        <f t="shared" si="405"/>
        <v>4.0555555555555554</v>
      </c>
      <c r="Q1033" s="3">
        <f>(  'Swap(vs6M)_3Y'!B1045 + ( ('Swap(vs6M)_5Y'!B1041 - 'Swap(vs6M)_3Y'!B1045)/2  )*(P1033-3) )/100</f>
        <v>7.5234722222222213E-3</v>
      </c>
      <c r="R1033" s="3" t="e">
        <f t="shared" si="406"/>
        <v>#DIV/0!</v>
      </c>
      <c r="S1033" s="3" t="e">
        <f t="shared" si="407"/>
        <v>#DIV/0!</v>
      </c>
      <c r="T1033" s="13" t="e">
        <f t="shared" si="408"/>
        <v>#DIV/0!</v>
      </c>
      <c r="U1033" s="13" t="e">
        <f t="shared" si="408"/>
        <v>#DIV/0!</v>
      </c>
      <c r="V1033" s="3" t="e">
        <f t="shared" si="409"/>
        <v>#DIV/0!</v>
      </c>
      <c r="W1033" s="13" t="e">
        <f t="shared" si="410"/>
        <v>#DIV/0!</v>
      </c>
      <c r="X1033" s="3" t="e">
        <f t="shared" si="411"/>
        <v>#DIV/0!</v>
      </c>
      <c r="Y1033" s="3" t="e">
        <f t="shared" si="412"/>
        <v>#DIV/0!</v>
      </c>
      <c r="Z1033" s="3" t="e">
        <f t="shared" si="413"/>
        <v>#DIV/0!</v>
      </c>
      <c r="AA1033" s="3" t="e">
        <f t="shared" si="414"/>
        <v>#DIV/0!</v>
      </c>
    </row>
    <row r="1034" spans="1:39" hidden="1">
      <c r="A1034" s="4">
        <v>41745</v>
      </c>
      <c r="B1034" s="3">
        <v>123.69840000000001</v>
      </c>
      <c r="C1034" s="3">
        <f t="shared" si="417"/>
        <v>4.8274198378959619E-4</v>
      </c>
      <c r="D1034" s="3">
        <f t="shared" si="418"/>
        <v>2.3303982291311474E-7</v>
      </c>
      <c r="E1034" s="3">
        <f t="shared" si="419"/>
        <v>9.4926269420208344E-5</v>
      </c>
      <c r="F1034" s="3">
        <f t="shared" si="420"/>
        <v>1.6579088259157604E-2</v>
      </c>
      <c r="G1034" s="3">
        <f t="shared" si="421"/>
        <v>3.1982890881946779E-2</v>
      </c>
      <c r="H1034" s="3">
        <f t="shared" si="422"/>
        <v>1.5</v>
      </c>
      <c r="I1034" s="13">
        <f>I1035*(1+(H1035*((B1034/B1035)-1))+((1-H1035)*(Eur_1M!B1034/100)*((A1034-A1035)/360)))</f>
        <v>100.73451212092579</v>
      </c>
      <c r="J1034" s="3">
        <f t="shared" si="423"/>
        <v>96.374792007716309</v>
      </c>
      <c r="K1034" s="3">
        <f t="shared" si="416"/>
        <v>0.95630831307092701</v>
      </c>
      <c r="L1034" s="13">
        <f t="shared" si="424"/>
        <v>956.30831307092706</v>
      </c>
      <c r="M1034" s="3">
        <f t="shared" si="425"/>
        <v>7.2061141422979068E-4</v>
      </c>
      <c r="N1034" s="3" t="e">
        <f t="shared" si="415"/>
        <v>#DIV/0!</v>
      </c>
      <c r="O1034" s="3">
        <v>1023</v>
      </c>
      <c r="P1034" s="3">
        <f t="shared" si="405"/>
        <v>4.0595238095238093</v>
      </c>
      <c r="Q1034" s="3">
        <f>(  'Swap(vs6M)_3Y'!B1046 + ( ('Swap(vs6M)_5Y'!B1042 - 'Swap(vs6M)_3Y'!B1046)/2  )*(P1034-3) )/100</f>
        <v>7.5308571428571421E-3</v>
      </c>
      <c r="R1034" s="3" t="e">
        <f t="shared" si="406"/>
        <v>#DIV/0!</v>
      </c>
      <c r="S1034" s="3" t="e">
        <f t="shared" si="407"/>
        <v>#DIV/0!</v>
      </c>
      <c r="T1034" s="13" t="e">
        <f t="shared" si="408"/>
        <v>#DIV/0!</v>
      </c>
      <c r="U1034" s="13" t="e">
        <f t="shared" si="408"/>
        <v>#DIV/0!</v>
      </c>
      <c r="V1034" s="3" t="e">
        <f t="shared" si="409"/>
        <v>#DIV/0!</v>
      </c>
      <c r="W1034" s="13" t="e">
        <f t="shared" si="410"/>
        <v>#DIV/0!</v>
      </c>
      <c r="X1034" s="3" t="e">
        <f t="shared" si="411"/>
        <v>#DIV/0!</v>
      </c>
      <c r="Y1034" s="3" t="e">
        <f t="shared" si="412"/>
        <v>#DIV/0!</v>
      </c>
      <c r="Z1034" s="3" t="e">
        <f t="shared" si="413"/>
        <v>#DIV/0!</v>
      </c>
      <c r="AA1034" s="3" t="e">
        <f t="shared" si="414"/>
        <v>#DIV/0!</v>
      </c>
    </row>
    <row r="1035" spans="1:39" hidden="1">
      <c r="A1035" s="4">
        <v>41744</v>
      </c>
      <c r="B1035" s="3">
        <v>123.6387</v>
      </c>
      <c r="C1035" s="3">
        <f t="shared" si="417"/>
        <v>4.4055630707012378E-3</v>
      </c>
      <c r="D1035" s="3">
        <f t="shared" si="418"/>
        <v>1.940898596992652E-5</v>
      </c>
      <c r="E1035" s="3">
        <f t="shared" si="419"/>
        <v>9.8413722284618909E-5</v>
      </c>
      <c r="F1035" s="3">
        <f t="shared" si="420"/>
        <v>1.4167488404159332E-2</v>
      </c>
      <c r="G1035" s="3">
        <f t="shared" si="421"/>
        <v>3.3370057421984532E-2</v>
      </c>
      <c r="H1035" s="3">
        <f t="shared" si="422"/>
        <v>1.5</v>
      </c>
      <c r="I1035" s="13">
        <f>I1036*(1+(H1036*((B1035/B1036)-1))+((1-H1036)*(Eur_1M!B1035/100)*((A1035-A1036)/360)))</f>
        <v>100.66194783015278</v>
      </c>
      <c r="J1035" s="3">
        <f t="shared" si="423"/>
        <v>96.305368249332091</v>
      </c>
      <c r="K1035" s="3">
        <f t="shared" si="416"/>
        <v>0.95561943462165222</v>
      </c>
      <c r="L1035" s="13">
        <f t="shared" si="424"/>
        <v>955.6194346216522</v>
      </c>
      <c r="M1035" s="3">
        <f t="shared" si="425"/>
        <v>6.5976657605517457E-3</v>
      </c>
      <c r="N1035" s="3" t="e">
        <f t="shared" si="415"/>
        <v>#DIV/0!</v>
      </c>
      <c r="O1035" s="3">
        <v>1024</v>
      </c>
      <c r="P1035" s="3">
        <f t="shared" si="405"/>
        <v>4.0634920634920633</v>
      </c>
      <c r="Q1035" s="3">
        <f>(  'Swap(vs6M)_3Y'!B1047 + ( ('Swap(vs6M)_5Y'!B1043 - 'Swap(vs6M)_3Y'!B1047)/2  )*(P1035-3) )/100</f>
        <v>7.7123809523809532E-3</v>
      </c>
      <c r="R1035" s="3" t="e">
        <f t="shared" si="406"/>
        <v>#DIV/0!</v>
      </c>
      <c r="S1035" s="3" t="e">
        <f t="shared" si="407"/>
        <v>#DIV/0!</v>
      </c>
      <c r="T1035" s="13" t="e">
        <f t="shared" si="408"/>
        <v>#DIV/0!</v>
      </c>
      <c r="U1035" s="13" t="e">
        <f t="shared" si="408"/>
        <v>#DIV/0!</v>
      </c>
      <c r="V1035" s="3" t="e">
        <f t="shared" si="409"/>
        <v>#DIV/0!</v>
      </c>
      <c r="W1035" s="13" t="e">
        <f t="shared" si="410"/>
        <v>#DIV/0!</v>
      </c>
      <c r="X1035" s="3" t="e">
        <f t="shared" si="411"/>
        <v>#DIV/0!</v>
      </c>
      <c r="Y1035" s="3" t="e">
        <f t="shared" si="412"/>
        <v>#DIV/0!</v>
      </c>
      <c r="Z1035" s="3" t="e">
        <f t="shared" si="413"/>
        <v>#DIV/0!</v>
      </c>
      <c r="AA1035" s="3" t="e">
        <f t="shared" si="414"/>
        <v>#DIV/0!</v>
      </c>
    </row>
    <row r="1036" spans="1:39" s="12" customFormat="1" hidden="1">
      <c r="A1036" s="14">
        <v>41743</v>
      </c>
      <c r="B1036" s="12">
        <v>123.09520000000001</v>
      </c>
      <c r="C1036" s="12">
        <f t="shared" si="417"/>
        <v>2.4618124670125355E-4</v>
      </c>
      <c r="D1036" s="12">
        <f t="shared" si="418"/>
        <v>6.0605206227383465E-8</v>
      </c>
      <c r="E1036" s="12">
        <f t="shared" si="419"/>
        <v>7.9699994929654882E-5</v>
      </c>
      <c r="F1036" s="12">
        <f t="shared" si="420"/>
        <v>1.0595747026005419E-2</v>
      </c>
      <c r="G1036" s="12">
        <f t="shared" si="421"/>
        <v>3.0553067398201066E-2</v>
      </c>
      <c r="H1036" s="12">
        <f t="shared" si="422"/>
        <v>1.5</v>
      </c>
      <c r="I1036" s="12">
        <v>100</v>
      </c>
      <c r="J1036" s="12">
        <f t="shared" si="423"/>
        <v>95.6720690641</v>
      </c>
      <c r="K1036" s="12">
        <f t="shared" si="416"/>
        <v>0.94933533000381809</v>
      </c>
      <c r="L1036" s="15">
        <f t="shared" si="424"/>
        <v>949.33533000381806</v>
      </c>
      <c r="M1036" s="12" t="e">
        <f t="shared" si="425"/>
        <v>#DIV/0!</v>
      </c>
      <c r="N1036" s="3" t="e">
        <f t="shared" si="415"/>
        <v>#DIV/0!</v>
      </c>
      <c r="O1036" s="12">
        <v>1025</v>
      </c>
      <c r="P1036" s="12">
        <f t="shared" ref="P1036:P1099" si="426">O1036/252</f>
        <v>4.0674603174603172</v>
      </c>
      <c r="R1036" s="12" t="e">
        <f t="shared" si="406"/>
        <v>#DIV/0!</v>
      </c>
      <c r="S1036" s="12" t="e">
        <f t="shared" si="407"/>
        <v>#DIV/0!</v>
      </c>
      <c r="T1036" s="15" t="e">
        <f t="shared" si="408"/>
        <v>#DIV/0!</v>
      </c>
      <c r="U1036" s="15" t="e">
        <f t="shared" si="408"/>
        <v>#DIV/0!</v>
      </c>
      <c r="V1036" s="12" t="e">
        <f t="shared" si="409"/>
        <v>#DIV/0!</v>
      </c>
      <c r="W1036" s="15" t="e">
        <f t="shared" si="410"/>
        <v>#DIV/0!</v>
      </c>
      <c r="X1036" s="12" t="e">
        <f t="shared" si="411"/>
        <v>#DIV/0!</v>
      </c>
      <c r="Y1036" s="12" t="e">
        <f t="shared" si="412"/>
        <v>#DIV/0!</v>
      </c>
      <c r="Z1036" s="12" t="e">
        <f t="shared" si="413"/>
        <v>#DIV/0!</v>
      </c>
      <c r="AA1036" s="12" t="e">
        <f t="shared" si="414"/>
        <v>#DIV/0!</v>
      </c>
    </row>
    <row r="1037" spans="1:39" hidden="1">
      <c r="A1037" s="4">
        <v>41740</v>
      </c>
      <c r="B1037" s="3">
        <v>123.06489999999999</v>
      </c>
      <c r="C1037" s="3">
        <f t="shared" si="417"/>
        <v>-3.2985282038886985E-4</v>
      </c>
      <c r="D1037" s="3">
        <f t="shared" si="418"/>
        <v>1.0880288311849203E-7</v>
      </c>
      <c r="E1037" s="3">
        <f t="shared" si="419"/>
        <v>7.9883805251753577E-5</v>
      </c>
      <c r="F1037" s="3">
        <f t="shared" si="420"/>
        <v>1.0843949768047806E-2</v>
      </c>
      <c r="G1037" s="3">
        <f t="shared" si="421"/>
        <v>3.0536100943502436E-2</v>
      </c>
      <c r="H1037" s="3">
        <f t="shared" si="422"/>
        <v>1.5</v>
      </c>
      <c r="J1037" s="3">
        <f t="shared" si="423"/>
        <v>0</v>
      </c>
      <c r="K1037" s="3">
        <f t="shared" si="416"/>
        <v>0</v>
      </c>
      <c r="L1037" s="13">
        <f t="shared" si="424"/>
        <v>0</v>
      </c>
      <c r="M1037" s="3" t="e">
        <f t="shared" si="425"/>
        <v>#DIV/0!</v>
      </c>
      <c r="N1037" s="3" t="e">
        <f t="shared" ref="N1037:N1100" si="427">SQRT(252)*STDEV(M1037:M1215)</f>
        <v>#DIV/0!</v>
      </c>
      <c r="O1037" s="3">
        <v>1026</v>
      </c>
      <c r="P1037" s="3">
        <f t="shared" si="426"/>
        <v>4.0714285714285712</v>
      </c>
      <c r="R1037" s="3" t="e">
        <f t="shared" si="406"/>
        <v>#NUM!</v>
      </c>
      <c r="S1037" s="3" t="e">
        <f t="shared" si="407"/>
        <v>#NUM!</v>
      </c>
      <c r="T1037" s="13" t="e">
        <f t="shared" si="408"/>
        <v>#NUM!</v>
      </c>
      <c r="U1037" s="13" t="e">
        <f t="shared" si="408"/>
        <v>#NUM!</v>
      </c>
      <c r="V1037" s="3" t="e">
        <f t="shared" si="409"/>
        <v>#NUM!</v>
      </c>
      <c r="W1037" s="13" t="e">
        <f t="shared" si="410"/>
        <v>#NUM!</v>
      </c>
      <c r="X1037" s="3" t="e">
        <f t="shared" si="411"/>
        <v>#NUM!</v>
      </c>
      <c r="Y1037" s="3" t="e">
        <f t="shared" si="412"/>
        <v>#NUM!</v>
      </c>
      <c r="Z1037" s="3" t="e">
        <f t="shared" si="413"/>
        <v>#NUM!</v>
      </c>
      <c r="AA1037" s="3" t="e">
        <f t="shared" si="414"/>
        <v>#NUM!</v>
      </c>
    </row>
    <row r="1038" spans="1:39" hidden="1">
      <c r="A1038" s="4">
        <v>41739</v>
      </c>
      <c r="B1038" s="3">
        <v>123.10550000000001</v>
      </c>
      <c r="C1038" s="3">
        <f t="shared" si="417"/>
        <v>3.8121234758923175E-3</v>
      </c>
      <c r="D1038" s="3">
        <f t="shared" si="418"/>
        <v>1.4532285395449324E-5</v>
      </c>
      <c r="E1038" s="3">
        <f t="shared" si="419"/>
        <v>8.0065533239410296E-5</v>
      </c>
      <c r="F1038" s="3">
        <f t="shared" si="420"/>
        <v>1.1712811744922186E-2</v>
      </c>
      <c r="G1038" s="3">
        <f t="shared" si="421"/>
        <v>3.0370973719395594E-2</v>
      </c>
      <c r="H1038" s="3">
        <f t="shared" si="422"/>
        <v>1.5</v>
      </c>
      <c r="J1038" s="3">
        <f t="shared" si="423"/>
        <v>0</v>
      </c>
      <c r="K1038" s="3">
        <f t="shared" si="416"/>
        <v>0</v>
      </c>
      <c r="L1038" s="13">
        <f t="shared" si="424"/>
        <v>0</v>
      </c>
      <c r="M1038" s="3" t="e">
        <f t="shared" si="425"/>
        <v>#DIV/0!</v>
      </c>
      <c r="N1038" s="3" t="e">
        <f t="shared" si="427"/>
        <v>#DIV/0!</v>
      </c>
      <c r="O1038" s="3">
        <v>1027</v>
      </c>
      <c r="P1038" s="3">
        <f t="shared" si="426"/>
        <v>4.0753968253968251</v>
      </c>
      <c r="R1038" s="3" t="e">
        <f t="shared" si="406"/>
        <v>#NUM!</v>
      </c>
      <c r="S1038" s="3" t="e">
        <f t="shared" si="407"/>
        <v>#NUM!</v>
      </c>
      <c r="T1038" s="13" t="e">
        <f t="shared" si="408"/>
        <v>#NUM!</v>
      </c>
      <c r="U1038" s="13" t="e">
        <f t="shared" si="408"/>
        <v>#NUM!</v>
      </c>
      <c r="V1038" s="3" t="e">
        <f t="shared" si="409"/>
        <v>#NUM!</v>
      </c>
      <c r="W1038" s="13" t="e">
        <f t="shared" si="410"/>
        <v>#NUM!</v>
      </c>
      <c r="X1038" s="3" t="e">
        <f t="shared" si="411"/>
        <v>#NUM!</v>
      </c>
      <c r="Y1038" s="3" t="e">
        <f t="shared" si="412"/>
        <v>#NUM!</v>
      </c>
      <c r="Z1038" s="3" t="e">
        <f t="shared" si="413"/>
        <v>#NUM!</v>
      </c>
      <c r="AA1038" s="3" t="e">
        <f t="shared" si="414"/>
        <v>#NUM!</v>
      </c>
    </row>
    <row r="1039" spans="1:39" hidden="1">
      <c r="A1039" s="4">
        <v>41738</v>
      </c>
      <c r="B1039" s="3">
        <v>122.6371</v>
      </c>
      <c r="C1039" s="3">
        <f t="shared" si="417"/>
        <v>-3.1714572377951886E-4</v>
      </c>
      <c r="D1039" s="3">
        <f t="shared" si="418"/>
        <v>1.0058141011163488E-7</v>
      </c>
      <c r="E1039" s="3">
        <f t="shared" si="419"/>
        <v>6.6972875973688329E-5</v>
      </c>
      <c r="F1039" s="3">
        <f t="shared" si="420"/>
        <v>9.1005333130781997E-3</v>
      </c>
      <c r="G1039" s="3">
        <f t="shared" si="421"/>
        <v>2.8136841011768395E-2</v>
      </c>
      <c r="H1039" s="3">
        <f t="shared" si="422"/>
        <v>1.5</v>
      </c>
      <c r="J1039" s="3">
        <f t="shared" si="423"/>
        <v>0</v>
      </c>
      <c r="K1039" s="3">
        <f t="shared" si="416"/>
        <v>0</v>
      </c>
      <c r="L1039" s="13">
        <f t="shared" si="424"/>
        <v>0</v>
      </c>
      <c r="M1039" s="3" t="e">
        <f t="shared" si="425"/>
        <v>#DIV/0!</v>
      </c>
      <c r="N1039" s="3" t="e">
        <f t="shared" si="427"/>
        <v>#DIV/0!</v>
      </c>
      <c r="O1039" s="3">
        <v>1028</v>
      </c>
      <c r="P1039" s="3">
        <f t="shared" si="426"/>
        <v>4.0793650793650791</v>
      </c>
      <c r="R1039" s="3" t="e">
        <f t="shared" si="406"/>
        <v>#NUM!</v>
      </c>
      <c r="S1039" s="3" t="e">
        <f t="shared" si="407"/>
        <v>#NUM!</v>
      </c>
      <c r="T1039" s="13" t="e">
        <f t="shared" si="408"/>
        <v>#NUM!</v>
      </c>
      <c r="U1039" s="13" t="e">
        <f t="shared" si="408"/>
        <v>#NUM!</v>
      </c>
      <c r="V1039" s="3" t="e">
        <f t="shared" si="409"/>
        <v>#NUM!</v>
      </c>
      <c r="W1039" s="13" t="e">
        <f t="shared" si="410"/>
        <v>#NUM!</v>
      </c>
      <c r="X1039" s="3" t="e">
        <f t="shared" si="411"/>
        <v>#NUM!</v>
      </c>
      <c r="Y1039" s="3" t="e">
        <f t="shared" si="412"/>
        <v>#NUM!</v>
      </c>
      <c r="Z1039" s="3" t="e">
        <f t="shared" si="413"/>
        <v>#NUM!</v>
      </c>
      <c r="AA1039" s="3" t="e">
        <f t="shared" si="414"/>
        <v>#NUM!</v>
      </c>
    </row>
    <row r="1040" spans="1:39" hidden="1">
      <c r="A1040" s="4">
        <v>41737</v>
      </c>
      <c r="B1040" s="3">
        <v>122.676</v>
      </c>
      <c r="C1040" s="3">
        <f t="shared" si="417"/>
        <v>-1.7323341114776826E-3</v>
      </c>
      <c r="D1040" s="3">
        <f t="shared" si="418"/>
        <v>3.0009814737891723E-6</v>
      </c>
      <c r="E1040" s="3">
        <f t="shared" si="419"/>
        <v>6.8014316201495654E-5</v>
      </c>
      <c r="F1040" s="3">
        <f t="shared" si="420"/>
        <v>1.04863331614083E-2</v>
      </c>
      <c r="G1040" s="3">
        <f t="shared" si="421"/>
        <v>2.8066057413545866E-2</v>
      </c>
      <c r="H1040" s="3">
        <f t="shared" si="422"/>
        <v>1.5</v>
      </c>
      <c r="J1040" s="3">
        <f t="shared" si="423"/>
        <v>0</v>
      </c>
      <c r="K1040" s="3">
        <f t="shared" si="416"/>
        <v>0</v>
      </c>
      <c r="L1040" s="13">
        <f t="shared" si="424"/>
        <v>0</v>
      </c>
      <c r="M1040" s="3" t="e">
        <f t="shared" si="425"/>
        <v>#DIV/0!</v>
      </c>
      <c r="N1040" s="3" t="e">
        <f t="shared" si="427"/>
        <v>#DIV/0!</v>
      </c>
      <c r="O1040" s="3">
        <v>1029</v>
      </c>
      <c r="P1040" s="3">
        <f t="shared" si="426"/>
        <v>4.083333333333333</v>
      </c>
      <c r="R1040" s="3" t="e">
        <f t="shared" si="406"/>
        <v>#NUM!</v>
      </c>
      <c r="S1040" s="3" t="e">
        <f t="shared" si="407"/>
        <v>#NUM!</v>
      </c>
      <c r="T1040" s="13" t="e">
        <f t="shared" si="408"/>
        <v>#NUM!</v>
      </c>
      <c r="U1040" s="13" t="e">
        <f t="shared" si="408"/>
        <v>#NUM!</v>
      </c>
      <c r="V1040" s="3" t="e">
        <f t="shared" si="409"/>
        <v>#NUM!</v>
      </c>
      <c r="W1040" s="13" t="e">
        <f t="shared" si="410"/>
        <v>#NUM!</v>
      </c>
      <c r="X1040" s="3" t="e">
        <f t="shared" si="411"/>
        <v>#NUM!</v>
      </c>
      <c r="Y1040" s="3" t="e">
        <f t="shared" si="412"/>
        <v>#NUM!</v>
      </c>
      <c r="Z1040" s="3" t="e">
        <f t="shared" si="413"/>
        <v>#NUM!</v>
      </c>
      <c r="AA1040" s="3" t="e">
        <f t="shared" si="414"/>
        <v>#NUM!</v>
      </c>
    </row>
    <row r="1041" spans="1:27" hidden="1">
      <c r="A1041" s="4">
        <v>41736</v>
      </c>
      <c r="B1041" s="3">
        <v>122.8887</v>
      </c>
      <c r="C1041" s="3">
        <f t="shared" si="417"/>
        <v>-5.4262031618062265E-4</v>
      </c>
      <c r="D1041" s="3">
        <f t="shared" si="418"/>
        <v>2.9443680753195892E-7</v>
      </c>
      <c r="E1041" s="3">
        <f t="shared" si="419"/>
        <v>6.6919039511453341E-5</v>
      </c>
      <c r="F1041" s="3">
        <f t="shared" si="420"/>
        <v>1.0838194606098679E-2</v>
      </c>
      <c r="G1041" s="3">
        <f t="shared" si="421"/>
        <v>2.7734022906583933E-2</v>
      </c>
      <c r="H1041" s="3">
        <f t="shared" si="422"/>
        <v>1.5</v>
      </c>
      <c r="J1041" s="3">
        <f t="shared" si="423"/>
        <v>0</v>
      </c>
      <c r="K1041" s="3">
        <f t="shared" si="416"/>
        <v>0</v>
      </c>
      <c r="L1041" s="13">
        <f t="shared" si="424"/>
        <v>0</v>
      </c>
      <c r="M1041" s="3" t="e">
        <f t="shared" si="425"/>
        <v>#DIV/0!</v>
      </c>
      <c r="N1041" s="3" t="e">
        <f t="shared" si="427"/>
        <v>#DIV/0!</v>
      </c>
      <c r="O1041" s="3">
        <v>1030</v>
      </c>
      <c r="P1041" s="3">
        <f t="shared" si="426"/>
        <v>4.087301587301587</v>
      </c>
      <c r="R1041" s="3" t="e">
        <f t="shared" si="406"/>
        <v>#NUM!</v>
      </c>
      <c r="S1041" s="3" t="e">
        <f t="shared" si="407"/>
        <v>#NUM!</v>
      </c>
      <c r="T1041" s="13" t="e">
        <f t="shared" si="408"/>
        <v>#NUM!</v>
      </c>
      <c r="U1041" s="13" t="e">
        <f t="shared" si="408"/>
        <v>#NUM!</v>
      </c>
      <c r="V1041" s="3" t="e">
        <f t="shared" si="409"/>
        <v>#NUM!</v>
      </c>
      <c r="W1041" s="13" t="e">
        <f t="shared" si="410"/>
        <v>#NUM!</v>
      </c>
      <c r="X1041" s="3" t="e">
        <f t="shared" si="411"/>
        <v>#NUM!</v>
      </c>
      <c r="Y1041" s="3" t="e">
        <f t="shared" si="412"/>
        <v>#NUM!</v>
      </c>
      <c r="Z1041" s="3" t="e">
        <f t="shared" si="413"/>
        <v>#NUM!</v>
      </c>
      <c r="AA1041" s="3" t="e">
        <f t="shared" si="414"/>
        <v>#NUM!</v>
      </c>
    </row>
    <row r="1042" spans="1:27" hidden="1">
      <c r="A1042" s="4">
        <v>41733</v>
      </c>
      <c r="B1042" s="3">
        <v>122.9554</v>
      </c>
      <c r="C1042" s="3">
        <f t="shared" si="417"/>
        <v>4.713609773365217E-3</v>
      </c>
      <c r="D1042" s="3">
        <f t="shared" si="418"/>
        <v>2.2218117095564093E-5</v>
      </c>
      <c r="E1042" s="3">
        <f t="shared" si="419"/>
        <v>7.4180672799325974E-5</v>
      </c>
      <c r="F1042" s="3">
        <f t="shared" si="420"/>
        <v>1.4129645600113894E-2</v>
      </c>
      <c r="G1042" s="3">
        <f t="shared" si="421"/>
        <v>2.844114870846591E-2</v>
      </c>
      <c r="H1042" s="3">
        <f t="shared" si="422"/>
        <v>1.5</v>
      </c>
      <c r="J1042" s="3">
        <f t="shared" si="423"/>
        <v>0</v>
      </c>
      <c r="K1042" s="3">
        <f t="shared" si="416"/>
        <v>0</v>
      </c>
      <c r="L1042" s="13">
        <f t="shared" si="424"/>
        <v>0</v>
      </c>
      <c r="M1042" s="3" t="e">
        <f t="shared" si="425"/>
        <v>#DIV/0!</v>
      </c>
      <c r="N1042" s="3" t="e">
        <f t="shared" si="427"/>
        <v>#DIV/0!</v>
      </c>
      <c r="O1042" s="3">
        <v>1031</v>
      </c>
      <c r="P1042" s="3">
        <f t="shared" si="426"/>
        <v>4.0912698412698409</v>
      </c>
      <c r="R1042" s="3" t="e">
        <f t="shared" si="406"/>
        <v>#NUM!</v>
      </c>
      <c r="S1042" s="3" t="e">
        <f t="shared" si="407"/>
        <v>#NUM!</v>
      </c>
      <c r="T1042" s="13" t="e">
        <f t="shared" si="408"/>
        <v>#NUM!</v>
      </c>
      <c r="U1042" s="13" t="e">
        <f t="shared" si="408"/>
        <v>#NUM!</v>
      </c>
      <c r="V1042" s="3" t="e">
        <f t="shared" si="409"/>
        <v>#NUM!</v>
      </c>
      <c r="W1042" s="13" t="e">
        <f t="shared" si="410"/>
        <v>#NUM!</v>
      </c>
      <c r="X1042" s="3" t="e">
        <f t="shared" si="411"/>
        <v>#NUM!</v>
      </c>
      <c r="Y1042" s="3" t="e">
        <f t="shared" si="412"/>
        <v>#NUM!</v>
      </c>
      <c r="Z1042" s="3" t="e">
        <f t="shared" si="413"/>
        <v>#NUM!</v>
      </c>
      <c r="AA1042" s="3" t="e">
        <f t="shared" si="414"/>
        <v>#NUM!</v>
      </c>
    </row>
    <row r="1043" spans="1:27" hidden="1">
      <c r="A1043" s="4">
        <v>41732</v>
      </c>
      <c r="B1043" s="3">
        <v>122.3772</v>
      </c>
      <c r="C1043" s="3">
        <f t="shared" si="417"/>
        <v>1.8820220969286321E-3</v>
      </c>
      <c r="D1043" s="3">
        <f t="shared" si="418"/>
        <v>3.5420071733276457E-6</v>
      </c>
      <c r="E1043" s="3">
        <f t="shared" si="419"/>
        <v>5.2282940340011049E-5</v>
      </c>
      <c r="F1043" s="3">
        <f t="shared" si="420"/>
        <v>9.9820611232232983E-3</v>
      </c>
      <c r="G1043" s="3">
        <f t="shared" si="421"/>
        <v>2.4412924351569328E-2</v>
      </c>
      <c r="H1043" s="3">
        <f t="shared" si="422"/>
        <v>1.5</v>
      </c>
      <c r="J1043" s="3">
        <f t="shared" si="423"/>
        <v>0</v>
      </c>
      <c r="K1043" s="3">
        <f t="shared" si="416"/>
        <v>0</v>
      </c>
      <c r="L1043" s="13">
        <f t="shared" si="424"/>
        <v>0</v>
      </c>
      <c r="M1043" s="3" t="e">
        <f t="shared" si="425"/>
        <v>#DIV/0!</v>
      </c>
      <c r="N1043" s="3" t="e">
        <f t="shared" si="427"/>
        <v>#DIV/0!</v>
      </c>
      <c r="O1043" s="3">
        <v>1032</v>
      </c>
      <c r="P1043" s="3">
        <f t="shared" si="426"/>
        <v>4.0952380952380949</v>
      </c>
      <c r="R1043" s="3" t="e">
        <f t="shared" si="406"/>
        <v>#NUM!</v>
      </c>
      <c r="S1043" s="3" t="e">
        <f t="shared" si="407"/>
        <v>#NUM!</v>
      </c>
      <c r="T1043" s="13" t="e">
        <f t="shared" si="408"/>
        <v>#NUM!</v>
      </c>
      <c r="U1043" s="13" t="e">
        <f t="shared" si="408"/>
        <v>#NUM!</v>
      </c>
      <c r="V1043" s="3" t="e">
        <f t="shared" si="409"/>
        <v>#NUM!</v>
      </c>
      <c r="W1043" s="13" t="e">
        <f t="shared" si="410"/>
        <v>#NUM!</v>
      </c>
      <c r="X1043" s="3" t="e">
        <f t="shared" si="411"/>
        <v>#NUM!</v>
      </c>
      <c r="Y1043" s="3" t="e">
        <f t="shared" si="412"/>
        <v>#NUM!</v>
      </c>
      <c r="Z1043" s="3" t="e">
        <f t="shared" si="413"/>
        <v>#NUM!</v>
      </c>
      <c r="AA1043" s="3" t="e">
        <f t="shared" si="414"/>
        <v>#NUM!</v>
      </c>
    </row>
    <row r="1044" spans="1:27" hidden="1">
      <c r="A1044" s="4">
        <v>41731</v>
      </c>
      <c r="B1044" s="3">
        <v>122.14709999999999</v>
      </c>
      <c r="C1044" s="3">
        <f t="shared" si="417"/>
        <v>-2.4162926220713068E-3</v>
      </c>
      <c r="D1044" s="3">
        <f t="shared" si="418"/>
        <v>5.8384700354762315E-6</v>
      </c>
      <c r="E1044" s="3">
        <f t="shared" si="419"/>
        <v>6.3287962524449581E-5</v>
      </c>
      <c r="F1044" s="3">
        <f t="shared" si="420"/>
        <v>4.285982215264425E-3</v>
      </c>
      <c r="G1044" s="3">
        <f t="shared" si="421"/>
        <v>2.8033113497644896E-2</v>
      </c>
      <c r="H1044" s="3">
        <f t="shared" si="422"/>
        <v>1.5</v>
      </c>
      <c r="J1044" s="3">
        <f t="shared" si="423"/>
        <v>0</v>
      </c>
      <c r="K1044" s="3">
        <f t="shared" si="416"/>
        <v>0</v>
      </c>
      <c r="L1044" s="13">
        <f t="shared" si="424"/>
        <v>0</v>
      </c>
      <c r="M1044" s="3" t="e">
        <f t="shared" si="425"/>
        <v>#DIV/0!</v>
      </c>
      <c r="N1044" s="3" t="e">
        <f t="shared" si="427"/>
        <v>#DIV/0!</v>
      </c>
      <c r="O1044" s="3">
        <v>1033</v>
      </c>
      <c r="P1044" s="3">
        <f t="shared" si="426"/>
        <v>4.0992063492063489</v>
      </c>
      <c r="R1044" s="3" t="e">
        <f t="shared" si="406"/>
        <v>#NUM!</v>
      </c>
      <c r="S1044" s="3" t="e">
        <f t="shared" si="407"/>
        <v>#NUM!</v>
      </c>
      <c r="T1044" s="13" t="e">
        <f t="shared" si="408"/>
        <v>#NUM!</v>
      </c>
      <c r="U1044" s="13" t="e">
        <f t="shared" si="408"/>
        <v>#NUM!</v>
      </c>
      <c r="V1044" s="3" t="e">
        <f t="shared" si="409"/>
        <v>#NUM!</v>
      </c>
      <c r="W1044" s="13" t="e">
        <f t="shared" si="410"/>
        <v>#NUM!</v>
      </c>
      <c r="X1044" s="3" t="e">
        <f t="shared" si="411"/>
        <v>#NUM!</v>
      </c>
      <c r="Y1044" s="3" t="e">
        <f t="shared" si="412"/>
        <v>#NUM!</v>
      </c>
      <c r="Z1044" s="3" t="e">
        <f t="shared" si="413"/>
        <v>#NUM!</v>
      </c>
      <c r="AA1044" s="3" t="e">
        <f t="shared" si="414"/>
        <v>#NUM!</v>
      </c>
    </row>
    <row r="1045" spans="1:27" hidden="1">
      <c r="A1045" s="4">
        <v>41730</v>
      </c>
      <c r="B1045" s="3">
        <v>122.4426</v>
      </c>
      <c r="C1045" s="3">
        <f t="shared" si="417"/>
        <v>-1.3311474224593522E-4</v>
      </c>
      <c r="D1045" s="3">
        <f t="shared" si="418"/>
        <v>1.7719534603201771E-8</v>
      </c>
      <c r="E1045" s="3">
        <f t="shared" si="419"/>
        <v>6.0881212348275779E-5</v>
      </c>
      <c r="F1045" s="3">
        <f t="shared" si="420"/>
        <v>8.5547650152590707E-3</v>
      </c>
      <c r="G1045" s="3">
        <f t="shared" si="421"/>
        <v>2.6851393870235218E-2</v>
      </c>
      <c r="H1045" s="3">
        <f t="shared" si="422"/>
        <v>1.5</v>
      </c>
      <c r="J1045" s="3">
        <f t="shared" si="423"/>
        <v>0</v>
      </c>
      <c r="K1045" s="3">
        <f t="shared" si="416"/>
        <v>0</v>
      </c>
      <c r="L1045" s="13">
        <f t="shared" si="424"/>
        <v>0</v>
      </c>
      <c r="M1045" s="3" t="e">
        <f t="shared" si="425"/>
        <v>#DIV/0!</v>
      </c>
      <c r="N1045" s="3" t="e">
        <f t="shared" si="427"/>
        <v>#DIV/0!</v>
      </c>
      <c r="O1045" s="3">
        <v>1034</v>
      </c>
      <c r="P1045" s="3">
        <f t="shared" si="426"/>
        <v>4.1031746031746028</v>
      </c>
      <c r="R1045" s="3" t="e">
        <f t="shared" si="406"/>
        <v>#NUM!</v>
      </c>
      <c r="S1045" s="3" t="e">
        <f t="shared" si="407"/>
        <v>#NUM!</v>
      </c>
      <c r="T1045" s="13" t="e">
        <f t="shared" si="408"/>
        <v>#NUM!</v>
      </c>
      <c r="U1045" s="13" t="e">
        <f t="shared" si="408"/>
        <v>#NUM!</v>
      </c>
      <c r="V1045" s="3" t="e">
        <f t="shared" si="409"/>
        <v>#NUM!</v>
      </c>
      <c r="W1045" s="13" t="e">
        <f t="shared" si="410"/>
        <v>#NUM!</v>
      </c>
      <c r="X1045" s="3" t="e">
        <f t="shared" si="411"/>
        <v>#NUM!</v>
      </c>
      <c r="Y1045" s="3" t="e">
        <f t="shared" si="412"/>
        <v>#NUM!</v>
      </c>
      <c r="Z1045" s="3" t="e">
        <f t="shared" si="413"/>
        <v>#NUM!</v>
      </c>
      <c r="AA1045" s="3" t="e">
        <f t="shared" si="414"/>
        <v>#NUM!</v>
      </c>
    </row>
    <row r="1046" spans="1:27" hidden="1">
      <c r="A1046" s="4">
        <v>41729</v>
      </c>
      <c r="B1046" s="3">
        <v>122.4589</v>
      </c>
      <c r="C1046" s="3">
        <f t="shared" si="417"/>
        <v>2.0907158409482835E-4</v>
      </c>
      <c r="D1046" s="3">
        <f t="shared" si="418"/>
        <v>4.3710927275920883E-8</v>
      </c>
      <c r="E1046" s="3">
        <f t="shared" si="419"/>
        <v>6.0941491299645035E-5</v>
      </c>
      <c r="F1046" s="3">
        <f t="shared" si="420"/>
        <v>8.967161847823122E-3</v>
      </c>
      <c r="G1046" s="3">
        <f t="shared" si="421"/>
        <v>2.6780673921026392E-2</v>
      </c>
      <c r="H1046" s="3">
        <f t="shared" si="422"/>
        <v>1.5</v>
      </c>
      <c r="J1046" s="3">
        <f t="shared" si="423"/>
        <v>0</v>
      </c>
      <c r="K1046" s="3">
        <f t="shared" si="416"/>
        <v>0</v>
      </c>
      <c r="L1046" s="13">
        <f t="shared" si="424"/>
        <v>0</v>
      </c>
      <c r="M1046" s="3" t="e">
        <f t="shared" si="425"/>
        <v>#DIV/0!</v>
      </c>
      <c r="N1046" s="3" t="e">
        <f t="shared" si="427"/>
        <v>#DIV/0!</v>
      </c>
      <c r="O1046" s="3">
        <v>1035</v>
      </c>
      <c r="P1046" s="3">
        <f t="shared" si="426"/>
        <v>4.1071428571428568</v>
      </c>
      <c r="R1046" s="3" t="e">
        <f t="shared" si="406"/>
        <v>#NUM!</v>
      </c>
      <c r="S1046" s="3" t="e">
        <f t="shared" si="407"/>
        <v>#NUM!</v>
      </c>
      <c r="T1046" s="13" t="e">
        <f t="shared" si="408"/>
        <v>#NUM!</v>
      </c>
      <c r="U1046" s="13" t="e">
        <f t="shared" si="408"/>
        <v>#NUM!</v>
      </c>
      <c r="V1046" s="3" t="e">
        <f t="shared" si="409"/>
        <v>#NUM!</v>
      </c>
      <c r="W1046" s="13" t="e">
        <f t="shared" si="410"/>
        <v>#NUM!</v>
      </c>
      <c r="X1046" s="3" t="e">
        <f t="shared" si="411"/>
        <v>#NUM!</v>
      </c>
      <c r="Y1046" s="3" t="e">
        <f t="shared" si="412"/>
        <v>#NUM!</v>
      </c>
      <c r="Z1046" s="3" t="e">
        <f t="shared" si="413"/>
        <v>#NUM!</v>
      </c>
      <c r="AA1046" s="3" t="e">
        <f t="shared" si="414"/>
        <v>#NUM!</v>
      </c>
    </row>
    <row r="1047" spans="1:27" hidden="1">
      <c r="A1047" s="4">
        <v>41726</v>
      </c>
      <c r="B1047" s="3">
        <v>122.4333</v>
      </c>
      <c r="C1047" s="3">
        <f t="shared" si="417"/>
        <v>-3.8870756043826824E-4</v>
      </c>
      <c r="D1047" s="3">
        <f t="shared" si="418"/>
        <v>1.5109356754186996E-7</v>
      </c>
      <c r="E1047" s="3">
        <f t="shared" si="419"/>
        <v>7.924203176312632E-5</v>
      </c>
      <c r="F1047" s="3">
        <f t="shared" si="420"/>
        <v>1.3041109221281155E-2</v>
      </c>
      <c r="G1047" s="3">
        <f t="shared" si="421"/>
        <v>2.9854734406638415E-2</v>
      </c>
      <c r="H1047" s="3">
        <f t="shared" si="422"/>
        <v>1.5</v>
      </c>
      <c r="J1047" s="3">
        <f t="shared" si="423"/>
        <v>0</v>
      </c>
      <c r="K1047" s="3">
        <f t="shared" si="416"/>
        <v>0</v>
      </c>
      <c r="L1047" s="13">
        <f t="shared" si="424"/>
        <v>0</v>
      </c>
      <c r="M1047" s="3" t="e">
        <f t="shared" si="425"/>
        <v>#DIV/0!</v>
      </c>
      <c r="N1047" s="3" t="e">
        <f t="shared" si="427"/>
        <v>#DIV/0!</v>
      </c>
      <c r="O1047" s="3">
        <v>1036</v>
      </c>
      <c r="P1047" s="3">
        <f t="shared" si="426"/>
        <v>4.1111111111111107</v>
      </c>
      <c r="R1047" s="3" t="e">
        <f t="shared" si="406"/>
        <v>#NUM!</v>
      </c>
      <c r="S1047" s="3" t="e">
        <f t="shared" si="407"/>
        <v>#NUM!</v>
      </c>
      <c r="T1047" s="13" t="e">
        <f t="shared" si="408"/>
        <v>#NUM!</v>
      </c>
      <c r="U1047" s="13" t="e">
        <f t="shared" si="408"/>
        <v>#NUM!</v>
      </c>
      <c r="V1047" s="3" t="e">
        <f t="shared" si="409"/>
        <v>#NUM!</v>
      </c>
      <c r="W1047" s="13" t="e">
        <f t="shared" si="410"/>
        <v>#NUM!</v>
      </c>
      <c r="X1047" s="3" t="e">
        <f t="shared" si="411"/>
        <v>#NUM!</v>
      </c>
      <c r="Y1047" s="3" t="e">
        <f t="shared" si="412"/>
        <v>#NUM!</v>
      </c>
      <c r="Z1047" s="3" t="e">
        <f t="shared" si="413"/>
        <v>#NUM!</v>
      </c>
      <c r="AA1047" s="3" t="e">
        <f t="shared" si="414"/>
        <v>#NUM!</v>
      </c>
    </row>
    <row r="1048" spans="1:27" hidden="1">
      <c r="A1048" s="4">
        <v>41725</v>
      </c>
      <c r="B1048" s="3">
        <v>122.48090000000001</v>
      </c>
      <c r="C1048" s="3">
        <f t="shared" si="417"/>
        <v>1.7446499457142927E-3</v>
      </c>
      <c r="D1048" s="3">
        <f t="shared" si="418"/>
        <v>3.0438034330808845E-6</v>
      </c>
      <c r="E1048" s="3">
        <f t="shared" si="419"/>
        <v>8.3965291669282679E-5</v>
      </c>
      <c r="F1048" s="3">
        <f t="shared" si="420"/>
        <v>1.1222022979368713E-2</v>
      </c>
      <c r="G1048" s="3">
        <f t="shared" si="421"/>
        <v>3.1282972703865437E-2</v>
      </c>
      <c r="H1048" s="3">
        <f t="shared" si="422"/>
        <v>1.5</v>
      </c>
      <c r="J1048" s="3">
        <f t="shared" si="423"/>
        <v>0</v>
      </c>
      <c r="K1048" s="3">
        <f t="shared" si="416"/>
        <v>0</v>
      </c>
      <c r="L1048" s="13">
        <f t="shared" si="424"/>
        <v>0</v>
      </c>
      <c r="M1048" s="3" t="e">
        <f t="shared" si="425"/>
        <v>#DIV/0!</v>
      </c>
      <c r="N1048" s="3" t="e">
        <f t="shared" si="427"/>
        <v>#DIV/0!</v>
      </c>
      <c r="O1048" s="3">
        <v>1037</v>
      </c>
      <c r="P1048" s="3">
        <f t="shared" si="426"/>
        <v>4.1150793650793647</v>
      </c>
      <c r="R1048" s="3" t="e">
        <f t="shared" si="406"/>
        <v>#NUM!</v>
      </c>
      <c r="S1048" s="3" t="e">
        <f t="shared" si="407"/>
        <v>#NUM!</v>
      </c>
      <c r="T1048" s="13" t="e">
        <f t="shared" si="408"/>
        <v>#NUM!</v>
      </c>
      <c r="U1048" s="13" t="e">
        <f t="shared" si="408"/>
        <v>#NUM!</v>
      </c>
      <c r="V1048" s="3" t="e">
        <f t="shared" si="409"/>
        <v>#NUM!</v>
      </c>
      <c r="W1048" s="13" t="e">
        <f t="shared" si="410"/>
        <v>#NUM!</v>
      </c>
      <c r="X1048" s="3" t="e">
        <f t="shared" si="411"/>
        <v>#NUM!</v>
      </c>
      <c r="Y1048" s="3" t="e">
        <f t="shared" si="412"/>
        <v>#NUM!</v>
      </c>
      <c r="Z1048" s="3" t="e">
        <f t="shared" si="413"/>
        <v>#NUM!</v>
      </c>
      <c r="AA1048" s="3" t="e">
        <f t="shared" si="414"/>
        <v>#NUM!</v>
      </c>
    </row>
    <row r="1049" spans="1:27" hidden="1">
      <c r="A1049" s="4">
        <v>41724</v>
      </c>
      <c r="B1049" s="3">
        <v>122.26739999999999</v>
      </c>
      <c r="C1049" s="3">
        <f t="shared" si="417"/>
        <v>2.265637195744818E-3</v>
      </c>
      <c r="D1049" s="3">
        <f t="shared" si="418"/>
        <v>5.1331119027424424E-6</v>
      </c>
      <c r="E1049" s="3">
        <f t="shared" si="419"/>
        <v>1.0352121726713617E-4</v>
      </c>
      <c r="F1049" s="3">
        <f t="shared" si="420"/>
        <v>1.4231290263785206E-2</v>
      </c>
      <c r="G1049" s="3">
        <f t="shared" si="421"/>
        <v>3.4304134959877476E-2</v>
      </c>
      <c r="H1049" s="3">
        <f t="shared" si="422"/>
        <v>1.5</v>
      </c>
      <c r="J1049" s="3">
        <f t="shared" si="423"/>
        <v>0</v>
      </c>
      <c r="K1049" s="3">
        <f t="shared" si="416"/>
        <v>0</v>
      </c>
      <c r="L1049" s="13">
        <f t="shared" si="424"/>
        <v>0</v>
      </c>
      <c r="M1049" s="3" t="e">
        <f t="shared" si="425"/>
        <v>#DIV/0!</v>
      </c>
      <c r="N1049" s="3" t="e">
        <f t="shared" si="427"/>
        <v>#DIV/0!</v>
      </c>
      <c r="O1049" s="3">
        <v>1038</v>
      </c>
      <c r="P1049" s="3">
        <f t="shared" si="426"/>
        <v>4.1190476190476186</v>
      </c>
      <c r="R1049" s="3" t="e">
        <f t="shared" si="406"/>
        <v>#NUM!</v>
      </c>
      <c r="S1049" s="3" t="e">
        <f t="shared" si="407"/>
        <v>#NUM!</v>
      </c>
      <c r="T1049" s="13" t="e">
        <f t="shared" si="408"/>
        <v>#NUM!</v>
      </c>
      <c r="U1049" s="13" t="e">
        <f t="shared" si="408"/>
        <v>#NUM!</v>
      </c>
      <c r="V1049" s="3" t="e">
        <f t="shared" si="409"/>
        <v>#NUM!</v>
      </c>
      <c r="W1049" s="13" t="e">
        <f t="shared" si="410"/>
        <v>#NUM!</v>
      </c>
      <c r="X1049" s="3" t="e">
        <f t="shared" si="411"/>
        <v>#NUM!</v>
      </c>
      <c r="Y1049" s="3" t="e">
        <f t="shared" si="412"/>
        <v>#NUM!</v>
      </c>
      <c r="Z1049" s="3" t="e">
        <f t="shared" si="413"/>
        <v>#NUM!</v>
      </c>
      <c r="AA1049" s="3" t="e">
        <f t="shared" si="414"/>
        <v>#NUM!</v>
      </c>
    </row>
    <row r="1050" spans="1:27" hidden="1">
      <c r="A1050" s="4">
        <v>41723</v>
      </c>
      <c r="B1050" s="3">
        <v>121.9907</v>
      </c>
      <c r="C1050" s="3">
        <f t="shared" si="417"/>
        <v>7.4623686887992249E-4</v>
      </c>
      <c r="D1050" s="3">
        <f t="shared" si="418"/>
        <v>5.5686946447571064E-7</v>
      </c>
      <c r="E1050" s="3">
        <f t="shared" si="419"/>
        <v>1.057764405074531E-4</v>
      </c>
      <c r="F1050" s="3">
        <f t="shared" si="420"/>
        <v>1.4683802280842984E-2</v>
      </c>
      <c r="G1050" s="3">
        <f t="shared" si="421"/>
        <v>3.4596911701154608E-2</v>
      </c>
      <c r="H1050" s="3">
        <f t="shared" si="422"/>
        <v>1.5</v>
      </c>
      <c r="J1050" s="3">
        <f t="shared" si="423"/>
        <v>0</v>
      </c>
      <c r="K1050" s="3">
        <f t="shared" si="416"/>
        <v>0</v>
      </c>
      <c r="L1050" s="13">
        <f t="shared" si="424"/>
        <v>0</v>
      </c>
      <c r="M1050" s="3" t="e">
        <f t="shared" si="425"/>
        <v>#DIV/0!</v>
      </c>
      <c r="N1050" s="3" t="e">
        <f t="shared" si="427"/>
        <v>#DIV/0!</v>
      </c>
      <c r="O1050" s="3">
        <v>1039</v>
      </c>
      <c r="P1050" s="3">
        <f t="shared" si="426"/>
        <v>4.1230158730158726</v>
      </c>
      <c r="R1050" s="3" t="e">
        <f t="shared" ref="R1050:R1113" si="428">(LN(L1050/1000)+(Q1050+((N1050^2)/2))*P1050)/(N1050*SQRT(P1050))</f>
        <v>#NUM!</v>
      </c>
      <c r="S1050" s="3" t="e">
        <f t="shared" ref="S1050:S1113" si="429">R1050-(N1050*SQRT(P1050))</f>
        <v>#NUM!</v>
      </c>
      <c r="T1050" s="13" t="e">
        <f t="shared" ref="T1050:U1113" si="430">_xlfn.NORM.S.DIST(R1050,TRUE)</f>
        <v>#NUM!</v>
      </c>
      <c r="U1050" s="13" t="e">
        <f t="shared" si="430"/>
        <v>#NUM!</v>
      </c>
      <c r="V1050" s="3" t="e">
        <f t="shared" ref="V1050:V1113" si="431">(L1050*T1050) - ( 1000* EXP(-Q1050*P1050) *U1050 )</f>
        <v>#NUM!</v>
      </c>
      <c r="W1050" s="13" t="e">
        <f t="shared" ref="W1050:W1113" si="432">T1050</f>
        <v>#NUM!</v>
      </c>
      <c r="X1050" s="3" t="e">
        <f t="shared" ref="X1050:X1113" si="433" xml:space="preserve"> _xlfn.NORM.S.DIST(R1050,FALSE) / ( L1050 * N1050 * SQRT(P1050) )</f>
        <v>#NUM!</v>
      </c>
      <c r="Y1050" s="3" t="e">
        <f t="shared" ref="Y1050:Y1113" si="434">- ( (L1050* _xlfn.NORM.S.DIST(R1050,FALSE)  * N1050  ) / ( 2* SQRT(P1050) ) ) - Q1050 * 1000 * ( EXP(-Q1050*P1050) ) *U1050</f>
        <v>#NUM!</v>
      </c>
      <c r="Z1050" s="3" t="e">
        <f t="shared" ref="Z1050:Z1113" si="435" xml:space="preserve"> L1050 * SQRT(P1050) * _xlfn.NORM.S.DIST(R1050,FALSE)</f>
        <v>#NUM!</v>
      </c>
      <c r="AA1050" s="3" t="e">
        <f t="shared" ref="AA1050:AA1113" si="436">1000 * P1050 * EXP(-Q1050*P1050) * U1050</f>
        <v>#NUM!</v>
      </c>
    </row>
    <row r="1051" spans="1:27" hidden="1">
      <c r="A1051" s="4">
        <v>41722</v>
      </c>
      <c r="B1051" s="3">
        <v>121.8997</v>
      </c>
      <c r="C1051" s="3">
        <f t="shared" si="417"/>
        <v>2.9428072035823437E-3</v>
      </c>
      <c r="D1051" s="3">
        <f t="shared" si="418"/>
        <v>8.6601142374561342E-6</v>
      </c>
      <c r="E1051" s="3">
        <f t="shared" si="419"/>
        <v>1.1314274692574697E-4</v>
      </c>
      <c r="F1051" s="3">
        <f t="shared" si="420"/>
        <v>1.6752379061704292E-2</v>
      </c>
      <c r="G1051" s="3">
        <f t="shared" si="421"/>
        <v>3.5338279847799386E-2</v>
      </c>
      <c r="H1051" s="3">
        <f t="shared" si="422"/>
        <v>1.5</v>
      </c>
      <c r="J1051" s="3">
        <f t="shared" si="423"/>
        <v>0</v>
      </c>
      <c r="K1051" s="3">
        <f t="shared" si="416"/>
        <v>0</v>
      </c>
      <c r="L1051" s="13">
        <f t="shared" si="424"/>
        <v>0</v>
      </c>
      <c r="M1051" s="3" t="e">
        <f t="shared" si="425"/>
        <v>#DIV/0!</v>
      </c>
      <c r="N1051" s="3" t="e">
        <f t="shared" si="427"/>
        <v>#DIV/0!</v>
      </c>
      <c r="O1051" s="3">
        <v>1040</v>
      </c>
      <c r="P1051" s="3">
        <f t="shared" si="426"/>
        <v>4.1269841269841274</v>
      </c>
      <c r="R1051" s="3" t="e">
        <f t="shared" si="428"/>
        <v>#NUM!</v>
      </c>
      <c r="S1051" s="3" t="e">
        <f t="shared" si="429"/>
        <v>#NUM!</v>
      </c>
      <c r="T1051" s="13" t="e">
        <f t="shared" si="430"/>
        <v>#NUM!</v>
      </c>
      <c r="U1051" s="13" t="e">
        <f t="shared" si="430"/>
        <v>#NUM!</v>
      </c>
      <c r="V1051" s="3" t="e">
        <f t="shared" si="431"/>
        <v>#NUM!</v>
      </c>
      <c r="W1051" s="13" t="e">
        <f t="shared" si="432"/>
        <v>#NUM!</v>
      </c>
      <c r="X1051" s="3" t="e">
        <f t="shared" si="433"/>
        <v>#NUM!</v>
      </c>
      <c r="Y1051" s="3" t="e">
        <f t="shared" si="434"/>
        <v>#NUM!</v>
      </c>
      <c r="Z1051" s="3" t="e">
        <f t="shared" si="435"/>
        <v>#NUM!</v>
      </c>
      <c r="AA1051" s="3" t="e">
        <f t="shared" si="436"/>
        <v>#NUM!</v>
      </c>
    </row>
    <row r="1052" spans="1:27" hidden="1">
      <c r="A1052" s="4">
        <v>41719</v>
      </c>
      <c r="B1052" s="3">
        <v>121.5415</v>
      </c>
      <c r="C1052" s="3">
        <f t="shared" si="417"/>
        <v>1.4268679217217775E-3</v>
      </c>
      <c r="D1052" s="3">
        <f t="shared" si="418"/>
        <v>2.0359520660386247E-6</v>
      </c>
      <c r="E1052" s="3">
        <f t="shared" si="419"/>
        <v>1.0551396625099614E-4</v>
      </c>
      <c r="F1052" s="3">
        <f t="shared" si="420"/>
        <v>1.2794025914943944E-2</v>
      </c>
      <c r="G1052" s="3">
        <f t="shared" si="421"/>
        <v>3.5019324698255236E-2</v>
      </c>
      <c r="H1052" s="3">
        <f t="shared" si="422"/>
        <v>1.5</v>
      </c>
      <c r="J1052" s="3">
        <f t="shared" si="423"/>
        <v>0</v>
      </c>
      <c r="K1052" s="3">
        <f t="shared" si="416"/>
        <v>0</v>
      </c>
      <c r="L1052" s="13">
        <f t="shared" si="424"/>
        <v>0</v>
      </c>
      <c r="M1052" s="3" t="e">
        <f t="shared" si="425"/>
        <v>#DIV/0!</v>
      </c>
      <c r="N1052" s="3" t="e">
        <f t="shared" si="427"/>
        <v>#DIV/0!</v>
      </c>
      <c r="O1052" s="3">
        <v>1041</v>
      </c>
      <c r="P1052" s="3">
        <f t="shared" si="426"/>
        <v>4.1309523809523814</v>
      </c>
      <c r="R1052" s="3" t="e">
        <f t="shared" si="428"/>
        <v>#NUM!</v>
      </c>
      <c r="S1052" s="3" t="e">
        <f t="shared" si="429"/>
        <v>#NUM!</v>
      </c>
      <c r="T1052" s="13" t="e">
        <f t="shared" si="430"/>
        <v>#NUM!</v>
      </c>
      <c r="U1052" s="13" t="e">
        <f t="shared" si="430"/>
        <v>#NUM!</v>
      </c>
      <c r="V1052" s="3" t="e">
        <f t="shared" si="431"/>
        <v>#NUM!</v>
      </c>
      <c r="W1052" s="13" t="e">
        <f t="shared" si="432"/>
        <v>#NUM!</v>
      </c>
      <c r="X1052" s="3" t="e">
        <f t="shared" si="433"/>
        <v>#NUM!</v>
      </c>
      <c r="Y1052" s="3" t="e">
        <f t="shared" si="434"/>
        <v>#NUM!</v>
      </c>
      <c r="Z1052" s="3" t="e">
        <f t="shared" si="435"/>
        <v>#NUM!</v>
      </c>
      <c r="AA1052" s="3" t="e">
        <f t="shared" si="436"/>
        <v>#NUM!</v>
      </c>
    </row>
    <row r="1053" spans="1:27" hidden="1">
      <c r="A1053" s="4">
        <v>41718</v>
      </c>
      <c r="B1053" s="3">
        <v>121.3682</v>
      </c>
      <c r="C1053" s="3">
        <f t="shared" si="417"/>
        <v>-2.4383562113764242E-3</v>
      </c>
      <c r="D1053" s="3">
        <f t="shared" si="418"/>
        <v>5.9455810135579888E-6</v>
      </c>
      <c r="E1053" s="3">
        <f t="shared" si="419"/>
        <v>1.1097919970037184E-4</v>
      </c>
      <c r="F1053" s="3">
        <f t="shared" si="420"/>
        <v>1.4105987216706964E-2</v>
      </c>
      <c r="G1053" s="3">
        <f t="shared" si="421"/>
        <v>3.5678862436311055E-2</v>
      </c>
      <c r="H1053" s="3">
        <f t="shared" si="422"/>
        <v>1.5</v>
      </c>
      <c r="J1053" s="3">
        <f t="shared" si="423"/>
        <v>0</v>
      </c>
      <c r="K1053" s="3">
        <f t="shared" si="416"/>
        <v>0</v>
      </c>
      <c r="L1053" s="13">
        <f t="shared" si="424"/>
        <v>0</v>
      </c>
      <c r="M1053" s="3" t="e">
        <f t="shared" si="425"/>
        <v>#DIV/0!</v>
      </c>
      <c r="N1053" s="3" t="e">
        <f t="shared" si="427"/>
        <v>#DIV/0!</v>
      </c>
      <c r="O1053" s="3">
        <v>1042</v>
      </c>
      <c r="P1053" s="3">
        <f t="shared" si="426"/>
        <v>4.1349206349206353</v>
      </c>
      <c r="R1053" s="3" t="e">
        <f t="shared" si="428"/>
        <v>#NUM!</v>
      </c>
      <c r="S1053" s="3" t="e">
        <f t="shared" si="429"/>
        <v>#NUM!</v>
      </c>
      <c r="T1053" s="13" t="e">
        <f t="shared" si="430"/>
        <v>#NUM!</v>
      </c>
      <c r="U1053" s="13" t="e">
        <f t="shared" si="430"/>
        <v>#NUM!</v>
      </c>
      <c r="V1053" s="3" t="e">
        <f t="shared" si="431"/>
        <v>#NUM!</v>
      </c>
      <c r="W1053" s="13" t="e">
        <f t="shared" si="432"/>
        <v>#NUM!</v>
      </c>
      <c r="X1053" s="3" t="e">
        <f t="shared" si="433"/>
        <v>#NUM!</v>
      </c>
      <c r="Y1053" s="3" t="e">
        <f t="shared" si="434"/>
        <v>#NUM!</v>
      </c>
      <c r="Z1053" s="3" t="e">
        <f t="shared" si="435"/>
        <v>#NUM!</v>
      </c>
      <c r="AA1053" s="3" t="e">
        <f t="shared" si="436"/>
        <v>#NUM!</v>
      </c>
    </row>
    <row r="1054" spans="1:27" hidden="1">
      <c r="A1054" s="4">
        <v>41717</v>
      </c>
      <c r="B1054" s="3">
        <v>121.6645</v>
      </c>
      <c r="C1054" s="3">
        <f t="shared" si="417"/>
        <v>-1.9288578712086792E-3</v>
      </c>
      <c r="D1054" s="3">
        <f t="shared" si="418"/>
        <v>3.7204926873236776E-6</v>
      </c>
      <c r="E1054" s="3">
        <f t="shared" si="419"/>
        <v>1.1458961639124314E-4</v>
      </c>
      <c r="F1054" s="3">
        <f t="shared" si="420"/>
        <v>1.3453065746536604E-2</v>
      </c>
      <c r="G1054" s="3">
        <f t="shared" si="421"/>
        <v>3.6466541245391823E-2</v>
      </c>
      <c r="H1054" s="3">
        <f t="shared" si="422"/>
        <v>1.5</v>
      </c>
      <c r="J1054" s="3">
        <f t="shared" si="423"/>
        <v>0</v>
      </c>
      <c r="K1054" s="3">
        <f t="shared" si="416"/>
        <v>0</v>
      </c>
      <c r="L1054" s="13">
        <f t="shared" si="424"/>
        <v>0</v>
      </c>
      <c r="M1054" s="3" t="e">
        <f t="shared" si="425"/>
        <v>#DIV/0!</v>
      </c>
      <c r="N1054" s="3" t="e">
        <f t="shared" si="427"/>
        <v>#DIV/0!</v>
      </c>
      <c r="O1054" s="3">
        <v>1043</v>
      </c>
      <c r="P1054" s="3">
        <f t="shared" si="426"/>
        <v>4.1388888888888893</v>
      </c>
      <c r="R1054" s="3" t="e">
        <f t="shared" si="428"/>
        <v>#NUM!</v>
      </c>
      <c r="S1054" s="3" t="e">
        <f t="shared" si="429"/>
        <v>#NUM!</v>
      </c>
      <c r="T1054" s="13" t="e">
        <f t="shared" si="430"/>
        <v>#NUM!</v>
      </c>
      <c r="U1054" s="13" t="e">
        <f t="shared" si="430"/>
        <v>#NUM!</v>
      </c>
      <c r="V1054" s="3" t="e">
        <f t="shared" si="431"/>
        <v>#NUM!</v>
      </c>
      <c r="W1054" s="13" t="e">
        <f t="shared" si="432"/>
        <v>#NUM!</v>
      </c>
      <c r="X1054" s="3" t="e">
        <f t="shared" si="433"/>
        <v>#NUM!</v>
      </c>
      <c r="Y1054" s="3" t="e">
        <f t="shared" si="434"/>
        <v>#NUM!</v>
      </c>
      <c r="Z1054" s="3" t="e">
        <f t="shared" si="435"/>
        <v>#NUM!</v>
      </c>
      <c r="AA1054" s="3" t="e">
        <f t="shared" si="436"/>
        <v>#NUM!</v>
      </c>
    </row>
    <row r="1055" spans="1:27" hidden="1">
      <c r="A1055" s="4">
        <v>41716</v>
      </c>
      <c r="B1055" s="3">
        <v>121.8994</v>
      </c>
      <c r="C1055" s="3">
        <f t="shared" si="417"/>
        <v>8.3382169254732276E-4</v>
      </c>
      <c r="D1055" s="3">
        <f t="shared" si="418"/>
        <v>6.952586149624821E-7</v>
      </c>
      <c r="E1055" s="3">
        <f t="shared" si="419"/>
        <v>1.1175915955336143E-4</v>
      </c>
      <c r="F1055" s="3">
        <f t="shared" si="420"/>
        <v>1.4438506504564698E-2</v>
      </c>
      <c r="G1055" s="3">
        <f t="shared" si="421"/>
        <v>3.5732744286165165E-2</v>
      </c>
      <c r="H1055" s="3">
        <f t="shared" si="422"/>
        <v>1.5</v>
      </c>
      <c r="J1055" s="3">
        <f t="shared" si="423"/>
        <v>0</v>
      </c>
      <c r="K1055" s="3">
        <f t="shared" si="416"/>
        <v>0</v>
      </c>
      <c r="L1055" s="13">
        <f t="shared" si="424"/>
        <v>0</v>
      </c>
      <c r="M1055" s="3" t="e">
        <f t="shared" si="425"/>
        <v>#DIV/0!</v>
      </c>
      <c r="N1055" s="3" t="e">
        <f t="shared" si="427"/>
        <v>#DIV/0!</v>
      </c>
      <c r="O1055" s="3">
        <v>1044</v>
      </c>
      <c r="P1055" s="3">
        <f t="shared" si="426"/>
        <v>4.1428571428571432</v>
      </c>
      <c r="R1055" s="3" t="e">
        <f t="shared" si="428"/>
        <v>#NUM!</v>
      </c>
      <c r="S1055" s="3" t="e">
        <f t="shared" si="429"/>
        <v>#NUM!</v>
      </c>
      <c r="T1055" s="13" t="e">
        <f t="shared" si="430"/>
        <v>#NUM!</v>
      </c>
      <c r="U1055" s="13" t="e">
        <f t="shared" si="430"/>
        <v>#NUM!</v>
      </c>
      <c r="V1055" s="3" t="e">
        <f t="shared" si="431"/>
        <v>#NUM!</v>
      </c>
      <c r="W1055" s="13" t="e">
        <f t="shared" si="432"/>
        <v>#NUM!</v>
      </c>
      <c r="X1055" s="3" t="e">
        <f t="shared" si="433"/>
        <v>#NUM!</v>
      </c>
      <c r="Y1055" s="3" t="e">
        <f t="shared" si="434"/>
        <v>#NUM!</v>
      </c>
      <c r="Z1055" s="3" t="e">
        <f t="shared" si="435"/>
        <v>#NUM!</v>
      </c>
      <c r="AA1055" s="3" t="e">
        <f t="shared" si="436"/>
        <v>#NUM!</v>
      </c>
    </row>
    <row r="1056" spans="1:27" hidden="1">
      <c r="A1056" s="4">
        <v>41715</v>
      </c>
      <c r="B1056" s="3">
        <v>121.7978</v>
      </c>
      <c r="C1056" s="3">
        <f t="shared" si="417"/>
        <v>4.9438398874364212E-4</v>
      </c>
      <c r="D1056" s="3">
        <f t="shared" si="418"/>
        <v>2.4441552832607364E-7</v>
      </c>
      <c r="E1056" s="3">
        <f t="shared" si="419"/>
        <v>1.1815817599565182E-4</v>
      </c>
      <c r="F1056" s="3">
        <f t="shared" si="420"/>
        <v>1.6268192847907793E-2</v>
      </c>
      <c r="G1056" s="3">
        <f t="shared" si="421"/>
        <v>3.6360155877926056E-2</v>
      </c>
      <c r="H1056" s="3">
        <f t="shared" si="422"/>
        <v>1.5</v>
      </c>
      <c r="J1056" s="3">
        <f t="shared" si="423"/>
        <v>0</v>
      </c>
      <c r="K1056" s="3">
        <f t="shared" si="416"/>
        <v>0</v>
      </c>
      <c r="L1056" s="13">
        <f t="shared" si="424"/>
        <v>0</v>
      </c>
      <c r="M1056" s="3" t="e">
        <f t="shared" si="425"/>
        <v>#DIV/0!</v>
      </c>
      <c r="N1056" s="3" t="e">
        <f t="shared" si="427"/>
        <v>#DIV/0!</v>
      </c>
      <c r="O1056" s="3">
        <v>1045</v>
      </c>
      <c r="P1056" s="3">
        <f t="shared" si="426"/>
        <v>4.1468253968253972</v>
      </c>
      <c r="R1056" s="3" t="e">
        <f t="shared" si="428"/>
        <v>#NUM!</v>
      </c>
      <c r="S1056" s="3" t="e">
        <f t="shared" si="429"/>
        <v>#NUM!</v>
      </c>
      <c r="T1056" s="13" t="e">
        <f t="shared" si="430"/>
        <v>#NUM!</v>
      </c>
      <c r="U1056" s="13" t="e">
        <f t="shared" si="430"/>
        <v>#NUM!</v>
      </c>
      <c r="V1056" s="3" t="e">
        <f t="shared" si="431"/>
        <v>#NUM!</v>
      </c>
      <c r="W1056" s="13" t="e">
        <f t="shared" si="432"/>
        <v>#NUM!</v>
      </c>
      <c r="X1056" s="3" t="e">
        <f t="shared" si="433"/>
        <v>#NUM!</v>
      </c>
      <c r="Y1056" s="3" t="e">
        <f t="shared" si="434"/>
        <v>#NUM!</v>
      </c>
      <c r="Z1056" s="3" t="e">
        <f t="shared" si="435"/>
        <v>#NUM!</v>
      </c>
      <c r="AA1056" s="3" t="e">
        <f t="shared" si="436"/>
        <v>#NUM!</v>
      </c>
    </row>
    <row r="1057" spans="1:27" hidden="1">
      <c r="A1057" s="4">
        <v>41712</v>
      </c>
      <c r="B1057" s="3">
        <v>121.7376</v>
      </c>
      <c r="C1057" s="3">
        <f t="shared" si="417"/>
        <v>5.3900915648551E-4</v>
      </c>
      <c r="D1057" s="3">
        <f t="shared" si="418"/>
        <v>2.9053087077522099E-7</v>
      </c>
      <c r="E1057" s="3">
        <f t="shared" si="419"/>
        <v>1.2147735326906221E-4</v>
      </c>
      <c r="F1057" s="3">
        <f t="shared" si="420"/>
        <v>1.7661556936036826E-2</v>
      </c>
      <c r="G1057" s="3">
        <f t="shared" si="421"/>
        <v>3.6525311461301953E-2</v>
      </c>
      <c r="H1057" s="3">
        <f t="shared" si="422"/>
        <v>1.5</v>
      </c>
      <c r="J1057" s="3">
        <f t="shared" si="423"/>
        <v>0</v>
      </c>
      <c r="K1057" s="3">
        <f t="shared" si="416"/>
        <v>0</v>
      </c>
      <c r="L1057" s="13">
        <f t="shared" si="424"/>
        <v>0</v>
      </c>
      <c r="M1057" s="3" t="e">
        <f t="shared" si="425"/>
        <v>#DIV/0!</v>
      </c>
      <c r="N1057" s="3" t="e">
        <f t="shared" si="427"/>
        <v>#DIV/0!</v>
      </c>
      <c r="O1057" s="3">
        <v>1046</v>
      </c>
      <c r="P1057" s="3">
        <f t="shared" si="426"/>
        <v>4.1507936507936511</v>
      </c>
      <c r="R1057" s="3" t="e">
        <f t="shared" si="428"/>
        <v>#NUM!</v>
      </c>
      <c r="S1057" s="3" t="e">
        <f t="shared" si="429"/>
        <v>#NUM!</v>
      </c>
      <c r="T1057" s="13" t="e">
        <f t="shared" si="430"/>
        <v>#NUM!</v>
      </c>
      <c r="U1057" s="13" t="e">
        <f t="shared" si="430"/>
        <v>#NUM!</v>
      </c>
      <c r="V1057" s="3" t="e">
        <f t="shared" si="431"/>
        <v>#NUM!</v>
      </c>
      <c r="W1057" s="13" t="e">
        <f t="shared" si="432"/>
        <v>#NUM!</v>
      </c>
      <c r="X1057" s="3" t="e">
        <f t="shared" si="433"/>
        <v>#NUM!</v>
      </c>
      <c r="Y1057" s="3" t="e">
        <f t="shared" si="434"/>
        <v>#NUM!</v>
      </c>
      <c r="Z1057" s="3" t="e">
        <f t="shared" si="435"/>
        <v>#NUM!</v>
      </c>
      <c r="AA1057" s="3" t="e">
        <f t="shared" si="436"/>
        <v>#NUM!</v>
      </c>
    </row>
    <row r="1058" spans="1:27" hidden="1">
      <c r="A1058" s="4">
        <v>41711</v>
      </c>
      <c r="B1058" s="3">
        <v>121.672</v>
      </c>
      <c r="C1058" s="3">
        <f t="shared" si="417"/>
        <v>1.1998450440483313E-3</v>
      </c>
      <c r="D1058" s="3">
        <f t="shared" si="418"/>
        <v>1.4396281297273421E-6</v>
      </c>
      <c r="E1058" s="3">
        <f t="shared" si="419"/>
        <v>1.2124047012078663E-4</v>
      </c>
      <c r="F1058" s="3">
        <f t="shared" si="420"/>
        <v>1.7354167559578058E-2</v>
      </c>
      <c r="G1058" s="3">
        <f t="shared" si="421"/>
        <v>3.657724197584869E-2</v>
      </c>
      <c r="H1058" s="3">
        <f t="shared" si="422"/>
        <v>1.5</v>
      </c>
      <c r="J1058" s="3">
        <f t="shared" si="423"/>
        <v>0</v>
      </c>
      <c r="K1058" s="3">
        <f t="shared" si="416"/>
        <v>0</v>
      </c>
      <c r="L1058" s="13">
        <f t="shared" si="424"/>
        <v>0</v>
      </c>
      <c r="M1058" s="3" t="e">
        <f t="shared" si="425"/>
        <v>#DIV/0!</v>
      </c>
      <c r="N1058" s="3" t="e">
        <f t="shared" si="427"/>
        <v>#DIV/0!</v>
      </c>
      <c r="O1058" s="3">
        <v>1047</v>
      </c>
      <c r="P1058" s="3">
        <f t="shared" si="426"/>
        <v>4.1547619047619051</v>
      </c>
      <c r="R1058" s="3" t="e">
        <f t="shared" si="428"/>
        <v>#NUM!</v>
      </c>
      <c r="S1058" s="3" t="e">
        <f t="shared" si="429"/>
        <v>#NUM!</v>
      </c>
      <c r="T1058" s="13" t="e">
        <f t="shared" si="430"/>
        <v>#NUM!</v>
      </c>
      <c r="U1058" s="13" t="e">
        <f t="shared" si="430"/>
        <v>#NUM!</v>
      </c>
      <c r="V1058" s="3" t="e">
        <f t="shared" si="431"/>
        <v>#NUM!</v>
      </c>
      <c r="W1058" s="13" t="e">
        <f t="shared" si="432"/>
        <v>#NUM!</v>
      </c>
      <c r="X1058" s="3" t="e">
        <f t="shared" si="433"/>
        <v>#NUM!</v>
      </c>
      <c r="Y1058" s="3" t="e">
        <f t="shared" si="434"/>
        <v>#NUM!</v>
      </c>
      <c r="Z1058" s="3" t="e">
        <f t="shared" si="435"/>
        <v>#NUM!</v>
      </c>
      <c r="AA1058" s="3" t="e">
        <f t="shared" si="436"/>
        <v>#NUM!</v>
      </c>
    </row>
    <row r="1059" spans="1:27" hidden="1">
      <c r="A1059" s="4">
        <v>41710</v>
      </c>
      <c r="B1059" s="3">
        <v>121.5261</v>
      </c>
      <c r="C1059" s="3">
        <f t="shared" si="417"/>
        <v>1.0686541245505813E-3</v>
      </c>
      <c r="D1059" s="3">
        <f t="shared" si="418"/>
        <v>1.1420216379189692E-6</v>
      </c>
      <c r="E1059" s="3">
        <f t="shared" si="419"/>
        <v>1.2329137693471731E-4</v>
      </c>
      <c r="F1059" s="3">
        <f t="shared" si="420"/>
        <v>1.8022619853658228E-2</v>
      </c>
      <c r="G1059" s="3">
        <f t="shared" si="421"/>
        <v>3.6726530039633047E-2</v>
      </c>
      <c r="H1059" s="3">
        <f t="shared" si="422"/>
        <v>1.5</v>
      </c>
      <c r="J1059" s="3">
        <f t="shared" si="423"/>
        <v>0</v>
      </c>
      <c r="K1059" s="3">
        <f t="shared" si="416"/>
        <v>0</v>
      </c>
      <c r="L1059" s="13">
        <f t="shared" si="424"/>
        <v>0</v>
      </c>
      <c r="M1059" s="3" t="e">
        <f t="shared" si="425"/>
        <v>#DIV/0!</v>
      </c>
      <c r="N1059" s="3" t="e">
        <f t="shared" si="427"/>
        <v>#DIV/0!</v>
      </c>
      <c r="O1059" s="3">
        <v>1048</v>
      </c>
      <c r="P1059" s="3">
        <f t="shared" si="426"/>
        <v>4.1587301587301591</v>
      </c>
      <c r="R1059" s="3" t="e">
        <f t="shared" si="428"/>
        <v>#NUM!</v>
      </c>
      <c r="S1059" s="3" t="e">
        <f t="shared" si="429"/>
        <v>#NUM!</v>
      </c>
      <c r="T1059" s="13" t="e">
        <f t="shared" si="430"/>
        <v>#NUM!</v>
      </c>
      <c r="U1059" s="13" t="e">
        <f t="shared" si="430"/>
        <v>#NUM!</v>
      </c>
      <c r="V1059" s="3" t="e">
        <f t="shared" si="431"/>
        <v>#NUM!</v>
      </c>
      <c r="W1059" s="13" t="e">
        <f t="shared" si="432"/>
        <v>#NUM!</v>
      </c>
      <c r="X1059" s="3" t="e">
        <f t="shared" si="433"/>
        <v>#NUM!</v>
      </c>
      <c r="Y1059" s="3" t="e">
        <f t="shared" si="434"/>
        <v>#NUM!</v>
      </c>
      <c r="Z1059" s="3" t="e">
        <f t="shared" si="435"/>
        <v>#NUM!</v>
      </c>
      <c r="AA1059" s="3" t="e">
        <f t="shared" si="436"/>
        <v>#NUM!</v>
      </c>
    </row>
    <row r="1060" spans="1:27" hidden="1">
      <c r="A1060" s="4">
        <v>41709</v>
      </c>
      <c r="B1060" s="3">
        <v>121.3963</v>
      </c>
      <c r="C1060" s="3">
        <f t="shared" si="417"/>
        <v>-1.3804726667873042E-3</v>
      </c>
      <c r="D1060" s="3">
        <f t="shared" si="418"/>
        <v>1.9057047837468513E-6</v>
      </c>
      <c r="E1060" s="3">
        <f t="shared" si="419"/>
        <v>1.2607445851797326E-4</v>
      </c>
      <c r="F1060" s="3">
        <f t="shared" si="420"/>
        <v>1.4972778402988544E-2</v>
      </c>
      <c r="G1060" s="3">
        <f t="shared" si="421"/>
        <v>3.8043425170064711E-2</v>
      </c>
      <c r="H1060" s="3">
        <f t="shared" si="422"/>
        <v>1.5</v>
      </c>
      <c r="J1060" s="3">
        <f t="shared" si="423"/>
        <v>0</v>
      </c>
      <c r="K1060" s="3">
        <f t="shared" si="416"/>
        <v>0</v>
      </c>
      <c r="L1060" s="13">
        <f t="shared" si="424"/>
        <v>0</v>
      </c>
      <c r="M1060" s="3" t="e">
        <f t="shared" si="425"/>
        <v>#DIV/0!</v>
      </c>
      <c r="N1060" s="3" t="e">
        <f t="shared" si="427"/>
        <v>#DIV/0!</v>
      </c>
      <c r="O1060" s="3">
        <v>1049</v>
      </c>
      <c r="P1060" s="3">
        <f t="shared" si="426"/>
        <v>4.162698412698413</v>
      </c>
      <c r="R1060" s="3" t="e">
        <f t="shared" si="428"/>
        <v>#NUM!</v>
      </c>
      <c r="S1060" s="3" t="e">
        <f t="shared" si="429"/>
        <v>#NUM!</v>
      </c>
      <c r="T1060" s="13" t="e">
        <f t="shared" si="430"/>
        <v>#NUM!</v>
      </c>
      <c r="U1060" s="13" t="e">
        <f t="shared" si="430"/>
        <v>#NUM!</v>
      </c>
      <c r="V1060" s="3" t="e">
        <f t="shared" si="431"/>
        <v>#NUM!</v>
      </c>
      <c r="W1060" s="13" t="e">
        <f t="shared" si="432"/>
        <v>#NUM!</v>
      </c>
      <c r="X1060" s="3" t="e">
        <f t="shared" si="433"/>
        <v>#NUM!</v>
      </c>
      <c r="Y1060" s="3" t="e">
        <f t="shared" si="434"/>
        <v>#NUM!</v>
      </c>
      <c r="Z1060" s="3" t="e">
        <f t="shared" si="435"/>
        <v>#NUM!</v>
      </c>
      <c r="AA1060" s="3" t="e">
        <f t="shared" si="436"/>
        <v>#NUM!</v>
      </c>
    </row>
    <row r="1061" spans="1:27" hidden="1">
      <c r="A1061" s="4">
        <v>41708</v>
      </c>
      <c r="B1061" s="3">
        <v>121.56399999999999</v>
      </c>
      <c r="C1061" s="3">
        <f t="shared" si="417"/>
        <v>2.7488306778345952E-3</v>
      </c>
      <c r="D1061" s="3">
        <f t="shared" si="418"/>
        <v>7.5560700954045997E-6</v>
      </c>
      <c r="E1061" s="3">
        <f t="shared" si="419"/>
        <v>1.2421898350658799E-4</v>
      </c>
      <c r="F1061" s="3">
        <f t="shared" si="420"/>
        <v>1.6577371065228233E-2</v>
      </c>
      <c r="G1061" s="3">
        <f t="shared" si="421"/>
        <v>3.7309909895085792E-2</v>
      </c>
      <c r="H1061" s="3">
        <f t="shared" si="422"/>
        <v>1.5</v>
      </c>
      <c r="J1061" s="3">
        <f t="shared" si="423"/>
        <v>0</v>
      </c>
      <c r="K1061" s="3">
        <f t="shared" si="416"/>
        <v>0</v>
      </c>
      <c r="L1061" s="13">
        <f t="shared" si="424"/>
        <v>0</v>
      </c>
      <c r="M1061" s="3" t="e">
        <f t="shared" si="425"/>
        <v>#DIV/0!</v>
      </c>
      <c r="N1061" s="3" t="e">
        <f t="shared" si="427"/>
        <v>#DIV/0!</v>
      </c>
      <c r="O1061" s="3">
        <v>1050</v>
      </c>
      <c r="P1061" s="3">
        <f t="shared" si="426"/>
        <v>4.166666666666667</v>
      </c>
      <c r="R1061" s="3" t="e">
        <f t="shared" si="428"/>
        <v>#NUM!</v>
      </c>
      <c r="S1061" s="3" t="e">
        <f t="shared" si="429"/>
        <v>#NUM!</v>
      </c>
      <c r="T1061" s="13" t="e">
        <f t="shared" si="430"/>
        <v>#NUM!</v>
      </c>
      <c r="U1061" s="13" t="e">
        <f t="shared" si="430"/>
        <v>#NUM!</v>
      </c>
      <c r="V1061" s="3" t="e">
        <f t="shared" si="431"/>
        <v>#NUM!</v>
      </c>
      <c r="W1061" s="13" t="e">
        <f t="shared" si="432"/>
        <v>#NUM!</v>
      </c>
      <c r="X1061" s="3" t="e">
        <f t="shared" si="433"/>
        <v>#NUM!</v>
      </c>
      <c r="Y1061" s="3" t="e">
        <f t="shared" si="434"/>
        <v>#NUM!</v>
      </c>
      <c r="Z1061" s="3" t="e">
        <f t="shared" si="435"/>
        <v>#NUM!</v>
      </c>
      <c r="AA1061" s="3" t="e">
        <f t="shared" si="436"/>
        <v>#NUM!</v>
      </c>
    </row>
    <row r="1062" spans="1:27" hidden="1">
      <c r="A1062" s="4">
        <v>41705</v>
      </c>
      <c r="B1062" s="3">
        <v>121.2303</v>
      </c>
      <c r="C1062" s="3">
        <f t="shared" si="417"/>
        <v>5.6602529647461933E-4</v>
      </c>
      <c r="D1062" s="3">
        <f t="shared" si="418"/>
        <v>3.2038463624918068E-7</v>
      </c>
      <c r="E1062" s="3">
        <f t="shared" si="419"/>
        <v>1.1687364724728077E-4</v>
      </c>
      <c r="F1062" s="3">
        <f t="shared" si="420"/>
        <v>1.3369482835340092E-2</v>
      </c>
      <c r="G1062" s="3">
        <f t="shared" si="421"/>
        <v>3.6878175394215645E-2</v>
      </c>
      <c r="H1062" s="3">
        <f t="shared" si="422"/>
        <v>1.5</v>
      </c>
      <c r="J1062" s="3">
        <f t="shared" si="423"/>
        <v>0</v>
      </c>
      <c r="K1062" s="3">
        <f t="shared" si="416"/>
        <v>0</v>
      </c>
      <c r="L1062" s="13">
        <f t="shared" si="424"/>
        <v>0</v>
      </c>
      <c r="M1062" s="3" t="e">
        <f t="shared" si="425"/>
        <v>#DIV/0!</v>
      </c>
      <c r="N1062" s="3" t="e">
        <f t="shared" si="427"/>
        <v>#DIV/0!</v>
      </c>
      <c r="O1062" s="3">
        <v>1051</v>
      </c>
      <c r="P1062" s="3">
        <f t="shared" si="426"/>
        <v>4.1706349206349209</v>
      </c>
      <c r="R1062" s="3" t="e">
        <f t="shared" si="428"/>
        <v>#NUM!</v>
      </c>
      <c r="S1062" s="3" t="e">
        <f t="shared" si="429"/>
        <v>#NUM!</v>
      </c>
      <c r="T1062" s="13" t="e">
        <f t="shared" si="430"/>
        <v>#NUM!</v>
      </c>
      <c r="U1062" s="13" t="e">
        <f t="shared" si="430"/>
        <v>#NUM!</v>
      </c>
      <c r="V1062" s="3" t="e">
        <f t="shared" si="431"/>
        <v>#NUM!</v>
      </c>
      <c r="W1062" s="13" t="e">
        <f t="shared" si="432"/>
        <v>#NUM!</v>
      </c>
      <c r="X1062" s="3" t="e">
        <f t="shared" si="433"/>
        <v>#NUM!</v>
      </c>
      <c r="Y1062" s="3" t="e">
        <f t="shared" si="434"/>
        <v>#NUM!</v>
      </c>
      <c r="Z1062" s="3" t="e">
        <f t="shared" si="435"/>
        <v>#NUM!</v>
      </c>
      <c r="AA1062" s="3" t="e">
        <f t="shared" si="436"/>
        <v>#NUM!</v>
      </c>
    </row>
    <row r="1063" spans="1:27" hidden="1">
      <c r="A1063" s="4">
        <v>41704</v>
      </c>
      <c r="B1063" s="3">
        <v>121.1617</v>
      </c>
      <c r="C1063" s="3">
        <f t="shared" si="417"/>
        <v>-3.8140568110302414E-3</v>
      </c>
      <c r="D1063" s="3">
        <f t="shared" si="418"/>
        <v>1.4547029357766174E-5</v>
      </c>
      <c r="E1063" s="3">
        <f t="shared" si="419"/>
        <v>1.2542677351469559E-4</v>
      </c>
      <c r="F1063" s="3">
        <f t="shared" si="420"/>
        <v>1.5782301425957237E-2</v>
      </c>
      <c r="G1063" s="3">
        <f t="shared" si="421"/>
        <v>3.7728719725910499E-2</v>
      </c>
      <c r="H1063" s="3">
        <f t="shared" si="422"/>
        <v>1.5</v>
      </c>
      <c r="J1063" s="3">
        <f t="shared" si="423"/>
        <v>0</v>
      </c>
      <c r="K1063" s="3">
        <f t="shared" si="416"/>
        <v>0</v>
      </c>
      <c r="L1063" s="13">
        <f t="shared" si="424"/>
        <v>0</v>
      </c>
      <c r="M1063" s="3" t="e">
        <f t="shared" si="425"/>
        <v>#DIV/0!</v>
      </c>
      <c r="N1063" s="3" t="e">
        <f t="shared" si="427"/>
        <v>#DIV/0!</v>
      </c>
      <c r="O1063" s="3">
        <v>1052</v>
      </c>
      <c r="P1063" s="3">
        <f t="shared" si="426"/>
        <v>4.1746031746031749</v>
      </c>
      <c r="R1063" s="3" t="e">
        <f t="shared" si="428"/>
        <v>#NUM!</v>
      </c>
      <c r="S1063" s="3" t="e">
        <f t="shared" si="429"/>
        <v>#NUM!</v>
      </c>
      <c r="T1063" s="13" t="e">
        <f t="shared" si="430"/>
        <v>#NUM!</v>
      </c>
      <c r="U1063" s="13" t="e">
        <f t="shared" si="430"/>
        <v>#NUM!</v>
      </c>
      <c r="V1063" s="3" t="e">
        <f t="shared" si="431"/>
        <v>#NUM!</v>
      </c>
      <c r="W1063" s="13" t="e">
        <f t="shared" si="432"/>
        <v>#NUM!</v>
      </c>
      <c r="X1063" s="3" t="e">
        <f t="shared" si="433"/>
        <v>#NUM!</v>
      </c>
      <c r="Y1063" s="3" t="e">
        <f t="shared" si="434"/>
        <v>#NUM!</v>
      </c>
      <c r="Z1063" s="3" t="e">
        <f t="shared" si="435"/>
        <v>#NUM!</v>
      </c>
      <c r="AA1063" s="3" t="e">
        <f t="shared" si="436"/>
        <v>#NUM!</v>
      </c>
    </row>
    <row r="1064" spans="1:27" hidden="1">
      <c r="A1064" s="4">
        <v>41703</v>
      </c>
      <c r="B1064" s="3">
        <v>121.6247</v>
      </c>
      <c r="C1064" s="3">
        <f t="shared" si="417"/>
        <v>1.8524901779233371E-3</v>
      </c>
      <c r="D1064" s="3">
        <f t="shared" si="418"/>
        <v>3.4317198593024372E-6</v>
      </c>
      <c r="E1064" s="3">
        <f t="shared" si="419"/>
        <v>1.164613292432286E-4</v>
      </c>
      <c r="F1064" s="3">
        <f t="shared" si="420"/>
        <v>1.7233820388338449E-2</v>
      </c>
      <c r="G1064" s="3">
        <f t="shared" si="421"/>
        <v>3.5781278238805961E-2</v>
      </c>
      <c r="H1064" s="3">
        <f t="shared" si="422"/>
        <v>1.5</v>
      </c>
      <c r="J1064" s="3">
        <f t="shared" si="423"/>
        <v>0</v>
      </c>
      <c r="K1064" s="3">
        <f t="shared" si="416"/>
        <v>0</v>
      </c>
      <c r="L1064" s="13">
        <f t="shared" si="424"/>
        <v>0</v>
      </c>
      <c r="M1064" s="3" t="e">
        <f t="shared" si="425"/>
        <v>#DIV/0!</v>
      </c>
      <c r="N1064" s="3" t="e">
        <f t="shared" si="427"/>
        <v>#DIV/0!</v>
      </c>
      <c r="O1064" s="3">
        <v>1053</v>
      </c>
      <c r="P1064" s="3">
        <f t="shared" si="426"/>
        <v>4.1785714285714288</v>
      </c>
      <c r="R1064" s="3" t="e">
        <f t="shared" si="428"/>
        <v>#NUM!</v>
      </c>
      <c r="S1064" s="3" t="e">
        <f t="shared" si="429"/>
        <v>#NUM!</v>
      </c>
      <c r="T1064" s="13" t="e">
        <f t="shared" si="430"/>
        <v>#NUM!</v>
      </c>
      <c r="U1064" s="13" t="e">
        <f t="shared" si="430"/>
        <v>#NUM!</v>
      </c>
      <c r="V1064" s="3" t="e">
        <f t="shared" si="431"/>
        <v>#NUM!</v>
      </c>
      <c r="W1064" s="13" t="e">
        <f t="shared" si="432"/>
        <v>#NUM!</v>
      </c>
      <c r="X1064" s="3" t="e">
        <f t="shared" si="433"/>
        <v>#NUM!</v>
      </c>
      <c r="Y1064" s="3" t="e">
        <f t="shared" si="434"/>
        <v>#NUM!</v>
      </c>
      <c r="Z1064" s="3" t="e">
        <f t="shared" si="435"/>
        <v>#NUM!</v>
      </c>
      <c r="AA1064" s="3" t="e">
        <f t="shared" si="436"/>
        <v>#NUM!</v>
      </c>
    </row>
    <row r="1065" spans="1:27" hidden="1">
      <c r="A1065" s="4">
        <v>41702</v>
      </c>
      <c r="B1065" s="3">
        <v>121.39960000000001</v>
      </c>
      <c r="C1065" s="3">
        <f t="shared" si="417"/>
        <v>2.7928209031811676E-4</v>
      </c>
      <c r="D1065" s="3">
        <f t="shared" si="418"/>
        <v>7.7998485972456723E-8</v>
      </c>
      <c r="E1065" s="3">
        <f t="shared" si="419"/>
        <v>1.143598335217376E-4</v>
      </c>
      <c r="F1065" s="3">
        <f t="shared" si="420"/>
        <v>1.6534683641853811E-2</v>
      </c>
      <c r="G1065" s="3">
        <f t="shared" si="421"/>
        <v>3.5618739051208645E-2</v>
      </c>
      <c r="H1065" s="3">
        <f t="shared" si="422"/>
        <v>1.5</v>
      </c>
      <c r="J1065" s="3">
        <f t="shared" si="423"/>
        <v>0</v>
      </c>
      <c r="K1065" s="3">
        <f t="shared" si="416"/>
        <v>0</v>
      </c>
      <c r="L1065" s="13">
        <f t="shared" si="424"/>
        <v>0</v>
      </c>
      <c r="M1065" s="3" t="e">
        <f t="shared" si="425"/>
        <v>#DIV/0!</v>
      </c>
      <c r="N1065" s="3" t="e">
        <f t="shared" si="427"/>
        <v>#DIV/0!</v>
      </c>
      <c r="O1065" s="3">
        <v>1054</v>
      </c>
      <c r="P1065" s="3">
        <f t="shared" si="426"/>
        <v>4.1825396825396828</v>
      </c>
      <c r="R1065" s="3" t="e">
        <f t="shared" si="428"/>
        <v>#NUM!</v>
      </c>
      <c r="S1065" s="3" t="e">
        <f t="shared" si="429"/>
        <v>#NUM!</v>
      </c>
      <c r="T1065" s="13" t="e">
        <f t="shared" si="430"/>
        <v>#NUM!</v>
      </c>
      <c r="U1065" s="13" t="e">
        <f t="shared" si="430"/>
        <v>#NUM!</v>
      </c>
      <c r="V1065" s="3" t="e">
        <f t="shared" si="431"/>
        <v>#NUM!</v>
      </c>
      <c r="W1065" s="13" t="e">
        <f t="shared" si="432"/>
        <v>#NUM!</v>
      </c>
      <c r="X1065" s="3" t="e">
        <f t="shared" si="433"/>
        <v>#NUM!</v>
      </c>
      <c r="Y1065" s="3" t="e">
        <f t="shared" si="434"/>
        <v>#NUM!</v>
      </c>
      <c r="Z1065" s="3" t="e">
        <f t="shared" si="435"/>
        <v>#NUM!</v>
      </c>
      <c r="AA1065" s="3" t="e">
        <f t="shared" si="436"/>
        <v>#NUM!</v>
      </c>
    </row>
    <row r="1066" spans="1:27" hidden="1">
      <c r="A1066" s="4">
        <v>41701</v>
      </c>
      <c r="B1066" s="3">
        <v>121.3657</v>
      </c>
      <c r="C1066" s="3">
        <f t="shared" si="417"/>
        <v>4.2830189575528621E-3</v>
      </c>
      <c r="D1066" s="3">
        <f t="shared" si="418"/>
        <v>1.8344251390757206E-5</v>
      </c>
      <c r="E1066" s="3">
        <f t="shared" si="419"/>
        <v>1.1458624476974496E-4</v>
      </c>
      <c r="F1066" s="3">
        <f t="shared" si="420"/>
        <v>1.5703668161228548E-2</v>
      </c>
      <c r="G1066" s="3">
        <f t="shared" si="421"/>
        <v>3.5894643222303478E-2</v>
      </c>
      <c r="H1066" s="3">
        <f t="shared" si="422"/>
        <v>1.5</v>
      </c>
      <c r="J1066" s="3">
        <f t="shared" si="423"/>
        <v>0</v>
      </c>
      <c r="K1066" s="3">
        <f t="shared" si="416"/>
        <v>0</v>
      </c>
      <c r="L1066" s="13">
        <f t="shared" si="424"/>
        <v>0</v>
      </c>
      <c r="M1066" s="3" t="e">
        <f t="shared" si="425"/>
        <v>#DIV/0!</v>
      </c>
      <c r="N1066" s="3" t="e">
        <f t="shared" si="427"/>
        <v>#DIV/0!</v>
      </c>
      <c r="O1066" s="3">
        <v>1055</v>
      </c>
      <c r="P1066" s="3">
        <f t="shared" si="426"/>
        <v>4.1865079365079367</v>
      </c>
      <c r="R1066" s="3" t="e">
        <f t="shared" si="428"/>
        <v>#NUM!</v>
      </c>
      <c r="S1066" s="3" t="e">
        <f t="shared" si="429"/>
        <v>#NUM!</v>
      </c>
      <c r="T1066" s="13" t="e">
        <f t="shared" si="430"/>
        <v>#NUM!</v>
      </c>
      <c r="U1066" s="13" t="e">
        <f t="shared" si="430"/>
        <v>#NUM!</v>
      </c>
      <c r="V1066" s="3" t="e">
        <f t="shared" si="431"/>
        <v>#NUM!</v>
      </c>
      <c r="W1066" s="13" t="e">
        <f t="shared" si="432"/>
        <v>#NUM!</v>
      </c>
      <c r="X1066" s="3" t="e">
        <f t="shared" si="433"/>
        <v>#NUM!</v>
      </c>
      <c r="Y1066" s="3" t="e">
        <f t="shared" si="434"/>
        <v>#NUM!</v>
      </c>
      <c r="Z1066" s="3" t="e">
        <f t="shared" si="435"/>
        <v>#NUM!</v>
      </c>
      <c r="AA1066" s="3" t="e">
        <f t="shared" si="436"/>
        <v>#NUM!</v>
      </c>
    </row>
    <row r="1067" spans="1:27" hidden="1">
      <c r="A1067" s="4">
        <v>41698</v>
      </c>
      <c r="B1067" s="3">
        <v>120.84699999999999</v>
      </c>
      <c r="C1067" s="3">
        <f t="shared" si="417"/>
        <v>-2.2077938023507136E-3</v>
      </c>
      <c r="D1067" s="3">
        <f t="shared" si="418"/>
        <v>4.8743534736982224E-6</v>
      </c>
      <c r="E1067" s="3">
        <f t="shared" si="419"/>
        <v>9.6882777162280248E-5</v>
      </c>
      <c r="F1067" s="3">
        <f t="shared" si="420"/>
        <v>1.2221138918345691E-2</v>
      </c>
      <c r="G1067" s="3">
        <f t="shared" si="421"/>
        <v>3.3565288070773115E-2</v>
      </c>
      <c r="H1067" s="3">
        <f t="shared" si="422"/>
        <v>1.5</v>
      </c>
      <c r="J1067" s="3">
        <f t="shared" si="423"/>
        <v>0</v>
      </c>
      <c r="K1067" s="3">
        <f t="shared" si="416"/>
        <v>0</v>
      </c>
      <c r="L1067" s="13">
        <f t="shared" si="424"/>
        <v>0</v>
      </c>
      <c r="M1067" s="3" t="e">
        <f t="shared" si="425"/>
        <v>#DIV/0!</v>
      </c>
      <c r="N1067" s="3" t="e">
        <f t="shared" si="427"/>
        <v>#DIV/0!</v>
      </c>
      <c r="O1067" s="3">
        <v>1056</v>
      </c>
      <c r="P1067" s="3">
        <f t="shared" si="426"/>
        <v>4.1904761904761907</v>
      </c>
      <c r="R1067" s="3" t="e">
        <f t="shared" si="428"/>
        <v>#NUM!</v>
      </c>
      <c r="S1067" s="3" t="e">
        <f t="shared" si="429"/>
        <v>#NUM!</v>
      </c>
      <c r="T1067" s="13" t="e">
        <f t="shared" si="430"/>
        <v>#NUM!</v>
      </c>
      <c r="U1067" s="13" t="e">
        <f t="shared" si="430"/>
        <v>#NUM!</v>
      </c>
      <c r="V1067" s="3" t="e">
        <f t="shared" si="431"/>
        <v>#NUM!</v>
      </c>
      <c r="W1067" s="13" t="e">
        <f t="shared" si="432"/>
        <v>#NUM!</v>
      </c>
      <c r="X1067" s="3" t="e">
        <f t="shared" si="433"/>
        <v>#NUM!</v>
      </c>
      <c r="Y1067" s="3" t="e">
        <f t="shared" si="434"/>
        <v>#NUM!</v>
      </c>
      <c r="Z1067" s="3" t="e">
        <f t="shared" si="435"/>
        <v>#NUM!</v>
      </c>
      <c r="AA1067" s="3" t="e">
        <f t="shared" si="436"/>
        <v>#NUM!</v>
      </c>
    </row>
    <row r="1068" spans="1:27" hidden="1">
      <c r="A1068" s="4">
        <v>41697</v>
      </c>
      <c r="B1068" s="3">
        <v>121.11409999999999</v>
      </c>
      <c r="C1068" s="3">
        <f t="shared" si="417"/>
        <v>4.7539172301307884E-3</v>
      </c>
      <c r="D1068" s="3">
        <f t="shared" si="418"/>
        <v>2.2599729030934388E-5</v>
      </c>
      <c r="E1068" s="3">
        <f t="shared" si="419"/>
        <v>1.0739790458135984E-4</v>
      </c>
      <c r="F1068" s="3">
        <f t="shared" si="420"/>
        <v>1.8351875607456013E-2</v>
      </c>
      <c r="G1068" s="3">
        <f t="shared" si="421"/>
        <v>3.3779210390251349E-2</v>
      </c>
      <c r="H1068" s="3">
        <f t="shared" si="422"/>
        <v>1.5</v>
      </c>
      <c r="J1068" s="3">
        <f t="shared" si="423"/>
        <v>0</v>
      </c>
      <c r="K1068" s="3">
        <f t="shared" si="416"/>
        <v>0</v>
      </c>
      <c r="L1068" s="13">
        <f t="shared" si="424"/>
        <v>0</v>
      </c>
      <c r="M1068" s="3" t="e">
        <f t="shared" si="425"/>
        <v>#DIV/0!</v>
      </c>
      <c r="N1068" s="3" t="e">
        <f t="shared" si="427"/>
        <v>#DIV/0!</v>
      </c>
      <c r="O1068" s="3">
        <v>1057</v>
      </c>
      <c r="P1068" s="3">
        <f t="shared" si="426"/>
        <v>4.1944444444444446</v>
      </c>
      <c r="R1068" s="3" t="e">
        <f t="shared" si="428"/>
        <v>#NUM!</v>
      </c>
      <c r="S1068" s="3" t="e">
        <f t="shared" si="429"/>
        <v>#NUM!</v>
      </c>
      <c r="T1068" s="13" t="e">
        <f t="shared" si="430"/>
        <v>#NUM!</v>
      </c>
      <c r="U1068" s="13" t="e">
        <f t="shared" si="430"/>
        <v>#NUM!</v>
      </c>
      <c r="V1068" s="3" t="e">
        <f t="shared" si="431"/>
        <v>#NUM!</v>
      </c>
      <c r="W1068" s="13" t="e">
        <f t="shared" si="432"/>
        <v>#NUM!</v>
      </c>
      <c r="X1068" s="3" t="e">
        <f t="shared" si="433"/>
        <v>#NUM!</v>
      </c>
      <c r="Y1068" s="3" t="e">
        <f t="shared" si="434"/>
        <v>#NUM!</v>
      </c>
      <c r="Z1068" s="3" t="e">
        <f t="shared" si="435"/>
        <v>#NUM!</v>
      </c>
      <c r="AA1068" s="3" t="e">
        <f t="shared" si="436"/>
        <v>#NUM!</v>
      </c>
    </row>
    <row r="1069" spans="1:27" hidden="1">
      <c r="A1069" s="4">
        <v>41696</v>
      </c>
      <c r="B1069" s="3">
        <v>120.5397</v>
      </c>
      <c r="C1069" s="3">
        <f t="shared" si="417"/>
        <v>2.7181492128025954E-3</v>
      </c>
      <c r="D1069" s="3">
        <f t="shared" si="418"/>
        <v>7.3883351430593696E-6</v>
      </c>
      <c r="E1069" s="3">
        <f t="shared" si="419"/>
        <v>8.7118610775032996E-5</v>
      </c>
      <c r="F1069" s="3">
        <f t="shared" si="420"/>
        <v>1.5121255861274954E-2</v>
      </c>
      <c r="G1069" s="3">
        <f t="shared" si="421"/>
        <v>3.0881118780048535E-2</v>
      </c>
      <c r="H1069" s="3">
        <f t="shared" si="422"/>
        <v>1.5</v>
      </c>
      <c r="J1069" s="3">
        <f t="shared" si="423"/>
        <v>0</v>
      </c>
      <c r="K1069" s="3">
        <f t="shared" si="416"/>
        <v>0</v>
      </c>
      <c r="L1069" s="13">
        <f t="shared" si="424"/>
        <v>0</v>
      </c>
      <c r="M1069" s="3" t="e">
        <f t="shared" si="425"/>
        <v>#DIV/0!</v>
      </c>
      <c r="N1069" s="3" t="e">
        <f t="shared" si="427"/>
        <v>#DIV/0!</v>
      </c>
      <c r="O1069" s="3">
        <v>1058</v>
      </c>
      <c r="P1069" s="3">
        <f t="shared" si="426"/>
        <v>4.1984126984126986</v>
      </c>
      <c r="R1069" s="3" t="e">
        <f t="shared" si="428"/>
        <v>#NUM!</v>
      </c>
      <c r="S1069" s="3" t="e">
        <f t="shared" si="429"/>
        <v>#NUM!</v>
      </c>
      <c r="T1069" s="13" t="e">
        <f t="shared" si="430"/>
        <v>#NUM!</v>
      </c>
      <c r="U1069" s="13" t="e">
        <f t="shared" si="430"/>
        <v>#NUM!</v>
      </c>
      <c r="V1069" s="3" t="e">
        <f t="shared" si="431"/>
        <v>#NUM!</v>
      </c>
      <c r="W1069" s="13" t="e">
        <f t="shared" si="432"/>
        <v>#NUM!</v>
      </c>
      <c r="X1069" s="3" t="e">
        <f t="shared" si="433"/>
        <v>#NUM!</v>
      </c>
      <c r="Y1069" s="3" t="e">
        <f t="shared" si="434"/>
        <v>#NUM!</v>
      </c>
      <c r="Z1069" s="3" t="e">
        <f t="shared" si="435"/>
        <v>#NUM!</v>
      </c>
      <c r="AA1069" s="3" t="e">
        <f t="shared" si="436"/>
        <v>#NUM!</v>
      </c>
    </row>
    <row r="1070" spans="1:27" hidden="1">
      <c r="A1070" s="4">
        <v>41695</v>
      </c>
      <c r="B1070" s="3">
        <v>120.21250000000001</v>
      </c>
      <c r="C1070" s="3">
        <f t="shared" si="417"/>
        <v>2.8148136497412341E-3</v>
      </c>
      <c r="D1070" s="3">
        <f t="shared" si="418"/>
        <v>7.9231758827695677E-6</v>
      </c>
      <c r="E1070" s="3">
        <f t="shared" si="419"/>
        <v>8.2154003019857449E-5</v>
      </c>
      <c r="F1070" s="3">
        <f t="shared" si="420"/>
        <v>1.3959939133964556E-2</v>
      </c>
      <c r="G1070" s="3">
        <f t="shared" si="421"/>
        <v>3.0205398534981904E-2</v>
      </c>
      <c r="H1070" s="3">
        <f t="shared" si="422"/>
        <v>1.5</v>
      </c>
      <c r="J1070" s="3">
        <f t="shared" si="423"/>
        <v>0</v>
      </c>
      <c r="K1070" s="3">
        <f t="shared" si="416"/>
        <v>0</v>
      </c>
      <c r="L1070" s="13">
        <f t="shared" si="424"/>
        <v>0</v>
      </c>
      <c r="M1070" s="3" t="e">
        <f t="shared" si="425"/>
        <v>#DIV/0!</v>
      </c>
      <c r="N1070" s="3" t="e">
        <f t="shared" si="427"/>
        <v>#DIV/0!</v>
      </c>
      <c r="O1070" s="3">
        <v>1059</v>
      </c>
      <c r="P1070" s="3">
        <f t="shared" si="426"/>
        <v>4.2023809523809526</v>
      </c>
      <c r="R1070" s="3" t="e">
        <f t="shared" si="428"/>
        <v>#NUM!</v>
      </c>
      <c r="S1070" s="3" t="e">
        <f t="shared" si="429"/>
        <v>#NUM!</v>
      </c>
      <c r="T1070" s="13" t="e">
        <f t="shared" si="430"/>
        <v>#NUM!</v>
      </c>
      <c r="U1070" s="13" t="e">
        <f t="shared" si="430"/>
        <v>#NUM!</v>
      </c>
      <c r="V1070" s="3" t="e">
        <f t="shared" si="431"/>
        <v>#NUM!</v>
      </c>
      <c r="W1070" s="13" t="e">
        <f t="shared" si="432"/>
        <v>#NUM!</v>
      </c>
      <c r="X1070" s="3" t="e">
        <f t="shared" si="433"/>
        <v>#NUM!</v>
      </c>
      <c r="Y1070" s="3" t="e">
        <f t="shared" si="434"/>
        <v>#NUM!</v>
      </c>
      <c r="Z1070" s="3" t="e">
        <f t="shared" si="435"/>
        <v>#NUM!</v>
      </c>
      <c r="AA1070" s="3" t="e">
        <f t="shared" si="436"/>
        <v>#NUM!</v>
      </c>
    </row>
    <row r="1071" spans="1:27" hidden="1">
      <c r="A1071" s="4">
        <v>41694</v>
      </c>
      <c r="B1071" s="3">
        <v>119.8746</v>
      </c>
      <c r="C1071" s="3">
        <f t="shared" si="417"/>
        <v>-1.0155459431780054E-3</v>
      </c>
      <c r="D1071" s="3">
        <f t="shared" si="418"/>
        <v>1.0313335627053046E-6</v>
      </c>
      <c r="E1071" s="3">
        <f t="shared" si="419"/>
        <v>7.5217584760430014E-5</v>
      </c>
      <c r="F1071" s="3">
        <f t="shared" si="420"/>
        <v>1.2138482229477578E-2</v>
      </c>
      <c r="G1071" s="3">
        <f t="shared" si="421"/>
        <v>2.923894038701047E-2</v>
      </c>
      <c r="H1071" s="3">
        <f t="shared" si="422"/>
        <v>1.5</v>
      </c>
      <c r="J1071" s="3">
        <f t="shared" si="423"/>
        <v>0</v>
      </c>
      <c r="K1071" s="3">
        <f t="shared" si="416"/>
        <v>0</v>
      </c>
      <c r="L1071" s="13">
        <f t="shared" si="424"/>
        <v>0</v>
      </c>
      <c r="M1071" s="3" t="e">
        <f t="shared" si="425"/>
        <v>#DIV/0!</v>
      </c>
      <c r="N1071" s="3" t="e">
        <f t="shared" si="427"/>
        <v>#DIV/0!</v>
      </c>
      <c r="O1071" s="3">
        <v>1060</v>
      </c>
      <c r="P1071" s="3">
        <f t="shared" si="426"/>
        <v>4.2063492063492065</v>
      </c>
      <c r="R1071" s="3" t="e">
        <f t="shared" si="428"/>
        <v>#NUM!</v>
      </c>
      <c r="S1071" s="3" t="e">
        <f t="shared" si="429"/>
        <v>#NUM!</v>
      </c>
      <c r="T1071" s="13" t="e">
        <f t="shared" si="430"/>
        <v>#NUM!</v>
      </c>
      <c r="U1071" s="13" t="e">
        <f t="shared" si="430"/>
        <v>#NUM!</v>
      </c>
      <c r="V1071" s="3" t="e">
        <f t="shared" si="431"/>
        <v>#NUM!</v>
      </c>
      <c r="W1071" s="13" t="e">
        <f t="shared" si="432"/>
        <v>#NUM!</v>
      </c>
      <c r="X1071" s="3" t="e">
        <f t="shared" si="433"/>
        <v>#NUM!</v>
      </c>
      <c r="Y1071" s="3" t="e">
        <f t="shared" si="434"/>
        <v>#NUM!</v>
      </c>
      <c r="Z1071" s="3" t="e">
        <f t="shared" si="435"/>
        <v>#NUM!</v>
      </c>
      <c r="AA1071" s="3" t="e">
        <f t="shared" si="436"/>
        <v>#NUM!</v>
      </c>
    </row>
    <row r="1072" spans="1:27" hidden="1">
      <c r="A1072" s="4">
        <v>41691</v>
      </c>
      <c r="B1072" s="3">
        <v>119.99639999999999</v>
      </c>
      <c r="C1072" s="3">
        <f t="shared" si="417"/>
        <v>2.738829223484797E-3</v>
      </c>
      <c r="D1072" s="3">
        <f t="shared" si="418"/>
        <v>7.5011855154143358E-6</v>
      </c>
      <c r="E1072" s="3">
        <f t="shared" si="419"/>
        <v>7.4256568705047209E-5</v>
      </c>
      <c r="F1072" s="3">
        <f t="shared" si="420"/>
        <v>1.3419202657330294E-2</v>
      </c>
      <c r="G1072" s="3">
        <f t="shared" si="421"/>
        <v>2.8673777492854682E-2</v>
      </c>
      <c r="H1072" s="3">
        <f t="shared" si="422"/>
        <v>1.5</v>
      </c>
      <c r="J1072" s="3">
        <f t="shared" si="423"/>
        <v>0</v>
      </c>
      <c r="K1072" s="3">
        <f t="shared" si="416"/>
        <v>0</v>
      </c>
      <c r="L1072" s="13">
        <f t="shared" si="424"/>
        <v>0</v>
      </c>
      <c r="M1072" s="3" t="e">
        <f t="shared" si="425"/>
        <v>#DIV/0!</v>
      </c>
      <c r="N1072" s="3" t="e">
        <f t="shared" si="427"/>
        <v>#DIV/0!</v>
      </c>
      <c r="O1072" s="3">
        <v>1061</v>
      </c>
      <c r="P1072" s="3">
        <f t="shared" si="426"/>
        <v>4.2103174603174605</v>
      </c>
      <c r="R1072" s="3" t="e">
        <f t="shared" si="428"/>
        <v>#NUM!</v>
      </c>
      <c r="S1072" s="3" t="e">
        <f t="shared" si="429"/>
        <v>#NUM!</v>
      </c>
      <c r="T1072" s="13" t="e">
        <f t="shared" si="430"/>
        <v>#NUM!</v>
      </c>
      <c r="U1072" s="13" t="e">
        <f t="shared" si="430"/>
        <v>#NUM!</v>
      </c>
      <c r="V1072" s="3" t="e">
        <f t="shared" si="431"/>
        <v>#NUM!</v>
      </c>
      <c r="W1072" s="13" t="e">
        <f t="shared" si="432"/>
        <v>#NUM!</v>
      </c>
      <c r="X1072" s="3" t="e">
        <f t="shared" si="433"/>
        <v>#NUM!</v>
      </c>
      <c r="Y1072" s="3" t="e">
        <f t="shared" si="434"/>
        <v>#NUM!</v>
      </c>
      <c r="Z1072" s="3" t="e">
        <f t="shared" si="435"/>
        <v>#NUM!</v>
      </c>
      <c r="AA1072" s="3" t="e">
        <f t="shared" si="436"/>
        <v>#NUM!</v>
      </c>
    </row>
    <row r="1073" spans="1:27" hidden="1">
      <c r="A1073" s="4">
        <v>41690</v>
      </c>
      <c r="B1073" s="3">
        <v>119.6682</v>
      </c>
      <c r="C1073" s="3">
        <f t="shared" si="417"/>
        <v>-3.0912776815467868E-3</v>
      </c>
      <c r="D1073" s="3">
        <f t="shared" si="418"/>
        <v>9.5559977044292769E-6</v>
      </c>
      <c r="E1073" s="3">
        <f t="shared" si="419"/>
        <v>6.6771007054811381E-5</v>
      </c>
      <c r="F1073" s="3">
        <f t="shared" si="420"/>
        <v>1.0555377973213917E-2</v>
      </c>
      <c r="G1073" s="3">
        <f t="shared" si="421"/>
        <v>2.7769094444570125E-2</v>
      </c>
      <c r="H1073" s="3">
        <f t="shared" si="422"/>
        <v>1.5</v>
      </c>
      <c r="J1073" s="3">
        <f t="shared" si="423"/>
        <v>0</v>
      </c>
      <c r="K1073" s="3">
        <f t="shared" si="416"/>
        <v>0</v>
      </c>
      <c r="L1073" s="13">
        <f t="shared" si="424"/>
        <v>0</v>
      </c>
      <c r="M1073" s="3" t="e">
        <f t="shared" si="425"/>
        <v>#DIV/0!</v>
      </c>
      <c r="N1073" s="3" t="e">
        <f t="shared" si="427"/>
        <v>#DIV/0!</v>
      </c>
      <c r="O1073" s="3">
        <v>1062</v>
      </c>
      <c r="P1073" s="3">
        <f t="shared" si="426"/>
        <v>4.2142857142857144</v>
      </c>
      <c r="R1073" s="3" t="e">
        <f t="shared" si="428"/>
        <v>#NUM!</v>
      </c>
      <c r="S1073" s="3" t="e">
        <f t="shared" si="429"/>
        <v>#NUM!</v>
      </c>
      <c r="T1073" s="13" t="e">
        <f t="shared" si="430"/>
        <v>#NUM!</v>
      </c>
      <c r="U1073" s="13" t="e">
        <f t="shared" si="430"/>
        <v>#NUM!</v>
      </c>
      <c r="V1073" s="3" t="e">
        <f t="shared" si="431"/>
        <v>#NUM!</v>
      </c>
      <c r="W1073" s="13" t="e">
        <f t="shared" si="432"/>
        <v>#NUM!</v>
      </c>
      <c r="X1073" s="3" t="e">
        <f t="shared" si="433"/>
        <v>#NUM!</v>
      </c>
      <c r="Y1073" s="3" t="e">
        <f t="shared" si="434"/>
        <v>#NUM!</v>
      </c>
      <c r="Z1073" s="3" t="e">
        <f t="shared" si="435"/>
        <v>#NUM!</v>
      </c>
      <c r="AA1073" s="3" t="e">
        <f t="shared" si="436"/>
        <v>#NUM!</v>
      </c>
    </row>
    <row r="1074" spans="1:27" hidden="1">
      <c r="A1074" s="4">
        <v>41689</v>
      </c>
      <c r="B1074" s="3">
        <v>120.03870000000001</v>
      </c>
      <c r="C1074" s="3">
        <f t="shared" si="417"/>
        <v>-9.4341711318058383E-4</v>
      </c>
      <c r="D1074" s="3">
        <f t="shared" si="418"/>
        <v>8.9003584944198653E-7</v>
      </c>
      <c r="E1074" s="3">
        <f t="shared" si="419"/>
        <v>5.7362067471167573E-5</v>
      </c>
      <c r="F1074" s="3">
        <f t="shared" si="420"/>
        <v>1.4030137232917314E-2</v>
      </c>
      <c r="G1074" s="3">
        <f t="shared" si="421"/>
        <v>2.4469365687503651E-2</v>
      </c>
      <c r="H1074" s="3">
        <f t="shared" si="422"/>
        <v>1.5</v>
      </c>
      <c r="J1074" s="3">
        <f t="shared" si="423"/>
        <v>0</v>
      </c>
      <c r="K1074" s="3">
        <f t="shared" si="416"/>
        <v>0</v>
      </c>
      <c r="L1074" s="13">
        <f t="shared" si="424"/>
        <v>0</v>
      </c>
      <c r="M1074" s="3" t="e">
        <f t="shared" si="425"/>
        <v>#DIV/0!</v>
      </c>
      <c r="N1074" s="3" t="e">
        <f t="shared" si="427"/>
        <v>#DIV/0!</v>
      </c>
      <c r="O1074" s="3">
        <v>1063</v>
      </c>
      <c r="P1074" s="3">
        <f t="shared" si="426"/>
        <v>4.2182539682539684</v>
      </c>
      <c r="R1074" s="3" t="e">
        <f t="shared" si="428"/>
        <v>#NUM!</v>
      </c>
      <c r="S1074" s="3" t="e">
        <f t="shared" si="429"/>
        <v>#NUM!</v>
      </c>
      <c r="T1074" s="13" t="e">
        <f t="shared" si="430"/>
        <v>#NUM!</v>
      </c>
      <c r="U1074" s="13" t="e">
        <f t="shared" si="430"/>
        <v>#NUM!</v>
      </c>
      <c r="V1074" s="3" t="e">
        <f t="shared" si="431"/>
        <v>#NUM!</v>
      </c>
      <c r="W1074" s="13" t="e">
        <f t="shared" si="432"/>
        <v>#NUM!</v>
      </c>
      <c r="X1074" s="3" t="e">
        <f t="shared" si="433"/>
        <v>#NUM!</v>
      </c>
      <c r="Y1074" s="3" t="e">
        <f t="shared" si="434"/>
        <v>#NUM!</v>
      </c>
      <c r="Z1074" s="3" t="e">
        <f t="shared" si="435"/>
        <v>#NUM!</v>
      </c>
      <c r="AA1074" s="3" t="e">
        <f t="shared" si="436"/>
        <v>#NUM!</v>
      </c>
    </row>
    <row r="1075" spans="1:27" hidden="1">
      <c r="A1075" s="4">
        <v>41688</v>
      </c>
      <c r="B1075" s="3">
        <v>120.152</v>
      </c>
      <c r="C1075" s="3">
        <f t="shared" si="417"/>
        <v>2.6635080358904241E-3</v>
      </c>
      <c r="D1075" s="3">
        <f t="shared" si="418"/>
        <v>7.0942750572528644E-6</v>
      </c>
      <c r="E1075" s="3">
        <f t="shared" si="419"/>
        <v>5.7331729445212414E-5</v>
      </c>
      <c r="F1075" s="3">
        <f t="shared" si="420"/>
        <v>1.4046355433519359E-2</v>
      </c>
      <c r="G1075" s="3">
        <f t="shared" si="421"/>
        <v>2.4455689060050596E-2</v>
      </c>
      <c r="H1075" s="3">
        <f t="shared" si="422"/>
        <v>1.5</v>
      </c>
      <c r="J1075" s="3">
        <f t="shared" si="423"/>
        <v>0</v>
      </c>
      <c r="K1075" s="3">
        <f t="shared" si="416"/>
        <v>0</v>
      </c>
      <c r="L1075" s="13">
        <f t="shared" si="424"/>
        <v>0</v>
      </c>
      <c r="M1075" s="3" t="e">
        <f t="shared" si="425"/>
        <v>#DIV/0!</v>
      </c>
      <c r="N1075" s="3" t="e">
        <f t="shared" si="427"/>
        <v>#DIV/0!</v>
      </c>
      <c r="O1075" s="3">
        <v>1064</v>
      </c>
      <c r="P1075" s="3">
        <f t="shared" si="426"/>
        <v>4.2222222222222223</v>
      </c>
      <c r="R1075" s="3" t="e">
        <f t="shared" si="428"/>
        <v>#NUM!</v>
      </c>
      <c r="S1075" s="3" t="e">
        <f t="shared" si="429"/>
        <v>#NUM!</v>
      </c>
      <c r="T1075" s="13" t="e">
        <f t="shared" si="430"/>
        <v>#NUM!</v>
      </c>
      <c r="U1075" s="13" t="e">
        <f t="shared" si="430"/>
        <v>#NUM!</v>
      </c>
      <c r="V1075" s="3" t="e">
        <f t="shared" si="431"/>
        <v>#NUM!</v>
      </c>
      <c r="W1075" s="13" t="e">
        <f t="shared" si="432"/>
        <v>#NUM!</v>
      </c>
      <c r="X1075" s="3" t="e">
        <f t="shared" si="433"/>
        <v>#NUM!</v>
      </c>
      <c r="Y1075" s="3" t="e">
        <f t="shared" si="434"/>
        <v>#NUM!</v>
      </c>
      <c r="Z1075" s="3" t="e">
        <f t="shared" si="435"/>
        <v>#NUM!</v>
      </c>
      <c r="AA1075" s="3" t="e">
        <f t="shared" si="436"/>
        <v>#NUM!</v>
      </c>
    </row>
    <row r="1076" spans="1:27" hidden="1">
      <c r="A1076" s="4">
        <v>41687</v>
      </c>
      <c r="B1076" s="3">
        <v>119.83240000000001</v>
      </c>
      <c r="C1076" s="3">
        <f t="shared" si="417"/>
        <v>1.8877480768726687E-3</v>
      </c>
      <c r="D1076" s="3">
        <f t="shared" si="418"/>
        <v>3.5635928017364588E-6</v>
      </c>
      <c r="E1076" s="3">
        <f t="shared" si="419"/>
        <v>5.2146279782793408E-5</v>
      </c>
      <c r="F1076" s="3">
        <f t="shared" si="420"/>
        <v>1.0001244924109923E-2</v>
      </c>
      <c r="G1076" s="3">
        <f t="shared" si="421"/>
        <v>2.4372678109781356E-2</v>
      </c>
      <c r="H1076" s="3">
        <f t="shared" si="422"/>
        <v>1.5</v>
      </c>
      <c r="J1076" s="3">
        <f t="shared" si="423"/>
        <v>0</v>
      </c>
      <c r="K1076" s="3">
        <f t="shared" si="416"/>
        <v>0</v>
      </c>
      <c r="L1076" s="13">
        <f t="shared" si="424"/>
        <v>0</v>
      </c>
      <c r="M1076" s="3" t="e">
        <f t="shared" si="425"/>
        <v>#DIV/0!</v>
      </c>
      <c r="N1076" s="3" t="e">
        <f t="shared" si="427"/>
        <v>#DIV/0!</v>
      </c>
      <c r="O1076" s="3">
        <v>1065</v>
      </c>
      <c r="P1076" s="3">
        <f t="shared" si="426"/>
        <v>4.2261904761904763</v>
      </c>
      <c r="R1076" s="3" t="e">
        <f t="shared" si="428"/>
        <v>#NUM!</v>
      </c>
      <c r="S1076" s="3" t="e">
        <f t="shared" si="429"/>
        <v>#NUM!</v>
      </c>
      <c r="T1076" s="13" t="e">
        <f t="shared" si="430"/>
        <v>#NUM!</v>
      </c>
      <c r="U1076" s="13" t="e">
        <f t="shared" si="430"/>
        <v>#NUM!</v>
      </c>
      <c r="V1076" s="3" t="e">
        <f t="shared" si="431"/>
        <v>#NUM!</v>
      </c>
      <c r="W1076" s="13" t="e">
        <f t="shared" si="432"/>
        <v>#NUM!</v>
      </c>
      <c r="X1076" s="3" t="e">
        <f t="shared" si="433"/>
        <v>#NUM!</v>
      </c>
      <c r="Y1076" s="3" t="e">
        <f t="shared" si="434"/>
        <v>#NUM!</v>
      </c>
      <c r="Z1076" s="3" t="e">
        <f t="shared" si="435"/>
        <v>#NUM!</v>
      </c>
      <c r="AA1076" s="3" t="e">
        <f t="shared" si="436"/>
        <v>#NUM!</v>
      </c>
    </row>
    <row r="1077" spans="1:27" hidden="1">
      <c r="A1077" s="4">
        <v>41684</v>
      </c>
      <c r="B1077" s="3">
        <v>119.60639999999999</v>
      </c>
      <c r="C1077" s="3">
        <f t="shared" si="417"/>
        <v>2.3161978002674179E-4</v>
      </c>
      <c r="D1077" s="3">
        <f t="shared" si="418"/>
        <v>5.364772249963625E-8</v>
      </c>
      <c r="E1077" s="3">
        <f t="shared" si="419"/>
        <v>5.2391039215611973E-5</v>
      </c>
      <c r="F1077" s="3">
        <f t="shared" si="420"/>
        <v>1.006499684328005E-2</v>
      </c>
      <c r="G1077" s="3">
        <f t="shared" si="421"/>
        <v>2.4419366748544308E-2</v>
      </c>
      <c r="H1077" s="3">
        <f t="shared" si="422"/>
        <v>1.5</v>
      </c>
      <c r="J1077" s="3">
        <f t="shared" si="423"/>
        <v>0</v>
      </c>
      <c r="K1077" s="3">
        <f t="shared" si="416"/>
        <v>0</v>
      </c>
      <c r="L1077" s="13">
        <f t="shared" si="424"/>
        <v>0</v>
      </c>
      <c r="M1077" s="3" t="e">
        <f t="shared" si="425"/>
        <v>#DIV/0!</v>
      </c>
      <c r="N1077" s="3" t="e">
        <f t="shared" si="427"/>
        <v>#DIV/0!</v>
      </c>
      <c r="O1077" s="3">
        <v>1066</v>
      </c>
      <c r="P1077" s="3">
        <f t="shared" si="426"/>
        <v>4.2301587301587302</v>
      </c>
      <c r="R1077" s="3" t="e">
        <f t="shared" si="428"/>
        <v>#NUM!</v>
      </c>
      <c r="S1077" s="3" t="e">
        <f t="shared" si="429"/>
        <v>#NUM!</v>
      </c>
      <c r="T1077" s="13" t="e">
        <f t="shared" si="430"/>
        <v>#NUM!</v>
      </c>
      <c r="U1077" s="13" t="e">
        <f t="shared" si="430"/>
        <v>#NUM!</v>
      </c>
      <c r="V1077" s="3" t="e">
        <f t="shared" si="431"/>
        <v>#NUM!</v>
      </c>
      <c r="W1077" s="13" t="e">
        <f t="shared" si="432"/>
        <v>#NUM!</v>
      </c>
      <c r="X1077" s="3" t="e">
        <f t="shared" si="433"/>
        <v>#NUM!</v>
      </c>
      <c r="Y1077" s="3" t="e">
        <f t="shared" si="434"/>
        <v>#NUM!</v>
      </c>
      <c r="Z1077" s="3" t="e">
        <f t="shared" si="435"/>
        <v>#NUM!</v>
      </c>
      <c r="AA1077" s="3" t="e">
        <f t="shared" si="436"/>
        <v>#NUM!</v>
      </c>
    </row>
    <row r="1078" spans="1:27" hidden="1">
      <c r="A1078" s="4">
        <v>41683</v>
      </c>
      <c r="B1078" s="3">
        <v>119.5787</v>
      </c>
      <c r="C1078" s="3">
        <f t="shared" si="417"/>
        <v>1.8682973381284975E-3</v>
      </c>
      <c r="D1078" s="3">
        <f t="shared" si="418"/>
        <v>3.4905349436580295E-6</v>
      </c>
      <c r="E1078" s="3">
        <f t="shared" si="419"/>
        <v>5.8006733734996779E-5</v>
      </c>
      <c r="F1078" s="3">
        <f t="shared" si="420"/>
        <v>1.221441512298365E-2</v>
      </c>
      <c r="G1078" s="3">
        <f t="shared" si="421"/>
        <v>2.5236757416100809E-2</v>
      </c>
      <c r="H1078" s="3">
        <f t="shared" si="422"/>
        <v>1.5</v>
      </c>
      <c r="J1078" s="3">
        <f t="shared" si="423"/>
        <v>0</v>
      </c>
      <c r="K1078" s="3">
        <f t="shared" si="416"/>
        <v>0</v>
      </c>
      <c r="L1078" s="13">
        <f t="shared" si="424"/>
        <v>0</v>
      </c>
      <c r="M1078" s="3" t="e">
        <f t="shared" si="425"/>
        <v>#DIV/0!</v>
      </c>
      <c r="N1078" s="3" t="e">
        <f t="shared" si="427"/>
        <v>#DIV/0!</v>
      </c>
      <c r="O1078" s="3">
        <v>1067</v>
      </c>
      <c r="P1078" s="3">
        <f t="shared" si="426"/>
        <v>4.2341269841269842</v>
      </c>
      <c r="R1078" s="3" t="e">
        <f t="shared" si="428"/>
        <v>#NUM!</v>
      </c>
      <c r="S1078" s="3" t="e">
        <f t="shared" si="429"/>
        <v>#NUM!</v>
      </c>
      <c r="T1078" s="13" t="e">
        <f t="shared" si="430"/>
        <v>#NUM!</v>
      </c>
      <c r="U1078" s="13" t="e">
        <f t="shared" si="430"/>
        <v>#NUM!</v>
      </c>
      <c r="V1078" s="3" t="e">
        <f t="shared" si="431"/>
        <v>#NUM!</v>
      </c>
      <c r="W1078" s="13" t="e">
        <f t="shared" si="432"/>
        <v>#NUM!</v>
      </c>
      <c r="X1078" s="3" t="e">
        <f t="shared" si="433"/>
        <v>#NUM!</v>
      </c>
      <c r="Y1078" s="3" t="e">
        <f t="shared" si="434"/>
        <v>#NUM!</v>
      </c>
      <c r="Z1078" s="3" t="e">
        <f t="shared" si="435"/>
        <v>#NUM!</v>
      </c>
      <c r="AA1078" s="3" t="e">
        <f t="shared" si="436"/>
        <v>#NUM!</v>
      </c>
    </row>
    <row r="1079" spans="1:27" hidden="1">
      <c r="A1079" s="4">
        <v>41682</v>
      </c>
      <c r="B1079" s="3">
        <v>119.35550000000001</v>
      </c>
      <c r="C1079" s="3">
        <f t="shared" si="417"/>
        <v>-1.9811873261190954E-3</v>
      </c>
      <c r="D1079" s="3">
        <f t="shared" si="418"/>
        <v>3.9251032211749306E-6</v>
      </c>
      <c r="E1079" s="3">
        <f t="shared" si="419"/>
        <v>5.9186236257210151E-5</v>
      </c>
      <c r="F1079" s="3">
        <f t="shared" si="420"/>
        <v>1.2507144731904033E-2</v>
      </c>
      <c r="G1079" s="3">
        <f t="shared" si="421"/>
        <v>2.5440057294621551E-2</v>
      </c>
      <c r="H1079" s="3">
        <f t="shared" si="422"/>
        <v>1.5</v>
      </c>
      <c r="J1079" s="3">
        <f t="shared" si="423"/>
        <v>0</v>
      </c>
      <c r="K1079" s="3">
        <f t="shared" si="416"/>
        <v>0</v>
      </c>
      <c r="L1079" s="13">
        <f t="shared" si="424"/>
        <v>0</v>
      </c>
      <c r="M1079" s="3" t="e">
        <f t="shared" si="425"/>
        <v>#DIV/0!</v>
      </c>
      <c r="N1079" s="3" t="e">
        <f t="shared" si="427"/>
        <v>#DIV/0!</v>
      </c>
      <c r="O1079" s="3">
        <v>1068</v>
      </c>
      <c r="P1079" s="3">
        <f t="shared" si="426"/>
        <v>4.2380952380952381</v>
      </c>
      <c r="R1079" s="3" t="e">
        <f t="shared" si="428"/>
        <v>#NUM!</v>
      </c>
      <c r="S1079" s="3" t="e">
        <f t="shared" si="429"/>
        <v>#NUM!</v>
      </c>
      <c r="T1079" s="13" t="e">
        <f t="shared" si="430"/>
        <v>#NUM!</v>
      </c>
      <c r="U1079" s="13" t="e">
        <f t="shared" si="430"/>
        <v>#NUM!</v>
      </c>
      <c r="V1079" s="3" t="e">
        <f t="shared" si="431"/>
        <v>#NUM!</v>
      </c>
      <c r="W1079" s="13" t="e">
        <f t="shared" si="432"/>
        <v>#NUM!</v>
      </c>
      <c r="X1079" s="3" t="e">
        <f t="shared" si="433"/>
        <v>#NUM!</v>
      </c>
      <c r="Y1079" s="3" t="e">
        <f t="shared" si="434"/>
        <v>#NUM!</v>
      </c>
      <c r="Z1079" s="3" t="e">
        <f t="shared" si="435"/>
        <v>#NUM!</v>
      </c>
      <c r="AA1079" s="3" t="e">
        <f t="shared" si="436"/>
        <v>#NUM!</v>
      </c>
    </row>
    <row r="1080" spans="1:27" hidden="1">
      <c r="A1080" s="4">
        <v>41681</v>
      </c>
      <c r="B1080" s="3">
        <v>119.59220000000001</v>
      </c>
      <c r="C1080" s="3">
        <f t="shared" si="417"/>
        <v>2.2411999545237765E-4</v>
      </c>
      <c r="D1080" s="3">
        <f t="shared" si="418"/>
        <v>5.0229772361573775E-8</v>
      </c>
      <c r="E1080" s="3">
        <f t="shared" si="419"/>
        <v>5.6218905398520082E-5</v>
      </c>
      <c r="F1080" s="3">
        <f t="shared" si="420"/>
        <v>1.5466990508395296E-2</v>
      </c>
      <c r="G1080" s="3">
        <f t="shared" si="421"/>
        <v>2.3614501835263757E-2</v>
      </c>
      <c r="H1080" s="3">
        <f t="shared" si="422"/>
        <v>1.5</v>
      </c>
      <c r="J1080" s="3">
        <f t="shared" si="423"/>
        <v>0</v>
      </c>
      <c r="K1080" s="3">
        <f t="shared" si="416"/>
        <v>0</v>
      </c>
      <c r="L1080" s="13">
        <f t="shared" si="424"/>
        <v>0</v>
      </c>
      <c r="M1080" s="3" t="e">
        <f t="shared" si="425"/>
        <v>#DIV/0!</v>
      </c>
      <c r="N1080" s="3" t="e">
        <f t="shared" si="427"/>
        <v>#DIV/0!</v>
      </c>
      <c r="O1080" s="3">
        <v>1069</v>
      </c>
      <c r="P1080" s="3">
        <f t="shared" si="426"/>
        <v>4.2420634920634921</v>
      </c>
      <c r="R1080" s="3" t="e">
        <f t="shared" si="428"/>
        <v>#NUM!</v>
      </c>
      <c r="S1080" s="3" t="e">
        <f t="shared" si="429"/>
        <v>#NUM!</v>
      </c>
      <c r="T1080" s="13" t="e">
        <f t="shared" si="430"/>
        <v>#NUM!</v>
      </c>
      <c r="U1080" s="13" t="e">
        <f t="shared" si="430"/>
        <v>#NUM!</v>
      </c>
      <c r="V1080" s="3" t="e">
        <f t="shared" si="431"/>
        <v>#NUM!</v>
      </c>
      <c r="W1080" s="13" t="e">
        <f t="shared" si="432"/>
        <v>#NUM!</v>
      </c>
      <c r="X1080" s="3" t="e">
        <f t="shared" si="433"/>
        <v>#NUM!</v>
      </c>
      <c r="Y1080" s="3" t="e">
        <f t="shared" si="434"/>
        <v>#NUM!</v>
      </c>
      <c r="Z1080" s="3" t="e">
        <f t="shared" si="435"/>
        <v>#NUM!</v>
      </c>
      <c r="AA1080" s="3" t="e">
        <f t="shared" si="436"/>
        <v>#NUM!</v>
      </c>
    </row>
    <row r="1081" spans="1:27" hidden="1">
      <c r="A1081" s="4">
        <v>41680</v>
      </c>
      <c r="B1081" s="3">
        <v>119.5654</v>
      </c>
      <c r="C1081" s="3">
        <f t="shared" si="417"/>
        <v>-4.5905755205354054E-4</v>
      </c>
      <c r="D1081" s="3">
        <f t="shared" si="418"/>
        <v>2.107338360973891E-7</v>
      </c>
      <c r="E1081" s="3">
        <f t="shared" si="419"/>
        <v>5.6481084430990909E-5</v>
      </c>
      <c r="F1081" s="3">
        <f t="shared" si="420"/>
        <v>1.5801805933928572E-2</v>
      </c>
      <c r="G1081" s="3">
        <f t="shared" si="421"/>
        <v>2.3544691742368496E-2</v>
      </c>
      <c r="H1081" s="3">
        <f t="shared" si="422"/>
        <v>1.5</v>
      </c>
      <c r="J1081" s="3">
        <f t="shared" si="423"/>
        <v>0</v>
      </c>
      <c r="K1081" s="3">
        <f t="shared" si="416"/>
        <v>0</v>
      </c>
      <c r="L1081" s="13">
        <f t="shared" si="424"/>
        <v>0</v>
      </c>
      <c r="M1081" s="3" t="e">
        <f t="shared" si="425"/>
        <v>#DIV/0!</v>
      </c>
      <c r="N1081" s="3" t="e">
        <f t="shared" si="427"/>
        <v>#DIV/0!</v>
      </c>
      <c r="O1081" s="3">
        <v>1070</v>
      </c>
      <c r="P1081" s="3">
        <f t="shared" si="426"/>
        <v>4.246031746031746</v>
      </c>
      <c r="R1081" s="3" t="e">
        <f t="shared" si="428"/>
        <v>#NUM!</v>
      </c>
      <c r="S1081" s="3" t="e">
        <f t="shared" si="429"/>
        <v>#NUM!</v>
      </c>
      <c r="T1081" s="13" t="e">
        <f t="shared" si="430"/>
        <v>#NUM!</v>
      </c>
      <c r="U1081" s="13" t="e">
        <f t="shared" si="430"/>
        <v>#NUM!</v>
      </c>
      <c r="V1081" s="3" t="e">
        <f t="shared" si="431"/>
        <v>#NUM!</v>
      </c>
      <c r="W1081" s="13" t="e">
        <f t="shared" si="432"/>
        <v>#NUM!</v>
      </c>
      <c r="X1081" s="3" t="e">
        <f t="shared" si="433"/>
        <v>#NUM!</v>
      </c>
      <c r="Y1081" s="3" t="e">
        <f t="shared" si="434"/>
        <v>#NUM!</v>
      </c>
      <c r="Z1081" s="3" t="e">
        <f t="shared" si="435"/>
        <v>#NUM!</v>
      </c>
      <c r="AA1081" s="3" t="e">
        <f t="shared" si="436"/>
        <v>#NUM!</v>
      </c>
    </row>
    <row r="1082" spans="1:27" hidden="1">
      <c r="A1082" s="4">
        <v>41677</v>
      </c>
      <c r="B1082" s="3">
        <v>119.6203</v>
      </c>
      <c r="C1082" s="3">
        <f t="shared" si="417"/>
        <v>2.9788438870917656E-3</v>
      </c>
      <c r="D1082" s="3">
        <f t="shared" si="418"/>
        <v>8.8735109036639791E-6</v>
      </c>
      <c r="E1082" s="3">
        <f t="shared" si="419"/>
        <v>5.8231494890981133E-5</v>
      </c>
      <c r="F1082" s="3">
        <f t="shared" si="420"/>
        <v>1.7661272103524726E-2</v>
      </c>
      <c r="G1082" s="3">
        <f t="shared" si="421"/>
        <v>2.3177724225386661E-2</v>
      </c>
      <c r="H1082" s="3">
        <f t="shared" si="422"/>
        <v>1.5</v>
      </c>
      <c r="J1082" s="3">
        <f t="shared" si="423"/>
        <v>0</v>
      </c>
      <c r="K1082" s="3">
        <f t="shared" si="416"/>
        <v>0</v>
      </c>
      <c r="L1082" s="13">
        <f t="shared" si="424"/>
        <v>0</v>
      </c>
      <c r="M1082" s="3" t="e">
        <f t="shared" si="425"/>
        <v>#DIV/0!</v>
      </c>
      <c r="N1082" s="3" t="e">
        <f t="shared" si="427"/>
        <v>#DIV/0!</v>
      </c>
      <c r="O1082" s="3">
        <v>1071</v>
      </c>
      <c r="P1082" s="3">
        <f t="shared" si="426"/>
        <v>4.25</v>
      </c>
      <c r="R1082" s="3" t="e">
        <f t="shared" si="428"/>
        <v>#NUM!</v>
      </c>
      <c r="S1082" s="3" t="e">
        <f t="shared" si="429"/>
        <v>#NUM!</v>
      </c>
      <c r="T1082" s="13" t="e">
        <f t="shared" si="430"/>
        <v>#NUM!</v>
      </c>
      <c r="U1082" s="13" t="e">
        <f t="shared" si="430"/>
        <v>#NUM!</v>
      </c>
      <c r="V1082" s="3" t="e">
        <f t="shared" si="431"/>
        <v>#NUM!</v>
      </c>
      <c r="W1082" s="13" t="e">
        <f t="shared" si="432"/>
        <v>#NUM!</v>
      </c>
      <c r="X1082" s="3" t="e">
        <f t="shared" si="433"/>
        <v>#NUM!</v>
      </c>
      <c r="Y1082" s="3" t="e">
        <f t="shared" si="434"/>
        <v>#NUM!</v>
      </c>
      <c r="Z1082" s="3" t="e">
        <f t="shared" si="435"/>
        <v>#NUM!</v>
      </c>
      <c r="AA1082" s="3" t="e">
        <f t="shared" si="436"/>
        <v>#NUM!</v>
      </c>
    </row>
    <row r="1083" spans="1:27" hidden="1">
      <c r="A1083" s="4">
        <v>41676</v>
      </c>
      <c r="B1083" s="3">
        <v>119.2645</v>
      </c>
      <c r="C1083" s="3">
        <f t="shared" si="417"/>
        <v>-2.3625378486490335E-3</v>
      </c>
      <c r="D1083" s="3">
        <f t="shared" si="418"/>
        <v>5.5815850862992038E-6</v>
      </c>
      <c r="E1083" s="3">
        <f t="shared" si="419"/>
        <v>5.2910302109759525E-5</v>
      </c>
      <c r="F1083" s="3">
        <f t="shared" si="420"/>
        <v>1.6567187650005945E-2</v>
      </c>
      <c r="G1083" s="3">
        <f t="shared" si="421"/>
        <v>2.2220545254465495E-2</v>
      </c>
      <c r="H1083" s="3">
        <f t="shared" si="422"/>
        <v>1.5</v>
      </c>
      <c r="J1083" s="3">
        <f t="shared" si="423"/>
        <v>0</v>
      </c>
      <c r="K1083" s="3">
        <f t="shared" si="416"/>
        <v>0</v>
      </c>
      <c r="L1083" s="13">
        <f t="shared" si="424"/>
        <v>0</v>
      </c>
      <c r="M1083" s="3" t="e">
        <f t="shared" si="425"/>
        <v>#DIV/0!</v>
      </c>
      <c r="N1083" s="3" t="e">
        <f t="shared" si="427"/>
        <v>#DIV/0!</v>
      </c>
      <c r="O1083" s="3">
        <v>1072</v>
      </c>
      <c r="P1083" s="3">
        <f t="shared" si="426"/>
        <v>4.253968253968254</v>
      </c>
      <c r="R1083" s="3" t="e">
        <f t="shared" si="428"/>
        <v>#NUM!</v>
      </c>
      <c r="S1083" s="3" t="e">
        <f t="shared" si="429"/>
        <v>#NUM!</v>
      </c>
      <c r="T1083" s="13" t="e">
        <f t="shared" si="430"/>
        <v>#NUM!</v>
      </c>
      <c r="U1083" s="13" t="e">
        <f t="shared" si="430"/>
        <v>#NUM!</v>
      </c>
      <c r="V1083" s="3" t="e">
        <f t="shared" si="431"/>
        <v>#NUM!</v>
      </c>
      <c r="W1083" s="13" t="e">
        <f t="shared" si="432"/>
        <v>#NUM!</v>
      </c>
      <c r="X1083" s="3" t="e">
        <f t="shared" si="433"/>
        <v>#NUM!</v>
      </c>
      <c r="Y1083" s="3" t="e">
        <f t="shared" si="434"/>
        <v>#NUM!</v>
      </c>
      <c r="Z1083" s="3" t="e">
        <f t="shared" si="435"/>
        <v>#NUM!</v>
      </c>
      <c r="AA1083" s="3" t="e">
        <f t="shared" si="436"/>
        <v>#NUM!</v>
      </c>
    </row>
    <row r="1084" spans="1:27" hidden="1">
      <c r="A1084" s="4">
        <v>41675</v>
      </c>
      <c r="B1084" s="3">
        <v>119.5466</v>
      </c>
      <c r="C1084" s="3">
        <f t="shared" si="417"/>
        <v>1.1533534314387035E-3</v>
      </c>
      <c r="D1084" s="3">
        <f t="shared" si="418"/>
        <v>1.3302241378114321E-6</v>
      </c>
      <c r="E1084" s="3">
        <f t="shared" si="419"/>
        <v>4.7854627527266593E-5</v>
      </c>
      <c r="F1084" s="3">
        <f t="shared" si="420"/>
        <v>1.820452862620842E-2</v>
      </c>
      <c r="G1084" s="3">
        <f t="shared" si="421"/>
        <v>1.985404854096566E-2</v>
      </c>
      <c r="H1084" s="3">
        <f t="shared" si="422"/>
        <v>1.5</v>
      </c>
      <c r="J1084" s="3">
        <f t="shared" si="423"/>
        <v>0</v>
      </c>
      <c r="K1084" s="3">
        <f t="shared" si="416"/>
        <v>0</v>
      </c>
      <c r="L1084" s="13">
        <f t="shared" si="424"/>
        <v>0</v>
      </c>
      <c r="M1084" s="3" t="e">
        <f t="shared" si="425"/>
        <v>#DIV/0!</v>
      </c>
      <c r="N1084" s="3" t="e">
        <f t="shared" si="427"/>
        <v>#DIV/0!</v>
      </c>
      <c r="O1084" s="3">
        <v>1073</v>
      </c>
      <c r="P1084" s="3">
        <f t="shared" si="426"/>
        <v>4.2579365079365079</v>
      </c>
      <c r="R1084" s="3" t="e">
        <f t="shared" si="428"/>
        <v>#NUM!</v>
      </c>
      <c r="S1084" s="3" t="e">
        <f t="shared" si="429"/>
        <v>#NUM!</v>
      </c>
      <c r="T1084" s="13" t="e">
        <f t="shared" si="430"/>
        <v>#NUM!</v>
      </c>
      <c r="U1084" s="13" t="e">
        <f t="shared" si="430"/>
        <v>#NUM!</v>
      </c>
      <c r="V1084" s="3" t="e">
        <f t="shared" si="431"/>
        <v>#NUM!</v>
      </c>
      <c r="W1084" s="13" t="e">
        <f t="shared" si="432"/>
        <v>#NUM!</v>
      </c>
      <c r="X1084" s="3" t="e">
        <f t="shared" si="433"/>
        <v>#NUM!</v>
      </c>
      <c r="Y1084" s="3" t="e">
        <f t="shared" si="434"/>
        <v>#NUM!</v>
      </c>
      <c r="Z1084" s="3" t="e">
        <f t="shared" si="435"/>
        <v>#NUM!</v>
      </c>
      <c r="AA1084" s="3" t="e">
        <f t="shared" si="436"/>
        <v>#NUM!</v>
      </c>
    </row>
    <row r="1085" spans="1:27" hidden="1">
      <c r="A1085" s="4">
        <v>41674</v>
      </c>
      <c r="B1085" s="3">
        <v>119.4088</v>
      </c>
      <c r="C1085" s="3">
        <f t="shared" si="417"/>
        <v>-5.5173339030714619E-4</v>
      </c>
      <c r="D1085" s="3">
        <f t="shared" si="418"/>
        <v>3.0440973397981774E-7</v>
      </c>
      <c r="E1085" s="3">
        <f t="shared" si="419"/>
        <v>4.6589696796124235E-5</v>
      </c>
      <c r="F1085" s="3">
        <f t="shared" si="420"/>
        <v>1.6795649449160625E-2</v>
      </c>
      <c r="G1085" s="3">
        <f t="shared" si="421"/>
        <v>2.0231437422168968E-2</v>
      </c>
      <c r="H1085" s="3">
        <f t="shared" si="422"/>
        <v>1.5</v>
      </c>
      <c r="J1085" s="3">
        <f t="shared" si="423"/>
        <v>0</v>
      </c>
      <c r="K1085" s="3">
        <f t="shared" si="416"/>
        <v>0</v>
      </c>
      <c r="L1085" s="13">
        <f t="shared" si="424"/>
        <v>0</v>
      </c>
      <c r="M1085" s="3" t="e">
        <f t="shared" si="425"/>
        <v>#DIV/0!</v>
      </c>
      <c r="N1085" s="3" t="e">
        <f t="shared" si="427"/>
        <v>#DIV/0!</v>
      </c>
      <c r="O1085" s="3">
        <v>1074</v>
      </c>
      <c r="P1085" s="3">
        <f t="shared" si="426"/>
        <v>4.2619047619047619</v>
      </c>
      <c r="R1085" s="3" t="e">
        <f t="shared" si="428"/>
        <v>#NUM!</v>
      </c>
      <c r="S1085" s="3" t="e">
        <f t="shared" si="429"/>
        <v>#NUM!</v>
      </c>
      <c r="T1085" s="13" t="e">
        <f t="shared" si="430"/>
        <v>#NUM!</v>
      </c>
      <c r="U1085" s="13" t="e">
        <f t="shared" si="430"/>
        <v>#NUM!</v>
      </c>
      <c r="V1085" s="3" t="e">
        <f t="shared" si="431"/>
        <v>#NUM!</v>
      </c>
      <c r="W1085" s="13" t="e">
        <f t="shared" si="432"/>
        <v>#NUM!</v>
      </c>
      <c r="X1085" s="3" t="e">
        <f t="shared" si="433"/>
        <v>#NUM!</v>
      </c>
      <c r="Y1085" s="3" t="e">
        <f t="shared" si="434"/>
        <v>#NUM!</v>
      </c>
      <c r="Z1085" s="3" t="e">
        <f t="shared" si="435"/>
        <v>#NUM!</v>
      </c>
      <c r="AA1085" s="3" t="e">
        <f t="shared" si="436"/>
        <v>#NUM!</v>
      </c>
    </row>
    <row r="1086" spans="1:27" hidden="1">
      <c r="A1086" s="4">
        <v>41673</v>
      </c>
      <c r="B1086" s="3">
        <v>119.4747</v>
      </c>
      <c r="C1086" s="3">
        <f t="shared" si="417"/>
        <v>8.0048971467000605E-4</v>
      </c>
      <c r="D1086" s="3">
        <f t="shared" si="418"/>
        <v>6.4078378329246767E-7</v>
      </c>
      <c r="E1086" s="3">
        <f t="shared" si="419"/>
        <v>5.852023752341553E-5</v>
      </c>
      <c r="F1086" s="3">
        <f t="shared" si="420"/>
        <v>2.0845232244641056E-2</v>
      </c>
      <c r="G1086" s="3">
        <f t="shared" si="421"/>
        <v>2.1531489896782136E-2</v>
      </c>
      <c r="H1086" s="3">
        <f t="shared" si="422"/>
        <v>1.5</v>
      </c>
      <c r="J1086" s="3">
        <f t="shared" si="423"/>
        <v>0</v>
      </c>
      <c r="K1086" s="3">
        <f t="shared" si="416"/>
        <v>0</v>
      </c>
      <c r="L1086" s="13">
        <f t="shared" si="424"/>
        <v>0</v>
      </c>
      <c r="M1086" s="3" t="e">
        <f t="shared" si="425"/>
        <v>#DIV/0!</v>
      </c>
      <c r="N1086" s="3" t="e">
        <f t="shared" si="427"/>
        <v>#DIV/0!</v>
      </c>
      <c r="O1086" s="3">
        <v>1075</v>
      </c>
      <c r="P1086" s="3">
        <f t="shared" si="426"/>
        <v>4.2658730158730158</v>
      </c>
      <c r="R1086" s="3" t="e">
        <f t="shared" si="428"/>
        <v>#NUM!</v>
      </c>
      <c r="S1086" s="3" t="e">
        <f t="shared" si="429"/>
        <v>#NUM!</v>
      </c>
      <c r="T1086" s="13" t="e">
        <f t="shared" si="430"/>
        <v>#NUM!</v>
      </c>
      <c r="U1086" s="13" t="e">
        <f t="shared" si="430"/>
        <v>#NUM!</v>
      </c>
      <c r="V1086" s="3" t="e">
        <f t="shared" si="431"/>
        <v>#NUM!</v>
      </c>
      <c r="W1086" s="13" t="e">
        <f t="shared" si="432"/>
        <v>#NUM!</v>
      </c>
      <c r="X1086" s="3" t="e">
        <f t="shared" si="433"/>
        <v>#NUM!</v>
      </c>
      <c r="Y1086" s="3" t="e">
        <f t="shared" si="434"/>
        <v>#NUM!</v>
      </c>
      <c r="Z1086" s="3" t="e">
        <f t="shared" si="435"/>
        <v>#NUM!</v>
      </c>
      <c r="AA1086" s="3" t="e">
        <f t="shared" si="436"/>
        <v>#NUM!</v>
      </c>
    </row>
    <row r="1087" spans="1:27" hidden="1">
      <c r="A1087" s="4">
        <v>41670</v>
      </c>
      <c r="B1087" s="3">
        <v>119.37909999999999</v>
      </c>
      <c r="C1087" s="3">
        <f t="shared" si="417"/>
        <v>3.9229428867596089E-3</v>
      </c>
      <c r="D1087" s="3">
        <f t="shared" si="418"/>
        <v>1.5389480892777813E-5</v>
      </c>
      <c r="E1087" s="3">
        <f t="shared" si="419"/>
        <v>5.8237558421328653E-5</v>
      </c>
      <c r="F1087" s="3">
        <f t="shared" si="420"/>
        <v>2.0643161013313264E-2</v>
      </c>
      <c r="G1087" s="3">
        <f t="shared" si="421"/>
        <v>2.1571392519657784E-2</v>
      </c>
      <c r="H1087" s="3">
        <f t="shared" si="422"/>
        <v>1.5</v>
      </c>
      <c r="J1087" s="3">
        <f t="shared" si="423"/>
        <v>0</v>
      </c>
      <c r="K1087" s="3">
        <f t="shared" si="416"/>
        <v>0</v>
      </c>
      <c r="L1087" s="13">
        <f t="shared" si="424"/>
        <v>0</v>
      </c>
      <c r="M1087" s="3" t="e">
        <f t="shared" si="425"/>
        <v>#DIV/0!</v>
      </c>
      <c r="N1087" s="3" t="e">
        <f t="shared" si="427"/>
        <v>#DIV/0!</v>
      </c>
      <c r="O1087" s="3">
        <v>1076</v>
      </c>
      <c r="P1087" s="3">
        <f t="shared" si="426"/>
        <v>4.2698412698412698</v>
      </c>
      <c r="R1087" s="3" t="e">
        <f t="shared" si="428"/>
        <v>#NUM!</v>
      </c>
      <c r="S1087" s="3" t="e">
        <f t="shared" si="429"/>
        <v>#NUM!</v>
      </c>
      <c r="T1087" s="13" t="e">
        <f t="shared" si="430"/>
        <v>#NUM!</v>
      </c>
      <c r="U1087" s="13" t="e">
        <f t="shared" si="430"/>
        <v>#NUM!</v>
      </c>
      <c r="V1087" s="3" t="e">
        <f t="shared" si="431"/>
        <v>#NUM!</v>
      </c>
      <c r="W1087" s="13" t="e">
        <f t="shared" si="432"/>
        <v>#NUM!</v>
      </c>
      <c r="X1087" s="3" t="e">
        <f t="shared" si="433"/>
        <v>#NUM!</v>
      </c>
      <c r="Y1087" s="3" t="e">
        <f t="shared" si="434"/>
        <v>#NUM!</v>
      </c>
      <c r="Z1087" s="3" t="e">
        <f t="shared" si="435"/>
        <v>#NUM!</v>
      </c>
      <c r="AA1087" s="3" t="e">
        <f t="shared" si="436"/>
        <v>#NUM!</v>
      </c>
    </row>
    <row r="1088" spans="1:27" hidden="1">
      <c r="A1088" s="4">
        <v>41669</v>
      </c>
      <c r="B1088" s="3">
        <v>118.9117</v>
      </c>
      <c r="C1088" s="3">
        <f t="shared" si="417"/>
        <v>1.5232974839497267E-3</v>
      </c>
      <c r="D1088" s="3">
        <f t="shared" si="418"/>
        <v>2.320435224607568E-6</v>
      </c>
      <c r="E1088" s="3">
        <f t="shared" si="419"/>
        <v>4.8594939854117942E-5</v>
      </c>
      <c r="F1088" s="3">
        <f t="shared" si="420"/>
        <v>1.9117479548586537E-2</v>
      </c>
      <c r="G1088" s="3">
        <f t="shared" si="421"/>
        <v>1.954597367384886E-2</v>
      </c>
      <c r="H1088" s="3">
        <f t="shared" si="422"/>
        <v>1.5</v>
      </c>
      <c r="J1088" s="3">
        <f t="shared" si="423"/>
        <v>0</v>
      </c>
      <c r="K1088" s="3">
        <f t="shared" si="416"/>
        <v>0</v>
      </c>
      <c r="L1088" s="13">
        <f t="shared" si="424"/>
        <v>0</v>
      </c>
      <c r="M1088" s="3" t="e">
        <f t="shared" si="425"/>
        <v>#DIV/0!</v>
      </c>
      <c r="N1088" s="3" t="e">
        <f t="shared" si="427"/>
        <v>#DIV/0!</v>
      </c>
      <c r="O1088" s="3">
        <v>1077</v>
      </c>
      <c r="P1088" s="3">
        <f t="shared" si="426"/>
        <v>4.2738095238095237</v>
      </c>
      <c r="R1088" s="3" t="e">
        <f t="shared" si="428"/>
        <v>#NUM!</v>
      </c>
      <c r="S1088" s="3" t="e">
        <f t="shared" si="429"/>
        <v>#NUM!</v>
      </c>
      <c r="T1088" s="13" t="e">
        <f t="shared" si="430"/>
        <v>#NUM!</v>
      </c>
      <c r="U1088" s="13" t="e">
        <f t="shared" si="430"/>
        <v>#NUM!</v>
      </c>
      <c r="V1088" s="3" t="e">
        <f t="shared" si="431"/>
        <v>#NUM!</v>
      </c>
      <c r="W1088" s="13" t="e">
        <f t="shared" si="432"/>
        <v>#NUM!</v>
      </c>
      <c r="X1088" s="3" t="e">
        <f t="shared" si="433"/>
        <v>#NUM!</v>
      </c>
      <c r="Y1088" s="3" t="e">
        <f t="shared" si="434"/>
        <v>#NUM!</v>
      </c>
      <c r="Z1088" s="3" t="e">
        <f t="shared" si="435"/>
        <v>#NUM!</v>
      </c>
      <c r="AA1088" s="3" t="e">
        <f t="shared" si="436"/>
        <v>#NUM!</v>
      </c>
    </row>
    <row r="1089" spans="1:27" hidden="1">
      <c r="A1089" s="4">
        <v>41668</v>
      </c>
      <c r="B1089" s="3">
        <v>118.7307</v>
      </c>
      <c r="C1089" s="3">
        <f t="shared" si="417"/>
        <v>1.5568324854921959E-3</v>
      </c>
      <c r="D1089" s="3">
        <f t="shared" si="418"/>
        <v>2.4237273878838083E-6</v>
      </c>
      <c r="E1089" s="3">
        <f t="shared" si="419"/>
        <v>5.9282804404106665E-5</v>
      </c>
      <c r="F1089" s="3">
        <f t="shared" si="420"/>
        <v>2.1200884128100918E-2</v>
      </c>
      <c r="G1089" s="3">
        <f t="shared" si="421"/>
        <v>2.153584263894618E-2</v>
      </c>
      <c r="H1089" s="3">
        <f t="shared" si="422"/>
        <v>1.5</v>
      </c>
      <c r="J1089" s="3">
        <f t="shared" si="423"/>
        <v>0</v>
      </c>
      <c r="K1089" s="3">
        <f t="shared" si="416"/>
        <v>0</v>
      </c>
      <c r="L1089" s="13">
        <f t="shared" si="424"/>
        <v>0</v>
      </c>
      <c r="M1089" s="3" t="e">
        <f t="shared" si="425"/>
        <v>#DIV/0!</v>
      </c>
      <c r="N1089" s="3" t="e">
        <f t="shared" si="427"/>
        <v>#DIV/0!</v>
      </c>
      <c r="O1089" s="3">
        <v>1078</v>
      </c>
      <c r="P1089" s="3">
        <f t="shared" si="426"/>
        <v>4.2777777777777777</v>
      </c>
      <c r="R1089" s="3" t="e">
        <f t="shared" si="428"/>
        <v>#NUM!</v>
      </c>
      <c r="S1089" s="3" t="e">
        <f t="shared" si="429"/>
        <v>#NUM!</v>
      </c>
      <c r="T1089" s="13" t="e">
        <f t="shared" si="430"/>
        <v>#NUM!</v>
      </c>
      <c r="U1089" s="13" t="e">
        <f t="shared" si="430"/>
        <v>#NUM!</v>
      </c>
      <c r="V1089" s="3" t="e">
        <f t="shared" si="431"/>
        <v>#NUM!</v>
      </c>
      <c r="W1089" s="13" t="e">
        <f t="shared" si="432"/>
        <v>#NUM!</v>
      </c>
      <c r="X1089" s="3" t="e">
        <f t="shared" si="433"/>
        <v>#NUM!</v>
      </c>
      <c r="Y1089" s="3" t="e">
        <f t="shared" si="434"/>
        <v>#NUM!</v>
      </c>
      <c r="Z1089" s="3" t="e">
        <f t="shared" si="435"/>
        <v>#NUM!</v>
      </c>
      <c r="AA1089" s="3" t="e">
        <f t="shared" si="436"/>
        <v>#NUM!</v>
      </c>
    </row>
    <row r="1090" spans="1:27" hidden="1">
      <c r="A1090" s="4">
        <v>41667</v>
      </c>
      <c r="B1090" s="3">
        <v>118.54600000000001</v>
      </c>
      <c r="C1090" s="3">
        <f t="shared" si="417"/>
        <v>9.9335674525425689E-4</v>
      </c>
      <c r="D1090" s="3">
        <f t="shared" si="418"/>
        <v>9.8675762334213051E-7</v>
      </c>
      <c r="E1090" s="3">
        <f t="shared" si="419"/>
        <v>5.6925702964687919E-5</v>
      </c>
      <c r="F1090" s="3">
        <f t="shared" si="420"/>
        <v>1.9902171669853932E-2</v>
      </c>
      <c r="G1090" s="3">
        <f t="shared" si="421"/>
        <v>2.1626906897057097E-2</v>
      </c>
      <c r="H1090" s="3">
        <f t="shared" si="422"/>
        <v>1.5</v>
      </c>
      <c r="J1090" s="3">
        <f t="shared" si="423"/>
        <v>0</v>
      </c>
      <c r="K1090" s="3">
        <f t="shared" si="416"/>
        <v>0</v>
      </c>
      <c r="L1090" s="13">
        <f t="shared" si="424"/>
        <v>0</v>
      </c>
      <c r="M1090" s="3" t="e">
        <f t="shared" si="425"/>
        <v>#DIV/0!</v>
      </c>
      <c r="N1090" s="3" t="e">
        <f t="shared" si="427"/>
        <v>#DIV/0!</v>
      </c>
      <c r="O1090" s="3">
        <v>1079</v>
      </c>
      <c r="P1090" s="3">
        <f t="shared" si="426"/>
        <v>4.2817460317460316</v>
      </c>
      <c r="R1090" s="3" t="e">
        <f t="shared" si="428"/>
        <v>#NUM!</v>
      </c>
      <c r="S1090" s="3" t="e">
        <f t="shared" si="429"/>
        <v>#NUM!</v>
      </c>
      <c r="T1090" s="13" t="e">
        <f t="shared" si="430"/>
        <v>#NUM!</v>
      </c>
      <c r="U1090" s="13" t="e">
        <f t="shared" si="430"/>
        <v>#NUM!</v>
      </c>
      <c r="V1090" s="3" t="e">
        <f t="shared" si="431"/>
        <v>#NUM!</v>
      </c>
      <c r="W1090" s="13" t="e">
        <f t="shared" si="432"/>
        <v>#NUM!</v>
      </c>
      <c r="X1090" s="3" t="e">
        <f t="shared" si="433"/>
        <v>#NUM!</v>
      </c>
      <c r="Y1090" s="3" t="e">
        <f t="shared" si="434"/>
        <v>#NUM!</v>
      </c>
      <c r="Z1090" s="3" t="e">
        <f t="shared" si="435"/>
        <v>#NUM!</v>
      </c>
      <c r="AA1090" s="3" t="e">
        <f t="shared" si="436"/>
        <v>#NUM!</v>
      </c>
    </row>
    <row r="1091" spans="1:27" hidden="1">
      <c r="A1091" s="4">
        <v>41666</v>
      </c>
      <c r="B1091" s="3">
        <v>118.42829999999999</v>
      </c>
      <c r="C1091" s="3">
        <f t="shared" si="417"/>
        <v>2.6517448467471087E-4</v>
      </c>
      <c r="D1091" s="3">
        <f t="shared" si="418"/>
        <v>7.031750732249847E-8</v>
      </c>
      <c r="E1091" s="3">
        <f t="shared" si="419"/>
        <v>6.7239551600116939E-5</v>
      </c>
      <c r="F1091" s="3">
        <f t="shared" si="420"/>
        <v>2.2270452361738188E-2</v>
      </c>
      <c r="G1091" s="3">
        <f t="shared" si="421"/>
        <v>2.3124777397235848E-2</v>
      </c>
      <c r="H1091" s="3">
        <f t="shared" si="422"/>
        <v>1.5</v>
      </c>
      <c r="J1091" s="3">
        <f t="shared" si="423"/>
        <v>0</v>
      </c>
      <c r="K1091" s="3">
        <f t="shared" si="416"/>
        <v>0</v>
      </c>
      <c r="L1091" s="13">
        <f t="shared" si="424"/>
        <v>0</v>
      </c>
      <c r="M1091" s="3" t="e">
        <f t="shared" si="425"/>
        <v>#DIV/0!</v>
      </c>
      <c r="N1091" s="3" t="e">
        <f t="shared" si="427"/>
        <v>#DIV/0!</v>
      </c>
      <c r="O1091" s="3">
        <v>1080</v>
      </c>
      <c r="P1091" s="3">
        <f t="shared" si="426"/>
        <v>4.2857142857142856</v>
      </c>
      <c r="R1091" s="3" t="e">
        <f t="shared" si="428"/>
        <v>#NUM!</v>
      </c>
      <c r="S1091" s="3" t="e">
        <f t="shared" si="429"/>
        <v>#NUM!</v>
      </c>
      <c r="T1091" s="13" t="e">
        <f t="shared" si="430"/>
        <v>#NUM!</v>
      </c>
      <c r="U1091" s="13" t="e">
        <f t="shared" si="430"/>
        <v>#NUM!</v>
      </c>
      <c r="V1091" s="3" t="e">
        <f t="shared" si="431"/>
        <v>#NUM!</v>
      </c>
      <c r="W1091" s="13" t="e">
        <f t="shared" si="432"/>
        <v>#NUM!</v>
      </c>
      <c r="X1091" s="3" t="e">
        <f t="shared" si="433"/>
        <v>#NUM!</v>
      </c>
      <c r="Y1091" s="3" t="e">
        <f t="shared" si="434"/>
        <v>#NUM!</v>
      </c>
      <c r="Z1091" s="3" t="e">
        <f t="shared" si="435"/>
        <v>#NUM!</v>
      </c>
      <c r="AA1091" s="3" t="e">
        <f t="shared" si="436"/>
        <v>#NUM!</v>
      </c>
    </row>
    <row r="1092" spans="1:27" hidden="1">
      <c r="A1092" s="4">
        <v>41663</v>
      </c>
      <c r="B1092" s="3">
        <v>118.3969</v>
      </c>
      <c r="C1092" s="3">
        <f t="shared" si="417"/>
        <v>-1.2499546063158019E-4</v>
      </c>
      <c r="D1092" s="3">
        <f t="shared" si="418"/>
        <v>1.5623865178500916E-8</v>
      </c>
      <c r="E1092" s="3">
        <f t="shared" si="419"/>
        <v>7.2999657188949538E-5</v>
      </c>
      <c r="F1092" s="3">
        <f t="shared" si="420"/>
        <v>1.9590650970861382E-2</v>
      </c>
      <c r="G1092" s="3">
        <f t="shared" si="421"/>
        <v>2.6038542761445651E-2</v>
      </c>
      <c r="H1092" s="3">
        <f t="shared" si="422"/>
        <v>1.5</v>
      </c>
      <c r="J1092" s="3">
        <f t="shared" si="423"/>
        <v>0</v>
      </c>
      <c r="K1092" s="3">
        <f t="shared" si="416"/>
        <v>0</v>
      </c>
      <c r="L1092" s="13">
        <f t="shared" si="424"/>
        <v>0</v>
      </c>
      <c r="M1092" s="3" t="e">
        <f t="shared" si="425"/>
        <v>#DIV/0!</v>
      </c>
      <c r="N1092" s="3" t="e">
        <f t="shared" si="427"/>
        <v>#DIV/0!</v>
      </c>
      <c r="O1092" s="3">
        <v>1081</v>
      </c>
      <c r="P1092" s="3">
        <f t="shared" si="426"/>
        <v>4.2896825396825395</v>
      </c>
      <c r="R1092" s="3" t="e">
        <f t="shared" si="428"/>
        <v>#NUM!</v>
      </c>
      <c r="S1092" s="3" t="e">
        <f t="shared" si="429"/>
        <v>#NUM!</v>
      </c>
      <c r="T1092" s="13" t="e">
        <f t="shared" si="430"/>
        <v>#NUM!</v>
      </c>
      <c r="U1092" s="13" t="e">
        <f t="shared" si="430"/>
        <v>#NUM!</v>
      </c>
      <c r="V1092" s="3" t="e">
        <f t="shared" si="431"/>
        <v>#NUM!</v>
      </c>
      <c r="W1092" s="13" t="e">
        <f t="shared" si="432"/>
        <v>#NUM!</v>
      </c>
      <c r="X1092" s="3" t="e">
        <f t="shared" si="433"/>
        <v>#NUM!</v>
      </c>
      <c r="Y1092" s="3" t="e">
        <f t="shared" si="434"/>
        <v>#NUM!</v>
      </c>
      <c r="Z1092" s="3" t="e">
        <f t="shared" si="435"/>
        <v>#NUM!</v>
      </c>
      <c r="AA1092" s="3" t="e">
        <f t="shared" si="436"/>
        <v>#NUM!</v>
      </c>
    </row>
    <row r="1093" spans="1:27" hidden="1">
      <c r="A1093" s="4">
        <v>41662</v>
      </c>
      <c r="B1093" s="3">
        <v>118.4117</v>
      </c>
      <c r="C1093" s="3">
        <f t="shared" si="417"/>
        <v>3.8348157815661093E-4</v>
      </c>
      <c r="D1093" s="3">
        <f t="shared" si="418"/>
        <v>1.4705812078548489E-7</v>
      </c>
      <c r="E1093" s="3">
        <f t="shared" si="419"/>
        <v>7.8379811397218447E-5</v>
      </c>
      <c r="F1093" s="3">
        <f t="shared" si="420"/>
        <v>1.7392765015353209E-2</v>
      </c>
      <c r="G1093" s="3">
        <f t="shared" si="421"/>
        <v>2.823128425047286E-2</v>
      </c>
      <c r="H1093" s="3">
        <f t="shared" si="422"/>
        <v>1.5</v>
      </c>
      <c r="J1093" s="3">
        <f t="shared" si="423"/>
        <v>0</v>
      </c>
      <c r="K1093" s="3">
        <f t="shared" si="416"/>
        <v>0</v>
      </c>
      <c r="L1093" s="13">
        <f t="shared" si="424"/>
        <v>0</v>
      </c>
      <c r="M1093" s="3" t="e">
        <f t="shared" si="425"/>
        <v>#DIV/0!</v>
      </c>
      <c r="N1093" s="3" t="e">
        <f t="shared" si="427"/>
        <v>#DIV/0!</v>
      </c>
      <c r="O1093" s="3">
        <v>1082</v>
      </c>
      <c r="P1093" s="3">
        <f t="shared" si="426"/>
        <v>4.2936507936507935</v>
      </c>
      <c r="R1093" s="3" t="e">
        <f t="shared" si="428"/>
        <v>#NUM!</v>
      </c>
      <c r="S1093" s="3" t="e">
        <f t="shared" si="429"/>
        <v>#NUM!</v>
      </c>
      <c r="T1093" s="13" t="e">
        <f t="shared" si="430"/>
        <v>#NUM!</v>
      </c>
      <c r="U1093" s="13" t="e">
        <f t="shared" si="430"/>
        <v>#NUM!</v>
      </c>
      <c r="V1093" s="3" t="e">
        <f t="shared" si="431"/>
        <v>#NUM!</v>
      </c>
      <c r="W1093" s="13" t="e">
        <f t="shared" si="432"/>
        <v>#NUM!</v>
      </c>
      <c r="X1093" s="3" t="e">
        <f t="shared" si="433"/>
        <v>#NUM!</v>
      </c>
      <c r="Y1093" s="3" t="e">
        <f t="shared" si="434"/>
        <v>#NUM!</v>
      </c>
      <c r="Z1093" s="3" t="e">
        <f t="shared" si="435"/>
        <v>#NUM!</v>
      </c>
      <c r="AA1093" s="3" t="e">
        <f t="shared" si="436"/>
        <v>#NUM!</v>
      </c>
    </row>
    <row r="1094" spans="1:27" hidden="1">
      <c r="A1094" s="4">
        <v>41661</v>
      </c>
      <c r="B1094" s="3">
        <v>118.3663</v>
      </c>
      <c r="C1094" s="3">
        <f t="shared" si="417"/>
        <v>-9.2719891257853819E-4</v>
      </c>
      <c r="D1094" s="3">
        <f t="shared" si="418"/>
        <v>8.5969782348682366E-7</v>
      </c>
      <c r="E1094" s="3">
        <f t="shared" si="419"/>
        <v>7.8970563830794253E-5</v>
      </c>
      <c r="F1094" s="3">
        <f t="shared" si="420"/>
        <v>1.6150324442621596E-2</v>
      </c>
      <c r="G1094" s="3">
        <f t="shared" si="421"/>
        <v>2.8821941765238248E-2</v>
      </c>
      <c r="H1094" s="3">
        <f t="shared" si="422"/>
        <v>1.5</v>
      </c>
      <c r="J1094" s="3">
        <f t="shared" si="423"/>
        <v>0</v>
      </c>
      <c r="K1094" s="3">
        <f t="shared" si="416"/>
        <v>0</v>
      </c>
      <c r="L1094" s="13">
        <f t="shared" si="424"/>
        <v>0</v>
      </c>
      <c r="M1094" s="3" t="e">
        <f t="shared" si="425"/>
        <v>#DIV/0!</v>
      </c>
      <c r="N1094" s="3" t="e">
        <f t="shared" si="427"/>
        <v>#DIV/0!</v>
      </c>
      <c r="O1094" s="3">
        <v>1083</v>
      </c>
      <c r="P1094" s="3">
        <f t="shared" si="426"/>
        <v>4.2976190476190474</v>
      </c>
      <c r="R1094" s="3" t="e">
        <f t="shared" si="428"/>
        <v>#NUM!</v>
      </c>
      <c r="S1094" s="3" t="e">
        <f t="shared" si="429"/>
        <v>#NUM!</v>
      </c>
      <c r="T1094" s="13" t="e">
        <f t="shared" si="430"/>
        <v>#NUM!</v>
      </c>
      <c r="U1094" s="13" t="e">
        <f t="shared" si="430"/>
        <v>#NUM!</v>
      </c>
      <c r="V1094" s="3" t="e">
        <f t="shared" si="431"/>
        <v>#NUM!</v>
      </c>
      <c r="W1094" s="13" t="e">
        <f t="shared" si="432"/>
        <v>#NUM!</v>
      </c>
      <c r="X1094" s="3" t="e">
        <f t="shared" si="433"/>
        <v>#NUM!</v>
      </c>
      <c r="Y1094" s="3" t="e">
        <f t="shared" si="434"/>
        <v>#NUM!</v>
      </c>
      <c r="Z1094" s="3" t="e">
        <f t="shared" si="435"/>
        <v>#NUM!</v>
      </c>
      <c r="AA1094" s="3" t="e">
        <f t="shared" si="436"/>
        <v>#NUM!</v>
      </c>
    </row>
    <row r="1095" spans="1:27" hidden="1">
      <c r="A1095" s="4">
        <v>41660</v>
      </c>
      <c r="B1095" s="3">
        <v>118.4761</v>
      </c>
      <c r="C1095" s="3">
        <f t="shared" si="417"/>
        <v>-1.3816024735190137E-3</v>
      </c>
      <c r="D1095" s="3">
        <f t="shared" si="418"/>
        <v>1.9088253948338572E-6</v>
      </c>
      <c r="E1095" s="3">
        <f t="shared" si="419"/>
        <v>7.8118238411518107E-5</v>
      </c>
      <c r="F1095" s="3">
        <f t="shared" si="420"/>
        <v>1.7163386060786864E-2</v>
      </c>
      <c r="G1095" s="3">
        <f t="shared" si="421"/>
        <v>2.8261338551279061E-2</v>
      </c>
      <c r="H1095" s="3">
        <f t="shared" si="422"/>
        <v>1.5</v>
      </c>
      <c r="J1095" s="3">
        <f t="shared" si="423"/>
        <v>0</v>
      </c>
      <c r="K1095" s="3">
        <f t="shared" si="416"/>
        <v>0</v>
      </c>
      <c r="L1095" s="13">
        <f t="shared" si="424"/>
        <v>0</v>
      </c>
      <c r="M1095" s="3" t="e">
        <f t="shared" si="425"/>
        <v>#DIV/0!</v>
      </c>
      <c r="N1095" s="3" t="e">
        <f t="shared" si="427"/>
        <v>#DIV/0!</v>
      </c>
      <c r="O1095" s="3">
        <v>1084</v>
      </c>
      <c r="P1095" s="3">
        <f t="shared" si="426"/>
        <v>4.3015873015873014</v>
      </c>
      <c r="R1095" s="3" t="e">
        <f t="shared" si="428"/>
        <v>#NUM!</v>
      </c>
      <c r="S1095" s="3" t="e">
        <f t="shared" si="429"/>
        <v>#NUM!</v>
      </c>
      <c r="T1095" s="13" t="e">
        <f t="shared" si="430"/>
        <v>#NUM!</v>
      </c>
      <c r="U1095" s="13" t="e">
        <f t="shared" si="430"/>
        <v>#NUM!</v>
      </c>
      <c r="V1095" s="3" t="e">
        <f t="shared" si="431"/>
        <v>#NUM!</v>
      </c>
      <c r="W1095" s="13" t="e">
        <f t="shared" si="432"/>
        <v>#NUM!</v>
      </c>
      <c r="X1095" s="3" t="e">
        <f t="shared" si="433"/>
        <v>#NUM!</v>
      </c>
      <c r="Y1095" s="3" t="e">
        <f t="shared" si="434"/>
        <v>#NUM!</v>
      </c>
      <c r="Z1095" s="3" t="e">
        <f t="shared" si="435"/>
        <v>#NUM!</v>
      </c>
      <c r="AA1095" s="3" t="e">
        <f t="shared" si="436"/>
        <v>#NUM!</v>
      </c>
    </row>
    <row r="1096" spans="1:27" hidden="1">
      <c r="A1096" s="4">
        <v>41659</v>
      </c>
      <c r="B1096" s="3">
        <v>118.6399</v>
      </c>
      <c r="C1096" s="3">
        <f t="shared" si="417"/>
        <v>1.9514999960427964E-3</v>
      </c>
      <c r="D1096" s="3">
        <f t="shared" si="418"/>
        <v>3.8083522345550344E-6</v>
      </c>
      <c r="E1096" s="3">
        <f t="shared" si="419"/>
        <v>7.9153571111222176E-5</v>
      </c>
      <c r="F1096" s="3">
        <f t="shared" si="420"/>
        <v>1.6829133617788185E-2</v>
      </c>
      <c r="G1096" s="3">
        <f t="shared" si="421"/>
        <v>2.8616543481986386E-2</v>
      </c>
      <c r="H1096" s="3">
        <f t="shared" si="422"/>
        <v>1.5</v>
      </c>
      <c r="J1096" s="3">
        <f t="shared" si="423"/>
        <v>0</v>
      </c>
      <c r="K1096" s="3">
        <f t="shared" ref="K1096:K1159" si="437">J1096/$Y$2</f>
        <v>0</v>
      </c>
      <c r="L1096" s="13">
        <f t="shared" si="424"/>
        <v>0</v>
      </c>
      <c r="M1096" s="3" t="e">
        <f t="shared" si="425"/>
        <v>#DIV/0!</v>
      </c>
      <c r="N1096" s="3" t="e">
        <f t="shared" si="427"/>
        <v>#DIV/0!</v>
      </c>
      <c r="O1096" s="3">
        <v>1085</v>
      </c>
      <c r="P1096" s="3">
        <f t="shared" si="426"/>
        <v>4.3055555555555554</v>
      </c>
      <c r="R1096" s="3" t="e">
        <f t="shared" si="428"/>
        <v>#NUM!</v>
      </c>
      <c r="S1096" s="3" t="e">
        <f t="shared" si="429"/>
        <v>#NUM!</v>
      </c>
      <c r="T1096" s="13" t="e">
        <f t="shared" si="430"/>
        <v>#NUM!</v>
      </c>
      <c r="U1096" s="13" t="e">
        <f t="shared" si="430"/>
        <v>#NUM!</v>
      </c>
      <c r="V1096" s="3" t="e">
        <f t="shared" si="431"/>
        <v>#NUM!</v>
      </c>
      <c r="W1096" s="13" t="e">
        <f t="shared" si="432"/>
        <v>#NUM!</v>
      </c>
      <c r="X1096" s="3" t="e">
        <f t="shared" si="433"/>
        <v>#NUM!</v>
      </c>
      <c r="Y1096" s="3" t="e">
        <f t="shared" si="434"/>
        <v>#NUM!</v>
      </c>
      <c r="Z1096" s="3" t="e">
        <f t="shared" si="435"/>
        <v>#NUM!</v>
      </c>
      <c r="AA1096" s="3" t="e">
        <f t="shared" si="436"/>
        <v>#NUM!</v>
      </c>
    </row>
    <row r="1097" spans="1:27" hidden="1">
      <c r="A1097" s="4">
        <v>41656</v>
      </c>
      <c r="B1097" s="3">
        <v>118.40860000000001</v>
      </c>
      <c r="C1097" s="3">
        <f t="shared" ref="C1097:C1160" si="438">+LN(B1097/B1098)</f>
        <v>2.3810380597303429E-3</v>
      </c>
      <c r="D1097" s="3">
        <f t="shared" ref="D1097:D1160" si="439">+C1097^2</f>
        <v>5.6693422418844357E-6</v>
      </c>
      <c r="E1097" s="3">
        <f t="shared" ref="E1097:E1160" si="440">+SUM(D1097:D1116)</f>
        <v>7.5462823655419642E-5</v>
      </c>
      <c r="F1097" s="3">
        <f t="shared" ref="F1097:F1160" si="441">+SUM(C1097:C1116)</f>
        <v>1.5220569153226891E-2</v>
      </c>
      <c r="G1097" s="3">
        <f t="shared" ref="G1097:G1160" si="442">+SQRT($D$3/$D$2)*SQRT(E1097-((1/$D$2)*F1097^2))</f>
        <v>2.8370445380517834E-2</v>
      </c>
      <c r="H1097" s="3">
        <f t="shared" ref="H1097:H1160" si="443">+MIN($D$5,$D$4/G1099)</f>
        <v>1.5</v>
      </c>
      <c r="J1097" s="3">
        <f t="shared" ref="J1097:J1160" si="444">I1097*(1-(1.1/100))^4</f>
        <v>0</v>
      </c>
      <c r="K1097" s="3">
        <f t="shared" si="437"/>
        <v>0</v>
      </c>
      <c r="L1097" s="13">
        <f t="shared" ref="L1097:L1160" si="445">K1097*1000</f>
        <v>0</v>
      </c>
      <c r="M1097" s="3" t="e">
        <f t="shared" ref="M1097:M1160" si="446">LN(L1097/L1098)</f>
        <v>#DIV/0!</v>
      </c>
      <c r="N1097" s="3" t="e">
        <f t="shared" si="427"/>
        <v>#DIV/0!</v>
      </c>
      <c r="O1097" s="3">
        <v>1086</v>
      </c>
      <c r="P1097" s="3">
        <f t="shared" si="426"/>
        <v>4.3095238095238093</v>
      </c>
      <c r="R1097" s="3" t="e">
        <f t="shared" si="428"/>
        <v>#NUM!</v>
      </c>
      <c r="S1097" s="3" t="e">
        <f t="shared" si="429"/>
        <v>#NUM!</v>
      </c>
      <c r="T1097" s="13" t="e">
        <f t="shared" si="430"/>
        <v>#NUM!</v>
      </c>
      <c r="U1097" s="13" t="e">
        <f t="shared" si="430"/>
        <v>#NUM!</v>
      </c>
      <c r="V1097" s="3" t="e">
        <f t="shared" si="431"/>
        <v>#NUM!</v>
      </c>
      <c r="W1097" s="13" t="e">
        <f t="shared" si="432"/>
        <v>#NUM!</v>
      </c>
      <c r="X1097" s="3" t="e">
        <f t="shared" si="433"/>
        <v>#NUM!</v>
      </c>
      <c r="Y1097" s="3" t="e">
        <f t="shared" si="434"/>
        <v>#NUM!</v>
      </c>
      <c r="Z1097" s="3" t="e">
        <f t="shared" si="435"/>
        <v>#NUM!</v>
      </c>
      <c r="AA1097" s="3" t="e">
        <f t="shared" si="436"/>
        <v>#NUM!</v>
      </c>
    </row>
    <row r="1098" spans="1:27" hidden="1">
      <c r="A1098" s="4">
        <v>41655</v>
      </c>
      <c r="B1098" s="3">
        <v>118.127</v>
      </c>
      <c r="C1098" s="3">
        <f t="shared" si="438"/>
        <v>2.1610269470488824E-3</v>
      </c>
      <c r="D1098" s="3">
        <f t="shared" si="439"/>
        <v>4.6700374658714131E-6</v>
      </c>
      <c r="E1098" s="3">
        <f t="shared" si="440"/>
        <v>7.0684012529574061E-5</v>
      </c>
      <c r="F1098" s="3">
        <f t="shared" si="441"/>
        <v>1.3783210655656745E-2</v>
      </c>
      <c r="G1098" s="3">
        <f t="shared" si="442"/>
        <v>2.7765682296791504E-2</v>
      </c>
      <c r="H1098" s="3">
        <f t="shared" si="443"/>
        <v>1.5</v>
      </c>
      <c r="J1098" s="3">
        <f t="shared" si="444"/>
        <v>0</v>
      </c>
      <c r="K1098" s="3">
        <f t="shared" si="437"/>
        <v>0</v>
      </c>
      <c r="L1098" s="13">
        <f t="shared" si="445"/>
        <v>0</v>
      </c>
      <c r="M1098" s="3" t="e">
        <f t="shared" si="446"/>
        <v>#DIV/0!</v>
      </c>
      <c r="N1098" s="3" t="e">
        <f t="shared" si="427"/>
        <v>#DIV/0!</v>
      </c>
      <c r="O1098" s="3">
        <v>1087</v>
      </c>
      <c r="P1098" s="3">
        <f t="shared" si="426"/>
        <v>4.3134920634920633</v>
      </c>
      <c r="R1098" s="3" t="e">
        <f t="shared" si="428"/>
        <v>#NUM!</v>
      </c>
      <c r="S1098" s="3" t="e">
        <f t="shared" si="429"/>
        <v>#NUM!</v>
      </c>
      <c r="T1098" s="13" t="e">
        <f t="shared" si="430"/>
        <v>#NUM!</v>
      </c>
      <c r="U1098" s="13" t="e">
        <f t="shared" si="430"/>
        <v>#NUM!</v>
      </c>
      <c r="V1098" s="3" t="e">
        <f t="shared" si="431"/>
        <v>#NUM!</v>
      </c>
      <c r="W1098" s="13" t="e">
        <f t="shared" si="432"/>
        <v>#NUM!</v>
      </c>
      <c r="X1098" s="3" t="e">
        <f t="shared" si="433"/>
        <v>#NUM!</v>
      </c>
      <c r="Y1098" s="3" t="e">
        <f t="shared" si="434"/>
        <v>#NUM!</v>
      </c>
      <c r="Z1098" s="3" t="e">
        <f t="shared" si="435"/>
        <v>#NUM!</v>
      </c>
      <c r="AA1098" s="3" t="e">
        <f t="shared" si="436"/>
        <v>#NUM!</v>
      </c>
    </row>
    <row r="1099" spans="1:27" hidden="1">
      <c r="A1099" s="4">
        <v>41654</v>
      </c>
      <c r="B1099" s="3">
        <v>117.872</v>
      </c>
      <c r="C1099" s="3">
        <f t="shared" si="438"/>
        <v>9.7865845037216738E-4</v>
      </c>
      <c r="D1099" s="3">
        <f t="shared" si="439"/>
        <v>9.5777236248485211E-7</v>
      </c>
      <c r="E1099" s="3">
        <f t="shared" si="440"/>
        <v>6.6611139863466081E-5</v>
      </c>
      <c r="F1099" s="3">
        <f t="shared" si="441"/>
        <v>1.2394948096868235E-2</v>
      </c>
      <c r="G1099" s="3">
        <f t="shared" si="442"/>
        <v>2.7249045435308674E-2</v>
      </c>
      <c r="H1099" s="3">
        <f t="shared" si="443"/>
        <v>1.5</v>
      </c>
      <c r="J1099" s="3">
        <f t="shared" si="444"/>
        <v>0</v>
      </c>
      <c r="K1099" s="3">
        <f t="shared" si="437"/>
        <v>0</v>
      </c>
      <c r="L1099" s="13">
        <f t="shared" si="445"/>
        <v>0</v>
      </c>
      <c r="M1099" s="3" t="e">
        <f t="shared" si="446"/>
        <v>#DIV/0!</v>
      </c>
      <c r="N1099" s="3" t="e">
        <f t="shared" si="427"/>
        <v>#DIV/0!</v>
      </c>
      <c r="O1099" s="3">
        <v>1088</v>
      </c>
      <c r="P1099" s="3">
        <f t="shared" si="426"/>
        <v>4.3174603174603172</v>
      </c>
      <c r="R1099" s="3" t="e">
        <f t="shared" si="428"/>
        <v>#NUM!</v>
      </c>
      <c r="S1099" s="3" t="e">
        <f t="shared" si="429"/>
        <v>#NUM!</v>
      </c>
      <c r="T1099" s="13" t="e">
        <f t="shared" si="430"/>
        <v>#NUM!</v>
      </c>
      <c r="U1099" s="13" t="e">
        <f t="shared" si="430"/>
        <v>#NUM!</v>
      </c>
      <c r="V1099" s="3" t="e">
        <f t="shared" si="431"/>
        <v>#NUM!</v>
      </c>
      <c r="W1099" s="13" t="e">
        <f t="shared" si="432"/>
        <v>#NUM!</v>
      </c>
      <c r="X1099" s="3" t="e">
        <f t="shared" si="433"/>
        <v>#NUM!</v>
      </c>
      <c r="Y1099" s="3" t="e">
        <f t="shared" si="434"/>
        <v>#NUM!</v>
      </c>
      <c r="Z1099" s="3" t="e">
        <f t="shared" si="435"/>
        <v>#NUM!</v>
      </c>
      <c r="AA1099" s="3" t="e">
        <f t="shared" si="436"/>
        <v>#NUM!</v>
      </c>
    </row>
    <row r="1100" spans="1:27" hidden="1">
      <c r="A1100" s="4">
        <v>41653</v>
      </c>
      <c r="B1100" s="3">
        <v>117.7567</v>
      </c>
      <c r="C1100" s="3">
        <f t="shared" si="438"/>
        <v>5.5893542098565095E-4</v>
      </c>
      <c r="D1100" s="3">
        <f t="shared" si="439"/>
        <v>3.1240880483240684E-7</v>
      </c>
      <c r="E1100" s="3">
        <f t="shared" si="440"/>
        <v>6.8901252185815074E-5</v>
      </c>
      <c r="F1100" s="3">
        <f t="shared" si="441"/>
        <v>9.6141007871270376E-3</v>
      </c>
      <c r="G1100" s="3">
        <f t="shared" si="442"/>
        <v>2.845916880648303E-2</v>
      </c>
      <c r="H1100" s="3">
        <f t="shared" si="443"/>
        <v>1.5</v>
      </c>
      <c r="J1100" s="3">
        <f t="shared" si="444"/>
        <v>0</v>
      </c>
      <c r="K1100" s="3">
        <f t="shared" si="437"/>
        <v>0</v>
      </c>
      <c r="L1100" s="13">
        <f t="shared" si="445"/>
        <v>0</v>
      </c>
      <c r="M1100" s="3" t="e">
        <f t="shared" si="446"/>
        <v>#DIV/0!</v>
      </c>
      <c r="N1100" s="3" t="e">
        <f t="shared" si="427"/>
        <v>#DIV/0!</v>
      </c>
      <c r="O1100" s="3">
        <v>1089</v>
      </c>
      <c r="P1100" s="3">
        <f t="shared" ref="P1100:P1163" si="447">O1100/252</f>
        <v>4.3214285714285712</v>
      </c>
      <c r="R1100" s="3" t="e">
        <f t="shared" si="428"/>
        <v>#NUM!</v>
      </c>
      <c r="S1100" s="3" t="e">
        <f t="shared" si="429"/>
        <v>#NUM!</v>
      </c>
      <c r="T1100" s="13" t="e">
        <f t="shared" si="430"/>
        <v>#NUM!</v>
      </c>
      <c r="U1100" s="13" t="e">
        <f t="shared" si="430"/>
        <v>#NUM!</v>
      </c>
      <c r="V1100" s="3" t="e">
        <f t="shared" si="431"/>
        <v>#NUM!</v>
      </c>
      <c r="W1100" s="13" t="e">
        <f t="shared" si="432"/>
        <v>#NUM!</v>
      </c>
      <c r="X1100" s="3" t="e">
        <f t="shared" si="433"/>
        <v>#NUM!</v>
      </c>
      <c r="Y1100" s="3" t="e">
        <f t="shared" si="434"/>
        <v>#NUM!</v>
      </c>
      <c r="Z1100" s="3" t="e">
        <f t="shared" si="435"/>
        <v>#NUM!</v>
      </c>
      <c r="AA1100" s="3" t="e">
        <f t="shared" si="436"/>
        <v>#NUM!</v>
      </c>
    </row>
    <row r="1101" spans="1:27" hidden="1">
      <c r="A1101" s="4">
        <v>41652</v>
      </c>
      <c r="B1101" s="3">
        <v>117.6909</v>
      </c>
      <c r="C1101" s="3">
        <f t="shared" si="438"/>
        <v>1.400408617542612E-3</v>
      </c>
      <c r="D1101" s="3">
        <f t="shared" si="439"/>
        <v>1.9611442960876098E-6</v>
      </c>
      <c r="E1101" s="3">
        <f t="shared" si="440"/>
        <v>8.631438120138132E-5</v>
      </c>
      <c r="F1101" s="3">
        <f t="shared" si="441"/>
        <v>1.3265336125196016E-2</v>
      </c>
      <c r="G1101" s="3">
        <f t="shared" si="442"/>
        <v>3.1252210215492175E-2</v>
      </c>
      <c r="H1101" s="3">
        <f t="shared" si="443"/>
        <v>1.5</v>
      </c>
      <c r="J1101" s="3">
        <f t="shared" si="444"/>
        <v>0</v>
      </c>
      <c r="K1101" s="3">
        <f t="shared" si="437"/>
        <v>0</v>
      </c>
      <c r="L1101" s="13">
        <f t="shared" si="445"/>
        <v>0</v>
      </c>
      <c r="M1101" s="3" t="e">
        <f t="shared" si="446"/>
        <v>#DIV/0!</v>
      </c>
      <c r="N1101" s="3" t="e">
        <f t="shared" ref="N1101:N1164" si="448">SQRT(252)*STDEV(M1101:M1279)</f>
        <v>#DIV/0!</v>
      </c>
      <c r="O1101" s="3">
        <v>1090</v>
      </c>
      <c r="P1101" s="3">
        <f t="shared" si="447"/>
        <v>4.3253968253968251</v>
      </c>
      <c r="R1101" s="3" t="e">
        <f t="shared" si="428"/>
        <v>#NUM!</v>
      </c>
      <c r="S1101" s="3" t="e">
        <f t="shared" si="429"/>
        <v>#NUM!</v>
      </c>
      <c r="T1101" s="13" t="e">
        <f t="shared" si="430"/>
        <v>#NUM!</v>
      </c>
      <c r="U1101" s="13" t="e">
        <f t="shared" si="430"/>
        <v>#NUM!</v>
      </c>
      <c r="V1101" s="3" t="e">
        <f t="shared" si="431"/>
        <v>#NUM!</v>
      </c>
      <c r="W1101" s="13" t="e">
        <f t="shared" si="432"/>
        <v>#NUM!</v>
      </c>
      <c r="X1101" s="3" t="e">
        <f t="shared" si="433"/>
        <v>#NUM!</v>
      </c>
      <c r="Y1101" s="3" t="e">
        <f t="shared" si="434"/>
        <v>#NUM!</v>
      </c>
      <c r="Z1101" s="3" t="e">
        <f t="shared" si="435"/>
        <v>#NUM!</v>
      </c>
      <c r="AA1101" s="3" t="e">
        <f t="shared" si="436"/>
        <v>#NUM!</v>
      </c>
    </row>
    <row r="1102" spans="1:27" hidden="1">
      <c r="A1102" s="4">
        <v>41649</v>
      </c>
      <c r="B1102" s="3">
        <v>117.5262</v>
      </c>
      <c r="C1102" s="3">
        <f t="shared" si="438"/>
        <v>1.8847594335729867E-3</v>
      </c>
      <c r="D1102" s="3">
        <f t="shared" si="439"/>
        <v>3.5523181224423657E-6</v>
      </c>
      <c r="E1102" s="3">
        <f t="shared" si="440"/>
        <v>9.0179639709371811E-5</v>
      </c>
      <c r="F1102" s="3">
        <f t="shared" si="441"/>
        <v>1.4278721783079151E-2</v>
      </c>
      <c r="G1102" s="3">
        <f t="shared" si="442"/>
        <v>3.1746147262466044E-2</v>
      </c>
      <c r="H1102" s="3">
        <f t="shared" si="443"/>
        <v>1.5</v>
      </c>
      <c r="J1102" s="3">
        <f t="shared" si="444"/>
        <v>0</v>
      </c>
      <c r="K1102" s="3">
        <f t="shared" si="437"/>
        <v>0</v>
      </c>
      <c r="L1102" s="13">
        <f t="shared" si="445"/>
        <v>0</v>
      </c>
      <c r="M1102" s="3" t="e">
        <f t="shared" si="446"/>
        <v>#DIV/0!</v>
      </c>
      <c r="N1102" s="3" t="e">
        <f t="shared" si="448"/>
        <v>#DIV/0!</v>
      </c>
      <c r="O1102" s="3">
        <v>1091</v>
      </c>
      <c r="P1102" s="3">
        <f t="shared" si="447"/>
        <v>4.3293650793650791</v>
      </c>
      <c r="R1102" s="3" t="e">
        <f t="shared" si="428"/>
        <v>#NUM!</v>
      </c>
      <c r="S1102" s="3" t="e">
        <f t="shared" si="429"/>
        <v>#NUM!</v>
      </c>
      <c r="T1102" s="13" t="e">
        <f t="shared" si="430"/>
        <v>#NUM!</v>
      </c>
      <c r="U1102" s="13" t="e">
        <f t="shared" si="430"/>
        <v>#NUM!</v>
      </c>
      <c r="V1102" s="3" t="e">
        <f t="shared" si="431"/>
        <v>#NUM!</v>
      </c>
      <c r="W1102" s="13" t="e">
        <f t="shared" si="432"/>
        <v>#NUM!</v>
      </c>
      <c r="X1102" s="3" t="e">
        <f t="shared" si="433"/>
        <v>#NUM!</v>
      </c>
      <c r="Y1102" s="3" t="e">
        <f t="shared" si="434"/>
        <v>#NUM!</v>
      </c>
      <c r="Z1102" s="3" t="e">
        <f t="shared" si="435"/>
        <v>#NUM!</v>
      </c>
      <c r="AA1102" s="3" t="e">
        <f t="shared" si="436"/>
        <v>#NUM!</v>
      </c>
    </row>
    <row r="1103" spans="1:27" hidden="1">
      <c r="A1103" s="4">
        <v>41648</v>
      </c>
      <c r="B1103" s="3">
        <v>117.3049</v>
      </c>
      <c r="C1103" s="3">
        <f t="shared" si="438"/>
        <v>-7.2519687244656074E-4</v>
      </c>
      <c r="D1103" s="3">
        <f t="shared" si="439"/>
        <v>5.259105038062733E-7</v>
      </c>
      <c r="E1103" s="3">
        <f t="shared" si="440"/>
        <v>1.1792620570214092E-4</v>
      </c>
      <c r="F1103" s="3">
        <f t="shared" si="441"/>
        <v>6.7994217861344517E-3</v>
      </c>
      <c r="G1103" s="3">
        <f t="shared" si="442"/>
        <v>3.8167315150174588E-2</v>
      </c>
      <c r="H1103" s="3">
        <f t="shared" si="443"/>
        <v>1.5</v>
      </c>
      <c r="J1103" s="3">
        <f t="shared" si="444"/>
        <v>0</v>
      </c>
      <c r="K1103" s="3">
        <f t="shared" si="437"/>
        <v>0</v>
      </c>
      <c r="L1103" s="13">
        <f t="shared" si="445"/>
        <v>0</v>
      </c>
      <c r="M1103" s="3" t="e">
        <f t="shared" si="446"/>
        <v>#DIV/0!</v>
      </c>
      <c r="N1103" s="3" t="e">
        <f t="shared" si="448"/>
        <v>#DIV/0!</v>
      </c>
      <c r="O1103" s="3">
        <v>1092</v>
      </c>
      <c r="P1103" s="3">
        <f t="shared" si="447"/>
        <v>4.333333333333333</v>
      </c>
      <c r="R1103" s="3" t="e">
        <f t="shared" si="428"/>
        <v>#NUM!</v>
      </c>
      <c r="S1103" s="3" t="e">
        <f t="shared" si="429"/>
        <v>#NUM!</v>
      </c>
      <c r="T1103" s="13" t="e">
        <f t="shared" si="430"/>
        <v>#NUM!</v>
      </c>
      <c r="U1103" s="13" t="e">
        <f t="shared" si="430"/>
        <v>#NUM!</v>
      </c>
      <c r="V1103" s="3" t="e">
        <f t="shared" si="431"/>
        <v>#NUM!</v>
      </c>
      <c r="W1103" s="13" t="e">
        <f t="shared" si="432"/>
        <v>#NUM!</v>
      </c>
      <c r="X1103" s="3" t="e">
        <f t="shared" si="433"/>
        <v>#NUM!</v>
      </c>
      <c r="Y1103" s="3" t="e">
        <f t="shared" si="434"/>
        <v>#NUM!</v>
      </c>
      <c r="Z1103" s="3" t="e">
        <f t="shared" si="435"/>
        <v>#NUM!</v>
      </c>
      <c r="AA1103" s="3" t="e">
        <f t="shared" si="436"/>
        <v>#NUM!</v>
      </c>
    </row>
    <row r="1104" spans="1:27" hidden="1">
      <c r="A1104" s="4">
        <v>41647</v>
      </c>
      <c r="B1104" s="3">
        <v>117.39</v>
      </c>
      <c r="C1104" s="3">
        <f t="shared" si="438"/>
        <v>-2.5552574560908716E-4</v>
      </c>
      <c r="D1104" s="3">
        <f t="shared" si="439"/>
        <v>6.5293406669079919E-8</v>
      </c>
      <c r="E1104" s="3">
        <f t="shared" si="440"/>
        <v>1.1864665979540987E-4</v>
      </c>
      <c r="F1104" s="3">
        <f t="shared" si="441"/>
        <v>8.6410256619069599E-3</v>
      </c>
      <c r="G1104" s="3">
        <f t="shared" si="442"/>
        <v>3.8051379725229831E-2</v>
      </c>
      <c r="H1104" s="3">
        <f t="shared" si="443"/>
        <v>1.5</v>
      </c>
      <c r="J1104" s="3">
        <f t="shared" si="444"/>
        <v>0</v>
      </c>
      <c r="K1104" s="3">
        <f t="shared" si="437"/>
        <v>0</v>
      </c>
      <c r="L1104" s="13">
        <f t="shared" si="445"/>
        <v>0</v>
      </c>
      <c r="M1104" s="3" t="e">
        <f t="shared" si="446"/>
        <v>#DIV/0!</v>
      </c>
      <c r="N1104" s="3" t="e">
        <f t="shared" si="448"/>
        <v>#DIV/0!</v>
      </c>
      <c r="O1104" s="3">
        <v>1093</v>
      </c>
      <c r="P1104" s="3">
        <f t="shared" si="447"/>
        <v>4.337301587301587</v>
      </c>
      <c r="R1104" s="3" t="e">
        <f t="shared" si="428"/>
        <v>#NUM!</v>
      </c>
      <c r="S1104" s="3" t="e">
        <f t="shared" si="429"/>
        <v>#NUM!</v>
      </c>
      <c r="T1104" s="13" t="e">
        <f t="shared" si="430"/>
        <v>#NUM!</v>
      </c>
      <c r="U1104" s="13" t="e">
        <f t="shared" si="430"/>
        <v>#NUM!</v>
      </c>
      <c r="V1104" s="3" t="e">
        <f t="shared" si="431"/>
        <v>#NUM!</v>
      </c>
      <c r="W1104" s="13" t="e">
        <f t="shared" si="432"/>
        <v>#NUM!</v>
      </c>
      <c r="X1104" s="3" t="e">
        <f t="shared" si="433"/>
        <v>#NUM!</v>
      </c>
      <c r="Y1104" s="3" t="e">
        <f t="shared" si="434"/>
        <v>#NUM!</v>
      </c>
      <c r="Z1104" s="3" t="e">
        <f t="shared" si="435"/>
        <v>#NUM!</v>
      </c>
      <c r="AA1104" s="3" t="e">
        <f t="shared" si="436"/>
        <v>#NUM!</v>
      </c>
    </row>
    <row r="1105" spans="1:27" hidden="1">
      <c r="A1105" s="4">
        <v>41646</v>
      </c>
      <c r="B1105" s="3">
        <v>117.42</v>
      </c>
      <c r="C1105" s="3">
        <f t="shared" si="438"/>
        <v>3.4978494051732863E-3</v>
      </c>
      <c r="D1105" s="3">
        <f t="shared" si="439"/>
        <v>1.2234950461271113E-5</v>
      </c>
      <c r="E1105" s="3">
        <f t="shared" si="440"/>
        <v>1.2817964694565627E-4</v>
      </c>
      <c r="F1105" s="3">
        <f t="shared" si="441"/>
        <v>1.1994660598121744E-2</v>
      </c>
      <c r="G1105" s="3">
        <f t="shared" si="442"/>
        <v>3.9043876156330384E-2</v>
      </c>
      <c r="H1105" s="3">
        <f t="shared" si="443"/>
        <v>1.5</v>
      </c>
      <c r="J1105" s="3">
        <f t="shared" si="444"/>
        <v>0</v>
      </c>
      <c r="K1105" s="3">
        <f t="shared" si="437"/>
        <v>0</v>
      </c>
      <c r="L1105" s="13">
        <f t="shared" si="445"/>
        <v>0</v>
      </c>
      <c r="M1105" s="3" t="e">
        <f t="shared" si="446"/>
        <v>#DIV/0!</v>
      </c>
      <c r="N1105" s="3" t="e">
        <f t="shared" si="448"/>
        <v>#DIV/0!</v>
      </c>
      <c r="O1105" s="3">
        <v>1094</v>
      </c>
      <c r="P1105" s="3">
        <f t="shared" si="447"/>
        <v>4.3412698412698409</v>
      </c>
      <c r="R1105" s="3" t="e">
        <f t="shared" si="428"/>
        <v>#NUM!</v>
      </c>
      <c r="S1105" s="3" t="e">
        <f t="shared" si="429"/>
        <v>#NUM!</v>
      </c>
      <c r="T1105" s="13" t="e">
        <f t="shared" si="430"/>
        <v>#NUM!</v>
      </c>
      <c r="U1105" s="13" t="e">
        <f t="shared" si="430"/>
        <v>#NUM!</v>
      </c>
      <c r="V1105" s="3" t="e">
        <f t="shared" si="431"/>
        <v>#NUM!</v>
      </c>
      <c r="W1105" s="13" t="e">
        <f t="shared" si="432"/>
        <v>#NUM!</v>
      </c>
      <c r="X1105" s="3" t="e">
        <f t="shared" si="433"/>
        <v>#NUM!</v>
      </c>
      <c r="Y1105" s="3" t="e">
        <f t="shared" si="434"/>
        <v>#NUM!</v>
      </c>
      <c r="Z1105" s="3" t="e">
        <f t="shared" si="435"/>
        <v>#NUM!</v>
      </c>
      <c r="AA1105" s="3" t="e">
        <f t="shared" si="436"/>
        <v>#NUM!</v>
      </c>
    </row>
    <row r="1106" spans="1:27" hidden="1">
      <c r="A1106" s="4">
        <v>41645</v>
      </c>
      <c r="B1106" s="3">
        <v>117.01</v>
      </c>
      <c r="C1106" s="3">
        <f t="shared" si="438"/>
        <v>5.9841848334221237E-4</v>
      </c>
      <c r="D1106" s="3">
        <f t="shared" si="439"/>
        <v>3.5810468120559369E-7</v>
      </c>
      <c r="E1106" s="3">
        <f t="shared" si="440"/>
        <v>1.1954719500169785E-4</v>
      </c>
      <c r="F1106" s="3">
        <f t="shared" si="441"/>
        <v>1.0394836091971834E-2</v>
      </c>
      <c r="G1106" s="3">
        <f t="shared" si="442"/>
        <v>3.792389099331249E-2</v>
      </c>
      <c r="H1106" s="3">
        <f t="shared" si="443"/>
        <v>1.5</v>
      </c>
      <c r="J1106" s="3">
        <f t="shared" si="444"/>
        <v>0</v>
      </c>
      <c r="K1106" s="3">
        <f t="shared" si="437"/>
        <v>0</v>
      </c>
      <c r="L1106" s="13">
        <f t="shared" si="445"/>
        <v>0</v>
      </c>
      <c r="M1106" s="3" t="e">
        <f t="shared" si="446"/>
        <v>#DIV/0!</v>
      </c>
      <c r="N1106" s="3" t="e">
        <f t="shared" si="448"/>
        <v>#DIV/0!</v>
      </c>
      <c r="O1106" s="3">
        <v>1095</v>
      </c>
      <c r="P1106" s="3">
        <f t="shared" si="447"/>
        <v>4.3452380952380949</v>
      </c>
      <c r="R1106" s="3" t="e">
        <f t="shared" si="428"/>
        <v>#NUM!</v>
      </c>
      <c r="S1106" s="3" t="e">
        <f t="shared" si="429"/>
        <v>#NUM!</v>
      </c>
      <c r="T1106" s="13" t="e">
        <f t="shared" si="430"/>
        <v>#NUM!</v>
      </c>
      <c r="U1106" s="13" t="e">
        <f t="shared" si="430"/>
        <v>#NUM!</v>
      </c>
      <c r="V1106" s="3" t="e">
        <f t="shared" si="431"/>
        <v>#NUM!</v>
      </c>
      <c r="W1106" s="13" t="e">
        <f t="shared" si="432"/>
        <v>#NUM!</v>
      </c>
      <c r="X1106" s="3" t="e">
        <f t="shared" si="433"/>
        <v>#NUM!</v>
      </c>
      <c r="Y1106" s="3" t="e">
        <f t="shared" si="434"/>
        <v>#NUM!</v>
      </c>
      <c r="Z1106" s="3" t="e">
        <f t="shared" si="435"/>
        <v>#NUM!</v>
      </c>
      <c r="AA1106" s="3" t="e">
        <f t="shared" si="436"/>
        <v>#NUM!</v>
      </c>
    </row>
    <row r="1107" spans="1:27" hidden="1">
      <c r="A1107" s="4">
        <v>41642</v>
      </c>
      <c r="B1107" s="3">
        <v>116.94</v>
      </c>
      <c r="C1107" s="3">
        <f t="shared" si="438"/>
        <v>2.3972614220328782E-3</v>
      </c>
      <c r="D1107" s="3">
        <f t="shared" si="439"/>
        <v>5.7468623255670975E-6</v>
      </c>
      <c r="E1107" s="3">
        <f t="shared" si="440"/>
        <v>1.1945741486914076E-4</v>
      </c>
      <c r="F1107" s="3">
        <f t="shared" si="441"/>
        <v>9.278417079046428E-3</v>
      </c>
      <c r="G1107" s="3">
        <f t="shared" si="442"/>
        <v>3.80910401873032E-2</v>
      </c>
      <c r="H1107" s="3">
        <f t="shared" si="443"/>
        <v>1.3377852635123764</v>
      </c>
      <c r="J1107" s="3">
        <f t="shared" si="444"/>
        <v>0</v>
      </c>
      <c r="K1107" s="3">
        <f t="shared" si="437"/>
        <v>0</v>
      </c>
      <c r="L1107" s="13">
        <f t="shared" si="445"/>
        <v>0</v>
      </c>
      <c r="M1107" s="3" t="e">
        <f t="shared" si="446"/>
        <v>#DIV/0!</v>
      </c>
      <c r="N1107" s="3" t="e">
        <f t="shared" si="448"/>
        <v>#DIV/0!</v>
      </c>
      <c r="O1107" s="3">
        <v>1096</v>
      </c>
      <c r="P1107" s="3">
        <f t="shared" si="447"/>
        <v>4.3492063492063489</v>
      </c>
      <c r="R1107" s="3" t="e">
        <f t="shared" si="428"/>
        <v>#NUM!</v>
      </c>
      <c r="S1107" s="3" t="e">
        <f t="shared" si="429"/>
        <v>#NUM!</v>
      </c>
      <c r="T1107" s="13" t="e">
        <f t="shared" si="430"/>
        <v>#NUM!</v>
      </c>
      <c r="U1107" s="13" t="e">
        <f t="shared" si="430"/>
        <v>#NUM!</v>
      </c>
      <c r="V1107" s="3" t="e">
        <f t="shared" si="431"/>
        <v>#NUM!</v>
      </c>
      <c r="W1107" s="13" t="e">
        <f t="shared" si="432"/>
        <v>#NUM!</v>
      </c>
      <c r="X1107" s="3" t="e">
        <f t="shared" si="433"/>
        <v>#NUM!</v>
      </c>
      <c r="Y1107" s="3" t="e">
        <f t="shared" si="434"/>
        <v>#NUM!</v>
      </c>
      <c r="Z1107" s="3" t="e">
        <f t="shared" si="435"/>
        <v>#NUM!</v>
      </c>
      <c r="AA1107" s="3" t="e">
        <f t="shared" si="436"/>
        <v>#NUM!</v>
      </c>
    </row>
    <row r="1108" spans="1:27" hidden="1">
      <c r="A1108" s="4">
        <v>41641</v>
      </c>
      <c r="B1108" s="3">
        <v>116.66</v>
      </c>
      <c r="C1108" s="3">
        <f t="shared" si="438"/>
        <v>3.6067020634641127E-3</v>
      </c>
      <c r="D1108" s="3">
        <f t="shared" si="439"/>
        <v>1.3008299774596288E-5</v>
      </c>
      <c r="E1108" s="3">
        <f t="shared" si="440"/>
        <v>1.156202871281637E-4</v>
      </c>
      <c r="F1108" s="3">
        <f t="shared" si="441"/>
        <v>8.2630871258607078E-3</v>
      </c>
      <c r="G1108" s="3">
        <f t="shared" si="442"/>
        <v>3.7600533164300169E-2</v>
      </c>
      <c r="H1108" s="3">
        <f t="shared" si="443"/>
        <v>1.3383457761753041</v>
      </c>
      <c r="J1108" s="3">
        <f t="shared" si="444"/>
        <v>0</v>
      </c>
      <c r="K1108" s="3">
        <f t="shared" si="437"/>
        <v>0</v>
      </c>
      <c r="L1108" s="13">
        <f t="shared" si="445"/>
        <v>0</v>
      </c>
      <c r="M1108" s="3" t="e">
        <f t="shared" si="446"/>
        <v>#DIV/0!</v>
      </c>
      <c r="N1108" s="3" t="e">
        <f t="shared" si="448"/>
        <v>#DIV/0!</v>
      </c>
      <c r="O1108" s="3">
        <v>1097</v>
      </c>
      <c r="P1108" s="3">
        <f t="shared" si="447"/>
        <v>4.3531746031746028</v>
      </c>
      <c r="R1108" s="3" t="e">
        <f t="shared" si="428"/>
        <v>#NUM!</v>
      </c>
      <c r="S1108" s="3" t="e">
        <f t="shared" si="429"/>
        <v>#NUM!</v>
      </c>
      <c r="T1108" s="13" t="e">
        <f t="shared" si="430"/>
        <v>#NUM!</v>
      </c>
      <c r="U1108" s="13" t="e">
        <f t="shared" si="430"/>
        <v>#NUM!</v>
      </c>
      <c r="V1108" s="3" t="e">
        <f t="shared" si="431"/>
        <v>#NUM!</v>
      </c>
      <c r="W1108" s="13" t="e">
        <f t="shared" si="432"/>
        <v>#NUM!</v>
      </c>
      <c r="X1108" s="3" t="e">
        <f t="shared" si="433"/>
        <v>#NUM!</v>
      </c>
      <c r="Y1108" s="3" t="e">
        <f t="shared" si="434"/>
        <v>#NUM!</v>
      </c>
      <c r="Z1108" s="3" t="e">
        <f t="shared" si="435"/>
        <v>#NUM!</v>
      </c>
      <c r="AA1108" s="3" t="e">
        <f t="shared" si="436"/>
        <v>#NUM!</v>
      </c>
    </row>
    <row r="1109" spans="1:27" hidden="1">
      <c r="A1109" s="4">
        <v>41639</v>
      </c>
      <c r="B1109" s="3">
        <v>116.24</v>
      </c>
      <c r="C1109" s="3">
        <f t="shared" si="438"/>
        <v>2.5812002724521013E-4</v>
      </c>
      <c r="D1109" s="3">
        <f t="shared" si="439"/>
        <v>6.6625948465068019E-8</v>
      </c>
      <c r="E1109" s="3">
        <f t="shared" si="440"/>
        <v>1.6774509491599608E-4</v>
      </c>
      <c r="F1109" s="3">
        <f t="shared" si="441"/>
        <v>1.2726893569450452E-2</v>
      </c>
      <c r="G1109" s="3">
        <f t="shared" si="442"/>
        <v>4.4850247372638152E-2</v>
      </c>
      <c r="H1109" s="3">
        <f t="shared" si="443"/>
        <v>1.370956263137566</v>
      </c>
      <c r="J1109" s="3">
        <f t="shared" si="444"/>
        <v>0</v>
      </c>
      <c r="K1109" s="3">
        <f t="shared" si="437"/>
        <v>0</v>
      </c>
      <c r="L1109" s="13">
        <f t="shared" si="445"/>
        <v>0</v>
      </c>
      <c r="M1109" s="3" t="e">
        <f t="shared" si="446"/>
        <v>#DIV/0!</v>
      </c>
      <c r="N1109" s="3" t="e">
        <f t="shared" si="448"/>
        <v>#DIV/0!</v>
      </c>
      <c r="O1109" s="3">
        <v>1098</v>
      </c>
      <c r="P1109" s="3">
        <f t="shared" si="447"/>
        <v>4.3571428571428568</v>
      </c>
      <c r="R1109" s="3" t="e">
        <f t="shared" si="428"/>
        <v>#NUM!</v>
      </c>
      <c r="S1109" s="3" t="e">
        <f t="shared" si="429"/>
        <v>#NUM!</v>
      </c>
      <c r="T1109" s="13" t="e">
        <f t="shared" si="430"/>
        <v>#NUM!</v>
      </c>
      <c r="U1109" s="13" t="e">
        <f t="shared" si="430"/>
        <v>#NUM!</v>
      </c>
      <c r="V1109" s="3" t="e">
        <f t="shared" si="431"/>
        <v>#NUM!</v>
      </c>
      <c r="W1109" s="13" t="e">
        <f t="shared" si="432"/>
        <v>#NUM!</v>
      </c>
      <c r="X1109" s="3" t="e">
        <f t="shared" si="433"/>
        <v>#NUM!</v>
      </c>
      <c r="Y1109" s="3" t="e">
        <f t="shared" si="434"/>
        <v>#NUM!</v>
      </c>
      <c r="Z1109" s="3" t="e">
        <f t="shared" si="435"/>
        <v>#NUM!</v>
      </c>
      <c r="AA1109" s="3" t="e">
        <f t="shared" si="436"/>
        <v>#NUM!</v>
      </c>
    </row>
    <row r="1110" spans="1:27" hidden="1">
      <c r="A1110" s="4">
        <v>41638</v>
      </c>
      <c r="B1110" s="3">
        <v>116.21</v>
      </c>
      <c r="C1110" s="3">
        <f t="shared" si="438"/>
        <v>3.361637437138507E-3</v>
      </c>
      <c r="D1110" s="3">
        <f t="shared" si="439"/>
        <v>1.130060625877115E-5</v>
      </c>
      <c r="E1110" s="3">
        <f t="shared" si="440"/>
        <v>1.6795191575748225E-4</v>
      </c>
      <c r="F1110" s="3">
        <f t="shared" si="441"/>
        <v>1.299169494160596E-2</v>
      </c>
      <c r="G1110" s="3">
        <f t="shared" si="442"/>
        <v>4.4831463638243557E-2</v>
      </c>
      <c r="H1110" s="3">
        <f t="shared" si="443"/>
        <v>1.412589024016915</v>
      </c>
      <c r="J1110" s="3">
        <f t="shared" si="444"/>
        <v>0</v>
      </c>
      <c r="K1110" s="3">
        <f t="shared" si="437"/>
        <v>0</v>
      </c>
      <c r="L1110" s="13">
        <f t="shared" si="445"/>
        <v>0</v>
      </c>
      <c r="M1110" s="3" t="e">
        <f t="shared" si="446"/>
        <v>#DIV/0!</v>
      </c>
      <c r="N1110" s="3" t="e">
        <f t="shared" si="448"/>
        <v>#DIV/0!</v>
      </c>
      <c r="O1110" s="3">
        <v>1099</v>
      </c>
      <c r="P1110" s="3">
        <f t="shared" si="447"/>
        <v>4.3611111111111107</v>
      </c>
      <c r="R1110" s="3" t="e">
        <f t="shared" si="428"/>
        <v>#NUM!</v>
      </c>
      <c r="S1110" s="3" t="e">
        <f t="shared" si="429"/>
        <v>#NUM!</v>
      </c>
      <c r="T1110" s="13" t="e">
        <f t="shared" si="430"/>
        <v>#NUM!</v>
      </c>
      <c r="U1110" s="13" t="e">
        <f t="shared" si="430"/>
        <v>#NUM!</v>
      </c>
      <c r="V1110" s="3" t="e">
        <f t="shared" si="431"/>
        <v>#NUM!</v>
      </c>
      <c r="W1110" s="13" t="e">
        <f t="shared" si="432"/>
        <v>#NUM!</v>
      </c>
      <c r="X1110" s="3" t="e">
        <f t="shared" si="433"/>
        <v>#NUM!</v>
      </c>
      <c r="Y1110" s="3" t="e">
        <f t="shared" si="434"/>
        <v>#NUM!</v>
      </c>
      <c r="Z1110" s="3" t="e">
        <f t="shared" si="435"/>
        <v>#NUM!</v>
      </c>
      <c r="AA1110" s="3" t="e">
        <f t="shared" si="436"/>
        <v>#NUM!</v>
      </c>
    </row>
    <row r="1111" spans="1:27" hidden="1">
      <c r="A1111" s="4">
        <v>41635</v>
      </c>
      <c r="B1111" s="3">
        <v>115.82</v>
      </c>
      <c r="C1111" s="3">
        <f t="shared" si="438"/>
        <v>-2.4146269062020943E-3</v>
      </c>
      <c r="D1111" s="3">
        <f t="shared" si="439"/>
        <v>5.8304230961550977E-6</v>
      </c>
      <c r="E1111" s="3">
        <f t="shared" si="440"/>
        <v>1.5665130949871109E-4</v>
      </c>
      <c r="F1111" s="3">
        <f t="shared" si="441"/>
        <v>9.6300575044674548E-3</v>
      </c>
      <c r="G1111" s="3">
        <f t="shared" si="442"/>
        <v>4.3765072317248251E-2</v>
      </c>
      <c r="H1111" s="3">
        <f t="shared" si="443"/>
        <v>1.4570503440655005</v>
      </c>
      <c r="J1111" s="3">
        <f t="shared" si="444"/>
        <v>0</v>
      </c>
      <c r="K1111" s="3">
        <f t="shared" si="437"/>
        <v>0</v>
      </c>
      <c r="L1111" s="13">
        <f t="shared" si="445"/>
        <v>0</v>
      </c>
      <c r="M1111" s="3" t="e">
        <f t="shared" si="446"/>
        <v>#DIV/0!</v>
      </c>
      <c r="N1111" s="3" t="e">
        <f t="shared" si="448"/>
        <v>#DIV/0!</v>
      </c>
      <c r="O1111" s="3">
        <v>1100</v>
      </c>
      <c r="P1111" s="3">
        <f t="shared" si="447"/>
        <v>4.3650793650793647</v>
      </c>
      <c r="R1111" s="3" t="e">
        <f t="shared" si="428"/>
        <v>#NUM!</v>
      </c>
      <c r="S1111" s="3" t="e">
        <f t="shared" si="429"/>
        <v>#NUM!</v>
      </c>
      <c r="T1111" s="13" t="e">
        <f t="shared" si="430"/>
        <v>#NUM!</v>
      </c>
      <c r="U1111" s="13" t="e">
        <f t="shared" si="430"/>
        <v>#NUM!</v>
      </c>
      <c r="V1111" s="3" t="e">
        <f t="shared" si="431"/>
        <v>#NUM!</v>
      </c>
      <c r="W1111" s="13" t="e">
        <f t="shared" si="432"/>
        <v>#NUM!</v>
      </c>
      <c r="X1111" s="3" t="e">
        <f t="shared" si="433"/>
        <v>#NUM!</v>
      </c>
      <c r="Y1111" s="3" t="e">
        <f t="shared" si="434"/>
        <v>#NUM!</v>
      </c>
      <c r="Z1111" s="3" t="e">
        <f t="shared" si="435"/>
        <v>#NUM!</v>
      </c>
      <c r="AA1111" s="3" t="e">
        <f t="shared" si="436"/>
        <v>#NUM!</v>
      </c>
    </row>
    <row r="1112" spans="1:27" hidden="1">
      <c r="A1112" s="4">
        <v>41631</v>
      </c>
      <c r="B1112" s="3">
        <v>116.1</v>
      </c>
      <c r="C1112" s="3">
        <f t="shared" si="438"/>
        <v>-2.3228814161397496E-3</v>
      </c>
      <c r="D1112" s="3">
        <f t="shared" si="439"/>
        <v>5.3957780734474084E-6</v>
      </c>
      <c r="E1112" s="3">
        <f t="shared" si="440"/>
        <v>1.5119349992298318E-4</v>
      </c>
      <c r="F1112" s="3">
        <f t="shared" si="441"/>
        <v>1.2655105183929413E-2</v>
      </c>
      <c r="G1112" s="3">
        <f t="shared" si="442"/>
        <v>4.2475199070555379E-2</v>
      </c>
      <c r="H1112" s="3">
        <f t="shared" si="443"/>
        <v>1.2590551221440822</v>
      </c>
      <c r="J1112" s="3">
        <f t="shared" si="444"/>
        <v>0</v>
      </c>
      <c r="K1112" s="3">
        <f t="shared" si="437"/>
        <v>0</v>
      </c>
      <c r="L1112" s="13">
        <f t="shared" si="445"/>
        <v>0</v>
      </c>
      <c r="M1112" s="3" t="e">
        <f t="shared" si="446"/>
        <v>#DIV/0!</v>
      </c>
      <c r="N1112" s="3" t="e">
        <f t="shared" si="448"/>
        <v>#DIV/0!</v>
      </c>
      <c r="O1112" s="3">
        <v>1101</v>
      </c>
      <c r="P1112" s="3">
        <f t="shared" si="447"/>
        <v>4.3690476190476186</v>
      </c>
      <c r="R1112" s="3" t="e">
        <f t="shared" si="428"/>
        <v>#NUM!</v>
      </c>
      <c r="S1112" s="3" t="e">
        <f t="shared" si="429"/>
        <v>#NUM!</v>
      </c>
      <c r="T1112" s="13" t="e">
        <f t="shared" si="430"/>
        <v>#NUM!</v>
      </c>
      <c r="U1112" s="13" t="e">
        <f t="shared" si="430"/>
        <v>#NUM!</v>
      </c>
      <c r="V1112" s="3" t="e">
        <f t="shared" si="431"/>
        <v>#NUM!</v>
      </c>
      <c r="W1112" s="13" t="e">
        <f t="shared" si="432"/>
        <v>#NUM!</v>
      </c>
      <c r="X1112" s="3" t="e">
        <f t="shared" si="433"/>
        <v>#NUM!</v>
      </c>
      <c r="Y1112" s="3" t="e">
        <f t="shared" si="434"/>
        <v>#NUM!</v>
      </c>
      <c r="Z1112" s="3" t="e">
        <f t="shared" si="435"/>
        <v>#NUM!</v>
      </c>
      <c r="AA1112" s="3" t="e">
        <f t="shared" si="436"/>
        <v>#NUM!</v>
      </c>
    </row>
    <row r="1113" spans="1:27" hidden="1">
      <c r="A1113" s="4">
        <v>41628</v>
      </c>
      <c r="B1113" s="3">
        <v>116.37</v>
      </c>
      <c r="C1113" s="3">
        <f t="shared" si="438"/>
        <v>-8.5895899457500075E-4</v>
      </c>
      <c r="D1113" s="3">
        <f t="shared" si="439"/>
        <v>7.378105543612962E-7</v>
      </c>
      <c r="E1113" s="3">
        <f t="shared" si="440"/>
        <v>1.4579772184953577E-4</v>
      </c>
      <c r="F1113" s="3">
        <f t="shared" si="441"/>
        <v>1.4977986600069161E-2</v>
      </c>
      <c r="G1113" s="3">
        <f t="shared" si="442"/>
        <v>4.1179085022269309E-2</v>
      </c>
      <c r="H1113" s="3">
        <f t="shared" si="443"/>
        <v>1.2364010622066934</v>
      </c>
      <c r="J1113" s="3">
        <f t="shared" si="444"/>
        <v>0</v>
      </c>
      <c r="K1113" s="3">
        <f t="shared" si="437"/>
        <v>0</v>
      </c>
      <c r="L1113" s="13">
        <f t="shared" si="445"/>
        <v>0</v>
      </c>
      <c r="M1113" s="3" t="e">
        <f t="shared" si="446"/>
        <v>#DIV/0!</v>
      </c>
      <c r="N1113" s="3" t="e">
        <f t="shared" si="448"/>
        <v>#DIV/0!</v>
      </c>
      <c r="O1113" s="3">
        <v>1102</v>
      </c>
      <c r="P1113" s="3">
        <f t="shared" si="447"/>
        <v>4.3730158730158726</v>
      </c>
      <c r="R1113" s="3" t="e">
        <f t="shared" si="428"/>
        <v>#NUM!</v>
      </c>
      <c r="S1113" s="3" t="e">
        <f t="shared" si="429"/>
        <v>#NUM!</v>
      </c>
      <c r="T1113" s="13" t="e">
        <f t="shared" si="430"/>
        <v>#NUM!</v>
      </c>
      <c r="U1113" s="13" t="e">
        <f t="shared" si="430"/>
        <v>#NUM!</v>
      </c>
      <c r="V1113" s="3" t="e">
        <f t="shared" si="431"/>
        <v>#NUM!</v>
      </c>
      <c r="W1113" s="13" t="e">
        <f t="shared" si="432"/>
        <v>#NUM!</v>
      </c>
      <c r="X1113" s="3" t="e">
        <f t="shared" si="433"/>
        <v>#NUM!</v>
      </c>
      <c r="Y1113" s="3" t="e">
        <f t="shared" si="434"/>
        <v>#NUM!</v>
      </c>
      <c r="Z1113" s="3" t="e">
        <f t="shared" si="435"/>
        <v>#NUM!</v>
      </c>
      <c r="AA1113" s="3" t="e">
        <f t="shared" si="436"/>
        <v>#NUM!</v>
      </c>
    </row>
    <row r="1114" spans="1:27" hidden="1">
      <c r="A1114" s="4">
        <v>41627</v>
      </c>
      <c r="B1114" s="3">
        <v>116.47</v>
      </c>
      <c r="C1114" s="3">
        <f t="shared" si="438"/>
        <v>8.5862705586730277E-5</v>
      </c>
      <c r="D1114" s="3">
        <f t="shared" si="439"/>
        <v>7.372404210673523E-9</v>
      </c>
      <c r="E1114" s="3">
        <f t="shared" si="440"/>
        <v>2.0857388274171651E-4</v>
      </c>
      <c r="F1114" s="3">
        <f t="shared" si="441"/>
        <v>2.3806510918207423E-2</v>
      </c>
      <c r="G1114" s="3">
        <f t="shared" si="442"/>
        <v>4.7654784087470467E-2</v>
      </c>
      <c r="H1114" s="3">
        <f t="shared" si="443"/>
        <v>1.240719503187266</v>
      </c>
      <c r="J1114" s="3">
        <f t="shared" si="444"/>
        <v>0</v>
      </c>
      <c r="K1114" s="3">
        <f t="shared" si="437"/>
        <v>0</v>
      </c>
      <c r="L1114" s="13">
        <f t="shared" si="445"/>
        <v>0</v>
      </c>
      <c r="M1114" s="3" t="e">
        <f t="shared" si="446"/>
        <v>#DIV/0!</v>
      </c>
      <c r="N1114" s="3" t="e">
        <f t="shared" si="448"/>
        <v>#DIV/0!</v>
      </c>
      <c r="O1114" s="3">
        <v>1103</v>
      </c>
      <c r="P1114" s="3">
        <f t="shared" si="447"/>
        <v>4.3769841269841274</v>
      </c>
      <c r="R1114" s="3" t="e">
        <f t="shared" ref="R1114:R1177" si="449">(LN(L1114/1000)+(Q1114+((N1114^2)/2))*P1114)/(N1114*SQRT(P1114))</f>
        <v>#NUM!</v>
      </c>
      <c r="S1114" s="3" t="e">
        <f t="shared" ref="S1114:S1177" si="450">R1114-(N1114*SQRT(P1114))</f>
        <v>#NUM!</v>
      </c>
      <c r="T1114" s="13" t="e">
        <f t="shared" ref="T1114:U1177" si="451">_xlfn.NORM.S.DIST(R1114,TRUE)</f>
        <v>#NUM!</v>
      </c>
      <c r="U1114" s="13" t="e">
        <f t="shared" si="451"/>
        <v>#NUM!</v>
      </c>
      <c r="V1114" s="3" t="e">
        <f t="shared" ref="V1114:V1177" si="452">(L1114*T1114) - ( 1000* EXP(-Q1114*P1114) *U1114 )</f>
        <v>#NUM!</v>
      </c>
      <c r="W1114" s="13" t="e">
        <f t="shared" ref="W1114:W1177" si="453">T1114</f>
        <v>#NUM!</v>
      </c>
      <c r="X1114" s="3" t="e">
        <f t="shared" ref="X1114:X1177" si="454" xml:space="preserve"> _xlfn.NORM.S.DIST(R1114,FALSE) / ( L1114 * N1114 * SQRT(P1114) )</f>
        <v>#NUM!</v>
      </c>
      <c r="Y1114" s="3" t="e">
        <f t="shared" ref="Y1114:Y1177" si="455">- ( (L1114* _xlfn.NORM.S.DIST(R1114,FALSE)  * N1114  ) / ( 2* SQRT(P1114) ) ) - Q1114 * 1000 * ( EXP(-Q1114*P1114) ) *U1114</f>
        <v>#NUM!</v>
      </c>
      <c r="Z1114" s="3" t="e">
        <f t="shared" ref="Z1114:Z1177" si="456" xml:space="preserve"> L1114 * SQRT(P1114) * _xlfn.NORM.S.DIST(R1114,FALSE)</f>
        <v>#NUM!</v>
      </c>
      <c r="AA1114" s="3" t="e">
        <f t="shared" ref="AA1114:AA1177" si="457">1000 * P1114 * EXP(-Q1114*P1114) * U1114</f>
        <v>#NUM!</v>
      </c>
    </row>
    <row r="1115" spans="1:27" hidden="1">
      <c r="A1115" s="4">
        <v>41626</v>
      </c>
      <c r="B1115" s="3">
        <v>116.46</v>
      </c>
      <c r="C1115" s="3">
        <f t="shared" si="438"/>
        <v>-1.7158549165176902E-3</v>
      </c>
      <c r="D1115" s="3">
        <f t="shared" si="439"/>
        <v>2.9441580945379298E-6</v>
      </c>
      <c r="E1115" s="3">
        <f t="shared" si="440"/>
        <v>2.2571569586588464E-4</v>
      </c>
      <c r="F1115" s="3">
        <f t="shared" si="441"/>
        <v>2.7861805723314877E-2</v>
      </c>
      <c r="G1115" s="3">
        <f t="shared" si="442"/>
        <v>4.8527942780082788E-2</v>
      </c>
      <c r="H1115" s="3">
        <f t="shared" si="443"/>
        <v>1.2191157604976013</v>
      </c>
      <c r="J1115" s="3">
        <f t="shared" si="444"/>
        <v>0</v>
      </c>
      <c r="K1115" s="3">
        <f t="shared" si="437"/>
        <v>0</v>
      </c>
      <c r="L1115" s="13">
        <f t="shared" si="445"/>
        <v>0</v>
      </c>
      <c r="M1115" s="3" t="e">
        <f t="shared" si="446"/>
        <v>#DIV/0!</v>
      </c>
      <c r="N1115" s="3" t="e">
        <f t="shared" si="448"/>
        <v>#DIV/0!</v>
      </c>
      <c r="O1115" s="3">
        <v>1104</v>
      </c>
      <c r="P1115" s="3">
        <f t="shared" si="447"/>
        <v>4.3809523809523814</v>
      </c>
      <c r="R1115" s="3" t="e">
        <f t="shared" si="449"/>
        <v>#NUM!</v>
      </c>
      <c r="S1115" s="3" t="e">
        <f t="shared" si="450"/>
        <v>#NUM!</v>
      </c>
      <c r="T1115" s="13" t="e">
        <f t="shared" si="451"/>
        <v>#NUM!</v>
      </c>
      <c r="U1115" s="13" t="e">
        <f t="shared" si="451"/>
        <v>#NUM!</v>
      </c>
      <c r="V1115" s="3" t="e">
        <f t="shared" si="452"/>
        <v>#NUM!</v>
      </c>
      <c r="W1115" s="13" t="e">
        <f t="shared" si="453"/>
        <v>#NUM!</v>
      </c>
      <c r="X1115" s="3" t="e">
        <f t="shared" si="454"/>
        <v>#NUM!</v>
      </c>
      <c r="Y1115" s="3" t="e">
        <f t="shared" si="455"/>
        <v>#NUM!</v>
      </c>
      <c r="Z1115" s="3" t="e">
        <f t="shared" si="456"/>
        <v>#NUM!</v>
      </c>
      <c r="AA1115" s="3" t="e">
        <f t="shared" si="457"/>
        <v>#NUM!</v>
      </c>
    </row>
    <row r="1116" spans="1:27" hidden="1">
      <c r="A1116" s="4">
        <v>41625</v>
      </c>
      <c r="B1116" s="3">
        <v>116.66</v>
      </c>
      <c r="C1116" s="3">
        <f t="shared" si="438"/>
        <v>3.4293553148149905E-4</v>
      </c>
      <c r="D1116" s="3">
        <f t="shared" si="439"/>
        <v>1.1760477875249822E-7</v>
      </c>
      <c r="E1116" s="3">
        <f t="shared" si="440"/>
        <v>2.2502107545097503E-4</v>
      </c>
      <c r="F1116" s="3">
        <f t="shared" si="441"/>
        <v>2.8077814754540256E-2</v>
      </c>
      <c r="G1116" s="3">
        <f t="shared" si="442"/>
        <v>4.8359036708834575E-2</v>
      </c>
      <c r="H1116" s="3">
        <f t="shared" si="443"/>
        <v>1.1931900350099394</v>
      </c>
      <c r="J1116" s="3">
        <f t="shared" si="444"/>
        <v>0</v>
      </c>
      <c r="K1116" s="3">
        <f t="shared" si="437"/>
        <v>0</v>
      </c>
      <c r="L1116" s="13">
        <f t="shared" si="445"/>
        <v>0</v>
      </c>
      <c r="M1116" s="3" t="e">
        <f t="shared" si="446"/>
        <v>#DIV/0!</v>
      </c>
      <c r="N1116" s="3" t="e">
        <f t="shared" si="448"/>
        <v>#DIV/0!</v>
      </c>
      <c r="O1116" s="3">
        <v>1105</v>
      </c>
      <c r="P1116" s="3">
        <f t="shared" si="447"/>
        <v>4.3849206349206353</v>
      </c>
      <c r="R1116" s="3" t="e">
        <f t="shared" si="449"/>
        <v>#NUM!</v>
      </c>
      <c r="S1116" s="3" t="e">
        <f t="shared" si="450"/>
        <v>#NUM!</v>
      </c>
      <c r="T1116" s="13" t="e">
        <f t="shared" si="451"/>
        <v>#NUM!</v>
      </c>
      <c r="U1116" s="13" t="e">
        <f t="shared" si="451"/>
        <v>#NUM!</v>
      </c>
      <c r="V1116" s="3" t="e">
        <f t="shared" si="452"/>
        <v>#NUM!</v>
      </c>
      <c r="W1116" s="13" t="e">
        <f t="shared" si="453"/>
        <v>#NUM!</v>
      </c>
      <c r="X1116" s="3" t="e">
        <f t="shared" si="454"/>
        <v>#NUM!</v>
      </c>
      <c r="Y1116" s="3" t="e">
        <f t="shared" si="455"/>
        <v>#NUM!</v>
      </c>
      <c r="Z1116" s="3" t="e">
        <f t="shared" si="456"/>
        <v>#NUM!</v>
      </c>
      <c r="AA1116" s="3" t="e">
        <f t="shared" si="457"/>
        <v>#NUM!</v>
      </c>
    </row>
    <row r="1117" spans="1:27" hidden="1">
      <c r="A1117" s="4">
        <v>41624</v>
      </c>
      <c r="B1117" s="3">
        <v>116.62</v>
      </c>
      <c r="C1117" s="3">
        <f t="shared" si="438"/>
        <v>9.4367956216019253E-4</v>
      </c>
      <c r="D1117" s="3">
        <f t="shared" si="439"/>
        <v>8.9053111603885265E-7</v>
      </c>
      <c r="E1117" s="3">
        <f t="shared" si="440"/>
        <v>2.2689035169523865E-4</v>
      </c>
      <c r="F1117" s="3">
        <f t="shared" si="441"/>
        <v>2.632531155067969E-2</v>
      </c>
      <c r="G1117" s="3">
        <f t="shared" si="442"/>
        <v>4.9215998959368762E-2</v>
      </c>
      <c r="H1117" s="3">
        <f t="shared" si="443"/>
        <v>1.09299197293771</v>
      </c>
      <c r="J1117" s="3">
        <f t="shared" si="444"/>
        <v>0</v>
      </c>
      <c r="K1117" s="3">
        <f t="shared" si="437"/>
        <v>0</v>
      </c>
      <c r="L1117" s="13">
        <f t="shared" si="445"/>
        <v>0</v>
      </c>
      <c r="M1117" s="3" t="e">
        <f t="shared" si="446"/>
        <v>#DIV/0!</v>
      </c>
      <c r="N1117" s="3" t="e">
        <f t="shared" si="448"/>
        <v>#DIV/0!</v>
      </c>
      <c r="O1117" s="3">
        <v>1106</v>
      </c>
      <c r="P1117" s="3">
        <f t="shared" si="447"/>
        <v>4.3888888888888893</v>
      </c>
      <c r="R1117" s="3" t="e">
        <f t="shared" si="449"/>
        <v>#NUM!</v>
      </c>
      <c r="S1117" s="3" t="e">
        <f t="shared" si="450"/>
        <v>#NUM!</v>
      </c>
      <c r="T1117" s="13" t="e">
        <f t="shared" si="451"/>
        <v>#NUM!</v>
      </c>
      <c r="U1117" s="13" t="e">
        <f t="shared" si="451"/>
        <v>#NUM!</v>
      </c>
      <c r="V1117" s="3" t="e">
        <f t="shared" si="452"/>
        <v>#NUM!</v>
      </c>
      <c r="W1117" s="13" t="e">
        <f t="shared" si="453"/>
        <v>#NUM!</v>
      </c>
      <c r="X1117" s="3" t="e">
        <f t="shared" si="454"/>
        <v>#NUM!</v>
      </c>
      <c r="Y1117" s="3" t="e">
        <f t="shared" si="455"/>
        <v>#NUM!</v>
      </c>
      <c r="Z1117" s="3" t="e">
        <f t="shared" si="456"/>
        <v>#NUM!</v>
      </c>
      <c r="AA1117" s="3" t="e">
        <f t="shared" si="457"/>
        <v>#NUM!</v>
      </c>
    </row>
    <row r="1118" spans="1:27" hidden="1">
      <c r="A1118" s="4">
        <v>41621</v>
      </c>
      <c r="B1118" s="3">
        <v>116.51</v>
      </c>
      <c r="C1118" s="3">
        <f t="shared" si="438"/>
        <v>7.7276438826037307E-4</v>
      </c>
      <c r="D1118" s="3">
        <f t="shared" si="439"/>
        <v>5.9716479976342865E-7</v>
      </c>
      <c r="E1118" s="3">
        <f t="shared" si="440"/>
        <v>2.2879301439505961E-4</v>
      </c>
      <c r="F1118" s="3">
        <f t="shared" si="441"/>
        <v>2.3710346909348437E-2</v>
      </c>
      <c r="G1118" s="3">
        <f t="shared" si="442"/>
        <v>5.0285367996305966E-2</v>
      </c>
      <c r="H1118" s="3">
        <f t="shared" si="443"/>
        <v>1.1090070864064165</v>
      </c>
      <c r="J1118" s="3">
        <f t="shared" si="444"/>
        <v>0</v>
      </c>
      <c r="K1118" s="3">
        <f t="shared" si="437"/>
        <v>0</v>
      </c>
      <c r="L1118" s="13">
        <f t="shared" si="445"/>
        <v>0</v>
      </c>
      <c r="M1118" s="3" t="e">
        <f t="shared" si="446"/>
        <v>#DIV/0!</v>
      </c>
      <c r="N1118" s="3" t="e">
        <f t="shared" si="448"/>
        <v>#DIV/0!</v>
      </c>
      <c r="O1118" s="3">
        <v>1107</v>
      </c>
      <c r="P1118" s="3">
        <f t="shared" si="447"/>
        <v>4.3928571428571432</v>
      </c>
      <c r="R1118" s="3" t="e">
        <f t="shared" si="449"/>
        <v>#NUM!</v>
      </c>
      <c r="S1118" s="3" t="e">
        <f t="shared" si="450"/>
        <v>#NUM!</v>
      </c>
      <c r="T1118" s="13" t="e">
        <f t="shared" si="451"/>
        <v>#NUM!</v>
      </c>
      <c r="U1118" s="13" t="e">
        <f t="shared" si="451"/>
        <v>#NUM!</v>
      </c>
      <c r="V1118" s="3" t="e">
        <f t="shared" si="452"/>
        <v>#NUM!</v>
      </c>
      <c r="W1118" s="13" t="e">
        <f t="shared" si="453"/>
        <v>#NUM!</v>
      </c>
      <c r="X1118" s="3" t="e">
        <f t="shared" si="454"/>
        <v>#NUM!</v>
      </c>
      <c r="Y1118" s="3" t="e">
        <f t="shared" si="455"/>
        <v>#NUM!</v>
      </c>
      <c r="Z1118" s="3" t="e">
        <f t="shared" si="456"/>
        <v>#NUM!</v>
      </c>
      <c r="AA1118" s="3" t="e">
        <f t="shared" si="457"/>
        <v>#NUM!</v>
      </c>
    </row>
    <row r="1119" spans="1:27" hidden="1">
      <c r="A1119" s="4">
        <v>41620</v>
      </c>
      <c r="B1119" s="3">
        <v>116.42</v>
      </c>
      <c r="C1119" s="3">
        <f t="shared" si="438"/>
        <v>-1.8021888593690307E-3</v>
      </c>
      <c r="D1119" s="3">
        <f t="shared" si="439"/>
        <v>3.2478846848338478E-6</v>
      </c>
      <c r="E1119" s="3">
        <f t="shared" si="440"/>
        <v>2.5494592463368447E-4</v>
      </c>
      <c r="F1119" s="3">
        <f t="shared" si="441"/>
        <v>1.7765535050464049E-2</v>
      </c>
      <c r="G1119" s="3">
        <f t="shared" si="442"/>
        <v>5.4895188149217469E-2</v>
      </c>
      <c r="H1119" s="3">
        <f t="shared" si="443"/>
        <v>1.0614450282092973</v>
      </c>
      <c r="J1119" s="3">
        <f t="shared" si="444"/>
        <v>0</v>
      </c>
      <c r="K1119" s="3">
        <f t="shared" si="437"/>
        <v>0</v>
      </c>
      <c r="L1119" s="13">
        <f t="shared" si="445"/>
        <v>0</v>
      </c>
      <c r="M1119" s="3" t="e">
        <f t="shared" si="446"/>
        <v>#DIV/0!</v>
      </c>
      <c r="N1119" s="3" t="e">
        <f t="shared" si="448"/>
        <v>#DIV/0!</v>
      </c>
      <c r="O1119" s="3">
        <v>1108</v>
      </c>
      <c r="P1119" s="3">
        <f t="shared" si="447"/>
        <v>4.3968253968253972</v>
      </c>
      <c r="R1119" s="3" t="e">
        <f t="shared" si="449"/>
        <v>#NUM!</v>
      </c>
      <c r="S1119" s="3" t="e">
        <f t="shared" si="450"/>
        <v>#NUM!</v>
      </c>
      <c r="T1119" s="13" t="e">
        <f t="shared" si="451"/>
        <v>#NUM!</v>
      </c>
      <c r="U1119" s="13" t="e">
        <f t="shared" si="451"/>
        <v>#NUM!</v>
      </c>
      <c r="V1119" s="3" t="e">
        <f t="shared" si="452"/>
        <v>#NUM!</v>
      </c>
      <c r="W1119" s="13" t="e">
        <f t="shared" si="453"/>
        <v>#NUM!</v>
      </c>
      <c r="X1119" s="3" t="e">
        <f t="shared" si="454"/>
        <v>#NUM!</v>
      </c>
      <c r="Y1119" s="3" t="e">
        <f t="shared" si="455"/>
        <v>#NUM!</v>
      </c>
      <c r="Z1119" s="3" t="e">
        <f t="shared" si="456"/>
        <v>#NUM!</v>
      </c>
      <c r="AA1119" s="3" t="e">
        <f t="shared" si="457"/>
        <v>#NUM!</v>
      </c>
    </row>
    <row r="1120" spans="1:27" hidden="1">
      <c r="A1120" s="4">
        <v>41619</v>
      </c>
      <c r="B1120" s="3">
        <v>116.63</v>
      </c>
      <c r="C1120" s="3">
        <f t="shared" si="438"/>
        <v>4.21017075905463E-3</v>
      </c>
      <c r="D1120" s="3">
        <f t="shared" si="439"/>
        <v>1.7725537820398639E-5</v>
      </c>
      <c r="E1120" s="3">
        <f t="shared" si="440"/>
        <v>2.5540533533373322E-4</v>
      </c>
      <c r="F1120" s="3">
        <f t="shared" si="441"/>
        <v>2.1493157727153909E-2</v>
      </c>
      <c r="G1120" s="3">
        <f t="shared" si="442"/>
        <v>5.410244960149143E-2</v>
      </c>
      <c r="H1120" s="3">
        <f t="shared" si="443"/>
        <v>1.0536380896676372</v>
      </c>
      <c r="J1120" s="3">
        <f t="shared" si="444"/>
        <v>0</v>
      </c>
      <c r="K1120" s="3">
        <f t="shared" si="437"/>
        <v>0</v>
      </c>
      <c r="L1120" s="13">
        <f t="shared" si="445"/>
        <v>0</v>
      </c>
      <c r="M1120" s="3" t="e">
        <f t="shared" si="446"/>
        <v>#DIV/0!</v>
      </c>
      <c r="N1120" s="3" t="e">
        <f t="shared" si="448"/>
        <v>#DIV/0!</v>
      </c>
      <c r="O1120" s="3">
        <v>1109</v>
      </c>
      <c r="P1120" s="3">
        <f t="shared" si="447"/>
        <v>4.4007936507936511</v>
      </c>
      <c r="R1120" s="3" t="e">
        <f t="shared" si="449"/>
        <v>#NUM!</v>
      </c>
      <c r="S1120" s="3" t="e">
        <f t="shared" si="450"/>
        <v>#NUM!</v>
      </c>
      <c r="T1120" s="13" t="e">
        <f t="shared" si="451"/>
        <v>#NUM!</v>
      </c>
      <c r="U1120" s="13" t="e">
        <f t="shared" si="451"/>
        <v>#NUM!</v>
      </c>
      <c r="V1120" s="3" t="e">
        <f t="shared" si="452"/>
        <v>#NUM!</v>
      </c>
      <c r="W1120" s="13" t="e">
        <f t="shared" si="453"/>
        <v>#NUM!</v>
      </c>
      <c r="X1120" s="3" t="e">
        <f t="shared" si="454"/>
        <v>#NUM!</v>
      </c>
      <c r="Y1120" s="3" t="e">
        <f t="shared" si="455"/>
        <v>#NUM!</v>
      </c>
      <c r="Z1120" s="3" t="e">
        <f t="shared" si="456"/>
        <v>#NUM!</v>
      </c>
      <c r="AA1120" s="3" t="e">
        <f t="shared" si="457"/>
        <v>#NUM!</v>
      </c>
    </row>
    <row r="1121" spans="1:27" hidden="1">
      <c r="A1121" s="4">
        <v>41612</v>
      </c>
      <c r="B1121" s="3">
        <v>116.14</v>
      </c>
      <c r="C1121" s="3">
        <f t="shared" si="438"/>
        <v>2.4137942754257459E-3</v>
      </c>
      <c r="D1121" s="3">
        <f t="shared" si="439"/>
        <v>5.8264028040781018E-6</v>
      </c>
      <c r="E1121" s="3">
        <f t="shared" si="440"/>
        <v>2.8230445527576407E-4</v>
      </c>
      <c r="F1121" s="3">
        <f t="shared" si="441"/>
        <v>2.3963155960155493E-2</v>
      </c>
      <c r="G1121" s="3">
        <f t="shared" si="442"/>
        <v>5.6526714436848924E-2</v>
      </c>
      <c r="H1121" s="3">
        <f t="shared" si="443"/>
        <v>1.127407347565013</v>
      </c>
      <c r="J1121" s="3">
        <f t="shared" si="444"/>
        <v>0</v>
      </c>
      <c r="K1121" s="3">
        <f t="shared" si="437"/>
        <v>0</v>
      </c>
      <c r="L1121" s="13">
        <f t="shared" si="445"/>
        <v>0</v>
      </c>
      <c r="M1121" s="3" t="e">
        <f t="shared" si="446"/>
        <v>#DIV/0!</v>
      </c>
      <c r="N1121" s="3" t="e">
        <f t="shared" si="448"/>
        <v>#DIV/0!</v>
      </c>
      <c r="O1121" s="3">
        <v>1110</v>
      </c>
      <c r="P1121" s="3">
        <f t="shared" si="447"/>
        <v>4.4047619047619051</v>
      </c>
      <c r="R1121" s="3" t="e">
        <f t="shared" si="449"/>
        <v>#NUM!</v>
      </c>
      <c r="S1121" s="3" t="e">
        <f t="shared" si="450"/>
        <v>#NUM!</v>
      </c>
      <c r="T1121" s="13" t="e">
        <f t="shared" si="451"/>
        <v>#NUM!</v>
      </c>
      <c r="U1121" s="13" t="e">
        <f t="shared" si="451"/>
        <v>#NUM!</v>
      </c>
      <c r="V1121" s="3" t="e">
        <f t="shared" si="452"/>
        <v>#NUM!</v>
      </c>
      <c r="W1121" s="13" t="e">
        <f t="shared" si="453"/>
        <v>#NUM!</v>
      </c>
      <c r="X1121" s="3" t="e">
        <f t="shared" si="454"/>
        <v>#NUM!</v>
      </c>
      <c r="Y1121" s="3" t="e">
        <f t="shared" si="455"/>
        <v>#NUM!</v>
      </c>
      <c r="Z1121" s="3" t="e">
        <f t="shared" si="456"/>
        <v>#NUM!</v>
      </c>
      <c r="AA1121" s="3" t="e">
        <f t="shared" si="457"/>
        <v>#NUM!</v>
      </c>
    </row>
    <row r="1122" spans="1:27" hidden="1">
      <c r="A1122" s="4">
        <v>41607</v>
      </c>
      <c r="B1122" s="3">
        <v>115.86</v>
      </c>
      <c r="C1122" s="3">
        <f t="shared" si="438"/>
        <v>-5.5945405633717133E-3</v>
      </c>
      <c r="D1122" s="3">
        <f t="shared" si="439"/>
        <v>3.1298884115211486E-5</v>
      </c>
      <c r="E1122" s="3">
        <f t="shared" si="440"/>
        <v>2.7800059917444664E-4</v>
      </c>
      <c r="F1122" s="3">
        <f t="shared" si="441"/>
        <v>2.0315446492035916E-2</v>
      </c>
      <c r="G1122" s="3">
        <f t="shared" si="442"/>
        <v>5.6945549509249974E-2</v>
      </c>
      <c r="H1122" s="3">
        <f t="shared" si="443"/>
        <v>1.1246348336540795</v>
      </c>
      <c r="J1122" s="3">
        <f t="shared" si="444"/>
        <v>0</v>
      </c>
      <c r="K1122" s="3">
        <f t="shared" si="437"/>
        <v>0</v>
      </c>
      <c r="L1122" s="13">
        <f t="shared" si="445"/>
        <v>0</v>
      </c>
      <c r="M1122" s="3" t="e">
        <f t="shared" si="446"/>
        <v>#DIV/0!</v>
      </c>
      <c r="N1122" s="3" t="e">
        <f t="shared" si="448"/>
        <v>#DIV/0!</v>
      </c>
      <c r="O1122" s="3">
        <v>1111</v>
      </c>
      <c r="P1122" s="3">
        <f t="shared" si="447"/>
        <v>4.4087301587301591</v>
      </c>
      <c r="R1122" s="3" t="e">
        <f t="shared" si="449"/>
        <v>#NUM!</v>
      </c>
      <c r="S1122" s="3" t="e">
        <f t="shared" si="450"/>
        <v>#NUM!</v>
      </c>
      <c r="T1122" s="13" t="e">
        <f t="shared" si="451"/>
        <v>#NUM!</v>
      </c>
      <c r="U1122" s="13" t="e">
        <f t="shared" si="451"/>
        <v>#NUM!</v>
      </c>
      <c r="V1122" s="3" t="e">
        <f t="shared" si="452"/>
        <v>#NUM!</v>
      </c>
      <c r="W1122" s="13" t="e">
        <f t="shared" si="453"/>
        <v>#NUM!</v>
      </c>
      <c r="X1122" s="3" t="e">
        <f t="shared" si="454"/>
        <v>#NUM!</v>
      </c>
      <c r="Y1122" s="3" t="e">
        <f t="shared" si="455"/>
        <v>#NUM!</v>
      </c>
      <c r="Z1122" s="3" t="e">
        <f t="shared" si="456"/>
        <v>#NUM!</v>
      </c>
      <c r="AA1122" s="3" t="e">
        <f t="shared" si="457"/>
        <v>#NUM!</v>
      </c>
    </row>
    <row r="1123" spans="1:27" hidden="1">
      <c r="A1123" s="4">
        <v>41605</v>
      </c>
      <c r="B1123" s="3">
        <v>116.51</v>
      </c>
      <c r="C1123" s="3">
        <f t="shared" si="438"/>
        <v>1.1164070033259476E-3</v>
      </c>
      <c r="D1123" s="3">
        <f t="shared" si="439"/>
        <v>1.2463645970752225E-6</v>
      </c>
      <c r="E1123" s="3">
        <f t="shared" si="440"/>
        <v>2.7293533150687878E-4</v>
      </c>
      <c r="F1123" s="3">
        <f t="shared" si="441"/>
        <v>3.1031863317837603E-2</v>
      </c>
      <c r="G1123" s="3">
        <f t="shared" si="442"/>
        <v>5.3219450919482353E-2</v>
      </c>
      <c r="H1123" s="3">
        <f t="shared" si="443"/>
        <v>1.1273429779760433</v>
      </c>
      <c r="J1123" s="3">
        <f t="shared" si="444"/>
        <v>0</v>
      </c>
      <c r="K1123" s="3">
        <f t="shared" si="437"/>
        <v>0</v>
      </c>
      <c r="L1123" s="13">
        <f t="shared" si="445"/>
        <v>0</v>
      </c>
      <c r="M1123" s="3" t="e">
        <f t="shared" si="446"/>
        <v>#DIV/0!</v>
      </c>
      <c r="N1123" s="3" t="e">
        <f t="shared" si="448"/>
        <v>#DIV/0!</v>
      </c>
      <c r="O1123" s="3">
        <v>1112</v>
      </c>
      <c r="P1123" s="3">
        <f t="shared" si="447"/>
        <v>4.412698412698413</v>
      </c>
      <c r="R1123" s="3" t="e">
        <f t="shared" si="449"/>
        <v>#NUM!</v>
      </c>
      <c r="S1123" s="3" t="e">
        <f t="shared" si="450"/>
        <v>#NUM!</v>
      </c>
      <c r="T1123" s="13" t="e">
        <f t="shared" si="451"/>
        <v>#NUM!</v>
      </c>
      <c r="U1123" s="13" t="e">
        <f t="shared" si="451"/>
        <v>#NUM!</v>
      </c>
      <c r="V1123" s="3" t="e">
        <f t="shared" si="452"/>
        <v>#NUM!</v>
      </c>
      <c r="W1123" s="13" t="e">
        <f t="shared" si="453"/>
        <v>#NUM!</v>
      </c>
      <c r="X1123" s="3" t="e">
        <f t="shared" si="454"/>
        <v>#NUM!</v>
      </c>
      <c r="Y1123" s="3" t="e">
        <f t="shared" si="455"/>
        <v>#NUM!</v>
      </c>
      <c r="Z1123" s="3" t="e">
        <f t="shared" si="456"/>
        <v>#NUM!</v>
      </c>
      <c r="AA1123" s="3" t="e">
        <f t="shared" si="457"/>
        <v>#NUM!</v>
      </c>
    </row>
    <row r="1124" spans="1:27" hidden="1">
      <c r="A1124" s="4">
        <v>41598</v>
      </c>
      <c r="B1124" s="3">
        <v>116.38</v>
      </c>
      <c r="C1124" s="3">
        <f t="shared" si="438"/>
        <v>3.0981091906056961E-3</v>
      </c>
      <c r="D1124" s="3">
        <f t="shared" si="439"/>
        <v>9.5982805569154819E-6</v>
      </c>
      <c r="E1124" s="3">
        <f t="shared" si="440"/>
        <v>2.7924239740417941E-4</v>
      </c>
      <c r="F1124" s="3">
        <f t="shared" si="441"/>
        <v>3.2663806818791601E-2</v>
      </c>
      <c r="G1124" s="3">
        <f t="shared" si="442"/>
        <v>5.3350650544099258E-2</v>
      </c>
      <c r="H1124" s="3">
        <f t="shared" si="443"/>
        <v>1.0524712955767419</v>
      </c>
      <c r="J1124" s="3">
        <f t="shared" si="444"/>
        <v>0</v>
      </c>
      <c r="K1124" s="3">
        <f t="shared" si="437"/>
        <v>0</v>
      </c>
      <c r="L1124" s="13">
        <f t="shared" si="445"/>
        <v>0</v>
      </c>
      <c r="M1124" s="3" t="e">
        <f t="shared" si="446"/>
        <v>#DIV/0!</v>
      </c>
      <c r="N1124" s="3" t="e">
        <f t="shared" si="448"/>
        <v>#DIV/0!</v>
      </c>
      <c r="O1124" s="3">
        <v>1113</v>
      </c>
      <c r="P1124" s="3">
        <f t="shared" si="447"/>
        <v>4.416666666666667</v>
      </c>
      <c r="R1124" s="3" t="e">
        <f t="shared" si="449"/>
        <v>#NUM!</v>
      </c>
      <c r="S1124" s="3" t="e">
        <f t="shared" si="450"/>
        <v>#NUM!</v>
      </c>
      <c r="T1124" s="13" t="e">
        <f t="shared" si="451"/>
        <v>#NUM!</v>
      </c>
      <c r="U1124" s="13" t="e">
        <f t="shared" si="451"/>
        <v>#NUM!</v>
      </c>
      <c r="V1124" s="3" t="e">
        <f t="shared" si="452"/>
        <v>#NUM!</v>
      </c>
      <c r="W1124" s="13" t="e">
        <f t="shared" si="453"/>
        <v>#NUM!</v>
      </c>
      <c r="X1124" s="3" t="e">
        <f t="shared" si="454"/>
        <v>#NUM!</v>
      </c>
      <c r="Y1124" s="3" t="e">
        <f t="shared" si="455"/>
        <v>#NUM!</v>
      </c>
      <c r="Z1124" s="3" t="e">
        <f t="shared" si="456"/>
        <v>#NUM!</v>
      </c>
      <c r="AA1124" s="3" t="e">
        <f t="shared" si="457"/>
        <v>#NUM!</v>
      </c>
    </row>
    <row r="1125" spans="1:27" hidden="1">
      <c r="A1125" s="4">
        <v>41591</v>
      </c>
      <c r="B1125" s="3">
        <v>116.02</v>
      </c>
      <c r="C1125" s="3">
        <f t="shared" si="438"/>
        <v>1.8980248990233763E-3</v>
      </c>
      <c r="D1125" s="3">
        <f t="shared" si="439"/>
        <v>3.6024985173126977E-6</v>
      </c>
      <c r="E1125" s="3">
        <f t="shared" si="440"/>
        <v>2.6984124449543978E-4</v>
      </c>
      <c r="F1125" s="3">
        <f t="shared" si="441"/>
        <v>3.0009688222878951E-2</v>
      </c>
      <c r="G1125" s="3">
        <f t="shared" si="442"/>
        <v>5.3222489670109098E-2</v>
      </c>
      <c r="H1125" s="3">
        <f t="shared" si="443"/>
        <v>0.57855011800004852</v>
      </c>
      <c r="J1125" s="3">
        <f t="shared" si="444"/>
        <v>0</v>
      </c>
      <c r="K1125" s="3">
        <f t="shared" si="437"/>
        <v>0</v>
      </c>
      <c r="L1125" s="13">
        <f t="shared" si="445"/>
        <v>0</v>
      </c>
      <c r="M1125" s="3" t="e">
        <f t="shared" si="446"/>
        <v>#DIV/0!</v>
      </c>
      <c r="N1125" s="3" t="e">
        <f t="shared" si="448"/>
        <v>#DIV/0!</v>
      </c>
      <c r="O1125" s="3">
        <v>1114</v>
      </c>
      <c r="P1125" s="3">
        <f t="shared" si="447"/>
        <v>4.4206349206349209</v>
      </c>
      <c r="R1125" s="3" t="e">
        <f t="shared" si="449"/>
        <v>#NUM!</v>
      </c>
      <c r="S1125" s="3" t="e">
        <f t="shared" si="450"/>
        <v>#NUM!</v>
      </c>
      <c r="T1125" s="13" t="e">
        <f t="shared" si="451"/>
        <v>#NUM!</v>
      </c>
      <c r="U1125" s="13" t="e">
        <f t="shared" si="451"/>
        <v>#NUM!</v>
      </c>
      <c r="V1125" s="3" t="e">
        <f t="shared" si="452"/>
        <v>#NUM!</v>
      </c>
      <c r="W1125" s="13" t="e">
        <f t="shared" si="453"/>
        <v>#NUM!</v>
      </c>
      <c r="X1125" s="3" t="e">
        <f t="shared" si="454"/>
        <v>#NUM!</v>
      </c>
      <c r="Y1125" s="3" t="e">
        <f t="shared" si="455"/>
        <v>#NUM!</v>
      </c>
      <c r="Z1125" s="3" t="e">
        <f t="shared" si="456"/>
        <v>#NUM!</v>
      </c>
      <c r="AA1125" s="3" t="e">
        <f t="shared" si="457"/>
        <v>#NUM!</v>
      </c>
    </row>
    <row r="1126" spans="1:27" hidden="1">
      <c r="A1126" s="4">
        <v>41584</v>
      </c>
      <c r="B1126" s="3">
        <v>115.8</v>
      </c>
      <c r="C1126" s="3">
        <f t="shared" si="438"/>
        <v>-5.1800052958319188E-4</v>
      </c>
      <c r="D1126" s="3">
        <f t="shared" si="439"/>
        <v>2.6832454864846724E-7</v>
      </c>
      <c r="E1126" s="3">
        <f t="shared" si="440"/>
        <v>3.2098671226103693E-4</v>
      </c>
      <c r="F1126" s="3">
        <f t="shared" si="441"/>
        <v>3.5510850190188237E-2</v>
      </c>
      <c r="G1126" s="3">
        <f t="shared" si="442"/>
        <v>5.7008680666317563E-2</v>
      </c>
      <c r="H1126" s="3">
        <f t="shared" si="443"/>
        <v>0.56787798419459201</v>
      </c>
      <c r="J1126" s="3">
        <f t="shared" si="444"/>
        <v>0</v>
      </c>
      <c r="K1126" s="3">
        <f t="shared" si="437"/>
        <v>0</v>
      </c>
      <c r="L1126" s="13">
        <f t="shared" si="445"/>
        <v>0</v>
      </c>
      <c r="M1126" s="3" t="e">
        <f t="shared" si="446"/>
        <v>#DIV/0!</v>
      </c>
      <c r="N1126" s="3" t="e">
        <f t="shared" si="448"/>
        <v>#DIV/0!</v>
      </c>
      <c r="O1126" s="3">
        <v>1115</v>
      </c>
      <c r="P1126" s="3">
        <f t="shared" si="447"/>
        <v>4.4246031746031749</v>
      </c>
      <c r="R1126" s="3" t="e">
        <f t="shared" si="449"/>
        <v>#NUM!</v>
      </c>
      <c r="S1126" s="3" t="e">
        <f t="shared" si="450"/>
        <v>#NUM!</v>
      </c>
      <c r="T1126" s="13" t="e">
        <f t="shared" si="451"/>
        <v>#NUM!</v>
      </c>
      <c r="U1126" s="13" t="e">
        <f t="shared" si="451"/>
        <v>#NUM!</v>
      </c>
      <c r="V1126" s="3" t="e">
        <f t="shared" si="452"/>
        <v>#NUM!</v>
      </c>
      <c r="W1126" s="13" t="e">
        <f t="shared" si="453"/>
        <v>#NUM!</v>
      </c>
      <c r="X1126" s="3" t="e">
        <f t="shared" si="454"/>
        <v>#NUM!</v>
      </c>
      <c r="Y1126" s="3" t="e">
        <f t="shared" si="455"/>
        <v>#NUM!</v>
      </c>
      <c r="Z1126" s="3" t="e">
        <f t="shared" si="456"/>
        <v>#NUM!</v>
      </c>
      <c r="AA1126" s="3" t="e">
        <f t="shared" si="457"/>
        <v>#NUM!</v>
      </c>
    </row>
    <row r="1127" spans="1:27" hidden="1">
      <c r="A1127" s="4">
        <v>41577</v>
      </c>
      <c r="B1127" s="3">
        <v>115.86</v>
      </c>
      <c r="C1127" s="3">
        <f t="shared" si="438"/>
        <v>1.3819314688471569E-3</v>
      </c>
      <c r="D1127" s="3">
        <f t="shared" si="439"/>
        <v>1.9097345845900607E-6</v>
      </c>
      <c r="E1127" s="3">
        <f t="shared" si="440"/>
        <v>8.6174354954962878E-4</v>
      </c>
      <c r="F1127" s="3">
        <f t="shared" si="441"/>
        <v>1.2768903130895827E-2</v>
      </c>
      <c r="G1127" s="3">
        <f t="shared" si="442"/>
        <v>0.10370752357187311</v>
      </c>
      <c r="H1127" s="3">
        <f t="shared" si="443"/>
        <v>0.53055494045135343</v>
      </c>
      <c r="J1127" s="3">
        <f t="shared" si="444"/>
        <v>0</v>
      </c>
      <c r="K1127" s="3">
        <f t="shared" si="437"/>
        <v>0</v>
      </c>
      <c r="L1127" s="13">
        <f t="shared" si="445"/>
        <v>0</v>
      </c>
      <c r="M1127" s="3" t="e">
        <f t="shared" si="446"/>
        <v>#DIV/0!</v>
      </c>
      <c r="N1127" s="3" t="e">
        <f t="shared" si="448"/>
        <v>#DIV/0!</v>
      </c>
      <c r="O1127" s="3">
        <v>1116</v>
      </c>
      <c r="P1127" s="3">
        <f t="shared" si="447"/>
        <v>4.4285714285714288</v>
      </c>
      <c r="R1127" s="3" t="e">
        <f t="shared" si="449"/>
        <v>#NUM!</v>
      </c>
      <c r="S1127" s="3" t="e">
        <f t="shared" si="450"/>
        <v>#NUM!</v>
      </c>
      <c r="T1127" s="13" t="e">
        <f t="shared" si="451"/>
        <v>#NUM!</v>
      </c>
      <c r="U1127" s="13" t="e">
        <f t="shared" si="451"/>
        <v>#NUM!</v>
      </c>
      <c r="V1127" s="3" t="e">
        <f t="shared" si="452"/>
        <v>#NUM!</v>
      </c>
      <c r="W1127" s="13" t="e">
        <f t="shared" si="453"/>
        <v>#NUM!</v>
      </c>
      <c r="X1127" s="3" t="e">
        <f t="shared" si="454"/>
        <v>#NUM!</v>
      </c>
      <c r="Y1127" s="3" t="e">
        <f t="shared" si="455"/>
        <v>#NUM!</v>
      </c>
      <c r="Z1127" s="3" t="e">
        <f t="shared" si="456"/>
        <v>#NUM!</v>
      </c>
      <c r="AA1127" s="3" t="e">
        <f t="shared" si="457"/>
        <v>#NUM!</v>
      </c>
    </row>
    <row r="1128" spans="1:27" hidden="1">
      <c r="A1128" s="4">
        <v>41570</v>
      </c>
      <c r="B1128" s="3">
        <v>115.7</v>
      </c>
      <c r="C1128" s="3">
        <f t="shared" si="438"/>
        <v>8.0705085070538578E-3</v>
      </c>
      <c r="D1128" s="3">
        <f t="shared" si="439"/>
        <v>6.5133107562428692E-5</v>
      </c>
      <c r="E1128" s="3">
        <f t="shared" si="440"/>
        <v>9.0195537184024281E-4</v>
      </c>
      <c r="F1128" s="3">
        <f t="shared" si="441"/>
        <v>1.7877083901078446E-2</v>
      </c>
      <c r="G1128" s="3">
        <f t="shared" si="442"/>
        <v>0.10565649958255836</v>
      </c>
      <c r="H1128" s="3">
        <f t="shared" si="443"/>
        <v>0.53048334469766967</v>
      </c>
      <c r="J1128" s="3">
        <f t="shared" si="444"/>
        <v>0</v>
      </c>
      <c r="K1128" s="3">
        <f t="shared" si="437"/>
        <v>0</v>
      </c>
      <c r="L1128" s="13">
        <f t="shared" si="445"/>
        <v>0</v>
      </c>
      <c r="M1128" s="3" t="e">
        <f t="shared" si="446"/>
        <v>#DIV/0!</v>
      </c>
      <c r="N1128" s="3" t="e">
        <f t="shared" si="448"/>
        <v>#DIV/0!</v>
      </c>
      <c r="O1128" s="3">
        <v>1117</v>
      </c>
      <c r="P1128" s="3">
        <f t="shared" si="447"/>
        <v>4.4325396825396828</v>
      </c>
      <c r="R1128" s="3" t="e">
        <f t="shared" si="449"/>
        <v>#NUM!</v>
      </c>
      <c r="S1128" s="3" t="e">
        <f t="shared" si="450"/>
        <v>#NUM!</v>
      </c>
      <c r="T1128" s="13" t="e">
        <f t="shared" si="451"/>
        <v>#NUM!</v>
      </c>
      <c r="U1128" s="13" t="e">
        <f t="shared" si="451"/>
        <v>#NUM!</v>
      </c>
      <c r="V1128" s="3" t="e">
        <f t="shared" si="452"/>
        <v>#NUM!</v>
      </c>
      <c r="W1128" s="13" t="e">
        <f t="shared" si="453"/>
        <v>#NUM!</v>
      </c>
      <c r="X1128" s="3" t="e">
        <f t="shared" si="454"/>
        <v>#NUM!</v>
      </c>
      <c r="Y1128" s="3" t="e">
        <f t="shared" si="455"/>
        <v>#NUM!</v>
      </c>
      <c r="Z1128" s="3" t="e">
        <f t="shared" si="456"/>
        <v>#NUM!</v>
      </c>
      <c r="AA1128" s="3" t="e">
        <f t="shared" si="457"/>
        <v>#NUM!</v>
      </c>
    </row>
    <row r="1129" spans="1:27" hidden="1">
      <c r="A1129" s="4">
        <v>41563</v>
      </c>
      <c r="B1129" s="3">
        <v>114.77</v>
      </c>
      <c r="C1129" s="3">
        <f t="shared" si="438"/>
        <v>5.229213994007182E-4</v>
      </c>
      <c r="D1129" s="3">
        <f t="shared" si="439"/>
        <v>2.7344678995120546E-7</v>
      </c>
      <c r="E1129" s="3">
        <f t="shared" si="440"/>
        <v>1.0156479402883753E-3</v>
      </c>
      <c r="F1129" s="3">
        <f t="shared" si="441"/>
        <v>-3.5659963859495727E-3</v>
      </c>
      <c r="G1129" s="3">
        <f t="shared" si="442"/>
        <v>0.11308913634647683</v>
      </c>
      <c r="H1129" s="3">
        <f t="shared" si="443"/>
        <v>0.49943733909169574</v>
      </c>
      <c r="J1129" s="3">
        <f t="shared" si="444"/>
        <v>0</v>
      </c>
      <c r="K1129" s="3">
        <f t="shared" si="437"/>
        <v>0</v>
      </c>
      <c r="L1129" s="13">
        <f t="shared" si="445"/>
        <v>0</v>
      </c>
      <c r="M1129" s="3" t="e">
        <f t="shared" si="446"/>
        <v>#DIV/0!</v>
      </c>
      <c r="N1129" s="3" t="e">
        <f t="shared" si="448"/>
        <v>#DIV/0!</v>
      </c>
      <c r="O1129" s="3">
        <v>1118</v>
      </c>
      <c r="P1129" s="3">
        <f t="shared" si="447"/>
        <v>4.4365079365079367</v>
      </c>
      <c r="R1129" s="3" t="e">
        <f t="shared" si="449"/>
        <v>#NUM!</v>
      </c>
      <c r="S1129" s="3" t="e">
        <f t="shared" si="450"/>
        <v>#NUM!</v>
      </c>
      <c r="T1129" s="13" t="e">
        <f t="shared" si="451"/>
        <v>#NUM!</v>
      </c>
      <c r="U1129" s="13" t="e">
        <f t="shared" si="451"/>
        <v>#NUM!</v>
      </c>
      <c r="V1129" s="3" t="e">
        <f t="shared" si="452"/>
        <v>#NUM!</v>
      </c>
      <c r="W1129" s="13" t="e">
        <f t="shared" si="453"/>
        <v>#NUM!</v>
      </c>
      <c r="X1129" s="3" t="e">
        <f t="shared" si="454"/>
        <v>#NUM!</v>
      </c>
      <c r="Y1129" s="3" t="e">
        <f t="shared" si="455"/>
        <v>#NUM!</v>
      </c>
      <c r="Z1129" s="3" t="e">
        <f t="shared" si="456"/>
        <v>#NUM!</v>
      </c>
      <c r="AA1129" s="3" t="e">
        <f t="shared" si="457"/>
        <v>#NUM!</v>
      </c>
    </row>
    <row r="1130" spans="1:27" hidden="1">
      <c r="A1130" s="4">
        <v>41556</v>
      </c>
      <c r="B1130" s="3">
        <v>114.71</v>
      </c>
      <c r="C1130" s="3">
        <f t="shared" si="438"/>
        <v>0</v>
      </c>
      <c r="D1130" s="3">
        <f t="shared" si="439"/>
        <v>0</v>
      </c>
      <c r="E1130" s="3">
        <f t="shared" si="440"/>
        <v>1.016646949024778E-3</v>
      </c>
      <c r="F1130" s="3">
        <f t="shared" si="441"/>
        <v>-5.2169494898488145E-3</v>
      </c>
      <c r="G1130" s="3">
        <f t="shared" si="442"/>
        <v>0.11310439922330623</v>
      </c>
      <c r="H1130" s="3">
        <f t="shared" si="443"/>
        <v>0.48353355908258661</v>
      </c>
      <c r="J1130" s="3">
        <f t="shared" si="444"/>
        <v>0</v>
      </c>
      <c r="K1130" s="3">
        <f t="shared" si="437"/>
        <v>0</v>
      </c>
      <c r="L1130" s="13">
        <f t="shared" si="445"/>
        <v>0</v>
      </c>
      <c r="M1130" s="3" t="e">
        <f t="shared" si="446"/>
        <v>#DIV/0!</v>
      </c>
      <c r="N1130" s="3" t="e">
        <f t="shared" si="448"/>
        <v>#DIV/0!</v>
      </c>
      <c r="O1130" s="3">
        <v>1119</v>
      </c>
      <c r="P1130" s="3">
        <f t="shared" si="447"/>
        <v>4.4404761904761907</v>
      </c>
      <c r="R1130" s="3" t="e">
        <f t="shared" si="449"/>
        <v>#NUM!</v>
      </c>
      <c r="S1130" s="3" t="e">
        <f t="shared" si="450"/>
        <v>#NUM!</v>
      </c>
      <c r="T1130" s="13" t="e">
        <f t="shared" si="451"/>
        <v>#NUM!</v>
      </c>
      <c r="U1130" s="13" t="e">
        <f t="shared" si="451"/>
        <v>#NUM!</v>
      </c>
      <c r="V1130" s="3" t="e">
        <f t="shared" si="452"/>
        <v>#NUM!</v>
      </c>
      <c r="W1130" s="13" t="e">
        <f t="shared" si="453"/>
        <v>#NUM!</v>
      </c>
      <c r="X1130" s="3" t="e">
        <f t="shared" si="454"/>
        <v>#NUM!</v>
      </c>
      <c r="Y1130" s="3" t="e">
        <f t="shared" si="455"/>
        <v>#NUM!</v>
      </c>
      <c r="Z1130" s="3" t="e">
        <f t="shared" si="456"/>
        <v>#NUM!</v>
      </c>
      <c r="AA1130" s="3" t="e">
        <f t="shared" si="457"/>
        <v>#NUM!</v>
      </c>
    </row>
    <row r="1131" spans="1:27" hidden="1">
      <c r="A1131" s="4">
        <v>41555</v>
      </c>
      <c r="B1131" s="3">
        <v>114.71</v>
      </c>
      <c r="C1131" s="3">
        <f t="shared" si="438"/>
        <v>6.1042077325986486E-4</v>
      </c>
      <c r="D1131" s="3">
        <f t="shared" si="439"/>
        <v>3.7261352042717132E-7</v>
      </c>
      <c r="E1131" s="3">
        <f t="shared" si="440"/>
        <v>1.1602245115227038E-3</v>
      </c>
      <c r="F1131" s="3">
        <f t="shared" si="441"/>
        <v>-1.7199334999334223E-2</v>
      </c>
      <c r="G1131" s="3">
        <f t="shared" si="442"/>
        <v>0.12013519075109463</v>
      </c>
      <c r="H1131" s="3">
        <f t="shared" si="443"/>
        <v>0.46729619799642297</v>
      </c>
      <c r="J1131" s="3">
        <f t="shared" si="444"/>
        <v>0</v>
      </c>
      <c r="K1131" s="3">
        <f t="shared" si="437"/>
        <v>0</v>
      </c>
      <c r="L1131" s="13">
        <f t="shared" si="445"/>
        <v>0</v>
      </c>
      <c r="M1131" s="3" t="e">
        <f t="shared" si="446"/>
        <v>#DIV/0!</v>
      </c>
      <c r="N1131" s="3" t="e">
        <f t="shared" si="448"/>
        <v>#DIV/0!</v>
      </c>
      <c r="O1131" s="3">
        <v>1120</v>
      </c>
      <c r="P1131" s="3">
        <f t="shared" si="447"/>
        <v>4.4444444444444446</v>
      </c>
      <c r="R1131" s="3" t="e">
        <f t="shared" si="449"/>
        <v>#NUM!</v>
      </c>
      <c r="S1131" s="3" t="e">
        <f t="shared" si="450"/>
        <v>#NUM!</v>
      </c>
      <c r="T1131" s="13" t="e">
        <f t="shared" si="451"/>
        <v>#NUM!</v>
      </c>
      <c r="U1131" s="13" t="e">
        <f t="shared" si="451"/>
        <v>#NUM!</v>
      </c>
      <c r="V1131" s="3" t="e">
        <f t="shared" si="452"/>
        <v>#NUM!</v>
      </c>
      <c r="W1131" s="13" t="e">
        <f t="shared" si="453"/>
        <v>#NUM!</v>
      </c>
      <c r="X1131" s="3" t="e">
        <f t="shared" si="454"/>
        <v>#NUM!</v>
      </c>
      <c r="Y1131" s="3" t="e">
        <f t="shared" si="455"/>
        <v>#NUM!</v>
      </c>
      <c r="Z1131" s="3" t="e">
        <f t="shared" si="456"/>
        <v>#NUM!</v>
      </c>
      <c r="AA1131" s="3" t="e">
        <f t="shared" si="457"/>
        <v>#NUM!</v>
      </c>
    </row>
    <row r="1132" spans="1:27" hidden="1">
      <c r="A1132" s="4">
        <v>41549</v>
      </c>
      <c r="B1132" s="3">
        <v>114.64</v>
      </c>
      <c r="C1132" s="3">
        <f t="shared" si="438"/>
        <v>0</v>
      </c>
      <c r="D1132" s="3">
        <f t="shared" si="439"/>
        <v>0</v>
      </c>
      <c r="E1132" s="3">
        <f t="shared" si="440"/>
        <v>1.2266636617660669E-3</v>
      </c>
      <c r="F1132" s="3">
        <f t="shared" si="441"/>
        <v>-9.6359094464272994E-3</v>
      </c>
      <c r="G1132" s="3">
        <f t="shared" si="442"/>
        <v>0.12408652692863478</v>
      </c>
      <c r="H1132" s="3">
        <f t="shared" si="443"/>
        <v>0.47872880585628891</v>
      </c>
      <c r="J1132" s="3">
        <f t="shared" si="444"/>
        <v>0</v>
      </c>
      <c r="K1132" s="3">
        <f t="shared" si="437"/>
        <v>0</v>
      </c>
      <c r="L1132" s="13">
        <f t="shared" si="445"/>
        <v>0</v>
      </c>
      <c r="M1132" s="3" t="e">
        <f t="shared" si="446"/>
        <v>#DIV/0!</v>
      </c>
      <c r="N1132" s="3" t="e">
        <f t="shared" si="448"/>
        <v>#DIV/0!</v>
      </c>
      <c r="O1132" s="3">
        <v>1121</v>
      </c>
      <c r="P1132" s="3">
        <f t="shared" si="447"/>
        <v>4.4484126984126986</v>
      </c>
      <c r="R1132" s="3" t="e">
        <f t="shared" si="449"/>
        <v>#NUM!</v>
      </c>
      <c r="S1132" s="3" t="e">
        <f t="shared" si="450"/>
        <v>#NUM!</v>
      </c>
      <c r="T1132" s="13" t="e">
        <f t="shared" si="451"/>
        <v>#NUM!</v>
      </c>
      <c r="U1132" s="13" t="e">
        <f t="shared" si="451"/>
        <v>#NUM!</v>
      </c>
      <c r="V1132" s="3" t="e">
        <f t="shared" si="452"/>
        <v>#NUM!</v>
      </c>
      <c r="W1132" s="13" t="e">
        <f t="shared" si="453"/>
        <v>#NUM!</v>
      </c>
      <c r="X1132" s="3" t="e">
        <f t="shared" si="454"/>
        <v>#NUM!</v>
      </c>
      <c r="Y1132" s="3" t="e">
        <f t="shared" si="455"/>
        <v>#NUM!</v>
      </c>
      <c r="Z1132" s="3" t="e">
        <f t="shared" si="456"/>
        <v>#NUM!</v>
      </c>
      <c r="AA1132" s="3" t="e">
        <f t="shared" si="457"/>
        <v>#NUM!</v>
      </c>
    </row>
    <row r="1133" spans="1:27" hidden="1">
      <c r="A1133" s="4">
        <v>41542</v>
      </c>
      <c r="B1133" s="3">
        <v>114.64</v>
      </c>
      <c r="C1133" s="3">
        <f t="shared" si="438"/>
        <v>7.9695653235632626E-3</v>
      </c>
      <c r="D1133" s="3">
        <f t="shared" si="439"/>
        <v>6.351397144654201E-5</v>
      </c>
      <c r="E1133" s="3">
        <f t="shared" si="440"/>
        <v>1.3278118845507921E-3</v>
      </c>
      <c r="F1133" s="3">
        <f t="shared" si="441"/>
        <v>-1.9693156723129074E-2</v>
      </c>
      <c r="G1133" s="3">
        <f t="shared" si="442"/>
        <v>0.12839821992401335</v>
      </c>
      <c r="H1133" s="3">
        <f t="shared" si="443"/>
        <v>0.47159869549407668</v>
      </c>
      <c r="J1133" s="3">
        <f t="shared" si="444"/>
        <v>0</v>
      </c>
      <c r="K1133" s="3">
        <f t="shared" si="437"/>
        <v>0</v>
      </c>
      <c r="L1133" s="13">
        <f t="shared" si="445"/>
        <v>0</v>
      </c>
      <c r="M1133" s="3" t="e">
        <f t="shared" si="446"/>
        <v>#DIV/0!</v>
      </c>
      <c r="N1133" s="3" t="e">
        <f t="shared" si="448"/>
        <v>#DIV/0!</v>
      </c>
      <c r="O1133" s="3">
        <v>1122</v>
      </c>
      <c r="P1133" s="3">
        <f t="shared" si="447"/>
        <v>4.4523809523809526</v>
      </c>
      <c r="R1133" s="3" t="e">
        <f t="shared" si="449"/>
        <v>#NUM!</v>
      </c>
      <c r="S1133" s="3" t="e">
        <f t="shared" si="450"/>
        <v>#NUM!</v>
      </c>
      <c r="T1133" s="13" t="e">
        <f t="shared" si="451"/>
        <v>#NUM!</v>
      </c>
      <c r="U1133" s="13" t="e">
        <f t="shared" si="451"/>
        <v>#NUM!</v>
      </c>
      <c r="V1133" s="3" t="e">
        <f t="shared" si="452"/>
        <v>#NUM!</v>
      </c>
      <c r="W1133" s="13" t="e">
        <f t="shared" si="453"/>
        <v>#NUM!</v>
      </c>
      <c r="X1133" s="3" t="e">
        <f t="shared" si="454"/>
        <v>#NUM!</v>
      </c>
      <c r="Y1133" s="3" t="e">
        <f t="shared" si="455"/>
        <v>#NUM!</v>
      </c>
      <c r="Z1133" s="3" t="e">
        <f t="shared" si="456"/>
        <v>#NUM!</v>
      </c>
      <c r="AA1133" s="3" t="e">
        <f t="shared" si="457"/>
        <v>#NUM!</v>
      </c>
    </row>
    <row r="1134" spans="1:27" hidden="1">
      <c r="A1134" s="4">
        <v>41535</v>
      </c>
      <c r="B1134" s="3">
        <v>113.73</v>
      </c>
      <c r="C1134" s="3">
        <f t="shared" si="438"/>
        <v>4.1411575106941817E-3</v>
      </c>
      <c r="D1134" s="3">
        <f t="shared" si="439"/>
        <v>1.7149185528378831E-5</v>
      </c>
      <c r="E1134" s="3">
        <f t="shared" si="440"/>
        <v>1.2760422979768316E-3</v>
      </c>
      <c r="F1134" s="3">
        <f t="shared" si="441"/>
        <v>-2.4235713894880984E-2</v>
      </c>
      <c r="G1134" s="3">
        <f t="shared" si="442"/>
        <v>0.12533191917014408</v>
      </c>
      <c r="H1134" s="3">
        <f t="shared" si="443"/>
        <v>0.44073538115194966</v>
      </c>
      <c r="J1134" s="3">
        <f t="shared" si="444"/>
        <v>0</v>
      </c>
      <c r="K1134" s="3">
        <f t="shared" si="437"/>
        <v>0</v>
      </c>
      <c r="L1134" s="13">
        <f t="shared" si="445"/>
        <v>0</v>
      </c>
      <c r="M1134" s="3" t="e">
        <f t="shared" si="446"/>
        <v>#DIV/0!</v>
      </c>
      <c r="N1134" s="3" t="e">
        <f t="shared" si="448"/>
        <v>#DIV/0!</v>
      </c>
      <c r="O1134" s="3">
        <v>1123</v>
      </c>
      <c r="P1134" s="3">
        <f t="shared" si="447"/>
        <v>4.4563492063492065</v>
      </c>
      <c r="R1134" s="3" t="e">
        <f t="shared" si="449"/>
        <v>#NUM!</v>
      </c>
      <c r="S1134" s="3" t="e">
        <f t="shared" si="450"/>
        <v>#NUM!</v>
      </c>
      <c r="T1134" s="13" t="e">
        <f t="shared" si="451"/>
        <v>#NUM!</v>
      </c>
      <c r="U1134" s="13" t="e">
        <f t="shared" si="451"/>
        <v>#NUM!</v>
      </c>
      <c r="V1134" s="3" t="e">
        <f t="shared" si="452"/>
        <v>#NUM!</v>
      </c>
      <c r="W1134" s="13" t="e">
        <f t="shared" si="453"/>
        <v>#NUM!</v>
      </c>
      <c r="X1134" s="3" t="e">
        <f t="shared" si="454"/>
        <v>#NUM!</v>
      </c>
      <c r="Y1134" s="3" t="e">
        <f t="shared" si="455"/>
        <v>#NUM!</v>
      </c>
      <c r="Z1134" s="3" t="e">
        <f t="shared" si="456"/>
        <v>#NUM!</v>
      </c>
      <c r="AA1134" s="3" t="e">
        <f t="shared" si="457"/>
        <v>#NUM!</v>
      </c>
    </row>
    <row r="1135" spans="1:27" hidden="1">
      <c r="A1135" s="4">
        <v>41528</v>
      </c>
      <c r="B1135" s="3">
        <v>113.26</v>
      </c>
      <c r="C1135" s="3">
        <f t="shared" si="438"/>
        <v>-1.4998458852923118E-3</v>
      </c>
      <c r="D1135" s="3">
        <f t="shared" si="439"/>
        <v>2.2495376796282784E-6</v>
      </c>
      <c r="E1135" s="3">
        <f t="shared" si="440"/>
        <v>1.3075558914891266E-3</v>
      </c>
      <c r="F1135" s="3">
        <f t="shared" si="441"/>
        <v>-2.1401000202587409E-2</v>
      </c>
      <c r="G1135" s="3">
        <f t="shared" si="442"/>
        <v>0.12722681502996991</v>
      </c>
      <c r="H1135" s="3">
        <f t="shared" si="443"/>
        <v>0.43939555051381324</v>
      </c>
      <c r="J1135" s="3">
        <f t="shared" si="444"/>
        <v>0</v>
      </c>
      <c r="K1135" s="3">
        <f t="shared" si="437"/>
        <v>0</v>
      </c>
      <c r="L1135" s="13">
        <f t="shared" si="445"/>
        <v>0</v>
      </c>
      <c r="M1135" s="3" t="e">
        <f t="shared" si="446"/>
        <v>#DIV/0!</v>
      </c>
      <c r="N1135" s="3" t="e">
        <f t="shared" si="448"/>
        <v>#DIV/0!</v>
      </c>
      <c r="O1135" s="3">
        <v>1124</v>
      </c>
      <c r="P1135" s="3">
        <f t="shared" si="447"/>
        <v>4.4603174603174605</v>
      </c>
      <c r="R1135" s="3" t="e">
        <f t="shared" si="449"/>
        <v>#NUM!</v>
      </c>
      <c r="S1135" s="3" t="e">
        <f t="shared" si="450"/>
        <v>#NUM!</v>
      </c>
      <c r="T1135" s="13" t="e">
        <f t="shared" si="451"/>
        <v>#NUM!</v>
      </c>
      <c r="U1135" s="13" t="e">
        <f t="shared" si="451"/>
        <v>#NUM!</v>
      </c>
      <c r="V1135" s="3" t="e">
        <f t="shared" si="452"/>
        <v>#NUM!</v>
      </c>
      <c r="W1135" s="13" t="e">
        <f t="shared" si="453"/>
        <v>#NUM!</v>
      </c>
      <c r="X1135" s="3" t="e">
        <f t="shared" si="454"/>
        <v>#NUM!</v>
      </c>
      <c r="Y1135" s="3" t="e">
        <f t="shared" si="455"/>
        <v>#NUM!</v>
      </c>
      <c r="Z1135" s="3" t="e">
        <f t="shared" si="456"/>
        <v>#NUM!</v>
      </c>
      <c r="AA1135" s="3" t="e">
        <f t="shared" si="457"/>
        <v>#NUM!</v>
      </c>
    </row>
    <row r="1136" spans="1:27" hidden="1">
      <c r="A1136" s="4">
        <v>41521</v>
      </c>
      <c r="B1136" s="3">
        <v>113.43</v>
      </c>
      <c r="C1136" s="3">
        <f t="shared" si="438"/>
        <v>-1.4095676723790667E-3</v>
      </c>
      <c r="D1136" s="3">
        <f t="shared" si="439"/>
        <v>1.9868810230161401E-6</v>
      </c>
      <c r="E1136" s="3">
        <f t="shared" si="440"/>
        <v>1.4732847413565895E-3</v>
      </c>
      <c r="F1136" s="3">
        <f t="shared" si="441"/>
        <v>-6.9405066657658339E-3</v>
      </c>
      <c r="G1136" s="3">
        <f t="shared" si="442"/>
        <v>0.13613610925262695</v>
      </c>
      <c r="H1136" s="3">
        <f t="shared" si="443"/>
        <v>0.42778841226453868</v>
      </c>
      <c r="J1136" s="3">
        <f t="shared" si="444"/>
        <v>0</v>
      </c>
      <c r="K1136" s="3">
        <f t="shared" si="437"/>
        <v>0</v>
      </c>
      <c r="L1136" s="13">
        <f t="shared" si="445"/>
        <v>0</v>
      </c>
      <c r="M1136" s="3" t="e">
        <f t="shared" si="446"/>
        <v>#DIV/0!</v>
      </c>
      <c r="N1136" s="3" t="e">
        <f t="shared" si="448"/>
        <v>#DIV/0!</v>
      </c>
      <c r="O1136" s="3">
        <v>1125</v>
      </c>
      <c r="P1136" s="3">
        <f t="shared" si="447"/>
        <v>4.4642857142857144</v>
      </c>
      <c r="R1136" s="3" t="e">
        <f t="shared" si="449"/>
        <v>#NUM!</v>
      </c>
      <c r="S1136" s="3" t="e">
        <f t="shared" si="450"/>
        <v>#NUM!</v>
      </c>
      <c r="T1136" s="13" t="e">
        <f t="shared" si="451"/>
        <v>#NUM!</v>
      </c>
      <c r="U1136" s="13" t="e">
        <f t="shared" si="451"/>
        <v>#NUM!</v>
      </c>
      <c r="V1136" s="3" t="e">
        <f t="shared" si="452"/>
        <v>#NUM!</v>
      </c>
      <c r="W1136" s="13" t="e">
        <f t="shared" si="453"/>
        <v>#NUM!</v>
      </c>
      <c r="X1136" s="3" t="e">
        <f t="shared" si="454"/>
        <v>#NUM!</v>
      </c>
      <c r="Y1136" s="3" t="e">
        <f t="shared" si="455"/>
        <v>#NUM!</v>
      </c>
      <c r="Z1136" s="3" t="e">
        <f t="shared" si="456"/>
        <v>#NUM!</v>
      </c>
      <c r="AA1136" s="3" t="e">
        <f t="shared" si="457"/>
        <v>#NUM!</v>
      </c>
    </row>
    <row r="1137" spans="1:27" hidden="1">
      <c r="A1137" s="4">
        <v>41514</v>
      </c>
      <c r="B1137" s="3">
        <v>113.59</v>
      </c>
      <c r="C1137" s="3">
        <f t="shared" si="438"/>
        <v>-1.6712850791710651E-3</v>
      </c>
      <c r="D1137" s="3">
        <f t="shared" si="439"/>
        <v>2.7931938158598332E-6</v>
      </c>
      <c r="E1137" s="3">
        <f t="shared" si="440"/>
        <v>1.4801851205861812E-3</v>
      </c>
      <c r="F1137" s="3">
        <f t="shared" si="441"/>
        <v>-2.5497881665066387E-3</v>
      </c>
      <c r="G1137" s="3">
        <f t="shared" si="442"/>
        <v>0.13655122344738851</v>
      </c>
      <c r="H1137" s="3">
        <f t="shared" si="443"/>
        <v>0.43043652683496508</v>
      </c>
      <c r="J1137" s="3">
        <f t="shared" si="444"/>
        <v>0</v>
      </c>
      <c r="K1137" s="3">
        <f t="shared" si="437"/>
        <v>0</v>
      </c>
      <c r="L1137" s="13">
        <f t="shared" si="445"/>
        <v>0</v>
      </c>
      <c r="M1137" s="3" t="e">
        <f t="shared" si="446"/>
        <v>#DIV/0!</v>
      </c>
      <c r="N1137" s="3" t="e">
        <f t="shared" si="448"/>
        <v>#DIV/0!</v>
      </c>
      <c r="O1137" s="3">
        <v>1126</v>
      </c>
      <c r="P1137" s="3">
        <f t="shared" si="447"/>
        <v>4.4682539682539684</v>
      </c>
      <c r="R1137" s="3" t="e">
        <f t="shared" si="449"/>
        <v>#NUM!</v>
      </c>
      <c r="S1137" s="3" t="e">
        <f t="shared" si="450"/>
        <v>#NUM!</v>
      </c>
      <c r="T1137" s="13" t="e">
        <f t="shared" si="451"/>
        <v>#NUM!</v>
      </c>
      <c r="U1137" s="13" t="e">
        <f t="shared" si="451"/>
        <v>#NUM!</v>
      </c>
      <c r="V1137" s="3" t="e">
        <f t="shared" si="452"/>
        <v>#NUM!</v>
      </c>
      <c r="W1137" s="13" t="e">
        <f t="shared" si="453"/>
        <v>#NUM!</v>
      </c>
      <c r="X1137" s="3" t="e">
        <f t="shared" si="454"/>
        <v>#NUM!</v>
      </c>
      <c r="Y1137" s="3" t="e">
        <f t="shared" si="455"/>
        <v>#NUM!</v>
      </c>
      <c r="Z1137" s="3" t="e">
        <f t="shared" si="456"/>
        <v>#NUM!</v>
      </c>
      <c r="AA1137" s="3" t="e">
        <f t="shared" si="457"/>
        <v>#NUM!</v>
      </c>
    </row>
    <row r="1138" spans="1:27" hidden="1">
      <c r="A1138" s="4">
        <v>41507</v>
      </c>
      <c r="B1138" s="3">
        <v>113.78</v>
      </c>
      <c r="C1138" s="3">
        <f t="shared" si="438"/>
        <v>-5.1720474706240128E-3</v>
      </c>
      <c r="D1138" s="3">
        <f t="shared" si="439"/>
        <v>2.675007503838825E-5</v>
      </c>
      <c r="E1138" s="3">
        <f t="shared" si="440"/>
        <v>1.5648449870733256E-3</v>
      </c>
      <c r="F1138" s="3">
        <f t="shared" si="441"/>
        <v>8.4731310106712504E-3</v>
      </c>
      <c r="G1138" s="3">
        <f t="shared" si="442"/>
        <v>0.14025625351183377</v>
      </c>
      <c r="H1138" s="3">
        <f t="shared" si="443"/>
        <v>0.42886751401075218</v>
      </c>
      <c r="J1138" s="3">
        <f t="shared" si="444"/>
        <v>0</v>
      </c>
      <c r="K1138" s="3">
        <f t="shared" si="437"/>
        <v>0</v>
      </c>
      <c r="L1138" s="13">
        <f t="shared" si="445"/>
        <v>0</v>
      </c>
      <c r="M1138" s="3" t="e">
        <f t="shared" si="446"/>
        <v>#DIV/0!</v>
      </c>
      <c r="N1138" s="3" t="e">
        <f t="shared" si="448"/>
        <v>#DIV/0!</v>
      </c>
      <c r="O1138" s="3">
        <v>1127</v>
      </c>
      <c r="P1138" s="3">
        <f t="shared" si="447"/>
        <v>4.4722222222222223</v>
      </c>
      <c r="R1138" s="3" t="e">
        <f t="shared" si="449"/>
        <v>#NUM!</v>
      </c>
      <c r="S1138" s="3" t="e">
        <f t="shared" si="450"/>
        <v>#NUM!</v>
      </c>
      <c r="T1138" s="13" t="e">
        <f t="shared" si="451"/>
        <v>#NUM!</v>
      </c>
      <c r="U1138" s="13" t="e">
        <f t="shared" si="451"/>
        <v>#NUM!</v>
      </c>
      <c r="V1138" s="3" t="e">
        <f t="shared" si="452"/>
        <v>#NUM!</v>
      </c>
      <c r="W1138" s="13" t="e">
        <f t="shared" si="453"/>
        <v>#NUM!</v>
      </c>
      <c r="X1138" s="3" t="e">
        <f t="shared" si="454"/>
        <v>#NUM!</v>
      </c>
      <c r="Y1138" s="3" t="e">
        <f t="shared" si="455"/>
        <v>#NUM!</v>
      </c>
      <c r="Z1138" s="3" t="e">
        <f t="shared" si="456"/>
        <v>#NUM!</v>
      </c>
      <c r="AA1138" s="3" t="e">
        <f t="shared" si="457"/>
        <v>#NUM!</v>
      </c>
    </row>
    <row r="1139" spans="1:27" hidden="1">
      <c r="A1139" s="4">
        <v>41499</v>
      </c>
      <c r="B1139" s="3">
        <v>114.37</v>
      </c>
      <c r="C1139" s="3">
        <f t="shared" si="438"/>
        <v>1.9254338173208222E-3</v>
      </c>
      <c r="D1139" s="3">
        <f t="shared" si="439"/>
        <v>3.7072953848826332E-6</v>
      </c>
      <c r="E1139" s="3">
        <f t="shared" si="440"/>
        <v>1.5586223659903335E-3</v>
      </c>
      <c r="F1139" s="3">
        <f t="shared" si="441"/>
        <v>1.8175901818180479E-2</v>
      </c>
      <c r="G1139" s="3">
        <f t="shared" si="442"/>
        <v>0.13939337453813433</v>
      </c>
      <c r="H1139" s="3">
        <f t="shared" si="443"/>
        <v>0.43420513110108433</v>
      </c>
      <c r="J1139" s="3">
        <f t="shared" si="444"/>
        <v>0</v>
      </c>
      <c r="K1139" s="3">
        <f t="shared" si="437"/>
        <v>0</v>
      </c>
      <c r="L1139" s="13">
        <f t="shared" si="445"/>
        <v>0</v>
      </c>
      <c r="M1139" s="3" t="e">
        <f t="shared" si="446"/>
        <v>#DIV/0!</v>
      </c>
      <c r="N1139" s="3" t="e">
        <f t="shared" si="448"/>
        <v>#DIV/0!</v>
      </c>
      <c r="O1139" s="3">
        <v>1128</v>
      </c>
      <c r="P1139" s="3">
        <f t="shared" si="447"/>
        <v>4.4761904761904763</v>
      </c>
      <c r="R1139" s="3" t="e">
        <f t="shared" si="449"/>
        <v>#NUM!</v>
      </c>
      <c r="S1139" s="3" t="e">
        <f t="shared" si="450"/>
        <v>#NUM!</v>
      </c>
      <c r="T1139" s="13" t="e">
        <f t="shared" si="451"/>
        <v>#NUM!</v>
      </c>
      <c r="U1139" s="13" t="e">
        <f t="shared" si="451"/>
        <v>#NUM!</v>
      </c>
      <c r="V1139" s="3" t="e">
        <f t="shared" si="452"/>
        <v>#NUM!</v>
      </c>
      <c r="W1139" s="13" t="e">
        <f t="shared" si="453"/>
        <v>#NUM!</v>
      </c>
      <c r="X1139" s="3" t="e">
        <f t="shared" si="454"/>
        <v>#NUM!</v>
      </c>
      <c r="Y1139" s="3" t="e">
        <f t="shared" si="455"/>
        <v>#NUM!</v>
      </c>
      <c r="Z1139" s="3" t="e">
        <f t="shared" si="456"/>
        <v>#NUM!</v>
      </c>
      <c r="AA1139" s="3" t="e">
        <f t="shared" si="457"/>
        <v>#NUM!</v>
      </c>
    </row>
    <row r="1140" spans="1:27" hidden="1">
      <c r="A1140" s="4">
        <v>41493</v>
      </c>
      <c r="B1140" s="3">
        <v>114.15</v>
      </c>
      <c r="C1140" s="3">
        <f t="shared" si="438"/>
        <v>6.6801689920562264E-3</v>
      </c>
      <c r="D1140" s="3">
        <f t="shared" si="439"/>
        <v>4.4624657762429503E-5</v>
      </c>
      <c r="E1140" s="3">
        <f t="shared" si="440"/>
        <v>1.5625128934391736E-3</v>
      </c>
      <c r="F1140" s="3">
        <f t="shared" si="441"/>
        <v>1.3494053149331938E-2</v>
      </c>
      <c r="G1140" s="3">
        <f t="shared" si="442"/>
        <v>0.13990334553177589</v>
      </c>
      <c r="H1140" s="3">
        <f t="shared" si="443"/>
        <v>0.43437969909651802</v>
      </c>
      <c r="J1140" s="3">
        <f t="shared" si="444"/>
        <v>0</v>
      </c>
      <c r="K1140" s="3">
        <f t="shared" si="437"/>
        <v>0</v>
      </c>
      <c r="L1140" s="13">
        <f t="shared" si="445"/>
        <v>0</v>
      </c>
      <c r="M1140" s="3" t="e">
        <f t="shared" si="446"/>
        <v>#DIV/0!</v>
      </c>
      <c r="N1140" s="3" t="e">
        <f t="shared" si="448"/>
        <v>#DIV/0!</v>
      </c>
      <c r="O1140" s="3">
        <v>1129</v>
      </c>
      <c r="P1140" s="3">
        <f t="shared" si="447"/>
        <v>4.4801587301587302</v>
      </c>
      <c r="R1140" s="3" t="e">
        <f t="shared" si="449"/>
        <v>#NUM!</v>
      </c>
      <c r="S1140" s="3" t="e">
        <f t="shared" si="450"/>
        <v>#NUM!</v>
      </c>
      <c r="T1140" s="13" t="e">
        <f t="shared" si="451"/>
        <v>#NUM!</v>
      </c>
      <c r="U1140" s="13" t="e">
        <f t="shared" si="451"/>
        <v>#NUM!</v>
      </c>
      <c r="V1140" s="3" t="e">
        <f t="shared" si="452"/>
        <v>#NUM!</v>
      </c>
      <c r="W1140" s="13" t="e">
        <f t="shared" si="453"/>
        <v>#NUM!</v>
      </c>
      <c r="X1140" s="3" t="e">
        <f t="shared" si="454"/>
        <v>#NUM!</v>
      </c>
      <c r="Y1140" s="3" t="e">
        <f t="shared" si="455"/>
        <v>#NUM!</v>
      </c>
      <c r="Z1140" s="3" t="e">
        <f t="shared" si="456"/>
        <v>#NUM!</v>
      </c>
      <c r="AA1140" s="3" t="e">
        <f t="shared" si="457"/>
        <v>#NUM!</v>
      </c>
    </row>
    <row r="1141" spans="1:27" hidden="1">
      <c r="A1141" s="4">
        <v>41486</v>
      </c>
      <c r="B1141" s="3">
        <v>113.39</v>
      </c>
      <c r="C1141" s="3">
        <f t="shared" si="438"/>
        <v>-1.2339151926938389E-3</v>
      </c>
      <c r="D1141" s="3">
        <f t="shared" si="439"/>
        <v>1.5225467027606735E-6</v>
      </c>
      <c r="E1141" s="3">
        <f t="shared" si="440"/>
        <v>1.5180854333618355E-3</v>
      </c>
      <c r="F1141" s="3">
        <f t="shared" si="441"/>
        <v>7.2579536170356545E-3</v>
      </c>
      <c r="G1141" s="3">
        <f t="shared" si="442"/>
        <v>0.13818353515963358</v>
      </c>
      <c r="H1141" s="3">
        <f t="shared" si="443"/>
        <v>0.43228364021295002</v>
      </c>
      <c r="J1141" s="3">
        <f t="shared" si="444"/>
        <v>0</v>
      </c>
      <c r="K1141" s="3">
        <f t="shared" si="437"/>
        <v>0</v>
      </c>
      <c r="L1141" s="13">
        <f t="shared" si="445"/>
        <v>0</v>
      </c>
      <c r="M1141" s="3" t="e">
        <f t="shared" si="446"/>
        <v>#DIV/0!</v>
      </c>
      <c r="N1141" s="3" t="e">
        <f t="shared" si="448"/>
        <v>#DIV/0!</v>
      </c>
      <c r="O1141" s="3">
        <v>1130</v>
      </c>
      <c r="P1141" s="3">
        <f t="shared" si="447"/>
        <v>4.4841269841269842</v>
      </c>
      <c r="R1141" s="3" t="e">
        <f t="shared" si="449"/>
        <v>#NUM!</v>
      </c>
      <c r="S1141" s="3" t="e">
        <f t="shared" si="450"/>
        <v>#NUM!</v>
      </c>
      <c r="T1141" s="13" t="e">
        <f t="shared" si="451"/>
        <v>#NUM!</v>
      </c>
      <c r="U1141" s="13" t="e">
        <f t="shared" si="451"/>
        <v>#NUM!</v>
      </c>
      <c r="V1141" s="3" t="e">
        <f t="shared" si="452"/>
        <v>#NUM!</v>
      </c>
      <c r="W1141" s="13" t="e">
        <f t="shared" si="453"/>
        <v>#NUM!</v>
      </c>
      <c r="X1141" s="3" t="e">
        <f t="shared" si="454"/>
        <v>#NUM!</v>
      </c>
      <c r="Y1141" s="3" t="e">
        <f t="shared" si="455"/>
        <v>#NUM!</v>
      </c>
      <c r="Z1141" s="3" t="e">
        <f t="shared" si="456"/>
        <v>#NUM!</v>
      </c>
      <c r="AA1141" s="3" t="e">
        <f t="shared" si="457"/>
        <v>#NUM!</v>
      </c>
    </row>
    <row r="1142" spans="1:27" hidden="1">
      <c r="A1142" s="4">
        <v>41479</v>
      </c>
      <c r="B1142" s="3">
        <v>113.53</v>
      </c>
      <c r="C1142" s="3">
        <f t="shared" si="438"/>
        <v>5.1218762624299728E-3</v>
      </c>
      <c r="D1142" s="3">
        <f t="shared" si="439"/>
        <v>2.6233616447643627E-5</v>
      </c>
      <c r="E1142" s="3">
        <f t="shared" si="440"/>
        <v>1.519416501827159E-3</v>
      </c>
      <c r="F1142" s="3">
        <f t="shared" si="441"/>
        <v>1.0181133492390028E-2</v>
      </c>
      <c r="G1142" s="3">
        <f t="shared" si="442"/>
        <v>0.13812800212532067</v>
      </c>
      <c r="H1142" s="3">
        <f t="shared" si="443"/>
        <v>0.43007796821137656</v>
      </c>
      <c r="J1142" s="3">
        <f t="shared" si="444"/>
        <v>0</v>
      </c>
      <c r="K1142" s="3">
        <f t="shared" si="437"/>
        <v>0</v>
      </c>
      <c r="L1142" s="13">
        <f t="shared" si="445"/>
        <v>0</v>
      </c>
      <c r="M1142" s="3" t="e">
        <f t="shared" si="446"/>
        <v>#DIV/0!</v>
      </c>
      <c r="N1142" s="3" t="e">
        <f t="shared" si="448"/>
        <v>#DIV/0!</v>
      </c>
      <c r="O1142" s="3">
        <v>1131</v>
      </c>
      <c r="P1142" s="3">
        <f t="shared" si="447"/>
        <v>4.4880952380952381</v>
      </c>
      <c r="R1142" s="3" t="e">
        <f t="shared" si="449"/>
        <v>#NUM!</v>
      </c>
      <c r="S1142" s="3" t="e">
        <f t="shared" si="450"/>
        <v>#NUM!</v>
      </c>
      <c r="T1142" s="13" t="e">
        <f t="shared" si="451"/>
        <v>#NUM!</v>
      </c>
      <c r="U1142" s="13" t="e">
        <f t="shared" si="451"/>
        <v>#NUM!</v>
      </c>
      <c r="V1142" s="3" t="e">
        <f t="shared" si="452"/>
        <v>#NUM!</v>
      </c>
      <c r="W1142" s="13" t="e">
        <f t="shared" si="453"/>
        <v>#NUM!</v>
      </c>
      <c r="X1142" s="3" t="e">
        <f t="shared" si="454"/>
        <v>#NUM!</v>
      </c>
      <c r="Y1142" s="3" t="e">
        <f t="shared" si="455"/>
        <v>#NUM!</v>
      </c>
      <c r="Z1142" s="3" t="e">
        <f t="shared" si="456"/>
        <v>#NUM!</v>
      </c>
      <c r="AA1142" s="3" t="e">
        <f t="shared" si="457"/>
        <v>#NUM!</v>
      </c>
    </row>
    <row r="1143" spans="1:27" hidden="1">
      <c r="A1143" s="4">
        <v>41472</v>
      </c>
      <c r="B1143" s="3">
        <v>112.95</v>
      </c>
      <c r="C1143" s="3">
        <f t="shared" si="438"/>
        <v>2.7483505042799452E-3</v>
      </c>
      <c r="D1143" s="3">
        <f t="shared" si="439"/>
        <v>7.5534304943758288E-6</v>
      </c>
      <c r="E1143" s="3">
        <f t="shared" si="440"/>
        <v>1.5356542708036055E-3</v>
      </c>
      <c r="F1143" s="3">
        <f t="shared" si="441"/>
        <v>1.1576264627845251E-2</v>
      </c>
      <c r="G1143" s="3">
        <f t="shared" si="442"/>
        <v>0.13879775781115153</v>
      </c>
      <c r="H1143" s="3">
        <f t="shared" si="443"/>
        <v>0.43007146130794671</v>
      </c>
      <c r="J1143" s="3">
        <f t="shared" si="444"/>
        <v>0</v>
      </c>
      <c r="K1143" s="3">
        <f t="shared" si="437"/>
        <v>0</v>
      </c>
      <c r="L1143" s="13">
        <f t="shared" si="445"/>
        <v>0</v>
      </c>
      <c r="M1143" s="3" t="e">
        <f t="shared" si="446"/>
        <v>#DIV/0!</v>
      </c>
      <c r="N1143" s="3" t="e">
        <f t="shared" si="448"/>
        <v>#DIV/0!</v>
      </c>
      <c r="O1143" s="3">
        <v>1132</v>
      </c>
      <c r="P1143" s="3">
        <f t="shared" si="447"/>
        <v>4.4920634920634921</v>
      </c>
      <c r="R1143" s="3" t="e">
        <f t="shared" si="449"/>
        <v>#NUM!</v>
      </c>
      <c r="S1143" s="3" t="e">
        <f t="shared" si="450"/>
        <v>#NUM!</v>
      </c>
      <c r="T1143" s="13" t="e">
        <f t="shared" si="451"/>
        <v>#NUM!</v>
      </c>
      <c r="U1143" s="13" t="e">
        <f t="shared" si="451"/>
        <v>#NUM!</v>
      </c>
      <c r="V1143" s="3" t="e">
        <f t="shared" si="452"/>
        <v>#NUM!</v>
      </c>
      <c r="W1143" s="13" t="e">
        <f t="shared" si="453"/>
        <v>#NUM!</v>
      </c>
      <c r="X1143" s="3" t="e">
        <f t="shared" si="454"/>
        <v>#NUM!</v>
      </c>
      <c r="Y1143" s="3" t="e">
        <f t="shared" si="455"/>
        <v>#NUM!</v>
      </c>
      <c r="Z1143" s="3" t="e">
        <f t="shared" si="456"/>
        <v>#NUM!</v>
      </c>
      <c r="AA1143" s="3" t="e">
        <f t="shared" si="457"/>
        <v>#NUM!</v>
      </c>
    </row>
    <row r="1144" spans="1:27" hidden="1">
      <c r="A1144" s="4">
        <v>41465</v>
      </c>
      <c r="B1144" s="3">
        <v>112.64</v>
      </c>
      <c r="C1144" s="3">
        <f t="shared" si="438"/>
        <v>4.4399059469305517E-4</v>
      </c>
      <c r="D1144" s="3">
        <f t="shared" si="439"/>
        <v>1.9712764817589278E-7</v>
      </c>
      <c r="E1144" s="3">
        <f t="shared" si="440"/>
        <v>1.5457471241562828E-3</v>
      </c>
      <c r="F1144" s="3">
        <f t="shared" si="441"/>
        <v>4.6271661131446623E-3</v>
      </c>
      <c r="G1144" s="3">
        <f t="shared" si="442"/>
        <v>0.13950958764414303</v>
      </c>
      <c r="H1144" s="3">
        <f t="shared" si="443"/>
        <v>0.43529016375307644</v>
      </c>
      <c r="J1144" s="3">
        <f t="shared" si="444"/>
        <v>0</v>
      </c>
      <c r="K1144" s="3">
        <f t="shared" si="437"/>
        <v>0</v>
      </c>
      <c r="L1144" s="13">
        <f t="shared" si="445"/>
        <v>0</v>
      </c>
      <c r="M1144" s="3" t="e">
        <f t="shared" si="446"/>
        <v>#DIV/0!</v>
      </c>
      <c r="N1144" s="3" t="e">
        <f t="shared" si="448"/>
        <v>#DIV/0!</v>
      </c>
      <c r="O1144" s="3">
        <v>1133</v>
      </c>
      <c r="P1144" s="3">
        <f t="shared" si="447"/>
        <v>4.496031746031746</v>
      </c>
      <c r="R1144" s="3" t="e">
        <f t="shared" si="449"/>
        <v>#NUM!</v>
      </c>
      <c r="S1144" s="3" t="e">
        <f t="shared" si="450"/>
        <v>#NUM!</v>
      </c>
      <c r="T1144" s="13" t="e">
        <f t="shared" si="451"/>
        <v>#NUM!</v>
      </c>
      <c r="U1144" s="13" t="e">
        <f t="shared" si="451"/>
        <v>#NUM!</v>
      </c>
      <c r="V1144" s="3" t="e">
        <f t="shared" si="452"/>
        <v>#NUM!</v>
      </c>
      <c r="W1144" s="13" t="e">
        <f t="shared" si="453"/>
        <v>#NUM!</v>
      </c>
      <c r="X1144" s="3" t="e">
        <f t="shared" si="454"/>
        <v>#NUM!</v>
      </c>
      <c r="Y1144" s="3" t="e">
        <f t="shared" si="455"/>
        <v>#NUM!</v>
      </c>
      <c r="Z1144" s="3" t="e">
        <f t="shared" si="456"/>
        <v>#NUM!</v>
      </c>
      <c r="AA1144" s="3" t="e">
        <f t="shared" si="457"/>
        <v>#NUM!</v>
      </c>
    </row>
    <row r="1145" spans="1:27" hidden="1">
      <c r="A1145" s="4">
        <v>41458</v>
      </c>
      <c r="B1145" s="3">
        <v>112.59</v>
      </c>
      <c r="C1145" s="3">
        <f t="shared" si="438"/>
        <v>7.3991868663326639E-3</v>
      </c>
      <c r="D1145" s="3">
        <f t="shared" si="439"/>
        <v>5.4747966282909789E-5</v>
      </c>
      <c r="E1145" s="3">
        <f t="shared" si="440"/>
        <v>1.5458365256394641E-3</v>
      </c>
      <c r="F1145" s="3">
        <f t="shared" si="441"/>
        <v>4.7184596779006605E-3</v>
      </c>
      <c r="G1145" s="3">
        <f t="shared" si="442"/>
        <v>0.13951169839897334</v>
      </c>
      <c r="H1145" s="3">
        <f t="shared" si="443"/>
        <v>0.52693214562231261</v>
      </c>
      <c r="J1145" s="3">
        <f t="shared" si="444"/>
        <v>0</v>
      </c>
      <c r="K1145" s="3">
        <f t="shared" si="437"/>
        <v>0</v>
      </c>
      <c r="L1145" s="13">
        <f t="shared" si="445"/>
        <v>0</v>
      </c>
      <c r="M1145" s="3" t="e">
        <f t="shared" si="446"/>
        <v>#DIV/0!</v>
      </c>
      <c r="N1145" s="3" t="e">
        <f t="shared" si="448"/>
        <v>#DIV/0!</v>
      </c>
      <c r="O1145" s="3">
        <v>1134</v>
      </c>
      <c r="P1145" s="3">
        <f t="shared" si="447"/>
        <v>4.5</v>
      </c>
      <c r="R1145" s="3" t="e">
        <f t="shared" si="449"/>
        <v>#NUM!</v>
      </c>
      <c r="S1145" s="3" t="e">
        <f t="shared" si="450"/>
        <v>#NUM!</v>
      </c>
      <c r="T1145" s="13" t="e">
        <f t="shared" si="451"/>
        <v>#NUM!</v>
      </c>
      <c r="U1145" s="13" t="e">
        <f t="shared" si="451"/>
        <v>#NUM!</v>
      </c>
      <c r="V1145" s="3" t="e">
        <f t="shared" si="452"/>
        <v>#NUM!</v>
      </c>
      <c r="W1145" s="13" t="e">
        <f t="shared" si="453"/>
        <v>#NUM!</v>
      </c>
      <c r="X1145" s="3" t="e">
        <f t="shared" si="454"/>
        <v>#NUM!</v>
      </c>
      <c r="Y1145" s="3" t="e">
        <f t="shared" si="455"/>
        <v>#NUM!</v>
      </c>
      <c r="Z1145" s="3" t="e">
        <f t="shared" si="456"/>
        <v>#NUM!</v>
      </c>
      <c r="AA1145" s="3" t="e">
        <f t="shared" si="457"/>
        <v>#NUM!</v>
      </c>
    </row>
    <row r="1146" spans="1:27" hidden="1">
      <c r="A1146" s="4">
        <v>41451</v>
      </c>
      <c r="B1146" s="3">
        <v>111.76</v>
      </c>
      <c r="C1146" s="3">
        <f t="shared" si="438"/>
        <v>-2.3259947588875611E-2</v>
      </c>
      <c r="D1146" s="3">
        <f t="shared" si="439"/>
        <v>5.4102516183724032E-4</v>
      </c>
      <c r="E1146" s="3">
        <f t="shared" si="440"/>
        <v>1.5080085546647151E-3</v>
      </c>
      <c r="F1146" s="3">
        <f t="shared" si="441"/>
        <v>1.4326650014960009E-3</v>
      </c>
      <c r="G1146" s="3">
        <f t="shared" si="442"/>
        <v>0.13783908986750207</v>
      </c>
      <c r="H1146" s="3">
        <f t="shared" si="443"/>
        <v>0.52741859792636647</v>
      </c>
      <c r="J1146" s="3">
        <f t="shared" si="444"/>
        <v>0</v>
      </c>
      <c r="K1146" s="3">
        <f t="shared" si="437"/>
        <v>0</v>
      </c>
      <c r="L1146" s="13">
        <f t="shared" si="445"/>
        <v>0</v>
      </c>
      <c r="M1146" s="3" t="e">
        <f t="shared" si="446"/>
        <v>#DIV/0!</v>
      </c>
      <c r="N1146" s="3" t="e">
        <f t="shared" si="448"/>
        <v>#DIV/0!</v>
      </c>
      <c r="O1146" s="3">
        <v>1135</v>
      </c>
      <c r="P1146" s="3">
        <f t="shared" si="447"/>
        <v>4.503968253968254</v>
      </c>
      <c r="R1146" s="3" t="e">
        <f t="shared" si="449"/>
        <v>#NUM!</v>
      </c>
      <c r="S1146" s="3" t="e">
        <f t="shared" si="450"/>
        <v>#NUM!</v>
      </c>
      <c r="T1146" s="13" t="e">
        <f t="shared" si="451"/>
        <v>#NUM!</v>
      </c>
      <c r="U1146" s="13" t="e">
        <f t="shared" si="451"/>
        <v>#NUM!</v>
      </c>
      <c r="V1146" s="3" t="e">
        <f t="shared" si="452"/>
        <v>#NUM!</v>
      </c>
      <c r="W1146" s="13" t="e">
        <f t="shared" si="453"/>
        <v>#NUM!</v>
      </c>
      <c r="X1146" s="3" t="e">
        <f t="shared" si="454"/>
        <v>#NUM!</v>
      </c>
      <c r="Y1146" s="3" t="e">
        <f t="shared" si="455"/>
        <v>#NUM!</v>
      </c>
      <c r="Z1146" s="3" t="e">
        <f t="shared" si="456"/>
        <v>#NUM!</v>
      </c>
      <c r="AA1146" s="3" t="e">
        <f t="shared" si="457"/>
        <v>#NUM!</v>
      </c>
    </row>
    <row r="1147" spans="1:27" hidden="1">
      <c r="A1147" s="4">
        <v>41444</v>
      </c>
      <c r="B1147" s="3">
        <v>114.39</v>
      </c>
      <c r="C1147" s="3">
        <f t="shared" si="438"/>
        <v>6.4901122390297787E-3</v>
      </c>
      <c r="D1147" s="3">
        <f t="shared" si="439"/>
        <v>4.2121556875204131E-5</v>
      </c>
      <c r="E1147" s="3">
        <f t="shared" si="440"/>
        <v>1.041878577728384E-3</v>
      </c>
      <c r="F1147" s="3">
        <f t="shared" si="441"/>
        <v>1.603841217086955E-2</v>
      </c>
      <c r="G1147" s="3">
        <f t="shared" si="442"/>
        <v>0.11386665341728079</v>
      </c>
      <c r="H1147" s="3">
        <f t="shared" si="443"/>
        <v>0.58460928160647374</v>
      </c>
      <c r="J1147" s="3">
        <f t="shared" si="444"/>
        <v>0</v>
      </c>
      <c r="K1147" s="3">
        <f t="shared" si="437"/>
        <v>0</v>
      </c>
      <c r="L1147" s="13">
        <f t="shared" si="445"/>
        <v>0</v>
      </c>
      <c r="M1147" s="3" t="e">
        <f t="shared" si="446"/>
        <v>#DIV/0!</v>
      </c>
      <c r="N1147" s="3" t="e">
        <f t="shared" si="448"/>
        <v>#DIV/0!</v>
      </c>
      <c r="O1147" s="3">
        <v>1136</v>
      </c>
      <c r="P1147" s="3">
        <f t="shared" si="447"/>
        <v>4.5079365079365079</v>
      </c>
      <c r="R1147" s="3" t="e">
        <f t="shared" si="449"/>
        <v>#NUM!</v>
      </c>
      <c r="S1147" s="3" t="e">
        <f t="shared" si="450"/>
        <v>#NUM!</v>
      </c>
      <c r="T1147" s="13" t="e">
        <f t="shared" si="451"/>
        <v>#NUM!</v>
      </c>
      <c r="U1147" s="13" t="e">
        <f t="shared" si="451"/>
        <v>#NUM!</v>
      </c>
      <c r="V1147" s="3" t="e">
        <f t="shared" si="452"/>
        <v>#NUM!</v>
      </c>
      <c r="W1147" s="13" t="e">
        <f t="shared" si="453"/>
        <v>#NUM!</v>
      </c>
      <c r="X1147" s="3" t="e">
        <f t="shared" si="454"/>
        <v>#NUM!</v>
      </c>
      <c r="Y1147" s="3" t="e">
        <f t="shared" si="455"/>
        <v>#NUM!</v>
      </c>
      <c r="Z1147" s="3" t="e">
        <f t="shared" si="456"/>
        <v>#NUM!</v>
      </c>
      <c r="AA1147" s="3" t="e">
        <f t="shared" si="457"/>
        <v>#NUM!</v>
      </c>
    </row>
    <row r="1148" spans="1:27" hidden="1">
      <c r="A1148" s="4">
        <v>41437</v>
      </c>
      <c r="B1148" s="3">
        <v>113.65</v>
      </c>
      <c r="C1148" s="3">
        <f t="shared" si="438"/>
        <v>-1.3372571779974154E-2</v>
      </c>
      <c r="D1148" s="3">
        <f t="shared" si="439"/>
        <v>1.7882567601056114E-4</v>
      </c>
      <c r="E1148" s="3">
        <f t="shared" si="440"/>
        <v>1.0280154161536712E-3</v>
      </c>
      <c r="F1148" s="3">
        <f t="shared" si="441"/>
        <v>4.2324373207020954E-3</v>
      </c>
      <c r="G1148" s="3">
        <f t="shared" si="442"/>
        <v>0.11376163115199185</v>
      </c>
      <c r="H1148" s="3">
        <f t="shared" si="443"/>
        <v>0.58599980763986304</v>
      </c>
      <c r="J1148" s="3">
        <f t="shared" si="444"/>
        <v>0</v>
      </c>
      <c r="K1148" s="3">
        <f t="shared" si="437"/>
        <v>0</v>
      </c>
      <c r="L1148" s="13">
        <f t="shared" si="445"/>
        <v>0</v>
      </c>
      <c r="M1148" s="3" t="e">
        <f t="shared" si="446"/>
        <v>#DIV/0!</v>
      </c>
      <c r="N1148" s="3" t="e">
        <f t="shared" si="448"/>
        <v>#DIV/0!</v>
      </c>
      <c r="O1148" s="3">
        <v>1137</v>
      </c>
      <c r="P1148" s="3">
        <f t="shared" si="447"/>
        <v>4.5119047619047619</v>
      </c>
      <c r="R1148" s="3" t="e">
        <f t="shared" si="449"/>
        <v>#NUM!</v>
      </c>
      <c r="S1148" s="3" t="e">
        <f t="shared" si="450"/>
        <v>#NUM!</v>
      </c>
      <c r="T1148" s="13" t="e">
        <f t="shared" si="451"/>
        <v>#NUM!</v>
      </c>
      <c r="U1148" s="13" t="e">
        <f t="shared" si="451"/>
        <v>#NUM!</v>
      </c>
      <c r="V1148" s="3" t="e">
        <f t="shared" si="452"/>
        <v>#NUM!</v>
      </c>
      <c r="W1148" s="13" t="e">
        <f t="shared" si="453"/>
        <v>#NUM!</v>
      </c>
      <c r="X1148" s="3" t="e">
        <f t="shared" si="454"/>
        <v>#NUM!</v>
      </c>
      <c r="Y1148" s="3" t="e">
        <f t="shared" si="455"/>
        <v>#NUM!</v>
      </c>
      <c r="Z1148" s="3" t="e">
        <f t="shared" si="456"/>
        <v>#NUM!</v>
      </c>
      <c r="AA1148" s="3" t="e">
        <f t="shared" si="457"/>
        <v>#NUM!</v>
      </c>
    </row>
    <row r="1149" spans="1:27" hidden="1">
      <c r="A1149" s="4">
        <v>41430</v>
      </c>
      <c r="B1149" s="3">
        <v>115.18</v>
      </c>
      <c r="C1149" s="3">
        <f t="shared" si="438"/>
        <v>-1.1280317044985255E-3</v>
      </c>
      <c r="D1149" s="3">
        <f t="shared" si="439"/>
        <v>1.2724555263538488E-6</v>
      </c>
      <c r="E1149" s="3">
        <f t="shared" si="440"/>
        <v>8.4996984638952423E-4</v>
      </c>
      <c r="F1149" s="3">
        <f t="shared" si="441"/>
        <v>1.6721772865904302E-2</v>
      </c>
      <c r="G1149" s="3">
        <f t="shared" si="442"/>
        <v>0.10263265036628112</v>
      </c>
      <c r="H1149" s="3">
        <f t="shared" si="443"/>
        <v>0.65761766029671453</v>
      </c>
      <c r="J1149" s="3">
        <f t="shared" si="444"/>
        <v>0</v>
      </c>
      <c r="K1149" s="3">
        <f t="shared" si="437"/>
        <v>0</v>
      </c>
      <c r="L1149" s="13">
        <f t="shared" si="445"/>
        <v>0</v>
      </c>
      <c r="M1149" s="3" t="e">
        <f t="shared" si="446"/>
        <v>#DIV/0!</v>
      </c>
      <c r="N1149" s="3" t="e">
        <f t="shared" si="448"/>
        <v>#DIV/0!</v>
      </c>
      <c r="O1149" s="3">
        <v>1138</v>
      </c>
      <c r="P1149" s="3">
        <f t="shared" si="447"/>
        <v>4.5158730158730158</v>
      </c>
      <c r="R1149" s="3" t="e">
        <f t="shared" si="449"/>
        <v>#NUM!</v>
      </c>
      <c r="S1149" s="3" t="e">
        <f t="shared" si="450"/>
        <v>#NUM!</v>
      </c>
      <c r="T1149" s="13" t="e">
        <f t="shared" si="451"/>
        <v>#NUM!</v>
      </c>
      <c r="U1149" s="13" t="e">
        <f t="shared" si="451"/>
        <v>#NUM!</v>
      </c>
      <c r="V1149" s="3" t="e">
        <f t="shared" si="452"/>
        <v>#NUM!</v>
      </c>
      <c r="W1149" s="13" t="e">
        <f t="shared" si="453"/>
        <v>#NUM!</v>
      </c>
      <c r="X1149" s="3" t="e">
        <f t="shared" si="454"/>
        <v>#NUM!</v>
      </c>
      <c r="Y1149" s="3" t="e">
        <f t="shared" si="455"/>
        <v>#NUM!</v>
      </c>
      <c r="Z1149" s="3" t="e">
        <f t="shared" si="456"/>
        <v>#NUM!</v>
      </c>
      <c r="AA1149" s="3" t="e">
        <f t="shared" si="457"/>
        <v>#NUM!</v>
      </c>
    </row>
    <row r="1150" spans="1:27" hidden="1">
      <c r="A1150" s="4">
        <v>41423</v>
      </c>
      <c r="B1150" s="3">
        <v>115.31</v>
      </c>
      <c r="C1150" s="3">
        <f t="shared" si="438"/>
        <v>-1.1982385509485407E-2</v>
      </c>
      <c r="D1150" s="3">
        <f t="shared" si="439"/>
        <v>1.4357756249792585E-4</v>
      </c>
      <c r="E1150" s="3">
        <f t="shared" si="440"/>
        <v>8.4907954163303712E-4</v>
      </c>
      <c r="F1150" s="3">
        <f t="shared" si="441"/>
        <v>1.8467988013942536E-2</v>
      </c>
      <c r="G1150" s="3">
        <f t="shared" si="442"/>
        <v>0.10238911210850449</v>
      </c>
      <c r="H1150" s="3">
        <f t="shared" si="443"/>
        <v>0.68223105839655684</v>
      </c>
      <c r="J1150" s="3">
        <f t="shared" si="444"/>
        <v>0</v>
      </c>
      <c r="K1150" s="3">
        <f t="shared" si="437"/>
        <v>0</v>
      </c>
      <c r="L1150" s="13">
        <f t="shared" si="445"/>
        <v>0</v>
      </c>
      <c r="M1150" s="3" t="e">
        <f t="shared" si="446"/>
        <v>#DIV/0!</v>
      </c>
      <c r="N1150" s="3" t="e">
        <f t="shared" si="448"/>
        <v>#DIV/0!</v>
      </c>
      <c r="O1150" s="3">
        <v>1139</v>
      </c>
      <c r="P1150" s="3">
        <f t="shared" si="447"/>
        <v>4.5198412698412698</v>
      </c>
      <c r="R1150" s="3" t="e">
        <f t="shared" si="449"/>
        <v>#NUM!</v>
      </c>
      <c r="S1150" s="3" t="e">
        <f t="shared" si="450"/>
        <v>#NUM!</v>
      </c>
      <c r="T1150" s="13" t="e">
        <f t="shared" si="451"/>
        <v>#NUM!</v>
      </c>
      <c r="U1150" s="13" t="e">
        <f t="shared" si="451"/>
        <v>#NUM!</v>
      </c>
      <c r="V1150" s="3" t="e">
        <f t="shared" si="452"/>
        <v>#NUM!</v>
      </c>
      <c r="W1150" s="13" t="e">
        <f t="shared" si="453"/>
        <v>#NUM!</v>
      </c>
      <c r="X1150" s="3" t="e">
        <f t="shared" si="454"/>
        <v>#NUM!</v>
      </c>
      <c r="Y1150" s="3" t="e">
        <f t="shared" si="455"/>
        <v>#NUM!</v>
      </c>
      <c r="Z1150" s="3" t="e">
        <f t="shared" si="456"/>
        <v>#NUM!</v>
      </c>
      <c r="AA1150" s="3" t="e">
        <f t="shared" si="457"/>
        <v>#NUM!</v>
      </c>
    </row>
    <row r="1151" spans="1:27" hidden="1">
      <c r="A1151" s="4">
        <v>41416</v>
      </c>
      <c r="B1151" s="3">
        <v>116.7</v>
      </c>
      <c r="C1151" s="3">
        <f t="shared" si="438"/>
        <v>8.1738463261667831E-3</v>
      </c>
      <c r="D1151" s="3">
        <f t="shared" si="439"/>
        <v>6.6811763763790217E-5</v>
      </c>
      <c r="E1151" s="3">
        <f t="shared" si="440"/>
        <v>7.0569698845338762E-4</v>
      </c>
      <c r="F1151" s="3">
        <f t="shared" si="441"/>
        <v>3.000877492936711E-2</v>
      </c>
      <c r="G1151" s="3">
        <f t="shared" si="442"/>
        <v>9.1238425642231433E-2</v>
      </c>
      <c r="H1151" s="3">
        <f t="shared" si="443"/>
        <v>0.76927709992655524</v>
      </c>
      <c r="J1151" s="3">
        <f t="shared" si="444"/>
        <v>0</v>
      </c>
      <c r="K1151" s="3">
        <f t="shared" si="437"/>
        <v>0</v>
      </c>
      <c r="L1151" s="13">
        <f t="shared" si="445"/>
        <v>0</v>
      </c>
      <c r="M1151" s="3" t="e">
        <f t="shared" si="446"/>
        <v>#DIV/0!</v>
      </c>
      <c r="N1151" s="3" t="e">
        <f t="shared" si="448"/>
        <v>#DIV/0!</v>
      </c>
      <c r="O1151" s="3">
        <v>1140</v>
      </c>
      <c r="P1151" s="3">
        <f t="shared" si="447"/>
        <v>4.5238095238095237</v>
      </c>
      <c r="R1151" s="3" t="e">
        <f t="shared" si="449"/>
        <v>#NUM!</v>
      </c>
      <c r="S1151" s="3" t="e">
        <f t="shared" si="450"/>
        <v>#NUM!</v>
      </c>
      <c r="T1151" s="13" t="e">
        <f t="shared" si="451"/>
        <v>#NUM!</v>
      </c>
      <c r="U1151" s="13" t="e">
        <f t="shared" si="451"/>
        <v>#NUM!</v>
      </c>
      <c r="V1151" s="3" t="e">
        <f t="shared" si="452"/>
        <v>#NUM!</v>
      </c>
      <c r="W1151" s="13" t="e">
        <f t="shared" si="453"/>
        <v>#NUM!</v>
      </c>
      <c r="X1151" s="3" t="e">
        <f t="shared" si="454"/>
        <v>#NUM!</v>
      </c>
      <c r="Y1151" s="3" t="e">
        <f t="shared" si="455"/>
        <v>#NUM!</v>
      </c>
      <c r="Z1151" s="3" t="e">
        <f t="shared" si="456"/>
        <v>#NUM!</v>
      </c>
      <c r="AA1151" s="3" t="e">
        <f t="shared" si="457"/>
        <v>#NUM!</v>
      </c>
    </row>
    <row r="1152" spans="1:27" hidden="1">
      <c r="A1152" s="4">
        <v>41409</v>
      </c>
      <c r="B1152" s="3">
        <v>115.75</v>
      </c>
      <c r="C1152" s="3">
        <f t="shared" si="438"/>
        <v>-1.0057247276701773E-2</v>
      </c>
      <c r="D1152" s="3">
        <f t="shared" si="439"/>
        <v>1.0114822278472523E-4</v>
      </c>
      <c r="E1152" s="3">
        <f t="shared" si="440"/>
        <v>6.396656066163163E-4</v>
      </c>
      <c r="F1152" s="3">
        <f t="shared" si="441"/>
        <v>2.271832088679733E-2</v>
      </c>
      <c r="G1152" s="3">
        <f t="shared" si="442"/>
        <v>8.7946743645792969E-2</v>
      </c>
      <c r="H1152" s="3">
        <f t="shared" si="443"/>
        <v>0.77184856787470757</v>
      </c>
      <c r="J1152" s="3">
        <f t="shared" si="444"/>
        <v>0</v>
      </c>
      <c r="K1152" s="3">
        <f t="shared" si="437"/>
        <v>0</v>
      </c>
      <c r="L1152" s="13">
        <f t="shared" si="445"/>
        <v>0</v>
      </c>
      <c r="M1152" s="3" t="e">
        <f t="shared" si="446"/>
        <v>#DIV/0!</v>
      </c>
      <c r="N1152" s="3" t="e">
        <f t="shared" si="448"/>
        <v>#DIV/0!</v>
      </c>
      <c r="O1152" s="3">
        <v>1141</v>
      </c>
      <c r="P1152" s="3">
        <f t="shared" si="447"/>
        <v>4.5277777777777777</v>
      </c>
      <c r="R1152" s="3" t="e">
        <f t="shared" si="449"/>
        <v>#NUM!</v>
      </c>
      <c r="S1152" s="3" t="e">
        <f t="shared" si="450"/>
        <v>#NUM!</v>
      </c>
      <c r="T1152" s="13" t="e">
        <f t="shared" si="451"/>
        <v>#NUM!</v>
      </c>
      <c r="U1152" s="13" t="e">
        <f t="shared" si="451"/>
        <v>#NUM!</v>
      </c>
      <c r="V1152" s="3" t="e">
        <f t="shared" si="452"/>
        <v>#NUM!</v>
      </c>
      <c r="W1152" s="13" t="e">
        <f t="shared" si="453"/>
        <v>#NUM!</v>
      </c>
      <c r="X1152" s="3" t="e">
        <f t="shared" si="454"/>
        <v>#NUM!</v>
      </c>
      <c r="Y1152" s="3" t="e">
        <f t="shared" si="455"/>
        <v>#NUM!</v>
      </c>
      <c r="Z1152" s="3" t="e">
        <f t="shared" si="456"/>
        <v>#NUM!</v>
      </c>
      <c r="AA1152" s="3" t="e">
        <f t="shared" si="457"/>
        <v>#NUM!</v>
      </c>
    </row>
    <row r="1153" spans="1:27" hidden="1">
      <c r="A1153" s="4">
        <v>41401</v>
      </c>
      <c r="B1153" s="3">
        <v>116.92</v>
      </c>
      <c r="C1153" s="3">
        <f t="shared" si="438"/>
        <v>3.4270081518113543E-3</v>
      </c>
      <c r="D1153" s="3">
        <f t="shared" si="439"/>
        <v>1.1744384872581475E-5</v>
      </c>
      <c r="E1153" s="3">
        <f t="shared" si="440"/>
        <v>5.3915055547470927E-4</v>
      </c>
      <c r="F1153" s="3">
        <f t="shared" si="441"/>
        <v>3.357128899590088E-2</v>
      </c>
      <c r="G1153" s="3">
        <f t="shared" si="442"/>
        <v>7.7995302350386278E-2</v>
      </c>
      <c r="H1153" s="3">
        <f t="shared" si="443"/>
        <v>0.7912704612248127</v>
      </c>
      <c r="J1153" s="3">
        <f t="shared" si="444"/>
        <v>0</v>
      </c>
      <c r="K1153" s="3">
        <f t="shared" si="437"/>
        <v>0</v>
      </c>
      <c r="L1153" s="13">
        <f t="shared" si="445"/>
        <v>0</v>
      </c>
      <c r="M1153" s="3" t="e">
        <f t="shared" si="446"/>
        <v>#DIV/0!</v>
      </c>
      <c r="N1153" s="3" t="e">
        <f t="shared" si="448"/>
        <v>#DIV/0!</v>
      </c>
      <c r="O1153" s="3">
        <v>1142</v>
      </c>
      <c r="P1153" s="3">
        <f t="shared" si="447"/>
        <v>4.5317460317460316</v>
      </c>
      <c r="R1153" s="3" t="e">
        <f t="shared" si="449"/>
        <v>#NUM!</v>
      </c>
      <c r="S1153" s="3" t="e">
        <f t="shared" si="450"/>
        <v>#NUM!</v>
      </c>
      <c r="T1153" s="13" t="e">
        <f t="shared" si="451"/>
        <v>#NUM!</v>
      </c>
      <c r="U1153" s="13" t="e">
        <f t="shared" si="451"/>
        <v>#NUM!</v>
      </c>
      <c r="V1153" s="3" t="e">
        <f t="shared" si="452"/>
        <v>#NUM!</v>
      </c>
      <c r="W1153" s="13" t="e">
        <f t="shared" si="453"/>
        <v>#NUM!</v>
      </c>
      <c r="X1153" s="3" t="e">
        <f t="shared" si="454"/>
        <v>#NUM!</v>
      </c>
      <c r="Y1153" s="3" t="e">
        <f t="shared" si="455"/>
        <v>#NUM!</v>
      </c>
      <c r="Z1153" s="3" t="e">
        <f t="shared" si="456"/>
        <v>#NUM!</v>
      </c>
      <c r="AA1153" s="3" t="e">
        <f t="shared" si="457"/>
        <v>#NUM!</v>
      </c>
    </row>
    <row r="1154" spans="1:27" hidden="1">
      <c r="A1154" s="4">
        <v>41395</v>
      </c>
      <c r="B1154" s="3">
        <v>116.52</v>
      </c>
      <c r="C1154" s="3">
        <f t="shared" si="438"/>
        <v>6.9758712029877584E-3</v>
      </c>
      <c r="D1154" s="3">
        <f t="shared" si="439"/>
        <v>4.8662779040673872E-5</v>
      </c>
      <c r="E1154" s="3">
        <f t="shared" si="440"/>
        <v>5.296704671615089E-4</v>
      </c>
      <c r="F1154" s="3">
        <f t="shared" si="441"/>
        <v>3.1649038817778655E-2</v>
      </c>
      <c r="G1154" s="3">
        <f t="shared" si="442"/>
        <v>7.7735455499011383E-2</v>
      </c>
      <c r="H1154" s="3">
        <f t="shared" si="443"/>
        <v>0.93914134080460199</v>
      </c>
      <c r="J1154" s="3">
        <f t="shared" si="444"/>
        <v>0</v>
      </c>
      <c r="K1154" s="3">
        <f t="shared" si="437"/>
        <v>0</v>
      </c>
      <c r="L1154" s="13">
        <f t="shared" si="445"/>
        <v>0</v>
      </c>
      <c r="M1154" s="3" t="e">
        <f t="shared" si="446"/>
        <v>#DIV/0!</v>
      </c>
      <c r="N1154" s="3" t="e">
        <f t="shared" si="448"/>
        <v>#DIV/0!</v>
      </c>
      <c r="O1154" s="3">
        <v>1143</v>
      </c>
      <c r="P1154" s="3">
        <f t="shared" si="447"/>
        <v>4.5357142857142856</v>
      </c>
      <c r="R1154" s="3" t="e">
        <f t="shared" si="449"/>
        <v>#NUM!</v>
      </c>
      <c r="S1154" s="3" t="e">
        <f t="shared" si="450"/>
        <v>#NUM!</v>
      </c>
      <c r="T1154" s="13" t="e">
        <f t="shared" si="451"/>
        <v>#NUM!</v>
      </c>
      <c r="U1154" s="13" t="e">
        <f t="shared" si="451"/>
        <v>#NUM!</v>
      </c>
      <c r="V1154" s="3" t="e">
        <f t="shared" si="452"/>
        <v>#NUM!</v>
      </c>
      <c r="W1154" s="13" t="e">
        <f t="shared" si="453"/>
        <v>#NUM!</v>
      </c>
      <c r="X1154" s="3" t="e">
        <f t="shared" si="454"/>
        <v>#NUM!</v>
      </c>
      <c r="Y1154" s="3" t="e">
        <f t="shared" si="455"/>
        <v>#NUM!</v>
      </c>
      <c r="Z1154" s="3" t="e">
        <f t="shared" si="456"/>
        <v>#NUM!</v>
      </c>
      <c r="AA1154" s="3" t="e">
        <f t="shared" si="457"/>
        <v>#NUM!</v>
      </c>
    </row>
    <row r="1155" spans="1:27" hidden="1">
      <c r="A1155" s="4">
        <v>41388</v>
      </c>
      <c r="B1155" s="3">
        <v>115.71</v>
      </c>
      <c r="C1155" s="3">
        <f t="shared" si="438"/>
        <v>1.2960647651529263E-2</v>
      </c>
      <c r="D1155" s="3">
        <f t="shared" si="439"/>
        <v>1.6797838754709101E-4</v>
      </c>
      <c r="E1155" s="3">
        <f t="shared" si="440"/>
        <v>4.9767929174974741E-4</v>
      </c>
      <c r="F1155" s="3">
        <f t="shared" si="441"/>
        <v>2.87562551265781E-2</v>
      </c>
      <c r="G1155" s="3">
        <f t="shared" si="442"/>
        <v>7.5827423037030356E-2</v>
      </c>
      <c r="H1155" s="3">
        <f t="shared" si="443"/>
        <v>0.93020128807878144</v>
      </c>
      <c r="J1155" s="3">
        <f t="shared" si="444"/>
        <v>0</v>
      </c>
      <c r="K1155" s="3">
        <f t="shared" si="437"/>
        <v>0</v>
      </c>
      <c r="L1155" s="13">
        <f t="shared" si="445"/>
        <v>0</v>
      </c>
      <c r="M1155" s="3" t="e">
        <f t="shared" si="446"/>
        <v>#DIV/0!</v>
      </c>
      <c r="N1155" s="3" t="e">
        <f t="shared" si="448"/>
        <v>#DIV/0!</v>
      </c>
      <c r="O1155" s="3">
        <v>1144</v>
      </c>
      <c r="P1155" s="3">
        <f t="shared" si="447"/>
        <v>4.5396825396825395</v>
      </c>
      <c r="R1155" s="3" t="e">
        <f t="shared" si="449"/>
        <v>#NUM!</v>
      </c>
      <c r="S1155" s="3" t="e">
        <f t="shared" si="450"/>
        <v>#NUM!</v>
      </c>
      <c r="T1155" s="13" t="e">
        <f t="shared" si="451"/>
        <v>#NUM!</v>
      </c>
      <c r="U1155" s="13" t="e">
        <f t="shared" si="451"/>
        <v>#NUM!</v>
      </c>
      <c r="V1155" s="3" t="e">
        <f t="shared" si="452"/>
        <v>#NUM!</v>
      </c>
      <c r="W1155" s="13" t="e">
        <f t="shared" si="453"/>
        <v>#NUM!</v>
      </c>
      <c r="X1155" s="3" t="e">
        <f t="shared" si="454"/>
        <v>#NUM!</v>
      </c>
      <c r="Y1155" s="3" t="e">
        <f t="shared" si="455"/>
        <v>#NUM!</v>
      </c>
      <c r="Z1155" s="3" t="e">
        <f t="shared" si="456"/>
        <v>#NUM!</v>
      </c>
      <c r="AA1155" s="3" t="e">
        <f t="shared" si="457"/>
        <v>#NUM!</v>
      </c>
    </row>
    <row r="1156" spans="1:27" hidden="1">
      <c r="A1156" s="4">
        <v>41381</v>
      </c>
      <c r="B1156" s="3">
        <v>114.22</v>
      </c>
      <c r="C1156" s="3">
        <f t="shared" si="438"/>
        <v>2.9811508268801257E-3</v>
      </c>
      <c r="D1156" s="3">
        <f t="shared" si="439"/>
        <v>8.8872602526080568E-6</v>
      </c>
      <c r="E1156" s="3">
        <f t="shared" si="440"/>
        <v>3.3352238618779322E-4</v>
      </c>
      <c r="F1156" s="3">
        <f t="shared" si="441"/>
        <v>1.3840746358463637E-2</v>
      </c>
      <c r="G1156" s="3">
        <f t="shared" si="442"/>
        <v>6.3888146962623821E-2</v>
      </c>
      <c r="H1156" s="3">
        <f t="shared" si="443"/>
        <v>0.86394216851148264</v>
      </c>
      <c r="J1156" s="3">
        <f t="shared" si="444"/>
        <v>0</v>
      </c>
      <c r="K1156" s="3">
        <f t="shared" si="437"/>
        <v>0</v>
      </c>
      <c r="L1156" s="13">
        <f t="shared" si="445"/>
        <v>0</v>
      </c>
      <c r="M1156" s="3" t="e">
        <f t="shared" si="446"/>
        <v>#DIV/0!</v>
      </c>
      <c r="N1156" s="3" t="e">
        <f t="shared" si="448"/>
        <v>#DIV/0!</v>
      </c>
      <c r="O1156" s="3">
        <v>1145</v>
      </c>
      <c r="P1156" s="3">
        <f t="shared" si="447"/>
        <v>4.5436507936507935</v>
      </c>
      <c r="R1156" s="3" t="e">
        <f t="shared" si="449"/>
        <v>#NUM!</v>
      </c>
      <c r="S1156" s="3" t="e">
        <f t="shared" si="450"/>
        <v>#NUM!</v>
      </c>
      <c r="T1156" s="13" t="e">
        <f t="shared" si="451"/>
        <v>#NUM!</v>
      </c>
      <c r="U1156" s="13" t="e">
        <f t="shared" si="451"/>
        <v>#NUM!</v>
      </c>
      <c r="V1156" s="3" t="e">
        <f t="shared" si="452"/>
        <v>#NUM!</v>
      </c>
      <c r="W1156" s="13" t="e">
        <f t="shared" si="453"/>
        <v>#NUM!</v>
      </c>
      <c r="X1156" s="3" t="e">
        <f t="shared" si="454"/>
        <v>#NUM!</v>
      </c>
      <c r="Y1156" s="3" t="e">
        <f t="shared" si="455"/>
        <v>#NUM!</v>
      </c>
      <c r="Z1156" s="3" t="e">
        <f t="shared" si="456"/>
        <v>#NUM!</v>
      </c>
      <c r="AA1156" s="3" t="e">
        <f t="shared" si="457"/>
        <v>#NUM!</v>
      </c>
    </row>
    <row r="1157" spans="1:27" hidden="1">
      <c r="A1157" s="4">
        <v>41374</v>
      </c>
      <c r="B1157" s="3">
        <v>113.88</v>
      </c>
      <c r="C1157" s="3">
        <f t="shared" si="438"/>
        <v>9.3516340980068294E-3</v>
      </c>
      <c r="D1157" s="3">
        <f t="shared" si="439"/>
        <v>8.7453060303004009E-5</v>
      </c>
      <c r="E1157" s="3">
        <f t="shared" si="440"/>
        <v>3.4137798853965098E-4</v>
      </c>
      <c r="F1157" s="3">
        <f t="shared" si="441"/>
        <v>1.4951399852963721E-2</v>
      </c>
      <c r="G1157" s="3">
        <f t="shared" si="442"/>
        <v>6.450216826072426E-2</v>
      </c>
      <c r="H1157" s="3">
        <f t="shared" si="443"/>
        <v>0.87992280771847253</v>
      </c>
      <c r="J1157" s="3">
        <f t="shared" si="444"/>
        <v>0</v>
      </c>
      <c r="K1157" s="3">
        <f t="shared" si="437"/>
        <v>0</v>
      </c>
      <c r="L1157" s="13">
        <f t="shared" si="445"/>
        <v>0</v>
      </c>
      <c r="M1157" s="3" t="e">
        <f t="shared" si="446"/>
        <v>#DIV/0!</v>
      </c>
      <c r="N1157" s="3" t="e">
        <f t="shared" si="448"/>
        <v>#DIV/0!</v>
      </c>
      <c r="O1157" s="3">
        <v>1146</v>
      </c>
      <c r="P1157" s="3">
        <f t="shared" si="447"/>
        <v>4.5476190476190474</v>
      </c>
      <c r="R1157" s="3" t="e">
        <f t="shared" si="449"/>
        <v>#NUM!</v>
      </c>
      <c r="S1157" s="3" t="e">
        <f t="shared" si="450"/>
        <v>#NUM!</v>
      </c>
      <c r="T1157" s="13" t="e">
        <f t="shared" si="451"/>
        <v>#NUM!</v>
      </c>
      <c r="U1157" s="13" t="e">
        <f t="shared" si="451"/>
        <v>#NUM!</v>
      </c>
      <c r="V1157" s="3" t="e">
        <f t="shared" si="452"/>
        <v>#NUM!</v>
      </c>
      <c r="W1157" s="13" t="e">
        <f t="shared" si="453"/>
        <v>#NUM!</v>
      </c>
      <c r="X1157" s="3" t="e">
        <f t="shared" si="454"/>
        <v>#NUM!</v>
      </c>
      <c r="Y1157" s="3" t="e">
        <f t="shared" si="455"/>
        <v>#NUM!</v>
      </c>
      <c r="Z1157" s="3" t="e">
        <f t="shared" si="456"/>
        <v>#NUM!</v>
      </c>
      <c r="AA1157" s="3" t="e">
        <f t="shared" si="457"/>
        <v>#NUM!</v>
      </c>
    </row>
    <row r="1158" spans="1:27" hidden="1">
      <c r="A1158" s="4">
        <v>41367</v>
      </c>
      <c r="B1158" s="3">
        <v>112.82</v>
      </c>
      <c r="C1158" s="3">
        <f t="shared" si="438"/>
        <v>4.5307233368852163E-3</v>
      </c>
      <c r="D1158" s="3">
        <f t="shared" si="439"/>
        <v>2.0527453955396309E-5</v>
      </c>
      <c r="E1158" s="3">
        <f t="shared" si="440"/>
        <v>3.9830741775914627E-4</v>
      </c>
      <c r="F1158" s="3">
        <f t="shared" si="441"/>
        <v>1.7615692249509832E-2</v>
      </c>
      <c r="G1158" s="3">
        <f t="shared" si="442"/>
        <v>6.9449092991231323E-2</v>
      </c>
      <c r="H1158" s="3">
        <f t="shared" si="443"/>
        <v>0.89486845347346555</v>
      </c>
      <c r="J1158" s="3">
        <f t="shared" si="444"/>
        <v>0</v>
      </c>
      <c r="K1158" s="3">
        <f t="shared" si="437"/>
        <v>0</v>
      </c>
      <c r="L1158" s="13">
        <f t="shared" si="445"/>
        <v>0</v>
      </c>
      <c r="M1158" s="3" t="e">
        <f t="shared" si="446"/>
        <v>#DIV/0!</v>
      </c>
      <c r="N1158" s="3" t="e">
        <f t="shared" si="448"/>
        <v>#DIV/0!</v>
      </c>
      <c r="O1158" s="3">
        <v>1147</v>
      </c>
      <c r="P1158" s="3">
        <f t="shared" si="447"/>
        <v>4.5515873015873014</v>
      </c>
      <c r="R1158" s="3" t="e">
        <f t="shared" si="449"/>
        <v>#NUM!</v>
      </c>
      <c r="S1158" s="3" t="e">
        <f t="shared" si="450"/>
        <v>#NUM!</v>
      </c>
      <c r="T1158" s="13" t="e">
        <f t="shared" si="451"/>
        <v>#NUM!</v>
      </c>
      <c r="U1158" s="13" t="e">
        <f t="shared" si="451"/>
        <v>#NUM!</v>
      </c>
      <c r="V1158" s="3" t="e">
        <f t="shared" si="452"/>
        <v>#NUM!</v>
      </c>
      <c r="W1158" s="13" t="e">
        <f t="shared" si="453"/>
        <v>#NUM!</v>
      </c>
      <c r="X1158" s="3" t="e">
        <f t="shared" si="454"/>
        <v>#NUM!</v>
      </c>
      <c r="Y1158" s="3" t="e">
        <f t="shared" si="455"/>
        <v>#NUM!</v>
      </c>
      <c r="Z1158" s="3" t="e">
        <f t="shared" si="456"/>
        <v>#NUM!</v>
      </c>
      <c r="AA1158" s="3" t="e">
        <f t="shared" si="457"/>
        <v>#NUM!</v>
      </c>
    </row>
    <row r="1159" spans="1:27" hidden="1">
      <c r="A1159" s="4">
        <v>41360</v>
      </c>
      <c r="B1159" s="3">
        <v>112.31</v>
      </c>
      <c r="C1159" s="3">
        <f t="shared" si="438"/>
        <v>-2.7564148515277225E-3</v>
      </c>
      <c r="D1159" s="3">
        <f t="shared" si="439"/>
        <v>7.5978228337225967E-6</v>
      </c>
      <c r="E1159" s="3">
        <f t="shared" si="440"/>
        <v>3.7781252249650488E-4</v>
      </c>
      <c r="F1159" s="3">
        <f t="shared" si="441"/>
        <v>1.3265409187383293E-2</v>
      </c>
      <c r="G1159" s="3">
        <f t="shared" si="442"/>
        <v>6.8187799513428154E-2</v>
      </c>
      <c r="H1159" s="3">
        <f t="shared" si="443"/>
        <v>0.86426365130298211</v>
      </c>
      <c r="J1159" s="3">
        <f t="shared" si="444"/>
        <v>0</v>
      </c>
      <c r="K1159" s="3">
        <f t="shared" si="437"/>
        <v>0</v>
      </c>
      <c r="L1159" s="13">
        <f t="shared" si="445"/>
        <v>0</v>
      </c>
      <c r="M1159" s="3" t="e">
        <f t="shared" si="446"/>
        <v>#DIV/0!</v>
      </c>
      <c r="N1159" s="3" t="e">
        <f t="shared" si="448"/>
        <v>#DIV/0!</v>
      </c>
      <c r="O1159" s="3">
        <v>1148</v>
      </c>
      <c r="P1159" s="3">
        <f t="shared" si="447"/>
        <v>4.5555555555555554</v>
      </c>
      <c r="R1159" s="3" t="e">
        <f t="shared" si="449"/>
        <v>#NUM!</v>
      </c>
      <c r="S1159" s="3" t="e">
        <f t="shared" si="450"/>
        <v>#NUM!</v>
      </c>
      <c r="T1159" s="13" t="e">
        <f t="shared" si="451"/>
        <v>#NUM!</v>
      </c>
      <c r="U1159" s="13" t="e">
        <f t="shared" si="451"/>
        <v>#NUM!</v>
      </c>
      <c r="V1159" s="3" t="e">
        <f t="shared" si="452"/>
        <v>#NUM!</v>
      </c>
      <c r="W1159" s="13" t="e">
        <f t="shared" si="453"/>
        <v>#NUM!</v>
      </c>
      <c r="X1159" s="3" t="e">
        <f t="shared" si="454"/>
        <v>#NUM!</v>
      </c>
      <c r="Y1159" s="3" t="e">
        <f t="shared" si="455"/>
        <v>#NUM!</v>
      </c>
      <c r="Z1159" s="3" t="e">
        <f t="shared" si="456"/>
        <v>#NUM!</v>
      </c>
      <c r="AA1159" s="3" t="e">
        <f t="shared" si="457"/>
        <v>#NUM!</v>
      </c>
    </row>
    <row r="1160" spans="1:27" hidden="1">
      <c r="A1160" s="4">
        <v>41353</v>
      </c>
      <c r="B1160" s="3">
        <v>112.62</v>
      </c>
      <c r="C1160" s="3">
        <f t="shared" si="438"/>
        <v>4.4406945975994719E-4</v>
      </c>
      <c r="D1160" s="3">
        <f t="shared" si="439"/>
        <v>1.9719768509149135E-7</v>
      </c>
      <c r="E1160" s="3">
        <f t="shared" si="440"/>
        <v>3.7050793952124065E-4</v>
      </c>
      <c r="F1160" s="3">
        <f t="shared" si="441"/>
        <v>1.6563340297631218E-2</v>
      </c>
      <c r="G1160" s="3">
        <f t="shared" si="442"/>
        <v>6.7048960958571893E-2</v>
      </c>
      <c r="H1160" s="3">
        <f t="shared" si="443"/>
        <v>0.86361680898605808</v>
      </c>
      <c r="J1160" s="3">
        <f t="shared" si="444"/>
        <v>0</v>
      </c>
      <c r="K1160" s="3">
        <f t="shared" ref="K1160:K1223" si="458">J1160/$Y$2</f>
        <v>0</v>
      </c>
      <c r="L1160" s="13">
        <f t="shared" si="445"/>
        <v>0</v>
      </c>
      <c r="M1160" s="3" t="e">
        <f t="shared" si="446"/>
        <v>#DIV/0!</v>
      </c>
      <c r="N1160" s="3" t="e">
        <f t="shared" si="448"/>
        <v>#DIV/0!</v>
      </c>
      <c r="O1160" s="3">
        <v>1149</v>
      </c>
      <c r="P1160" s="3">
        <f t="shared" si="447"/>
        <v>4.5595238095238093</v>
      </c>
      <c r="R1160" s="3" t="e">
        <f t="shared" si="449"/>
        <v>#NUM!</v>
      </c>
      <c r="S1160" s="3" t="e">
        <f t="shared" si="450"/>
        <v>#NUM!</v>
      </c>
      <c r="T1160" s="13" t="e">
        <f t="shared" si="451"/>
        <v>#NUM!</v>
      </c>
      <c r="U1160" s="13" t="e">
        <f t="shared" si="451"/>
        <v>#NUM!</v>
      </c>
      <c r="V1160" s="3" t="e">
        <f t="shared" si="452"/>
        <v>#NUM!</v>
      </c>
      <c r="W1160" s="13" t="e">
        <f t="shared" si="453"/>
        <v>#NUM!</v>
      </c>
      <c r="X1160" s="3" t="e">
        <f t="shared" si="454"/>
        <v>#NUM!</v>
      </c>
      <c r="Y1160" s="3" t="e">
        <f t="shared" si="455"/>
        <v>#NUM!</v>
      </c>
      <c r="Z1160" s="3" t="e">
        <f t="shared" si="456"/>
        <v>#NUM!</v>
      </c>
      <c r="AA1160" s="3" t="e">
        <f t="shared" si="457"/>
        <v>#NUM!</v>
      </c>
    </row>
    <row r="1161" spans="1:27" hidden="1">
      <c r="A1161" s="4">
        <v>41346</v>
      </c>
      <c r="B1161" s="3">
        <v>112.57</v>
      </c>
      <c r="C1161" s="3">
        <f t="shared" ref="C1161:C1224" si="459">+LN(B1161/B1162)</f>
        <v>1.6892646826605312E-3</v>
      </c>
      <c r="D1161" s="3">
        <f t="shared" ref="D1161:D1224" si="460">+C1161^2</f>
        <v>2.853615168084185E-6</v>
      </c>
      <c r="E1161" s="3">
        <f t="shared" ref="E1161:E1224" si="461">+SUM(D1161:D1180)</f>
        <v>4.0711845183998382E-4</v>
      </c>
      <c r="F1161" s="3">
        <f t="shared" ref="F1161:F1224" si="462">+SUM(C1161:C1180)</f>
        <v>2.2186206638078382E-2</v>
      </c>
      <c r="G1161" s="3">
        <f t="shared" ref="G1161:G1224" si="463">+SQRT($D$3/$D$2)*SQRT(E1161-((1/$D$2)*F1161^2))</f>
        <v>6.9423259799880205E-2</v>
      </c>
      <c r="H1161" s="3">
        <f t="shared" ref="H1161:H1224" si="464">+MIN($D$5,$D$4/G1163)</f>
        <v>0.90048185173574757</v>
      </c>
      <c r="J1161" s="3">
        <f t="shared" ref="J1161:J1224" si="465">I1161*(1-(1.1/100))^4</f>
        <v>0</v>
      </c>
      <c r="K1161" s="3">
        <f t="shared" si="458"/>
        <v>0</v>
      </c>
      <c r="L1161" s="13">
        <f t="shared" ref="L1161:L1224" si="466">K1161*1000</f>
        <v>0</v>
      </c>
      <c r="M1161" s="3" t="e">
        <f t="shared" ref="M1161:M1224" si="467">LN(L1161/L1162)</f>
        <v>#DIV/0!</v>
      </c>
      <c r="N1161" s="3" t="e">
        <f t="shared" si="448"/>
        <v>#DIV/0!</v>
      </c>
      <c r="O1161" s="3">
        <v>1150</v>
      </c>
      <c r="P1161" s="3">
        <f t="shared" si="447"/>
        <v>4.5634920634920633</v>
      </c>
      <c r="R1161" s="3" t="e">
        <f t="shared" si="449"/>
        <v>#NUM!</v>
      </c>
      <c r="S1161" s="3" t="e">
        <f t="shared" si="450"/>
        <v>#NUM!</v>
      </c>
      <c r="T1161" s="13" t="e">
        <f t="shared" si="451"/>
        <v>#NUM!</v>
      </c>
      <c r="U1161" s="13" t="e">
        <f t="shared" si="451"/>
        <v>#NUM!</v>
      </c>
      <c r="V1161" s="3" t="e">
        <f t="shared" si="452"/>
        <v>#NUM!</v>
      </c>
      <c r="W1161" s="13" t="e">
        <f t="shared" si="453"/>
        <v>#NUM!</v>
      </c>
      <c r="X1161" s="3" t="e">
        <f t="shared" si="454"/>
        <v>#NUM!</v>
      </c>
      <c r="Y1161" s="3" t="e">
        <f t="shared" si="455"/>
        <v>#NUM!</v>
      </c>
      <c r="Z1161" s="3" t="e">
        <f t="shared" si="456"/>
        <v>#NUM!</v>
      </c>
      <c r="AA1161" s="3" t="e">
        <f t="shared" si="457"/>
        <v>#NUM!</v>
      </c>
    </row>
    <row r="1162" spans="1:27" hidden="1">
      <c r="A1162" s="4">
        <v>41339</v>
      </c>
      <c r="B1162" s="3">
        <v>112.38</v>
      </c>
      <c r="C1162" s="3">
        <f t="shared" si="459"/>
        <v>6.5170073978851936E-3</v>
      </c>
      <c r="D1162" s="3">
        <f t="shared" si="460"/>
        <v>4.2471385424090342E-5</v>
      </c>
      <c r="E1162" s="3">
        <f t="shared" si="461"/>
        <v>4.0427308687821103E-4</v>
      </c>
      <c r="F1162" s="3">
        <f t="shared" si="462"/>
        <v>2.0587772601740269E-2</v>
      </c>
      <c r="G1162" s="3">
        <f t="shared" si="463"/>
        <v>6.9475257285049691E-2</v>
      </c>
      <c r="H1162" s="3">
        <f t="shared" si="464"/>
        <v>0.922782622670277</v>
      </c>
      <c r="J1162" s="3">
        <f t="shared" si="465"/>
        <v>0</v>
      </c>
      <c r="K1162" s="3">
        <f t="shared" si="458"/>
        <v>0</v>
      </c>
      <c r="L1162" s="13">
        <f t="shared" si="466"/>
        <v>0</v>
      </c>
      <c r="M1162" s="3" t="e">
        <f t="shared" si="467"/>
        <v>#DIV/0!</v>
      </c>
      <c r="N1162" s="3" t="e">
        <f t="shared" si="448"/>
        <v>#DIV/0!</v>
      </c>
      <c r="O1162" s="3">
        <v>1151</v>
      </c>
      <c r="P1162" s="3">
        <f t="shared" si="447"/>
        <v>4.5674603174603172</v>
      </c>
      <c r="R1162" s="3" t="e">
        <f t="shared" si="449"/>
        <v>#NUM!</v>
      </c>
      <c r="S1162" s="3" t="e">
        <f t="shared" si="450"/>
        <v>#NUM!</v>
      </c>
      <c r="T1162" s="13" t="e">
        <f t="shared" si="451"/>
        <v>#NUM!</v>
      </c>
      <c r="U1162" s="13" t="e">
        <f t="shared" si="451"/>
        <v>#NUM!</v>
      </c>
      <c r="V1162" s="3" t="e">
        <f t="shared" si="452"/>
        <v>#NUM!</v>
      </c>
      <c r="W1162" s="13" t="e">
        <f t="shared" si="453"/>
        <v>#NUM!</v>
      </c>
      <c r="X1162" s="3" t="e">
        <f t="shared" si="454"/>
        <v>#NUM!</v>
      </c>
      <c r="Y1162" s="3" t="e">
        <f t="shared" si="455"/>
        <v>#NUM!</v>
      </c>
      <c r="Z1162" s="3" t="e">
        <f t="shared" si="456"/>
        <v>#NUM!</v>
      </c>
      <c r="AA1162" s="3" t="e">
        <f t="shared" si="457"/>
        <v>#NUM!</v>
      </c>
    </row>
    <row r="1163" spans="1:27" hidden="1">
      <c r="A1163" s="4">
        <v>41332</v>
      </c>
      <c r="B1163" s="3">
        <v>111.65</v>
      </c>
      <c r="C1163" s="3">
        <f t="shared" si="459"/>
        <v>-4.2007480104206477E-3</v>
      </c>
      <c r="D1163" s="3">
        <f t="shared" si="460"/>
        <v>1.764628384705303E-5</v>
      </c>
      <c r="E1163" s="3">
        <f t="shared" si="461"/>
        <v>3.618759398248887E-4</v>
      </c>
      <c r="F1163" s="3">
        <f t="shared" si="462"/>
        <v>1.37982980117603E-2</v>
      </c>
      <c r="G1163" s="3">
        <f t="shared" si="463"/>
        <v>6.6630993044829737E-2</v>
      </c>
      <c r="H1163" s="3">
        <f t="shared" si="464"/>
        <v>0.92241935197256031</v>
      </c>
      <c r="J1163" s="3">
        <f t="shared" si="465"/>
        <v>0</v>
      </c>
      <c r="K1163" s="3">
        <f t="shared" si="458"/>
        <v>0</v>
      </c>
      <c r="L1163" s="13">
        <f t="shared" si="466"/>
        <v>0</v>
      </c>
      <c r="M1163" s="3" t="e">
        <f t="shared" si="467"/>
        <v>#DIV/0!</v>
      </c>
      <c r="N1163" s="3" t="e">
        <f t="shared" si="448"/>
        <v>#DIV/0!</v>
      </c>
      <c r="O1163" s="3">
        <v>1152</v>
      </c>
      <c r="P1163" s="3">
        <f t="shared" si="447"/>
        <v>4.5714285714285712</v>
      </c>
      <c r="R1163" s="3" t="e">
        <f t="shared" si="449"/>
        <v>#NUM!</v>
      </c>
      <c r="S1163" s="3" t="e">
        <f t="shared" si="450"/>
        <v>#NUM!</v>
      </c>
      <c r="T1163" s="13" t="e">
        <f t="shared" si="451"/>
        <v>#NUM!</v>
      </c>
      <c r="U1163" s="13" t="e">
        <f t="shared" si="451"/>
        <v>#NUM!</v>
      </c>
      <c r="V1163" s="3" t="e">
        <f t="shared" si="452"/>
        <v>#NUM!</v>
      </c>
      <c r="W1163" s="13" t="e">
        <f t="shared" si="453"/>
        <v>#NUM!</v>
      </c>
      <c r="X1163" s="3" t="e">
        <f t="shared" si="454"/>
        <v>#NUM!</v>
      </c>
      <c r="Y1163" s="3" t="e">
        <f t="shared" si="455"/>
        <v>#NUM!</v>
      </c>
      <c r="Z1163" s="3" t="e">
        <f t="shared" si="456"/>
        <v>#NUM!</v>
      </c>
      <c r="AA1163" s="3" t="e">
        <f t="shared" si="457"/>
        <v>#NUM!</v>
      </c>
    </row>
    <row r="1164" spans="1:27" hidden="1">
      <c r="A1164" s="4">
        <v>41325</v>
      </c>
      <c r="B1164" s="3">
        <v>112.12</v>
      </c>
      <c r="C1164" s="3">
        <f t="shared" si="459"/>
        <v>5.35284159449055E-4</v>
      </c>
      <c r="D1164" s="3">
        <f t="shared" si="460"/>
        <v>2.8652913135708133E-7</v>
      </c>
      <c r="E1164" s="3">
        <f t="shared" si="461"/>
        <v>3.5953711543882457E-4</v>
      </c>
      <c r="F1164" s="3">
        <f t="shared" si="462"/>
        <v>2.1911520873344706E-2</v>
      </c>
      <c r="G1164" s="3">
        <f t="shared" si="463"/>
        <v>6.5020730262969881E-2</v>
      </c>
      <c r="H1164" s="3">
        <f t="shared" si="464"/>
        <v>0.92084695324710275</v>
      </c>
      <c r="J1164" s="3">
        <f t="shared" si="465"/>
        <v>0</v>
      </c>
      <c r="K1164" s="3">
        <f t="shared" si="458"/>
        <v>0</v>
      </c>
      <c r="L1164" s="13">
        <f t="shared" si="466"/>
        <v>0</v>
      </c>
      <c r="M1164" s="3" t="e">
        <f t="shared" si="467"/>
        <v>#DIV/0!</v>
      </c>
      <c r="N1164" s="3" t="e">
        <f t="shared" si="448"/>
        <v>#DIV/0!</v>
      </c>
      <c r="O1164" s="3">
        <v>1153</v>
      </c>
      <c r="P1164" s="3">
        <f t="shared" ref="P1164:P1227" si="468">O1164/252</f>
        <v>4.5753968253968251</v>
      </c>
      <c r="R1164" s="3" t="e">
        <f t="shared" si="449"/>
        <v>#NUM!</v>
      </c>
      <c r="S1164" s="3" t="e">
        <f t="shared" si="450"/>
        <v>#NUM!</v>
      </c>
      <c r="T1164" s="13" t="e">
        <f t="shared" si="451"/>
        <v>#NUM!</v>
      </c>
      <c r="U1164" s="13" t="e">
        <f t="shared" si="451"/>
        <v>#NUM!</v>
      </c>
      <c r="V1164" s="3" t="e">
        <f t="shared" si="452"/>
        <v>#NUM!</v>
      </c>
      <c r="W1164" s="13" t="e">
        <f t="shared" si="453"/>
        <v>#NUM!</v>
      </c>
      <c r="X1164" s="3" t="e">
        <f t="shared" si="454"/>
        <v>#NUM!</v>
      </c>
      <c r="Y1164" s="3" t="e">
        <f t="shared" si="455"/>
        <v>#NUM!</v>
      </c>
      <c r="Z1164" s="3" t="e">
        <f t="shared" si="456"/>
        <v>#NUM!</v>
      </c>
      <c r="AA1164" s="3" t="e">
        <f t="shared" si="457"/>
        <v>#NUM!</v>
      </c>
    </row>
    <row r="1165" spans="1:27" hidden="1">
      <c r="A1165" s="4">
        <v>41318</v>
      </c>
      <c r="B1165" s="3">
        <v>112.06</v>
      </c>
      <c r="C1165" s="3">
        <f t="shared" si="459"/>
        <v>4.1133921899280008E-3</v>
      </c>
      <c r="D1165" s="3">
        <f t="shared" si="460"/>
        <v>1.6919995308160673E-5</v>
      </c>
      <c r="E1165" s="3">
        <f t="shared" si="461"/>
        <v>3.6292287344359822E-4</v>
      </c>
      <c r="F1165" s="3">
        <f t="shared" si="462"/>
        <v>2.3292557964659927E-2</v>
      </c>
      <c r="G1165" s="3">
        <f t="shared" si="463"/>
        <v>6.5046336974275504E-2</v>
      </c>
      <c r="H1165" s="3">
        <f t="shared" si="464"/>
        <v>1.086145844055779</v>
      </c>
      <c r="J1165" s="3">
        <f t="shared" si="465"/>
        <v>0</v>
      </c>
      <c r="K1165" s="3">
        <f t="shared" si="458"/>
        <v>0</v>
      </c>
      <c r="L1165" s="13">
        <f t="shared" si="466"/>
        <v>0</v>
      </c>
      <c r="M1165" s="3" t="e">
        <f t="shared" si="467"/>
        <v>#DIV/0!</v>
      </c>
      <c r="N1165" s="3" t="e">
        <f t="shared" ref="N1165:N1228" si="469">SQRT(252)*STDEV(M1165:M1343)</f>
        <v>#DIV/0!</v>
      </c>
      <c r="O1165" s="3">
        <v>1154</v>
      </c>
      <c r="P1165" s="3">
        <f t="shared" si="468"/>
        <v>4.5793650793650791</v>
      </c>
      <c r="R1165" s="3" t="e">
        <f t="shared" si="449"/>
        <v>#NUM!</v>
      </c>
      <c r="S1165" s="3" t="e">
        <f t="shared" si="450"/>
        <v>#NUM!</v>
      </c>
      <c r="T1165" s="13" t="e">
        <f t="shared" si="451"/>
        <v>#NUM!</v>
      </c>
      <c r="U1165" s="13" t="e">
        <f t="shared" si="451"/>
        <v>#NUM!</v>
      </c>
      <c r="V1165" s="3" t="e">
        <f t="shared" si="452"/>
        <v>#NUM!</v>
      </c>
      <c r="W1165" s="13" t="e">
        <f t="shared" si="453"/>
        <v>#NUM!</v>
      </c>
      <c r="X1165" s="3" t="e">
        <f t="shared" si="454"/>
        <v>#NUM!</v>
      </c>
      <c r="Y1165" s="3" t="e">
        <f t="shared" si="455"/>
        <v>#NUM!</v>
      </c>
      <c r="Z1165" s="3" t="e">
        <f t="shared" si="456"/>
        <v>#NUM!</v>
      </c>
      <c r="AA1165" s="3" t="e">
        <f t="shared" si="457"/>
        <v>#NUM!</v>
      </c>
    </row>
    <row r="1166" spans="1:27" hidden="1">
      <c r="A1166" s="4">
        <v>41311</v>
      </c>
      <c r="B1166" s="3">
        <v>111.6</v>
      </c>
      <c r="C1166" s="3">
        <f t="shared" si="459"/>
        <v>-8.6542004195020571E-3</v>
      </c>
      <c r="D1166" s="3">
        <f t="shared" si="460"/>
        <v>7.4895184900909586E-5</v>
      </c>
      <c r="E1166" s="3">
        <f t="shared" si="461"/>
        <v>3.6451234533376847E-4</v>
      </c>
      <c r="F1166" s="3">
        <f t="shared" si="462"/>
        <v>2.3481428806943105E-2</v>
      </c>
      <c r="G1166" s="3">
        <f t="shared" si="463"/>
        <v>6.5157407306857235E-2</v>
      </c>
      <c r="H1166" s="3">
        <f t="shared" si="464"/>
        <v>1.2111905757083832</v>
      </c>
      <c r="J1166" s="3">
        <f t="shared" si="465"/>
        <v>0</v>
      </c>
      <c r="K1166" s="3">
        <f t="shared" si="458"/>
        <v>0</v>
      </c>
      <c r="L1166" s="13">
        <f t="shared" si="466"/>
        <v>0</v>
      </c>
      <c r="M1166" s="3" t="e">
        <f t="shared" si="467"/>
        <v>#DIV/0!</v>
      </c>
      <c r="N1166" s="3" t="e">
        <f t="shared" si="469"/>
        <v>#DIV/0!</v>
      </c>
      <c r="O1166" s="3">
        <v>1155</v>
      </c>
      <c r="P1166" s="3">
        <f t="shared" si="468"/>
        <v>4.583333333333333</v>
      </c>
      <c r="R1166" s="3" t="e">
        <f t="shared" si="449"/>
        <v>#NUM!</v>
      </c>
      <c r="S1166" s="3" t="e">
        <f t="shared" si="450"/>
        <v>#NUM!</v>
      </c>
      <c r="T1166" s="13" t="e">
        <f t="shared" si="451"/>
        <v>#NUM!</v>
      </c>
      <c r="U1166" s="13" t="e">
        <f t="shared" si="451"/>
        <v>#NUM!</v>
      </c>
      <c r="V1166" s="3" t="e">
        <f t="shared" si="452"/>
        <v>#NUM!</v>
      </c>
      <c r="W1166" s="13" t="e">
        <f t="shared" si="453"/>
        <v>#NUM!</v>
      </c>
      <c r="X1166" s="3" t="e">
        <f t="shared" si="454"/>
        <v>#NUM!</v>
      </c>
      <c r="Y1166" s="3" t="e">
        <f t="shared" si="455"/>
        <v>#NUM!</v>
      </c>
      <c r="Z1166" s="3" t="e">
        <f t="shared" si="456"/>
        <v>#NUM!</v>
      </c>
      <c r="AA1166" s="3" t="e">
        <f t="shared" si="457"/>
        <v>#NUM!</v>
      </c>
    </row>
    <row r="1167" spans="1:27" hidden="1">
      <c r="A1167" s="4">
        <v>41304</v>
      </c>
      <c r="B1167" s="3">
        <v>112.57</v>
      </c>
      <c r="C1167" s="3">
        <f t="shared" si="459"/>
        <v>-5.315862611137671E-3</v>
      </c>
      <c r="D1167" s="3">
        <f t="shared" si="460"/>
        <v>2.825839530049142E-5</v>
      </c>
      <c r="E1167" s="3">
        <f t="shared" si="461"/>
        <v>2.9063437983818397E-4</v>
      </c>
      <c r="F1167" s="3">
        <f t="shared" si="462"/>
        <v>3.1127056271560385E-2</v>
      </c>
      <c r="G1167" s="3">
        <f t="shared" si="463"/>
        <v>5.5241200183535115E-2</v>
      </c>
      <c r="H1167" s="3">
        <f t="shared" si="464"/>
        <v>0.97191759123282628</v>
      </c>
      <c r="J1167" s="3">
        <f t="shared" si="465"/>
        <v>0</v>
      </c>
      <c r="K1167" s="3">
        <f t="shared" si="458"/>
        <v>0</v>
      </c>
      <c r="L1167" s="13">
        <f t="shared" si="466"/>
        <v>0</v>
      </c>
      <c r="M1167" s="3" t="e">
        <f t="shared" si="467"/>
        <v>#DIV/0!</v>
      </c>
      <c r="N1167" s="3" t="e">
        <f t="shared" si="469"/>
        <v>#DIV/0!</v>
      </c>
      <c r="O1167" s="3">
        <v>1156</v>
      </c>
      <c r="P1167" s="3">
        <f t="shared" si="468"/>
        <v>4.587301587301587</v>
      </c>
      <c r="R1167" s="3" t="e">
        <f t="shared" si="449"/>
        <v>#NUM!</v>
      </c>
      <c r="S1167" s="3" t="e">
        <f t="shared" si="450"/>
        <v>#NUM!</v>
      </c>
      <c r="T1167" s="13" t="e">
        <f t="shared" si="451"/>
        <v>#NUM!</v>
      </c>
      <c r="U1167" s="13" t="e">
        <f t="shared" si="451"/>
        <v>#NUM!</v>
      </c>
      <c r="V1167" s="3" t="e">
        <f t="shared" si="452"/>
        <v>#NUM!</v>
      </c>
      <c r="W1167" s="13" t="e">
        <f t="shared" si="453"/>
        <v>#NUM!</v>
      </c>
      <c r="X1167" s="3" t="e">
        <f t="shared" si="454"/>
        <v>#NUM!</v>
      </c>
      <c r="Y1167" s="3" t="e">
        <f t="shared" si="455"/>
        <v>#NUM!</v>
      </c>
      <c r="Z1167" s="3" t="e">
        <f t="shared" si="456"/>
        <v>#NUM!</v>
      </c>
      <c r="AA1167" s="3" t="e">
        <f t="shared" si="457"/>
        <v>#NUM!</v>
      </c>
    </row>
    <row r="1168" spans="1:27" hidden="1">
      <c r="A1168" s="4">
        <v>41297</v>
      </c>
      <c r="B1168" s="3">
        <v>113.17</v>
      </c>
      <c r="C1168" s="3">
        <f t="shared" si="459"/>
        <v>-8.8323623477194724E-4</v>
      </c>
      <c r="D1168" s="3">
        <f t="shared" si="460"/>
        <v>7.8010624641412632E-7</v>
      </c>
      <c r="E1168" s="3">
        <f t="shared" si="461"/>
        <v>2.6251040658054178E-4</v>
      </c>
      <c r="F1168" s="3">
        <f t="shared" si="462"/>
        <v>3.6809555000462395E-2</v>
      </c>
      <c r="G1168" s="3">
        <f t="shared" si="463"/>
        <v>4.9538034066115552E-2</v>
      </c>
      <c r="H1168" s="3">
        <f t="shared" si="464"/>
        <v>0.96650614515967226</v>
      </c>
      <c r="J1168" s="3">
        <f t="shared" si="465"/>
        <v>0</v>
      </c>
      <c r="K1168" s="3">
        <f t="shared" si="458"/>
        <v>0</v>
      </c>
      <c r="L1168" s="13">
        <f t="shared" si="466"/>
        <v>0</v>
      </c>
      <c r="M1168" s="3" t="e">
        <f t="shared" si="467"/>
        <v>#DIV/0!</v>
      </c>
      <c r="N1168" s="3" t="e">
        <f t="shared" si="469"/>
        <v>#DIV/0!</v>
      </c>
      <c r="O1168" s="3">
        <v>1157</v>
      </c>
      <c r="P1168" s="3">
        <f t="shared" si="468"/>
        <v>4.5912698412698409</v>
      </c>
      <c r="R1168" s="3" t="e">
        <f t="shared" si="449"/>
        <v>#NUM!</v>
      </c>
      <c r="S1168" s="3" t="e">
        <f t="shared" si="450"/>
        <v>#NUM!</v>
      </c>
      <c r="T1168" s="13" t="e">
        <f t="shared" si="451"/>
        <v>#NUM!</v>
      </c>
      <c r="U1168" s="13" t="e">
        <f t="shared" si="451"/>
        <v>#NUM!</v>
      </c>
      <c r="V1168" s="3" t="e">
        <f t="shared" si="452"/>
        <v>#NUM!</v>
      </c>
      <c r="W1168" s="13" t="e">
        <f t="shared" si="453"/>
        <v>#NUM!</v>
      </c>
      <c r="X1168" s="3" t="e">
        <f t="shared" si="454"/>
        <v>#NUM!</v>
      </c>
      <c r="Y1168" s="3" t="e">
        <f t="shared" si="455"/>
        <v>#NUM!</v>
      </c>
      <c r="Z1168" s="3" t="e">
        <f t="shared" si="456"/>
        <v>#NUM!</v>
      </c>
      <c r="AA1168" s="3" t="e">
        <f t="shared" si="457"/>
        <v>#NUM!</v>
      </c>
    </row>
    <row r="1169" spans="1:27" hidden="1">
      <c r="A1169" s="4">
        <v>41290</v>
      </c>
      <c r="B1169" s="3">
        <v>113.27</v>
      </c>
      <c r="C1169" s="3">
        <f t="shared" si="459"/>
        <v>6.1818344353970357E-4</v>
      </c>
      <c r="D1169" s="3">
        <f t="shared" si="460"/>
        <v>3.8215076986660587E-7</v>
      </c>
      <c r="E1169" s="3">
        <f t="shared" si="461"/>
        <v>4.3100507982920275E-4</v>
      </c>
      <c r="F1169" s="3">
        <f t="shared" si="462"/>
        <v>5.0703355384996457E-2</v>
      </c>
      <c r="G1169" s="3">
        <f t="shared" si="463"/>
        <v>6.1733629004382111E-2</v>
      </c>
      <c r="H1169" s="3">
        <f t="shared" si="464"/>
        <v>0.96118998753040952</v>
      </c>
      <c r="J1169" s="3">
        <f t="shared" si="465"/>
        <v>0</v>
      </c>
      <c r="K1169" s="3">
        <f t="shared" si="458"/>
        <v>0</v>
      </c>
      <c r="L1169" s="13">
        <f t="shared" si="466"/>
        <v>0</v>
      </c>
      <c r="M1169" s="3" t="e">
        <f t="shared" si="467"/>
        <v>#DIV/0!</v>
      </c>
      <c r="N1169" s="3" t="e">
        <f t="shared" si="469"/>
        <v>#DIV/0!</v>
      </c>
      <c r="O1169" s="3">
        <v>1158</v>
      </c>
      <c r="P1169" s="3">
        <f t="shared" si="468"/>
        <v>4.5952380952380949</v>
      </c>
      <c r="R1169" s="3" t="e">
        <f t="shared" si="449"/>
        <v>#NUM!</v>
      </c>
      <c r="S1169" s="3" t="e">
        <f t="shared" si="450"/>
        <v>#NUM!</v>
      </c>
      <c r="T1169" s="13" t="e">
        <f t="shared" si="451"/>
        <v>#NUM!</v>
      </c>
      <c r="U1169" s="13" t="e">
        <f t="shared" si="451"/>
        <v>#NUM!</v>
      </c>
      <c r="V1169" s="3" t="e">
        <f t="shared" si="452"/>
        <v>#NUM!</v>
      </c>
      <c r="W1169" s="13" t="e">
        <f t="shared" si="453"/>
        <v>#NUM!</v>
      </c>
      <c r="X1169" s="3" t="e">
        <f t="shared" si="454"/>
        <v>#NUM!</v>
      </c>
      <c r="Y1169" s="3" t="e">
        <f t="shared" si="455"/>
        <v>#NUM!</v>
      </c>
      <c r="Z1169" s="3" t="e">
        <f t="shared" si="456"/>
        <v>#NUM!</v>
      </c>
      <c r="AA1169" s="3" t="e">
        <f t="shared" si="457"/>
        <v>#NUM!</v>
      </c>
    </row>
    <row r="1170" spans="1:27" hidden="1">
      <c r="A1170" s="4">
        <v>41283</v>
      </c>
      <c r="B1170" s="3">
        <v>113.2</v>
      </c>
      <c r="C1170" s="3">
        <f t="shared" si="459"/>
        <v>-4.4159859406082193E-4</v>
      </c>
      <c r="D1170" s="3">
        <f t="shared" si="460"/>
        <v>1.9500931827649459E-7</v>
      </c>
      <c r="E1170" s="3">
        <f t="shared" si="461"/>
        <v>4.5979795827566457E-4</v>
      </c>
      <c r="F1170" s="3">
        <f t="shared" si="462"/>
        <v>5.5486563356298702E-2</v>
      </c>
      <c r="G1170" s="3">
        <f t="shared" si="463"/>
        <v>6.2079274198600834E-2</v>
      </c>
      <c r="H1170" s="3">
        <f t="shared" si="464"/>
        <v>0.94177666254423642</v>
      </c>
      <c r="J1170" s="3">
        <f t="shared" si="465"/>
        <v>0</v>
      </c>
      <c r="K1170" s="3">
        <f t="shared" si="458"/>
        <v>0</v>
      </c>
      <c r="L1170" s="13">
        <f t="shared" si="466"/>
        <v>0</v>
      </c>
      <c r="M1170" s="3" t="e">
        <f t="shared" si="467"/>
        <v>#DIV/0!</v>
      </c>
      <c r="N1170" s="3" t="e">
        <f t="shared" si="469"/>
        <v>#DIV/0!</v>
      </c>
      <c r="O1170" s="3">
        <v>1159</v>
      </c>
      <c r="P1170" s="3">
        <f t="shared" si="468"/>
        <v>4.5992063492063489</v>
      </c>
      <c r="R1170" s="3" t="e">
        <f t="shared" si="449"/>
        <v>#NUM!</v>
      </c>
      <c r="S1170" s="3" t="e">
        <f t="shared" si="450"/>
        <v>#NUM!</v>
      </c>
      <c r="T1170" s="13" t="e">
        <f t="shared" si="451"/>
        <v>#NUM!</v>
      </c>
      <c r="U1170" s="13" t="e">
        <f t="shared" si="451"/>
        <v>#NUM!</v>
      </c>
      <c r="V1170" s="3" t="e">
        <f t="shared" si="452"/>
        <v>#NUM!</v>
      </c>
      <c r="W1170" s="13" t="e">
        <f t="shared" si="453"/>
        <v>#NUM!</v>
      </c>
      <c r="X1170" s="3" t="e">
        <f t="shared" si="454"/>
        <v>#NUM!</v>
      </c>
      <c r="Y1170" s="3" t="e">
        <f t="shared" si="455"/>
        <v>#NUM!</v>
      </c>
      <c r="Z1170" s="3" t="e">
        <f t="shared" si="456"/>
        <v>#NUM!</v>
      </c>
      <c r="AA1170" s="3" t="e">
        <f t="shared" si="457"/>
        <v>#NUM!</v>
      </c>
    </row>
    <row r="1171" spans="1:27" hidden="1">
      <c r="A1171" s="4">
        <v>41276</v>
      </c>
      <c r="B1171" s="3">
        <v>113.25</v>
      </c>
      <c r="C1171" s="3">
        <f t="shared" si="459"/>
        <v>8.8339228359699473E-4</v>
      </c>
      <c r="D1171" s="3">
        <f t="shared" si="460"/>
        <v>7.8038192671871312E-7</v>
      </c>
      <c r="E1171" s="3">
        <f t="shared" si="461"/>
        <v>4.6047410665610278E-4</v>
      </c>
      <c r="F1171" s="3">
        <f t="shared" si="462"/>
        <v>5.4994803659715076E-2</v>
      </c>
      <c r="G1171" s="3">
        <f t="shared" si="463"/>
        <v>6.2422622768011048E-2</v>
      </c>
      <c r="H1171" s="3">
        <f t="shared" si="464"/>
        <v>0.91888779138879217</v>
      </c>
      <c r="J1171" s="3">
        <f t="shared" si="465"/>
        <v>0</v>
      </c>
      <c r="K1171" s="3">
        <f t="shared" si="458"/>
        <v>0</v>
      </c>
      <c r="L1171" s="13">
        <f t="shared" si="466"/>
        <v>0</v>
      </c>
      <c r="M1171" s="3" t="e">
        <f t="shared" si="467"/>
        <v>#DIV/0!</v>
      </c>
      <c r="N1171" s="3" t="e">
        <f t="shared" si="469"/>
        <v>#DIV/0!</v>
      </c>
      <c r="O1171" s="3">
        <v>1160</v>
      </c>
      <c r="P1171" s="3">
        <f t="shared" si="468"/>
        <v>4.6031746031746028</v>
      </c>
      <c r="R1171" s="3" t="e">
        <f t="shared" si="449"/>
        <v>#NUM!</v>
      </c>
      <c r="S1171" s="3" t="e">
        <f t="shared" si="450"/>
        <v>#NUM!</v>
      </c>
      <c r="T1171" s="13" t="e">
        <f t="shared" si="451"/>
        <v>#NUM!</v>
      </c>
      <c r="U1171" s="13" t="e">
        <f t="shared" si="451"/>
        <v>#NUM!</v>
      </c>
      <c r="V1171" s="3" t="e">
        <f t="shared" si="452"/>
        <v>#NUM!</v>
      </c>
      <c r="W1171" s="13" t="e">
        <f t="shared" si="453"/>
        <v>#NUM!</v>
      </c>
      <c r="X1171" s="3" t="e">
        <f t="shared" si="454"/>
        <v>#NUM!</v>
      </c>
      <c r="Y1171" s="3" t="e">
        <f t="shared" si="455"/>
        <v>#NUM!</v>
      </c>
      <c r="Z1171" s="3" t="e">
        <f t="shared" si="456"/>
        <v>#NUM!</v>
      </c>
      <c r="AA1171" s="3" t="e">
        <f t="shared" si="457"/>
        <v>#NUM!</v>
      </c>
    </row>
    <row r="1172" spans="1:27" hidden="1">
      <c r="A1172" s="4">
        <v>41274</v>
      </c>
      <c r="B1172" s="3">
        <v>113.15</v>
      </c>
      <c r="C1172" s="3">
        <f t="shared" si="459"/>
        <v>7.9572083240177791E-4</v>
      </c>
      <c r="D1172" s="3">
        <f t="shared" si="460"/>
        <v>6.3317164311817833E-7</v>
      </c>
      <c r="E1172" s="3">
        <f t="shared" si="461"/>
        <v>5.0899539192229251E-4</v>
      </c>
      <c r="F1172" s="3">
        <f t="shared" si="462"/>
        <v>6.1132925970057789E-2</v>
      </c>
      <c r="G1172" s="3">
        <f t="shared" si="463"/>
        <v>6.3709372281436971E-2</v>
      </c>
      <c r="H1172" s="3">
        <f t="shared" si="464"/>
        <v>0.91473403727624303</v>
      </c>
      <c r="J1172" s="3">
        <f t="shared" si="465"/>
        <v>0</v>
      </c>
      <c r="K1172" s="3">
        <f t="shared" si="458"/>
        <v>0</v>
      </c>
      <c r="L1172" s="13">
        <f t="shared" si="466"/>
        <v>0</v>
      </c>
      <c r="M1172" s="3" t="e">
        <f t="shared" si="467"/>
        <v>#DIV/0!</v>
      </c>
      <c r="N1172" s="3" t="e">
        <f t="shared" si="469"/>
        <v>#DIV/0!</v>
      </c>
      <c r="O1172" s="3">
        <v>1161</v>
      </c>
      <c r="P1172" s="3">
        <f t="shared" si="468"/>
        <v>4.6071428571428568</v>
      </c>
      <c r="R1172" s="3" t="e">
        <f t="shared" si="449"/>
        <v>#NUM!</v>
      </c>
      <c r="S1172" s="3" t="e">
        <f t="shared" si="450"/>
        <v>#NUM!</v>
      </c>
      <c r="T1172" s="13" t="e">
        <f t="shared" si="451"/>
        <v>#NUM!</v>
      </c>
      <c r="U1172" s="13" t="e">
        <f t="shared" si="451"/>
        <v>#NUM!</v>
      </c>
      <c r="V1172" s="3" t="e">
        <f t="shared" si="452"/>
        <v>#NUM!</v>
      </c>
      <c r="W1172" s="13" t="e">
        <f t="shared" si="453"/>
        <v>#NUM!</v>
      </c>
      <c r="X1172" s="3" t="e">
        <f t="shared" si="454"/>
        <v>#NUM!</v>
      </c>
      <c r="Y1172" s="3" t="e">
        <f t="shared" si="455"/>
        <v>#NUM!</v>
      </c>
      <c r="Z1172" s="3" t="e">
        <f t="shared" si="456"/>
        <v>#NUM!</v>
      </c>
      <c r="AA1172" s="3" t="e">
        <f t="shared" si="457"/>
        <v>#NUM!</v>
      </c>
    </row>
    <row r="1173" spans="1:27" hidden="1">
      <c r="A1173" s="4">
        <v>41269</v>
      </c>
      <c r="B1173" s="3">
        <v>113.06</v>
      </c>
      <c r="C1173" s="3">
        <f t="shared" si="459"/>
        <v>1.5047579736891486E-3</v>
      </c>
      <c r="D1173" s="3">
        <f t="shared" si="460"/>
        <v>2.2642965593810725E-6</v>
      </c>
      <c r="E1173" s="3">
        <f t="shared" si="461"/>
        <v>5.1090902086655462E-4</v>
      </c>
      <c r="F1173" s="3">
        <f t="shared" si="462"/>
        <v>5.8741335284760665E-2</v>
      </c>
      <c r="G1173" s="3">
        <f t="shared" si="463"/>
        <v>6.5296329499945766E-2</v>
      </c>
      <c r="H1173" s="3">
        <f t="shared" si="464"/>
        <v>0.78198965755264471</v>
      </c>
      <c r="J1173" s="3">
        <f t="shared" si="465"/>
        <v>0</v>
      </c>
      <c r="K1173" s="3">
        <f t="shared" si="458"/>
        <v>0</v>
      </c>
      <c r="L1173" s="13">
        <f t="shared" si="466"/>
        <v>0</v>
      </c>
      <c r="M1173" s="3" t="e">
        <f t="shared" si="467"/>
        <v>#DIV/0!</v>
      </c>
      <c r="N1173" s="3" t="e">
        <f t="shared" si="469"/>
        <v>#DIV/0!</v>
      </c>
      <c r="O1173" s="3">
        <v>1162</v>
      </c>
      <c r="P1173" s="3">
        <f t="shared" si="468"/>
        <v>4.6111111111111107</v>
      </c>
      <c r="R1173" s="3" t="e">
        <f t="shared" si="449"/>
        <v>#NUM!</v>
      </c>
      <c r="S1173" s="3" t="e">
        <f t="shared" si="450"/>
        <v>#NUM!</v>
      </c>
      <c r="T1173" s="13" t="e">
        <f t="shared" si="451"/>
        <v>#NUM!</v>
      </c>
      <c r="U1173" s="13" t="e">
        <f t="shared" si="451"/>
        <v>#NUM!</v>
      </c>
      <c r="V1173" s="3" t="e">
        <f t="shared" si="452"/>
        <v>#NUM!</v>
      </c>
      <c r="W1173" s="13" t="e">
        <f t="shared" si="453"/>
        <v>#NUM!</v>
      </c>
      <c r="X1173" s="3" t="e">
        <f t="shared" si="454"/>
        <v>#NUM!</v>
      </c>
      <c r="Y1173" s="3" t="e">
        <f t="shared" si="455"/>
        <v>#NUM!</v>
      </c>
      <c r="Z1173" s="3" t="e">
        <f t="shared" si="456"/>
        <v>#NUM!</v>
      </c>
      <c r="AA1173" s="3" t="e">
        <f t="shared" si="457"/>
        <v>#NUM!</v>
      </c>
    </row>
    <row r="1174" spans="1:27" hidden="1">
      <c r="A1174" s="4">
        <v>41262</v>
      </c>
      <c r="B1174" s="3">
        <v>112.89</v>
      </c>
      <c r="C1174" s="3">
        <f t="shared" si="459"/>
        <v>4.0830875117871873E-3</v>
      </c>
      <c r="D1174" s="3">
        <f t="shared" si="460"/>
        <v>1.6671603628912483E-5</v>
      </c>
      <c r="E1174" s="3">
        <f t="shared" si="461"/>
        <v>5.3738434346605195E-4</v>
      </c>
      <c r="F1174" s="3">
        <f t="shared" si="462"/>
        <v>6.2597511852630336E-2</v>
      </c>
      <c r="G1174" s="3">
        <f t="shared" si="463"/>
        <v>6.5592836338154575E-2</v>
      </c>
      <c r="H1174" s="3">
        <f t="shared" si="464"/>
        <v>0.62576841750893264</v>
      </c>
      <c r="J1174" s="3">
        <f t="shared" si="465"/>
        <v>0</v>
      </c>
      <c r="K1174" s="3">
        <f t="shared" si="458"/>
        <v>0</v>
      </c>
      <c r="L1174" s="13">
        <f t="shared" si="466"/>
        <v>0</v>
      </c>
      <c r="M1174" s="3" t="e">
        <f t="shared" si="467"/>
        <v>#DIV/0!</v>
      </c>
      <c r="N1174" s="3" t="e">
        <f t="shared" si="469"/>
        <v>#DIV/0!</v>
      </c>
      <c r="O1174" s="3">
        <v>1163</v>
      </c>
      <c r="P1174" s="3">
        <f t="shared" si="468"/>
        <v>4.6150793650793647</v>
      </c>
      <c r="R1174" s="3" t="e">
        <f t="shared" si="449"/>
        <v>#NUM!</v>
      </c>
      <c r="S1174" s="3" t="e">
        <f t="shared" si="450"/>
        <v>#NUM!</v>
      </c>
      <c r="T1174" s="13" t="e">
        <f t="shared" si="451"/>
        <v>#NUM!</v>
      </c>
      <c r="U1174" s="13" t="e">
        <f t="shared" si="451"/>
        <v>#NUM!</v>
      </c>
      <c r="V1174" s="3" t="e">
        <f t="shared" si="452"/>
        <v>#NUM!</v>
      </c>
      <c r="W1174" s="13" t="e">
        <f t="shared" si="453"/>
        <v>#NUM!</v>
      </c>
      <c r="X1174" s="3" t="e">
        <f t="shared" si="454"/>
        <v>#NUM!</v>
      </c>
      <c r="Y1174" s="3" t="e">
        <f t="shared" si="455"/>
        <v>#NUM!</v>
      </c>
      <c r="Z1174" s="3" t="e">
        <f t="shared" si="456"/>
        <v>#NUM!</v>
      </c>
      <c r="AA1174" s="3" t="e">
        <f t="shared" si="457"/>
        <v>#NUM!</v>
      </c>
    </row>
    <row r="1175" spans="1:27" hidden="1">
      <c r="A1175" s="4">
        <v>41255</v>
      </c>
      <c r="B1175" s="3">
        <v>112.43</v>
      </c>
      <c r="C1175" s="3">
        <f t="shared" si="459"/>
        <v>-1.9548611165852111E-3</v>
      </c>
      <c r="D1175" s="3">
        <f t="shared" si="460"/>
        <v>3.821481985136778E-6</v>
      </c>
      <c r="E1175" s="3">
        <f t="shared" si="461"/>
        <v>7.3472945138018057E-4</v>
      </c>
      <c r="F1175" s="3">
        <f t="shared" si="462"/>
        <v>7.3143734356802229E-2</v>
      </c>
      <c r="G1175" s="3">
        <f t="shared" si="463"/>
        <v>7.672735747909902E-2</v>
      </c>
      <c r="H1175" s="3">
        <f t="shared" si="464"/>
        <v>0.62623962542567413</v>
      </c>
      <c r="J1175" s="3">
        <f t="shared" si="465"/>
        <v>0</v>
      </c>
      <c r="K1175" s="3">
        <f t="shared" si="458"/>
        <v>0</v>
      </c>
      <c r="L1175" s="13">
        <f t="shared" si="466"/>
        <v>0</v>
      </c>
      <c r="M1175" s="3" t="e">
        <f t="shared" si="467"/>
        <v>#DIV/0!</v>
      </c>
      <c r="N1175" s="3" t="e">
        <f t="shared" si="469"/>
        <v>#DIV/0!</v>
      </c>
      <c r="O1175" s="3">
        <v>1164</v>
      </c>
      <c r="P1175" s="3">
        <f t="shared" si="468"/>
        <v>4.6190476190476186</v>
      </c>
      <c r="R1175" s="3" t="e">
        <f t="shared" si="449"/>
        <v>#NUM!</v>
      </c>
      <c r="S1175" s="3" t="e">
        <f t="shared" si="450"/>
        <v>#NUM!</v>
      </c>
      <c r="T1175" s="13" t="e">
        <f t="shared" si="451"/>
        <v>#NUM!</v>
      </c>
      <c r="U1175" s="13" t="e">
        <f t="shared" si="451"/>
        <v>#NUM!</v>
      </c>
      <c r="V1175" s="3" t="e">
        <f t="shared" si="452"/>
        <v>#NUM!</v>
      </c>
      <c r="W1175" s="13" t="e">
        <f t="shared" si="453"/>
        <v>#NUM!</v>
      </c>
      <c r="X1175" s="3" t="e">
        <f t="shared" si="454"/>
        <v>#NUM!</v>
      </c>
      <c r="Y1175" s="3" t="e">
        <f t="shared" si="455"/>
        <v>#NUM!</v>
      </c>
      <c r="Z1175" s="3" t="e">
        <f t="shared" si="456"/>
        <v>#NUM!</v>
      </c>
      <c r="AA1175" s="3" t="e">
        <f t="shared" si="457"/>
        <v>#NUM!</v>
      </c>
    </row>
    <row r="1176" spans="1:27" hidden="1">
      <c r="A1176" s="4">
        <v>41248</v>
      </c>
      <c r="B1176" s="3">
        <v>112.65</v>
      </c>
      <c r="C1176" s="3">
        <f t="shared" si="459"/>
        <v>4.0918043213802133E-3</v>
      </c>
      <c r="D1176" s="3">
        <f t="shared" si="460"/>
        <v>1.6742862604465789E-5</v>
      </c>
      <c r="E1176" s="3">
        <f t="shared" si="461"/>
        <v>9.18209767429355E-4</v>
      </c>
      <c r="F1176" s="3">
        <f t="shared" si="462"/>
        <v>6.1412770761872584E-2</v>
      </c>
      <c r="G1176" s="3">
        <f t="shared" si="463"/>
        <v>9.5882116005228918E-2</v>
      </c>
      <c r="H1176" s="3">
        <f t="shared" si="464"/>
        <v>0.66385736767822134</v>
      </c>
      <c r="J1176" s="3">
        <f t="shared" si="465"/>
        <v>0</v>
      </c>
      <c r="K1176" s="3">
        <f t="shared" si="458"/>
        <v>0</v>
      </c>
      <c r="L1176" s="13">
        <f t="shared" si="466"/>
        <v>0</v>
      </c>
      <c r="M1176" s="3" t="e">
        <f t="shared" si="467"/>
        <v>#DIV/0!</v>
      </c>
      <c r="N1176" s="3" t="e">
        <f t="shared" si="469"/>
        <v>#DIV/0!</v>
      </c>
      <c r="O1176" s="3">
        <v>1165</v>
      </c>
      <c r="P1176" s="3">
        <f t="shared" si="468"/>
        <v>4.6230158730158726</v>
      </c>
      <c r="R1176" s="3" t="e">
        <f t="shared" si="449"/>
        <v>#NUM!</v>
      </c>
      <c r="S1176" s="3" t="e">
        <f t="shared" si="450"/>
        <v>#NUM!</v>
      </c>
      <c r="T1176" s="13" t="e">
        <f t="shared" si="451"/>
        <v>#NUM!</v>
      </c>
      <c r="U1176" s="13" t="e">
        <f t="shared" si="451"/>
        <v>#NUM!</v>
      </c>
      <c r="V1176" s="3" t="e">
        <f t="shared" si="452"/>
        <v>#NUM!</v>
      </c>
      <c r="W1176" s="13" t="e">
        <f t="shared" si="453"/>
        <v>#NUM!</v>
      </c>
      <c r="X1176" s="3" t="e">
        <f t="shared" si="454"/>
        <v>#NUM!</v>
      </c>
      <c r="Y1176" s="3" t="e">
        <f t="shared" si="455"/>
        <v>#NUM!</v>
      </c>
      <c r="Z1176" s="3" t="e">
        <f t="shared" si="456"/>
        <v>#NUM!</v>
      </c>
      <c r="AA1176" s="3" t="e">
        <f t="shared" si="457"/>
        <v>#NUM!</v>
      </c>
    </row>
    <row r="1177" spans="1:27" hidden="1">
      <c r="A1177" s="4">
        <v>41241</v>
      </c>
      <c r="B1177" s="3">
        <v>112.19</v>
      </c>
      <c r="C1177" s="3">
        <f t="shared" si="459"/>
        <v>1.201592649455294E-2</v>
      </c>
      <c r="D1177" s="3">
        <f t="shared" si="460"/>
        <v>1.4438248952249931E-4</v>
      </c>
      <c r="E1177" s="3">
        <f t="shared" si="461"/>
        <v>9.1061843031448216E-4</v>
      </c>
      <c r="F1177" s="3">
        <f t="shared" si="462"/>
        <v>6.034611527808581E-2</v>
      </c>
      <c r="G1177" s="3">
        <f t="shared" si="463"/>
        <v>9.5809970439376418E-2</v>
      </c>
      <c r="H1177" s="3">
        <f t="shared" si="464"/>
        <v>0.60771677985020434</v>
      </c>
      <c r="J1177" s="3">
        <f t="shared" si="465"/>
        <v>0</v>
      </c>
      <c r="K1177" s="3">
        <f t="shared" si="458"/>
        <v>0</v>
      </c>
      <c r="L1177" s="13">
        <f t="shared" si="466"/>
        <v>0</v>
      </c>
      <c r="M1177" s="3" t="e">
        <f t="shared" si="467"/>
        <v>#DIV/0!</v>
      </c>
      <c r="N1177" s="3" t="e">
        <f t="shared" si="469"/>
        <v>#DIV/0!</v>
      </c>
      <c r="O1177" s="3">
        <v>1166</v>
      </c>
      <c r="P1177" s="3">
        <f t="shared" si="468"/>
        <v>4.6269841269841274</v>
      </c>
      <c r="R1177" s="3" t="e">
        <f t="shared" si="449"/>
        <v>#NUM!</v>
      </c>
      <c r="S1177" s="3" t="e">
        <f t="shared" si="450"/>
        <v>#NUM!</v>
      </c>
      <c r="T1177" s="13" t="e">
        <f t="shared" si="451"/>
        <v>#NUM!</v>
      </c>
      <c r="U1177" s="13" t="e">
        <f t="shared" si="451"/>
        <v>#NUM!</v>
      </c>
      <c r="V1177" s="3" t="e">
        <f t="shared" si="452"/>
        <v>#NUM!</v>
      </c>
      <c r="W1177" s="13" t="e">
        <f t="shared" si="453"/>
        <v>#NUM!</v>
      </c>
      <c r="X1177" s="3" t="e">
        <f t="shared" si="454"/>
        <v>#NUM!</v>
      </c>
      <c r="Y1177" s="3" t="e">
        <f t="shared" si="455"/>
        <v>#NUM!</v>
      </c>
      <c r="Z1177" s="3" t="e">
        <f t="shared" si="456"/>
        <v>#NUM!</v>
      </c>
      <c r="AA1177" s="3" t="e">
        <f t="shared" si="457"/>
        <v>#NUM!</v>
      </c>
    </row>
    <row r="1178" spans="1:27" hidden="1">
      <c r="A1178" s="4">
        <v>41234</v>
      </c>
      <c r="B1178" s="3">
        <v>110.85</v>
      </c>
      <c r="C1178" s="3">
        <f t="shared" si="459"/>
        <v>1.8044027475868027E-4</v>
      </c>
      <c r="D1178" s="3">
        <f t="shared" si="460"/>
        <v>3.2558692754988029E-8</v>
      </c>
      <c r="E1178" s="3">
        <f t="shared" si="461"/>
        <v>7.8966470087186286E-4</v>
      </c>
      <c r="F1178" s="3">
        <f t="shared" si="462"/>
        <v>5.317051522705709E-2</v>
      </c>
      <c r="G1178" s="3">
        <f t="shared" si="463"/>
        <v>9.038086028907738E-2</v>
      </c>
      <c r="H1178" s="3">
        <f t="shared" si="464"/>
        <v>0.59236230473259155</v>
      </c>
      <c r="J1178" s="3">
        <f t="shared" si="465"/>
        <v>0</v>
      </c>
      <c r="K1178" s="3">
        <f t="shared" si="458"/>
        <v>0</v>
      </c>
      <c r="L1178" s="13">
        <f t="shared" si="466"/>
        <v>0</v>
      </c>
      <c r="M1178" s="3" t="e">
        <f t="shared" si="467"/>
        <v>#DIV/0!</v>
      </c>
      <c r="N1178" s="3" t="e">
        <f t="shared" si="469"/>
        <v>#DIV/0!</v>
      </c>
      <c r="O1178" s="3">
        <v>1167</v>
      </c>
      <c r="P1178" s="3">
        <f t="shared" si="468"/>
        <v>4.6309523809523814</v>
      </c>
      <c r="R1178" s="3" t="e">
        <f t="shared" ref="R1178:R1241" si="470">(LN(L1178/1000)+(Q1178+((N1178^2)/2))*P1178)/(N1178*SQRT(P1178))</f>
        <v>#NUM!</v>
      </c>
      <c r="S1178" s="3" t="e">
        <f t="shared" ref="S1178:S1241" si="471">R1178-(N1178*SQRT(P1178))</f>
        <v>#NUM!</v>
      </c>
      <c r="T1178" s="13" t="e">
        <f t="shared" ref="T1178:U1241" si="472">_xlfn.NORM.S.DIST(R1178,TRUE)</f>
        <v>#NUM!</v>
      </c>
      <c r="U1178" s="13" t="e">
        <f t="shared" si="472"/>
        <v>#NUM!</v>
      </c>
      <c r="V1178" s="3" t="e">
        <f t="shared" ref="V1178:V1241" si="473">(L1178*T1178) - ( 1000* EXP(-Q1178*P1178) *U1178 )</f>
        <v>#NUM!</v>
      </c>
      <c r="W1178" s="13" t="e">
        <f t="shared" ref="W1178:W1241" si="474">T1178</f>
        <v>#NUM!</v>
      </c>
      <c r="X1178" s="3" t="e">
        <f t="shared" ref="X1178:X1241" si="475" xml:space="preserve"> _xlfn.NORM.S.DIST(R1178,FALSE) / ( L1178 * N1178 * SQRT(P1178) )</f>
        <v>#NUM!</v>
      </c>
      <c r="Y1178" s="3" t="e">
        <f t="shared" ref="Y1178:Y1241" si="476">- ( (L1178* _xlfn.NORM.S.DIST(R1178,FALSE)  * N1178  ) / ( 2* SQRT(P1178) ) ) - Q1178 * 1000 * ( EXP(-Q1178*P1178) ) *U1178</f>
        <v>#NUM!</v>
      </c>
      <c r="Z1178" s="3" t="e">
        <f t="shared" ref="Z1178:Z1241" si="477" xml:space="preserve"> L1178 * SQRT(P1178) * _xlfn.NORM.S.DIST(R1178,FALSE)</f>
        <v>#NUM!</v>
      </c>
      <c r="AA1178" s="3" t="e">
        <f t="shared" ref="AA1178:AA1241" si="478">1000 * P1178 * EXP(-Q1178*P1178) * U1178</f>
        <v>#NUM!</v>
      </c>
    </row>
    <row r="1179" spans="1:27" hidden="1">
      <c r="A1179" s="4">
        <v>41227</v>
      </c>
      <c r="B1179" s="3">
        <v>110.83</v>
      </c>
      <c r="C1179" s="3">
        <f t="shared" si="459"/>
        <v>5.4151625872019622E-4</v>
      </c>
      <c r="D1179" s="3">
        <f t="shared" si="460"/>
        <v>2.9323985845831848E-7</v>
      </c>
      <c r="E1179" s="3">
        <f t="shared" si="461"/>
        <v>1.0018185826977852E-3</v>
      </c>
      <c r="F1179" s="3">
        <f t="shared" si="462"/>
        <v>6.7556695717550644E-2</v>
      </c>
      <c r="G1179" s="3">
        <f t="shared" si="463"/>
        <v>9.8730201286838501E-2</v>
      </c>
      <c r="H1179" s="3">
        <f t="shared" si="464"/>
        <v>0.59519064642378006</v>
      </c>
      <c r="J1179" s="3">
        <f t="shared" si="465"/>
        <v>0</v>
      </c>
      <c r="K1179" s="3">
        <f t="shared" si="458"/>
        <v>0</v>
      </c>
      <c r="L1179" s="13">
        <f t="shared" si="466"/>
        <v>0</v>
      </c>
      <c r="M1179" s="3" t="e">
        <f t="shared" si="467"/>
        <v>#DIV/0!</v>
      </c>
      <c r="N1179" s="3" t="e">
        <f t="shared" si="469"/>
        <v>#DIV/0!</v>
      </c>
      <c r="O1179" s="3">
        <v>1168</v>
      </c>
      <c r="P1179" s="3">
        <f t="shared" si="468"/>
        <v>4.6349206349206353</v>
      </c>
      <c r="R1179" s="3" t="e">
        <f t="shared" si="470"/>
        <v>#NUM!</v>
      </c>
      <c r="S1179" s="3" t="e">
        <f t="shared" si="471"/>
        <v>#NUM!</v>
      </c>
      <c r="T1179" s="13" t="e">
        <f t="shared" si="472"/>
        <v>#NUM!</v>
      </c>
      <c r="U1179" s="13" t="e">
        <f t="shared" si="472"/>
        <v>#NUM!</v>
      </c>
      <c r="V1179" s="3" t="e">
        <f t="shared" si="473"/>
        <v>#NUM!</v>
      </c>
      <c r="W1179" s="13" t="e">
        <f t="shared" si="474"/>
        <v>#NUM!</v>
      </c>
      <c r="X1179" s="3" t="e">
        <f t="shared" si="475"/>
        <v>#NUM!</v>
      </c>
      <c r="Y1179" s="3" t="e">
        <f t="shared" si="476"/>
        <v>#NUM!</v>
      </c>
      <c r="Z1179" s="3" t="e">
        <f t="shared" si="477"/>
        <v>#NUM!</v>
      </c>
      <c r="AA1179" s="3" t="e">
        <f t="shared" si="478"/>
        <v>#NUM!</v>
      </c>
    </row>
    <row r="1180" spans="1:27" hidden="1">
      <c r="A1180" s="4">
        <v>41220</v>
      </c>
      <c r="B1180" s="3">
        <v>110.77</v>
      </c>
      <c r="C1180" s="3">
        <f t="shared" si="459"/>
        <v>6.0669358002071148E-3</v>
      </c>
      <c r="D1180" s="3">
        <f t="shared" si="460"/>
        <v>3.6807710003834746E-5</v>
      </c>
      <c r="E1180" s="3">
        <f t="shared" si="461"/>
        <v>1.0149326275197218E-3</v>
      </c>
      <c r="F1180" s="3">
        <f t="shared" si="462"/>
        <v>6.3353583538962338E-2</v>
      </c>
      <c r="G1180" s="3">
        <f t="shared" si="463"/>
        <v>0.10128936213637975</v>
      </c>
      <c r="H1180" s="3">
        <f t="shared" si="464"/>
        <v>0.46461115465360914</v>
      </c>
      <c r="J1180" s="3">
        <f t="shared" si="465"/>
        <v>0</v>
      </c>
      <c r="K1180" s="3">
        <f t="shared" si="458"/>
        <v>0</v>
      </c>
      <c r="L1180" s="13">
        <f t="shared" si="466"/>
        <v>0</v>
      </c>
      <c r="M1180" s="3" t="e">
        <f t="shared" si="467"/>
        <v>#DIV/0!</v>
      </c>
      <c r="N1180" s="3" t="e">
        <f t="shared" si="469"/>
        <v>#DIV/0!</v>
      </c>
      <c r="O1180" s="3">
        <v>1169</v>
      </c>
      <c r="P1180" s="3">
        <f t="shared" si="468"/>
        <v>4.6388888888888893</v>
      </c>
      <c r="R1180" s="3" t="e">
        <f t="shared" si="470"/>
        <v>#NUM!</v>
      </c>
      <c r="S1180" s="3" t="e">
        <f t="shared" si="471"/>
        <v>#NUM!</v>
      </c>
      <c r="T1180" s="13" t="e">
        <f t="shared" si="472"/>
        <v>#NUM!</v>
      </c>
      <c r="U1180" s="13" t="e">
        <f t="shared" si="472"/>
        <v>#NUM!</v>
      </c>
      <c r="V1180" s="3" t="e">
        <f t="shared" si="473"/>
        <v>#NUM!</v>
      </c>
      <c r="W1180" s="13" t="e">
        <f t="shared" si="474"/>
        <v>#NUM!</v>
      </c>
      <c r="X1180" s="3" t="e">
        <f t="shared" si="475"/>
        <v>#NUM!</v>
      </c>
      <c r="Y1180" s="3" t="e">
        <f t="shared" si="476"/>
        <v>#NUM!</v>
      </c>
      <c r="Z1180" s="3" t="e">
        <f t="shared" si="477"/>
        <v>#NUM!</v>
      </c>
      <c r="AA1180" s="3" t="e">
        <f t="shared" si="478"/>
        <v>#NUM!</v>
      </c>
    </row>
    <row r="1181" spans="1:27" hidden="1">
      <c r="A1181" s="4">
        <v>41212</v>
      </c>
      <c r="B1181" s="3">
        <v>110.1</v>
      </c>
      <c r="C1181" s="3">
        <f t="shared" si="459"/>
        <v>9.0830646322420479E-5</v>
      </c>
      <c r="D1181" s="3">
        <f t="shared" si="460"/>
        <v>8.2502063113486374E-9</v>
      </c>
      <c r="E1181" s="3">
        <f t="shared" si="461"/>
        <v>9.8183240758536734E-4</v>
      </c>
      <c r="F1181" s="3">
        <f t="shared" si="462"/>
        <v>5.9212132111447019E-2</v>
      </c>
      <c r="G1181" s="3">
        <f t="shared" si="463"/>
        <v>0.10080803581257822</v>
      </c>
      <c r="H1181" s="3">
        <f t="shared" si="464"/>
        <v>0.45881957817416708</v>
      </c>
      <c r="J1181" s="3">
        <f t="shared" si="465"/>
        <v>0</v>
      </c>
      <c r="K1181" s="3">
        <f t="shared" si="458"/>
        <v>0</v>
      </c>
      <c r="L1181" s="13">
        <f t="shared" si="466"/>
        <v>0</v>
      </c>
      <c r="M1181" s="3" t="e">
        <f t="shared" si="467"/>
        <v>#DIV/0!</v>
      </c>
      <c r="N1181" s="3" t="e">
        <f t="shared" si="469"/>
        <v>#DIV/0!</v>
      </c>
      <c r="O1181" s="3">
        <v>1170</v>
      </c>
      <c r="P1181" s="3">
        <f t="shared" si="468"/>
        <v>4.6428571428571432</v>
      </c>
      <c r="R1181" s="3" t="e">
        <f t="shared" si="470"/>
        <v>#NUM!</v>
      </c>
      <c r="S1181" s="3" t="e">
        <f t="shared" si="471"/>
        <v>#NUM!</v>
      </c>
      <c r="T1181" s="13" t="e">
        <f t="shared" si="472"/>
        <v>#NUM!</v>
      </c>
      <c r="U1181" s="13" t="e">
        <f t="shared" si="472"/>
        <v>#NUM!</v>
      </c>
      <c r="V1181" s="3" t="e">
        <f t="shared" si="473"/>
        <v>#NUM!</v>
      </c>
      <c r="W1181" s="13" t="e">
        <f t="shared" si="474"/>
        <v>#NUM!</v>
      </c>
      <c r="X1181" s="3" t="e">
        <f t="shared" si="475"/>
        <v>#NUM!</v>
      </c>
      <c r="Y1181" s="3" t="e">
        <f t="shared" si="476"/>
        <v>#NUM!</v>
      </c>
      <c r="Z1181" s="3" t="e">
        <f t="shared" si="477"/>
        <v>#NUM!</v>
      </c>
      <c r="AA1181" s="3" t="e">
        <f t="shared" si="478"/>
        <v>#NUM!</v>
      </c>
    </row>
    <row r="1182" spans="1:27" hidden="1">
      <c r="A1182" s="4">
        <v>41206</v>
      </c>
      <c r="B1182" s="3">
        <v>110.09</v>
      </c>
      <c r="C1182" s="3">
        <f t="shared" si="459"/>
        <v>-2.724671920947768E-4</v>
      </c>
      <c r="D1182" s="3">
        <f t="shared" si="460"/>
        <v>7.4238370768011998E-8</v>
      </c>
      <c r="E1182" s="3">
        <f t="shared" si="461"/>
        <v>1.3985051420567119E-3</v>
      </c>
      <c r="F1182" s="3">
        <f t="shared" si="462"/>
        <v>3.8708536226733786E-2</v>
      </c>
      <c r="G1182" s="3">
        <f t="shared" si="463"/>
        <v>0.12914024856922129</v>
      </c>
      <c r="H1182" s="3">
        <f t="shared" si="464"/>
        <v>0.45629155888796574</v>
      </c>
      <c r="J1182" s="3">
        <f t="shared" si="465"/>
        <v>0</v>
      </c>
      <c r="K1182" s="3">
        <f t="shared" si="458"/>
        <v>0</v>
      </c>
      <c r="L1182" s="13">
        <f t="shared" si="466"/>
        <v>0</v>
      </c>
      <c r="M1182" s="3" t="e">
        <f t="shared" si="467"/>
        <v>#DIV/0!</v>
      </c>
      <c r="N1182" s="3" t="e">
        <f t="shared" si="469"/>
        <v>#DIV/0!</v>
      </c>
      <c r="O1182" s="3">
        <v>1171</v>
      </c>
      <c r="P1182" s="3">
        <f t="shared" si="468"/>
        <v>4.6468253968253972</v>
      </c>
      <c r="R1182" s="3" t="e">
        <f t="shared" si="470"/>
        <v>#NUM!</v>
      </c>
      <c r="S1182" s="3" t="e">
        <f t="shared" si="471"/>
        <v>#NUM!</v>
      </c>
      <c r="T1182" s="13" t="e">
        <f t="shared" si="472"/>
        <v>#NUM!</v>
      </c>
      <c r="U1182" s="13" t="e">
        <f t="shared" si="472"/>
        <v>#NUM!</v>
      </c>
      <c r="V1182" s="3" t="e">
        <f t="shared" si="473"/>
        <v>#NUM!</v>
      </c>
      <c r="W1182" s="13" t="e">
        <f t="shared" si="474"/>
        <v>#NUM!</v>
      </c>
      <c r="X1182" s="3" t="e">
        <f t="shared" si="475"/>
        <v>#NUM!</v>
      </c>
      <c r="Y1182" s="3" t="e">
        <f t="shared" si="476"/>
        <v>#NUM!</v>
      </c>
      <c r="Z1182" s="3" t="e">
        <f t="shared" si="477"/>
        <v>#NUM!</v>
      </c>
      <c r="AA1182" s="3" t="e">
        <f t="shared" si="478"/>
        <v>#NUM!</v>
      </c>
    </row>
    <row r="1183" spans="1:27" hidden="1">
      <c r="A1183" s="4">
        <v>41199</v>
      </c>
      <c r="B1183" s="3">
        <v>110.12</v>
      </c>
      <c r="C1183" s="3">
        <f t="shared" si="459"/>
        <v>3.912474851163761E-3</v>
      </c>
      <c r="D1183" s="3">
        <f t="shared" si="460"/>
        <v>1.5307459460988893E-5</v>
      </c>
      <c r="E1183" s="3">
        <f t="shared" si="461"/>
        <v>1.4696454077081005E-3</v>
      </c>
      <c r="F1183" s="3">
        <f t="shared" si="462"/>
        <v>4.7419872064693169E-2</v>
      </c>
      <c r="G1183" s="3">
        <f t="shared" si="463"/>
        <v>0.13077035692061098</v>
      </c>
      <c r="H1183" s="3">
        <f t="shared" si="464"/>
        <v>0.45507771054434365</v>
      </c>
      <c r="J1183" s="3">
        <f t="shared" si="465"/>
        <v>0</v>
      </c>
      <c r="K1183" s="3">
        <f t="shared" si="458"/>
        <v>0</v>
      </c>
      <c r="L1183" s="13">
        <f t="shared" si="466"/>
        <v>0</v>
      </c>
      <c r="M1183" s="3" t="e">
        <f t="shared" si="467"/>
        <v>#DIV/0!</v>
      </c>
      <c r="N1183" s="3" t="e">
        <f t="shared" si="469"/>
        <v>#DIV/0!</v>
      </c>
      <c r="O1183" s="3">
        <v>1172</v>
      </c>
      <c r="P1183" s="3">
        <f t="shared" si="468"/>
        <v>4.6507936507936511</v>
      </c>
      <c r="R1183" s="3" t="e">
        <f t="shared" si="470"/>
        <v>#NUM!</v>
      </c>
      <c r="S1183" s="3" t="e">
        <f t="shared" si="471"/>
        <v>#NUM!</v>
      </c>
      <c r="T1183" s="13" t="e">
        <f t="shared" si="472"/>
        <v>#NUM!</v>
      </c>
      <c r="U1183" s="13" t="e">
        <f t="shared" si="472"/>
        <v>#NUM!</v>
      </c>
      <c r="V1183" s="3" t="e">
        <f t="shared" si="473"/>
        <v>#NUM!</v>
      </c>
      <c r="W1183" s="13" t="e">
        <f t="shared" si="474"/>
        <v>#NUM!</v>
      </c>
      <c r="X1183" s="3" t="e">
        <f t="shared" si="475"/>
        <v>#NUM!</v>
      </c>
      <c r="Y1183" s="3" t="e">
        <f t="shared" si="476"/>
        <v>#NUM!</v>
      </c>
      <c r="Z1183" s="3" t="e">
        <f t="shared" si="477"/>
        <v>#NUM!</v>
      </c>
      <c r="AA1183" s="3" t="e">
        <f t="shared" si="478"/>
        <v>#NUM!</v>
      </c>
    </row>
    <row r="1184" spans="1:27" hidden="1">
      <c r="A1184" s="4">
        <v>41192</v>
      </c>
      <c r="B1184" s="3">
        <v>109.69</v>
      </c>
      <c r="C1184" s="3">
        <f t="shared" si="459"/>
        <v>1.9163212507642771E-3</v>
      </c>
      <c r="D1184" s="3">
        <f t="shared" si="460"/>
        <v>3.6722871361307636E-6</v>
      </c>
      <c r="E1184" s="3">
        <f t="shared" si="461"/>
        <v>1.4977905102100723E-3</v>
      </c>
      <c r="F1184" s="3">
        <f t="shared" si="462"/>
        <v>5.0099252943364564E-2</v>
      </c>
      <c r="G1184" s="3">
        <f t="shared" si="463"/>
        <v>0.1314948717136622</v>
      </c>
      <c r="H1184" s="3">
        <f t="shared" si="464"/>
        <v>0.4543217913649229</v>
      </c>
      <c r="J1184" s="3">
        <f t="shared" si="465"/>
        <v>0</v>
      </c>
      <c r="K1184" s="3">
        <f t="shared" si="458"/>
        <v>0</v>
      </c>
      <c r="L1184" s="13">
        <f t="shared" si="466"/>
        <v>0</v>
      </c>
      <c r="M1184" s="3" t="e">
        <f t="shared" si="467"/>
        <v>#DIV/0!</v>
      </c>
      <c r="N1184" s="3" t="e">
        <f t="shared" si="469"/>
        <v>#DIV/0!</v>
      </c>
      <c r="O1184" s="3">
        <v>1173</v>
      </c>
      <c r="P1184" s="3">
        <f t="shared" si="468"/>
        <v>4.6547619047619051</v>
      </c>
      <c r="R1184" s="3" t="e">
        <f t="shared" si="470"/>
        <v>#NUM!</v>
      </c>
      <c r="S1184" s="3" t="e">
        <f t="shared" si="471"/>
        <v>#NUM!</v>
      </c>
      <c r="T1184" s="13" t="e">
        <f t="shared" si="472"/>
        <v>#NUM!</v>
      </c>
      <c r="U1184" s="13" t="e">
        <f t="shared" si="472"/>
        <v>#NUM!</v>
      </c>
      <c r="V1184" s="3" t="e">
        <f t="shared" si="473"/>
        <v>#NUM!</v>
      </c>
      <c r="W1184" s="13" t="e">
        <f t="shared" si="474"/>
        <v>#NUM!</v>
      </c>
      <c r="X1184" s="3" t="e">
        <f t="shared" si="475"/>
        <v>#NUM!</v>
      </c>
      <c r="Y1184" s="3" t="e">
        <f t="shared" si="476"/>
        <v>#NUM!</v>
      </c>
      <c r="Z1184" s="3" t="e">
        <f t="shared" si="477"/>
        <v>#NUM!</v>
      </c>
      <c r="AA1184" s="3" t="e">
        <f t="shared" si="478"/>
        <v>#NUM!</v>
      </c>
    </row>
    <row r="1185" spans="1:27" hidden="1">
      <c r="A1185" s="4">
        <v>41185</v>
      </c>
      <c r="B1185" s="3">
        <v>109.48</v>
      </c>
      <c r="C1185" s="3">
        <f t="shared" si="459"/>
        <v>4.3022630322111744E-3</v>
      </c>
      <c r="D1185" s="3">
        <f t="shared" si="460"/>
        <v>1.850946719833089E-5</v>
      </c>
      <c r="E1185" s="3">
        <f t="shared" si="461"/>
        <v>1.5230845869216162E-3</v>
      </c>
      <c r="F1185" s="3">
        <f t="shared" si="462"/>
        <v>5.3564972555291225E-2</v>
      </c>
      <c r="G1185" s="3">
        <f t="shared" si="463"/>
        <v>0.13184561363866992</v>
      </c>
      <c r="H1185" s="3">
        <f t="shared" si="464"/>
        <v>0.45637424796917009</v>
      </c>
      <c r="J1185" s="3">
        <f t="shared" si="465"/>
        <v>0</v>
      </c>
      <c r="K1185" s="3">
        <f t="shared" si="458"/>
        <v>0</v>
      </c>
      <c r="L1185" s="13">
        <f t="shared" si="466"/>
        <v>0</v>
      </c>
      <c r="M1185" s="3" t="e">
        <f t="shared" si="467"/>
        <v>#DIV/0!</v>
      </c>
      <c r="N1185" s="3" t="e">
        <f t="shared" si="469"/>
        <v>#DIV/0!</v>
      </c>
      <c r="O1185" s="3">
        <v>1174</v>
      </c>
      <c r="P1185" s="3">
        <f t="shared" si="468"/>
        <v>4.6587301587301591</v>
      </c>
      <c r="R1185" s="3" t="e">
        <f t="shared" si="470"/>
        <v>#NUM!</v>
      </c>
      <c r="S1185" s="3" t="e">
        <f t="shared" si="471"/>
        <v>#NUM!</v>
      </c>
      <c r="T1185" s="13" t="e">
        <f t="shared" si="472"/>
        <v>#NUM!</v>
      </c>
      <c r="U1185" s="13" t="e">
        <f t="shared" si="472"/>
        <v>#NUM!</v>
      </c>
      <c r="V1185" s="3" t="e">
        <f t="shared" si="473"/>
        <v>#NUM!</v>
      </c>
      <c r="W1185" s="13" t="e">
        <f t="shared" si="474"/>
        <v>#NUM!</v>
      </c>
      <c r="X1185" s="3" t="e">
        <f t="shared" si="475"/>
        <v>#NUM!</v>
      </c>
      <c r="Y1185" s="3" t="e">
        <f t="shared" si="476"/>
        <v>#NUM!</v>
      </c>
      <c r="Z1185" s="3" t="e">
        <f t="shared" si="477"/>
        <v>#NUM!</v>
      </c>
      <c r="AA1185" s="3" t="e">
        <f t="shared" si="478"/>
        <v>#NUM!</v>
      </c>
    </row>
    <row r="1186" spans="1:27" hidden="1">
      <c r="A1186" s="4">
        <v>41178</v>
      </c>
      <c r="B1186" s="3">
        <v>109.01</v>
      </c>
      <c r="C1186" s="3">
        <f t="shared" si="459"/>
        <v>-1.0085729548847744E-3</v>
      </c>
      <c r="D1186" s="3">
        <f t="shared" si="460"/>
        <v>1.0172194053250052E-6</v>
      </c>
      <c r="E1186" s="3">
        <f t="shared" si="461"/>
        <v>1.5046122589332696E-3</v>
      </c>
      <c r="F1186" s="3">
        <f t="shared" si="462"/>
        <v>4.9069994163069383E-2</v>
      </c>
      <c r="G1186" s="3">
        <f t="shared" si="463"/>
        <v>0.13206498376347187</v>
      </c>
      <c r="H1186" s="3">
        <f t="shared" si="464"/>
        <v>0.45592902580889438</v>
      </c>
      <c r="J1186" s="3">
        <f t="shared" si="465"/>
        <v>0</v>
      </c>
      <c r="K1186" s="3">
        <f t="shared" si="458"/>
        <v>0</v>
      </c>
      <c r="L1186" s="13">
        <f t="shared" si="466"/>
        <v>0</v>
      </c>
      <c r="M1186" s="3" t="e">
        <f t="shared" si="467"/>
        <v>#DIV/0!</v>
      </c>
      <c r="N1186" s="3" t="e">
        <f t="shared" si="469"/>
        <v>#DIV/0!</v>
      </c>
      <c r="O1186" s="3">
        <v>1175</v>
      </c>
      <c r="P1186" s="3">
        <f t="shared" si="468"/>
        <v>4.662698412698413</v>
      </c>
      <c r="R1186" s="3" t="e">
        <f t="shared" si="470"/>
        <v>#NUM!</v>
      </c>
      <c r="S1186" s="3" t="e">
        <f t="shared" si="471"/>
        <v>#NUM!</v>
      </c>
      <c r="T1186" s="13" t="e">
        <f t="shared" si="472"/>
        <v>#NUM!</v>
      </c>
      <c r="U1186" s="13" t="e">
        <f t="shared" si="472"/>
        <v>#NUM!</v>
      </c>
      <c r="V1186" s="3" t="e">
        <f t="shared" si="473"/>
        <v>#NUM!</v>
      </c>
      <c r="W1186" s="13" t="e">
        <f t="shared" si="474"/>
        <v>#NUM!</v>
      </c>
      <c r="X1186" s="3" t="e">
        <f t="shared" si="475"/>
        <v>#NUM!</v>
      </c>
      <c r="Y1186" s="3" t="e">
        <f t="shared" si="476"/>
        <v>#NUM!</v>
      </c>
      <c r="Z1186" s="3" t="e">
        <f t="shared" si="477"/>
        <v>#NUM!</v>
      </c>
      <c r="AA1186" s="3" t="e">
        <f t="shared" si="478"/>
        <v>#NUM!</v>
      </c>
    </row>
    <row r="1187" spans="1:27" hidden="1">
      <c r="A1187" s="4">
        <v>41171</v>
      </c>
      <c r="B1187" s="3">
        <v>109.12</v>
      </c>
      <c r="C1187" s="3">
        <f t="shared" si="459"/>
        <v>3.6663611776433327E-4</v>
      </c>
      <c r="D1187" s="3">
        <f t="shared" si="460"/>
        <v>1.3442204284930205E-7</v>
      </c>
      <c r="E1187" s="3">
        <f t="shared" si="461"/>
        <v>1.5131302360972519E-3</v>
      </c>
      <c r="F1187" s="3">
        <f t="shared" si="462"/>
        <v>5.3166478478292589E-2</v>
      </c>
      <c r="G1187" s="3">
        <f t="shared" si="463"/>
        <v>0.13147104655224376</v>
      </c>
      <c r="H1187" s="3">
        <f t="shared" si="464"/>
        <v>0.4702090148384559</v>
      </c>
      <c r="J1187" s="3">
        <f t="shared" si="465"/>
        <v>0</v>
      </c>
      <c r="K1187" s="3">
        <f t="shared" si="458"/>
        <v>0</v>
      </c>
      <c r="L1187" s="13">
        <f t="shared" si="466"/>
        <v>0</v>
      </c>
      <c r="M1187" s="3" t="e">
        <f t="shared" si="467"/>
        <v>#DIV/0!</v>
      </c>
      <c r="N1187" s="3" t="e">
        <f t="shared" si="469"/>
        <v>#DIV/0!</v>
      </c>
      <c r="O1187" s="3">
        <v>1176</v>
      </c>
      <c r="P1187" s="3">
        <f t="shared" si="468"/>
        <v>4.666666666666667</v>
      </c>
      <c r="R1187" s="3" t="e">
        <f t="shared" si="470"/>
        <v>#NUM!</v>
      </c>
      <c r="S1187" s="3" t="e">
        <f t="shared" si="471"/>
        <v>#NUM!</v>
      </c>
      <c r="T1187" s="13" t="e">
        <f t="shared" si="472"/>
        <v>#NUM!</v>
      </c>
      <c r="U1187" s="13" t="e">
        <f t="shared" si="472"/>
        <v>#NUM!</v>
      </c>
      <c r="V1187" s="3" t="e">
        <f t="shared" si="473"/>
        <v>#NUM!</v>
      </c>
      <c r="W1187" s="13" t="e">
        <f t="shared" si="474"/>
        <v>#NUM!</v>
      </c>
      <c r="X1187" s="3" t="e">
        <f t="shared" si="475"/>
        <v>#NUM!</v>
      </c>
      <c r="Y1187" s="3" t="e">
        <f t="shared" si="476"/>
        <v>#NUM!</v>
      </c>
      <c r="Z1187" s="3" t="e">
        <f t="shared" si="477"/>
        <v>#NUM!</v>
      </c>
      <c r="AA1187" s="3" t="e">
        <f t="shared" si="478"/>
        <v>#NUM!</v>
      </c>
    </row>
    <row r="1188" spans="1:27" hidden="1">
      <c r="A1188" s="4">
        <v>41164</v>
      </c>
      <c r="B1188" s="3">
        <v>109.08</v>
      </c>
      <c r="C1188" s="3">
        <f t="shared" si="459"/>
        <v>1.3010564149762111E-2</v>
      </c>
      <c r="D1188" s="3">
        <f t="shared" si="460"/>
        <v>1.6927477949507509E-4</v>
      </c>
      <c r="E1188" s="3">
        <f t="shared" si="461"/>
        <v>1.5456965431002044E-3</v>
      </c>
      <c r="F1188" s="3">
        <f t="shared" si="462"/>
        <v>5.8518297488078151E-2</v>
      </c>
      <c r="G1188" s="3">
        <f t="shared" si="463"/>
        <v>0.13159943018225251</v>
      </c>
      <c r="H1188" s="3">
        <f t="shared" si="464"/>
        <v>0.47205018422526601</v>
      </c>
      <c r="J1188" s="3">
        <f t="shared" si="465"/>
        <v>0</v>
      </c>
      <c r="K1188" s="3">
        <f t="shared" si="458"/>
        <v>0</v>
      </c>
      <c r="L1188" s="13">
        <f t="shared" si="466"/>
        <v>0</v>
      </c>
      <c r="M1188" s="3" t="e">
        <f t="shared" si="467"/>
        <v>#DIV/0!</v>
      </c>
      <c r="N1188" s="3" t="e">
        <f t="shared" si="469"/>
        <v>#DIV/0!</v>
      </c>
      <c r="O1188" s="3">
        <v>1177</v>
      </c>
      <c r="P1188" s="3">
        <f t="shared" si="468"/>
        <v>4.6706349206349209</v>
      </c>
      <c r="R1188" s="3" t="e">
        <f t="shared" si="470"/>
        <v>#NUM!</v>
      </c>
      <c r="S1188" s="3" t="e">
        <f t="shared" si="471"/>
        <v>#NUM!</v>
      </c>
      <c r="T1188" s="13" t="e">
        <f t="shared" si="472"/>
        <v>#NUM!</v>
      </c>
      <c r="U1188" s="13" t="e">
        <f t="shared" si="472"/>
        <v>#NUM!</v>
      </c>
      <c r="V1188" s="3" t="e">
        <f t="shared" si="473"/>
        <v>#NUM!</v>
      </c>
      <c r="W1188" s="13" t="e">
        <f t="shared" si="474"/>
        <v>#NUM!</v>
      </c>
      <c r="X1188" s="3" t="e">
        <f t="shared" si="475"/>
        <v>#NUM!</v>
      </c>
      <c r="Y1188" s="3" t="e">
        <f t="shared" si="476"/>
        <v>#NUM!</v>
      </c>
      <c r="Z1188" s="3" t="e">
        <f t="shared" si="477"/>
        <v>#NUM!</v>
      </c>
      <c r="AA1188" s="3" t="e">
        <f t="shared" si="478"/>
        <v>#NUM!</v>
      </c>
    </row>
    <row r="1189" spans="1:27" hidden="1">
      <c r="A1189" s="4">
        <v>41157</v>
      </c>
      <c r="B1189" s="3">
        <v>107.67</v>
      </c>
      <c r="C1189" s="3">
        <f t="shared" si="459"/>
        <v>5.4013914148419587E-3</v>
      </c>
      <c r="D1189" s="3">
        <f t="shared" si="460"/>
        <v>2.9175029216328417E-5</v>
      </c>
      <c r="E1189" s="3">
        <f t="shared" si="461"/>
        <v>1.3838088555790113E-3</v>
      </c>
      <c r="F1189" s="3">
        <f t="shared" si="462"/>
        <v>4.2789812814481284E-2</v>
      </c>
      <c r="G1189" s="3">
        <f t="shared" si="463"/>
        <v>0.12760282790540178</v>
      </c>
      <c r="H1189" s="3">
        <f t="shared" si="464"/>
        <v>0.46280806223885268</v>
      </c>
      <c r="J1189" s="3">
        <f t="shared" si="465"/>
        <v>0</v>
      </c>
      <c r="K1189" s="3">
        <f t="shared" si="458"/>
        <v>0</v>
      </c>
      <c r="L1189" s="13">
        <f t="shared" si="466"/>
        <v>0</v>
      </c>
      <c r="M1189" s="3" t="e">
        <f t="shared" si="467"/>
        <v>#DIV/0!</v>
      </c>
      <c r="N1189" s="3" t="e">
        <f t="shared" si="469"/>
        <v>#DIV/0!</v>
      </c>
      <c r="O1189" s="3">
        <v>1178</v>
      </c>
      <c r="P1189" s="3">
        <f t="shared" si="468"/>
        <v>4.6746031746031749</v>
      </c>
      <c r="R1189" s="3" t="e">
        <f t="shared" si="470"/>
        <v>#NUM!</v>
      </c>
      <c r="S1189" s="3" t="e">
        <f t="shared" si="471"/>
        <v>#NUM!</v>
      </c>
      <c r="T1189" s="13" t="e">
        <f t="shared" si="472"/>
        <v>#NUM!</v>
      </c>
      <c r="U1189" s="13" t="e">
        <f t="shared" si="472"/>
        <v>#NUM!</v>
      </c>
      <c r="V1189" s="3" t="e">
        <f t="shared" si="473"/>
        <v>#NUM!</v>
      </c>
      <c r="W1189" s="13" t="e">
        <f t="shared" si="474"/>
        <v>#NUM!</v>
      </c>
      <c r="X1189" s="3" t="e">
        <f t="shared" si="475"/>
        <v>#NUM!</v>
      </c>
      <c r="Y1189" s="3" t="e">
        <f t="shared" si="476"/>
        <v>#NUM!</v>
      </c>
      <c r="Z1189" s="3" t="e">
        <f t="shared" si="477"/>
        <v>#NUM!</v>
      </c>
      <c r="AA1189" s="3" t="e">
        <f t="shared" si="478"/>
        <v>#NUM!</v>
      </c>
    </row>
    <row r="1190" spans="1:27" hidden="1">
      <c r="A1190" s="4">
        <v>41150</v>
      </c>
      <c r="B1190" s="3">
        <v>107.09</v>
      </c>
      <c r="C1190" s="3">
        <f t="shared" si="459"/>
        <v>-9.3335829064445579E-4</v>
      </c>
      <c r="D1190" s="3">
        <f t="shared" si="460"/>
        <v>8.7115769871474036E-7</v>
      </c>
      <c r="E1190" s="3">
        <f t="shared" si="461"/>
        <v>1.3553956270879572E-3</v>
      </c>
      <c r="F1190" s="3">
        <f t="shared" si="462"/>
        <v>3.8261233364081958E-2</v>
      </c>
      <c r="G1190" s="3">
        <f t="shared" si="463"/>
        <v>0.1271051299312014</v>
      </c>
      <c r="H1190" s="3">
        <f t="shared" si="464"/>
        <v>0.46302380726193154</v>
      </c>
      <c r="J1190" s="3">
        <f t="shared" si="465"/>
        <v>0</v>
      </c>
      <c r="K1190" s="3">
        <f t="shared" si="458"/>
        <v>0</v>
      </c>
      <c r="L1190" s="13">
        <f t="shared" si="466"/>
        <v>0</v>
      </c>
      <c r="M1190" s="3" t="e">
        <f t="shared" si="467"/>
        <v>#DIV/0!</v>
      </c>
      <c r="N1190" s="3" t="e">
        <f t="shared" si="469"/>
        <v>#DIV/0!</v>
      </c>
      <c r="O1190" s="3">
        <v>1179</v>
      </c>
      <c r="P1190" s="3">
        <f t="shared" si="468"/>
        <v>4.6785714285714288</v>
      </c>
      <c r="R1190" s="3" t="e">
        <f t="shared" si="470"/>
        <v>#NUM!</v>
      </c>
      <c r="S1190" s="3" t="e">
        <f t="shared" si="471"/>
        <v>#NUM!</v>
      </c>
      <c r="T1190" s="13" t="e">
        <f t="shared" si="472"/>
        <v>#NUM!</v>
      </c>
      <c r="U1190" s="13" t="e">
        <f t="shared" si="472"/>
        <v>#NUM!</v>
      </c>
      <c r="V1190" s="3" t="e">
        <f t="shared" si="473"/>
        <v>#NUM!</v>
      </c>
      <c r="W1190" s="13" t="e">
        <f t="shared" si="474"/>
        <v>#NUM!</v>
      </c>
      <c r="X1190" s="3" t="e">
        <f t="shared" si="475"/>
        <v>#NUM!</v>
      </c>
      <c r="Y1190" s="3" t="e">
        <f t="shared" si="476"/>
        <v>#NUM!</v>
      </c>
      <c r="Z1190" s="3" t="e">
        <f t="shared" si="477"/>
        <v>#NUM!</v>
      </c>
      <c r="AA1190" s="3" t="e">
        <f t="shared" si="478"/>
        <v>#NUM!</v>
      </c>
    </row>
    <row r="1191" spans="1:27" hidden="1">
      <c r="A1191" s="4">
        <v>41143</v>
      </c>
      <c r="B1191" s="3">
        <v>107.19</v>
      </c>
      <c r="C1191" s="3">
        <f t="shared" si="459"/>
        <v>7.0215145939397164E-3</v>
      </c>
      <c r="D1191" s="3">
        <f t="shared" si="460"/>
        <v>4.9301667192908419E-5</v>
      </c>
      <c r="E1191" s="3">
        <f t="shared" si="461"/>
        <v>1.3893446600870775E-3</v>
      </c>
      <c r="F1191" s="3">
        <f t="shared" si="462"/>
        <v>3.3293728099463092E-2</v>
      </c>
      <c r="G1191" s="3">
        <f t="shared" si="463"/>
        <v>0.12964337680235641</v>
      </c>
      <c r="H1191" s="3">
        <f t="shared" si="464"/>
        <v>0.46307975755693853</v>
      </c>
      <c r="J1191" s="3">
        <f t="shared" si="465"/>
        <v>0</v>
      </c>
      <c r="K1191" s="3">
        <f t="shared" si="458"/>
        <v>0</v>
      </c>
      <c r="L1191" s="13">
        <f t="shared" si="466"/>
        <v>0</v>
      </c>
      <c r="M1191" s="3" t="e">
        <f t="shared" si="467"/>
        <v>#DIV/0!</v>
      </c>
      <c r="N1191" s="3" t="e">
        <f t="shared" si="469"/>
        <v>#DIV/0!</v>
      </c>
      <c r="O1191" s="3">
        <v>1180</v>
      </c>
      <c r="P1191" s="3">
        <f t="shared" si="468"/>
        <v>4.6825396825396828</v>
      </c>
      <c r="R1191" s="3" t="e">
        <f t="shared" si="470"/>
        <v>#NUM!</v>
      </c>
      <c r="S1191" s="3" t="e">
        <f t="shared" si="471"/>
        <v>#NUM!</v>
      </c>
      <c r="T1191" s="13" t="e">
        <f t="shared" si="472"/>
        <v>#NUM!</v>
      </c>
      <c r="U1191" s="13" t="e">
        <f t="shared" si="472"/>
        <v>#NUM!</v>
      </c>
      <c r="V1191" s="3" t="e">
        <f t="shared" si="473"/>
        <v>#NUM!</v>
      </c>
      <c r="W1191" s="13" t="e">
        <f t="shared" si="474"/>
        <v>#NUM!</v>
      </c>
      <c r="X1191" s="3" t="e">
        <f t="shared" si="475"/>
        <v>#NUM!</v>
      </c>
      <c r="Y1191" s="3" t="e">
        <f t="shared" si="476"/>
        <v>#NUM!</v>
      </c>
      <c r="Z1191" s="3" t="e">
        <f t="shared" si="477"/>
        <v>#NUM!</v>
      </c>
      <c r="AA1191" s="3" t="e">
        <f t="shared" si="478"/>
        <v>#NUM!</v>
      </c>
    </row>
    <row r="1192" spans="1:27" hidden="1">
      <c r="A1192" s="4">
        <v>41136</v>
      </c>
      <c r="B1192" s="3">
        <v>106.44</v>
      </c>
      <c r="C1192" s="3">
        <f t="shared" si="459"/>
        <v>-1.5958698528953548E-3</v>
      </c>
      <c r="D1192" s="3">
        <f t="shared" si="460"/>
        <v>2.5468005873802412E-6</v>
      </c>
      <c r="E1192" s="3">
        <f t="shared" si="461"/>
        <v>1.3571726573631808E-3</v>
      </c>
      <c r="F1192" s="3">
        <f t="shared" si="462"/>
        <v>2.21334136228265E-2</v>
      </c>
      <c r="G1192" s="3">
        <f t="shared" si="463"/>
        <v>0.12958296972850497</v>
      </c>
      <c r="H1192" s="3">
        <f t="shared" si="464"/>
        <v>0.46606192895481968</v>
      </c>
      <c r="J1192" s="3">
        <f t="shared" si="465"/>
        <v>0</v>
      </c>
      <c r="K1192" s="3">
        <f t="shared" si="458"/>
        <v>0</v>
      </c>
      <c r="L1192" s="13">
        <f t="shared" si="466"/>
        <v>0</v>
      </c>
      <c r="M1192" s="3" t="e">
        <f t="shared" si="467"/>
        <v>#DIV/0!</v>
      </c>
      <c r="N1192" s="3" t="e">
        <f t="shared" si="469"/>
        <v>#DIV/0!</v>
      </c>
      <c r="O1192" s="3">
        <v>1181</v>
      </c>
      <c r="P1192" s="3">
        <f t="shared" si="468"/>
        <v>4.6865079365079367</v>
      </c>
      <c r="R1192" s="3" t="e">
        <f t="shared" si="470"/>
        <v>#NUM!</v>
      </c>
      <c r="S1192" s="3" t="e">
        <f t="shared" si="471"/>
        <v>#NUM!</v>
      </c>
      <c r="T1192" s="13" t="e">
        <f t="shared" si="472"/>
        <v>#NUM!</v>
      </c>
      <c r="U1192" s="13" t="e">
        <f t="shared" si="472"/>
        <v>#NUM!</v>
      </c>
      <c r="V1192" s="3" t="e">
        <f t="shared" si="473"/>
        <v>#NUM!</v>
      </c>
      <c r="W1192" s="13" t="e">
        <f t="shared" si="474"/>
        <v>#NUM!</v>
      </c>
      <c r="X1192" s="3" t="e">
        <f t="shared" si="475"/>
        <v>#NUM!</v>
      </c>
      <c r="Y1192" s="3" t="e">
        <f t="shared" si="476"/>
        <v>#NUM!</v>
      </c>
      <c r="Z1192" s="3" t="e">
        <f t="shared" si="477"/>
        <v>#NUM!</v>
      </c>
      <c r="AA1192" s="3" t="e">
        <f t="shared" si="478"/>
        <v>#NUM!</v>
      </c>
    </row>
    <row r="1193" spans="1:27" hidden="1">
      <c r="A1193" s="4">
        <v>41129</v>
      </c>
      <c r="B1193" s="3">
        <v>106.61</v>
      </c>
      <c r="C1193" s="3">
        <f t="shared" si="459"/>
        <v>5.3609345415588181E-3</v>
      </c>
      <c r="D1193" s="3">
        <f t="shared" si="460"/>
        <v>2.8739619158878455E-5</v>
      </c>
      <c r="E1193" s="3">
        <f t="shared" si="461"/>
        <v>1.356984097093109E-3</v>
      </c>
      <c r="F1193" s="3">
        <f t="shared" si="462"/>
        <v>2.2193627160881694E-2</v>
      </c>
      <c r="G1193" s="3">
        <f t="shared" si="463"/>
        <v>0.12956731323463783</v>
      </c>
      <c r="H1193" s="3">
        <f t="shared" si="464"/>
        <v>0.50518825352507291</v>
      </c>
      <c r="J1193" s="3">
        <f t="shared" si="465"/>
        <v>0</v>
      </c>
      <c r="K1193" s="3">
        <f t="shared" si="458"/>
        <v>0</v>
      </c>
      <c r="L1193" s="13">
        <f t="shared" si="466"/>
        <v>0</v>
      </c>
      <c r="M1193" s="3" t="e">
        <f t="shared" si="467"/>
        <v>#DIV/0!</v>
      </c>
      <c r="N1193" s="3" t="e">
        <f t="shared" si="469"/>
        <v>#DIV/0!</v>
      </c>
      <c r="O1193" s="3">
        <v>1182</v>
      </c>
      <c r="P1193" s="3">
        <f t="shared" si="468"/>
        <v>4.6904761904761907</v>
      </c>
      <c r="R1193" s="3" t="e">
        <f t="shared" si="470"/>
        <v>#NUM!</v>
      </c>
      <c r="S1193" s="3" t="e">
        <f t="shared" si="471"/>
        <v>#NUM!</v>
      </c>
      <c r="T1193" s="13" t="e">
        <f t="shared" si="472"/>
        <v>#NUM!</v>
      </c>
      <c r="U1193" s="13" t="e">
        <f t="shared" si="472"/>
        <v>#NUM!</v>
      </c>
      <c r="V1193" s="3" t="e">
        <f t="shared" si="473"/>
        <v>#NUM!</v>
      </c>
      <c r="W1193" s="13" t="e">
        <f t="shared" si="474"/>
        <v>#NUM!</v>
      </c>
      <c r="X1193" s="3" t="e">
        <f t="shared" si="475"/>
        <v>#NUM!</v>
      </c>
      <c r="Y1193" s="3" t="e">
        <f t="shared" si="476"/>
        <v>#NUM!</v>
      </c>
      <c r="Z1193" s="3" t="e">
        <f t="shared" si="477"/>
        <v>#NUM!</v>
      </c>
      <c r="AA1193" s="3" t="e">
        <f t="shared" si="478"/>
        <v>#NUM!</v>
      </c>
    </row>
    <row r="1194" spans="1:27" hidden="1">
      <c r="A1194" s="4">
        <v>41122</v>
      </c>
      <c r="B1194" s="3">
        <v>106.04</v>
      </c>
      <c r="C1194" s="3">
        <f t="shared" si="459"/>
        <v>1.4629310015959096E-2</v>
      </c>
      <c r="D1194" s="3">
        <f t="shared" si="460"/>
        <v>2.1401671154304113E-4</v>
      </c>
      <c r="E1194" s="3">
        <f t="shared" si="461"/>
        <v>1.3285754062338894E-3</v>
      </c>
      <c r="F1194" s="3">
        <f t="shared" si="462"/>
        <v>1.625742894094662E-2</v>
      </c>
      <c r="G1194" s="3">
        <f t="shared" si="463"/>
        <v>0.12873825616813347</v>
      </c>
      <c r="H1194" s="3">
        <f t="shared" si="464"/>
        <v>0.55520869729672384</v>
      </c>
      <c r="J1194" s="3">
        <f t="shared" si="465"/>
        <v>0</v>
      </c>
      <c r="K1194" s="3">
        <f t="shared" si="458"/>
        <v>0</v>
      </c>
      <c r="L1194" s="13">
        <f t="shared" si="466"/>
        <v>0</v>
      </c>
      <c r="M1194" s="3" t="e">
        <f t="shared" si="467"/>
        <v>#DIV/0!</v>
      </c>
      <c r="N1194" s="3" t="e">
        <f t="shared" si="469"/>
        <v>#DIV/0!</v>
      </c>
      <c r="O1194" s="3">
        <v>1183</v>
      </c>
      <c r="P1194" s="3">
        <f t="shared" si="468"/>
        <v>4.6944444444444446</v>
      </c>
      <c r="R1194" s="3" t="e">
        <f t="shared" si="470"/>
        <v>#NUM!</v>
      </c>
      <c r="S1194" s="3" t="e">
        <f t="shared" si="471"/>
        <v>#NUM!</v>
      </c>
      <c r="T1194" s="13" t="e">
        <f t="shared" si="472"/>
        <v>#NUM!</v>
      </c>
      <c r="U1194" s="13" t="e">
        <f t="shared" si="472"/>
        <v>#NUM!</v>
      </c>
      <c r="V1194" s="3" t="e">
        <f t="shared" si="473"/>
        <v>#NUM!</v>
      </c>
      <c r="W1194" s="13" t="e">
        <f t="shared" si="474"/>
        <v>#NUM!</v>
      </c>
      <c r="X1194" s="3" t="e">
        <f t="shared" si="475"/>
        <v>#NUM!</v>
      </c>
      <c r="Y1194" s="3" t="e">
        <f t="shared" si="476"/>
        <v>#NUM!</v>
      </c>
      <c r="Z1194" s="3" t="e">
        <f t="shared" si="477"/>
        <v>#NUM!</v>
      </c>
      <c r="AA1194" s="3" t="e">
        <f t="shared" si="478"/>
        <v>#NUM!</v>
      </c>
    </row>
    <row r="1195" spans="1:27" hidden="1">
      <c r="A1195" s="4">
        <v>41115</v>
      </c>
      <c r="B1195" s="3">
        <v>104.5</v>
      </c>
      <c r="C1195" s="3">
        <f t="shared" si="459"/>
        <v>-1.3685824711514874E-2</v>
      </c>
      <c r="D1195" s="3">
        <f t="shared" si="460"/>
        <v>1.8730179803431117E-4</v>
      </c>
      <c r="E1195" s="3">
        <f t="shared" si="461"/>
        <v>1.1203144631913016E-3</v>
      </c>
      <c r="F1195" s="3">
        <f t="shared" si="462"/>
        <v>4.0272372006157379E-3</v>
      </c>
      <c r="G1195" s="3">
        <f t="shared" si="463"/>
        <v>0.11876760708772525</v>
      </c>
      <c r="H1195" s="3">
        <f t="shared" si="464"/>
        <v>0.54735765541677561</v>
      </c>
      <c r="J1195" s="3">
        <f t="shared" si="465"/>
        <v>0</v>
      </c>
      <c r="K1195" s="3">
        <f t="shared" si="458"/>
        <v>0</v>
      </c>
      <c r="L1195" s="13">
        <f t="shared" si="466"/>
        <v>0</v>
      </c>
      <c r="M1195" s="3" t="e">
        <f t="shared" si="467"/>
        <v>#DIV/0!</v>
      </c>
      <c r="N1195" s="3" t="e">
        <f t="shared" si="469"/>
        <v>#DIV/0!</v>
      </c>
      <c r="O1195" s="3">
        <v>1184</v>
      </c>
      <c r="P1195" s="3">
        <f t="shared" si="468"/>
        <v>4.6984126984126986</v>
      </c>
      <c r="R1195" s="3" t="e">
        <f t="shared" si="470"/>
        <v>#NUM!</v>
      </c>
      <c r="S1195" s="3" t="e">
        <f t="shared" si="471"/>
        <v>#NUM!</v>
      </c>
      <c r="T1195" s="13" t="e">
        <f t="shared" si="472"/>
        <v>#NUM!</v>
      </c>
      <c r="U1195" s="13" t="e">
        <f t="shared" si="472"/>
        <v>#NUM!</v>
      </c>
      <c r="V1195" s="3" t="e">
        <f t="shared" si="473"/>
        <v>#NUM!</v>
      </c>
      <c r="W1195" s="13" t="e">
        <f t="shared" si="474"/>
        <v>#NUM!</v>
      </c>
      <c r="X1195" s="3" t="e">
        <f t="shared" si="475"/>
        <v>#NUM!</v>
      </c>
      <c r="Y1195" s="3" t="e">
        <f t="shared" si="476"/>
        <v>#NUM!</v>
      </c>
      <c r="Z1195" s="3" t="e">
        <f t="shared" si="477"/>
        <v>#NUM!</v>
      </c>
      <c r="AA1195" s="3" t="e">
        <f t="shared" si="478"/>
        <v>#NUM!</v>
      </c>
    </row>
    <row r="1196" spans="1:27" hidden="1">
      <c r="A1196" s="4">
        <v>41108</v>
      </c>
      <c r="B1196" s="3">
        <v>105.94</v>
      </c>
      <c r="C1196" s="3">
        <f t="shared" si="459"/>
        <v>3.0251488375934569E-3</v>
      </c>
      <c r="D1196" s="3">
        <f t="shared" si="460"/>
        <v>9.1515254895930433E-6</v>
      </c>
      <c r="E1196" s="3">
        <f t="shared" si="461"/>
        <v>9.5096041532556836E-4</v>
      </c>
      <c r="F1196" s="3">
        <f t="shared" si="462"/>
        <v>2.1949540422471228E-2</v>
      </c>
      <c r="G1196" s="3">
        <f t="shared" si="463"/>
        <v>0.10806747137092092</v>
      </c>
      <c r="H1196" s="3">
        <f t="shared" si="464"/>
        <v>0.54905667504240108</v>
      </c>
      <c r="J1196" s="3">
        <f t="shared" si="465"/>
        <v>0</v>
      </c>
      <c r="K1196" s="3">
        <f t="shared" si="458"/>
        <v>0</v>
      </c>
      <c r="L1196" s="13">
        <f t="shared" si="466"/>
        <v>0</v>
      </c>
      <c r="M1196" s="3" t="e">
        <f t="shared" si="467"/>
        <v>#DIV/0!</v>
      </c>
      <c r="N1196" s="3" t="e">
        <f t="shared" si="469"/>
        <v>#DIV/0!</v>
      </c>
      <c r="O1196" s="3">
        <v>1185</v>
      </c>
      <c r="P1196" s="3">
        <f t="shared" si="468"/>
        <v>4.7023809523809526</v>
      </c>
      <c r="R1196" s="3" t="e">
        <f t="shared" si="470"/>
        <v>#NUM!</v>
      </c>
      <c r="S1196" s="3" t="e">
        <f t="shared" si="471"/>
        <v>#NUM!</v>
      </c>
      <c r="T1196" s="13" t="e">
        <f t="shared" si="472"/>
        <v>#NUM!</v>
      </c>
      <c r="U1196" s="13" t="e">
        <f t="shared" si="472"/>
        <v>#NUM!</v>
      </c>
      <c r="V1196" s="3" t="e">
        <f t="shared" si="473"/>
        <v>#NUM!</v>
      </c>
      <c r="W1196" s="13" t="e">
        <f t="shared" si="474"/>
        <v>#NUM!</v>
      </c>
      <c r="X1196" s="3" t="e">
        <f t="shared" si="475"/>
        <v>#NUM!</v>
      </c>
      <c r="Y1196" s="3" t="e">
        <f t="shared" si="476"/>
        <v>#NUM!</v>
      </c>
      <c r="Z1196" s="3" t="e">
        <f t="shared" si="477"/>
        <v>#NUM!</v>
      </c>
      <c r="AA1196" s="3" t="e">
        <f t="shared" si="478"/>
        <v>#NUM!</v>
      </c>
    </row>
    <row r="1197" spans="1:27" hidden="1">
      <c r="A1197" s="4">
        <v>41101</v>
      </c>
      <c r="B1197" s="3">
        <v>105.62</v>
      </c>
      <c r="C1197" s="3">
        <f t="shared" si="459"/>
        <v>4.8403264435242172E-3</v>
      </c>
      <c r="D1197" s="3">
        <f t="shared" si="460"/>
        <v>2.3428760079879797E-5</v>
      </c>
      <c r="E1197" s="3">
        <f t="shared" si="461"/>
        <v>9.864302507027055E-4</v>
      </c>
      <c r="F1197" s="3">
        <f t="shared" si="462"/>
        <v>2.5604313804988586E-2</v>
      </c>
      <c r="G1197" s="3">
        <f t="shared" si="463"/>
        <v>0.10961754057192108</v>
      </c>
      <c r="H1197" s="3">
        <f t="shared" si="464"/>
        <v>0.61073242454739674</v>
      </c>
      <c r="J1197" s="3">
        <f t="shared" si="465"/>
        <v>0</v>
      </c>
      <c r="K1197" s="3">
        <f t="shared" si="458"/>
        <v>0</v>
      </c>
      <c r="L1197" s="13">
        <f t="shared" si="466"/>
        <v>0</v>
      </c>
      <c r="M1197" s="3" t="e">
        <f t="shared" si="467"/>
        <v>#DIV/0!</v>
      </c>
      <c r="N1197" s="3" t="e">
        <f t="shared" si="469"/>
        <v>#DIV/0!</v>
      </c>
      <c r="O1197" s="3">
        <v>1186</v>
      </c>
      <c r="P1197" s="3">
        <f t="shared" si="468"/>
        <v>4.7063492063492065</v>
      </c>
      <c r="R1197" s="3" t="e">
        <f t="shared" si="470"/>
        <v>#NUM!</v>
      </c>
      <c r="S1197" s="3" t="e">
        <f t="shared" si="471"/>
        <v>#NUM!</v>
      </c>
      <c r="T1197" s="13" t="e">
        <f t="shared" si="472"/>
        <v>#NUM!</v>
      </c>
      <c r="U1197" s="13" t="e">
        <f t="shared" si="472"/>
        <v>#NUM!</v>
      </c>
      <c r="V1197" s="3" t="e">
        <f t="shared" si="473"/>
        <v>#NUM!</v>
      </c>
      <c r="W1197" s="13" t="e">
        <f t="shared" si="474"/>
        <v>#NUM!</v>
      </c>
      <c r="X1197" s="3" t="e">
        <f t="shared" si="475"/>
        <v>#NUM!</v>
      </c>
      <c r="Y1197" s="3" t="e">
        <f t="shared" si="476"/>
        <v>#NUM!</v>
      </c>
      <c r="Z1197" s="3" t="e">
        <f t="shared" si="477"/>
        <v>#NUM!</v>
      </c>
      <c r="AA1197" s="3" t="e">
        <f t="shared" si="478"/>
        <v>#NUM!</v>
      </c>
    </row>
    <row r="1198" spans="1:27" hidden="1">
      <c r="A1198" s="4">
        <v>41094</v>
      </c>
      <c r="B1198" s="3">
        <v>105.11</v>
      </c>
      <c r="C1198" s="3">
        <f t="shared" si="459"/>
        <v>1.4566620765252227E-2</v>
      </c>
      <c r="D1198" s="3">
        <f t="shared" si="460"/>
        <v>2.1218644051867737E-4</v>
      </c>
      <c r="E1198" s="3">
        <f t="shared" si="461"/>
        <v>9.7815654219224465E-4</v>
      </c>
      <c r="F1198" s="3">
        <f t="shared" si="462"/>
        <v>2.4656936316873226E-2</v>
      </c>
      <c r="G1198" s="3">
        <f t="shared" si="463"/>
        <v>0.1092783363308833</v>
      </c>
      <c r="H1198" s="3">
        <f t="shared" si="464"/>
        <v>0.60883586828160108</v>
      </c>
      <c r="J1198" s="3">
        <f t="shared" si="465"/>
        <v>0</v>
      </c>
      <c r="K1198" s="3">
        <f t="shared" si="458"/>
        <v>0</v>
      </c>
      <c r="L1198" s="13">
        <f t="shared" si="466"/>
        <v>0</v>
      </c>
      <c r="M1198" s="3" t="e">
        <f t="shared" si="467"/>
        <v>#DIV/0!</v>
      </c>
      <c r="N1198" s="3" t="e">
        <f t="shared" si="469"/>
        <v>#DIV/0!</v>
      </c>
      <c r="O1198" s="3">
        <v>1187</v>
      </c>
      <c r="P1198" s="3">
        <f t="shared" si="468"/>
        <v>4.7103174603174605</v>
      </c>
      <c r="R1198" s="3" t="e">
        <f t="shared" si="470"/>
        <v>#NUM!</v>
      </c>
      <c r="S1198" s="3" t="e">
        <f t="shared" si="471"/>
        <v>#NUM!</v>
      </c>
      <c r="T1198" s="13" t="e">
        <f t="shared" si="472"/>
        <v>#NUM!</v>
      </c>
      <c r="U1198" s="13" t="e">
        <f t="shared" si="472"/>
        <v>#NUM!</v>
      </c>
      <c r="V1198" s="3" t="e">
        <f t="shared" si="473"/>
        <v>#NUM!</v>
      </c>
      <c r="W1198" s="13" t="e">
        <f t="shared" si="474"/>
        <v>#NUM!</v>
      </c>
      <c r="X1198" s="3" t="e">
        <f t="shared" si="475"/>
        <v>#NUM!</v>
      </c>
      <c r="Y1198" s="3" t="e">
        <f t="shared" si="476"/>
        <v>#NUM!</v>
      </c>
      <c r="Z1198" s="3" t="e">
        <f t="shared" si="477"/>
        <v>#NUM!</v>
      </c>
      <c r="AA1198" s="3" t="e">
        <f t="shared" si="478"/>
        <v>#NUM!</v>
      </c>
    </row>
    <row r="1199" spans="1:27" hidden="1">
      <c r="A1199" s="4">
        <v>41087</v>
      </c>
      <c r="B1199" s="3">
        <v>103.59</v>
      </c>
      <c r="C1199" s="3">
        <f t="shared" si="459"/>
        <v>-3.6615959198681167E-3</v>
      </c>
      <c r="D1199" s="3">
        <f t="shared" si="460"/>
        <v>1.340728468039484E-5</v>
      </c>
      <c r="E1199" s="3">
        <f t="shared" si="461"/>
        <v>7.6939645268295947E-4</v>
      </c>
      <c r="F1199" s="3">
        <f t="shared" si="462"/>
        <v>8.2392750308888912E-3</v>
      </c>
      <c r="G1199" s="3">
        <f t="shared" si="463"/>
        <v>9.8242696127465251E-2</v>
      </c>
      <c r="H1199" s="3">
        <f t="shared" si="464"/>
        <v>0.58139772244367793</v>
      </c>
      <c r="J1199" s="3">
        <f t="shared" si="465"/>
        <v>0</v>
      </c>
      <c r="K1199" s="3">
        <f t="shared" si="458"/>
        <v>0</v>
      </c>
      <c r="L1199" s="13">
        <f t="shared" si="466"/>
        <v>0</v>
      </c>
      <c r="M1199" s="3" t="e">
        <f t="shared" si="467"/>
        <v>#DIV/0!</v>
      </c>
      <c r="N1199" s="3" t="e">
        <f t="shared" si="469"/>
        <v>#DIV/0!</v>
      </c>
      <c r="O1199" s="3">
        <v>1188</v>
      </c>
      <c r="P1199" s="3">
        <f t="shared" si="468"/>
        <v>4.7142857142857144</v>
      </c>
      <c r="R1199" s="3" t="e">
        <f t="shared" si="470"/>
        <v>#NUM!</v>
      </c>
      <c r="S1199" s="3" t="e">
        <f t="shared" si="471"/>
        <v>#NUM!</v>
      </c>
      <c r="T1199" s="13" t="e">
        <f t="shared" si="472"/>
        <v>#NUM!</v>
      </c>
      <c r="U1199" s="13" t="e">
        <f t="shared" si="472"/>
        <v>#NUM!</v>
      </c>
      <c r="V1199" s="3" t="e">
        <f t="shared" si="473"/>
        <v>#NUM!</v>
      </c>
      <c r="W1199" s="13" t="e">
        <f t="shared" si="474"/>
        <v>#NUM!</v>
      </c>
      <c r="X1199" s="3" t="e">
        <f t="shared" si="475"/>
        <v>#NUM!</v>
      </c>
      <c r="Y1199" s="3" t="e">
        <f t="shared" si="476"/>
        <v>#NUM!</v>
      </c>
      <c r="Z1199" s="3" t="e">
        <f t="shared" si="477"/>
        <v>#NUM!</v>
      </c>
      <c r="AA1199" s="3" t="e">
        <f t="shared" si="478"/>
        <v>#NUM!</v>
      </c>
    </row>
    <row r="1200" spans="1:27" hidden="1">
      <c r="A1200" s="4">
        <v>41080</v>
      </c>
      <c r="B1200" s="3">
        <v>103.97</v>
      </c>
      <c r="C1200" s="3">
        <f t="shared" si="459"/>
        <v>1.9254843726918087E-3</v>
      </c>
      <c r="D1200" s="3">
        <f t="shared" si="460"/>
        <v>3.707490069480368E-6</v>
      </c>
      <c r="E1200" s="3">
        <f t="shared" si="461"/>
        <v>7.8586152653905422E-4</v>
      </c>
      <c r="F1200" s="3">
        <f t="shared" si="462"/>
        <v>1.7366432087226852E-2</v>
      </c>
      <c r="G1200" s="3">
        <f t="shared" si="463"/>
        <v>9.8548727375977405E-2</v>
      </c>
      <c r="H1200" s="3">
        <f t="shared" si="464"/>
        <v>0.8912250793646076</v>
      </c>
      <c r="J1200" s="3">
        <f t="shared" si="465"/>
        <v>0</v>
      </c>
      <c r="K1200" s="3">
        <f t="shared" si="458"/>
        <v>0</v>
      </c>
      <c r="L1200" s="13">
        <f t="shared" si="466"/>
        <v>0</v>
      </c>
      <c r="M1200" s="3" t="e">
        <f t="shared" si="467"/>
        <v>#DIV/0!</v>
      </c>
      <c r="N1200" s="3" t="e">
        <f t="shared" si="469"/>
        <v>#DIV/0!</v>
      </c>
      <c r="O1200" s="3">
        <v>1189</v>
      </c>
      <c r="P1200" s="3">
        <f t="shared" si="468"/>
        <v>4.7182539682539684</v>
      </c>
      <c r="R1200" s="3" t="e">
        <f t="shared" si="470"/>
        <v>#NUM!</v>
      </c>
      <c r="S1200" s="3" t="e">
        <f t="shared" si="471"/>
        <v>#NUM!</v>
      </c>
      <c r="T1200" s="13" t="e">
        <f t="shared" si="472"/>
        <v>#NUM!</v>
      </c>
      <c r="U1200" s="13" t="e">
        <f t="shared" si="472"/>
        <v>#NUM!</v>
      </c>
      <c r="V1200" s="3" t="e">
        <f t="shared" si="473"/>
        <v>#NUM!</v>
      </c>
      <c r="W1200" s="13" t="e">
        <f t="shared" si="474"/>
        <v>#NUM!</v>
      </c>
      <c r="X1200" s="3" t="e">
        <f t="shared" si="475"/>
        <v>#NUM!</v>
      </c>
      <c r="Y1200" s="3" t="e">
        <f t="shared" si="476"/>
        <v>#NUM!</v>
      </c>
      <c r="Z1200" s="3" t="e">
        <f t="shared" si="477"/>
        <v>#NUM!</v>
      </c>
      <c r="AA1200" s="3" t="e">
        <f t="shared" si="478"/>
        <v>#NUM!</v>
      </c>
    </row>
    <row r="1201" spans="1:27" hidden="1">
      <c r="A1201" s="4">
        <v>41073</v>
      </c>
      <c r="B1201" s="3">
        <v>103.77</v>
      </c>
      <c r="C1201" s="3">
        <f t="shared" si="459"/>
        <v>-2.0412765238390803E-2</v>
      </c>
      <c r="D1201" s="3">
        <f t="shared" si="460"/>
        <v>4.1668098467765593E-4</v>
      </c>
      <c r="E1201" s="3">
        <f t="shared" si="461"/>
        <v>8.7694424187692707E-4</v>
      </c>
      <c r="F1201" s="3">
        <f t="shared" si="462"/>
        <v>2.5176973875518448E-2</v>
      </c>
      <c r="G1201" s="3">
        <f t="shared" si="463"/>
        <v>0.10319957867707748</v>
      </c>
      <c r="H1201" s="3">
        <f t="shared" si="464"/>
        <v>0.91945685672009037</v>
      </c>
      <c r="J1201" s="3">
        <f t="shared" si="465"/>
        <v>0</v>
      </c>
      <c r="K1201" s="3">
        <f t="shared" si="458"/>
        <v>0</v>
      </c>
      <c r="L1201" s="13">
        <f t="shared" si="466"/>
        <v>0</v>
      </c>
      <c r="M1201" s="3" t="e">
        <f t="shared" si="467"/>
        <v>#DIV/0!</v>
      </c>
      <c r="N1201" s="3" t="e">
        <f t="shared" si="469"/>
        <v>#DIV/0!</v>
      </c>
      <c r="O1201" s="3">
        <v>1190</v>
      </c>
      <c r="P1201" s="3">
        <f t="shared" si="468"/>
        <v>4.7222222222222223</v>
      </c>
      <c r="R1201" s="3" t="e">
        <f t="shared" si="470"/>
        <v>#NUM!</v>
      </c>
      <c r="S1201" s="3" t="e">
        <f t="shared" si="471"/>
        <v>#NUM!</v>
      </c>
      <c r="T1201" s="13" t="e">
        <f t="shared" si="472"/>
        <v>#NUM!</v>
      </c>
      <c r="U1201" s="13" t="e">
        <f t="shared" si="472"/>
        <v>#NUM!</v>
      </c>
      <c r="V1201" s="3" t="e">
        <f t="shared" si="473"/>
        <v>#NUM!</v>
      </c>
      <c r="W1201" s="13" t="e">
        <f t="shared" si="474"/>
        <v>#NUM!</v>
      </c>
      <c r="X1201" s="3" t="e">
        <f t="shared" si="475"/>
        <v>#NUM!</v>
      </c>
      <c r="Y1201" s="3" t="e">
        <f t="shared" si="476"/>
        <v>#NUM!</v>
      </c>
      <c r="Z1201" s="3" t="e">
        <f t="shared" si="477"/>
        <v>#NUM!</v>
      </c>
      <c r="AA1201" s="3" t="e">
        <f t="shared" si="478"/>
        <v>#NUM!</v>
      </c>
    </row>
    <row r="1202" spans="1:27" hidden="1">
      <c r="A1202" s="4">
        <v>41066</v>
      </c>
      <c r="B1202" s="3">
        <v>105.91</v>
      </c>
      <c r="C1202" s="3">
        <f t="shared" si="459"/>
        <v>8.4388686458646035E-3</v>
      </c>
      <c r="D1202" s="3">
        <f t="shared" si="460"/>
        <v>7.1214504022156693E-5</v>
      </c>
      <c r="E1202" s="3">
        <f t="shared" si="461"/>
        <v>4.8996733542620104E-4</v>
      </c>
      <c r="F1202" s="3">
        <f t="shared" si="462"/>
        <v>5.1039883903447429E-2</v>
      </c>
      <c r="G1202" s="3">
        <f t="shared" si="463"/>
        <v>6.732306057048637E-2</v>
      </c>
      <c r="H1202" s="3">
        <f t="shared" si="464"/>
        <v>0.94237337408858524</v>
      </c>
      <c r="J1202" s="3">
        <f t="shared" si="465"/>
        <v>0</v>
      </c>
      <c r="K1202" s="3">
        <f t="shared" si="458"/>
        <v>0</v>
      </c>
      <c r="L1202" s="13">
        <f t="shared" si="466"/>
        <v>0</v>
      </c>
      <c r="M1202" s="3" t="e">
        <f t="shared" si="467"/>
        <v>#DIV/0!</v>
      </c>
      <c r="N1202" s="3" t="e">
        <f t="shared" si="469"/>
        <v>#DIV/0!</v>
      </c>
      <c r="O1202" s="3">
        <v>1191</v>
      </c>
      <c r="P1202" s="3">
        <f t="shared" si="468"/>
        <v>4.7261904761904763</v>
      </c>
      <c r="R1202" s="3" t="e">
        <f t="shared" si="470"/>
        <v>#NUM!</v>
      </c>
      <c r="S1202" s="3" t="e">
        <f t="shared" si="471"/>
        <v>#NUM!</v>
      </c>
      <c r="T1202" s="13" t="e">
        <f t="shared" si="472"/>
        <v>#NUM!</v>
      </c>
      <c r="U1202" s="13" t="e">
        <f t="shared" si="472"/>
        <v>#NUM!</v>
      </c>
      <c r="V1202" s="3" t="e">
        <f t="shared" si="473"/>
        <v>#NUM!</v>
      </c>
      <c r="W1202" s="13" t="e">
        <f t="shared" si="474"/>
        <v>#NUM!</v>
      </c>
      <c r="X1202" s="3" t="e">
        <f t="shared" si="475"/>
        <v>#NUM!</v>
      </c>
      <c r="Y1202" s="3" t="e">
        <f t="shared" si="476"/>
        <v>#NUM!</v>
      </c>
      <c r="Z1202" s="3" t="e">
        <f t="shared" si="477"/>
        <v>#NUM!</v>
      </c>
      <c r="AA1202" s="3" t="e">
        <f t="shared" si="478"/>
        <v>#NUM!</v>
      </c>
    </row>
    <row r="1203" spans="1:27" hidden="1">
      <c r="A1203" s="4">
        <v>41059</v>
      </c>
      <c r="B1203" s="3">
        <v>105.02</v>
      </c>
      <c r="C1203" s="3">
        <f t="shared" si="459"/>
        <v>6.5918557298351608E-3</v>
      </c>
      <c r="D1203" s="3">
        <f t="shared" si="460"/>
        <v>4.3452561962960639E-5</v>
      </c>
      <c r="E1203" s="3">
        <f t="shared" si="461"/>
        <v>4.569406207857708E-4</v>
      </c>
      <c r="F1203" s="3">
        <f t="shared" si="462"/>
        <v>4.8780642218955686E-2</v>
      </c>
      <c r="G1203" s="3">
        <f t="shared" si="463"/>
        <v>6.5255916644129996E-2</v>
      </c>
      <c r="H1203" s="3">
        <f t="shared" si="464"/>
        <v>0.9554998164400027</v>
      </c>
      <c r="J1203" s="3">
        <f t="shared" si="465"/>
        <v>0</v>
      </c>
      <c r="K1203" s="3">
        <f t="shared" si="458"/>
        <v>0</v>
      </c>
      <c r="L1203" s="13">
        <f t="shared" si="466"/>
        <v>0</v>
      </c>
      <c r="M1203" s="3" t="e">
        <f t="shared" si="467"/>
        <v>#DIV/0!</v>
      </c>
      <c r="N1203" s="3" t="e">
        <f t="shared" si="469"/>
        <v>#DIV/0!</v>
      </c>
      <c r="O1203" s="3">
        <v>1192</v>
      </c>
      <c r="P1203" s="3">
        <f t="shared" si="468"/>
        <v>4.7301587301587302</v>
      </c>
      <c r="R1203" s="3" t="e">
        <f t="shared" si="470"/>
        <v>#NUM!</v>
      </c>
      <c r="S1203" s="3" t="e">
        <f t="shared" si="471"/>
        <v>#NUM!</v>
      </c>
      <c r="T1203" s="13" t="e">
        <f t="shared" si="472"/>
        <v>#NUM!</v>
      </c>
      <c r="U1203" s="13" t="e">
        <f t="shared" si="472"/>
        <v>#NUM!</v>
      </c>
      <c r="V1203" s="3" t="e">
        <f t="shared" si="473"/>
        <v>#NUM!</v>
      </c>
      <c r="W1203" s="13" t="e">
        <f t="shared" si="474"/>
        <v>#NUM!</v>
      </c>
      <c r="X1203" s="3" t="e">
        <f t="shared" si="475"/>
        <v>#NUM!</v>
      </c>
      <c r="Y1203" s="3" t="e">
        <f t="shared" si="476"/>
        <v>#NUM!</v>
      </c>
      <c r="Z1203" s="3" t="e">
        <f t="shared" si="477"/>
        <v>#NUM!</v>
      </c>
      <c r="AA1203" s="3" t="e">
        <f t="shared" si="478"/>
        <v>#NUM!</v>
      </c>
    </row>
    <row r="1204" spans="1:27" hidden="1">
      <c r="A1204" s="4">
        <v>41052</v>
      </c>
      <c r="B1204" s="3">
        <v>104.33</v>
      </c>
      <c r="C1204" s="3">
        <f t="shared" si="459"/>
        <v>5.3820408626909311E-3</v>
      </c>
      <c r="D1204" s="3">
        <f t="shared" si="460"/>
        <v>2.896636384767494E-5</v>
      </c>
      <c r="E1204" s="3">
        <f t="shared" si="461"/>
        <v>4.1412831496795205E-4</v>
      </c>
      <c r="F1204" s="3">
        <f t="shared" si="462"/>
        <v>4.2988946563819228E-2</v>
      </c>
      <c r="G1204" s="3">
        <f t="shared" si="463"/>
        <v>6.3669031457970565E-2</v>
      </c>
      <c r="H1204" s="3">
        <f t="shared" si="464"/>
        <v>0.96170035222867511</v>
      </c>
      <c r="J1204" s="3">
        <f t="shared" si="465"/>
        <v>0</v>
      </c>
      <c r="K1204" s="3">
        <f t="shared" si="458"/>
        <v>0</v>
      </c>
      <c r="L1204" s="13">
        <f t="shared" si="466"/>
        <v>0</v>
      </c>
      <c r="M1204" s="3" t="e">
        <f t="shared" si="467"/>
        <v>#DIV/0!</v>
      </c>
      <c r="N1204" s="3" t="e">
        <f t="shared" si="469"/>
        <v>#DIV/0!</v>
      </c>
      <c r="O1204" s="3">
        <v>1193</v>
      </c>
      <c r="P1204" s="3">
        <f t="shared" si="468"/>
        <v>4.7341269841269842</v>
      </c>
      <c r="R1204" s="3" t="e">
        <f t="shared" si="470"/>
        <v>#NUM!</v>
      </c>
      <c r="S1204" s="3" t="e">
        <f t="shared" si="471"/>
        <v>#NUM!</v>
      </c>
      <c r="T1204" s="13" t="e">
        <f t="shared" si="472"/>
        <v>#NUM!</v>
      </c>
      <c r="U1204" s="13" t="e">
        <f t="shared" si="472"/>
        <v>#NUM!</v>
      </c>
      <c r="V1204" s="3" t="e">
        <f t="shared" si="473"/>
        <v>#NUM!</v>
      </c>
      <c r="W1204" s="13" t="e">
        <f t="shared" si="474"/>
        <v>#NUM!</v>
      </c>
      <c r="X1204" s="3" t="e">
        <f t="shared" si="475"/>
        <v>#NUM!</v>
      </c>
      <c r="Y1204" s="3" t="e">
        <f t="shared" si="476"/>
        <v>#NUM!</v>
      </c>
      <c r="Z1204" s="3" t="e">
        <f t="shared" si="477"/>
        <v>#NUM!</v>
      </c>
      <c r="AA1204" s="3" t="e">
        <f t="shared" si="478"/>
        <v>#NUM!</v>
      </c>
    </row>
    <row r="1205" spans="1:27" hidden="1">
      <c r="A1205" s="4">
        <v>41044</v>
      </c>
      <c r="B1205" s="3">
        <v>103.77</v>
      </c>
      <c r="C1205" s="3">
        <f t="shared" si="459"/>
        <v>-1.9271536001066797E-4</v>
      </c>
      <c r="D1205" s="3">
        <f t="shared" si="460"/>
        <v>3.7139209984041363E-8</v>
      </c>
      <c r="E1205" s="3">
        <f t="shared" si="461"/>
        <v>3.9746975495690294E-4</v>
      </c>
      <c r="F1205" s="3">
        <f t="shared" si="462"/>
        <v>4.1115153673639056E-2</v>
      </c>
      <c r="G1205" s="3">
        <f t="shared" si="463"/>
        <v>6.2794360571986035E-2</v>
      </c>
      <c r="H1205" s="3">
        <f t="shared" si="464"/>
        <v>0.96052111605111445</v>
      </c>
      <c r="J1205" s="3">
        <f t="shared" si="465"/>
        <v>0</v>
      </c>
      <c r="K1205" s="3">
        <f t="shared" si="458"/>
        <v>0</v>
      </c>
      <c r="L1205" s="13">
        <f t="shared" si="466"/>
        <v>0</v>
      </c>
      <c r="M1205" s="3" t="e">
        <f t="shared" si="467"/>
        <v>#DIV/0!</v>
      </c>
      <c r="N1205" s="3" t="e">
        <f t="shared" si="469"/>
        <v>#DIV/0!</v>
      </c>
      <c r="O1205" s="3">
        <v>1194</v>
      </c>
      <c r="P1205" s="3">
        <f t="shared" si="468"/>
        <v>4.7380952380952381</v>
      </c>
      <c r="R1205" s="3" t="e">
        <f t="shared" si="470"/>
        <v>#NUM!</v>
      </c>
      <c r="S1205" s="3" t="e">
        <f t="shared" si="471"/>
        <v>#NUM!</v>
      </c>
      <c r="T1205" s="13" t="e">
        <f t="shared" si="472"/>
        <v>#NUM!</v>
      </c>
      <c r="U1205" s="13" t="e">
        <f t="shared" si="472"/>
        <v>#NUM!</v>
      </c>
      <c r="V1205" s="3" t="e">
        <f t="shared" si="473"/>
        <v>#NUM!</v>
      </c>
      <c r="W1205" s="13" t="e">
        <f t="shared" si="474"/>
        <v>#NUM!</v>
      </c>
      <c r="X1205" s="3" t="e">
        <f t="shared" si="475"/>
        <v>#NUM!</v>
      </c>
      <c r="Y1205" s="3" t="e">
        <f t="shared" si="476"/>
        <v>#NUM!</v>
      </c>
      <c r="Z1205" s="3" t="e">
        <f t="shared" si="477"/>
        <v>#NUM!</v>
      </c>
      <c r="AA1205" s="3" t="e">
        <f t="shared" si="478"/>
        <v>#NUM!</v>
      </c>
    </row>
    <row r="1206" spans="1:27" hidden="1">
      <c r="A1206" s="4">
        <v>41038</v>
      </c>
      <c r="B1206" s="3">
        <v>103.79</v>
      </c>
      <c r="C1206" s="3">
        <f t="shared" si="459"/>
        <v>3.0879113603384301E-3</v>
      </c>
      <c r="D1206" s="3">
        <f t="shared" si="460"/>
        <v>9.5351965693071345E-6</v>
      </c>
      <c r="E1206" s="3">
        <f t="shared" si="461"/>
        <v>3.9844187978828311E-4</v>
      </c>
      <c r="F1206" s="3">
        <f t="shared" si="462"/>
        <v>4.2312490375929594E-2</v>
      </c>
      <c r="G1206" s="3">
        <f t="shared" si="463"/>
        <v>6.2389495710336466E-2</v>
      </c>
      <c r="H1206" s="3">
        <f t="shared" si="464"/>
        <v>0.9780128885041407</v>
      </c>
      <c r="J1206" s="3">
        <f t="shared" si="465"/>
        <v>0</v>
      </c>
      <c r="K1206" s="3">
        <f t="shared" si="458"/>
        <v>0</v>
      </c>
      <c r="L1206" s="13">
        <f t="shared" si="466"/>
        <v>0</v>
      </c>
      <c r="M1206" s="3" t="e">
        <f t="shared" si="467"/>
        <v>#DIV/0!</v>
      </c>
      <c r="N1206" s="3" t="e">
        <f t="shared" si="469"/>
        <v>#DIV/0!</v>
      </c>
      <c r="O1206" s="3">
        <v>1195</v>
      </c>
      <c r="P1206" s="3">
        <f t="shared" si="468"/>
        <v>4.7420634920634921</v>
      </c>
      <c r="R1206" s="3" t="e">
        <f t="shared" si="470"/>
        <v>#NUM!</v>
      </c>
      <c r="S1206" s="3" t="e">
        <f t="shared" si="471"/>
        <v>#NUM!</v>
      </c>
      <c r="T1206" s="13" t="e">
        <f t="shared" si="472"/>
        <v>#NUM!</v>
      </c>
      <c r="U1206" s="13" t="e">
        <f t="shared" si="472"/>
        <v>#NUM!</v>
      </c>
      <c r="V1206" s="3" t="e">
        <f t="shared" si="473"/>
        <v>#NUM!</v>
      </c>
      <c r="W1206" s="13" t="e">
        <f t="shared" si="474"/>
        <v>#NUM!</v>
      </c>
      <c r="X1206" s="3" t="e">
        <f t="shared" si="475"/>
        <v>#NUM!</v>
      </c>
      <c r="Y1206" s="3" t="e">
        <f t="shared" si="476"/>
        <v>#NUM!</v>
      </c>
      <c r="Z1206" s="3" t="e">
        <f t="shared" si="477"/>
        <v>#NUM!</v>
      </c>
      <c r="AA1206" s="3" t="e">
        <f t="shared" si="478"/>
        <v>#NUM!</v>
      </c>
    </row>
    <row r="1207" spans="1:27" hidden="1">
      <c r="A1207" s="4">
        <v>41031</v>
      </c>
      <c r="B1207" s="3">
        <v>103.47</v>
      </c>
      <c r="C1207" s="3">
        <f t="shared" si="459"/>
        <v>5.7184551275499011E-3</v>
      </c>
      <c r="D1207" s="3">
        <f t="shared" si="460"/>
        <v>3.2700729045801758E-5</v>
      </c>
      <c r="E1207" s="3">
        <f t="shared" si="461"/>
        <v>4.0062554037467539E-4</v>
      </c>
      <c r="F1207" s="3">
        <f t="shared" si="462"/>
        <v>4.2647860651054338E-2</v>
      </c>
      <c r="G1207" s="3">
        <f t="shared" si="463"/>
        <v>6.2466091580236617E-2</v>
      </c>
      <c r="H1207" s="3">
        <f t="shared" si="464"/>
        <v>0.98009909630770076</v>
      </c>
      <c r="J1207" s="3">
        <f t="shared" si="465"/>
        <v>0</v>
      </c>
      <c r="K1207" s="3">
        <f t="shared" si="458"/>
        <v>0</v>
      </c>
      <c r="L1207" s="13">
        <f t="shared" si="466"/>
        <v>0</v>
      </c>
      <c r="M1207" s="3" t="e">
        <f t="shared" si="467"/>
        <v>#DIV/0!</v>
      </c>
      <c r="N1207" s="3" t="e">
        <f t="shared" si="469"/>
        <v>#DIV/0!</v>
      </c>
      <c r="O1207" s="3">
        <v>1196</v>
      </c>
      <c r="P1207" s="3">
        <f t="shared" si="468"/>
        <v>4.746031746031746</v>
      </c>
      <c r="R1207" s="3" t="e">
        <f t="shared" si="470"/>
        <v>#NUM!</v>
      </c>
      <c r="S1207" s="3" t="e">
        <f t="shared" si="471"/>
        <v>#NUM!</v>
      </c>
      <c r="T1207" s="13" t="e">
        <f t="shared" si="472"/>
        <v>#NUM!</v>
      </c>
      <c r="U1207" s="13" t="e">
        <f t="shared" si="472"/>
        <v>#NUM!</v>
      </c>
      <c r="V1207" s="3" t="e">
        <f t="shared" si="473"/>
        <v>#NUM!</v>
      </c>
      <c r="W1207" s="13" t="e">
        <f t="shared" si="474"/>
        <v>#NUM!</v>
      </c>
      <c r="X1207" s="3" t="e">
        <f t="shared" si="475"/>
        <v>#NUM!</v>
      </c>
      <c r="Y1207" s="3" t="e">
        <f t="shared" si="476"/>
        <v>#NUM!</v>
      </c>
      <c r="Z1207" s="3" t="e">
        <f t="shared" si="477"/>
        <v>#NUM!</v>
      </c>
      <c r="AA1207" s="3" t="e">
        <f t="shared" si="478"/>
        <v>#NUM!</v>
      </c>
    </row>
    <row r="1208" spans="1:27" hidden="1">
      <c r="A1208" s="4">
        <v>41024</v>
      </c>
      <c r="B1208" s="3">
        <v>102.88</v>
      </c>
      <c r="C1208" s="3">
        <f t="shared" si="459"/>
        <v>-2.7179205238347624E-3</v>
      </c>
      <c r="D1208" s="3">
        <f t="shared" si="460"/>
        <v>7.3870919738822292E-6</v>
      </c>
      <c r="E1208" s="3">
        <f t="shared" si="461"/>
        <v>3.6801638876788928E-4</v>
      </c>
      <c r="F1208" s="3">
        <f t="shared" si="462"/>
        <v>3.7232023168422328E-2</v>
      </c>
      <c r="G1208" s="3">
        <f t="shared" si="463"/>
        <v>6.1348884769575271E-2</v>
      </c>
      <c r="H1208" s="3">
        <f t="shared" si="464"/>
        <v>0.96776360674804218</v>
      </c>
      <c r="J1208" s="3">
        <f t="shared" si="465"/>
        <v>0</v>
      </c>
      <c r="K1208" s="3">
        <f t="shared" si="458"/>
        <v>0</v>
      </c>
      <c r="L1208" s="13">
        <f t="shared" si="466"/>
        <v>0</v>
      </c>
      <c r="M1208" s="3" t="e">
        <f t="shared" si="467"/>
        <v>#DIV/0!</v>
      </c>
      <c r="N1208" s="3" t="e">
        <f t="shared" si="469"/>
        <v>#DIV/0!</v>
      </c>
      <c r="O1208" s="3">
        <v>1197</v>
      </c>
      <c r="P1208" s="3">
        <f t="shared" si="468"/>
        <v>4.75</v>
      </c>
      <c r="R1208" s="3" t="e">
        <f t="shared" si="470"/>
        <v>#NUM!</v>
      </c>
      <c r="S1208" s="3" t="e">
        <f t="shared" si="471"/>
        <v>#NUM!</v>
      </c>
      <c r="T1208" s="13" t="e">
        <f t="shared" si="472"/>
        <v>#NUM!</v>
      </c>
      <c r="U1208" s="13" t="e">
        <f t="shared" si="472"/>
        <v>#NUM!</v>
      </c>
      <c r="V1208" s="3" t="e">
        <f t="shared" si="473"/>
        <v>#NUM!</v>
      </c>
      <c r="W1208" s="13" t="e">
        <f t="shared" si="474"/>
        <v>#NUM!</v>
      </c>
      <c r="X1208" s="3" t="e">
        <f t="shared" si="475"/>
        <v>#NUM!</v>
      </c>
      <c r="Y1208" s="3" t="e">
        <f t="shared" si="476"/>
        <v>#NUM!</v>
      </c>
      <c r="Z1208" s="3" t="e">
        <f t="shared" si="477"/>
        <v>#NUM!</v>
      </c>
      <c r="AA1208" s="3" t="e">
        <f t="shared" si="478"/>
        <v>#NUM!</v>
      </c>
    </row>
    <row r="1209" spans="1:27" hidden="1">
      <c r="A1209" s="4">
        <v>41017</v>
      </c>
      <c r="B1209" s="3">
        <v>103.16</v>
      </c>
      <c r="C1209" s="3">
        <f t="shared" si="459"/>
        <v>8.7281196444263191E-4</v>
      </c>
      <c r="D1209" s="3">
        <f t="shared" si="460"/>
        <v>7.618007252742061E-7</v>
      </c>
      <c r="E1209" s="3">
        <f t="shared" si="461"/>
        <v>4.0663068382658022E-4</v>
      </c>
      <c r="F1209" s="3">
        <f t="shared" si="462"/>
        <v>4.6732375928009481E-2</v>
      </c>
      <c r="G1209" s="3">
        <f t="shared" si="463"/>
        <v>6.1218299482201623E-2</v>
      </c>
      <c r="H1209" s="3">
        <f t="shared" si="464"/>
        <v>0.97377399293152034</v>
      </c>
      <c r="J1209" s="3">
        <f t="shared" si="465"/>
        <v>0</v>
      </c>
      <c r="K1209" s="3">
        <f t="shared" si="458"/>
        <v>0</v>
      </c>
      <c r="L1209" s="13">
        <f t="shared" si="466"/>
        <v>0</v>
      </c>
      <c r="M1209" s="3" t="e">
        <f t="shared" si="467"/>
        <v>#DIV/0!</v>
      </c>
      <c r="N1209" s="3" t="e">
        <f t="shared" si="469"/>
        <v>#DIV/0!</v>
      </c>
      <c r="O1209" s="3">
        <v>1198</v>
      </c>
      <c r="P1209" s="3">
        <f t="shared" si="468"/>
        <v>4.753968253968254</v>
      </c>
      <c r="R1209" s="3" t="e">
        <f t="shared" si="470"/>
        <v>#NUM!</v>
      </c>
      <c r="S1209" s="3" t="e">
        <f t="shared" si="471"/>
        <v>#NUM!</v>
      </c>
      <c r="T1209" s="13" t="e">
        <f t="shared" si="472"/>
        <v>#NUM!</v>
      </c>
      <c r="U1209" s="13" t="e">
        <f t="shared" si="472"/>
        <v>#NUM!</v>
      </c>
      <c r="V1209" s="3" t="e">
        <f t="shared" si="473"/>
        <v>#NUM!</v>
      </c>
      <c r="W1209" s="13" t="e">
        <f t="shared" si="474"/>
        <v>#NUM!</v>
      </c>
      <c r="X1209" s="3" t="e">
        <f t="shared" si="475"/>
        <v>#NUM!</v>
      </c>
      <c r="Y1209" s="3" t="e">
        <f t="shared" si="476"/>
        <v>#NUM!</v>
      </c>
      <c r="Z1209" s="3" t="e">
        <f t="shared" si="477"/>
        <v>#NUM!</v>
      </c>
      <c r="AA1209" s="3" t="e">
        <f t="shared" si="478"/>
        <v>#NUM!</v>
      </c>
    </row>
    <row r="1210" spans="1:27" hidden="1">
      <c r="A1210" s="4">
        <v>41010</v>
      </c>
      <c r="B1210" s="3">
        <v>103.07</v>
      </c>
      <c r="C1210" s="3">
        <f t="shared" si="459"/>
        <v>-5.9008635552633302E-3</v>
      </c>
      <c r="D1210" s="3">
        <f t="shared" si="460"/>
        <v>3.4820190697834987E-5</v>
      </c>
      <c r="E1210" s="3">
        <f t="shared" si="461"/>
        <v>4.0652865793644282E-4</v>
      </c>
      <c r="F1210" s="3">
        <f t="shared" si="462"/>
        <v>4.5047298714318271E-2</v>
      </c>
      <c r="G1210" s="3">
        <f t="shared" si="463"/>
        <v>6.1998611625432853E-2</v>
      </c>
      <c r="H1210" s="3">
        <f t="shared" si="464"/>
        <v>1.0011362297916491</v>
      </c>
      <c r="J1210" s="3">
        <f t="shared" si="465"/>
        <v>0</v>
      </c>
      <c r="K1210" s="3">
        <f t="shared" si="458"/>
        <v>0</v>
      </c>
      <c r="L1210" s="13">
        <f t="shared" si="466"/>
        <v>0</v>
      </c>
      <c r="M1210" s="3" t="e">
        <f t="shared" si="467"/>
        <v>#DIV/0!</v>
      </c>
      <c r="N1210" s="3" t="e">
        <f t="shared" si="469"/>
        <v>#DIV/0!</v>
      </c>
      <c r="O1210" s="3">
        <v>1199</v>
      </c>
      <c r="P1210" s="3">
        <f t="shared" si="468"/>
        <v>4.7579365079365079</v>
      </c>
      <c r="R1210" s="3" t="e">
        <f t="shared" si="470"/>
        <v>#NUM!</v>
      </c>
      <c r="S1210" s="3" t="e">
        <f t="shared" si="471"/>
        <v>#NUM!</v>
      </c>
      <c r="T1210" s="13" t="e">
        <f t="shared" si="472"/>
        <v>#NUM!</v>
      </c>
      <c r="U1210" s="13" t="e">
        <f t="shared" si="472"/>
        <v>#NUM!</v>
      </c>
      <c r="V1210" s="3" t="e">
        <f t="shared" si="473"/>
        <v>#NUM!</v>
      </c>
      <c r="W1210" s="13" t="e">
        <f t="shared" si="474"/>
        <v>#NUM!</v>
      </c>
      <c r="X1210" s="3" t="e">
        <f t="shared" si="475"/>
        <v>#NUM!</v>
      </c>
      <c r="Y1210" s="3" t="e">
        <f t="shared" si="476"/>
        <v>#NUM!</v>
      </c>
      <c r="Z1210" s="3" t="e">
        <f t="shared" si="477"/>
        <v>#NUM!</v>
      </c>
      <c r="AA1210" s="3" t="e">
        <f t="shared" si="478"/>
        <v>#NUM!</v>
      </c>
    </row>
    <row r="1211" spans="1:27" hidden="1">
      <c r="A1211" s="4">
        <v>41003</v>
      </c>
      <c r="B1211" s="3">
        <v>103.68</v>
      </c>
      <c r="C1211" s="3">
        <f t="shared" si="459"/>
        <v>-4.1387998826968794E-3</v>
      </c>
      <c r="D1211" s="3">
        <f t="shared" si="460"/>
        <v>1.7129664469011702E-5</v>
      </c>
      <c r="E1211" s="3">
        <f t="shared" si="461"/>
        <v>4.0382854443276928E-4</v>
      </c>
      <c r="F1211" s="3">
        <f t="shared" si="462"/>
        <v>4.5280704533156795E-2</v>
      </c>
      <c r="G1211" s="3">
        <f t="shared" si="463"/>
        <v>6.1615940080070958E-2</v>
      </c>
      <c r="H1211" s="3">
        <f t="shared" si="464"/>
        <v>1.0041642242803712</v>
      </c>
      <c r="J1211" s="3">
        <f t="shared" si="465"/>
        <v>0</v>
      </c>
      <c r="K1211" s="3">
        <f t="shared" si="458"/>
        <v>0</v>
      </c>
      <c r="L1211" s="13">
        <f t="shared" si="466"/>
        <v>0</v>
      </c>
      <c r="M1211" s="3" t="e">
        <f t="shared" si="467"/>
        <v>#DIV/0!</v>
      </c>
      <c r="N1211" s="3" t="e">
        <f t="shared" si="469"/>
        <v>#DIV/0!</v>
      </c>
      <c r="O1211" s="3">
        <v>1200</v>
      </c>
      <c r="P1211" s="3">
        <f t="shared" si="468"/>
        <v>4.7619047619047619</v>
      </c>
      <c r="R1211" s="3" t="e">
        <f t="shared" si="470"/>
        <v>#NUM!</v>
      </c>
      <c r="S1211" s="3" t="e">
        <f t="shared" si="471"/>
        <v>#NUM!</v>
      </c>
      <c r="T1211" s="13" t="e">
        <f t="shared" si="472"/>
        <v>#NUM!</v>
      </c>
      <c r="U1211" s="13" t="e">
        <f t="shared" si="472"/>
        <v>#NUM!</v>
      </c>
      <c r="V1211" s="3" t="e">
        <f t="shared" si="473"/>
        <v>#NUM!</v>
      </c>
      <c r="W1211" s="13" t="e">
        <f t="shared" si="474"/>
        <v>#NUM!</v>
      </c>
      <c r="X1211" s="3" t="e">
        <f t="shared" si="475"/>
        <v>#NUM!</v>
      </c>
      <c r="Y1211" s="3" t="e">
        <f t="shared" si="476"/>
        <v>#NUM!</v>
      </c>
      <c r="Z1211" s="3" t="e">
        <f t="shared" si="477"/>
        <v>#NUM!</v>
      </c>
      <c r="AA1211" s="3" t="e">
        <f t="shared" si="478"/>
        <v>#NUM!</v>
      </c>
    </row>
    <row r="1212" spans="1:27" hidden="1">
      <c r="A1212" s="4">
        <v>40996</v>
      </c>
      <c r="B1212" s="3">
        <v>104.11</v>
      </c>
      <c r="C1212" s="3">
        <f t="shared" si="459"/>
        <v>-1.5356563148401564E-3</v>
      </c>
      <c r="D1212" s="3">
        <f t="shared" si="460"/>
        <v>2.3582403173084493E-6</v>
      </c>
      <c r="E1212" s="3">
        <f t="shared" si="461"/>
        <v>3.9410321137422859E-4</v>
      </c>
      <c r="F1212" s="3">
        <f t="shared" si="462"/>
        <v>4.6698414301493053E-2</v>
      </c>
      <c r="G1212" s="3">
        <f t="shared" si="463"/>
        <v>5.9931903585675718E-2</v>
      </c>
      <c r="H1212" s="3">
        <f t="shared" si="464"/>
        <v>1.0175321457103477</v>
      </c>
      <c r="J1212" s="3">
        <f t="shared" si="465"/>
        <v>0</v>
      </c>
      <c r="K1212" s="3">
        <f t="shared" si="458"/>
        <v>0</v>
      </c>
      <c r="L1212" s="13">
        <f t="shared" si="466"/>
        <v>0</v>
      </c>
      <c r="M1212" s="3" t="e">
        <f t="shared" si="467"/>
        <v>#DIV/0!</v>
      </c>
      <c r="N1212" s="3" t="e">
        <f t="shared" si="469"/>
        <v>#DIV/0!</v>
      </c>
      <c r="O1212" s="3">
        <v>1201</v>
      </c>
      <c r="P1212" s="3">
        <f t="shared" si="468"/>
        <v>4.7658730158730158</v>
      </c>
      <c r="R1212" s="3" t="e">
        <f t="shared" si="470"/>
        <v>#NUM!</v>
      </c>
      <c r="S1212" s="3" t="e">
        <f t="shared" si="471"/>
        <v>#NUM!</v>
      </c>
      <c r="T1212" s="13" t="e">
        <f t="shared" si="472"/>
        <v>#NUM!</v>
      </c>
      <c r="U1212" s="13" t="e">
        <f t="shared" si="472"/>
        <v>#NUM!</v>
      </c>
      <c r="V1212" s="3" t="e">
        <f t="shared" si="473"/>
        <v>#NUM!</v>
      </c>
      <c r="W1212" s="13" t="e">
        <f t="shared" si="474"/>
        <v>#NUM!</v>
      </c>
      <c r="X1212" s="3" t="e">
        <f t="shared" si="475"/>
        <v>#NUM!</v>
      </c>
      <c r="Y1212" s="3" t="e">
        <f t="shared" si="476"/>
        <v>#NUM!</v>
      </c>
      <c r="Z1212" s="3" t="e">
        <f t="shared" si="477"/>
        <v>#NUM!</v>
      </c>
      <c r="AA1212" s="3" t="e">
        <f t="shared" si="478"/>
        <v>#NUM!</v>
      </c>
    </row>
    <row r="1213" spans="1:27" hidden="1">
      <c r="A1213" s="4">
        <v>40989</v>
      </c>
      <c r="B1213" s="3">
        <v>104.27</v>
      </c>
      <c r="C1213" s="3">
        <f t="shared" si="459"/>
        <v>-5.7526367837625416E-4</v>
      </c>
      <c r="D1213" s="3">
        <f t="shared" si="460"/>
        <v>3.3092829965897838E-7</v>
      </c>
      <c r="E1213" s="3">
        <f t="shared" si="461"/>
        <v>3.9345457546536005E-4</v>
      </c>
      <c r="F1213" s="3">
        <f t="shared" si="462"/>
        <v>4.6926552200233507E-2</v>
      </c>
      <c r="G1213" s="3">
        <f t="shared" si="463"/>
        <v>5.9751182674326671E-2</v>
      </c>
      <c r="H1213" s="3">
        <f t="shared" si="464"/>
        <v>1.0175230219464746</v>
      </c>
      <c r="J1213" s="3">
        <f t="shared" si="465"/>
        <v>0</v>
      </c>
      <c r="K1213" s="3">
        <f t="shared" si="458"/>
        <v>0</v>
      </c>
      <c r="L1213" s="13">
        <f t="shared" si="466"/>
        <v>0</v>
      </c>
      <c r="M1213" s="3" t="e">
        <f t="shared" si="467"/>
        <v>#DIV/0!</v>
      </c>
      <c r="N1213" s="3" t="e">
        <f t="shared" si="469"/>
        <v>#DIV/0!</v>
      </c>
      <c r="O1213" s="3">
        <v>1202</v>
      </c>
      <c r="P1213" s="3">
        <f t="shared" si="468"/>
        <v>4.7698412698412698</v>
      </c>
      <c r="R1213" s="3" t="e">
        <f t="shared" si="470"/>
        <v>#NUM!</v>
      </c>
      <c r="S1213" s="3" t="e">
        <f t="shared" si="471"/>
        <v>#NUM!</v>
      </c>
      <c r="T1213" s="13" t="e">
        <f t="shared" si="472"/>
        <v>#NUM!</v>
      </c>
      <c r="U1213" s="13" t="e">
        <f t="shared" si="472"/>
        <v>#NUM!</v>
      </c>
      <c r="V1213" s="3" t="e">
        <f t="shared" si="473"/>
        <v>#NUM!</v>
      </c>
      <c r="W1213" s="13" t="e">
        <f t="shared" si="474"/>
        <v>#NUM!</v>
      </c>
      <c r="X1213" s="3" t="e">
        <f t="shared" si="475"/>
        <v>#NUM!</v>
      </c>
      <c r="Y1213" s="3" t="e">
        <f t="shared" si="476"/>
        <v>#NUM!</v>
      </c>
      <c r="Z1213" s="3" t="e">
        <f t="shared" si="477"/>
        <v>#NUM!</v>
      </c>
      <c r="AA1213" s="3" t="e">
        <f t="shared" si="478"/>
        <v>#NUM!</v>
      </c>
    </row>
    <row r="1214" spans="1:27" hidden="1">
      <c r="A1214" s="4">
        <v>40982</v>
      </c>
      <c r="B1214" s="3">
        <v>104.33</v>
      </c>
      <c r="C1214" s="3">
        <f t="shared" si="459"/>
        <v>2.399118275628219E-3</v>
      </c>
      <c r="D1214" s="3">
        <f t="shared" si="460"/>
        <v>5.755768500453319E-6</v>
      </c>
      <c r="E1214" s="3">
        <f t="shared" si="461"/>
        <v>3.945802049504583E-4</v>
      </c>
      <c r="F1214" s="3">
        <f t="shared" si="462"/>
        <v>4.8708695236605926E-2</v>
      </c>
      <c r="G1214" s="3">
        <f t="shared" si="463"/>
        <v>5.8966196058713706E-2</v>
      </c>
      <c r="H1214" s="3">
        <f t="shared" si="464"/>
        <v>1.0237776241363723</v>
      </c>
      <c r="J1214" s="3">
        <f t="shared" si="465"/>
        <v>0</v>
      </c>
      <c r="K1214" s="3">
        <f t="shared" si="458"/>
        <v>0</v>
      </c>
      <c r="L1214" s="13">
        <f t="shared" si="466"/>
        <v>0</v>
      </c>
      <c r="M1214" s="3" t="e">
        <f t="shared" si="467"/>
        <v>#DIV/0!</v>
      </c>
      <c r="N1214" s="3" t="e">
        <f t="shared" si="469"/>
        <v>#DIV/0!</v>
      </c>
      <c r="O1214" s="3">
        <v>1203</v>
      </c>
      <c r="P1214" s="3">
        <f t="shared" si="468"/>
        <v>4.7738095238095237</v>
      </c>
      <c r="R1214" s="3" t="e">
        <f t="shared" si="470"/>
        <v>#NUM!</v>
      </c>
      <c r="S1214" s="3" t="e">
        <f t="shared" si="471"/>
        <v>#NUM!</v>
      </c>
      <c r="T1214" s="13" t="e">
        <f t="shared" si="472"/>
        <v>#NUM!</v>
      </c>
      <c r="U1214" s="13" t="e">
        <f t="shared" si="472"/>
        <v>#NUM!</v>
      </c>
      <c r="V1214" s="3" t="e">
        <f t="shared" si="473"/>
        <v>#NUM!</v>
      </c>
      <c r="W1214" s="13" t="e">
        <f t="shared" si="474"/>
        <v>#NUM!</v>
      </c>
      <c r="X1214" s="3" t="e">
        <f t="shared" si="475"/>
        <v>#NUM!</v>
      </c>
      <c r="Y1214" s="3" t="e">
        <f t="shared" si="476"/>
        <v>#NUM!</v>
      </c>
      <c r="Z1214" s="3" t="e">
        <f t="shared" si="477"/>
        <v>#NUM!</v>
      </c>
      <c r="AA1214" s="3" t="e">
        <f t="shared" si="478"/>
        <v>#NUM!</v>
      </c>
    </row>
    <row r="1215" spans="1:27" hidden="1">
      <c r="A1215" s="4">
        <v>40975</v>
      </c>
      <c r="B1215" s="3">
        <v>104.08</v>
      </c>
      <c r="C1215" s="3">
        <f t="shared" si="459"/>
        <v>4.2364785103406093E-3</v>
      </c>
      <c r="D1215" s="3">
        <f t="shared" si="460"/>
        <v>1.7947750168577789E-5</v>
      </c>
      <c r="E1215" s="3">
        <f t="shared" si="461"/>
        <v>3.9516989781937739E-4</v>
      </c>
      <c r="F1215" s="3">
        <f t="shared" si="462"/>
        <v>4.882859688336269E-2</v>
      </c>
      <c r="G1215" s="3">
        <f t="shared" si="463"/>
        <v>5.8966724787437995E-2</v>
      </c>
      <c r="H1215" s="3">
        <f t="shared" si="464"/>
        <v>1.0576589890199291</v>
      </c>
      <c r="J1215" s="3">
        <f t="shared" si="465"/>
        <v>0</v>
      </c>
      <c r="K1215" s="3">
        <f t="shared" si="458"/>
        <v>0</v>
      </c>
      <c r="L1215" s="13">
        <f t="shared" si="466"/>
        <v>0</v>
      </c>
      <c r="M1215" s="3" t="e">
        <f t="shared" si="467"/>
        <v>#DIV/0!</v>
      </c>
      <c r="N1215" s="3" t="e">
        <f t="shared" si="469"/>
        <v>#DIV/0!</v>
      </c>
      <c r="O1215" s="3">
        <v>1204</v>
      </c>
      <c r="P1215" s="3">
        <f t="shared" si="468"/>
        <v>4.7777777777777777</v>
      </c>
      <c r="R1215" s="3" t="e">
        <f t="shared" si="470"/>
        <v>#NUM!</v>
      </c>
      <c r="S1215" s="3" t="e">
        <f t="shared" si="471"/>
        <v>#NUM!</v>
      </c>
      <c r="T1215" s="13" t="e">
        <f t="shared" si="472"/>
        <v>#NUM!</v>
      </c>
      <c r="U1215" s="13" t="e">
        <f t="shared" si="472"/>
        <v>#NUM!</v>
      </c>
      <c r="V1215" s="3" t="e">
        <f t="shared" si="473"/>
        <v>#NUM!</v>
      </c>
      <c r="W1215" s="13" t="e">
        <f t="shared" si="474"/>
        <v>#NUM!</v>
      </c>
      <c r="X1215" s="3" t="e">
        <f t="shared" si="475"/>
        <v>#NUM!</v>
      </c>
      <c r="Y1215" s="3" t="e">
        <f t="shared" si="476"/>
        <v>#NUM!</v>
      </c>
      <c r="Z1215" s="3" t="e">
        <f t="shared" si="477"/>
        <v>#NUM!</v>
      </c>
      <c r="AA1215" s="3" t="e">
        <f t="shared" si="478"/>
        <v>#NUM!</v>
      </c>
    </row>
    <row r="1216" spans="1:27" hidden="1">
      <c r="A1216" s="4">
        <v>40968</v>
      </c>
      <c r="B1216" s="3">
        <v>103.64</v>
      </c>
      <c r="C1216" s="3">
        <f t="shared" si="459"/>
        <v>6.679922220110812E-3</v>
      </c>
      <c r="D1216" s="3">
        <f t="shared" si="460"/>
        <v>4.462136086673016E-5</v>
      </c>
      <c r="E1216" s="3">
        <f t="shared" si="461"/>
        <v>3.8359969892609445E-4</v>
      </c>
      <c r="F1216" s="3">
        <f t="shared" si="462"/>
        <v>4.7117499784867595E-2</v>
      </c>
      <c r="G1216" s="3">
        <f t="shared" si="463"/>
        <v>5.8606477212875374E-2</v>
      </c>
      <c r="H1216" s="3">
        <f t="shared" si="464"/>
        <v>1.0422597224974481</v>
      </c>
      <c r="J1216" s="3">
        <f t="shared" si="465"/>
        <v>0</v>
      </c>
      <c r="K1216" s="3">
        <f t="shared" si="458"/>
        <v>0</v>
      </c>
      <c r="L1216" s="13">
        <f t="shared" si="466"/>
        <v>0</v>
      </c>
      <c r="M1216" s="3" t="e">
        <f t="shared" si="467"/>
        <v>#DIV/0!</v>
      </c>
      <c r="N1216" s="3" t="e">
        <f t="shared" si="469"/>
        <v>#DIV/0!</v>
      </c>
      <c r="O1216" s="3">
        <v>1205</v>
      </c>
      <c r="P1216" s="3">
        <f t="shared" si="468"/>
        <v>4.7817460317460316</v>
      </c>
      <c r="R1216" s="3" t="e">
        <f t="shared" si="470"/>
        <v>#NUM!</v>
      </c>
      <c r="S1216" s="3" t="e">
        <f t="shared" si="471"/>
        <v>#NUM!</v>
      </c>
      <c r="T1216" s="13" t="e">
        <f t="shared" si="472"/>
        <v>#NUM!</v>
      </c>
      <c r="U1216" s="13" t="e">
        <f t="shared" si="472"/>
        <v>#NUM!</v>
      </c>
      <c r="V1216" s="3" t="e">
        <f t="shared" si="473"/>
        <v>#NUM!</v>
      </c>
      <c r="W1216" s="13" t="e">
        <f t="shared" si="474"/>
        <v>#NUM!</v>
      </c>
      <c r="X1216" s="3" t="e">
        <f t="shared" si="475"/>
        <v>#NUM!</v>
      </c>
      <c r="Y1216" s="3" t="e">
        <f t="shared" si="476"/>
        <v>#NUM!</v>
      </c>
      <c r="Z1216" s="3" t="e">
        <f t="shared" si="477"/>
        <v>#NUM!</v>
      </c>
      <c r="AA1216" s="3" t="e">
        <f t="shared" si="478"/>
        <v>#NUM!</v>
      </c>
    </row>
    <row r="1217" spans="1:27" hidden="1">
      <c r="A1217" s="4">
        <v>40961</v>
      </c>
      <c r="B1217" s="3">
        <v>102.95</v>
      </c>
      <c r="C1217" s="3">
        <f t="shared" si="459"/>
        <v>3.8929489554088638E-3</v>
      </c>
      <c r="D1217" s="3">
        <f t="shared" si="460"/>
        <v>1.5155051569418964E-5</v>
      </c>
      <c r="E1217" s="3">
        <f t="shared" si="461"/>
        <v>3.5303564652108875E-4</v>
      </c>
      <c r="F1217" s="3">
        <f t="shared" si="462"/>
        <v>4.4186885295755186E-2</v>
      </c>
      <c r="G1217" s="3">
        <f t="shared" si="463"/>
        <v>5.6729059765849958E-2</v>
      </c>
      <c r="H1217" s="3">
        <f t="shared" si="464"/>
        <v>1.0024568244923089</v>
      </c>
      <c r="J1217" s="3">
        <f t="shared" si="465"/>
        <v>0</v>
      </c>
      <c r="K1217" s="3">
        <f t="shared" si="458"/>
        <v>0</v>
      </c>
      <c r="L1217" s="13">
        <f t="shared" si="466"/>
        <v>0</v>
      </c>
      <c r="M1217" s="3" t="e">
        <f t="shared" si="467"/>
        <v>#DIV/0!</v>
      </c>
      <c r="N1217" s="3" t="e">
        <f t="shared" si="469"/>
        <v>#DIV/0!</v>
      </c>
      <c r="O1217" s="3">
        <v>1206</v>
      </c>
      <c r="P1217" s="3">
        <f t="shared" si="468"/>
        <v>4.7857142857142856</v>
      </c>
      <c r="R1217" s="3" t="e">
        <f t="shared" si="470"/>
        <v>#NUM!</v>
      </c>
      <c r="S1217" s="3" t="e">
        <f t="shared" si="471"/>
        <v>#NUM!</v>
      </c>
      <c r="T1217" s="13" t="e">
        <f t="shared" si="472"/>
        <v>#NUM!</v>
      </c>
      <c r="U1217" s="13" t="e">
        <f t="shared" si="472"/>
        <v>#NUM!</v>
      </c>
      <c r="V1217" s="3" t="e">
        <f t="shared" si="473"/>
        <v>#NUM!</v>
      </c>
      <c r="W1217" s="13" t="e">
        <f t="shared" si="474"/>
        <v>#NUM!</v>
      </c>
      <c r="X1217" s="3" t="e">
        <f t="shared" si="475"/>
        <v>#NUM!</v>
      </c>
      <c r="Y1217" s="3" t="e">
        <f t="shared" si="476"/>
        <v>#NUM!</v>
      </c>
      <c r="Z1217" s="3" t="e">
        <f t="shared" si="477"/>
        <v>#NUM!</v>
      </c>
      <c r="AA1217" s="3" t="e">
        <f t="shared" si="478"/>
        <v>#NUM!</v>
      </c>
    </row>
    <row r="1218" spans="1:27" hidden="1">
      <c r="A1218" s="4">
        <v>40954</v>
      </c>
      <c r="B1218" s="3">
        <v>102.55</v>
      </c>
      <c r="C1218" s="3">
        <f t="shared" si="459"/>
        <v>-1.8510405207321124E-3</v>
      </c>
      <c r="D1218" s="3">
        <f t="shared" si="460"/>
        <v>3.4263510093922097E-6</v>
      </c>
      <c r="E1218" s="3">
        <f t="shared" si="461"/>
        <v>3.3936298062741017E-4</v>
      </c>
      <c r="F1218" s="3">
        <f t="shared" si="462"/>
        <v>3.9076403722409392E-2</v>
      </c>
      <c r="G1218" s="3">
        <f t="shared" si="463"/>
        <v>5.7567225044664334E-2</v>
      </c>
      <c r="H1218" s="3">
        <f t="shared" si="464"/>
        <v>1.0275118317093661</v>
      </c>
      <c r="J1218" s="3">
        <f t="shared" si="465"/>
        <v>0</v>
      </c>
      <c r="K1218" s="3">
        <f t="shared" si="458"/>
        <v>0</v>
      </c>
      <c r="L1218" s="13">
        <f t="shared" si="466"/>
        <v>0</v>
      </c>
      <c r="M1218" s="3" t="e">
        <f t="shared" si="467"/>
        <v>#DIV/0!</v>
      </c>
      <c r="N1218" s="3" t="e">
        <f t="shared" si="469"/>
        <v>#DIV/0!</v>
      </c>
      <c r="O1218" s="3">
        <v>1207</v>
      </c>
      <c r="P1218" s="3">
        <f t="shared" si="468"/>
        <v>4.7896825396825395</v>
      </c>
      <c r="R1218" s="3" t="e">
        <f t="shared" si="470"/>
        <v>#NUM!</v>
      </c>
      <c r="S1218" s="3" t="e">
        <f t="shared" si="471"/>
        <v>#NUM!</v>
      </c>
      <c r="T1218" s="13" t="e">
        <f t="shared" si="472"/>
        <v>#NUM!</v>
      </c>
      <c r="U1218" s="13" t="e">
        <f t="shared" si="472"/>
        <v>#NUM!</v>
      </c>
      <c r="V1218" s="3" t="e">
        <f t="shared" si="473"/>
        <v>#NUM!</v>
      </c>
      <c r="W1218" s="13" t="e">
        <f t="shared" si="474"/>
        <v>#NUM!</v>
      </c>
      <c r="X1218" s="3" t="e">
        <f t="shared" si="475"/>
        <v>#NUM!</v>
      </c>
      <c r="Y1218" s="3" t="e">
        <f t="shared" si="476"/>
        <v>#NUM!</v>
      </c>
      <c r="Z1218" s="3" t="e">
        <f t="shared" si="477"/>
        <v>#NUM!</v>
      </c>
      <c r="AA1218" s="3" t="e">
        <f t="shared" si="478"/>
        <v>#NUM!</v>
      </c>
    </row>
    <row r="1219" spans="1:27" hidden="1">
      <c r="A1219" s="4">
        <v>40947</v>
      </c>
      <c r="B1219" s="3">
        <v>102.74</v>
      </c>
      <c r="C1219" s="3">
        <f t="shared" si="459"/>
        <v>5.4655611364698474E-3</v>
      </c>
      <c r="D1219" s="3">
        <f t="shared" si="460"/>
        <v>2.9872358536489571E-5</v>
      </c>
      <c r="E1219" s="3">
        <f t="shared" si="461"/>
        <v>3.5232106460687058E-4</v>
      </c>
      <c r="F1219" s="3">
        <f t="shared" si="462"/>
        <v>3.6879675105844688E-2</v>
      </c>
      <c r="G1219" s="3">
        <f t="shared" si="463"/>
        <v>5.9852951802075671E-2</v>
      </c>
      <c r="H1219" s="3">
        <f t="shared" si="464"/>
        <v>1.1021375728109732</v>
      </c>
      <c r="J1219" s="3">
        <f t="shared" si="465"/>
        <v>0</v>
      </c>
      <c r="K1219" s="3">
        <f t="shared" si="458"/>
        <v>0</v>
      </c>
      <c r="L1219" s="13">
        <f t="shared" si="466"/>
        <v>0</v>
      </c>
      <c r="M1219" s="3" t="e">
        <f t="shared" si="467"/>
        <v>#DIV/0!</v>
      </c>
      <c r="N1219" s="3" t="e">
        <f t="shared" si="469"/>
        <v>#DIV/0!</v>
      </c>
      <c r="O1219" s="3">
        <v>1208</v>
      </c>
      <c r="P1219" s="3">
        <f t="shared" si="468"/>
        <v>4.7936507936507935</v>
      </c>
      <c r="R1219" s="3" t="e">
        <f t="shared" si="470"/>
        <v>#NUM!</v>
      </c>
      <c r="S1219" s="3" t="e">
        <f t="shared" si="471"/>
        <v>#NUM!</v>
      </c>
      <c r="T1219" s="13" t="e">
        <f t="shared" si="472"/>
        <v>#NUM!</v>
      </c>
      <c r="U1219" s="13" t="e">
        <f t="shared" si="472"/>
        <v>#NUM!</v>
      </c>
      <c r="V1219" s="3" t="e">
        <f t="shared" si="473"/>
        <v>#NUM!</v>
      </c>
      <c r="W1219" s="13" t="e">
        <f t="shared" si="474"/>
        <v>#NUM!</v>
      </c>
      <c r="X1219" s="3" t="e">
        <f t="shared" si="475"/>
        <v>#NUM!</v>
      </c>
      <c r="Y1219" s="3" t="e">
        <f t="shared" si="476"/>
        <v>#NUM!</v>
      </c>
      <c r="Z1219" s="3" t="e">
        <f t="shared" si="477"/>
        <v>#NUM!</v>
      </c>
      <c r="AA1219" s="3" t="e">
        <f t="shared" si="478"/>
        <v>#NUM!</v>
      </c>
    </row>
    <row r="1220" spans="1:27" hidden="1">
      <c r="A1220" s="4">
        <v>40940</v>
      </c>
      <c r="B1220" s="3">
        <v>102.18</v>
      </c>
      <c r="C1220" s="3">
        <f t="shared" si="459"/>
        <v>9.7360261609834003E-3</v>
      </c>
      <c r="D1220" s="3">
        <f t="shared" si="460"/>
        <v>9.4790205407353174E-5</v>
      </c>
      <c r="E1220" s="3">
        <f t="shared" si="461"/>
        <v>3.2417458903983084E-4</v>
      </c>
      <c r="F1220" s="3">
        <f t="shared" si="462"/>
        <v>3.2727842620752234E-2</v>
      </c>
      <c r="G1220" s="3">
        <f t="shared" si="463"/>
        <v>5.8393488180261771E-2</v>
      </c>
      <c r="H1220" s="3">
        <f t="shared" si="464"/>
        <v>1.1498279801530549</v>
      </c>
      <c r="J1220" s="3">
        <f t="shared" si="465"/>
        <v>0</v>
      </c>
      <c r="K1220" s="3">
        <f t="shared" si="458"/>
        <v>0</v>
      </c>
      <c r="L1220" s="13">
        <f t="shared" si="466"/>
        <v>0</v>
      </c>
      <c r="M1220" s="3" t="e">
        <f t="shared" si="467"/>
        <v>#DIV/0!</v>
      </c>
      <c r="N1220" s="3" t="e">
        <f t="shared" si="469"/>
        <v>#DIV/0!</v>
      </c>
      <c r="O1220" s="3">
        <v>1209</v>
      </c>
      <c r="P1220" s="3">
        <f t="shared" si="468"/>
        <v>4.7976190476190474</v>
      </c>
      <c r="R1220" s="3" t="e">
        <f t="shared" si="470"/>
        <v>#NUM!</v>
      </c>
      <c r="S1220" s="3" t="e">
        <f t="shared" si="471"/>
        <v>#NUM!</v>
      </c>
      <c r="T1220" s="13" t="e">
        <f t="shared" si="472"/>
        <v>#NUM!</v>
      </c>
      <c r="U1220" s="13" t="e">
        <f t="shared" si="472"/>
        <v>#NUM!</v>
      </c>
      <c r="V1220" s="3" t="e">
        <f t="shared" si="473"/>
        <v>#NUM!</v>
      </c>
      <c r="W1220" s="13" t="e">
        <f t="shared" si="474"/>
        <v>#NUM!</v>
      </c>
      <c r="X1220" s="3" t="e">
        <f t="shared" si="475"/>
        <v>#NUM!</v>
      </c>
      <c r="Y1220" s="3" t="e">
        <f t="shared" si="476"/>
        <v>#NUM!</v>
      </c>
      <c r="Z1220" s="3" t="e">
        <f t="shared" si="477"/>
        <v>#NUM!</v>
      </c>
      <c r="AA1220" s="3" t="e">
        <f t="shared" si="478"/>
        <v>#NUM!</v>
      </c>
    </row>
    <row r="1221" spans="1:27" hidden="1">
      <c r="A1221" s="4">
        <v>40933</v>
      </c>
      <c r="B1221" s="3">
        <v>101.19</v>
      </c>
      <c r="C1221" s="3">
        <f t="shared" si="459"/>
        <v>5.4501447895381775E-3</v>
      </c>
      <c r="D1221" s="3">
        <f t="shared" si="460"/>
        <v>2.9704078226930144E-5</v>
      </c>
      <c r="E1221" s="3">
        <f t="shared" si="461"/>
        <v>2.5186617651618861E-4</v>
      </c>
      <c r="F1221" s="3">
        <f t="shared" si="462"/>
        <v>1.8250319556499681E-2</v>
      </c>
      <c r="G1221" s="3">
        <f t="shared" si="463"/>
        <v>5.4439664775216362E-2</v>
      </c>
      <c r="H1221" s="3">
        <f t="shared" si="464"/>
        <v>1.2419064536928031</v>
      </c>
      <c r="J1221" s="3">
        <f t="shared" si="465"/>
        <v>0</v>
      </c>
      <c r="K1221" s="3">
        <f t="shared" si="458"/>
        <v>0</v>
      </c>
      <c r="L1221" s="13">
        <f t="shared" si="466"/>
        <v>0</v>
      </c>
      <c r="M1221" s="3" t="e">
        <f t="shared" si="467"/>
        <v>#DIV/0!</v>
      </c>
      <c r="N1221" s="3" t="e">
        <f t="shared" si="469"/>
        <v>#DIV/0!</v>
      </c>
      <c r="O1221" s="3">
        <v>1210</v>
      </c>
      <c r="P1221" s="3">
        <f t="shared" si="468"/>
        <v>4.8015873015873014</v>
      </c>
      <c r="R1221" s="3" t="e">
        <f t="shared" si="470"/>
        <v>#NUM!</v>
      </c>
      <c r="S1221" s="3" t="e">
        <f t="shared" si="471"/>
        <v>#NUM!</v>
      </c>
      <c r="T1221" s="13" t="e">
        <f t="shared" si="472"/>
        <v>#NUM!</v>
      </c>
      <c r="U1221" s="13" t="e">
        <f t="shared" si="472"/>
        <v>#NUM!</v>
      </c>
      <c r="V1221" s="3" t="e">
        <f t="shared" si="473"/>
        <v>#NUM!</v>
      </c>
      <c r="W1221" s="13" t="e">
        <f t="shared" si="474"/>
        <v>#NUM!</v>
      </c>
      <c r="X1221" s="3" t="e">
        <f t="shared" si="475"/>
        <v>#NUM!</v>
      </c>
      <c r="Y1221" s="3" t="e">
        <f t="shared" si="476"/>
        <v>#NUM!</v>
      </c>
      <c r="Z1221" s="3" t="e">
        <f t="shared" si="477"/>
        <v>#NUM!</v>
      </c>
      <c r="AA1221" s="3" t="e">
        <f t="shared" si="478"/>
        <v>#NUM!</v>
      </c>
    </row>
    <row r="1222" spans="1:27" hidden="1">
      <c r="A1222" s="4">
        <v>40926</v>
      </c>
      <c r="B1222" s="3">
        <v>100.64</v>
      </c>
      <c r="C1222" s="3">
        <f t="shared" si="459"/>
        <v>6.1796269613728673E-3</v>
      </c>
      <c r="D1222" s="3">
        <f t="shared" si="460"/>
        <v>3.818778938172646E-5</v>
      </c>
      <c r="E1222" s="3">
        <f t="shared" si="461"/>
        <v>2.2753289591984202E-4</v>
      </c>
      <c r="F1222" s="3">
        <f t="shared" si="462"/>
        <v>1.5117672907323985E-2</v>
      </c>
      <c r="G1222" s="3">
        <f t="shared" si="463"/>
        <v>5.2181718514114898E-2</v>
      </c>
      <c r="H1222" s="3">
        <f t="shared" si="464"/>
        <v>1.2403489301311621</v>
      </c>
      <c r="J1222" s="3">
        <f t="shared" si="465"/>
        <v>0</v>
      </c>
      <c r="K1222" s="3">
        <f t="shared" si="458"/>
        <v>0</v>
      </c>
      <c r="L1222" s="13">
        <f t="shared" si="466"/>
        <v>0</v>
      </c>
      <c r="M1222" s="3" t="e">
        <f t="shared" si="467"/>
        <v>#DIV/0!</v>
      </c>
      <c r="N1222" s="3" t="e">
        <f t="shared" si="469"/>
        <v>#DIV/0!</v>
      </c>
      <c r="O1222" s="3">
        <v>1211</v>
      </c>
      <c r="P1222" s="3">
        <f t="shared" si="468"/>
        <v>4.8055555555555554</v>
      </c>
      <c r="R1222" s="3" t="e">
        <f t="shared" si="470"/>
        <v>#NUM!</v>
      </c>
      <c r="S1222" s="3" t="e">
        <f t="shared" si="471"/>
        <v>#NUM!</v>
      </c>
      <c r="T1222" s="13" t="e">
        <f t="shared" si="472"/>
        <v>#NUM!</v>
      </c>
      <c r="U1222" s="13" t="e">
        <f t="shared" si="472"/>
        <v>#NUM!</v>
      </c>
      <c r="V1222" s="3" t="e">
        <f t="shared" si="473"/>
        <v>#NUM!</v>
      </c>
      <c r="W1222" s="13" t="e">
        <f t="shared" si="474"/>
        <v>#NUM!</v>
      </c>
      <c r="X1222" s="3" t="e">
        <f t="shared" si="475"/>
        <v>#NUM!</v>
      </c>
      <c r="Y1222" s="3" t="e">
        <f t="shared" si="476"/>
        <v>#NUM!</v>
      </c>
      <c r="Z1222" s="3" t="e">
        <f t="shared" si="477"/>
        <v>#NUM!</v>
      </c>
      <c r="AA1222" s="3" t="e">
        <f t="shared" si="478"/>
        <v>#NUM!</v>
      </c>
    </row>
    <row r="1223" spans="1:27" hidden="1">
      <c r="A1223" s="4">
        <v>40919</v>
      </c>
      <c r="B1223" s="3">
        <v>100.02</v>
      </c>
      <c r="C1223" s="3">
        <f t="shared" si="459"/>
        <v>8.0016007469870085E-4</v>
      </c>
      <c r="D1223" s="3">
        <f t="shared" si="460"/>
        <v>6.4025614514183057E-7</v>
      </c>
      <c r="E1223" s="3">
        <f t="shared" si="461"/>
        <v>1.8999691555545282E-4</v>
      </c>
      <c r="F1223" s="3">
        <f t="shared" si="462"/>
        <v>9.7453928461973798E-3</v>
      </c>
      <c r="G1223" s="3">
        <f t="shared" si="463"/>
        <v>4.8312817621319448E-2</v>
      </c>
      <c r="H1223" s="3">
        <f t="shared" si="464"/>
        <v>1.2742449997101282</v>
      </c>
      <c r="J1223" s="3">
        <f t="shared" si="465"/>
        <v>0</v>
      </c>
      <c r="K1223" s="3">
        <f t="shared" si="458"/>
        <v>0</v>
      </c>
      <c r="L1223" s="13">
        <f t="shared" si="466"/>
        <v>0</v>
      </c>
      <c r="M1223" s="3" t="e">
        <f t="shared" si="467"/>
        <v>#DIV/0!</v>
      </c>
      <c r="N1223" s="3" t="e">
        <f t="shared" si="469"/>
        <v>#DIV/0!</v>
      </c>
      <c r="O1223" s="3">
        <v>1212</v>
      </c>
      <c r="P1223" s="3">
        <f t="shared" si="468"/>
        <v>4.8095238095238093</v>
      </c>
      <c r="R1223" s="3" t="e">
        <f t="shared" si="470"/>
        <v>#NUM!</v>
      </c>
      <c r="S1223" s="3" t="e">
        <f t="shared" si="471"/>
        <v>#NUM!</v>
      </c>
      <c r="T1223" s="13" t="e">
        <f t="shared" si="472"/>
        <v>#NUM!</v>
      </c>
      <c r="U1223" s="13" t="e">
        <f t="shared" si="472"/>
        <v>#NUM!</v>
      </c>
      <c r="V1223" s="3" t="e">
        <f t="shared" si="473"/>
        <v>#NUM!</v>
      </c>
      <c r="W1223" s="13" t="e">
        <f t="shared" si="474"/>
        <v>#NUM!</v>
      </c>
      <c r="X1223" s="3" t="e">
        <f t="shared" si="475"/>
        <v>#NUM!</v>
      </c>
      <c r="Y1223" s="3" t="e">
        <f t="shared" si="476"/>
        <v>#NUM!</v>
      </c>
      <c r="Z1223" s="3" t="e">
        <f t="shared" si="477"/>
        <v>#NUM!</v>
      </c>
      <c r="AA1223" s="3" t="e">
        <f t="shared" si="478"/>
        <v>#NUM!</v>
      </c>
    </row>
    <row r="1224" spans="1:27" hidden="1">
      <c r="A1224" s="4">
        <v>40912</v>
      </c>
      <c r="B1224" s="3">
        <v>99.94</v>
      </c>
      <c r="C1224" s="3">
        <f t="shared" si="459"/>
        <v>3.5082479725107576E-3</v>
      </c>
      <c r="D1224" s="3">
        <f t="shared" si="460"/>
        <v>1.2307803836625842E-5</v>
      </c>
      <c r="E1224" s="3">
        <f t="shared" si="461"/>
        <v>1.8944836631353001E-4</v>
      </c>
      <c r="F1224" s="3">
        <f t="shared" si="462"/>
        <v>8.6424012948998138E-3</v>
      </c>
      <c r="G1224" s="3">
        <f t="shared" si="463"/>
        <v>4.8373484704546187E-2</v>
      </c>
      <c r="H1224" s="3">
        <f t="shared" si="464"/>
        <v>1.2755442922989668</v>
      </c>
      <c r="J1224" s="3">
        <f t="shared" si="465"/>
        <v>0</v>
      </c>
      <c r="K1224" s="3">
        <f t="shared" ref="K1224:K1251" si="479">J1224/$Y$2</f>
        <v>0</v>
      </c>
      <c r="L1224" s="13">
        <f t="shared" si="466"/>
        <v>0</v>
      </c>
      <c r="M1224" s="3" t="e">
        <f t="shared" si="467"/>
        <v>#DIV/0!</v>
      </c>
      <c r="N1224" s="3" t="e">
        <f t="shared" si="469"/>
        <v>#DIV/0!</v>
      </c>
      <c r="O1224" s="3">
        <v>1213</v>
      </c>
      <c r="P1224" s="3">
        <f t="shared" si="468"/>
        <v>4.8134920634920633</v>
      </c>
      <c r="R1224" s="3" t="e">
        <f t="shared" si="470"/>
        <v>#NUM!</v>
      </c>
      <c r="S1224" s="3" t="e">
        <f t="shared" si="471"/>
        <v>#NUM!</v>
      </c>
      <c r="T1224" s="13" t="e">
        <f t="shared" si="472"/>
        <v>#NUM!</v>
      </c>
      <c r="U1224" s="13" t="e">
        <f t="shared" si="472"/>
        <v>#NUM!</v>
      </c>
      <c r="V1224" s="3" t="e">
        <f t="shared" si="473"/>
        <v>#NUM!</v>
      </c>
      <c r="W1224" s="13" t="e">
        <f t="shared" si="474"/>
        <v>#NUM!</v>
      </c>
      <c r="X1224" s="3" t="e">
        <f t="shared" si="475"/>
        <v>#NUM!</v>
      </c>
      <c r="Y1224" s="3" t="e">
        <f t="shared" si="476"/>
        <v>#NUM!</v>
      </c>
      <c r="Z1224" s="3" t="e">
        <f t="shared" si="477"/>
        <v>#NUM!</v>
      </c>
      <c r="AA1224" s="3" t="e">
        <f t="shared" si="478"/>
        <v>#NUM!</v>
      </c>
    </row>
    <row r="1225" spans="1:27" hidden="1">
      <c r="A1225" s="4">
        <v>40905</v>
      </c>
      <c r="B1225" s="3">
        <v>99.59</v>
      </c>
      <c r="C1225" s="3">
        <f t="shared" ref="C1225:C1250" si="480">+LN(B1225/B1226)</f>
        <v>1.0046213422798709E-3</v>
      </c>
      <c r="D1225" s="3">
        <f t="shared" ref="D1225:D1250" si="481">+C1225^2</f>
        <v>1.0092640413642095E-6</v>
      </c>
      <c r="E1225" s="3">
        <f t="shared" ref="E1225:E1251" si="482">+SUM(D1225:D1244)</f>
        <v>1.7718130053633873E-4</v>
      </c>
      <c r="F1225" s="3">
        <f t="shared" ref="F1225:F1251" si="483">+SUM(C1225:C1244)</f>
        <v>4.9323166076055483E-3</v>
      </c>
      <c r="G1225" s="3">
        <f t="shared" ref="G1225:G1251" si="484">+SQRT($D$3/$D$2)*SQRT(E1225-((1/$D$2)*F1225^2))</f>
        <v>4.7086706256370722E-2</v>
      </c>
      <c r="H1225" s="3">
        <f t="shared" ref="H1225:H1251" si="485">+MIN($D$5,$D$4/G1227)</f>
        <v>1.1834049741044688</v>
      </c>
      <c r="J1225" s="3">
        <f t="shared" ref="J1225:J1251" si="486">I1225*(1-(1.1/100))^4</f>
        <v>0</v>
      </c>
      <c r="K1225" s="3">
        <f t="shared" si="479"/>
        <v>0</v>
      </c>
      <c r="L1225" s="13">
        <f t="shared" ref="L1225:L1251" si="487">K1225*1000</f>
        <v>0</v>
      </c>
      <c r="M1225" s="3" t="e">
        <f t="shared" ref="M1225:M1251" si="488">LN(L1225/L1226)</f>
        <v>#DIV/0!</v>
      </c>
      <c r="N1225" s="3" t="e">
        <f t="shared" si="469"/>
        <v>#DIV/0!</v>
      </c>
      <c r="O1225" s="3">
        <v>1214</v>
      </c>
      <c r="P1225" s="3">
        <f t="shared" si="468"/>
        <v>4.8174603174603172</v>
      </c>
      <c r="R1225" s="3" t="e">
        <f t="shared" si="470"/>
        <v>#NUM!</v>
      </c>
      <c r="S1225" s="3" t="e">
        <f t="shared" si="471"/>
        <v>#NUM!</v>
      </c>
      <c r="T1225" s="13" t="e">
        <f t="shared" si="472"/>
        <v>#NUM!</v>
      </c>
      <c r="U1225" s="13" t="e">
        <f t="shared" si="472"/>
        <v>#NUM!</v>
      </c>
      <c r="V1225" s="3" t="e">
        <f t="shared" si="473"/>
        <v>#NUM!</v>
      </c>
      <c r="W1225" s="13" t="e">
        <f t="shared" si="474"/>
        <v>#NUM!</v>
      </c>
      <c r="X1225" s="3" t="e">
        <f t="shared" si="475"/>
        <v>#NUM!</v>
      </c>
      <c r="Y1225" s="3" t="e">
        <f t="shared" si="476"/>
        <v>#NUM!</v>
      </c>
      <c r="Z1225" s="3" t="e">
        <f t="shared" si="477"/>
        <v>#NUM!</v>
      </c>
      <c r="AA1225" s="3" t="e">
        <f t="shared" si="478"/>
        <v>#NUM!</v>
      </c>
    </row>
    <row r="1226" spans="1:27" hidden="1">
      <c r="A1226" s="4">
        <v>40898</v>
      </c>
      <c r="B1226" s="3">
        <v>99.49</v>
      </c>
      <c r="C1226" s="3">
        <f t="shared" si="480"/>
        <v>3.4232816354631754E-3</v>
      </c>
      <c r="D1226" s="3">
        <f t="shared" si="481"/>
        <v>1.1718857155699433E-5</v>
      </c>
      <c r="E1226" s="3">
        <f t="shared" si="482"/>
        <v>1.7626365089577404E-4</v>
      </c>
      <c r="F1226" s="3">
        <f t="shared" si="483"/>
        <v>3.6250165564618098E-3</v>
      </c>
      <c r="G1226" s="3">
        <f t="shared" si="484"/>
        <v>4.7038742881957855E-2</v>
      </c>
      <c r="H1226" s="3">
        <f t="shared" si="485"/>
        <v>1.1842318321215901</v>
      </c>
      <c r="J1226" s="3">
        <f t="shared" si="486"/>
        <v>0</v>
      </c>
      <c r="K1226" s="3">
        <f t="shared" si="479"/>
        <v>0</v>
      </c>
      <c r="L1226" s="13">
        <f t="shared" si="487"/>
        <v>0</v>
      </c>
      <c r="M1226" s="3" t="e">
        <f t="shared" si="488"/>
        <v>#DIV/0!</v>
      </c>
      <c r="N1226" s="3" t="e">
        <f t="shared" si="469"/>
        <v>#DIV/0!</v>
      </c>
      <c r="O1226" s="3">
        <v>1215</v>
      </c>
      <c r="P1226" s="3">
        <f t="shared" si="468"/>
        <v>4.8214285714285712</v>
      </c>
      <c r="R1226" s="3" t="e">
        <f t="shared" si="470"/>
        <v>#NUM!</v>
      </c>
      <c r="S1226" s="3" t="e">
        <f t="shared" si="471"/>
        <v>#NUM!</v>
      </c>
      <c r="T1226" s="13" t="e">
        <f t="shared" si="472"/>
        <v>#NUM!</v>
      </c>
      <c r="U1226" s="13" t="e">
        <f t="shared" si="472"/>
        <v>#NUM!</v>
      </c>
      <c r="V1226" s="3" t="e">
        <f t="shared" si="473"/>
        <v>#NUM!</v>
      </c>
      <c r="W1226" s="13" t="e">
        <f t="shared" si="474"/>
        <v>#NUM!</v>
      </c>
      <c r="X1226" s="3" t="e">
        <f t="shared" si="475"/>
        <v>#NUM!</v>
      </c>
      <c r="Y1226" s="3" t="e">
        <f t="shared" si="476"/>
        <v>#NUM!</v>
      </c>
      <c r="Z1226" s="3" t="e">
        <f t="shared" si="477"/>
        <v>#NUM!</v>
      </c>
      <c r="AA1226" s="3" t="e">
        <f t="shared" si="478"/>
        <v>#NUM!</v>
      </c>
    </row>
    <row r="1227" spans="1:27" hidden="1">
      <c r="A1227" s="4">
        <v>40891</v>
      </c>
      <c r="B1227" s="3">
        <v>99.15</v>
      </c>
      <c r="C1227" s="3">
        <f t="shared" si="480"/>
        <v>3.0261764491789641E-4</v>
      </c>
      <c r="D1227" s="3">
        <f t="shared" si="481"/>
        <v>9.1577439015654033E-8</v>
      </c>
      <c r="E1227" s="3">
        <f t="shared" si="482"/>
        <v>2.0595938416731078E-4</v>
      </c>
      <c r="F1227" s="3">
        <f t="shared" si="483"/>
        <v>-6.2336819596110551E-3</v>
      </c>
      <c r="G1227" s="3">
        <f t="shared" si="484"/>
        <v>5.0701155828252679E-2</v>
      </c>
      <c r="H1227" s="3">
        <f t="shared" si="485"/>
        <v>1.3749161683567397</v>
      </c>
      <c r="J1227" s="3">
        <f t="shared" si="486"/>
        <v>0</v>
      </c>
      <c r="K1227" s="3">
        <f t="shared" si="479"/>
        <v>0</v>
      </c>
      <c r="L1227" s="13">
        <f t="shared" si="487"/>
        <v>0</v>
      </c>
      <c r="M1227" s="3" t="e">
        <f t="shared" si="488"/>
        <v>#DIV/0!</v>
      </c>
      <c r="N1227" s="3" t="e">
        <f t="shared" si="469"/>
        <v>#DIV/0!</v>
      </c>
      <c r="O1227" s="3">
        <v>1216</v>
      </c>
      <c r="P1227" s="3">
        <f t="shared" si="468"/>
        <v>4.8253968253968251</v>
      </c>
      <c r="R1227" s="3" t="e">
        <f t="shared" si="470"/>
        <v>#NUM!</v>
      </c>
      <c r="S1227" s="3" t="e">
        <f t="shared" si="471"/>
        <v>#NUM!</v>
      </c>
      <c r="T1227" s="13" t="e">
        <f t="shared" si="472"/>
        <v>#NUM!</v>
      </c>
      <c r="U1227" s="13" t="e">
        <f t="shared" si="472"/>
        <v>#NUM!</v>
      </c>
      <c r="V1227" s="3" t="e">
        <f t="shared" si="473"/>
        <v>#NUM!</v>
      </c>
      <c r="W1227" s="13" t="e">
        <f t="shared" si="474"/>
        <v>#NUM!</v>
      </c>
      <c r="X1227" s="3" t="e">
        <f t="shared" si="475"/>
        <v>#NUM!</v>
      </c>
      <c r="Y1227" s="3" t="e">
        <f t="shared" si="476"/>
        <v>#NUM!</v>
      </c>
      <c r="Z1227" s="3" t="e">
        <f t="shared" si="477"/>
        <v>#NUM!</v>
      </c>
      <c r="AA1227" s="3" t="e">
        <f t="shared" si="478"/>
        <v>#NUM!</v>
      </c>
    </row>
    <row r="1228" spans="1:27" hidden="1">
      <c r="A1228" s="4">
        <v>40884</v>
      </c>
      <c r="B1228" s="3">
        <v>99.12</v>
      </c>
      <c r="C1228" s="3">
        <f t="shared" si="480"/>
        <v>6.7824322357523887E-3</v>
      </c>
      <c r="D1228" s="3">
        <f t="shared" si="481"/>
        <v>4.6001387032573147E-5</v>
      </c>
      <c r="E1228" s="3">
        <f t="shared" si="482"/>
        <v>2.0586780672829513E-4</v>
      </c>
      <c r="F1228" s="3">
        <f t="shared" si="483"/>
        <v>-6.5362996045289518E-3</v>
      </c>
      <c r="G1228" s="3">
        <f t="shared" si="484"/>
        <v>5.0665755110220298E-2</v>
      </c>
      <c r="H1228" s="3">
        <f t="shared" si="485"/>
        <v>1.3731867873498929</v>
      </c>
      <c r="J1228" s="3">
        <f t="shared" si="486"/>
        <v>0</v>
      </c>
      <c r="K1228" s="3">
        <f t="shared" si="479"/>
        <v>0</v>
      </c>
      <c r="L1228" s="13">
        <f t="shared" si="487"/>
        <v>0</v>
      </c>
      <c r="M1228" s="3" t="e">
        <f t="shared" si="488"/>
        <v>#DIV/0!</v>
      </c>
      <c r="N1228" s="3" t="e">
        <f t="shared" si="469"/>
        <v>#DIV/0!</v>
      </c>
      <c r="O1228" s="3">
        <v>1217</v>
      </c>
      <c r="P1228" s="3">
        <f t="shared" ref="P1228:P1251" si="489">O1228/252</f>
        <v>4.8293650793650791</v>
      </c>
      <c r="R1228" s="3" t="e">
        <f t="shared" si="470"/>
        <v>#NUM!</v>
      </c>
      <c r="S1228" s="3" t="e">
        <f t="shared" si="471"/>
        <v>#NUM!</v>
      </c>
      <c r="T1228" s="13" t="e">
        <f t="shared" si="472"/>
        <v>#NUM!</v>
      </c>
      <c r="U1228" s="13" t="e">
        <f t="shared" si="472"/>
        <v>#NUM!</v>
      </c>
      <c r="V1228" s="3" t="e">
        <f t="shared" si="473"/>
        <v>#NUM!</v>
      </c>
      <c r="W1228" s="13" t="e">
        <f t="shared" si="474"/>
        <v>#NUM!</v>
      </c>
      <c r="X1228" s="3" t="e">
        <f t="shared" si="475"/>
        <v>#NUM!</v>
      </c>
      <c r="Y1228" s="3" t="e">
        <f t="shared" si="476"/>
        <v>#NUM!</v>
      </c>
      <c r="Z1228" s="3" t="e">
        <f t="shared" si="477"/>
        <v>#NUM!</v>
      </c>
      <c r="AA1228" s="3" t="e">
        <f t="shared" si="478"/>
        <v>#NUM!</v>
      </c>
    </row>
    <row r="1229" spans="1:27" hidden="1">
      <c r="A1229" s="4">
        <v>40877</v>
      </c>
      <c r="B1229" s="3">
        <v>98.45</v>
      </c>
      <c r="C1229" s="3">
        <f t="shared" si="480"/>
        <v>-8.122652492485703E-4</v>
      </c>
      <c r="D1229" s="3">
        <f t="shared" si="481"/>
        <v>6.5977483513684198E-7</v>
      </c>
      <c r="E1229" s="3">
        <f t="shared" si="482"/>
        <v>1.5987646686193449E-4</v>
      </c>
      <c r="F1229" s="3">
        <f t="shared" si="483"/>
        <v>-1.3218496286646741E-2</v>
      </c>
      <c r="G1229" s="3">
        <f t="shared" si="484"/>
        <v>4.3639024240809003E-2</v>
      </c>
      <c r="H1229" s="3">
        <f t="shared" si="485"/>
        <v>1.4900136493974281</v>
      </c>
      <c r="J1229" s="3">
        <f t="shared" si="486"/>
        <v>0</v>
      </c>
      <c r="K1229" s="3">
        <f t="shared" si="479"/>
        <v>0</v>
      </c>
      <c r="L1229" s="13">
        <f t="shared" si="487"/>
        <v>0</v>
      </c>
      <c r="M1229" s="3" t="e">
        <f t="shared" si="488"/>
        <v>#DIV/0!</v>
      </c>
      <c r="N1229" s="3" t="e">
        <f t="shared" ref="N1229:N1251" si="490">SQRT(252)*STDEV(M1229:M1407)</f>
        <v>#DIV/0!</v>
      </c>
      <c r="O1229" s="3">
        <v>1218</v>
      </c>
      <c r="P1229" s="3">
        <f t="shared" si="489"/>
        <v>4.833333333333333</v>
      </c>
      <c r="R1229" s="3" t="e">
        <f t="shared" si="470"/>
        <v>#NUM!</v>
      </c>
      <c r="S1229" s="3" t="e">
        <f t="shared" si="471"/>
        <v>#NUM!</v>
      </c>
      <c r="T1229" s="13" t="e">
        <f t="shared" si="472"/>
        <v>#NUM!</v>
      </c>
      <c r="U1229" s="13" t="e">
        <f t="shared" si="472"/>
        <v>#NUM!</v>
      </c>
      <c r="V1229" s="3" t="e">
        <f t="shared" si="473"/>
        <v>#NUM!</v>
      </c>
      <c r="W1229" s="13" t="e">
        <f t="shared" si="474"/>
        <v>#NUM!</v>
      </c>
      <c r="X1229" s="3" t="e">
        <f t="shared" si="475"/>
        <v>#NUM!</v>
      </c>
      <c r="Y1229" s="3" t="e">
        <f t="shared" si="476"/>
        <v>#NUM!</v>
      </c>
      <c r="Z1229" s="3" t="e">
        <f t="shared" si="477"/>
        <v>#NUM!</v>
      </c>
      <c r="AA1229" s="3" t="e">
        <f t="shared" si="478"/>
        <v>#NUM!</v>
      </c>
    </row>
    <row r="1230" spans="1:27" hidden="1">
      <c r="A1230" s="4">
        <v>40870</v>
      </c>
      <c r="B1230" s="3">
        <v>98.53</v>
      </c>
      <c r="C1230" s="3">
        <f t="shared" si="480"/>
        <v>-5.6674577364248099E-3</v>
      </c>
      <c r="D1230" s="3">
        <f t="shared" si="481"/>
        <v>3.2120077194161427E-5</v>
      </c>
      <c r="E1230" s="3">
        <f t="shared" si="482"/>
        <v>1.5921669202679763E-4</v>
      </c>
      <c r="F1230" s="3">
        <f t="shared" si="483"/>
        <v>-1.240623103739817E-2</v>
      </c>
      <c r="G1230" s="3">
        <f t="shared" si="484"/>
        <v>4.3693982896379109E-2</v>
      </c>
      <c r="H1230" s="3">
        <f t="shared" si="485"/>
        <v>1.5</v>
      </c>
      <c r="J1230" s="3">
        <f t="shared" si="486"/>
        <v>0</v>
      </c>
      <c r="K1230" s="3">
        <f t="shared" si="479"/>
        <v>0</v>
      </c>
      <c r="L1230" s="13">
        <f t="shared" si="487"/>
        <v>0</v>
      </c>
      <c r="M1230" s="3" t="e">
        <f t="shared" si="488"/>
        <v>#DIV/0!</v>
      </c>
      <c r="N1230" s="3" t="e">
        <f t="shared" si="490"/>
        <v>#DIV/0!</v>
      </c>
      <c r="O1230" s="3">
        <v>1219</v>
      </c>
      <c r="P1230" s="3">
        <f t="shared" si="489"/>
        <v>4.837301587301587</v>
      </c>
      <c r="R1230" s="3" t="e">
        <f t="shared" si="470"/>
        <v>#NUM!</v>
      </c>
      <c r="S1230" s="3" t="e">
        <f t="shared" si="471"/>
        <v>#NUM!</v>
      </c>
      <c r="T1230" s="13" t="e">
        <f t="shared" si="472"/>
        <v>#NUM!</v>
      </c>
      <c r="U1230" s="13" t="e">
        <f t="shared" si="472"/>
        <v>#NUM!</v>
      </c>
      <c r="V1230" s="3" t="e">
        <f t="shared" si="473"/>
        <v>#NUM!</v>
      </c>
      <c r="W1230" s="13" t="e">
        <f t="shared" si="474"/>
        <v>#NUM!</v>
      </c>
      <c r="X1230" s="3" t="e">
        <f t="shared" si="475"/>
        <v>#NUM!</v>
      </c>
      <c r="Y1230" s="3" t="e">
        <f t="shared" si="476"/>
        <v>#NUM!</v>
      </c>
      <c r="Z1230" s="3" t="e">
        <f t="shared" si="477"/>
        <v>#NUM!</v>
      </c>
      <c r="AA1230" s="3" t="e">
        <f t="shared" si="478"/>
        <v>#NUM!</v>
      </c>
    </row>
    <row r="1231" spans="1:27" hidden="1">
      <c r="A1231" s="4">
        <v>40863</v>
      </c>
      <c r="B1231" s="3">
        <v>99.09</v>
      </c>
      <c r="C1231" s="3">
        <f t="shared" si="480"/>
        <v>-2.7210901143606132E-3</v>
      </c>
      <c r="D1231" s="3">
        <f t="shared" si="481"/>
        <v>7.4043314104710551E-6</v>
      </c>
      <c r="E1231" s="3">
        <f t="shared" si="482"/>
        <v>1.3287046931193699E-4</v>
      </c>
      <c r="F1231" s="3">
        <f t="shared" si="483"/>
        <v>-9.1416579172836753E-3</v>
      </c>
      <c r="G1231" s="3">
        <f t="shared" si="484"/>
        <v>4.0268087493201432E-2</v>
      </c>
      <c r="H1231" s="3">
        <f t="shared" si="485"/>
        <v>1.5</v>
      </c>
      <c r="J1231" s="3">
        <f t="shared" si="486"/>
        <v>0</v>
      </c>
      <c r="K1231" s="3">
        <f t="shared" si="479"/>
        <v>0</v>
      </c>
      <c r="L1231" s="13">
        <f t="shared" si="487"/>
        <v>0</v>
      </c>
      <c r="M1231" s="3" t="e">
        <f t="shared" si="488"/>
        <v>#DIV/0!</v>
      </c>
      <c r="N1231" s="3" t="e">
        <f t="shared" si="490"/>
        <v>#DIV/0!</v>
      </c>
      <c r="O1231" s="3">
        <v>1220</v>
      </c>
      <c r="P1231" s="3">
        <f t="shared" si="489"/>
        <v>4.8412698412698409</v>
      </c>
      <c r="R1231" s="3" t="e">
        <f t="shared" si="470"/>
        <v>#NUM!</v>
      </c>
      <c r="S1231" s="3" t="e">
        <f t="shared" si="471"/>
        <v>#NUM!</v>
      </c>
      <c r="T1231" s="13" t="e">
        <f t="shared" si="472"/>
        <v>#NUM!</v>
      </c>
      <c r="U1231" s="13" t="e">
        <f t="shared" si="472"/>
        <v>#NUM!</v>
      </c>
      <c r="V1231" s="3" t="e">
        <f t="shared" si="473"/>
        <v>#NUM!</v>
      </c>
      <c r="W1231" s="13" t="e">
        <f t="shared" si="474"/>
        <v>#NUM!</v>
      </c>
      <c r="X1231" s="3" t="e">
        <f t="shared" si="475"/>
        <v>#NUM!</v>
      </c>
      <c r="Y1231" s="3" t="e">
        <f t="shared" si="476"/>
        <v>#NUM!</v>
      </c>
      <c r="Z1231" s="3" t="e">
        <f t="shared" si="477"/>
        <v>#NUM!</v>
      </c>
      <c r="AA1231" s="3" t="e">
        <f t="shared" si="478"/>
        <v>#NUM!</v>
      </c>
    </row>
    <row r="1232" spans="1:27" hidden="1">
      <c r="A1232" s="4">
        <v>40856</v>
      </c>
      <c r="B1232" s="3">
        <v>99.36</v>
      </c>
      <c r="C1232" s="3">
        <f t="shared" si="480"/>
        <v>-1.3075184160997089E-3</v>
      </c>
      <c r="D1232" s="3">
        <f t="shared" si="481"/>
        <v>1.7096044084398913E-6</v>
      </c>
      <c r="E1232" s="3">
        <f t="shared" si="482"/>
        <v>1.254661379014659E-4</v>
      </c>
      <c r="F1232" s="3">
        <f t="shared" si="483"/>
        <v>-6.4205678029230617E-3</v>
      </c>
      <c r="G1232" s="3">
        <f t="shared" si="484"/>
        <v>3.9432250915766312E-2</v>
      </c>
      <c r="H1232" s="3">
        <f t="shared" si="485"/>
        <v>1.5</v>
      </c>
      <c r="J1232" s="3">
        <f t="shared" si="486"/>
        <v>0</v>
      </c>
      <c r="K1232" s="3">
        <f t="shared" si="479"/>
        <v>0</v>
      </c>
      <c r="L1232" s="13">
        <f t="shared" si="487"/>
        <v>0</v>
      </c>
      <c r="M1232" s="3" t="e">
        <f t="shared" si="488"/>
        <v>#DIV/0!</v>
      </c>
      <c r="N1232" s="3" t="e">
        <f t="shared" si="490"/>
        <v>#DIV/0!</v>
      </c>
      <c r="O1232" s="3">
        <v>1221</v>
      </c>
      <c r="P1232" s="3">
        <f t="shared" si="489"/>
        <v>4.8452380952380949</v>
      </c>
      <c r="R1232" s="3" t="e">
        <f t="shared" si="470"/>
        <v>#NUM!</v>
      </c>
      <c r="S1232" s="3" t="e">
        <f t="shared" si="471"/>
        <v>#NUM!</v>
      </c>
      <c r="T1232" s="13" t="e">
        <f t="shared" si="472"/>
        <v>#NUM!</v>
      </c>
      <c r="U1232" s="13" t="e">
        <f t="shared" si="472"/>
        <v>#NUM!</v>
      </c>
      <c r="V1232" s="3" t="e">
        <f t="shared" si="473"/>
        <v>#NUM!</v>
      </c>
      <c r="W1232" s="13" t="e">
        <f t="shared" si="474"/>
        <v>#NUM!</v>
      </c>
      <c r="X1232" s="3" t="e">
        <f t="shared" si="475"/>
        <v>#NUM!</v>
      </c>
      <c r="Y1232" s="3" t="e">
        <f t="shared" si="476"/>
        <v>#NUM!</v>
      </c>
      <c r="Z1232" s="3" t="e">
        <f t="shared" si="477"/>
        <v>#NUM!</v>
      </c>
      <c r="AA1232" s="3" t="e">
        <f t="shared" si="478"/>
        <v>#NUM!</v>
      </c>
    </row>
    <row r="1233" spans="1:27" hidden="1">
      <c r="A1233" s="4">
        <v>40849</v>
      </c>
      <c r="B1233" s="3">
        <v>99.49</v>
      </c>
      <c r="C1233" s="3">
        <f t="shared" si="480"/>
        <v>1.2068793579961684E-3</v>
      </c>
      <c r="D1233" s="3">
        <f t="shared" si="481"/>
        <v>1.4565577847572436E-6</v>
      </c>
      <c r="E1233" s="3">
        <f t="shared" si="482"/>
        <v>1.23756533493026E-4</v>
      </c>
      <c r="F1233" s="3">
        <f t="shared" si="483"/>
        <v>-5.1130493868233526E-3</v>
      </c>
      <c r="G1233" s="3">
        <f t="shared" si="484"/>
        <v>3.92792828265984E-2</v>
      </c>
      <c r="H1233" s="3">
        <f t="shared" si="485"/>
        <v>1.5</v>
      </c>
      <c r="J1233" s="3">
        <f t="shared" si="486"/>
        <v>0</v>
      </c>
      <c r="K1233" s="3">
        <f t="shared" si="479"/>
        <v>0</v>
      </c>
      <c r="L1233" s="13">
        <f t="shared" si="487"/>
        <v>0</v>
      </c>
      <c r="M1233" s="3" t="e">
        <f t="shared" si="488"/>
        <v>#DIV/0!</v>
      </c>
      <c r="N1233" s="3" t="e">
        <f t="shared" si="490"/>
        <v>#DIV/0!</v>
      </c>
      <c r="O1233" s="3">
        <v>1222</v>
      </c>
      <c r="P1233" s="3">
        <f t="shared" si="489"/>
        <v>4.8492063492063489</v>
      </c>
      <c r="R1233" s="3" t="e">
        <f t="shared" si="470"/>
        <v>#NUM!</v>
      </c>
      <c r="S1233" s="3" t="e">
        <f t="shared" si="471"/>
        <v>#NUM!</v>
      </c>
      <c r="T1233" s="13" t="e">
        <f t="shared" si="472"/>
        <v>#NUM!</v>
      </c>
      <c r="U1233" s="13" t="e">
        <f t="shared" si="472"/>
        <v>#NUM!</v>
      </c>
      <c r="V1233" s="3" t="e">
        <f t="shared" si="473"/>
        <v>#NUM!</v>
      </c>
      <c r="W1233" s="13" t="e">
        <f t="shared" si="474"/>
        <v>#NUM!</v>
      </c>
      <c r="X1233" s="3" t="e">
        <f t="shared" si="475"/>
        <v>#NUM!</v>
      </c>
      <c r="Y1233" s="3" t="e">
        <f t="shared" si="476"/>
        <v>#NUM!</v>
      </c>
      <c r="Z1233" s="3" t="e">
        <f t="shared" si="477"/>
        <v>#NUM!</v>
      </c>
      <c r="AA1233" s="3" t="e">
        <f t="shared" si="478"/>
        <v>#NUM!</v>
      </c>
    </row>
    <row r="1234" spans="1:27" hidden="1">
      <c r="A1234" s="4">
        <v>40842</v>
      </c>
      <c r="B1234" s="3">
        <v>99.37</v>
      </c>
      <c r="C1234" s="3">
        <f t="shared" si="480"/>
        <v>2.5190199223849839E-3</v>
      </c>
      <c r="D1234" s="3">
        <f t="shared" si="481"/>
        <v>6.3454613693724501E-6</v>
      </c>
      <c r="E1234" s="3">
        <f t="shared" si="482"/>
        <v>1.2229997570826877E-4</v>
      </c>
      <c r="F1234" s="3">
        <f t="shared" si="483"/>
        <v>-6.319928744819521E-3</v>
      </c>
      <c r="G1234" s="3">
        <f t="shared" si="484"/>
        <v>3.8933488789732691E-2</v>
      </c>
      <c r="H1234" s="3">
        <f t="shared" si="485"/>
        <v>1.5</v>
      </c>
      <c r="J1234" s="3">
        <f t="shared" si="486"/>
        <v>0</v>
      </c>
      <c r="K1234" s="3">
        <f t="shared" si="479"/>
        <v>0</v>
      </c>
      <c r="L1234" s="13">
        <f t="shared" si="487"/>
        <v>0</v>
      </c>
      <c r="M1234" s="3" t="e">
        <f t="shared" si="488"/>
        <v>#DIV/0!</v>
      </c>
      <c r="N1234" s="3" t="e">
        <f t="shared" si="490"/>
        <v>#DIV/0!</v>
      </c>
      <c r="O1234" s="3">
        <v>1223</v>
      </c>
      <c r="P1234" s="3">
        <f t="shared" si="489"/>
        <v>4.8531746031746028</v>
      </c>
      <c r="R1234" s="3" t="e">
        <f t="shared" si="470"/>
        <v>#NUM!</v>
      </c>
      <c r="S1234" s="3" t="e">
        <f t="shared" si="471"/>
        <v>#NUM!</v>
      </c>
      <c r="T1234" s="13" t="e">
        <f t="shared" si="472"/>
        <v>#NUM!</v>
      </c>
      <c r="U1234" s="13" t="e">
        <f t="shared" si="472"/>
        <v>#NUM!</v>
      </c>
      <c r="V1234" s="3" t="e">
        <f t="shared" si="473"/>
        <v>#NUM!</v>
      </c>
      <c r="W1234" s="13" t="e">
        <f t="shared" si="474"/>
        <v>#NUM!</v>
      </c>
      <c r="X1234" s="3" t="e">
        <f t="shared" si="475"/>
        <v>#NUM!</v>
      </c>
      <c r="Y1234" s="3" t="e">
        <f t="shared" si="476"/>
        <v>#NUM!</v>
      </c>
      <c r="Z1234" s="3" t="e">
        <f t="shared" si="477"/>
        <v>#NUM!</v>
      </c>
      <c r="AA1234" s="3" t="e">
        <f t="shared" si="478"/>
        <v>#NUM!</v>
      </c>
    </row>
    <row r="1235" spans="1:27" hidden="1">
      <c r="A1235" s="4">
        <v>40835</v>
      </c>
      <c r="B1235" s="3">
        <v>99.12</v>
      </c>
      <c r="C1235" s="3">
        <f t="shared" si="480"/>
        <v>2.5253814118455101E-3</v>
      </c>
      <c r="D1235" s="3">
        <f t="shared" si="481"/>
        <v>6.3775512752948218E-6</v>
      </c>
      <c r="E1235" s="3">
        <f t="shared" si="482"/>
        <v>1.1595451433889632E-4</v>
      </c>
      <c r="F1235" s="3">
        <f t="shared" si="483"/>
        <v>-8.8389486672045062E-3</v>
      </c>
      <c r="G1235" s="3">
        <f t="shared" si="484"/>
        <v>3.7574018445449289E-2</v>
      </c>
      <c r="H1235" s="3">
        <f t="shared" si="485"/>
        <v>1.5</v>
      </c>
      <c r="J1235" s="3">
        <f t="shared" si="486"/>
        <v>0</v>
      </c>
      <c r="K1235" s="3">
        <f t="shared" si="479"/>
        <v>0</v>
      </c>
      <c r="L1235" s="13">
        <f t="shared" si="487"/>
        <v>0</v>
      </c>
      <c r="M1235" s="3" t="e">
        <f t="shared" si="488"/>
        <v>#DIV/0!</v>
      </c>
      <c r="N1235" s="3" t="e">
        <f t="shared" si="490"/>
        <v>#DIV/0!</v>
      </c>
      <c r="O1235" s="3">
        <v>1224</v>
      </c>
      <c r="P1235" s="3">
        <f t="shared" si="489"/>
        <v>4.8571428571428568</v>
      </c>
      <c r="R1235" s="3" t="e">
        <f t="shared" si="470"/>
        <v>#NUM!</v>
      </c>
      <c r="S1235" s="3" t="e">
        <f t="shared" si="471"/>
        <v>#NUM!</v>
      </c>
      <c r="T1235" s="13" t="e">
        <f t="shared" si="472"/>
        <v>#NUM!</v>
      </c>
      <c r="U1235" s="13" t="e">
        <f t="shared" si="472"/>
        <v>#NUM!</v>
      </c>
      <c r="V1235" s="3" t="e">
        <f t="shared" si="473"/>
        <v>#NUM!</v>
      </c>
      <c r="W1235" s="13" t="e">
        <f t="shared" si="474"/>
        <v>#NUM!</v>
      </c>
      <c r="X1235" s="3" t="e">
        <f t="shared" si="475"/>
        <v>#NUM!</v>
      </c>
      <c r="Y1235" s="3" t="e">
        <f t="shared" si="476"/>
        <v>#NUM!</v>
      </c>
      <c r="Z1235" s="3" t="e">
        <f t="shared" si="477"/>
        <v>#NUM!</v>
      </c>
      <c r="AA1235" s="3" t="e">
        <f t="shared" si="478"/>
        <v>#NUM!</v>
      </c>
    </row>
    <row r="1236" spans="1:27" hidden="1">
      <c r="A1236" s="4">
        <v>40828</v>
      </c>
      <c r="B1236" s="3">
        <v>98.87</v>
      </c>
      <c r="C1236" s="3">
        <f t="shared" si="480"/>
        <v>3.7493077309984023E-3</v>
      </c>
      <c r="D1236" s="3">
        <f t="shared" si="481"/>
        <v>1.4057308461724389E-5</v>
      </c>
      <c r="E1236" s="3">
        <f t="shared" si="482"/>
        <v>1.0957696306360148E-4</v>
      </c>
      <c r="F1236" s="3">
        <f t="shared" si="483"/>
        <v>-1.1364330079050015E-2</v>
      </c>
      <c r="G1236" s="3">
        <f t="shared" si="484"/>
        <v>3.6045894298375375E-2</v>
      </c>
      <c r="H1236" s="3">
        <f t="shared" si="485"/>
        <v>1.5</v>
      </c>
      <c r="J1236" s="3">
        <f t="shared" si="486"/>
        <v>0</v>
      </c>
      <c r="K1236" s="3">
        <f t="shared" si="479"/>
        <v>0</v>
      </c>
      <c r="L1236" s="13">
        <f t="shared" si="487"/>
        <v>0</v>
      </c>
      <c r="M1236" s="3" t="e">
        <f t="shared" si="488"/>
        <v>#DIV/0!</v>
      </c>
      <c r="N1236" s="3" t="e">
        <f t="shared" si="490"/>
        <v>#DIV/0!</v>
      </c>
      <c r="O1236" s="3">
        <v>1225</v>
      </c>
      <c r="P1236" s="3">
        <f t="shared" si="489"/>
        <v>4.8611111111111107</v>
      </c>
      <c r="R1236" s="3" t="e">
        <f t="shared" si="470"/>
        <v>#NUM!</v>
      </c>
      <c r="S1236" s="3" t="e">
        <f t="shared" si="471"/>
        <v>#NUM!</v>
      </c>
      <c r="T1236" s="13" t="e">
        <f t="shared" si="472"/>
        <v>#NUM!</v>
      </c>
      <c r="U1236" s="13" t="e">
        <f t="shared" si="472"/>
        <v>#NUM!</v>
      </c>
      <c r="V1236" s="3" t="e">
        <f t="shared" si="473"/>
        <v>#NUM!</v>
      </c>
      <c r="W1236" s="13" t="e">
        <f t="shared" si="474"/>
        <v>#NUM!</v>
      </c>
      <c r="X1236" s="3" t="e">
        <f t="shared" si="475"/>
        <v>#NUM!</v>
      </c>
      <c r="Y1236" s="3" t="e">
        <f t="shared" si="476"/>
        <v>#NUM!</v>
      </c>
      <c r="Z1236" s="3" t="e">
        <f t="shared" si="477"/>
        <v>#NUM!</v>
      </c>
      <c r="AA1236" s="3" t="e">
        <f t="shared" si="478"/>
        <v>#NUM!</v>
      </c>
    </row>
    <row r="1237" spans="1:27" hidden="1">
      <c r="A1237" s="4">
        <v>40821</v>
      </c>
      <c r="B1237" s="3">
        <v>98.5</v>
      </c>
      <c r="C1237" s="3">
        <f t="shared" si="480"/>
        <v>-1.2175326179369365E-3</v>
      </c>
      <c r="D1237" s="3">
        <f t="shared" si="481"/>
        <v>1.4823856757403703E-6</v>
      </c>
      <c r="E1237" s="3">
        <f t="shared" si="482"/>
        <v>9.5519654601877089E-5</v>
      </c>
      <c r="F1237" s="3">
        <f t="shared" si="483"/>
        <v>-1.5113637810048418E-2</v>
      </c>
      <c r="G1237" s="3">
        <f t="shared" si="484"/>
        <v>3.2552139066980783E-2</v>
      </c>
      <c r="H1237" s="3">
        <f t="shared" si="485"/>
        <v>1.5</v>
      </c>
      <c r="J1237" s="3">
        <f t="shared" si="486"/>
        <v>0</v>
      </c>
      <c r="K1237" s="3">
        <f t="shared" si="479"/>
        <v>0</v>
      </c>
      <c r="L1237" s="13">
        <f t="shared" si="487"/>
        <v>0</v>
      </c>
      <c r="M1237" s="3" t="e">
        <f t="shared" si="488"/>
        <v>#DIV/0!</v>
      </c>
      <c r="N1237" s="3" t="e">
        <f t="shared" si="490"/>
        <v>#DIV/0!</v>
      </c>
      <c r="O1237" s="3">
        <v>1226</v>
      </c>
      <c r="P1237" s="3">
        <f t="shared" si="489"/>
        <v>4.8650793650793647</v>
      </c>
      <c r="R1237" s="3" t="e">
        <f t="shared" si="470"/>
        <v>#NUM!</v>
      </c>
      <c r="S1237" s="3" t="e">
        <f t="shared" si="471"/>
        <v>#NUM!</v>
      </c>
      <c r="T1237" s="13" t="e">
        <f t="shared" si="472"/>
        <v>#NUM!</v>
      </c>
      <c r="U1237" s="13" t="e">
        <f t="shared" si="472"/>
        <v>#NUM!</v>
      </c>
      <c r="V1237" s="3" t="e">
        <f t="shared" si="473"/>
        <v>#NUM!</v>
      </c>
      <c r="W1237" s="13" t="e">
        <f t="shared" si="474"/>
        <v>#NUM!</v>
      </c>
      <c r="X1237" s="3" t="e">
        <f t="shared" si="475"/>
        <v>#NUM!</v>
      </c>
      <c r="Y1237" s="3" t="e">
        <f t="shared" si="476"/>
        <v>#NUM!</v>
      </c>
      <c r="Z1237" s="3" t="e">
        <f t="shared" si="477"/>
        <v>#NUM!</v>
      </c>
      <c r="AA1237" s="3" t="e">
        <f t="shared" si="478"/>
        <v>#NUM!</v>
      </c>
    </row>
    <row r="1238" spans="1:27" hidden="1">
      <c r="A1238" s="4">
        <v>40814</v>
      </c>
      <c r="B1238" s="3">
        <v>98.62</v>
      </c>
      <c r="C1238" s="3">
        <f t="shared" si="480"/>
        <v>-4.0477691372968151E-3</v>
      </c>
      <c r="D1238" s="3">
        <f t="shared" si="481"/>
        <v>1.6384434988852604E-5</v>
      </c>
      <c r="E1238" s="3">
        <f t="shared" si="482"/>
        <v>9.4037268926136725E-5</v>
      </c>
      <c r="F1238" s="3">
        <f t="shared" si="483"/>
        <v>-1.389610519211148E-2</v>
      </c>
      <c r="G1238" s="3">
        <f t="shared" si="484"/>
        <v>3.2606985334094896E-2</v>
      </c>
      <c r="H1238" s="3">
        <f t="shared" si="485"/>
        <v>1.5</v>
      </c>
      <c r="J1238" s="3">
        <f t="shared" si="486"/>
        <v>0</v>
      </c>
      <c r="K1238" s="3">
        <f t="shared" si="479"/>
        <v>0</v>
      </c>
      <c r="L1238" s="13">
        <f t="shared" si="487"/>
        <v>0</v>
      </c>
      <c r="M1238" s="3" t="e">
        <f t="shared" si="488"/>
        <v>#DIV/0!</v>
      </c>
      <c r="N1238" s="3" t="e">
        <f t="shared" si="490"/>
        <v>#DIV/0!</v>
      </c>
      <c r="O1238" s="3">
        <v>1227</v>
      </c>
      <c r="P1238" s="3">
        <f t="shared" si="489"/>
        <v>4.8690476190476186</v>
      </c>
      <c r="R1238" s="3" t="e">
        <f t="shared" si="470"/>
        <v>#NUM!</v>
      </c>
      <c r="S1238" s="3" t="e">
        <f t="shared" si="471"/>
        <v>#NUM!</v>
      </c>
      <c r="T1238" s="13" t="e">
        <f t="shared" si="472"/>
        <v>#NUM!</v>
      </c>
      <c r="U1238" s="13" t="e">
        <f t="shared" si="472"/>
        <v>#NUM!</v>
      </c>
      <c r="V1238" s="3" t="e">
        <f t="shared" si="473"/>
        <v>#NUM!</v>
      </c>
      <c r="W1238" s="13" t="e">
        <f t="shared" si="474"/>
        <v>#NUM!</v>
      </c>
      <c r="X1238" s="3" t="e">
        <f t="shared" si="475"/>
        <v>#NUM!</v>
      </c>
      <c r="Y1238" s="3" t="e">
        <f t="shared" si="476"/>
        <v>#NUM!</v>
      </c>
      <c r="Z1238" s="3" t="e">
        <f t="shared" si="477"/>
        <v>#NUM!</v>
      </c>
      <c r="AA1238" s="3" t="e">
        <f t="shared" si="478"/>
        <v>#NUM!</v>
      </c>
    </row>
    <row r="1239" spans="1:27" hidden="1">
      <c r="A1239" s="4">
        <v>40807</v>
      </c>
      <c r="B1239" s="3">
        <v>99.02</v>
      </c>
      <c r="C1239" s="3">
        <f t="shared" si="480"/>
        <v>1.3137286513773909E-3</v>
      </c>
      <c r="D1239" s="3">
        <f t="shared" si="481"/>
        <v>1.7258829694498584E-6</v>
      </c>
      <c r="E1239" s="3">
        <f t="shared" si="482"/>
        <v>7.7652833937284118E-5</v>
      </c>
      <c r="F1239" s="3">
        <f t="shared" si="483"/>
        <v>-9.8483360548146676E-3</v>
      </c>
      <c r="G1239" s="3">
        <f t="shared" si="484"/>
        <v>3.028732708723544E-2</v>
      </c>
      <c r="H1239" s="3">
        <f t="shared" si="485"/>
        <v>1.5</v>
      </c>
      <c r="J1239" s="3">
        <f t="shared" si="486"/>
        <v>0</v>
      </c>
      <c r="K1239" s="3">
        <f t="shared" si="479"/>
        <v>0</v>
      </c>
      <c r="L1239" s="13">
        <f t="shared" si="487"/>
        <v>0</v>
      </c>
      <c r="M1239" s="3" t="e">
        <f t="shared" si="488"/>
        <v>#DIV/0!</v>
      </c>
      <c r="N1239" s="3" t="e">
        <f t="shared" si="490"/>
        <v>#DIV/0!</v>
      </c>
      <c r="O1239" s="3">
        <v>1228</v>
      </c>
      <c r="P1239" s="3">
        <f t="shared" si="489"/>
        <v>4.8730158730158726</v>
      </c>
      <c r="R1239" s="3" t="e">
        <f t="shared" si="470"/>
        <v>#NUM!</v>
      </c>
      <c r="S1239" s="3" t="e">
        <f t="shared" si="471"/>
        <v>#NUM!</v>
      </c>
      <c r="T1239" s="13" t="e">
        <f t="shared" si="472"/>
        <v>#NUM!</v>
      </c>
      <c r="U1239" s="13" t="e">
        <f t="shared" si="472"/>
        <v>#NUM!</v>
      </c>
      <c r="V1239" s="3" t="e">
        <f t="shared" si="473"/>
        <v>#NUM!</v>
      </c>
      <c r="W1239" s="13" t="e">
        <f t="shared" si="474"/>
        <v>#NUM!</v>
      </c>
      <c r="X1239" s="3" t="e">
        <f t="shared" si="475"/>
        <v>#NUM!</v>
      </c>
      <c r="Y1239" s="3" t="e">
        <f t="shared" si="476"/>
        <v>#NUM!</v>
      </c>
      <c r="Z1239" s="3" t="e">
        <f t="shared" si="477"/>
        <v>#NUM!</v>
      </c>
      <c r="AA1239" s="3" t="e">
        <f t="shared" si="478"/>
        <v>#NUM!</v>
      </c>
    </row>
    <row r="1240" spans="1:27" hidden="1">
      <c r="A1240" s="4">
        <v>40800</v>
      </c>
      <c r="B1240" s="3">
        <v>98.89</v>
      </c>
      <c r="C1240" s="3">
        <f t="shared" si="480"/>
        <v>-4.7414969032691509E-3</v>
      </c>
      <c r="D1240" s="3">
        <f t="shared" si="481"/>
        <v>2.2481792883710948E-5</v>
      </c>
      <c r="E1240" s="3">
        <f t="shared" si="482"/>
        <v>7.5926950967834255E-5</v>
      </c>
      <c r="F1240" s="3">
        <f t="shared" si="483"/>
        <v>-1.1162064706192057E-2</v>
      </c>
      <c r="G1240" s="3">
        <f t="shared" si="484"/>
        <v>2.9634217020809307E-2</v>
      </c>
      <c r="H1240" s="3">
        <f t="shared" si="485"/>
        <v>1.5</v>
      </c>
      <c r="J1240" s="3">
        <f t="shared" si="486"/>
        <v>0</v>
      </c>
      <c r="K1240" s="3">
        <f t="shared" si="479"/>
        <v>0</v>
      </c>
      <c r="L1240" s="13">
        <f t="shared" si="487"/>
        <v>0</v>
      </c>
      <c r="M1240" s="3" t="e">
        <f t="shared" si="488"/>
        <v>#DIV/0!</v>
      </c>
      <c r="N1240" s="3" t="e">
        <f t="shared" si="490"/>
        <v>#DIV/0!</v>
      </c>
      <c r="O1240" s="3">
        <v>1229</v>
      </c>
      <c r="P1240" s="3">
        <f t="shared" si="489"/>
        <v>4.8769841269841274</v>
      </c>
      <c r="R1240" s="3" t="e">
        <f t="shared" si="470"/>
        <v>#NUM!</v>
      </c>
      <c r="S1240" s="3" t="e">
        <f t="shared" si="471"/>
        <v>#NUM!</v>
      </c>
      <c r="T1240" s="13" t="e">
        <f t="shared" si="472"/>
        <v>#NUM!</v>
      </c>
      <c r="U1240" s="13" t="e">
        <f t="shared" si="472"/>
        <v>#NUM!</v>
      </c>
      <c r="V1240" s="3" t="e">
        <f t="shared" si="473"/>
        <v>#NUM!</v>
      </c>
      <c r="W1240" s="13" t="e">
        <f t="shared" si="474"/>
        <v>#NUM!</v>
      </c>
      <c r="X1240" s="3" t="e">
        <f t="shared" si="475"/>
        <v>#NUM!</v>
      </c>
      <c r="Y1240" s="3" t="e">
        <f t="shared" si="476"/>
        <v>#NUM!</v>
      </c>
      <c r="Z1240" s="3" t="e">
        <f t="shared" si="477"/>
        <v>#NUM!</v>
      </c>
      <c r="AA1240" s="3" t="e">
        <f t="shared" si="478"/>
        <v>#NUM!</v>
      </c>
    </row>
    <row r="1241" spans="1:27" hidden="1">
      <c r="A1241" s="4">
        <v>40793</v>
      </c>
      <c r="B1241" s="3">
        <v>99.36</v>
      </c>
      <c r="C1241" s="3">
        <f t="shared" si="480"/>
        <v>2.3174981403624824E-3</v>
      </c>
      <c r="D1241" s="3">
        <f t="shared" si="481"/>
        <v>5.3707976305835637E-6</v>
      </c>
      <c r="E1241" s="3">
        <f t="shared" si="482"/>
        <v>5.3445158084123321E-5</v>
      </c>
      <c r="F1241" s="3">
        <f t="shared" si="483"/>
        <v>-6.4205678029229073E-3</v>
      </c>
      <c r="G1241" s="3">
        <f t="shared" si="484"/>
        <v>2.5444804314151009E-2</v>
      </c>
      <c r="H1241" s="3">
        <f t="shared" si="485"/>
        <v>1.5</v>
      </c>
      <c r="J1241" s="3">
        <f t="shared" si="486"/>
        <v>0</v>
      </c>
      <c r="K1241" s="3">
        <f t="shared" si="479"/>
        <v>0</v>
      </c>
      <c r="L1241" s="13">
        <f t="shared" si="487"/>
        <v>0</v>
      </c>
      <c r="M1241" s="3" t="e">
        <f t="shared" si="488"/>
        <v>#DIV/0!</v>
      </c>
      <c r="N1241" s="3" t="e">
        <f t="shared" si="490"/>
        <v>#DIV/0!</v>
      </c>
      <c r="O1241" s="3">
        <v>1230</v>
      </c>
      <c r="P1241" s="3">
        <f t="shared" si="489"/>
        <v>4.8809523809523814</v>
      </c>
      <c r="R1241" s="3" t="e">
        <f t="shared" si="470"/>
        <v>#NUM!</v>
      </c>
      <c r="S1241" s="3" t="e">
        <f t="shared" si="471"/>
        <v>#NUM!</v>
      </c>
      <c r="T1241" s="13" t="e">
        <f t="shared" si="472"/>
        <v>#NUM!</v>
      </c>
      <c r="U1241" s="13" t="e">
        <f t="shared" si="472"/>
        <v>#NUM!</v>
      </c>
      <c r="V1241" s="3" t="e">
        <f t="shared" si="473"/>
        <v>#NUM!</v>
      </c>
      <c r="W1241" s="13" t="e">
        <f t="shared" si="474"/>
        <v>#NUM!</v>
      </c>
      <c r="X1241" s="3" t="e">
        <f t="shared" si="475"/>
        <v>#NUM!</v>
      </c>
      <c r="Y1241" s="3" t="e">
        <f t="shared" si="476"/>
        <v>#NUM!</v>
      </c>
      <c r="Z1241" s="3" t="e">
        <f t="shared" si="477"/>
        <v>#NUM!</v>
      </c>
      <c r="AA1241" s="3" t="e">
        <f t="shared" si="478"/>
        <v>#NUM!</v>
      </c>
    </row>
    <row r="1242" spans="1:27" hidden="1">
      <c r="A1242" s="4">
        <v>40786</v>
      </c>
      <c r="B1242" s="3">
        <v>99.13</v>
      </c>
      <c r="C1242" s="3">
        <f t="shared" si="480"/>
        <v>8.0734690024625603E-4</v>
      </c>
      <c r="D1242" s="3">
        <f t="shared" si="481"/>
        <v>6.5180901733723806E-7</v>
      </c>
      <c r="E1242" s="3">
        <f t="shared" si="482"/>
        <v>4.8074360453539752E-5</v>
      </c>
      <c r="F1242" s="3">
        <f t="shared" si="483"/>
        <v>-8.7380659432853888E-3</v>
      </c>
      <c r="G1242" s="3">
        <f t="shared" si="484"/>
        <v>2.3614276401452625E-2</v>
      </c>
      <c r="H1242" s="3">
        <f t="shared" si="485"/>
        <v>1.5</v>
      </c>
      <c r="J1242" s="3">
        <f t="shared" si="486"/>
        <v>0</v>
      </c>
      <c r="K1242" s="3">
        <f t="shared" si="479"/>
        <v>0</v>
      </c>
      <c r="L1242" s="13">
        <f t="shared" si="487"/>
        <v>0</v>
      </c>
      <c r="M1242" s="3" t="e">
        <f t="shared" si="488"/>
        <v>#DIV/0!</v>
      </c>
      <c r="N1242" s="3" t="e">
        <f t="shared" si="490"/>
        <v>#DIV/0!</v>
      </c>
      <c r="O1242" s="3">
        <v>1231</v>
      </c>
      <c r="P1242" s="3">
        <f t="shared" si="489"/>
        <v>4.8849206349206353</v>
      </c>
      <c r="R1242" s="3" t="e">
        <f t="shared" ref="R1242:R1251" si="491">(LN(L1242/1000)+(Q1242+((N1242^2)/2))*P1242)/(N1242*SQRT(P1242))</f>
        <v>#NUM!</v>
      </c>
      <c r="S1242" s="3" t="e">
        <f t="shared" ref="S1242:S1251" si="492">R1242-(N1242*SQRT(P1242))</f>
        <v>#NUM!</v>
      </c>
      <c r="T1242" s="13" t="e">
        <f t="shared" ref="T1242:U1251" si="493">_xlfn.NORM.S.DIST(R1242,TRUE)</f>
        <v>#NUM!</v>
      </c>
      <c r="U1242" s="13" t="e">
        <f t="shared" si="493"/>
        <v>#NUM!</v>
      </c>
      <c r="V1242" s="3" t="e">
        <f t="shared" ref="V1242:V1251" si="494">(L1242*T1242) - ( 1000* EXP(-Q1242*P1242) *U1242 )</f>
        <v>#NUM!</v>
      </c>
      <c r="W1242" s="13" t="e">
        <f t="shared" ref="W1242:W1251" si="495">T1242</f>
        <v>#NUM!</v>
      </c>
      <c r="X1242" s="3" t="e">
        <f t="shared" ref="X1242:X1251" si="496" xml:space="preserve"> _xlfn.NORM.S.DIST(R1242,FALSE) / ( L1242 * N1242 * SQRT(P1242) )</f>
        <v>#NUM!</v>
      </c>
      <c r="Y1242" s="3" t="e">
        <f t="shared" ref="Y1242:Y1251" si="497">- ( (L1242* _xlfn.NORM.S.DIST(R1242,FALSE)  * N1242  ) / ( 2* SQRT(P1242) ) ) - Q1242 * 1000 * ( EXP(-Q1242*P1242) ) *U1242</f>
        <v>#NUM!</v>
      </c>
      <c r="Z1242" s="3" t="e">
        <f t="shared" ref="Z1242:Z1251" si="498" xml:space="preserve"> L1242 * SQRT(P1242) * _xlfn.NORM.S.DIST(R1242,FALSE)</f>
        <v>#NUM!</v>
      </c>
      <c r="AA1242" s="3" t="e">
        <f t="shared" ref="AA1242:AA1251" si="499">1000 * P1242 * EXP(-Q1242*P1242) * U1242</f>
        <v>#NUM!</v>
      </c>
    </row>
    <row r="1243" spans="1:27" hidden="1">
      <c r="A1243" s="4">
        <v>40779</v>
      </c>
      <c r="B1243" s="3">
        <v>99.05</v>
      </c>
      <c r="C1243" s="3">
        <f t="shared" si="480"/>
        <v>-3.0283147659886296E-4</v>
      </c>
      <c r="D1243" s="3">
        <f t="shared" si="481"/>
        <v>9.1706903219047677E-8</v>
      </c>
      <c r="E1243" s="3">
        <f t="shared" si="482"/>
        <v>4.7422551436202508E-5</v>
      </c>
      <c r="F1243" s="3">
        <f t="shared" si="483"/>
        <v>-9.5454128435316452E-3</v>
      </c>
      <c r="G1243" s="3">
        <f t="shared" si="484"/>
        <v>2.3240519725115285E-2</v>
      </c>
      <c r="H1243" s="3">
        <f t="shared" si="485"/>
        <v>1.5</v>
      </c>
      <c r="J1243" s="3">
        <f t="shared" si="486"/>
        <v>0</v>
      </c>
      <c r="K1243" s="3">
        <f t="shared" si="479"/>
        <v>0</v>
      </c>
      <c r="L1243" s="13">
        <f t="shared" si="487"/>
        <v>0</v>
      </c>
      <c r="M1243" s="3" t="e">
        <f t="shared" si="488"/>
        <v>#DIV/0!</v>
      </c>
      <c r="N1243" s="3" t="e">
        <f t="shared" si="490"/>
        <v>#DIV/0!</v>
      </c>
      <c r="O1243" s="3">
        <v>1232</v>
      </c>
      <c r="P1243" s="3">
        <f t="shared" si="489"/>
        <v>4.8888888888888893</v>
      </c>
      <c r="R1243" s="3" t="e">
        <f t="shared" si="491"/>
        <v>#NUM!</v>
      </c>
      <c r="S1243" s="3" t="e">
        <f t="shared" si="492"/>
        <v>#NUM!</v>
      </c>
      <c r="T1243" s="13" t="e">
        <f t="shared" si="493"/>
        <v>#NUM!</v>
      </c>
      <c r="U1243" s="13" t="e">
        <f t="shared" si="493"/>
        <v>#NUM!</v>
      </c>
      <c r="V1243" s="3" t="e">
        <f t="shared" si="494"/>
        <v>#NUM!</v>
      </c>
      <c r="W1243" s="13" t="e">
        <f t="shared" si="495"/>
        <v>#NUM!</v>
      </c>
      <c r="X1243" s="3" t="e">
        <f t="shared" si="496"/>
        <v>#NUM!</v>
      </c>
      <c r="Y1243" s="3" t="e">
        <f t="shared" si="497"/>
        <v>#NUM!</v>
      </c>
      <c r="Z1243" s="3" t="e">
        <f t="shared" si="498"/>
        <v>#NUM!</v>
      </c>
      <c r="AA1243" s="3" t="e">
        <f t="shared" si="499"/>
        <v>#NUM!</v>
      </c>
    </row>
    <row r="1244" spans="1:27" hidden="1">
      <c r="A1244" s="4">
        <v>40772</v>
      </c>
      <c r="B1244" s="3">
        <v>99.08</v>
      </c>
      <c r="C1244" s="3">
        <f t="shared" si="480"/>
        <v>-2.0183671478350899E-4</v>
      </c>
      <c r="D1244" s="3">
        <f t="shared" si="481"/>
        <v>4.0738059434599555E-8</v>
      </c>
      <c r="E1244" s="3">
        <f t="shared" si="482"/>
        <v>4.7330844532983472E-5</v>
      </c>
      <c r="F1244" s="3">
        <f t="shared" si="483"/>
        <v>-9.2425813669327825E-3</v>
      </c>
      <c r="G1244" s="3">
        <f t="shared" si="484"/>
        <v>2.329271765190221E-2</v>
      </c>
      <c r="H1244" s="3">
        <f t="shared" si="485"/>
        <v>1.5</v>
      </c>
      <c r="J1244" s="3">
        <f t="shared" si="486"/>
        <v>0</v>
      </c>
      <c r="K1244" s="3">
        <f t="shared" si="479"/>
        <v>0</v>
      </c>
      <c r="L1244" s="13">
        <f t="shared" si="487"/>
        <v>0</v>
      </c>
      <c r="M1244" s="3" t="e">
        <f t="shared" si="488"/>
        <v>#DIV/0!</v>
      </c>
      <c r="N1244" s="3" t="e">
        <f t="shared" si="490"/>
        <v>#DIV/0!</v>
      </c>
      <c r="O1244" s="3">
        <v>1233</v>
      </c>
      <c r="P1244" s="3">
        <f t="shared" si="489"/>
        <v>4.8928571428571432</v>
      </c>
      <c r="R1244" s="3" t="e">
        <f t="shared" si="491"/>
        <v>#NUM!</v>
      </c>
      <c r="S1244" s="3" t="e">
        <f t="shared" si="492"/>
        <v>#NUM!</v>
      </c>
      <c r="T1244" s="13" t="e">
        <f t="shared" si="493"/>
        <v>#NUM!</v>
      </c>
      <c r="U1244" s="13" t="e">
        <f t="shared" si="493"/>
        <v>#NUM!</v>
      </c>
      <c r="V1244" s="3" t="e">
        <f t="shared" si="494"/>
        <v>#NUM!</v>
      </c>
      <c r="W1244" s="13" t="e">
        <f t="shared" si="495"/>
        <v>#NUM!</v>
      </c>
      <c r="X1244" s="3" t="e">
        <f t="shared" si="496"/>
        <v>#NUM!</v>
      </c>
      <c r="Y1244" s="3" t="e">
        <f t="shared" si="497"/>
        <v>#NUM!</v>
      </c>
      <c r="Z1244" s="3" t="e">
        <f t="shared" si="498"/>
        <v>#NUM!</v>
      </c>
      <c r="AA1244" s="3" t="e">
        <f t="shared" si="499"/>
        <v>#NUM!</v>
      </c>
    </row>
    <row r="1245" spans="1:27" hidden="1">
      <c r="A1245" s="4">
        <v>40765</v>
      </c>
      <c r="B1245" s="3">
        <v>99.1</v>
      </c>
      <c r="C1245" s="3">
        <f t="shared" si="480"/>
        <v>-3.0267870886386682E-4</v>
      </c>
      <c r="D1245" s="3">
        <f t="shared" si="481"/>
        <v>9.1614400799497456E-8</v>
      </c>
      <c r="E1245" s="3">
        <f t="shared" si="482"/>
        <v>4.7290106473548866E-5</v>
      </c>
      <c r="F1245" s="3">
        <f t="shared" si="483"/>
        <v>-9.0407446521492737E-3</v>
      </c>
      <c r="G1245" s="3">
        <f t="shared" si="484"/>
        <v>2.3331571985863605E-2</v>
      </c>
      <c r="H1245" s="3">
        <f t="shared" si="485"/>
        <v>1.5</v>
      </c>
      <c r="J1245" s="3">
        <f t="shared" si="486"/>
        <v>0</v>
      </c>
      <c r="K1245" s="3">
        <f t="shared" si="479"/>
        <v>0</v>
      </c>
      <c r="L1245" s="13">
        <f t="shared" si="487"/>
        <v>0</v>
      </c>
      <c r="M1245" s="3" t="e">
        <f t="shared" si="488"/>
        <v>#DIV/0!</v>
      </c>
      <c r="N1245" s="3" t="e">
        <f t="shared" si="490"/>
        <v>#DIV/0!</v>
      </c>
      <c r="O1245" s="3">
        <v>1234</v>
      </c>
      <c r="P1245" s="3">
        <f t="shared" si="489"/>
        <v>4.8968253968253972</v>
      </c>
      <c r="R1245" s="3" t="e">
        <f t="shared" si="491"/>
        <v>#NUM!</v>
      </c>
      <c r="S1245" s="3" t="e">
        <f t="shared" si="492"/>
        <v>#NUM!</v>
      </c>
      <c r="T1245" s="13" t="e">
        <f t="shared" si="493"/>
        <v>#NUM!</v>
      </c>
      <c r="U1245" s="13" t="e">
        <f t="shared" si="493"/>
        <v>#NUM!</v>
      </c>
      <c r="V1245" s="3" t="e">
        <f t="shared" si="494"/>
        <v>#NUM!</v>
      </c>
      <c r="W1245" s="13" t="e">
        <f t="shared" si="495"/>
        <v>#NUM!</v>
      </c>
      <c r="X1245" s="3" t="e">
        <f t="shared" si="496"/>
        <v>#NUM!</v>
      </c>
      <c r="Y1245" s="3" t="e">
        <f t="shared" si="497"/>
        <v>#NUM!</v>
      </c>
      <c r="Z1245" s="3" t="e">
        <f t="shared" si="498"/>
        <v>#NUM!</v>
      </c>
      <c r="AA1245" s="3" t="e">
        <f t="shared" si="499"/>
        <v>#NUM!</v>
      </c>
    </row>
    <row r="1246" spans="1:27" hidden="1">
      <c r="A1246" s="4">
        <v>40758</v>
      </c>
      <c r="B1246" s="3">
        <v>99.13</v>
      </c>
      <c r="C1246" s="3">
        <f t="shared" si="480"/>
        <v>-6.4354168806096913E-3</v>
      </c>
      <c r="D1246" s="3">
        <f t="shared" si="481"/>
        <v>4.1414590427236169E-5</v>
      </c>
      <c r="E1246" s="3">
        <f t="shared" si="482"/>
        <v>4.7198492072749373E-5</v>
      </c>
      <c r="F1246" s="3">
        <f t="shared" si="483"/>
        <v>-8.7380659432854061E-3</v>
      </c>
      <c r="G1246" s="3">
        <f t="shared" si="484"/>
        <v>2.3379437725622135E-2</v>
      </c>
      <c r="H1246" s="3">
        <f t="shared" si="485"/>
        <v>1.5</v>
      </c>
      <c r="J1246" s="3">
        <f t="shared" si="486"/>
        <v>0</v>
      </c>
      <c r="K1246" s="3">
        <f t="shared" si="479"/>
        <v>0</v>
      </c>
      <c r="L1246" s="13">
        <f t="shared" si="487"/>
        <v>0</v>
      </c>
      <c r="M1246" s="3" t="e">
        <f t="shared" si="488"/>
        <v>#DIV/0!</v>
      </c>
      <c r="N1246" s="3" t="e">
        <f t="shared" si="490"/>
        <v>#DIV/0!</v>
      </c>
      <c r="O1246" s="3">
        <v>1235</v>
      </c>
      <c r="P1246" s="3">
        <f t="shared" si="489"/>
        <v>4.9007936507936511</v>
      </c>
      <c r="R1246" s="3" t="e">
        <f t="shared" si="491"/>
        <v>#NUM!</v>
      </c>
      <c r="S1246" s="3" t="e">
        <f t="shared" si="492"/>
        <v>#NUM!</v>
      </c>
      <c r="T1246" s="13" t="e">
        <f t="shared" si="493"/>
        <v>#NUM!</v>
      </c>
      <c r="U1246" s="13" t="e">
        <f t="shared" si="493"/>
        <v>#NUM!</v>
      </c>
      <c r="V1246" s="3" t="e">
        <f t="shared" si="494"/>
        <v>#NUM!</v>
      </c>
      <c r="W1246" s="13" t="e">
        <f t="shared" si="495"/>
        <v>#NUM!</v>
      </c>
      <c r="X1246" s="3" t="e">
        <f t="shared" si="496"/>
        <v>#NUM!</v>
      </c>
      <c r="Y1246" s="3" t="e">
        <f t="shared" si="497"/>
        <v>#NUM!</v>
      </c>
      <c r="Z1246" s="3" t="e">
        <f t="shared" si="498"/>
        <v>#NUM!</v>
      </c>
      <c r="AA1246" s="3" t="e">
        <f t="shared" si="499"/>
        <v>#NUM!</v>
      </c>
    </row>
    <row r="1247" spans="1:27" hidden="1">
      <c r="A1247" s="4">
        <v>40752</v>
      </c>
      <c r="B1247" s="3">
        <v>99.77</v>
      </c>
      <c r="C1247" s="3">
        <f t="shared" si="480"/>
        <v>0</v>
      </c>
      <c r="D1247" s="3">
        <f t="shared" si="481"/>
        <v>0</v>
      </c>
      <c r="E1247" s="3">
        <f t="shared" si="482"/>
        <v>5.7839016455132043E-6</v>
      </c>
      <c r="F1247" s="3">
        <f t="shared" si="483"/>
        <v>-2.3026490626757152E-3</v>
      </c>
      <c r="G1247" s="3">
        <f t="shared" si="484"/>
        <v>8.3388715860592509E-3</v>
      </c>
      <c r="H1247" s="3">
        <f t="shared" si="485"/>
        <v>1.5</v>
      </c>
      <c r="J1247" s="3">
        <f t="shared" si="486"/>
        <v>0</v>
      </c>
      <c r="K1247" s="3">
        <f t="shared" si="479"/>
        <v>0</v>
      </c>
      <c r="L1247" s="13">
        <f t="shared" si="487"/>
        <v>0</v>
      </c>
      <c r="M1247" s="3" t="e">
        <f t="shared" si="488"/>
        <v>#DIV/0!</v>
      </c>
      <c r="N1247" s="3" t="e">
        <f t="shared" si="490"/>
        <v>#DIV/0!</v>
      </c>
      <c r="O1247" s="3">
        <v>1236</v>
      </c>
      <c r="P1247" s="3">
        <f t="shared" si="489"/>
        <v>4.9047619047619051</v>
      </c>
      <c r="R1247" s="3" t="e">
        <f t="shared" si="491"/>
        <v>#NUM!</v>
      </c>
      <c r="S1247" s="3" t="e">
        <f t="shared" si="492"/>
        <v>#NUM!</v>
      </c>
      <c r="T1247" s="13" t="e">
        <f t="shared" si="493"/>
        <v>#NUM!</v>
      </c>
      <c r="U1247" s="13" t="e">
        <f t="shared" si="493"/>
        <v>#NUM!</v>
      </c>
      <c r="V1247" s="3" t="e">
        <f t="shared" si="494"/>
        <v>#NUM!</v>
      </c>
      <c r="W1247" s="13" t="e">
        <f t="shared" si="495"/>
        <v>#NUM!</v>
      </c>
      <c r="X1247" s="3" t="e">
        <f t="shared" si="496"/>
        <v>#NUM!</v>
      </c>
      <c r="Y1247" s="3" t="e">
        <f t="shared" si="497"/>
        <v>#NUM!</v>
      </c>
      <c r="Z1247" s="3" t="e">
        <f t="shared" si="498"/>
        <v>#NUM!</v>
      </c>
      <c r="AA1247" s="3" t="e">
        <f t="shared" si="499"/>
        <v>#NUM!</v>
      </c>
    </row>
    <row r="1248" spans="1:27" hidden="1">
      <c r="A1248" s="4">
        <v>40751</v>
      </c>
      <c r="B1248" s="3">
        <v>99.77</v>
      </c>
      <c r="C1248" s="3">
        <f t="shared" si="480"/>
        <v>1.0023555363459984E-4</v>
      </c>
      <c r="D1248" s="3">
        <f t="shared" si="481"/>
        <v>1.004716621243474E-8</v>
      </c>
      <c r="E1248" s="3">
        <f t="shared" si="482"/>
        <v>5.7839016455132043E-6</v>
      </c>
      <c r="F1248" s="3">
        <f t="shared" si="483"/>
        <v>-2.3026490626757152E-3</v>
      </c>
      <c r="G1248" s="3">
        <f t="shared" si="484"/>
        <v>8.3388715860592509E-3</v>
      </c>
      <c r="H1248" s="3">
        <f t="shared" si="485"/>
        <v>1.5</v>
      </c>
      <c r="J1248" s="3">
        <f t="shared" si="486"/>
        <v>0</v>
      </c>
      <c r="K1248" s="3">
        <f t="shared" si="479"/>
        <v>0</v>
      </c>
      <c r="L1248" s="13">
        <f t="shared" si="487"/>
        <v>0</v>
      </c>
      <c r="M1248" s="3" t="e">
        <f t="shared" si="488"/>
        <v>#DIV/0!</v>
      </c>
      <c r="N1248" s="3" t="e">
        <f t="shared" si="490"/>
        <v>#DIV/0!</v>
      </c>
      <c r="O1248" s="3">
        <v>1237</v>
      </c>
      <c r="P1248" s="3">
        <f t="shared" si="489"/>
        <v>4.9087301587301591</v>
      </c>
      <c r="R1248" s="3" t="e">
        <f t="shared" si="491"/>
        <v>#NUM!</v>
      </c>
      <c r="S1248" s="3" t="e">
        <f t="shared" si="492"/>
        <v>#NUM!</v>
      </c>
      <c r="T1248" s="13" t="e">
        <f t="shared" si="493"/>
        <v>#NUM!</v>
      </c>
      <c r="U1248" s="13" t="e">
        <f t="shared" si="493"/>
        <v>#NUM!</v>
      </c>
      <c r="V1248" s="3" t="e">
        <f t="shared" si="494"/>
        <v>#NUM!</v>
      </c>
      <c r="W1248" s="13" t="e">
        <f t="shared" si="495"/>
        <v>#NUM!</v>
      </c>
      <c r="X1248" s="3" t="e">
        <f t="shared" si="496"/>
        <v>#NUM!</v>
      </c>
      <c r="Y1248" s="3" t="e">
        <f t="shared" si="497"/>
        <v>#NUM!</v>
      </c>
      <c r="Z1248" s="3" t="e">
        <f t="shared" si="498"/>
        <v>#NUM!</v>
      </c>
      <c r="AA1248" s="3" t="e">
        <f t="shared" si="499"/>
        <v>#NUM!</v>
      </c>
    </row>
    <row r="1249" spans="1:27" hidden="1">
      <c r="A1249" s="4">
        <v>40745</v>
      </c>
      <c r="B1249" s="3">
        <v>99.76</v>
      </c>
      <c r="C1249" s="3">
        <f t="shared" si="480"/>
        <v>0</v>
      </c>
      <c r="D1249" s="3">
        <f t="shared" si="481"/>
        <v>0</v>
      </c>
      <c r="E1249" s="3">
        <f t="shared" si="482"/>
        <v>5.7738544793007692E-6</v>
      </c>
      <c r="F1249" s="3">
        <f t="shared" si="483"/>
        <v>-2.4028846163103149E-3</v>
      </c>
      <c r="G1249" s="3">
        <f t="shared" si="484"/>
        <v>8.3134251736110675E-3</v>
      </c>
      <c r="H1249" s="3" t="e">
        <f t="shared" si="485"/>
        <v>#DIV/0!</v>
      </c>
      <c r="J1249" s="3">
        <f t="shared" si="486"/>
        <v>0</v>
      </c>
      <c r="K1249" s="3">
        <f t="shared" si="479"/>
        <v>0</v>
      </c>
      <c r="L1249" s="13">
        <f t="shared" si="487"/>
        <v>0</v>
      </c>
      <c r="M1249" s="3" t="e">
        <f t="shared" si="488"/>
        <v>#DIV/0!</v>
      </c>
      <c r="N1249" s="3" t="e">
        <f t="shared" si="490"/>
        <v>#DIV/0!</v>
      </c>
      <c r="O1249" s="3">
        <v>1238</v>
      </c>
      <c r="P1249" s="3">
        <f t="shared" si="489"/>
        <v>4.912698412698413</v>
      </c>
      <c r="R1249" s="3" t="e">
        <f t="shared" si="491"/>
        <v>#NUM!</v>
      </c>
      <c r="S1249" s="3" t="e">
        <f t="shared" si="492"/>
        <v>#NUM!</v>
      </c>
      <c r="T1249" s="13" t="e">
        <f t="shared" si="493"/>
        <v>#NUM!</v>
      </c>
      <c r="U1249" s="13" t="e">
        <f t="shared" si="493"/>
        <v>#NUM!</v>
      </c>
      <c r="V1249" s="3" t="e">
        <f t="shared" si="494"/>
        <v>#NUM!</v>
      </c>
      <c r="W1249" s="13" t="e">
        <f t="shared" si="495"/>
        <v>#NUM!</v>
      </c>
      <c r="X1249" s="3" t="e">
        <f t="shared" si="496"/>
        <v>#NUM!</v>
      </c>
      <c r="Y1249" s="3" t="e">
        <f t="shared" si="497"/>
        <v>#NUM!</v>
      </c>
      <c r="Z1249" s="3" t="e">
        <f t="shared" si="498"/>
        <v>#NUM!</v>
      </c>
      <c r="AA1249" s="3" t="e">
        <f t="shared" si="499"/>
        <v>#NUM!</v>
      </c>
    </row>
    <row r="1250" spans="1:27" hidden="1">
      <c r="A1250" s="4">
        <v>40744</v>
      </c>
      <c r="B1250" s="3">
        <v>99.76</v>
      </c>
      <c r="C1250" s="3">
        <f t="shared" si="480"/>
        <v>-2.4028846163103149E-3</v>
      </c>
      <c r="D1250" s="3">
        <f t="shared" si="481"/>
        <v>5.7738544793007692E-6</v>
      </c>
      <c r="E1250" s="3">
        <f t="shared" si="482"/>
        <v>5.7738544793007692E-6</v>
      </c>
      <c r="F1250" s="3">
        <f t="shared" si="483"/>
        <v>-2.4028846163103149E-3</v>
      </c>
      <c r="G1250" s="3">
        <f t="shared" si="484"/>
        <v>8.3134251736110675E-3</v>
      </c>
      <c r="H1250" s="3" t="e">
        <f t="shared" si="485"/>
        <v>#DIV/0!</v>
      </c>
      <c r="J1250" s="3">
        <f t="shared" si="486"/>
        <v>0</v>
      </c>
      <c r="K1250" s="3">
        <f t="shared" si="479"/>
        <v>0</v>
      </c>
      <c r="L1250" s="13">
        <f t="shared" si="487"/>
        <v>0</v>
      </c>
      <c r="M1250" s="3" t="e">
        <f t="shared" si="488"/>
        <v>#DIV/0!</v>
      </c>
      <c r="N1250" s="3" t="e">
        <f t="shared" si="490"/>
        <v>#DIV/0!</v>
      </c>
      <c r="O1250" s="3">
        <v>1239</v>
      </c>
      <c r="P1250" s="3">
        <f t="shared" si="489"/>
        <v>4.916666666666667</v>
      </c>
      <c r="R1250" s="3" t="e">
        <f t="shared" si="491"/>
        <v>#NUM!</v>
      </c>
      <c r="S1250" s="3" t="e">
        <f t="shared" si="492"/>
        <v>#NUM!</v>
      </c>
      <c r="T1250" s="13" t="e">
        <f t="shared" si="493"/>
        <v>#NUM!</v>
      </c>
      <c r="U1250" s="13" t="e">
        <f t="shared" si="493"/>
        <v>#NUM!</v>
      </c>
      <c r="V1250" s="3" t="e">
        <f t="shared" si="494"/>
        <v>#NUM!</v>
      </c>
      <c r="W1250" s="13" t="e">
        <f t="shared" si="495"/>
        <v>#NUM!</v>
      </c>
      <c r="X1250" s="3" t="e">
        <f t="shared" si="496"/>
        <v>#NUM!</v>
      </c>
      <c r="Y1250" s="3" t="e">
        <f t="shared" si="497"/>
        <v>#NUM!</v>
      </c>
      <c r="Z1250" s="3" t="e">
        <f t="shared" si="498"/>
        <v>#NUM!</v>
      </c>
      <c r="AA1250" s="3" t="e">
        <f t="shared" si="499"/>
        <v>#NUM!</v>
      </c>
    </row>
    <row r="1251" spans="1:27" hidden="1">
      <c r="A1251" s="4">
        <v>40737</v>
      </c>
      <c r="B1251" s="3">
        <v>100</v>
      </c>
      <c r="E1251" s="3">
        <f t="shared" si="482"/>
        <v>0</v>
      </c>
      <c r="F1251" s="3">
        <f t="shared" si="483"/>
        <v>0</v>
      </c>
      <c r="G1251" s="3">
        <f t="shared" si="484"/>
        <v>0</v>
      </c>
      <c r="H1251" s="3" t="e">
        <f t="shared" si="485"/>
        <v>#DIV/0!</v>
      </c>
      <c r="J1251" s="3">
        <f t="shared" si="486"/>
        <v>0</v>
      </c>
      <c r="K1251" s="3">
        <f t="shared" si="479"/>
        <v>0</v>
      </c>
      <c r="L1251" s="13">
        <f t="shared" si="487"/>
        <v>0</v>
      </c>
      <c r="M1251" s="3" t="e">
        <f t="shared" si="488"/>
        <v>#DIV/0!</v>
      </c>
      <c r="N1251" s="3" t="e">
        <f t="shared" si="490"/>
        <v>#DIV/0!</v>
      </c>
      <c r="O1251" s="3">
        <v>1240</v>
      </c>
      <c r="P1251" s="3">
        <f t="shared" si="489"/>
        <v>4.9206349206349209</v>
      </c>
      <c r="R1251" s="3" t="e">
        <f t="shared" si="491"/>
        <v>#NUM!</v>
      </c>
      <c r="S1251" s="3" t="e">
        <f t="shared" si="492"/>
        <v>#NUM!</v>
      </c>
      <c r="T1251" s="13" t="e">
        <f t="shared" si="493"/>
        <v>#NUM!</v>
      </c>
      <c r="U1251" s="13" t="e">
        <f t="shared" si="493"/>
        <v>#NUM!</v>
      </c>
      <c r="V1251" s="3" t="e">
        <f t="shared" si="494"/>
        <v>#NUM!</v>
      </c>
      <c r="W1251" s="13" t="e">
        <f t="shared" si="495"/>
        <v>#NUM!</v>
      </c>
      <c r="X1251" s="3" t="e">
        <f t="shared" si="496"/>
        <v>#NUM!</v>
      </c>
      <c r="Y1251" s="3" t="e">
        <f t="shared" si="497"/>
        <v>#NUM!</v>
      </c>
      <c r="Z1251" s="3" t="e">
        <f t="shared" si="498"/>
        <v>#NUM!</v>
      </c>
      <c r="AA1251" s="3" t="e">
        <f t="shared" si="499"/>
        <v>#NUM!</v>
      </c>
    </row>
    <row r="1253" spans="1:27">
      <c r="E1253" s="13"/>
    </row>
    <row r="1260" spans="1:27">
      <c r="B1260" s="3" t="s">
        <v>46</v>
      </c>
    </row>
  </sheetData>
  <mergeCells count="4">
    <mergeCell ref="AF6:AG6"/>
    <mergeCell ref="AD6:AE6"/>
    <mergeCell ref="AH6:AI6"/>
    <mergeCell ref="AH2:AI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46"/>
  <sheetViews>
    <sheetView zoomScale="75" workbookViewId="0">
      <selection activeCell="J11" sqref="J11"/>
    </sheetView>
  </sheetViews>
  <sheetFormatPr baseColWidth="10" defaultColWidth="8.83203125" defaultRowHeight="15"/>
  <cols>
    <col min="1" max="1" width="10.6640625" bestFit="1" customWidth="1"/>
    <col min="2" max="2" width="16" bestFit="1" customWidth="1"/>
  </cols>
  <sheetData>
    <row r="1" spans="1:4">
      <c r="A1" t="s">
        <v>0</v>
      </c>
      <c r="B1" t="s">
        <v>11</v>
      </c>
    </row>
    <row r="2" spans="1:4">
      <c r="A2" t="s">
        <v>1</v>
      </c>
      <c r="B2" s="2">
        <v>41730</v>
      </c>
    </row>
    <row r="3" spans="1:4">
      <c r="A3" t="s">
        <v>2</v>
      </c>
      <c r="B3" s="2">
        <v>43215</v>
      </c>
    </row>
    <row r="4" spans="1:4">
      <c r="A4" t="s">
        <v>3</v>
      </c>
      <c r="B4" t="s">
        <v>4</v>
      </c>
    </row>
    <row r="6" spans="1:4">
      <c r="A6" t="s">
        <v>8</v>
      </c>
      <c r="B6" t="s">
        <v>9</v>
      </c>
    </row>
    <row r="7" spans="1:4">
      <c r="A7" s="1">
        <v>43215</v>
      </c>
      <c r="B7">
        <v>-0.371</v>
      </c>
      <c r="D7" s="1"/>
    </row>
    <row r="8" spans="1:4">
      <c r="A8" s="1">
        <v>43214</v>
      </c>
      <c r="B8">
        <v>-0.372</v>
      </c>
      <c r="D8" s="1"/>
    </row>
    <row r="9" spans="1:4">
      <c r="A9" s="1">
        <v>43213</v>
      </c>
      <c r="B9">
        <v>-0.372</v>
      </c>
      <c r="D9" s="1"/>
    </row>
    <row r="10" spans="1:4">
      <c r="A10" s="1">
        <v>43210</v>
      </c>
      <c r="B10">
        <v>-0.372</v>
      </c>
      <c r="D10" s="1"/>
    </row>
    <row r="11" spans="1:4">
      <c r="A11" s="1">
        <v>43209</v>
      </c>
      <c r="B11">
        <v>-0.372</v>
      </c>
      <c r="D11" s="1"/>
    </row>
    <row r="12" spans="1:4">
      <c r="A12" s="1">
        <v>43208</v>
      </c>
      <c r="B12">
        <v>-0.371</v>
      </c>
      <c r="D12" s="1"/>
    </row>
    <row r="13" spans="1:4">
      <c r="A13" s="1">
        <v>43207</v>
      </c>
      <c r="B13">
        <v>-0.371</v>
      </c>
      <c r="D13" s="1"/>
    </row>
    <row r="14" spans="1:4">
      <c r="A14" s="1">
        <v>43206</v>
      </c>
      <c r="B14">
        <v>-0.371</v>
      </c>
      <c r="D14" s="1"/>
    </row>
    <row r="15" spans="1:4">
      <c r="A15" s="1">
        <v>43203</v>
      </c>
      <c r="B15">
        <v>-0.371</v>
      </c>
      <c r="D15" s="1"/>
    </row>
    <row r="16" spans="1:4">
      <c r="A16" s="1">
        <v>43202</v>
      </c>
      <c r="B16">
        <v>-0.371</v>
      </c>
      <c r="D16" s="1"/>
    </row>
    <row r="17" spans="1:4">
      <c r="A17" s="1">
        <v>43201</v>
      </c>
      <c r="B17">
        <v>-0.372</v>
      </c>
      <c r="D17" s="1"/>
    </row>
    <row r="18" spans="1:4">
      <c r="A18" s="1">
        <v>43200</v>
      </c>
      <c r="B18">
        <v>-0.372</v>
      </c>
      <c r="D18" s="1"/>
    </row>
    <row r="19" spans="1:4">
      <c r="A19" s="1">
        <v>43199</v>
      </c>
      <c r="B19">
        <v>-0.372</v>
      </c>
      <c r="D19" s="1"/>
    </row>
    <row r="20" spans="1:4">
      <c r="A20" s="1">
        <v>43196</v>
      </c>
      <c r="B20">
        <v>-0.372</v>
      </c>
      <c r="D20" s="1"/>
    </row>
    <row r="21" spans="1:4">
      <c r="A21" s="1">
        <v>43195</v>
      </c>
      <c r="B21">
        <v>-0.372</v>
      </c>
      <c r="D21" s="1"/>
    </row>
    <row r="22" spans="1:4">
      <c r="A22" s="1">
        <v>43194</v>
      </c>
      <c r="B22">
        <v>-0.372</v>
      </c>
      <c r="D22" s="1"/>
    </row>
    <row r="23" spans="1:4">
      <c r="A23" s="1">
        <v>43193</v>
      </c>
      <c r="B23">
        <v>-0.372</v>
      </c>
      <c r="D23" s="1"/>
    </row>
    <row r="24" spans="1:4">
      <c r="A24" s="1">
        <v>43188</v>
      </c>
      <c r="B24">
        <v>-0.372</v>
      </c>
      <c r="D24" s="1"/>
    </row>
    <row r="25" spans="1:4">
      <c r="A25" s="1">
        <v>43187</v>
      </c>
      <c r="B25">
        <v>-0.371</v>
      </c>
      <c r="D25" s="1"/>
    </row>
    <row r="26" spans="1:4">
      <c r="A26" s="1">
        <v>43186</v>
      </c>
      <c r="B26">
        <v>-0.371</v>
      </c>
      <c r="D26" s="1"/>
    </row>
    <row r="27" spans="1:4">
      <c r="A27" s="1">
        <v>43185</v>
      </c>
      <c r="B27">
        <v>-0.37</v>
      </c>
      <c r="D27" s="1"/>
    </row>
    <row r="28" spans="1:4">
      <c r="A28" s="1">
        <v>43182</v>
      </c>
      <c r="B28">
        <v>-0.37</v>
      </c>
      <c r="D28" s="1"/>
    </row>
    <row r="29" spans="1:4">
      <c r="A29" s="1">
        <v>43181</v>
      </c>
      <c r="B29">
        <v>-0.371</v>
      </c>
      <c r="D29" s="1"/>
    </row>
    <row r="30" spans="1:4">
      <c r="A30" s="1">
        <v>43180</v>
      </c>
      <c r="B30">
        <v>-0.37</v>
      </c>
      <c r="D30" s="1"/>
    </row>
    <row r="31" spans="1:4">
      <c r="A31" s="1">
        <v>43179</v>
      </c>
      <c r="B31">
        <v>-0.37</v>
      </c>
      <c r="D31" s="1"/>
    </row>
    <row r="32" spans="1:4">
      <c r="A32" s="1">
        <v>43178</v>
      </c>
      <c r="B32">
        <v>-0.37</v>
      </c>
      <c r="D32" s="1"/>
    </row>
    <row r="33" spans="1:4">
      <c r="A33" s="1">
        <v>43175</v>
      </c>
      <c r="B33">
        <v>-0.37</v>
      </c>
      <c r="D33" s="1"/>
    </row>
    <row r="34" spans="1:4">
      <c r="A34" s="1">
        <v>43174</v>
      </c>
      <c r="B34">
        <v>-0.371</v>
      </c>
      <c r="D34" s="1"/>
    </row>
    <row r="35" spans="1:4">
      <c r="A35" s="1">
        <v>43173</v>
      </c>
      <c r="B35">
        <v>-0.371</v>
      </c>
      <c r="D35" s="1"/>
    </row>
    <row r="36" spans="1:4">
      <c r="A36" s="1">
        <v>43172</v>
      </c>
      <c r="B36">
        <v>-0.371</v>
      </c>
      <c r="D36" s="1"/>
    </row>
    <row r="37" spans="1:4">
      <c r="A37" s="1">
        <v>43171</v>
      </c>
      <c r="B37">
        <v>-0.37</v>
      </c>
      <c r="D37" s="1"/>
    </row>
    <row r="38" spans="1:4">
      <c r="A38" s="1">
        <v>43168</v>
      </c>
      <c r="B38">
        <v>-0.371</v>
      </c>
      <c r="D38" s="1"/>
    </row>
    <row r="39" spans="1:4">
      <c r="A39" s="1">
        <v>43167</v>
      </c>
      <c r="B39">
        <v>-0.371</v>
      </c>
      <c r="D39" s="1"/>
    </row>
    <row r="40" spans="1:4">
      <c r="A40" s="1">
        <v>43166</v>
      </c>
      <c r="B40">
        <v>-0.371</v>
      </c>
      <c r="D40" s="1"/>
    </row>
    <row r="41" spans="1:4">
      <c r="A41" s="1">
        <v>43165</v>
      </c>
      <c r="B41">
        <v>-0.371</v>
      </c>
      <c r="D41" s="1"/>
    </row>
    <row r="42" spans="1:4">
      <c r="A42" s="1">
        <v>43164</v>
      </c>
      <c r="B42">
        <v>-0.37</v>
      </c>
      <c r="D42" s="1"/>
    </row>
    <row r="43" spans="1:4">
      <c r="A43" s="1">
        <v>43161</v>
      </c>
      <c r="B43">
        <v>-0.37</v>
      </c>
      <c r="D43" s="1"/>
    </row>
    <row r="44" spans="1:4">
      <c r="A44" s="1">
        <v>43160</v>
      </c>
      <c r="B44">
        <v>-0.371</v>
      </c>
      <c r="D44" s="1"/>
    </row>
    <row r="45" spans="1:4">
      <c r="A45" s="1">
        <v>43159</v>
      </c>
      <c r="B45">
        <v>-0.37</v>
      </c>
      <c r="D45" s="1"/>
    </row>
    <row r="46" spans="1:4">
      <c r="A46" s="1">
        <v>43158</v>
      </c>
      <c r="B46">
        <v>-0.371</v>
      </c>
      <c r="D46" s="1"/>
    </row>
    <row r="47" spans="1:4">
      <c r="A47" s="1">
        <v>43157</v>
      </c>
      <c r="B47">
        <v>-0.371</v>
      </c>
      <c r="D47" s="1"/>
    </row>
    <row r="48" spans="1:4">
      <c r="A48" s="1">
        <v>43154</v>
      </c>
      <c r="B48">
        <v>-0.37</v>
      </c>
      <c r="D48" s="1"/>
    </row>
    <row r="49" spans="1:4">
      <c r="A49" s="1">
        <v>43153</v>
      </c>
      <c r="B49">
        <v>-0.37</v>
      </c>
      <c r="D49" s="1"/>
    </row>
    <row r="50" spans="1:4">
      <c r="A50" s="1">
        <v>43152</v>
      </c>
      <c r="B50">
        <v>-0.37</v>
      </c>
      <c r="D50" s="1"/>
    </row>
    <row r="51" spans="1:4">
      <c r="A51" s="1">
        <v>43151</v>
      </c>
      <c r="B51">
        <v>-0.37</v>
      </c>
      <c r="D51" s="1"/>
    </row>
    <row r="52" spans="1:4">
      <c r="A52" s="1">
        <v>43150</v>
      </c>
      <c r="B52">
        <v>-0.36899999999999999</v>
      </c>
      <c r="D52" s="1"/>
    </row>
    <row r="53" spans="1:4">
      <c r="A53" s="1">
        <v>43147</v>
      </c>
      <c r="B53">
        <v>-0.36899999999999999</v>
      </c>
      <c r="D53" s="1"/>
    </row>
    <row r="54" spans="1:4">
      <c r="A54" s="1">
        <v>43146</v>
      </c>
      <c r="B54">
        <v>-0.36899999999999999</v>
      </c>
      <c r="D54" s="1"/>
    </row>
    <row r="55" spans="1:4">
      <c r="A55" s="1">
        <v>43145</v>
      </c>
      <c r="B55">
        <v>-0.36899999999999999</v>
      </c>
      <c r="D55" s="1"/>
    </row>
    <row r="56" spans="1:4">
      <c r="A56" s="1">
        <v>43144</v>
      </c>
      <c r="B56">
        <v>-0.36899999999999999</v>
      </c>
      <c r="D56" s="1"/>
    </row>
    <row r="57" spans="1:4">
      <c r="A57" s="1">
        <v>43143</v>
      </c>
      <c r="B57">
        <v>-0.36899999999999999</v>
      </c>
      <c r="D57" s="1"/>
    </row>
    <row r="58" spans="1:4">
      <c r="A58" s="1">
        <v>43140</v>
      </c>
      <c r="B58">
        <v>-0.37</v>
      </c>
      <c r="D58" s="1"/>
    </row>
    <row r="59" spans="1:4">
      <c r="A59" s="1">
        <v>43139</v>
      </c>
      <c r="B59">
        <v>-0.36899999999999999</v>
      </c>
      <c r="D59" s="1"/>
    </row>
    <row r="60" spans="1:4">
      <c r="A60" s="1">
        <v>43138</v>
      </c>
      <c r="B60">
        <v>-0.36899999999999999</v>
      </c>
      <c r="D60" s="1"/>
    </row>
    <row r="61" spans="1:4">
      <c r="A61" s="1">
        <v>43137</v>
      </c>
      <c r="B61">
        <v>-0.36899999999999999</v>
      </c>
      <c r="D61" s="1"/>
    </row>
    <row r="62" spans="1:4">
      <c r="A62" s="1">
        <v>43136</v>
      </c>
      <c r="B62">
        <v>-0.36899999999999999</v>
      </c>
      <c r="D62" s="1"/>
    </row>
    <row r="63" spans="1:4">
      <c r="A63" s="1">
        <v>43133</v>
      </c>
      <c r="B63">
        <v>-0.371</v>
      </c>
      <c r="D63" s="1"/>
    </row>
    <row r="64" spans="1:4">
      <c r="A64" s="1">
        <v>43132</v>
      </c>
      <c r="B64">
        <v>-0.36899999999999999</v>
      </c>
      <c r="D64" s="1"/>
    </row>
    <row r="65" spans="1:4">
      <c r="A65" s="1">
        <v>43131</v>
      </c>
      <c r="B65">
        <v>-0.36899999999999999</v>
      </c>
      <c r="D65" s="1"/>
    </row>
    <row r="66" spans="1:4">
      <c r="A66" s="1">
        <v>43130</v>
      </c>
      <c r="B66">
        <v>-0.36899999999999999</v>
      </c>
      <c r="D66" s="1"/>
    </row>
    <row r="67" spans="1:4">
      <c r="A67" s="1">
        <v>43129</v>
      </c>
      <c r="B67">
        <v>-0.36899999999999999</v>
      </c>
      <c r="D67" s="1"/>
    </row>
    <row r="68" spans="1:4">
      <c r="A68" s="1">
        <v>43126</v>
      </c>
      <c r="B68">
        <v>-0.36899999999999999</v>
      </c>
      <c r="D68" s="1"/>
    </row>
    <row r="69" spans="1:4">
      <c r="A69" s="1">
        <v>43125</v>
      </c>
      <c r="B69">
        <v>-0.36899999999999999</v>
      </c>
      <c r="D69" s="1"/>
    </row>
    <row r="70" spans="1:4">
      <c r="A70" s="1">
        <v>43124</v>
      </c>
      <c r="B70">
        <v>-0.36899999999999999</v>
      </c>
      <c r="D70" s="1"/>
    </row>
    <row r="71" spans="1:4">
      <c r="A71" s="1">
        <v>43123</v>
      </c>
      <c r="B71">
        <v>-0.36899999999999999</v>
      </c>
      <c r="D71" s="1"/>
    </row>
    <row r="72" spans="1:4">
      <c r="A72" s="1">
        <v>43122</v>
      </c>
      <c r="B72">
        <v>-0.36899999999999999</v>
      </c>
      <c r="D72" s="1"/>
    </row>
    <row r="73" spans="1:4">
      <c r="A73" s="1">
        <v>43119</v>
      </c>
      <c r="B73">
        <v>-0.36899999999999999</v>
      </c>
      <c r="D73" s="1"/>
    </row>
    <row r="74" spans="1:4">
      <c r="A74" s="1">
        <v>43118</v>
      </c>
      <c r="B74">
        <v>-0.36899999999999999</v>
      </c>
      <c r="D74" s="1"/>
    </row>
    <row r="75" spans="1:4">
      <c r="A75" s="1">
        <v>43117</v>
      </c>
      <c r="B75">
        <v>-0.36899999999999999</v>
      </c>
      <c r="D75" s="1"/>
    </row>
    <row r="76" spans="1:4">
      <c r="A76" s="1">
        <v>43116</v>
      </c>
      <c r="B76">
        <v>-0.36899999999999999</v>
      </c>
      <c r="D76" s="1"/>
    </row>
    <row r="77" spans="1:4">
      <c r="A77" s="1">
        <v>43115</v>
      </c>
      <c r="B77">
        <v>-0.36899999999999999</v>
      </c>
      <c r="D77" s="1"/>
    </row>
    <row r="78" spans="1:4">
      <c r="A78" s="1">
        <v>43112</v>
      </c>
      <c r="B78">
        <v>-0.36899999999999999</v>
      </c>
      <c r="D78" s="1"/>
    </row>
    <row r="79" spans="1:4">
      <c r="A79" s="1">
        <v>43111</v>
      </c>
      <c r="B79">
        <v>-0.36899999999999999</v>
      </c>
      <c r="D79" s="1"/>
    </row>
    <row r="80" spans="1:4">
      <c r="A80" s="1">
        <v>43110</v>
      </c>
      <c r="B80">
        <v>-0.36899999999999999</v>
      </c>
      <c r="D80" s="1"/>
    </row>
    <row r="81" spans="1:4">
      <c r="A81" s="1">
        <v>43109</v>
      </c>
      <c r="B81">
        <v>-0.36899999999999999</v>
      </c>
      <c r="D81" s="1"/>
    </row>
    <row r="82" spans="1:4">
      <c r="A82" s="1">
        <v>43108</v>
      </c>
      <c r="B82">
        <v>-0.36799999999999999</v>
      </c>
      <c r="D82" s="1"/>
    </row>
    <row r="83" spans="1:4">
      <c r="A83" s="1">
        <v>43105</v>
      </c>
      <c r="B83">
        <v>-0.36899999999999999</v>
      </c>
      <c r="D83" s="1"/>
    </row>
    <row r="84" spans="1:4">
      <c r="A84" s="1">
        <v>43104</v>
      </c>
      <c r="B84">
        <v>-0.36799999999999999</v>
      </c>
      <c r="D84" s="1"/>
    </row>
    <row r="85" spans="1:4">
      <c r="A85" s="1">
        <v>43103</v>
      </c>
      <c r="B85">
        <v>-0.36799999999999999</v>
      </c>
      <c r="D85" s="1"/>
    </row>
    <row r="86" spans="1:4">
      <c r="A86" s="1">
        <v>43102</v>
      </c>
      <c r="B86">
        <v>-0.36799999999999999</v>
      </c>
      <c r="D86" s="1"/>
    </row>
    <row r="87" spans="1:4">
      <c r="A87" s="1">
        <v>43098</v>
      </c>
      <c r="B87">
        <v>-0.36799999999999999</v>
      </c>
      <c r="D87" s="1"/>
    </row>
    <row r="88" spans="1:4">
      <c r="A88" s="1">
        <v>43097</v>
      </c>
      <c r="B88">
        <v>-0.36699999999999999</v>
      </c>
      <c r="D88" s="1"/>
    </row>
    <row r="89" spans="1:4">
      <c r="A89" s="1">
        <v>43096</v>
      </c>
      <c r="B89">
        <v>-0.36799999999999999</v>
      </c>
      <c r="D89" s="1"/>
    </row>
    <row r="90" spans="1:4">
      <c r="A90" s="1">
        <v>43091</v>
      </c>
      <c r="B90">
        <v>-0.36699999999999999</v>
      </c>
      <c r="D90" s="1"/>
    </row>
    <row r="91" spans="1:4">
      <c r="A91" s="1">
        <v>43090</v>
      </c>
      <c r="B91">
        <v>-0.36899999999999999</v>
      </c>
      <c r="D91" s="1"/>
    </row>
    <row r="92" spans="1:4">
      <c r="A92" s="1">
        <v>43089</v>
      </c>
      <c r="B92">
        <v>-0.37</v>
      </c>
      <c r="D92" s="1"/>
    </row>
    <row r="93" spans="1:4">
      <c r="A93" s="1">
        <v>43088</v>
      </c>
      <c r="B93">
        <v>-0.37</v>
      </c>
      <c r="D93" s="1"/>
    </row>
    <row r="94" spans="1:4">
      <c r="A94" s="1">
        <v>43087</v>
      </c>
      <c r="B94">
        <v>-0.37</v>
      </c>
      <c r="D94" s="1"/>
    </row>
    <row r="95" spans="1:4">
      <c r="A95" s="1">
        <v>43084</v>
      </c>
      <c r="B95">
        <v>-0.371</v>
      </c>
      <c r="D95" s="1"/>
    </row>
    <row r="96" spans="1:4">
      <c r="A96" s="1">
        <v>43083</v>
      </c>
      <c r="B96">
        <v>-0.371</v>
      </c>
      <c r="D96" s="1"/>
    </row>
    <row r="97" spans="1:4">
      <c r="A97" s="1">
        <v>43082</v>
      </c>
      <c r="B97">
        <v>-0.371</v>
      </c>
      <c r="D97" s="1"/>
    </row>
    <row r="98" spans="1:4">
      <c r="A98" s="1">
        <v>43081</v>
      </c>
      <c r="B98">
        <v>-0.36899999999999999</v>
      </c>
      <c r="D98" s="1"/>
    </row>
    <row r="99" spans="1:4">
      <c r="A99" s="1">
        <v>43080</v>
      </c>
      <c r="B99">
        <v>-0.36899999999999999</v>
      </c>
      <c r="D99" s="1"/>
    </row>
    <row r="100" spans="1:4">
      <c r="A100" s="1">
        <v>43077</v>
      </c>
      <c r="B100">
        <v>-0.36899999999999999</v>
      </c>
      <c r="D100" s="1"/>
    </row>
    <row r="101" spans="1:4">
      <c r="A101" s="1">
        <v>43076</v>
      </c>
      <c r="B101">
        <v>-0.36599999999999999</v>
      </c>
      <c r="D101" s="1"/>
    </row>
    <row r="102" spans="1:4">
      <c r="A102" s="1">
        <v>43075</v>
      </c>
      <c r="B102">
        <v>-0.36699999999999999</v>
      </c>
      <c r="D102" s="1"/>
    </row>
    <row r="103" spans="1:4">
      <c r="A103" s="1">
        <v>43074</v>
      </c>
      <c r="B103">
        <v>-0.36699999999999999</v>
      </c>
      <c r="D103" s="1"/>
    </row>
    <row r="104" spans="1:4">
      <c r="A104" s="1">
        <v>43073</v>
      </c>
      <c r="B104">
        <v>-0.36799999999999999</v>
      </c>
      <c r="D104" s="1"/>
    </row>
    <row r="105" spans="1:4">
      <c r="A105" s="1">
        <v>43070</v>
      </c>
      <c r="B105">
        <v>-0.36899999999999999</v>
      </c>
      <c r="D105" s="1"/>
    </row>
    <row r="106" spans="1:4">
      <c r="A106" s="1">
        <v>43069</v>
      </c>
      <c r="B106">
        <v>-0.371</v>
      </c>
      <c r="D106" s="1"/>
    </row>
    <row r="107" spans="1:4">
      <c r="A107" s="1">
        <v>43068</v>
      </c>
      <c r="B107">
        <v>-0.371</v>
      </c>
      <c r="D107" s="1"/>
    </row>
    <row r="108" spans="1:4">
      <c r="A108" s="1">
        <v>43067</v>
      </c>
      <c r="B108">
        <v>-0.371</v>
      </c>
      <c r="D108" s="1"/>
    </row>
    <row r="109" spans="1:4">
      <c r="A109" s="1">
        <v>43066</v>
      </c>
      <c r="B109">
        <v>-0.372</v>
      </c>
      <c r="D109" s="1"/>
    </row>
    <row r="110" spans="1:4">
      <c r="A110" s="1">
        <v>43063</v>
      </c>
      <c r="B110">
        <v>-0.372</v>
      </c>
      <c r="D110" s="1"/>
    </row>
    <row r="111" spans="1:4">
      <c r="A111" s="1">
        <v>43062</v>
      </c>
      <c r="B111">
        <v>-0.372</v>
      </c>
      <c r="D111" s="1"/>
    </row>
    <row r="112" spans="1:4">
      <c r="A112" s="1">
        <v>43061</v>
      </c>
      <c r="B112">
        <v>-0.371</v>
      </c>
      <c r="D112" s="1"/>
    </row>
    <row r="113" spans="1:4">
      <c r="A113" s="1">
        <v>43060</v>
      </c>
      <c r="B113">
        <v>-0.372</v>
      </c>
      <c r="D113" s="1"/>
    </row>
    <row r="114" spans="1:4">
      <c r="A114" s="1">
        <v>43059</v>
      </c>
      <c r="B114">
        <v>-0.372</v>
      </c>
      <c r="D114" s="1"/>
    </row>
    <row r="115" spans="1:4">
      <c r="A115" s="1">
        <v>43056</v>
      </c>
      <c r="B115">
        <v>-0.373</v>
      </c>
      <c r="D115" s="1"/>
    </row>
    <row r="116" spans="1:4">
      <c r="A116" s="1">
        <v>43055</v>
      </c>
      <c r="B116">
        <v>-0.372</v>
      </c>
      <c r="D116" s="1"/>
    </row>
    <row r="117" spans="1:4">
      <c r="A117" s="1">
        <v>43054</v>
      </c>
      <c r="B117">
        <v>-0.372</v>
      </c>
      <c r="D117" s="1"/>
    </row>
    <row r="118" spans="1:4">
      <c r="A118" s="1">
        <v>43053</v>
      </c>
      <c r="B118">
        <v>-0.372</v>
      </c>
      <c r="D118" s="1"/>
    </row>
    <row r="119" spans="1:4">
      <c r="A119" s="1">
        <v>43052</v>
      </c>
      <c r="B119">
        <v>-0.371</v>
      </c>
      <c r="D119" s="1"/>
    </row>
    <row r="120" spans="1:4">
      <c r="A120" s="1">
        <v>43049</v>
      </c>
      <c r="B120">
        <v>-0.371</v>
      </c>
      <c r="D120" s="1"/>
    </row>
    <row r="121" spans="1:4">
      <c r="A121" s="1">
        <v>43048</v>
      </c>
      <c r="B121">
        <v>-0.371</v>
      </c>
      <c r="D121" s="1"/>
    </row>
    <row r="122" spans="1:4">
      <c r="A122" s="1">
        <v>43047</v>
      </c>
      <c r="B122">
        <v>-0.372</v>
      </c>
      <c r="D122" s="1"/>
    </row>
    <row r="123" spans="1:4">
      <c r="A123" s="1">
        <v>43046</v>
      </c>
      <c r="B123">
        <v>-0.372</v>
      </c>
      <c r="D123" s="1"/>
    </row>
    <row r="124" spans="1:4">
      <c r="A124" s="1">
        <v>43045</v>
      </c>
      <c r="B124">
        <v>-0.371</v>
      </c>
      <c r="D124" s="1"/>
    </row>
    <row r="125" spans="1:4">
      <c r="A125" s="1">
        <v>43042</v>
      </c>
      <c r="B125">
        <v>-0.372</v>
      </c>
      <c r="D125" s="1"/>
    </row>
    <row r="126" spans="1:4">
      <c r="A126" s="1">
        <v>43041</v>
      </c>
      <c r="B126">
        <v>-0.372</v>
      </c>
      <c r="D126" s="1"/>
    </row>
    <row r="127" spans="1:4">
      <c r="A127" s="1">
        <v>43040</v>
      </c>
      <c r="B127">
        <v>-0.371</v>
      </c>
      <c r="D127" s="1"/>
    </row>
    <row r="128" spans="1:4">
      <c r="A128" s="1">
        <v>43039</v>
      </c>
      <c r="B128">
        <v>-0.372</v>
      </c>
      <c r="D128" s="1"/>
    </row>
    <row r="129" spans="1:4">
      <c r="A129" s="1">
        <v>43038</v>
      </c>
      <c r="B129">
        <v>-0.372</v>
      </c>
      <c r="D129" s="1"/>
    </row>
    <row r="130" spans="1:4">
      <c r="A130" s="1">
        <v>43035</v>
      </c>
      <c r="B130">
        <v>-0.372</v>
      </c>
      <c r="D130" s="1"/>
    </row>
    <row r="131" spans="1:4">
      <c r="A131" s="1">
        <v>43034</v>
      </c>
      <c r="B131">
        <v>-0.371</v>
      </c>
      <c r="D131" s="1"/>
    </row>
    <row r="132" spans="1:4">
      <c r="A132" s="1">
        <v>43033</v>
      </c>
      <c r="B132">
        <v>-0.373</v>
      </c>
      <c r="D132" s="1"/>
    </row>
    <row r="133" spans="1:4">
      <c r="A133" s="1">
        <v>43032</v>
      </c>
      <c r="B133">
        <v>-0.372</v>
      </c>
      <c r="D133" s="1"/>
    </row>
    <row r="134" spans="1:4">
      <c r="A134" s="1">
        <v>43031</v>
      </c>
      <c r="B134">
        <v>-0.373</v>
      </c>
      <c r="D134" s="1"/>
    </row>
    <row r="135" spans="1:4">
      <c r="A135" s="1">
        <v>43028</v>
      </c>
      <c r="B135">
        <v>-0.373</v>
      </c>
      <c r="D135" s="1"/>
    </row>
    <row r="136" spans="1:4">
      <c r="A136" s="1">
        <v>43027</v>
      </c>
      <c r="B136">
        <v>-0.373</v>
      </c>
      <c r="D136" s="1"/>
    </row>
    <row r="137" spans="1:4">
      <c r="A137" s="1">
        <v>43026</v>
      </c>
      <c r="B137">
        <v>-0.373</v>
      </c>
      <c r="D137" s="1"/>
    </row>
    <row r="138" spans="1:4">
      <c r="A138" s="1">
        <v>43025</v>
      </c>
      <c r="B138">
        <v>-0.373</v>
      </c>
      <c r="D138" s="1"/>
    </row>
    <row r="139" spans="1:4">
      <c r="A139" s="1">
        <v>43024</v>
      </c>
      <c r="B139">
        <v>-0.371</v>
      </c>
      <c r="D139" s="1"/>
    </row>
    <row r="140" spans="1:4">
      <c r="A140" s="1">
        <v>43021</v>
      </c>
      <c r="B140">
        <v>-0.371</v>
      </c>
      <c r="D140" s="1"/>
    </row>
    <row r="141" spans="1:4">
      <c r="A141" s="1">
        <v>43020</v>
      </c>
      <c r="B141">
        <v>-0.372</v>
      </c>
      <c r="D141" s="1"/>
    </row>
    <row r="142" spans="1:4">
      <c r="A142" s="1">
        <v>43019</v>
      </c>
      <c r="B142">
        <v>-0.372</v>
      </c>
      <c r="D142" s="1"/>
    </row>
    <row r="143" spans="1:4">
      <c r="A143" s="1">
        <v>43018</v>
      </c>
      <c r="B143">
        <v>-0.371</v>
      </c>
      <c r="D143" s="1"/>
    </row>
    <row r="144" spans="1:4">
      <c r="A144" s="1">
        <v>43017</v>
      </c>
      <c r="B144">
        <v>-0.373</v>
      </c>
      <c r="D144" s="1"/>
    </row>
    <row r="145" spans="1:4">
      <c r="A145" s="1">
        <v>43014</v>
      </c>
      <c r="B145">
        <v>-0.373</v>
      </c>
      <c r="D145" s="1"/>
    </row>
    <row r="146" spans="1:4">
      <c r="A146" s="1">
        <v>43013</v>
      </c>
      <c r="B146">
        <v>-0.372</v>
      </c>
      <c r="D146" s="1"/>
    </row>
    <row r="147" spans="1:4">
      <c r="A147" s="1">
        <v>43012</v>
      </c>
      <c r="B147">
        <v>-0.373</v>
      </c>
      <c r="D147" s="1"/>
    </row>
    <row r="148" spans="1:4">
      <c r="A148" s="1">
        <v>43011</v>
      </c>
      <c r="B148">
        <v>-0.373</v>
      </c>
      <c r="D148" s="1"/>
    </row>
    <row r="149" spans="1:4">
      <c r="A149" s="1">
        <v>43010</v>
      </c>
      <c r="B149">
        <v>-0.373</v>
      </c>
      <c r="D149" s="1"/>
    </row>
    <row r="150" spans="1:4">
      <c r="A150" s="1">
        <v>43007</v>
      </c>
      <c r="B150">
        <v>-0.372</v>
      </c>
      <c r="D150" s="1"/>
    </row>
    <row r="151" spans="1:4">
      <c r="A151" s="1">
        <v>43006</v>
      </c>
      <c r="B151">
        <v>-0.372</v>
      </c>
      <c r="D151" s="1"/>
    </row>
    <row r="152" spans="1:4">
      <c r="A152" s="1">
        <v>43005</v>
      </c>
      <c r="B152">
        <v>-0.372</v>
      </c>
      <c r="D152" s="1"/>
    </row>
    <row r="153" spans="1:4">
      <c r="A153" s="1">
        <v>43004</v>
      </c>
      <c r="B153">
        <v>-0.371</v>
      </c>
      <c r="D153" s="1"/>
    </row>
    <row r="154" spans="1:4">
      <c r="A154" s="1">
        <v>43003</v>
      </c>
      <c r="B154">
        <v>-0.371</v>
      </c>
      <c r="D154" s="1"/>
    </row>
    <row r="155" spans="1:4">
      <c r="A155" s="1">
        <v>43000</v>
      </c>
      <c r="B155">
        <v>-0.372</v>
      </c>
      <c r="D155" s="1"/>
    </row>
    <row r="156" spans="1:4">
      <c r="A156" s="1">
        <v>42999</v>
      </c>
      <c r="B156">
        <v>-0.373</v>
      </c>
      <c r="D156" s="1"/>
    </row>
    <row r="157" spans="1:4">
      <c r="A157" s="1">
        <v>42998</v>
      </c>
      <c r="B157">
        <v>-0.373</v>
      </c>
      <c r="D157" s="1"/>
    </row>
    <row r="158" spans="1:4">
      <c r="A158" s="1">
        <v>42997</v>
      </c>
      <c r="B158">
        <v>-0.373</v>
      </c>
      <c r="D158" s="1"/>
    </row>
    <row r="159" spans="1:4">
      <c r="A159" s="1">
        <v>42996</v>
      </c>
      <c r="B159">
        <v>-0.373</v>
      </c>
      <c r="D159" s="1"/>
    </row>
    <row r="160" spans="1:4">
      <c r="A160" s="1">
        <v>42993</v>
      </c>
      <c r="B160">
        <v>-0.371</v>
      </c>
      <c r="D160" s="1"/>
    </row>
    <row r="161" spans="1:4">
      <c r="A161" s="1">
        <v>42992</v>
      </c>
      <c r="B161">
        <v>-0.371</v>
      </c>
      <c r="D161" s="1"/>
    </row>
    <row r="162" spans="1:4">
      <c r="A162" s="1">
        <v>42991</v>
      </c>
      <c r="B162">
        <v>-0.373</v>
      </c>
      <c r="D162" s="1"/>
    </row>
    <row r="163" spans="1:4">
      <c r="A163" s="1">
        <v>42990</v>
      </c>
      <c r="B163">
        <v>-0.372</v>
      </c>
      <c r="D163" s="1"/>
    </row>
    <row r="164" spans="1:4">
      <c r="A164" s="1">
        <v>42989</v>
      </c>
      <c r="B164">
        <v>-0.373</v>
      </c>
      <c r="D164" s="1"/>
    </row>
    <row r="165" spans="1:4">
      <c r="A165" s="1">
        <v>42986</v>
      </c>
      <c r="B165">
        <v>-0.372</v>
      </c>
      <c r="D165" s="1"/>
    </row>
    <row r="166" spans="1:4">
      <c r="A166" s="1">
        <v>42985</v>
      </c>
      <c r="B166">
        <v>-0.372</v>
      </c>
      <c r="D166" s="1"/>
    </row>
    <row r="167" spans="1:4">
      <c r="A167" s="1">
        <v>42984</v>
      </c>
      <c r="B167">
        <v>-0.371</v>
      </c>
      <c r="D167" s="1"/>
    </row>
    <row r="168" spans="1:4">
      <c r="A168" s="1">
        <v>42983</v>
      </c>
      <c r="B168">
        <v>-0.372</v>
      </c>
      <c r="D168" s="1"/>
    </row>
    <row r="169" spans="1:4">
      <c r="A169" s="1">
        <v>42982</v>
      </c>
      <c r="B169">
        <v>-0.372</v>
      </c>
      <c r="D169" s="1"/>
    </row>
    <row r="170" spans="1:4">
      <c r="A170" s="1">
        <v>42979</v>
      </c>
      <c r="B170">
        <v>-0.373</v>
      </c>
      <c r="D170" s="1"/>
    </row>
    <row r="171" spans="1:4">
      <c r="A171" s="1">
        <v>42978</v>
      </c>
      <c r="B171">
        <v>-0.373</v>
      </c>
      <c r="D171" s="1"/>
    </row>
    <row r="172" spans="1:4">
      <c r="A172" s="1">
        <v>42977</v>
      </c>
      <c r="B172">
        <v>-0.372</v>
      </c>
      <c r="D172" s="1"/>
    </row>
    <row r="173" spans="1:4">
      <c r="A173" s="1">
        <v>42976</v>
      </c>
      <c r="B173">
        <v>-0.372</v>
      </c>
      <c r="D173" s="1"/>
    </row>
    <row r="174" spans="1:4">
      <c r="A174" s="1">
        <v>42975</v>
      </c>
      <c r="B174">
        <v>-0.372</v>
      </c>
      <c r="D174" s="1"/>
    </row>
    <row r="175" spans="1:4">
      <c r="A175" s="1">
        <v>42972</v>
      </c>
      <c r="B175">
        <v>-0.371</v>
      </c>
      <c r="D175" s="1"/>
    </row>
    <row r="176" spans="1:4">
      <c r="A176" s="1">
        <v>42971</v>
      </c>
      <c r="B176">
        <v>-0.371</v>
      </c>
      <c r="D176" s="1"/>
    </row>
    <row r="177" spans="1:4">
      <c r="A177" s="1">
        <v>42970</v>
      </c>
      <c r="B177">
        <v>-0.371</v>
      </c>
      <c r="D177" s="1"/>
    </row>
    <row r="178" spans="1:4">
      <c r="A178" s="1">
        <v>42969</v>
      </c>
      <c r="B178">
        <v>-0.371</v>
      </c>
      <c r="D178" s="1"/>
    </row>
    <row r="179" spans="1:4">
      <c r="A179" s="1">
        <v>42968</v>
      </c>
      <c r="B179">
        <v>-0.371</v>
      </c>
      <c r="D179" s="1"/>
    </row>
    <row r="180" spans="1:4">
      <c r="A180" s="1">
        <v>42965</v>
      </c>
      <c r="B180">
        <v>-0.371</v>
      </c>
      <c r="D180" s="1"/>
    </row>
    <row r="181" spans="1:4">
      <c r="A181" s="1">
        <v>42964</v>
      </c>
      <c r="B181">
        <v>-0.371</v>
      </c>
      <c r="D181" s="1"/>
    </row>
    <row r="182" spans="1:4">
      <c r="A182" s="1">
        <v>42963</v>
      </c>
      <c r="B182">
        <v>-0.371</v>
      </c>
      <c r="D182" s="1"/>
    </row>
    <row r="183" spans="1:4">
      <c r="A183" s="1">
        <v>42962</v>
      </c>
      <c r="B183">
        <v>-0.371</v>
      </c>
      <c r="D183" s="1"/>
    </row>
    <row r="184" spans="1:4">
      <c r="A184" s="1">
        <v>42961</v>
      </c>
      <c r="B184">
        <v>-0.372</v>
      </c>
      <c r="D184" s="1"/>
    </row>
    <row r="185" spans="1:4">
      <c r="A185" s="1">
        <v>42958</v>
      </c>
      <c r="B185">
        <v>-0.372</v>
      </c>
      <c r="D185" s="1"/>
    </row>
    <row r="186" spans="1:4">
      <c r="A186" s="1">
        <v>42957</v>
      </c>
      <c r="B186">
        <v>-0.373</v>
      </c>
      <c r="D186" s="1"/>
    </row>
    <row r="187" spans="1:4">
      <c r="A187" s="1">
        <v>42956</v>
      </c>
      <c r="B187">
        <v>-0.374</v>
      </c>
      <c r="D187" s="1"/>
    </row>
    <row r="188" spans="1:4">
      <c r="A188" s="1">
        <v>42955</v>
      </c>
      <c r="B188">
        <v>-0.374</v>
      </c>
      <c r="D188" s="1"/>
    </row>
    <row r="189" spans="1:4">
      <c r="A189" s="1">
        <v>42954</v>
      </c>
      <c r="B189">
        <v>-0.374</v>
      </c>
      <c r="D189" s="1"/>
    </row>
    <row r="190" spans="1:4">
      <c r="A190" s="1">
        <v>42951</v>
      </c>
      <c r="B190">
        <v>-0.372</v>
      </c>
      <c r="D190" s="1"/>
    </row>
    <row r="191" spans="1:4">
      <c r="A191" s="1">
        <v>42950</v>
      </c>
      <c r="B191">
        <v>-0.372</v>
      </c>
      <c r="D191" s="1"/>
    </row>
    <row r="192" spans="1:4">
      <c r="A192" s="1">
        <v>42949</v>
      </c>
      <c r="B192">
        <v>-0.373</v>
      </c>
      <c r="D192" s="1"/>
    </row>
    <row r="193" spans="1:4">
      <c r="A193" s="1">
        <v>42948</v>
      </c>
      <c r="B193">
        <v>-0.371</v>
      </c>
      <c r="D193" s="1"/>
    </row>
    <row r="194" spans="1:4">
      <c r="A194" s="1">
        <v>42947</v>
      </c>
      <c r="B194">
        <v>-0.37</v>
      </c>
      <c r="D194" s="1"/>
    </row>
    <row r="195" spans="1:4">
      <c r="A195" s="1">
        <v>42944</v>
      </c>
      <c r="B195">
        <v>-0.371</v>
      </c>
      <c r="D195" s="1"/>
    </row>
    <row r="196" spans="1:4">
      <c r="A196" s="1">
        <v>42943</v>
      </c>
      <c r="B196">
        <v>-0.371</v>
      </c>
      <c r="D196" s="1"/>
    </row>
    <row r="197" spans="1:4">
      <c r="A197" s="1">
        <v>42942</v>
      </c>
      <c r="B197">
        <v>-0.372</v>
      </c>
      <c r="D197" s="1"/>
    </row>
    <row r="198" spans="1:4">
      <c r="A198" s="1">
        <v>42941</v>
      </c>
      <c r="B198">
        <v>-0.371</v>
      </c>
      <c r="D198" s="1"/>
    </row>
    <row r="199" spans="1:4">
      <c r="A199" s="1">
        <v>42940</v>
      </c>
      <c r="B199">
        <v>-0.374</v>
      </c>
      <c r="D199" s="1"/>
    </row>
    <row r="200" spans="1:4">
      <c r="A200" s="1">
        <v>42937</v>
      </c>
      <c r="B200">
        <v>-0.374</v>
      </c>
      <c r="D200" s="1"/>
    </row>
    <row r="201" spans="1:4">
      <c r="A201" s="1">
        <v>42936</v>
      </c>
      <c r="B201">
        <v>-0.374</v>
      </c>
      <c r="D201" s="1"/>
    </row>
    <row r="202" spans="1:4">
      <c r="A202" s="1">
        <v>42935</v>
      </c>
      <c r="B202">
        <v>-0.373</v>
      </c>
      <c r="D202" s="1"/>
    </row>
    <row r="203" spans="1:4">
      <c r="A203" s="1">
        <v>42934</v>
      </c>
      <c r="B203">
        <v>-0.374</v>
      </c>
      <c r="D203" s="1"/>
    </row>
    <row r="204" spans="1:4">
      <c r="A204" s="1">
        <v>42933</v>
      </c>
      <c r="B204">
        <v>-0.373</v>
      </c>
      <c r="D204" s="1"/>
    </row>
    <row r="205" spans="1:4">
      <c r="A205" s="1">
        <v>42930</v>
      </c>
      <c r="B205">
        <v>-0.373</v>
      </c>
      <c r="D205" s="1"/>
    </row>
    <row r="206" spans="1:4">
      <c r="A206" s="1">
        <v>42929</v>
      </c>
      <c r="B206">
        <v>-0.373</v>
      </c>
      <c r="D206" s="1"/>
    </row>
    <row r="207" spans="1:4">
      <c r="A207" s="1">
        <v>42928</v>
      </c>
      <c r="B207">
        <v>-0.374</v>
      </c>
      <c r="D207" s="1"/>
    </row>
    <row r="208" spans="1:4">
      <c r="A208" s="1">
        <v>42927</v>
      </c>
      <c r="B208">
        <v>-0.374</v>
      </c>
      <c r="D208" s="1"/>
    </row>
    <row r="209" spans="1:4">
      <c r="A209" s="1">
        <v>42926</v>
      </c>
      <c r="B209">
        <v>-0.374</v>
      </c>
      <c r="D209" s="1"/>
    </row>
    <row r="210" spans="1:4">
      <c r="A210" s="1">
        <v>42923</v>
      </c>
      <c r="B210">
        <v>-0.372</v>
      </c>
      <c r="D210" s="1"/>
    </row>
    <row r="211" spans="1:4">
      <c r="A211" s="1">
        <v>42922</v>
      </c>
      <c r="B211">
        <v>-0.373</v>
      </c>
      <c r="D211" s="1"/>
    </row>
    <row r="212" spans="1:4">
      <c r="A212" s="1">
        <v>42921</v>
      </c>
      <c r="B212">
        <v>-0.373</v>
      </c>
      <c r="D212" s="1"/>
    </row>
    <row r="213" spans="1:4">
      <c r="A213" s="1">
        <v>42920</v>
      </c>
      <c r="B213">
        <v>-0.373</v>
      </c>
      <c r="D213" s="1"/>
    </row>
    <row r="214" spans="1:4">
      <c r="A214" s="1">
        <v>42919</v>
      </c>
      <c r="B214">
        <v>-0.373</v>
      </c>
      <c r="D214" s="1"/>
    </row>
    <row r="215" spans="1:4">
      <c r="A215" s="1">
        <v>42916</v>
      </c>
      <c r="B215">
        <v>-0.373</v>
      </c>
      <c r="D215" s="1"/>
    </row>
    <row r="216" spans="1:4">
      <c r="A216" s="1">
        <v>42915</v>
      </c>
      <c r="B216">
        <v>-0.373</v>
      </c>
      <c r="D216" s="1"/>
    </row>
    <row r="217" spans="1:4">
      <c r="A217" s="1">
        <v>42914</v>
      </c>
      <c r="B217">
        <v>-0.372</v>
      </c>
      <c r="D217" s="1"/>
    </row>
    <row r="218" spans="1:4">
      <c r="A218" s="1">
        <v>42913</v>
      </c>
      <c r="B218">
        <v>-0.373</v>
      </c>
      <c r="D218" s="1"/>
    </row>
    <row r="219" spans="1:4">
      <c r="A219" s="1">
        <v>42912</v>
      </c>
      <c r="B219">
        <v>-0.374</v>
      </c>
      <c r="D219" s="1"/>
    </row>
    <row r="220" spans="1:4">
      <c r="A220" s="1">
        <v>42909</v>
      </c>
      <c r="B220">
        <v>-0.374</v>
      </c>
      <c r="D220" s="1"/>
    </row>
    <row r="221" spans="1:4">
      <c r="A221" s="1">
        <v>42908</v>
      </c>
      <c r="B221">
        <v>-0.372</v>
      </c>
      <c r="D221" s="1"/>
    </row>
    <row r="222" spans="1:4">
      <c r="A222" s="1">
        <v>42907</v>
      </c>
      <c r="B222">
        <v>-0.373</v>
      </c>
      <c r="D222" s="1"/>
    </row>
    <row r="223" spans="1:4">
      <c r="A223" s="1">
        <v>42906</v>
      </c>
      <c r="B223">
        <v>-0.372</v>
      </c>
      <c r="D223" s="1"/>
    </row>
    <row r="224" spans="1:4">
      <c r="A224" s="1">
        <v>42905</v>
      </c>
      <c r="B224">
        <v>-0.374</v>
      </c>
      <c r="D224" s="1"/>
    </row>
    <row r="225" spans="1:4">
      <c r="A225" s="1">
        <v>42902</v>
      </c>
      <c r="B225">
        <v>-0.373</v>
      </c>
      <c r="D225" s="1"/>
    </row>
    <row r="226" spans="1:4">
      <c r="A226" s="1">
        <v>42901</v>
      </c>
      <c r="B226">
        <v>-0.372</v>
      </c>
      <c r="D226" s="1"/>
    </row>
    <row r="227" spans="1:4">
      <c r="A227" s="1">
        <v>42900</v>
      </c>
      <c r="B227">
        <v>-0.373</v>
      </c>
      <c r="D227" s="1"/>
    </row>
    <row r="228" spans="1:4">
      <c r="A228" s="1">
        <v>42899</v>
      </c>
      <c r="B228">
        <v>-0.373</v>
      </c>
      <c r="D228" s="1"/>
    </row>
    <row r="229" spans="1:4">
      <c r="A229" s="1">
        <v>42898</v>
      </c>
      <c r="B229">
        <v>-0.374</v>
      </c>
      <c r="D229" s="1"/>
    </row>
    <row r="230" spans="1:4">
      <c r="A230" s="1">
        <v>42895</v>
      </c>
      <c r="B230">
        <v>-0.374</v>
      </c>
      <c r="D230" s="1"/>
    </row>
    <row r="231" spans="1:4">
      <c r="A231" s="1">
        <v>42894</v>
      </c>
      <c r="B231">
        <v>-0.374</v>
      </c>
      <c r="D231" s="1"/>
    </row>
    <row r="232" spans="1:4">
      <c r="A232" s="1">
        <v>42893</v>
      </c>
      <c r="B232">
        <v>-0.371</v>
      </c>
      <c r="D232" s="1"/>
    </row>
    <row r="233" spans="1:4">
      <c r="A233" s="1">
        <v>42892</v>
      </c>
      <c r="B233">
        <v>-0.371</v>
      </c>
      <c r="D233" s="1"/>
    </row>
    <row r="234" spans="1:4">
      <c r="A234" s="1">
        <v>42891</v>
      </c>
      <c r="B234">
        <v>-0.371</v>
      </c>
      <c r="D234" s="1"/>
    </row>
    <row r="235" spans="1:4">
      <c r="A235" s="1">
        <v>42888</v>
      </c>
      <c r="B235">
        <v>-0.372</v>
      </c>
      <c r="D235" s="1"/>
    </row>
    <row r="236" spans="1:4">
      <c r="A236" s="1">
        <v>42887</v>
      </c>
      <c r="B236">
        <v>-0.374</v>
      </c>
      <c r="D236" s="1"/>
    </row>
    <row r="237" spans="1:4">
      <c r="A237" s="1">
        <v>42886</v>
      </c>
      <c r="B237">
        <v>-0.374</v>
      </c>
      <c r="D237" s="1"/>
    </row>
    <row r="238" spans="1:4">
      <c r="A238" s="1">
        <v>42885</v>
      </c>
      <c r="B238">
        <v>-0.373</v>
      </c>
      <c r="D238" s="1"/>
    </row>
    <row r="239" spans="1:4">
      <c r="A239" s="1">
        <v>42884</v>
      </c>
      <c r="B239">
        <v>-0.372</v>
      </c>
      <c r="D239" s="1"/>
    </row>
    <row r="240" spans="1:4">
      <c r="A240" s="1">
        <v>42881</v>
      </c>
      <c r="B240">
        <v>-0.371</v>
      </c>
      <c r="D240" s="1"/>
    </row>
    <row r="241" spans="1:4">
      <c r="A241" s="1">
        <v>42880</v>
      </c>
      <c r="B241">
        <v>-0.374</v>
      </c>
      <c r="D241" s="1"/>
    </row>
    <row r="242" spans="1:4">
      <c r="A242" s="1">
        <v>42879</v>
      </c>
      <c r="B242">
        <v>-0.373</v>
      </c>
      <c r="D242" s="1"/>
    </row>
    <row r="243" spans="1:4">
      <c r="A243" s="1">
        <v>42878</v>
      </c>
      <c r="B243">
        <v>-0.374</v>
      </c>
      <c r="D243" s="1"/>
    </row>
    <row r="244" spans="1:4">
      <c r="A244" s="1">
        <v>42877</v>
      </c>
      <c r="B244">
        <v>-0.374</v>
      </c>
      <c r="D244" s="1"/>
    </row>
    <row r="245" spans="1:4">
      <c r="A245" s="1">
        <v>42874</v>
      </c>
      <c r="B245">
        <v>-0.374</v>
      </c>
      <c r="D245" s="1"/>
    </row>
    <row r="246" spans="1:4">
      <c r="A246" s="1">
        <v>42873</v>
      </c>
      <c r="B246">
        <v>-0.371</v>
      </c>
      <c r="D246" s="1"/>
    </row>
    <row r="247" spans="1:4">
      <c r="A247" s="1">
        <v>42872</v>
      </c>
      <c r="B247">
        <v>-0.371</v>
      </c>
      <c r="D247" s="1"/>
    </row>
    <row r="248" spans="1:4">
      <c r="A248" s="1">
        <v>42871</v>
      </c>
      <c r="B248">
        <v>-0.371</v>
      </c>
      <c r="D248" s="1"/>
    </row>
    <row r="249" spans="1:4">
      <c r="A249" s="1">
        <v>42870</v>
      </c>
      <c r="B249">
        <v>-0.374</v>
      </c>
      <c r="D249" s="1"/>
    </row>
    <row r="250" spans="1:4">
      <c r="A250" s="1">
        <v>42867</v>
      </c>
      <c r="B250">
        <v>-0.373</v>
      </c>
      <c r="D250" s="1"/>
    </row>
    <row r="251" spans="1:4">
      <c r="A251" s="1">
        <v>42866</v>
      </c>
      <c r="B251">
        <v>-0.374</v>
      </c>
      <c r="D251" s="1"/>
    </row>
    <row r="252" spans="1:4">
      <c r="A252" s="1">
        <v>42865</v>
      </c>
      <c r="B252">
        <v>-0.374</v>
      </c>
      <c r="D252" s="1"/>
    </row>
    <row r="253" spans="1:4">
      <c r="A253" s="1">
        <v>42864</v>
      </c>
      <c r="B253">
        <v>-0.374</v>
      </c>
      <c r="D253" s="1"/>
    </row>
    <row r="254" spans="1:4">
      <c r="A254" s="1">
        <v>42863</v>
      </c>
      <c r="B254">
        <v>-0.374</v>
      </c>
      <c r="D254" s="1"/>
    </row>
    <row r="255" spans="1:4">
      <c r="A255" s="1">
        <v>42860</v>
      </c>
      <c r="B255">
        <v>-0.374</v>
      </c>
      <c r="D255" s="1"/>
    </row>
    <row r="256" spans="1:4">
      <c r="A256" s="1">
        <v>42859</v>
      </c>
      <c r="B256">
        <v>-0.374</v>
      </c>
      <c r="D256" s="1"/>
    </row>
    <row r="257" spans="1:4">
      <c r="A257" s="1">
        <v>42858</v>
      </c>
      <c r="B257">
        <v>-0.373</v>
      </c>
      <c r="D257" s="1"/>
    </row>
    <row r="258" spans="1:4">
      <c r="A258" s="1">
        <v>42857</v>
      </c>
      <c r="B258">
        <v>-0.374</v>
      </c>
      <c r="D258" s="1"/>
    </row>
    <row r="259" spans="1:4">
      <c r="A259" s="1">
        <v>42853</v>
      </c>
      <c r="B259">
        <v>-0.374</v>
      </c>
      <c r="D259" s="1"/>
    </row>
    <row r="260" spans="1:4">
      <c r="A260" s="1">
        <v>42852</v>
      </c>
      <c r="B260">
        <v>-0.373</v>
      </c>
      <c r="D260" s="1"/>
    </row>
    <row r="261" spans="1:4">
      <c r="A261" s="1">
        <v>42851</v>
      </c>
      <c r="B261">
        <v>-0.373</v>
      </c>
      <c r="D261" s="1"/>
    </row>
    <row r="262" spans="1:4">
      <c r="A262" s="1">
        <v>42850</v>
      </c>
      <c r="B262">
        <v>-0.371</v>
      </c>
      <c r="D262" s="1"/>
    </row>
    <row r="263" spans="1:4">
      <c r="A263" s="1">
        <v>42849</v>
      </c>
      <c r="B263">
        <v>-0.371</v>
      </c>
      <c r="D263" s="1"/>
    </row>
    <row r="264" spans="1:4">
      <c r="A264" s="1">
        <v>42846</v>
      </c>
      <c r="B264">
        <v>-0.371</v>
      </c>
      <c r="D264" s="1"/>
    </row>
    <row r="265" spans="1:4">
      <c r="A265" s="1">
        <v>42845</v>
      </c>
      <c r="B265">
        <v>-0.372</v>
      </c>
      <c r="D265" s="1"/>
    </row>
    <row r="266" spans="1:4">
      <c r="A266" s="1">
        <v>42844</v>
      </c>
      <c r="B266">
        <v>-0.371</v>
      </c>
      <c r="D266" s="1"/>
    </row>
    <row r="267" spans="1:4">
      <c r="A267" s="1">
        <v>42843</v>
      </c>
      <c r="B267">
        <v>-0.371</v>
      </c>
      <c r="D267" s="1"/>
    </row>
    <row r="268" spans="1:4">
      <c r="A268" s="1">
        <v>42838</v>
      </c>
      <c r="B268">
        <v>-0.372</v>
      </c>
      <c r="D268" s="1"/>
    </row>
    <row r="269" spans="1:4">
      <c r="A269" s="1">
        <v>42837</v>
      </c>
      <c r="B269">
        <v>-0.374</v>
      </c>
      <c r="D269" s="1"/>
    </row>
    <row r="270" spans="1:4">
      <c r="A270" s="1">
        <v>42836</v>
      </c>
      <c r="B270">
        <v>-0.375</v>
      </c>
      <c r="D270" s="1"/>
    </row>
    <row r="271" spans="1:4">
      <c r="A271" s="1">
        <v>42835</v>
      </c>
      <c r="B271">
        <v>-0.374</v>
      </c>
      <c r="D271" s="1"/>
    </row>
    <row r="272" spans="1:4">
      <c r="A272" s="1">
        <v>42832</v>
      </c>
      <c r="B272">
        <v>-0.373</v>
      </c>
      <c r="D272" s="1"/>
    </row>
    <row r="273" spans="1:4">
      <c r="A273" s="1">
        <v>42831</v>
      </c>
      <c r="B273">
        <v>-0.372</v>
      </c>
      <c r="D273" s="1"/>
    </row>
    <row r="274" spans="1:4">
      <c r="A274" s="1">
        <v>42830</v>
      </c>
      <c r="B274">
        <v>-0.373</v>
      </c>
      <c r="D274" s="1"/>
    </row>
    <row r="275" spans="1:4">
      <c r="A275" s="1">
        <v>42829</v>
      </c>
      <c r="B275">
        <v>-0.372</v>
      </c>
      <c r="D275" s="1"/>
    </row>
    <row r="276" spans="1:4">
      <c r="A276" s="1">
        <v>42828</v>
      </c>
      <c r="B276">
        <v>-0.372</v>
      </c>
      <c r="D276" s="1"/>
    </row>
    <row r="277" spans="1:4">
      <c r="A277" s="1">
        <v>42825</v>
      </c>
      <c r="B277">
        <v>-0.373</v>
      </c>
      <c r="D277" s="1"/>
    </row>
    <row r="278" spans="1:4">
      <c r="A278" s="1">
        <v>42824</v>
      </c>
      <c r="B278">
        <v>-0.373</v>
      </c>
      <c r="D278" s="1"/>
    </row>
    <row r="279" spans="1:4">
      <c r="A279" s="1">
        <v>42823</v>
      </c>
      <c r="B279">
        <v>-0.373</v>
      </c>
      <c r="D279" s="1"/>
    </row>
    <row r="280" spans="1:4">
      <c r="A280" s="1">
        <v>42822</v>
      </c>
      <c r="B280">
        <v>-0.373</v>
      </c>
      <c r="D280" s="1"/>
    </row>
    <row r="281" spans="1:4">
      <c r="A281" s="1">
        <v>42821</v>
      </c>
      <c r="B281">
        <v>-0.374</v>
      </c>
      <c r="D281" s="1"/>
    </row>
    <row r="282" spans="1:4">
      <c r="A282" s="1">
        <v>42818</v>
      </c>
      <c r="B282">
        <v>-0.372</v>
      </c>
      <c r="D282" s="1"/>
    </row>
    <row r="283" spans="1:4">
      <c r="A283" s="1">
        <v>42817</v>
      </c>
      <c r="B283">
        <v>-0.373</v>
      </c>
      <c r="D283" s="1"/>
    </row>
    <row r="284" spans="1:4">
      <c r="A284" s="1">
        <v>42816</v>
      </c>
      <c r="B284">
        <v>-0.373</v>
      </c>
      <c r="D284" s="1"/>
    </row>
    <row r="285" spans="1:4">
      <c r="A285" s="1">
        <v>42815</v>
      </c>
      <c r="B285">
        <v>-0.374</v>
      </c>
      <c r="D285" s="1"/>
    </row>
    <row r="286" spans="1:4">
      <c r="A286" s="1">
        <v>42814</v>
      </c>
      <c r="B286">
        <v>-0.371</v>
      </c>
      <c r="D286" s="1"/>
    </row>
    <row r="287" spans="1:4">
      <c r="A287" s="1">
        <v>42811</v>
      </c>
      <c r="B287">
        <v>-0.371</v>
      </c>
      <c r="D287" s="1"/>
    </row>
    <row r="288" spans="1:4">
      <c r="A288" s="1">
        <v>42810</v>
      </c>
      <c r="B288">
        <v>-0.371</v>
      </c>
      <c r="D288" s="1"/>
    </row>
    <row r="289" spans="1:4">
      <c r="A289" s="1">
        <v>42809</v>
      </c>
      <c r="B289">
        <v>-0.371</v>
      </c>
      <c r="D289" s="1"/>
    </row>
    <row r="290" spans="1:4">
      <c r="A290" s="1">
        <v>42808</v>
      </c>
      <c r="B290">
        <v>-0.372</v>
      </c>
      <c r="D290" s="1"/>
    </row>
    <row r="291" spans="1:4">
      <c r="A291" s="1">
        <v>42807</v>
      </c>
      <c r="B291">
        <v>-0.372</v>
      </c>
      <c r="D291" s="1"/>
    </row>
    <row r="292" spans="1:4">
      <c r="A292" s="1">
        <v>42804</v>
      </c>
      <c r="B292">
        <v>-0.372</v>
      </c>
      <c r="D292" s="1"/>
    </row>
    <row r="293" spans="1:4">
      <c r="A293" s="1">
        <v>42803</v>
      </c>
      <c r="B293">
        <v>-0.372</v>
      </c>
      <c r="D293" s="1"/>
    </row>
    <row r="294" spans="1:4">
      <c r="A294" s="1">
        <v>42802</v>
      </c>
      <c r="B294">
        <v>-0.373</v>
      </c>
      <c r="D294" s="1"/>
    </row>
    <row r="295" spans="1:4">
      <c r="A295" s="1">
        <v>42801</v>
      </c>
      <c r="B295">
        <v>-0.373</v>
      </c>
      <c r="D295" s="1"/>
    </row>
    <row r="296" spans="1:4">
      <c r="A296" s="1">
        <v>42800</v>
      </c>
      <c r="B296">
        <v>-0.374</v>
      </c>
      <c r="D296" s="1"/>
    </row>
    <row r="297" spans="1:4">
      <c r="A297" s="1">
        <v>42797</v>
      </c>
      <c r="B297">
        <v>-0.371</v>
      </c>
      <c r="D297" s="1"/>
    </row>
    <row r="298" spans="1:4">
      <c r="A298" s="1">
        <v>42796</v>
      </c>
      <c r="B298">
        <v>-0.372</v>
      </c>
      <c r="D298" s="1"/>
    </row>
    <row r="299" spans="1:4">
      <c r="A299" s="1">
        <v>42795</v>
      </c>
      <c r="B299">
        <v>-0.372</v>
      </c>
      <c r="D299" s="1"/>
    </row>
    <row r="300" spans="1:4">
      <c r="A300" s="1">
        <v>42794</v>
      </c>
      <c r="B300">
        <v>-0.371</v>
      </c>
      <c r="D300" s="1"/>
    </row>
    <row r="301" spans="1:4">
      <c r="A301" s="1">
        <v>42793</v>
      </c>
      <c r="B301">
        <v>-0.371</v>
      </c>
      <c r="D301" s="1"/>
    </row>
    <row r="302" spans="1:4">
      <c r="A302" s="1">
        <v>42790</v>
      </c>
      <c r="B302">
        <v>-0.371</v>
      </c>
      <c r="D302" s="1"/>
    </row>
    <row r="303" spans="1:4">
      <c r="A303" s="1">
        <v>42789</v>
      </c>
      <c r="B303">
        <v>-0.371</v>
      </c>
      <c r="D303" s="1"/>
    </row>
    <row r="304" spans="1:4">
      <c r="A304" s="1">
        <v>42788</v>
      </c>
      <c r="B304">
        <v>-0.371</v>
      </c>
      <c r="D304" s="1"/>
    </row>
    <row r="305" spans="1:4">
      <c r="A305" s="1">
        <v>42787</v>
      </c>
      <c r="B305">
        <v>-0.37</v>
      </c>
      <c r="D305" s="1"/>
    </row>
    <row r="306" spans="1:4">
      <c r="A306" s="1">
        <v>42786</v>
      </c>
      <c r="B306">
        <v>-0.36899999999999999</v>
      </c>
      <c r="D306" s="1"/>
    </row>
    <row r="307" spans="1:4">
      <c r="A307" s="1">
        <v>42783</v>
      </c>
      <c r="B307">
        <v>-0.371</v>
      </c>
      <c r="D307" s="1"/>
    </row>
    <row r="308" spans="1:4">
      <c r="A308" s="1">
        <v>42782</v>
      </c>
      <c r="B308">
        <v>-0.372</v>
      </c>
      <c r="D308" s="1"/>
    </row>
    <row r="309" spans="1:4">
      <c r="A309" s="1">
        <v>42781</v>
      </c>
      <c r="B309">
        <v>-0.373</v>
      </c>
      <c r="D309" s="1"/>
    </row>
    <row r="310" spans="1:4">
      <c r="A310" s="1">
        <v>42780</v>
      </c>
      <c r="B310">
        <v>-0.374</v>
      </c>
      <c r="D310" s="1"/>
    </row>
    <row r="311" spans="1:4">
      <c r="A311" s="1">
        <v>42779</v>
      </c>
      <c r="B311">
        <v>-0.373</v>
      </c>
      <c r="D311" s="1"/>
    </row>
    <row r="312" spans="1:4">
      <c r="A312" s="1">
        <v>42776</v>
      </c>
      <c r="B312">
        <v>-0.371</v>
      </c>
      <c r="D312" s="1"/>
    </row>
    <row r="313" spans="1:4">
      <c r="A313" s="1">
        <v>42775</v>
      </c>
      <c r="B313">
        <v>-0.371</v>
      </c>
      <c r="D313" s="1"/>
    </row>
    <row r="314" spans="1:4">
      <c r="A314" s="1">
        <v>42774</v>
      </c>
      <c r="B314">
        <v>-0.373</v>
      </c>
      <c r="D314" s="1"/>
    </row>
    <row r="315" spans="1:4">
      <c r="A315" s="1">
        <v>42773</v>
      </c>
      <c r="B315">
        <v>-0.373</v>
      </c>
      <c r="D315" s="1"/>
    </row>
    <row r="316" spans="1:4">
      <c r="A316" s="1">
        <v>42772</v>
      </c>
      <c r="B316">
        <v>-0.373</v>
      </c>
      <c r="D316" s="1"/>
    </row>
    <row r="317" spans="1:4">
      <c r="A317" s="1">
        <v>42769</v>
      </c>
      <c r="B317">
        <v>-0.373</v>
      </c>
      <c r="D317" s="1"/>
    </row>
    <row r="318" spans="1:4">
      <c r="A318" s="1">
        <v>42768</v>
      </c>
      <c r="B318">
        <v>-0.373</v>
      </c>
      <c r="D318" s="1"/>
    </row>
    <row r="319" spans="1:4">
      <c r="A319" s="1">
        <v>42767</v>
      </c>
      <c r="B319">
        <v>-0.372</v>
      </c>
      <c r="D319" s="1"/>
    </row>
    <row r="320" spans="1:4">
      <c r="A320" s="1">
        <v>42766</v>
      </c>
      <c r="B320">
        <v>-0.372</v>
      </c>
      <c r="D320" s="1"/>
    </row>
    <row r="321" spans="1:4">
      <c r="A321" s="1">
        <v>42765</v>
      </c>
      <c r="B321">
        <v>-0.372</v>
      </c>
      <c r="D321" s="1"/>
    </row>
    <row r="322" spans="1:4">
      <c r="A322" s="1">
        <v>42762</v>
      </c>
      <c r="B322">
        <v>-0.372</v>
      </c>
      <c r="D322" s="1"/>
    </row>
    <row r="323" spans="1:4">
      <c r="A323" s="1">
        <v>42761</v>
      </c>
      <c r="B323">
        <v>-0.372</v>
      </c>
      <c r="D323" s="1"/>
    </row>
    <row r="324" spans="1:4">
      <c r="A324" s="1">
        <v>42760</v>
      </c>
      <c r="B324">
        <v>-0.372</v>
      </c>
      <c r="D324" s="1"/>
    </row>
    <row r="325" spans="1:4">
      <c r="A325" s="1">
        <v>42759</v>
      </c>
      <c r="B325">
        <v>-0.372</v>
      </c>
      <c r="D325" s="1"/>
    </row>
    <row r="326" spans="1:4">
      <c r="A326" s="1">
        <v>42758</v>
      </c>
      <c r="B326">
        <v>-0.372</v>
      </c>
      <c r="D326" s="1"/>
    </row>
    <row r="327" spans="1:4">
      <c r="A327" s="1">
        <v>42755</v>
      </c>
      <c r="B327">
        <v>-0.372</v>
      </c>
      <c r="D327" s="1"/>
    </row>
    <row r="328" spans="1:4">
      <c r="A328" s="1">
        <v>42754</v>
      </c>
      <c r="B328">
        <v>-0.372</v>
      </c>
      <c r="D328" s="1"/>
    </row>
    <row r="329" spans="1:4">
      <c r="A329" s="1">
        <v>42753</v>
      </c>
      <c r="B329">
        <v>-0.372</v>
      </c>
      <c r="D329" s="1"/>
    </row>
    <row r="330" spans="1:4">
      <c r="A330" s="1">
        <v>42752</v>
      </c>
      <c r="B330">
        <v>-0.372</v>
      </c>
      <c r="D330" s="1"/>
    </row>
    <row r="331" spans="1:4">
      <c r="A331" s="1">
        <v>42751</v>
      </c>
      <c r="B331">
        <v>-0.372</v>
      </c>
      <c r="D331" s="1"/>
    </row>
    <row r="332" spans="1:4">
      <c r="A332" s="1">
        <v>42748</v>
      </c>
      <c r="B332">
        <v>-0.372</v>
      </c>
      <c r="D332" s="1"/>
    </row>
    <row r="333" spans="1:4">
      <c r="A333" s="1">
        <v>42747</v>
      </c>
      <c r="B333">
        <v>-0.372</v>
      </c>
      <c r="D333" s="1"/>
    </row>
    <row r="334" spans="1:4">
      <c r="A334" s="1">
        <v>42746</v>
      </c>
      <c r="B334">
        <v>-0.372</v>
      </c>
      <c r="D334" s="1"/>
    </row>
    <row r="335" spans="1:4">
      <c r="A335" s="1">
        <v>42745</v>
      </c>
      <c r="B335">
        <v>-0.372</v>
      </c>
      <c r="D335" s="1"/>
    </row>
    <row r="336" spans="1:4">
      <c r="A336" s="1">
        <v>42744</v>
      </c>
      <c r="B336">
        <v>-0.371</v>
      </c>
      <c r="D336" s="1"/>
    </row>
    <row r="337" spans="1:4">
      <c r="A337" s="1">
        <v>42741</v>
      </c>
      <c r="B337">
        <v>-0.36899999999999999</v>
      </c>
      <c r="D337" s="1"/>
    </row>
    <row r="338" spans="1:4">
      <c r="A338" s="1">
        <v>42740</v>
      </c>
      <c r="B338">
        <v>-0.36899999999999999</v>
      </c>
      <c r="D338" s="1"/>
    </row>
    <row r="339" spans="1:4">
      <c r="A339" s="1">
        <v>42739</v>
      </c>
      <c r="B339">
        <v>-0.36899999999999999</v>
      </c>
      <c r="D339" s="1"/>
    </row>
    <row r="340" spans="1:4">
      <c r="A340" s="1">
        <v>42738</v>
      </c>
      <c r="B340">
        <v>-0.37</v>
      </c>
      <c r="D340" s="1"/>
    </row>
    <row r="341" spans="1:4">
      <c r="A341" s="1">
        <v>42737</v>
      </c>
      <c r="B341">
        <v>-0.36799999999999999</v>
      </c>
      <c r="D341" s="1"/>
    </row>
    <row r="342" spans="1:4">
      <c r="A342" s="1">
        <v>42734</v>
      </c>
      <c r="B342">
        <v>-0.36799999999999999</v>
      </c>
      <c r="D342" s="1"/>
    </row>
    <row r="343" spans="1:4">
      <c r="A343" s="1">
        <v>42733</v>
      </c>
      <c r="B343">
        <v>-0.36799999999999999</v>
      </c>
      <c r="D343" s="1"/>
    </row>
    <row r="344" spans="1:4">
      <c r="A344" s="1">
        <v>42732</v>
      </c>
      <c r="B344">
        <v>-0.36599999999999999</v>
      </c>
      <c r="D344" s="1"/>
    </row>
    <row r="345" spans="1:4">
      <c r="A345" s="1">
        <v>42731</v>
      </c>
      <c r="B345">
        <v>-0.36899999999999999</v>
      </c>
      <c r="D345" s="1"/>
    </row>
    <row r="346" spans="1:4">
      <c r="A346" s="1">
        <v>42727</v>
      </c>
      <c r="B346">
        <v>-0.36899999999999999</v>
      </c>
      <c r="D346" s="1"/>
    </row>
    <row r="347" spans="1:4">
      <c r="A347" s="1">
        <v>42726</v>
      </c>
      <c r="B347">
        <v>-0.36899999999999999</v>
      </c>
      <c r="D347" s="1"/>
    </row>
    <row r="348" spans="1:4">
      <c r="A348" s="1">
        <v>42725</v>
      </c>
      <c r="B348">
        <v>-0.36899999999999999</v>
      </c>
      <c r="D348" s="1"/>
    </row>
    <row r="349" spans="1:4">
      <c r="A349" s="1">
        <v>42724</v>
      </c>
      <c r="B349">
        <v>-0.371</v>
      </c>
      <c r="D349" s="1"/>
    </row>
    <row r="350" spans="1:4">
      <c r="A350" s="1">
        <v>42723</v>
      </c>
      <c r="B350">
        <v>-0.371</v>
      </c>
      <c r="D350" s="1"/>
    </row>
    <row r="351" spans="1:4">
      <c r="A351" s="1">
        <v>42720</v>
      </c>
      <c r="B351">
        <v>-0.372</v>
      </c>
      <c r="D351" s="1"/>
    </row>
    <row r="352" spans="1:4">
      <c r="A352" s="1">
        <v>42719</v>
      </c>
      <c r="B352">
        <v>-0.37</v>
      </c>
      <c r="D352" s="1"/>
    </row>
    <row r="353" spans="1:4">
      <c r="A353" s="1">
        <v>42718</v>
      </c>
      <c r="B353">
        <v>-0.371</v>
      </c>
      <c r="D353" s="1"/>
    </row>
    <row r="354" spans="1:4">
      <c r="A354" s="1">
        <v>42717</v>
      </c>
      <c r="B354">
        <v>-0.371</v>
      </c>
      <c r="D354" s="1"/>
    </row>
    <row r="355" spans="1:4">
      <c r="A355" s="1">
        <v>42716</v>
      </c>
      <c r="B355">
        <v>-0.371</v>
      </c>
      <c r="D355" s="1"/>
    </row>
    <row r="356" spans="1:4">
      <c r="A356" s="1">
        <v>42713</v>
      </c>
      <c r="B356">
        <v>-0.371</v>
      </c>
      <c r="D356" s="1"/>
    </row>
    <row r="357" spans="1:4">
      <c r="A357" s="1">
        <v>42712</v>
      </c>
      <c r="B357">
        <v>-0.372</v>
      </c>
      <c r="D357" s="1"/>
    </row>
    <row r="358" spans="1:4">
      <c r="A358" s="1">
        <v>42711</v>
      </c>
      <c r="B358">
        <v>-0.372</v>
      </c>
      <c r="D358" s="1"/>
    </row>
    <row r="359" spans="1:4">
      <c r="A359" s="1">
        <v>42710</v>
      </c>
      <c r="B359">
        <v>-0.372</v>
      </c>
      <c r="D359" s="1"/>
    </row>
    <row r="360" spans="1:4">
      <c r="A360" s="1">
        <v>42709</v>
      </c>
      <c r="B360">
        <v>-0.373</v>
      </c>
      <c r="D360" s="1"/>
    </row>
    <row r="361" spans="1:4">
      <c r="A361" s="1">
        <v>42706</v>
      </c>
      <c r="B361">
        <v>-0.371</v>
      </c>
      <c r="D361" s="1"/>
    </row>
    <row r="362" spans="1:4">
      <c r="A362" s="1">
        <v>42705</v>
      </c>
      <c r="B362">
        <v>-0.372</v>
      </c>
      <c r="D362" s="1"/>
    </row>
    <row r="363" spans="1:4">
      <c r="A363" s="1">
        <v>42704</v>
      </c>
      <c r="B363">
        <v>-0.372</v>
      </c>
      <c r="D363" s="1"/>
    </row>
    <row r="364" spans="1:4">
      <c r="A364" s="1">
        <v>42703</v>
      </c>
      <c r="B364">
        <v>-0.372</v>
      </c>
      <c r="D364" s="1"/>
    </row>
    <row r="365" spans="1:4">
      <c r="A365" s="1">
        <v>42702</v>
      </c>
      <c r="B365">
        <v>-0.374</v>
      </c>
      <c r="D365" s="1"/>
    </row>
    <row r="366" spans="1:4">
      <c r="A366" s="1">
        <v>42699</v>
      </c>
      <c r="B366">
        <v>-0.373</v>
      </c>
      <c r="D366" s="1"/>
    </row>
    <row r="367" spans="1:4">
      <c r="A367" s="1">
        <v>42698</v>
      </c>
      <c r="B367">
        <v>-0.373</v>
      </c>
      <c r="D367" s="1"/>
    </row>
    <row r="368" spans="1:4">
      <c r="A368" s="1">
        <v>42697</v>
      </c>
      <c r="B368">
        <v>-0.373</v>
      </c>
      <c r="D368" s="1"/>
    </row>
    <row r="369" spans="1:4">
      <c r="A369" s="1">
        <v>42696</v>
      </c>
      <c r="B369">
        <v>-0.373</v>
      </c>
      <c r="D369" s="1"/>
    </row>
    <row r="370" spans="1:4">
      <c r="A370" s="1">
        <v>42695</v>
      </c>
      <c r="B370">
        <v>-0.371</v>
      </c>
      <c r="D370" s="1"/>
    </row>
    <row r="371" spans="1:4">
      <c r="A371" s="1">
        <v>42692</v>
      </c>
      <c r="B371">
        <v>-0.373</v>
      </c>
      <c r="D371" s="1"/>
    </row>
    <row r="372" spans="1:4">
      <c r="A372" s="1">
        <v>42691</v>
      </c>
      <c r="B372">
        <v>-0.372</v>
      </c>
      <c r="D372" s="1"/>
    </row>
    <row r="373" spans="1:4">
      <c r="A373" s="1">
        <v>42690</v>
      </c>
      <c r="B373">
        <v>-0.371</v>
      </c>
      <c r="D373" s="1"/>
    </row>
    <row r="374" spans="1:4">
      <c r="A374" s="1">
        <v>42689</v>
      </c>
      <c r="B374">
        <v>-0.371</v>
      </c>
      <c r="D374" s="1"/>
    </row>
    <row r="375" spans="1:4">
      <c r="A375" s="1">
        <v>42688</v>
      </c>
      <c r="B375">
        <v>-0.373</v>
      </c>
      <c r="D375" s="1"/>
    </row>
    <row r="376" spans="1:4">
      <c r="A376" s="1">
        <v>42685</v>
      </c>
      <c r="B376">
        <v>-0.374</v>
      </c>
      <c r="D376" s="1"/>
    </row>
    <row r="377" spans="1:4">
      <c r="A377" s="1">
        <v>42684</v>
      </c>
      <c r="B377">
        <v>-0.373</v>
      </c>
      <c r="D377" s="1"/>
    </row>
    <row r="378" spans="1:4">
      <c r="A378" s="1">
        <v>42683</v>
      </c>
      <c r="B378">
        <v>-0.373</v>
      </c>
      <c r="D378" s="1"/>
    </row>
    <row r="379" spans="1:4">
      <c r="A379" s="1">
        <v>42682</v>
      </c>
      <c r="B379">
        <v>-0.374</v>
      </c>
      <c r="D379" s="1"/>
    </row>
    <row r="380" spans="1:4">
      <c r="A380" s="1">
        <v>42681</v>
      </c>
      <c r="B380">
        <v>-0.373</v>
      </c>
      <c r="D380" s="1"/>
    </row>
    <row r="381" spans="1:4">
      <c r="A381" s="1">
        <v>42678</v>
      </c>
      <c r="B381">
        <v>-0.373</v>
      </c>
      <c r="D381" s="1"/>
    </row>
    <row r="382" spans="1:4">
      <c r="A382" s="1">
        <v>42677</v>
      </c>
      <c r="B382">
        <v>-0.373</v>
      </c>
      <c r="D382" s="1"/>
    </row>
    <row r="383" spans="1:4">
      <c r="A383" s="1">
        <v>42676</v>
      </c>
      <c r="B383">
        <v>-0.373</v>
      </c>
      <c r="D383" s="1"/>
    </row>
    <row r="384" spans="1:4">
      <c r="A384" s="1">
        <v>42675</v>
      </c>
      <c r="B384">
        <v>-0.374</v>
      </c>
      <c r="D384" s="1"/>
    </row>
    <row r="385" spans="1:4">
      <c r="A385" s="1">
        <v>42674</v>
      </c>
      <c r="B385">
        <v>-0.372</v>
      </c>
      <c r="D385" s="1"/>
    </row>
    <row r="386" spans="1:4">
      <c r="A386" s="1">
        <v>42671</v>
      </c>
      <c r="B386">
        <v>-0.373</v>
      </c>
      <c r="D386" s="1"/>
    </row>
    <row r="387" spans="1:4">
      <c r="A387" s="1">
        <v>42670</v>
      </c>
      <c r="B387">
        <v>-0.372</v>
      </c>
      <c r="D387" s="1"/>
    </row>
    <row r="388" spans="1:4">
      <c r="A388" s="1">
        <v>42669</v>
      </c>
      <c r="B388">
        <v>-0.372</v>
      </c>
      <c r="D388" s="1"/>
    </row>
    <row r="389" spans="1:4">
      <c r="A389" s="1">
        <v>42668</v>
      </c>
      <c r="B389">
        <v>-0.371</v>
      </c>
      <c r="D389" s="1"/>
    </row>
    <row r="390" spans="1:4">
      <c r="A390" s="1">
        <v>42667</v>
      </c>
      <c r="B390">
        <v>-0.371</v>
      </c>
      <c r="D390" s="1"/>
    </row>
    <row r="391" spans="1:4">
      <c r="A391" s="1">
        <v>42664</v>
      </c>
      <c r="B391">
        <v>-0.372</v>
      </c>
      <c r="D391" s="1"/>
    </row>
    <row r="392" spans="1:4">
      <c r="A392" s="1">
        <v>42663</v>
      </c>
      <c r="B392">
        <v>-0.372</v>
      </c>
      <c r="D392" s="1"/>
    </row>
    <row r="393" spans="1:4">
      <c r="A393" s="1">
        <v>42662</v>
      </c>
      <c r="B393">
        <v>-0.371</v>
      </c>
      <c r="D393" s="1"/>
    </row>
    <row r="394" spans="1:4">
      <c r="A394" s="1">
        <v>42661</v>
      </c>
      <c r="B394">
        <v>-0.371</v>
      </c>
      <c r="D394" s="1"/>
    </row>
    <row r="395" spans="1:4">
      <c r="A395" s="1">
        <v>42660</v>
      </c>
      <c r="B395">
        <v>-0.371</v>
      </c>
      <c r="D395" s="1"/>
    </row>
    <row r="396" spans="1:4">
      <c r="A396" s="1">
        <v>42657</v>
      </c>
      <c r="B396">
        <v>-0.371</v>
      </c>
      <c r="D396" s="1"/>
    </row>
    <row r="397" spans="1:4">
      <c r="A397" s="1">
        <v>42656</v>
      </c>
      <c r="B397">
        <v>-0.372</v>
      </c>
      <c r="D397" s="1"/>
    </row>
    <row r="398" spans="1:4">
      <c r="A398" s="1">
        <v>42655</v>
      </c>
      <c r="B398">
        <v>-0.371</v>
      </c>
      <c r="D398" s="1"/>
    </row>
    <row r="399" spans="1:4">
      <c r="A399" s="1">
        <v>42654</v>
      </c>
      <c r="B399">
        <v>-0.371</v>
      </c>
      <c r="D399" s="1"/>
    </row>
    <row r="400" spans="1:4">
      <c r="A400" s="1">
        <v>42653</v>
      </c>
      <c r="B400">
        <v>-0.371</v>
      </c>
      <c r="D400" s="1"/>
    </row>
    <row r="401" spans="1:4">
      <c r="A401" s="1">
        <v>42650</v>
      </c>
      <c r="B401">
        <v>-0.371</v>
      </c>
      <c r="D401" s="1"/>
    </row>
    <row r="402" spans="1:4">
      <c r="A402" s="1">
        <v>42649</v>
      </c>
      <c r="B402">
        <v>-0.371</v>
      </c>
      <c r="D402" s="1"/>
    </row>
    <row r="403" spans="1:4">
      <c r="A403" s="1">
        <v>42648</v>
      </c>
      <c r="B403">
        <v>-0.371</v>
      </c>
      <c r="D403" s="1"/>
    </row>
    <row r="404" spans="1:4">
      <c r="A404" s="1">
        <v>42647</v>
      </c>
      <c r="B404">
        <v>-0.372</v>
      </c>
      <c r="D404" s="1"/>
    </row>
    <row r="405" spans="1:4">
      <c r="A405" s="1">
        <v>42646</v>
      </c>
      <c r="B405">
        <v>-0.371</v>
      </c>
      <c r="D405" s="1"/>
    </row>
    <row r="406" spans="1:4">
      <c r="A406" s="1">
        <v>42643</v>
      </c>
      <c r="B406">
        <v>-0.371</v>
      </c>
      <c r="D406" s="1"/>
    </row>
    <row r="407" spans="1:4">
      <c r="A407" s="1">
        <v>42642</v>
      </c>
      <c r="B407">
        <v>-0.371</v>
      </c>
      <c r="D407" s="1"/>
    </row>
    <row r="408" spans="1:4">
      <c r="A408" s="1">
        <v>42641</v>
      </c>
      <c r="B408">
        <v>-0.371</v>
      </c>
      <c r="D408" s="1"/>
    </row>
    <row r="409" spans="1:4">
      <c r="A409" s="1">
        <v>42640</v>
      </c>
      <c r="B409">
        <v>-0.371</v>
      </c>
      <c r="D409" s="1"/>
    </row>
    <row r="410" spans="1:4">
      <c r="A410" s="1">
        <v>42639</v>
      </c>
      <c r="B410">
        <v>-0.371</v>
      </c>
      <c r="D410" s="1"/>
    </row>
    <row r="411" spans="1:4">
      <c r="A411" s="1">
        <v>42636</v>
      </c>
      <c r="B411">
        <v>-0.37</v>
      </c>
      <c r="D411" s="1"/>
    </row>
    <row r="412" spans="1:4">
      <c r="A412" s="1">
        <v>42635</v>
      </c>
      <c r="B412">
        <v>-0.371</v>
      </c>
      <c r="D412" s="1"/>
    </row>
    <row r="413" spans="1:4">
      <c r="A413" s="1">
        <v>42634</v>
      </c>
      <c r="B413">
        <v>-0.371</v>
      </c>
      <c r="D413" s="1"/>
    </row>
    <row r="414" spans="1:4">
      <c r="A414" s="1">
        <v>42633</v>
      </c>
      <c r="B414">
        <v>-0.371</v>
      </c>
      <c r="D414" s="1"/>
    </row>
    <row r="415" spans="1:4">
      <c r="A415" s="1">
        <v>42632</v>
      </c>
      <c r="B415">
        <v>-0.371</v>
      </c>
      <c r="D415" s="1"/>
    </row>
    <row r="416" spans="1:4">
      <c r="A416" s="1">
        <v>42629</v>
      </c>
      <c r="B416">
        <v>-0.371</v>
      </c>
      <c r="D416" s="1"/>
    </row>
    <row r="417" spans="1:4">
      <c r="A417" s="1">
        <v>42628</v>
      </c>
      <c r="B417">
        <v>-0.371</v>
      </c>
      <c r="D417" s="1"/>
    </row>
    <row r="418" spans="1:4">
      <c r="A418" s="1">
        <v>42627</v>
      </c>
      <c r="B418">
        <v>-0.372</v>
      </c>
      <c r="D418" s="1"/>
    </row>
    <row r="419" spans="1:4">
      <c r="A419" s="1">
        <v>42626</v>
      </c>
      <c r="B419">
        <v>-0.372</v>
      </c>
      <c r="D419" s="1"/>
    </row>
    <row r="420" spans="1:4">
      <c r="A420" s="1">
        <v>42625</v>
      </c>
      <c r="B420">
        <v>-0.371</v>
      </c>
      <c r="D420" s="1"/>
    </row>
    <row r="421" spans="1:4">
      <c r="A421" s="1">
        <v>42622</v>
      </c>
      <c r="B421">
        <v>-0.36899999999999999</v>
      </c>
      <c r="D421" s="1"/>
    </row>
    <row r="422" spans="1:4">
      <c r="A422" s="1">
        <v>42621</v>
      </c>
      <c r="B422">
        <v>-0.373</v>
      </c>
      <c r="D422" s="1"/>
    </row>
    <row r="423" spans="1:4">
      <c r="A423" s="1">
        <v>42620</v>
      </c>
      <c r="B423">
        <v>-0.372</v>
      </c>
      <c r="D423" s="1"/>
    </row>
    <row r="424" spans="1:4">
      <c r="A424" s="1">
        <v>42619</v>
      </c>
      <c r="B424">
        <v>-0.372</v>
      </c>
      <c r="D424" s="1"/>
    </row>
    <row r="425" spans="1:4">
      <c r="A425" s="1">
        <v>42618</v>
      </c>
      <c r="B425">
        <v>-0.373</v>
      </c>
      <c r="D425" s="1"/>
    </row>
    <row r="426" spans="1:4">
      <c r="A426" s="1">
        <v>42615</v>
      </c>
      <c r="B426">
        <v>-0.373</v>
      </c>
      <c r="D426" s="1"/>
    </row>
    <row r="427" spans="1:4">
      <c r="A427" s="1">
        <v>42614</v>
      </c>
      <c r="B427">
        <v>-0.372</v>
      </c>
      <c r="D427" s="1"/>
    </row>
    <row r="428" spans="1:4">
      <c r="A428" s="1">
        <v>42613</v>
      </c>
      <c r="B428">
        <v>-0.372</v>
      </c>
      <c r="D428" s="1"/>
    </row>
    <row r="429" spans="1:4">
      <c r="A429" s="1">
        <v>42612</v>
      </c>
      <c r="B429">
        <v>-0.371</v>
      </c>
      <c r="D429" s="1"/>
    </row>
    <row r="430" spans="1:4">
      <c r="A430" s="1">
        <v>42611</v>
      </c>
      <c r="B430">
        <v>-0.371</v>
      </c>
      <c r="D430" s="1"/>
    </row>
    <row r="431" spans="1:4">
      <c r="A431" s="1">
        <v>42608</v>
      </c>
      <c r="B431">
        <v>-0.371</v>
      </c>
      <c r="D431" s="1"/>
    </row>
    <row r="432" spans="1:4">
      <c r="A432" s="1">
        <v>42607</v>
      </c>
      <c r="B432">
        <v>-0.37</v>
      </c>
      <c r="D432" s="1"/>
    </row>
    <row r="433" spans="1:4">
      <c r="A433" s="1">
        <v>42606</v>
      </c>
      <c r="B433">
        <v>-0.36799999999999999</v>
      </c>
      <c r="D433" s="1"/>
    </row>
    <row r="434" spans="1:4">
      <c r="A434" s="1">
        <v>42605</v>
      </c>
      <c r="B434">
        <v>-0.36899999999999999</v>
      </c>
      <c r="D434" s="1"/>
    </row>
    <row r="435" spans="1:4">
      <c r="A435" s="1">
        <v>42604</v>
      </c>
      <c r="B435">
        <v>-0.36899999999999999</v>
      </c>
      <c r="D435" s="1"/>
    </row>
    <row r="436" spans="1:4">
      <c r="A436" s="1">
        <v>42601</v>
      </c>
      <c r="B436">
        <v>-0.36899999999999999</v>
      </c>
      <c r="D436" s="1"/>
    </row>
    <row r="437" spans="1:4">
      <c r="A437" s="1">
        <v>42600</v>
      </c>
      <c r="B437">
        <v>-0.36899999999999999</v>
      </c>
      <c r="D437" s="1"/>
    </row>
    <row r="438" spans="1:4">
      <c r="A438" s="1">
        <v>42599</v>
      </c>
      <c r="B438">
        <v>-0.36899999999999999</v>
      </c>
      <c r="D438" s="1"/>
    </row>
    <row r="439" spans="1:4">
      <c r="A439" s="1">
        <v>42598</v>
      </c>
      <c r="B439">
        <v>-0.36899999999999999</v>
      </c>
      <c r="D439" s="1"/>
    </row>
    <row r="440" spans="1:4">
      <c r="A440" s="1">
        <v>42597</v>
      </c>
      <c r="B440">
        <v>-0.36899999999999999</v>
      </c>
      <c r="D440" s="1"/>
    </row>
    <row r="441" spans="1:4">
      <c r="A441" s="1">
        <v>42594</v>
      </c>
      <c r="B441">
        <v>-0.36799999999999999</v>
      </c>
      <c r="D441" s="1"/>
    </row>
    <row r="442" spans="1:4">
      <c r="A442" s="1">
        <v>42593</v>
      </c>
      <c r="B442">
        <v>-0.36899999999999999</v>
      </c>
      <c r="D442" s="1"/>
    </row>
    <row r="443" spans="1:4">
      <c r="A443" s="1">
        <v>42592</v>
      </c>
      <c r="B443">
        <v>-0.36899999999999999</v>
      </c>
      <c r="D443" s="1"/>
    </row>
    <row r="444" spans="1:4">
      <c r="A444" s="1">
        <v>42591</v>
      </c>
      <c r="B444">
        <v>-0.36899999999999999</v>
      </c>
      <c r="D444" s="1"/>
    </row>
    <row r="445" spans="1:4">
      <c r="A445" s="1">
        <v>42590</v>
      </c>
      <c r="B445">
        <v>-0.36899999999999999</v>
      </c>
      <c r="D445" s="1"/>
    </row>
    <row r="446" spans="1:4">
      <c r="A446" s="1">
        <v>42587</v>
      </c>
      <c r="B446">
        <v>-0.37</v>
      </c>
      <c r="D446" s="1"/>
    </row>
    <row r="447" spans="1:4">
      <c r="A447" s="1">
        <v>42586</v>
      </c>
      <c r="B447">
        <v>-0.37</v>
      </c>
      <c r="D447" s="1"/>
    </row>
    <row r="448" spans="1:4">
      <c r="A448" s="1">
        <v>42585</v>
      </c>
      <c r="B448">
        <v>-0.371</v>
      </c>
      <c r="D448" s="1"/>
    </row>
    <row r="449" spans="1:4">
      <c r="A449" s="1">
        <v>42584</v>
      </c>
      <c r="B449">
        <v>-0.371</v>
      </c>
      <c r="D449" s="1"/>
    </row>
    <row r="450" spans="1:4">
      <c r="A450" s="1">
        <v>42583</v>
      </c>
      <c r="B450">
        <v>-0.371</v>
      </c>
      <c r="D450" s="1"/>
    </row>
    <row r="451" spans="1:4">
      <c r="A451" s="1">
        <v>42580</v>
      </c>
      <c r="B451">
        <v>-0.371</v>
      </c>
      <c r="D451" s="1"/>
    </row>
    <row r="452" spans="1:4">
      <c r="A452" s="1">
        <v>42579</v>
      </c>
      <c r="B452">
        <v>-0.371</v>
      </c>
      <c r="D452" s="1"/>
    </row>
    <row r="453" spans="1:4">
      <c r="A453" s="1">
        <v>42578</v>
      </c>
      <c r="B453">
        <v>-0.371</v>
      </c>
      <c r="D453" s="1"/>
    </row>
    <row r="454" spans="1:4">
      <c r="A454" s="1">
        <v>42577</v>
      </c>
      <c r="B454">
        <v>-0.371</v>
      </c>
      <c r="D454" s="1"/>
    </row>
    <row r="455" spans="1:4">
      <c r="A455" s="1">
        <v>42576</v>
      </c>
      <c r="B455">
        <v>-0.371</v>
      </c>
      <c r="D455" s="1"/>
    </row>
    <row r="456" spans="1:4">
      <c r="A456" s="1">
        <v>42573</v>
      </c>
      <c r="B456">
        <v>-0.371</v>
      </c>
      <c r="D456" s="1"/>
    </row>
    <row r="457" spans="1:4">
      <c r="A457" s="1">
        <v>42572</v>
      </c>
      <c r="B457">
        <v>-0.37</v>
      </c>
      <c r="D457" s="1"/>
    </row>
    <row r="458" spans="1:4">
      <c r="A458" s="1">
        <v>42571</v>
      </c>
      <c r="B458">
        <v>-0.371</v>
      </c>
      <c r="D458" s="1"/>
    </row>
    <row r="459" spans="1:4">
      <c r="A459" s="1">
        <v>42570</v>
      </c>
      <c r="B459">
        <v>-0.371</v>
      </c>
      <c r="D459" s="1"/>
    </row>
    <row r="460" spans="1:4">
      <c r="A460" s="1">
        <v>42569</v>
      </c>
      <c r="B460">
        <v>-0.371</v>
      </c>
      <c r="D460" s="1"/>
    </row>
    <row r="461" spans="1:4">
      <c r="A461" s="1">
        <v>42566</v>
      </c>
      <c r="B461">
        <v>-0.371</v>
      </c>
      <c r="D461" s="1"/>
    </row>
    <row r="462" spans="1:4">
      <c r="A462" s="1">
        <v>42565</v>
      </c>
      <c r="B462">
        <v>-0.371</v>
      </c>
      <c r="D462" s="1"/>
    </row>
    <row r="463" spans="1:4">
      <c r="A463" s="1">
        <v>42564</v>
      </c>
      <c r="B463">
        <v>-0.371</v>
      </c>
      <c r="D463" s="1"/>
    </row>
    <row r="464" spans="1:4">
      <c r="A464" s="1">
        <v>42563</v>
      </c>
      <c r="B464">
        <v>-0.36899999999999999</v>
      </c>
      <c r="D464" s="1"/>
    </row>
    <row r="465" spans="1:4">
      <c r="A465" s="1">
        <v>42562</v>
      </c>
      <c r="B465">
        <v>-0.36699999999999999</v>
      </c>
      <c r="D465" s="1"/>
    </row>
    <row r="466" spans="1:4">
      <c r="A466" s="1">
        <v>42559</v>
      </c>
      <c r="B466">
        <v>-0.36699999999999999</v>
      </c>
      <c r="D466" s="1"/>
    </row>
    <row r="467" spans="1:4">
      <c r="A467" s="1">
        <v>42558</v>
      </c>
      <c r="B467">
        <v>-0.36599999999999999</v>
      </c>
      <c r="D467" s="1"/>
    </row>
    <row r="468" spans="1:4">
      <c r="A468" s="1">
        <v>42557</v>
      </c>
      <c r="B468">
        <v>-0.36499999999999999</v>
      </c>
      <c r="D468" s="1"/>
    </row>
    <row r="469" spans="1:4">
      <c r="A469" s="1">
        <v>42556</v>
      </c>
      <c r="B469">
        <v>-0.36299999999999999</v>
      </c>
      <c r="D469" s="1"/>
    </row>
    <row r="470" spans="1:4">
      <c r="A470" s="1">
        <v>42555</v>
      </c>
      <c r="B470">
        <v>-0.36299999999999999</v>
      </c>
      <c r="D470" s="1"/>
    </row>
    <row r="471" spans="1:4">
      <c r="A471" s="1">
        <v>42552</v>
      </c>
      <c r="B471">
        <v>-0.36299999999999999</v>
      </c>
      <c r="D471" s="1"/>
    </row>
    <row r="472" spans="1:4">
      <c r="A472" s="1">
        <v>42551</v>
      </c>
      <c r="B472">
        <v>-0.36399999999999999</v>
      </c>
      <c r="D472" s="1"/>
    </row>
    <row r="473" spans="1:4">
      <c r="A473" s="1">
        <v>42550</v>
      </c>
      <c r="B473">
        <v>-0.36399999999999999</v>
      </c>
      <c r="D473" s="1"/>
    </row>
    <row r="474" spans="1:4">
      <c r="A474" s="1">
        <v>42549</v>
      </c>
      <c r="B474">
        <v>-0.36099999999999999</v>
      </c>
      <c r="D474" s="1"/>
    </row>
    <row r="475" spans="1:4">
      <c r="A475" s="1">
        <v>42548</v>
      </c>
      <c r="B475">
        <v>-0.36399999999999999</v>
      </c>
      <c r="D475" s="1"/>
    </row>
    <row r="476" spans="1:4">
      <c r="A476" s="1">
        <v>42545</v>
      </c>
      <c r="B476">
        <v>-0.36399999999999999</v>
      </c>
      <c r="D476" s="1"/>
    </row>
    <row r="477" spans="1:4">
      <c r="A477" s="1">
        <v>42544</v>
      </c>
      <c r="B477">
        <v>-0.35799999999999998</v>
      </c>
      <c r="D477" s="1"/>
    </row>
    <row r="478" spans="1:4">
      <c r="A478" s="1">
        <v>42543</v>
      </c>
      <c r="B478">
        <v>-0.35799999999999998</v>
      </c>
      <c r="D478" s="1"/>
    </row>
    <row r="479" spans="1:4">
      <c r="A479" s="1">
        <v>42542</v>
      </c>
      <c r="B479">
        <v>-0.35799999999999998</v>
      </c>
      <c r="D479" s="1"/>
    </row>
    <row r="480" spans="1:4">
      <c r="A480" s="1">
        <v>42541</v>
      </c>
      <c r="B480">
        <v>-0.35799999999999998</v>
      </c>
      <c r="D480" s="1"/>
    </row>
    <row r="481" spans="1:4">
      <c r="A481" s="1">
        <v>42538</v>
      </c>
      <c r="B481">
        <v>-0.35599999999999998</v>
      </c>
      <c r="D481" s="1"/>
    </row>
    <row r="482" spans="1:4">
      <c r="A482" s="1">
        <v>42537</v>
      </c>
      <c r="B482">
        <v>-0.35599999999999998</v>
      </c>
      <c r="D482" s="1"/>
    </row>
    <row r="483" spans="1:4">
      <c r="A483" s="1">
        <v>42536</v>
      </c>
      <c r="B483">
        <v>-0.35299999999999998</v>
      </c>
      <c r="D483" s="1"/>
    </row>
    <row r="484" spans="1:4">
      <c r="A484" s="1">
        <v>42535</v>
      </c>
      <c r="B484">
        <v>-0.35299999999999998</v>
      </c>
      <c r="D484" s="1"/>
    </row>
    <row r="485" spans="1:4">
      <c r="A485" s="1">
        <v>42534</v>
      </c>
      <c r="B485">
        <v>-0.35299999999999998</v>
      </c>
      <c r="D485" s="1"/>
    </row>
    <row r="486" spans="1:4">
      <c r="A486" s="1">
        <v>42531</v>
      </c>
      <c r="B486">
        <v>-0.35299999999999998</v>
      </c>
      <c r="D486" s="1"/>
    </row>
    <row r="487" spans="1:4">
      <c r="A487" s="1">
        <v>42530</v>
      </c>
      <c r="B487">
        <v>-0.35099999999999998</v>
      </c>
      <c r="D487" s="1"/>
    </row>
    <row r="488" spans="1:4">
      <c r="A488" s="1">
        <v>42529</v>
      </c>
      <c r="B488">
        <v>-0.35199999999999998</v>
      </c>
      <c r="D488" s="1"/>
    </row>
    <row r="489" spans="1:4">
      <c r="A489" s="1">
        <v>42528</v>
      </c>
      <c r="B489">
        <v>-0.35199999999999998</v>
      </c>
      <c r="D489" s="1"/>
    </row>
    <row r="490" spans="1:4">
      <c r="A490" s="1">
        <v>42527</v>
      </c>
      <c r="B490">
        <v>-0.35199999999999998</v>
      </c>
      <c r="D490" s="1"/>
    </row>
    <row r="491" spans="1:4">
      <c r="A491" s="1">
        <v>42524</v>
      </c>
      <c r="B491">
        <v>-0.35099999999999998</v>
      </c>
      <c r="D491" s="1"/>
    </row>
    <row r="492" spans="1:4">
      <c r="A492" s="1">
        <v>42523</v>
      </c>
      <c r="B492">
        <v>-0.35</v>
      </c>
      <c r="D492" s="1"/>
    </row>
    <row r="493" spans="1:4">
      <c r="A493" s="1">
        <v>42522</v>
      </c>
      <c r="B493">
        <v>-0.34899999999999998</v>
      </c>
      <c r="D493" s="1"/>
    </row>
    <row r="494" spans="1:4">
      <c r="A494" s="1">
        <v>42521</v>
      </c>
      <c r="B494">
        <v>-0.34899999999999998</v>
      </c>
      <c r="D494" s="1"/>
    </row>
    <row r="495" spans="1:4">
      <c r="A495" s="1">
        <v>42520</v>
      </c>
      <c r="B495">
        <v>-0.34799999999999998</v>
      </c>
      <c r="D495" s="1"/>
    </row>
    <row r="496" spans="1:4">
      <c r="A496" s="1">
        <v>42517</v>
      </c>
      <c r="B496">
        <v>-0.34899999999999998</v>
      </c>
      <c r="D496" s="1"/>
    </row>
    <row r="497" spans="1:4">
      <c r="A497" s="1">
        <v>42516</v>
      </c>
      <c r="B497">
        <v>-0.34799999999999998</v>
      </c>
      <c r="D497" s="1"/>
    </row>
    <row r="498" spans="1:4">
      <c r="A498" s="1">
        <v>42515</v>
      </c>
      <c r="B498">
        <v>-0.34899999999999998</v>
      </c>
      <c r="D498" s="1"/>
    </row>
    <row r="499" spans="1:4">
      <c r="A499" s="1">
        <v>42514</v>
      </c>
      <c r="B499">
        <v>-0.35099999999999998</v>
      </c>
      <c r="D499" s="1"/>
    </row>
    <row r="500" spans="1:4">
      <c r="A500" s="1">
        <v>42513</v>
      </c>
      <c r="B500">
        <v>-0.34899999999999998</v>
      </c>
      <c r="D500" s="1"/>
    </row>
    <row r="501" spans="1:4">
      <c r="A501" s="1">
        <v>42510</v>
      </c>
      <c r="B501">
        <v>-0.34899999999999998</v>
      </c>
      <c r="D501" s="1"/>
    </row>
    <row r="502" spans="1:4">
      <c r="A502" s="1">
        <v>42509</v>
      </c>
      <c r="B502">
        <v>-0.34899999999999998</v>
      </c>
      <c r="D502" s="1"/>
    </row>
    <row r="503" spans="1:4">
      <c r="A503" s="1">
        <v>42508</v>
      </c>
      <c r="B503">
        <v>-0.34799999999999998</v>
      </c>
      <c r="D503" s="1"/>
    </row>
    <row r="504" spans="1:4">
      <c r="A504" s="1">
        <v>42507</v>
      </c>
      <c r="B504">
        <v>-0.34799999999999998</v>
      </c>
      <c r="D504" s="1"/>
    </row>
    <row r="505" spans="1:4">
      <c r="A505" s="1">
        <v>42506</v>
      </c>
      <c r="B505">
        <v>-0.34799999999999998</v>
      </c>
      <c r="D505" s="1"/>
    </row>
    <row r="506" spans="1:4">
      <c r="A506" s="1">
        <v>42503</v>
      </c>
      <c r="B506">
        <v>-0.34899999999999998</v>
      </c>
      <c r="D506" s="1"/>
    </row>
    <row r="507" spans="1:4">
      <c r="A507" s="1">
        <v>42502</v>
      </c>
      <c r="B507">
        <v>-0.34899999999999998</v>
      </c>
      <c r="D507" s="1"/>
    </row>
    <row r="508" spans="1:4">
      <c r="A508" s="1">
        <v>42501</v>
      </c>
      <c r="B508">
        <v>-0.35</v>
      </c>
      <c r="D508" s="1"/>
    </row>
    <row r="509" spans="1:4">
      <c r="A509" s="1">
        <v>42500</v>
      </c>
      <c r="B509">
        <v>-0.34899999999999998</v>
      </c>
      <c r="D509" s="1"/>
    </row>
    <row r="510" spans="1:4">
      <c r="A510" s="1">
        <v>42499</v>
      </c>
      <c r="B510">
        <v>-0.34899999999999998</v>
      </c>
      <c r="D510" s="1"/>
    </row>
    <row r="511" spans="1:4">
      <c r="A511" s="1">
        <v>42496</v>
      </c>
      <c r="B511">
        <v>-0.34799999999999998</v>
      </c>
      <c r="D511" s="1"/>
    </row>
    <row r="512" spans="1:4">
      <c r="A512" s="1">
        <v>42495</v>
      </c>
      <c r="B512">
        <v>-0.34599999999999997</v>
      </c>
      <c r="D512" s="1"/>
    </row>
    <row r="513" spans="1:4">
      <c r="A513" s="1">
        <v>42494</v>
      </c>
      <c r="B513">
        <v>-0.34499999999999997</v>
      </c>
      <c r="D513" s="1"/>
    </row>
    <row r="514" spans="1:4">
      <c r="A514" s="1">
        <v>42493</v>
      </c>
      <c r="B514">
        <v>-0.34300000000000003</v>
      </c>
      <c r="D514" s="1"/>
    </row>
    <row r="515" spans="1:4">
      <c r="A515" s="1">
        <v>42492</v>
      </c>
      <c r="B515">
        <v>-0.34300000000000003</v>
      </c>
      <c r="D515" s="1"/>
    </row>
    <row r="516" spans="1:4">
      <c r="A516" s="1">
        <v>42489</v>
      </c>
      <c r="B516">
        <v>-0.34399999999999997</v>
      </c>
      <c r="D516" s="1"/>
    </row>
    <row r="517" spans="1:4">
      <c r="A517" s="1">
        <v>42488</v>
      </c>
      <c r="B517">
        <v>-0.34300000000000003</v>
      </c>
      <c r="D517" s="1"/>
    </row>
    <row r="518" spans="1:4">
      <c r="A518" s="1">
        <v>42487</v>
      </c>
      <c r="B518">
        <v>-0.34300000000000003</v>
      </c>
      <c r="D518" s="1"/>
    </row>
    <row r="519" spans="1:4">
      <c r="A519" s="1">
        <v>42486</v>
      </c>
      <c r="B519">
        <v>-0.34300000000000003</v>
      </c>
      <c r="D519" s="1"/>
    </row>
    <row r="520" spans="1:4">
      <c r="A520" s="1">
        <v>42485</v>
      </c>
      <c r="B520">
        <v>-0.34300000000000003</v>
      </c>
      <c r="D520" s="1"/>
    </row>
    <row r="521" spans="1:4">
      <c r="A521" s="1">
        <v>42482</v>
      </c>
      <c r="B521">
        <v>-0.34200000000000003</v>
      </c>
      <c r="D521" s="1"/>
    </row>
    <row r="522" spans="1:4">
      <c r="A522" s="1">
        <v>42481</v>
      </c>
      <c r="B522">
        <v>-0.34200000000000003</v>
      </c>
      <c r="D522" s="1"/>
    </row>
    <row r="523" spans="1:4">
      <c r="A523" s="1">
        <v>42480</v>
      </c>
      <c r="B523">
        <v>-0.34200000000000003</v>
      </c>
      <c r="D523" s="1"/>
    </row>
    <row r="524" spans="1:4">
      <c r="A524" s="1">
        <v>42479</v>
      </c>
      <c r="B524">
        <v>-0.34300000000000003</v>
      </c>
      <c r="D524" s="1"/>
    </row>
    <row r="525" spans="1:4">
      <c r="A525" s="1">
        <v>42478</v>
      </c>
      <c r="B525">
        <v>-0.34200000000000003</v>
      </c>
      <c r="D525" s="1"/>
    </row>
    <row r="526" spans="1:4">
      <c r="A526" s="1">
        <v>42475</v>
      </c>
      <c r="B526">
        <v>-0.34200000000000003</v>
      </c>
      <c r="D526" s="1"/>
    </row>
    <row r="527" spans="1:4">
      <c r="A527" s="1">
        <v>42474</v>
      </c>
      <c r="B527">
        <v>-0.34200000000000003</v>
      </c>
      <c r="D527" s="1"/>
    </row>
    <row r="528" spans="1:4">
      <c r="A528" s="1">
        <v>42473</v>
      </c>
      <c r="B528">
        <v>-0.34200000000000003</v>
      </c>
      <c r="D528" s="1"/>
    </row>
    <row r="529" spans="1:4">
      <c r="A529" s="1">
        <v>42472</v>
      </c>
      <c r="B529">
        <v>-0.34200000000000003</v>
      </c>
      <c r="D529" s="1"/>
    </row>
    <row r="530" spans="1:4">
      <c r="A530" s="1">
        <v>42471</v>
      </c>
      <c r="B530">
        <v>-0.34</v>
      </c>
      <c r="D530" s="1"/>
    </row>
    <row r="531" spans="1:4">
      <c r="A531" s="1">
        <v>42468</v>
      </c>
      <c r="B531">
        <v>-0.33900000000000002</v>
      </c>
      <c r="D531" s="1"/>
    </row>
    <row r="532" spans="1:4">
      <c r="A532" s="1">
        <v>42467</v>
      </c>
      <c r="B532">
        <v>-0.33900000000000002</v>
      </c>
      <c r="D532" s="1"/>
    </row>
    <row r="533" spans="1:4">
      <c r="A533" s="1">
        <v>42466</v>
      </c>
      <c r="B533">
        <v>-0.33900000000000002</v>
      </c>
      <c r="D533" s="1"/>
    </row>
    <row r="534" spans="1:4">
      <c r="A534" s="1">
        <v>42465</v>
      </c>
      <c r="B534">
        <v>-0.33900000000000002</v>
      </c>
      <c r="D534" s="1"/>
    </row>
    <row r="535" spans="1:4">
      <c r="A535" s="1">
        <v>42464</v>
      </c>
      <c r="B535">
        <v>-0.33900000000000002</v>
      </c>
      <c r="D535" s="1"/>
    </row>
    <row r="536" spans="1:4">
      <c r="A536" s="1">
        <v>42461</v>
      </c>
      <c r="B536">
        <v>-0.33500000000000002</v>
      </c>
      <c r="D536" s="1"/>
    </row>
    <row r="537" spans="1:4">
      <c r="A537" s="1">
        <v>42460</v>
      </c>
      <c r="B537">
        <v>-0.33400000000000002</v>
      </c>
      <c r="D537" s="1"/>
    </row>
    <row r="538" spans="1:4">
      <c r="A538" s="1">
        <v>42459</v>
      </c>
      <c r="B538">
        <v>-0.33200000000000002</v>
      </c>
      <c r="D538" s="1"/>
    </row>
    <row r="539" spans="1:4">
      <c r="A539" s="1">
        <v>42458</v>
      </c>
      <c r="B539">
        <v>-0.33200000000000002</v>
      </c>
      <c r="D539" s="1"/>
    </row>
    <row r="540" spans="1:4">
      <c r="A540" s="1">
        <v>42453</v>
      </c>
      <c r="B540">
        <v>-0.33100000000000002</v>
      </c>
      <c r="D540" s="1"/>
    </row>
    <row r="541" spans="1:4">
      <c r="A541" s="1">
        <v>42452</v>
      </c>
      <c r="B541">
        <v>-0.33</v>
      </c>
      <c r="D541" s="1"/>
    </row>
    <row r="542" spans="1:4">
      <c r="A542" s="1">
        <v>42451</v>
      </c>
      <c r="B542">
        <v>-0.32800000000000001</v>
      </c>
      <c r="D542" s="1"/>
    </row>
    <row r="543" spans="1:4">
      <c r="A543" s="1">
        <v>42450</v>
      </c>
      <c r="B543">
        <v>-0.32600000000000001</v>
      </c>
      <c r="D543" s="1"/>
    </row>
    <row r="544" spans="1:4">
      <c r="A544" s="1">
        <v>42447</v>
      </c>
      <c r="B544">
        <v>-0.32400000000000001</v>
      </c>
      <c r="D544" s="1"/>
    </row>
    <row r="545" spans="1:4">
      <c r="A545" s="1">
        <v>42446</v>
      </c>
      <c r="B545">
        <v>-0.32200000000000001</v>
      </c>
      <c r="D545" s="1"/>
    </row>
    <row r="546" spans="1:4">
      <c r="A546" s="1">
        <v>42445</v>
      </c>
      <c r="B546">
        <v>-0.317</v>
      </c>
      <c r="D546" s="1"/>
    </row>
    <row r="547" spans="1:4">
      <c r="A547" s="1">
        <v>42444</v>
      </c>
      <c r="B547">
        <v>-0.313</v>
      </c>
      <c r="D547" s="1"/>
    </row>
    <row r="548" spans="1:4">
      <c r="A548" s="1">
        <v>42443</v>
      </c>
      <c r="B548">
        <v>-0.311</v>
      </c>
      <c r="D548" s="1"/>
    </row>
    <row r="549" spans="1:4">
      <c r="A549" s="1">
        <v>42440</v>
      </c>
      <c r="B549">
        <v>-0.30099999999999999</v>
      </c>
      <c r="D549" s="1"/>
    </row>
    <row r="550" spans="1:4">
      <c r="A550" s="1">
        <v>42439</v>
      </c>
      <c r="B550">
        <v>-0.29499999999999998</v>
      </c>
      <c r="D550" s="1"/>
    </row>
    <row r="551" spans="1:4">
      <c r="A551" s="1">
        <v>42438</v>
      </c>
      <c r="B551">
        <v>-0.29099999999999998</v>
      </c>
      <c r="D551" s="1"/>
    </row>
    <row r="552" spans="1:4">
      <c r="A552" s="1">
        <v>42437</v>
      </c>
      <c r="B552">
        <v>-0.28699999999999998</v>
      </c>
      <c r="D552" s="1"/>
    </row>
    <row r="553" spans="1:4">
      <c r="A553" s="1">
        <v>42436</v>
      </c>
      <c r="B553">
        <v>-0.28499999999999998</v>
      </c>
      <c r="D553" s="1"/>
    </row>
    <row r="554" spans="1:4">
      <c r="A554" s="1">
        <v>42433</v>
      </c>
      <c r="B554">
        <v>-0.28100000000000003</v>
      </c>
      <c r="D554" s="1"/>
    </row>
    <row r="555" spans="1:4">
      <c r="A555" s="1">
        <v>42432</v>
      </c>
      <c r="B555">
        <v>-0.27600000000000002</v>
      </c>
      <c r="D555" s="1"/>
    </row>
    <row r="556" spans="1:4">
      <c r="A556" s="1">
        <v>42431</v>
      </c>
      <c r="B556">
        <v>-0.27300000000000002</v>
      </c>
      <c r="D556" s="1"/>
    </row>
    <row r="557" spans="1:4">
      <c r="A557" s="1">
        <v>42430</v>
      </c>
      <c r="B557">
        <v>-0.27</v>
      </c>
      <c r="D557" s="1"/>
    </row>
    <row r="558" spans="1:4">
      <c r="A558" s="1">
        <v>42429</v>
      </c>
      <c r="B558">
        <v>-0.26500000000000001</v>
      </c>
      <c r="D558" s="1"/>
    </row>
    <row r="559" spans="1:4">
      <c r="A559" s="1">
        <v>42426</v>
      </c>
      <c r="B559">
        <v>-0.26400000000000001</v>
      </c>
      <c r="D559" s="1"/>
    </row>
    <row r="560" spans="1:4">
      <c r="A560" s="1">
        <v>42425</v>
      </c>
      <c r="B560">
        <v>-0.26200000000000001</v>
      </c>
      <c r="D560" s="1"/>
    </row>
    <row r="561" spans="1:4">
      <c r="A561" s="1">
        <v>42424</v>
      </c>
      <c r="B561">
        <v>-0.26200000000000001</v>
      </c>
      <c r="D561" s="1"/>
    </row>
    <row r="562" spans="1:4">
      <c r="A562" s="1">
        <v>42423</v>
      </c>
      <c r="B562">
        <v>-0.26100000000000001</v>
      </c>
      <c r="D562" s="1"/>
    </row>
    <row r="563" spans="1:4">
      <c r="A563" s="1">
        <v>42422</v>
      </c>
      <c r="B563">
        <v>-0.25800000000000001</v>
      </c>
      <c r="D563" s="1"/>
    </row>
    <row r="564" spans="1:4">
      <c r="A564" s="1">
        <v>42419</v>
      </c>
      <c r="B564">
        <v>-0.255</v>
      </c>
      <c r="D564" s="1"/>
    </row>
    <row r="565" spans="1:4">
      <c r="A565" s="1">
        <v>42418</v>
      </c>
      <c r="B565">
        <v>-0.253</v>
      </c>
      <c r="D565" s="1"/>
    </row>
    <row r="566" spans="1:4">
      <c r="A566" s="1">
        <v>42417</v>
      </c>
      <c r="B566">
        <v>-0.249</v>
      </c>
      <c r="D566" s="1"/>
    </row>
    <row r="567" spans="1:4">
      <c r="A567" s="1">
        <v>42416</v>
      </c>
      <c r="B567">
        <v>-0.245</v>
      </c>
      <c r="D567" s="1"/>
    </row>
    <row r="568" spans="1:4">
      <c r="A568" s="1">
        <v>42415</v>
      </c>
      <c r="B568">
        <v>-0.24099999999999999</v>
      </c>
      <c r="D568" s="1"/>
    </row>
    <row r="569" spans="1:4">
      <c r="A569" s="1">
        <v>42412</v>
      </c>
      <c r="B569">
        <v>-0.24</v>
      </c>
      <c r="D569" s="1"/>
    </row>
    <row r="570" spans="1:4">
      <c r="A570" s="1">
        <v>42411</v>
      </c>
      <c r="B570">
        <v>-0.23899999999999999</v>
      </c>
      <c r="D570" s="1"/>
    </row>
    <row r="571" spans="1:4">
      <c r="A571" s="1">
        <v>42410</v>
      </c>
      <c r="B571">
        <v>-0.23799999999999999</v>
      </c>
      <c r="D571" s="1"/>
    </row>
    <row r="572" spans="1:4">
      <c r="A572" s="1">
        <v>42409</v>
      </c>
      <c r="B572">
        <v>-0.23699999999999999</v>
      </c>
      <c r="D572" s="1"/>
    </row>
    <row r="573" spans="1:4">
      <c r="A573" s="1">
        <v>42408</v>
      </c>
      <c r="B573">
        <v>-0.23499999999999999</v>
      </c>
      <c r="D573" s="1"/>
    </row>
    <row r="574" spans="1:4">
      <c r="A574" s="1">
        <v>42405</v>
      </c>
      <c r="B574">
        <v>-0.23400000000000001</v>
      </c>
      <c r="D574" s="1"/>
    </row>
    <row r="575" spans="1:4">
      <c r="A575" s="1">
        <v>42404</v>
      </c>
      <c r="B575">
        <v>-0.23400000000000001</v>
      </c>
      <c r="D575" s="1"/>
    </row>
    <row r="576" spans="1:4">
      <c r="A576" s="1">
        <v>42403</v>
      </c>
      <c r="B576">
        <v>-0.23200000000000001</v>
      </c>
      <c r="D576" s="1"/>
    </row>
    <row r="577" spans="1:4">
      <c r="A577" s="1">
        <v>42402</v>
      </c>
      <c r="B577">
        <v>-0.23100000000000001</v>
      </c>
      <c r="D577" s="1"/>
    </row>
    <row r="578" spans="1:4">
      <c r="A578" s="1">
        <v>42401</v>
      </c>
      <c r="B578">
        <v>-0.23200000000000001</v>
      </c>
      <c r="D578" s="1"/>
    </row>
    <row r="579" spans="1:4">
      <c r="A579" s="1">
        <v>42398</v>
      </c>
      <c r="B579">
        <v>-0.22900000000000001</v>
      </c>
      <c r="D579" s="1"/>
    </row>
    <row r="580" spans="1:4">
      <c r="A580" s="1">
        <v>42397</v>
      </c>
      <c r="B580">
        <v>-0.22900000000000001</v>
      </c>
      <c r="D580" s="1"/>
    </row>
    <row r="581" spans="1:4">
      <c r="A581" s="1">
        <v>42396</v>
      </c>
      <c r="B581">
        <v>-0.23100000000000001</v>
      </c>
      <c r="D581" s="1"/>
    </row>
    <row r="582" spans="1:4">
      <c r="A582" s="1">
        <v>42395</v>
      </c>
      <c r="B582">
        <v>-0.23100000000000001</v>
      </c>
      <c r="D582" s="1"/>
    </row>
    <row r="583" spans="1:4">
      <c r="A583" s="1">
        <v>42394</v>
      </c>
      <c r="B583">
        <v>-0.23100000000000001</v>
      </c>
      <c r="D583" s="1"/>
    </row>
    <row r="584" spans="1:4">
      <c r="A584" s="1">
        <v>42391</v>
      </c>
      <c r="B584">
        <v>-0.23100000000000001</v>
      </c>
      <c r="D584" s="1"/>
    </row>
    <row r="585" spans="1:4">
      <c r="A585" s="1">
        <v>42390</v>
      </c>
      <c r="B585">
        <v>-0.23</v>
      </c>
      <c r="D585" s="1"/>
    </row>
    <row r="586" spans="1:4">
      <c r="A586" s="1">
        <v>42389</v>
      </c>
      <c r="B586">
        <v>-0.22500000000000001</v>
      </c>
      <c r="D586" s="1"/>
    </row>
    <row r="587" spans="1:4">
      <c r="A587" s="1">
        <v>42388</v>
      </c>
      <c r="B587">
        <v>-0.222</v>
      </c>
      <c r="D587" s="1"/>
    </row>
    <row r="588" spans="1:4">
      <c r="A588" s="1">
        <v>42387</v>
      </c>
      <c r="B588">
        <v>-0.222</v>
      </c>
      <c r="D588" s="1"/>
    </row>
    <row r="589" spans="1:4">
      <c r="A589" s="1">
        <v>42384</v>
      </c>
      <c r="B589">
        <v>-0.221</v>
      </c>
      <c r="D589" s="1"/>
    </row>
    <row r="590" spans="1:4">
      <c r="A590" s="1">
        <v>42383</v>
      </c>
      <c r="B590">
        <v>-0.221</v>
      </c>
      <c r="D590" s="1"/>
    </row>
    <row r="591" spans="1:4">
      <c r="A591" s="1">
        <v>42382</v>
      </c>
      <c r="B591">
        <v>-0.22</v>
      </c>
      <c r="D591" s="1"/>
    </row>
    <row r="592" spans="1:4">
      <c r="A592" s="1">
        <v>42381</v>
      </c>
      <c r="B592">
        <v>-0.22</v>
      </c>
      <c r="D592" s="1"/>
    </row>
    <row r="593" spans="1:4">
      <c r="A593" s="1">
        <v>42380</v>
      </c>
      <c r="B593">
        <v>-0.219</v>
      </c>
      <c r="D593" s="1"/>
    </row>
    <row r="594" spans="1:4">
      <c r="A594" s="1">
        <v>42377</v>
      </c>
      <c r="B594">
        <v>-0.218</v>
      </c>
      <c r="D594" s="1"/>
    </row>
    <row r="595" spans="1:4">
      <c r="A595" s="1">
        <v>42376</v>
      </c>
      <c r="B595">
        <v>-0.218</v>
      </c>
      <c r="D595" s="1"/>
    </row>
    <row r="596" spans="1:4">
      <c r="A596" s="1">
        <v>42375</v>
      </c>
      <c r="B596">
        <v>-0.214</v>
      </c>
      <c r="D596" s="1"/>
    </row>
    <row r="597" spans="1:4">
      <c r="A597" s="1">
        <v>42374</v>
      </c>
      <c r="B597">
        <v>-0.21099999999999999</v>
      </c>
      <c r="D597" s="1"/>
    </row>
    <row r="598" spans="1:4">
      <c r="A598" s="1">
        <v>42373</v>
      </c>
      <c r="B598">
        <v>-0.21</v>
      </c>
      <c r="D598" s="1"/>
    </row>
    <row r="599" spans="1:4">
      <c r="A599" s="1">
        <v>42369</v>
      </c>
      <c r="B599">
        <v>-0.20499999999999999</v>
      </c>
      <c r="D599" s="1"/>
    </row>
    <row r="600" spans="1:4">
      <c r="A600" s="1">
        <v>42368</v>
      </c>
      <c r="B600">
        <v>-0.20599999999999999</v>
      </c>
      <c r="D600" s="1"/>
    </row>
    <row r="601" spans="1:4">
      <c r="A601" s="1">
        <v>42367</v>
      </c>
      <c r="B601">
        <v>-0.20200000000000001</v>
      </c>
      <c r="D601" s="1"/>
    </row>
    <row r="602" spans="1:4">
      <c r="A602" s="1">
        <v>42366</v>
      </c>
      <c r="B602">
        <v>-0.19900000000000001</v>
      </c>
      <c r="D602" s="1"/>
    </row>
    <row r="603" spans="1:4">
      <c r="A603" s="1">
        <v>42362</v>
      </c>
      <c r="B603">
        <v>-0.20100000000000001</v>
      </c>
      <c r="D603" s="1"/>
    </row>
    <row r="604" spans="1:4">
      <c r="A604" s="1">
        <v>42361</v>
      </c>
      <c r="B604">
        <v>-0.20100000000000001</v>
      </c>
      <c r="D604" s="1"/>
    </row>
    <row r="605" spans="1:4">
      <c r="A605" s="1">
        <v>42360</v>
      </c>
      <c r="B605">
        <v>-0.20100000000000001</v>
      </c>
      <c r="D605" s="1"/>
    </row>
    <row r="606" spans="1:4">
      <c r="A606" s="1">
        <v>42359</v>
      </c>
      <c r="B606">
        <v>-0.2</v>
      </c>
      <c r="D606" s="1"/>
    </row>
    <row r="607" spans="1:4">
      <c r="A607" s="1">
        <v>42356</v>
      </c>
      <c r="B607">
        <v>-0.19900000000000001</v>
      </c>
      <c r="D607" s="1"/>
    </row>
    <row r="608" spans="1:4">
      <c r="A608" s="1">
        <v>42355</v>
      </c>
      <c r="B608">
        <v>-0.19800000000000001</v>
      </c>
      <c r="D608" s="1"/>
    </row>
    <row r="609" spans="1:4">
      <c r="A609" s="1">
        <v>42354</v>
      </c>
      <c r="B609">
        <v>-0.19600000000000001</v>
      </c>
      <c r="D609" s="1"/>
    </row>
    <row r="610" spans="1:4">
      <c r="A610" s="1">
        <v>42353</v>
      </c>
      <c r="B610">
        <v>-0.19400000000000001</v>
      </c>
      <c r="D610" s="1"/>
    </row>
    <row r="611" spans="1:4">
      <c r="A611" s="1">
        <v>42352</v>
      </c>
      <c r="B611">
        <v>-0.191</v>
      </c>
      <c r="D611" s="1"/>
    </row>
    <row r="612" spans="1:4">
      <c r="A612" s="1">
        <v>42349</v>
      </c>
      <c r="B612">
        <v>-0.189</v>
      </c>
      <c r="D612" s="1"/>
    </row>
    <row r="613" spans="1:4">
      <c r="A613" s="1">
        <v>42348</v>
      </c>
      <c r="B613">
        <v>-0.186</v>
      </c>
      <c r="D613" s="1"/>
    </row>
    <row r="614" spans="1:4">
      <c r="A614" s="1">
        <v>42347</v>
      </c>
      <c r="B614">
        <v>-0.18099999999999999</v>
      </c>
      <c r="D614" s="1"/>
    </row>
    <row r="615" spans="1:4">
      <c r="A615" s="1">
        <v>42346</v>
      </c>
      <c r="B615">
        <v>-0.17799999999999999</v>
      </c>
      <c r="D615" s="1"/>
    </row>
    <row r="616" spans="1:4">
      <c r="A616" s="1">
        <v>42345</v>
      </c>
      <c r="B616">
        <v>-0.17499999999999999</v>
      </c>
      <c r="D616" s="1"/>
    </row>
    <row r="617" spans="1:4">
      <c r="A617" s="1">
        <v>42342</v>
      </c>
      <c r="B617">
        <v>-0.17100000000000001</v>
      </c>
      <c r="D617" s="1"/>
    </row>
    <row r="618" spans="1:4">
      <c r="A618" s="1">
        <v>42341</v>
      </c>
      <c r="B618">
        <v>-0.17100000000000001</v>
      </c>
      <c r="D618" s="1"/>
    </row>
    <row r="619" spans="1:4">
      <c r="A619" s="1">
        <v>42340</v>
      </c>
      <c r="B619">
        <v>-0.16400000000000001</v>
      </c>
      <c r="D619" s="1"/>
    </row>
    <row r="620" spans="1:4">
      <c r="A620" s="1">
        <v>42339</v>
      </c>
      <c r="B620">
        <v>-0.161</v>
      </c>
      <c r="D620" s="1"/>
    </row>
    <row r="621" spans="1:4">
      <c r="A621" s="1">
        <v>42338</v>
      </c>
      <c r="B621">
        <v>-0.161</v>
      </c>
      <c r="D621" s="1"/>
    </row>
    <row r="622" spans="1:4">
      <c r="A622" s="1">
        <v>42335</v>
      </c>
      <c r="B622">
        <v>-0.16</v>
      </c>
      <c r="D622" s="1"/>
    </row>
    <row r="623" spans="1:4">
      <c r="A623" s="1">
        <v>42334</v>
      </c>
      <c r="B623">
        <v>-0.161</v>
      </c>
      <c r="D623" s="1"/>
    </row>
    <row r="624" spans="1:4">
      <c r="A624" s="1">
        <v>42333</v>
      </c>
      <c r="B624">
        <v>-0.156</v>
      </c>
      <c r="D624" s="1"/>
    </row>
    <row r="625" spans="1:4">
      <c r="A625" s="1">
        <v>42332</v>
      </c>
      <c r="B625">
        <v>-0.157</v>
      </c>
      <c r="D625" s="1"/>
    </row>
    <row r="626" spans="1:4">
      <c r="A626" s="1">
        <v>42331</v>
      </c>
      <c r="B626">
        <v>-0.155</v>
      </c>
      <c r="D626" s="1"/>
    </row>
    <row r="627" spans="1:4">
      <c r="A627" s="1">
        <v>42328</v>
      </c>
      <c r="B627">
        <v>-0.151</v>
      </c>
      <c r="D627" s="1"/>
    </row>
    <row r="628" spans="1:4">
      <c r="A628" s="1">
        <v>42327</v>
      </c>
      <c r="B628">
        <v>-0.14899999999999999</v>
      </c>
      <c r="D628" s="1"/>
    </row>
    <row r="629" spans="1:4">
      <c r="A629" s="1">
        <v>42326</v>
      </c>
      <c r="B629">
        <v>-0.14599999999999999</v>
      </c>
      <c r="D629" s="1"/>
    </row>
    <row r="630" spans="1:4">
      <c r="A630" s="1">
        <v>42325</v>
      </c>
      <c r="B630">
        <v>-0.14399999999999999</v>
      </c>
      <c r="D630" s="1"/>
    </row>
    <row r="631" spans="1:4">
      <c r="A631" s="1">
        <v>42324</v>
      </c>
      <c r="B631">
        <v>-0.13900000000000001</v>
      </c>
      <c r="D631" s="1"/>
    </row>
    <row r="632" spans="1:4">
      <c r="A632" s="1">
        <v>42321</v>
      </c>
      <c r="B632">
        <v>-0.13700000000000001</v>
      </c>
      <c r="D632" s="1"/>
    </row>
    <row r="633" spans="1:4">
      <c r="A633" s="1">
        <v>42320</v>
      </c>
      <c r="B633">
        <v>-0.13600000000000001</v>
      </c>
      <c r="D633" s="1"/>
    </row>
    <row r="634" spans="1:4">
      <c r="A634" s="1">
        <v>42319</v>
      </c>
      <c r="B634">
        <v>-0.13200000000000001</v>
      </c>
      <c r="D634" s="1"/>
    </row>
    <row r="635" spans="1:4">
      <c r="A635" s="1">
        <v>42318</v>
      </c>
      <c r="B635">
        <v>-0.129</v>
      </c>
      <c r="D635" s="1"/>
    </row>
    <row r="636" spans="1:4">
      <c r="A636" s="1">
        <v>42317</v>
      </c>
      <c r="B636">
        <v>-0.125</v>
      </c>
      <c r="D636" s="1"/>
    </row>
    <row r="637" spans="1:4">
      <c r="A637" s="1">
        <v>42314</v>
      </c>
      <c r="B637">
        <v>-0.124</v>
      </c>
      <c r="D637" s="1"/>
    </row>
    <row r="638" spans="1:4">
      <c r="A638" s="1">
        <v>42313</v>
      </c>
      <c r="B638">
        <v>-0.123</v>
      </c>
      <c r="D638" s="1"/>
    </row>
    <row r="639" spans="1:4">
      <c r="A639" s="1">
        <v>42312</v>
      </c>
      <c r="B639">
        <v>-0.122</v>
      </c>
      <c r="D639" s="1"/>
    </row>
    <row r="640" spans="1:4">
      <c r="A640" s="1">
        <v>42311</v>
      </c>
      <c r="B640">
        <v>-0.121</v>
      </c>
      <c r="D640" s="1"/>
    </row>
    <row r="641" spans="1:4">
      <c r="A641" s="1">
        <v>42310</v>
      </c>
      <c r="B641">
        <v>-0.11899999999999999</v>
      </c>
      <c r="D641" s="1"/>
    </row>
    <row r="642" spans="1:4">
      <c r="A642" s="1">
        <v>42307</v>
      </c>
      <c r="B642">
        <v>-0.11899999999999999</v>
      </c>
      <c r="D642" s="1"/>
    </row>
    <row r="643" spans="1:4">
      <c r="A643" s="1">
        <v>42306</v>
      </c>
      <c r="B643">
        <v>-0.11899999999999999</v>
      </c>
      <c r="D643" s="1"/>
    </row>
    <row r="644" spans="1:4">
      <c r="A644" s="1">
        <v>42305</v>
      </c>
      <c r="B644">
        <v>-0.11899999999999999</v>
      </c>
      <c r="D644" s="1"/>
    </row>
    <row r="645" spans="1:4">
      <c r="A645" s="1">
        <v>42304</v>
      </c>
      <c r="B645">
        <v>-0.11899999999999999</v>
      </c>
      <c r="D645" s="1"/>
    </row>
    <row r="646" spans="1:4">
      <c r="A646" s="1">
        <v>42303</v>
      </c>
      <c r="B646">
        <v>-0.11899999999999999</v>
      </c>
      <c r="D646" s="1"/>
    </row>
    <row r="647" spans="1:4">
      <c r="A647" s="1">
        <v>42300</v>
      </c>
      <c r="B647">
        <v>-0.11899999999999999</v>
      </c>
      <c r="D647" s="1"/>
    </row>
    <row r="648" spans="1:4">
      <c r="A648" s="1">
        <v>42299</v>
      </c>
      <c r="B648">
        <v>-0.11799999999999999</v>
      </c>
      <c r="D648" s="1"/>
    </row>
    <row r="649" spans="1:4">
      <c r="A649" s="1">
        <v>42298</v>
      </c>
      <c r="B649">
        <v>-0.11799999999999999</v>
      </c>
      <c r="D649" s="1"/>
    </row>
    <row r="650" spans="1:4">
      <c r="A650" s="1">
        <v>42297</v>
      </c>
      <c r="B650">
        <v>-0.11700000000000001</v>
      </c>
      <c r="D650" s="1"/>
    </row>
    <row r="651" spans="1:4">
      <c r="A651" s="1">
        <v>42296</v>
      </c>
      <c r="B651">
        <v>-0.11700000000000001</v>
      </c>
      <c r="D651" s="1"/>
    </row>
    <row r="652" spans="1:4">
      <c r="A652" s="1">
        <v>42293</v>
      </c>
      <c r="B652">
        <v>-0.11600000000000001</v>
      </c>
      <c r="D652" s="1"/>
    </row>
    <row r="653" spans="1:4">
      <c r="A653" s="1">
        <v>42292</v>
      </c>
      <c r="B653">
        <v>-0.114</v>
      </c>
      <c r="D653" s="1"/>
    </row>
    <row r="654" spans="1:4">
      <c r="A654" s="1">
        <v>42291</v>
      </c>
      <c r="B654">
        <v>-0.113</v>
      </c>
      <c r="D654" s="1"/>
    </row>
    <row r="655" spans="1:4">
      <c r="A655" s="1">
        <v>42290</v>
      </c>
      <c r="B655">
        <v>-0.113</v>
      </c>
      <c r="D655" s="1"/>
    </row>
    <row r="656" spans="1:4">
      <c r="A656" s="1">
        <v>42289</v>
      </c>
      <c r="B656">
        <v>-0.113</v>
      </c>
      <c r="D656" s="1"/>
    </row>
    <row r="657" spans="1:4">
      <c r="A657" s="1">
        <v>42286</v>
      </c>
      <c r="B657">
        <v>-0.113</v>
      </c>
      <c r="D657" s="1"/>
    </row>
    <row r="658" spans="1:4">
      <c r="A658" s="1">
        <v>42285</v>
      </c>
      <c r="B658">
        <v>-0.114</v>
      </c>
      <c r="D658" s="1"/>
    </row>
    <row r="659" spans="1:4">
      <c r="A659" s="1">
        <v>42284</v>
      </c>
      <c r="B659">
        <v>-0.113</v>
      </c>
      <c r="D659" s="1"/>
    </row>
    <row r="660" spans="1:4">
      <c r="A660" s="1">
        <v>42283</v>
      </c>
      <c r="B660">
        <v>-0.112</v>
      </c>
      <c r="D660" s="1"/>
    </row>
    <row r="661" spans="1:4">
      <c r="A661" s="1">
        <v>42282</v>
      </c>
      <c r="B661">
        <v>-0.113</v>
      </c>
      <c r="D661" s="1"/>
    </row>
    <row r="662" spans="1:4">
      <c r="A662" s="1">
        <v>42279</v>
      </c>
      <c r="B662">
        <v>-0.113</v>
      </c>
      <c r="D662" s="1"/>
    </row>
    <row r="663" spans="1:4">
      <c r="A663" s="1">
        <v>42278</v>
      </c>
      <c r="B663">
        <v>-0.113</v>
      </c>
      <c r="D663" s="1"/>
    </row>
    <row r="664" spans="1:4">
      <c r="A664" s="1">
        <v>42277</v>
      </c>
      <c r="B664">
        <v>-0.113</v>
      </c>
      <c r="D664" s="1"/>
    </row>
    <row r="665" spans="1:4">
      <c r="A665" s="1">
        <v>42276</v>
      </c>
      <c r="B665">
        <v>-0.113</v>
      </c>
      <c r="D665" s="1"/>
    </row>
    <row r="666" spans="1:4">
      <c r="A666" s="1">
        <v>42275</v>
      </c>
      <c r="B666">
        <v>-0.111</v>
      </c>
      <c r="D666" s="1"/>
    </row>
    <row r="667" spans="1:4">
      <c r="A667" s="1">
        <v>42272</v>
      </c>
      <c r="B667">
        <v>-0.111</v>
      </c>
      <c r="D667" s="1"/>
    </row>
    <row r="668" spans="1:4">
      <c r="A668" s="1">
        <v>42271</v>
      </c>
      <c r="B668">
        <v>-0.109</v>
      </c>
      <c r="D668" s="1"/>
    </row>
    <row r="669" spans="1:4">
      <c r="A669" s="1">
        <v>42270</v>
      </c>
      <c r="B669">
        <v>-0.107</v>
      </c>
      <c r="D669" s="1"/>
    </row>
    <row r="670" spans="1:4">
      <c r="A670" s="1">
        <v>42269</v>
      </c>
      <c r="B670">
        <v>-0.10299999999999999</v>
      </c>
      <c r="D670" s="1"/>
    </row>
    <row r="671" spans="1:4">
      <c r="A671" s="1">
        <v>42268</v>
      </c>
      <c r="B671">
        <v>-0.104</v>
      </c>
      <c r="D671" s="1"/>
    </row>
    <row r="672" spans="1:4">
      <c r="A672" s="1">
        <v>42265</v>
      </c>
      <c r="B672">
        <v>-0.10199999999999999</v>
      </c>
      <c r="D672" s="1"/>
    </row>
    <row r="673" spans="1:4">
      <c r="A673" s="1">
        <v>42264</v>
      </c>
      <c r="B673">
        <v>-0.10299999999999999</v>
      </c>
      <c r="D673" s="1"/>
    </row>
    <row r="674" spans="1:4">
      <c r="A674" s="1">
        <v>42263</v>
      </c>
      <c r="B674">
        <v>-0.10299999999999999</v>
      </c>
      <c r="D674" s="1"/>
    </row>
    <row r="675" spans="1:4">
      <c r="A675" s="1">
        <v>42262</v>
      </c>
      <c r="B675">
        <v>-0.104</v>
      </c>
      <c r="D675" s="1"/>
    </row>
    <row r="676" spans="1:4">
      <c r="A676" s="1">
        <v>42261</v>
      </c>
      <c r="B676">
        <v>-0.104</v>
      </c>
      <c r="D676" s="1"/>
    </row>
    <row r="677" spans="1:4">
      <c r="A677" s="1">
        <v>42258</v>
      </c>
      <c r="B677">
        <v>-0.104</v>
      </c>
      <c r="D677" s="1"/>
    </row>
    <row r="678" spans="1:4">
      <c r="A678" s="1">
        <v>42257</v>
      </c>
      <c r="B678">
        <v>-0.10299999999999999</v>
      </c>
      <c r="D678" s="1"/>
    </row>
    <row r="679" spans="1:4">
      <c r="A679" s="1">
        <v>42256</v>
      </c>
      <c r="B679">
        <v>-0.104</v>
      </c>
      <c r="D679" s="1"/>
    </row>
    <row r="680" spans="1:4">
      <c r="A680" s="1">
        <v>42255</v>
      </c>
      <c r="B680">
        <v>-0.104</v>
      </c>
      <c r="D680" s="1"/>
    </row>
    <row r="681" spans="1:4">
      <c r="A681" s="1">
        <v>42254</v>
      </c>
      <c r="B681">
        <v>-0.104</v>
      </c>
      <c r="D681" s="1"/>
    </row>
    <row r="682" spans="1:4">
      <c r="A682" s="1">
        <v>42251</v>
      </c>
      <c r="B682">
        <v>-0.104</v>
      </c>
      <c r="D682" s="1"/>
    </row>
    <row r="683" spans="1:4">
      <c r="A683" s="1">
        <v>42250</v>
      </c>
      <c r="B683">
        <v>-0.10299999999999999</v>
      </c>
      <c r="D683" s="1"/>
    </row>
    <row r="684" spans="1:4">
      <c r="A684" s="1">
        <v>42249</v>
      </c>
      <c r="B684">
        <v>-0.10199999999999999</v>
      </c>
      <c r="D684" s="1"/>
    </row>
    <row r="685" spans="1:4">
      <c r="A685" s="1">
        <v>42248</v>
      </c>
      <c r="B685">
        <v>-9.9000000000000005E-2</v>
      </c>
      <c r="D685" s="1"/>
    </row>
    <row r="686" spans="1:4">
      <c r="A686" s="1">
        <v>42247</v>
      </c>
      <c r="B686">
        <v>-9.8000000000000004E-2</v>
      </c>
      <c r="D686" s="1"/>
    </row>
    <row r="687" spans="1:4">
      <c r="A687" s="1">
        <v>42244</v>
      </c>
      <c r="B687">
        <v>-9.8000000000000004E-2</v>
      </c>
      <c r="D687" s="1"/>
    </row>
    <row r="688" spans="1:4">
      <c r="A688" s="1">
        <v>42243</v>
      </c>
      <c r="B688">
        <v>-9.9000000000000005E-2</v>
      </c>
      <c r="D688" s="1"/>
    </row>
    <row r="689" spans="1:4">
      <c r="A689" s="1">
        <v>42242</v>
      </c>
      <c r="B689">
        <v>-9.8000000000000004E-2</v>
      </c>
      <c r="D689" s="1"/>
    </row>
    <row r="690" spans="1:4">
      <c r="A690" s="1">
        <v>42241</v>
      </c>
      <c r="B690">
        <v>-9.6000000000000002E-2</v>
      </c>
      <c r="D690" s="1"/>
    </row>
    <row r="691" spans="1:4">
      <c r="A691" s="1">
        <v>42240</v>
      </c>
      <c r="B691">
        <v>-9.4E-2</v>
      </c>
      <c r="D691" s="1"/>
    </row>
    <row r="692" spans="1:4">
      <c r="A692" s="1">
        <v>42237</v>
      </c>
      <c r="B692">
        <v>-9.1999999999999998E-2</v>
      </c>
      <c r="D692" s="1"/>
    </row>
    <row r="693" spans="1:4">
      <c r="A693" s="1">
        <v>42236</v>
      </c>
      <c r="B693">
        <v>-9.0999999999999998E-2</v>
      </c>
      <c r="D693" s="1"/>
    </row>
    <row r="694" spans="1:4">
      <c r="A694" s="1">
        <v>42235</v>
      </c>
      <c r="B694">
        <v>-8.8999999999999996E-2</v>
      </c>
      <c r="D694" s="1"/>
    </row>
    <row r="695" spans="1:4">
      <c r="A695" s="1">
        <v>42234</v>
      </c>
      <c r="B695">
        <v>-8.8999999999999996E-2</v>
      </c>
      <c r="D695" s="1"/>
    </row>
    <row r="696" spans="1:4">
      <c r="A696" s="1">
        <v>42233</v>
      </c>
      <c r="B696">
        <v>-8.7999999999999995E-2</v>
      </c>
      <c r="D696" s="1"/>
    </row>
    <row r="697" spans="1:4">
      <c r="A697" s="1">
        <v>42230</v>
      </c>
      <c r="B697">
        <v>-8.5000000000000006E-2</v>
      </c>
      <c r="D697" s="1"/>
    </row>
    <row r="698" spans="1:4">
      <c r="A698" s="1">
        <v>42229</v>
      </c>
      <c r="B698">
        <v>-8.4000000000000005E-2</v>
      </c>
      <c r="D698" s="1"/>
    </row>
    <row r="699" spans="1:4">
      <c r="A699" s="1">
        <v>42228</v>
      </c>
      <c r="B699">
        <v>-8.3000000000000004E-2</v>
      </c>
      <c r="D699" s="1"/>
    </row>
    <row r="700" spans="1:4">
      <c r="A700" s="1">
        <v>42227</v>
      </c>
      <c r="B700">
        <v>-8.2000000000000003E-2</v>
      </c>
      <c r="D700" s="1"/>
    </row>
    <row r="701" spans="1:4">
      <c r="A701" s="1">
        <v>42226</v>
      </c>
      <c r="B701">
        <v>-8.2000000000000003E-2</v>
      </c>
      <c r="D701" s="1"/>
    </row>
    <row r="702" spans="1:4">
      <c r="A702" s="1">
        <v>42223</v>
      </c>
      <c r="B702">
        <v>-8.1000000000000003E-2</v>
      </c>
      <c r="D702" s="1"/>
    </row>
    <row r="703" spans="1:4">
      <c r="A703" s="1">
        <v>42222</v>
      </c>
      <c r="B703">
        <v>-0.08</v>
      </c>
      <c r="D703" s="1"/>
    </row>
    <row r="704" spans="1:4">
      <c r="A704" s="1">
        <v>42221</v>
      </c>
      <c r="B704">
        <v>-7.9000000000000001E-2</v>
      </c>
      <c r="D704" s="1"/>
    </row>
    <row r="705" spans="1:4">
      <c r="A705" s="1">
        <v>42220</v>
      </c>
      <c r="B705">
        <v>-7.9000000000000001E-2</v>
      </c>
      <c r="D705" s="1"/>
    </row>
    <row r="706" spans="1:4">
      <c r="A706" s="1">
        <v>42219</v>
      </c>
      <c r="B706">
        <v>-7.8E-2</v>
      </c>
      <c r="D706" s="1"/>
    </row>
    <row r="707" spans="1:4">
      <c r="A707" s="1">
        <v>42216</v>
      </c>
      <c r="B707">
        <v>-7.4999999999999997E-2</v>
      </c>
      <c r="D707" s="1"/>
    </row>
    <row r="708" spans="1:4">
      <c r="A708" s="1">
        <v>42215</v>
      </c>
      <c r="B708">
        <v>-7.3999999999999996E-2</v>
      </c>
      <c r="D708" s="1"/>
    </row>
    <row r="709" spans="1:4">
      <c r="A709" s="1">
        <v>42214</v>
      </c>
      <c r="B709">
        <v>-7.3999999999999996E-2</v>
      </c>
      <c r="D709" s="1"/>
    </row>
    <row r="710" spans="1:4">
      <c r="A710" s="1">
        <v>42213</v>
      </c>
      <c r="B710">
        <v>-7.2999999999999995E-2</v>
      </c>
      <c r="D710" s="1"/>
    </row>
    <row r="711" spans="1:4">
      <c r="A711" s="1">
        <v>42212</v>
      </c>
      <c r="B711">
        <v>-7.3999999999999996E-2</v>
      </c>
      <c r="D711" s="1"/>
    </row>
    <row r="712" spans="1:4">
      <c r="A712" s="1">
        <v>42209</v>
      </c>
      <c r="B712">
        <v>-7.3999999999999996E-2</v>
      </c>
      <c r="D712" s="1"/>
    </row>
    <row r="713" spans="1:4">
      <c r="A713" s="1">
        <v>42208</v>
      </c>
      <c r="B713">
        <v>-7.2999999999999995E-2</v>
      </c>
      <c r="D713" s="1"/>
    </row>
    <row r="714" spans="1:4">
      <c r="A714" s="1">
        <v>42207</v>
      </c>
      <c r="B714">
        <v>-7.2999999999999995E-2</v>
      </c>
      <c r="D714" s="1"/>
    </row>
    <row r="715" spans="1:4">
      <c r="A715" s="1">
        <v>42206</v>
      </c>
      <c r="B715">
        <v>-7.2999999999999995E-2</v>
      </c>
      <c r="D715" s="1"/>
    </row>
    <row r="716" spans="1:4">
      <c r="A716" s="1">
        <v>42205</v>
      </c>
      <c r="B716">
        <v>-7.2999999999999995E-2</v>
      </c>
      <c r="D716" s="1"/>
    </row>
    <row r="717" spans="1:4">
      <c r="A717" s="1">
        <v>42202</v>
      </c>
      <c r="B717">
        <v>-7.1999999999999995E-2</v>
      </c>
      <c r="D717" s="1"/>
    </row>
    <row r="718" spans="1:4">
      <c r="A718" s="1">
        <v>42201</v>
      </c>
      <c r="B718">
        <v>-7.0999999999999994E-2</v>
      </c>
      <c r="D718" s="1"/>
    </row>
    <row r="719" spans="1:4">
      <c r="A719" s="1">
        <v>42200</v>
      </c>
      <c r="B719">
        <v>-7.1999999999999995E-2</v>
      </c>
      <c r="D719" s="1"/>
    </row>
    <row r="720" spans="1:4">
      <c r="A720" s="1">
        <v>42199</v>
      </c>
      <c r="B720">
        <v>-7.0999999999999994E-2</v>
      </c>
      <c r="D720" s="1"/>
    </row>
    <row r="721" spans="1:4">
      <c r="A721" s="1">
        <v>42198</v>
      </c>
      <c r="B721">
        <v>-7.0999999999999994E-2</v>
      </c>
      <c r="D721" s="1"/>
    </row>
    <row r="722" spans="1:4">
      <c r="A722" s="1">
        <v>42195</v>
      </c>
      <c r="B722">
        <v>-7.0999999999999994E-2</v>
      </c>
      <c r="D722" s="1"/>
    </row>
    <row r="723" spans="1:4">
      <c r="A723" s="1">
        <v>42194</v>
      </c>
      <c r="B723">
        <v>-7.0999999999999994E-2</v>
      </c>
      <c r="D723" s="1"/>
    </row>
    <row r="724" spans="1:4">
      <c r="A724" s="1">
        <v>42193</v>
      </c>
      <c r="B724">
        <v>-7.0999999999999994E-2</v>
      </c>
      <c r="D724" s="1"/>
    </row>
    <row r="725" spans="1:4">
      <c r="A725" s="1">
        <v>42192</v>
      </c>
      <c r="B725">
        <v>-6.9000000000000006E-2</v>
      </c>
      <c r="D725" s="1"/>
    </row>
    <row r="726" spans="1:4">
      <c r="A726" s="1">
        <v>42191</v>
      </c>
      <c r="B726">
        <v>-6.8000000000000005E-2</v>
      </c>
      <c r="D726" s="1"/>
    </row>
    <row r="727" spans="1:4">
      <c r="A727" s="1">
        <v>42188</v>
      </c>
      <c r="B727">
        <v>-6.7000000000000004E-2</v>
      </c>
      <c r="D727" s="1"/>
    </row>
    <row r="728" spans="1:4">
      <c r="A728" s="1">
        <v>42187</v>
      </c>
      <c r="B728">
        <v>-6.6000000000000003E-2</v>
      </c>
      <c r="D728" s="1"/>
    </row>
    <row r="729" spans="1:4">
      <c r="A729" s="1">
        <v>42186</v>
      </c>
      <c r="B729">
        <v>-6.4000000000000001E-2</v>
      </c>
      <c r="D729" s="1"/>
    </row>
    <row r="730" spans="1:4">
      <c r="A730" s="1">
        <v>42185</v>
      </c>
      <c r="B730">
        <v>-6.4000000000000001E-2</v>
      </c>
      <c r="D730" s="1"/>
    </row>
    <row r="731" spans="1:4">
      <c r="A731" s="1">
        <v>42184</v>
      </c>
      <c r="B731">
        <v>-6.4000000000000001E-2</v>
      </c>
      <c r="D731" s="1"/>
    </row>
    <row r="732" spans="1:4">
      <c r="A732" s="1">
        <v>42181</v>
      </c>
      <c r="B732">
        <v>-6.6000000000000003E-2</v>
      </c>
      <c r="D732" s="1"/>
    </row>
    <row r="733" spans="1:4">
      <c r="A733" s="1">
        <v>42180</v>
      </c>
      <c r="B733">
        <v>-6.6000000000000003E-2</v>
      </c>
      <c r="D733" s="1"/>
    </row>
    <row r="734" spans="1:4">
      <c r="A734" s="1">
        <v>42179</v>
      </c>
      <c r="B734">
        <v>-6.6000000000000003E-2</v>
      </c>
      <c r="D734" s="1"/>
    </row>
    <row r="735" spans="1:4">
      <c r="A735" s="1">
        <v>42178</v>
      </c>
      <c r="B735">
        <v>-6.6000000000000003E-2</v>
      </c>
      <c r="D735" s="1"/>
    </row>
    <row r="736" spans="1:4">
      <c r="A736" s="1">
        <v>42177</v>
      </c>
      <c r="B736">
        <v>-6.5000000000000002E-2</v>
      </c>
      <c r="D736" s="1"/>
    </row>
    <row r="737" spans="1:4">
      <c r="A737" s="1">
        <v>42174</v>
      </c>
      <c r="B737">
        <v>-6.4000000000000001E-2</v>
      </c>
      <c r="D737" s="1"/>
    </row>
    <row r="738" spans="1:4">
      <c r="A738" s="1">
        <v>42173</v>
      </c>
      <c r="B738">
        <v>-6.3E-2</v>
      </c>
      <c r="D738" s="1"/>
    </row>
    <row r="739" spans="1:4">
      <c r="A739" s="1">
        <v>42172</v>
      </c>
      <c r="B739">
        <v>-6.4000000000000001E-2</v>
      </c>
      <c r="D739" s="1"/>
    </row>
    <row r="740" spans="1:4">
      <c r="A740" s="1">
        <v>42171</v>
      </c>
      <c r="B740">
        <v>-6.4000000000000001E-2</v>
      </c>
      <c r="D740" s="1"/>
    </row>
    <row r="741" spans="1:4">
      <c r="A741" s="1">
        <v>42170</v>
      </c>
      <c r="B741">
        <v>-6.4000000000000001E-2</v>
      </c>
      <c r="D741" s="1"/>
    </row>
    <row r="742" spans="1:4">
      <c r="A742" s="1">
        <v>42167</v>
      </c>
      <c r="B742">
        <v>-6.4000000000000001E-2</v>
      </c>
      <c r="D742" s="1"/>
    </row>
    <row r="743" spans="1:4">
      <c r="A743" s="1">
        <v>42166</v>
      </c>
      <c r="B743">
        <v>-6.2E-2</v>
      </c>
      <c r="D743" s="1"/>
    </row>
    <row r="744" spans="1:4">
      <c r="A744" s="1">
        <v>42165</v>
      </c>
      <c r="B744">
        <v>-6.3E-2</v>
      </c>
      <c r="D744" s="1"/>
    </row>
    <row r="745" spans="1:4">
      <c r="A745" s="1">
        <v>42164</v>
      </c>
      <c r="B745">
        <v>-6.3E-2</v>
      </c>
      <c r="D745" s="1"/>
    </row>
    <row r="746" spans="1:4">
      <c r="A746" s="1">
        <v>42163</v>
      </c>
      <c r="B746">
        <v>-6.3E-2</v>
      </c>
      <c r="D746" s="1"/>
    </row>
    <row r="747" spans="1:4">
      <c r="A747" s="1">
        <v>42160</v>
      </c>
      <c r="B747">
        <v>-6.3E-2</v>
      </c>
      <c r="D747" s="1"/>
    </row>
    <row r="748" spans="1:4">
      <c r="A748" s="1">
        <v>42159</v>
      </c>
      <c r="B748">
        <v>-6.2E-2</v>
      </c>
      <c r="D748" s="1"/>
    </row>
    <row r="749" spans="1:4">
      <c r="A749" s="1">
        <v>42158</v>
      </c>
      <c r="B749">
        <v>-6.0999999999999999E-2</v>
      </c>
      <c r="D749" s="1"/>
    </row>
    <row r="750" spans="1:4">
      <c r="A750" s="1">
        <v>42157</v>
      </c>
      <c r="B750">
        <v>-0.06</v>
      </c>
      <c r="D750" s="1"/>
    </row>
    <row r="751" spans="1:4">
      <c r="A751" s="1">
        <v>42156</v>
      </c>
      <c r="B751">
        <v>-5.7000000000000002E-2</v>
      </c>
      <c r="D751" s="1"/>
    </row>
    <row r="752" spans="1:4">
      <c r="A752" s="1">
        <v>42153</v>
      </c>
      <c r="B752">
        <v>-5.8999999999999997E-2</v>
      </c>
      <c r="D752" s="1"/>
    </row>
    <row r="753" spans="1:4">
      <c r="A753" s="1">
        <v>42152</v>
      </c>
      <c r="B753">
        <v>-5.8000000000000003E-2</v>
      </c>
      <c r="D753" s="1"/>
    </row>
    <row r="754" spans="1:4">
      <c r="A754" s="1">
        <v>42151</v>
      </c>
      <c r="B754">
        <v>-5.3999999999999999E-2</v>
      </c>
      <c r="D754" s="1"/>
    </row>
    <row r="755" spans="1:4">
      <c r="A755" s="1">
        <v>42150</v>
      </c>
      <c r="B755">
        <v>-5.3999999999999999E-2</v>
      </c>
      <c r="D755" s="1"/>
    </row>
    <row r="756" spans="1:4">
      <c r="A756" s="1">
        <v>42149</v>
      </c>
      <c r="B756">
        <v>-5.2999999999999999E-2</v>
      </c>
      <c r="D756" s="1"/>
    </row>
    <row r="757" spans="1:4">
      <c r="A757" s="1">
        <v>42146</v>
      </c>
      <c r="B757">
        <v>-5.1999999999999998E-2</v>
      </c>
      <c r="D757" s="1"/>
    </row>
    <row r="758" spans="1:4">
      <c r="A758" s="1">
        <v>42145</v>
      </c>
      <c r="B758">
        <v>-5.1999999999999998E-2</v>
      </c>
      <c r="D758" s="1"/>
    </row>
    <row r="759" spans="1:4">
      <c r="A759" s="1">
        <v>42144</v>
      </c>
      <c r="B759">
        <v>-5.1999999999999998E-2</v>
      </c>
      <c r="D759" s="1"/>
    </row>
    <row r="760" spans="1:4">
      <c r="A760" s="1">
        <v>42143</v>
      </c>
      <c r="B760">
        <v>-5.1999999999999998E-2</v>
      </c>
      <c r="D760" s="1"/>
    </row>
    <row r="761" spans="1:4">
      <c r="A761" s="1">
        <v>42142</v>
      </c>
      <c r="B761">
        <v>-5.0999999999999997E-2</v>
      </c>
      <c r="D761" s="1"/>
    </row>
    <row r="762" spans="1:4">
      <c r="A762" s="1">
        <v>42139</v>
      </c>
      <c r="B762">
        <v>-0.05</v>
      </c>
      <c r="D762" s="1"/>
    </row>
    <row r="763" spans="1:4">
      <c r="A763" s="1">
        <v>42138</v>
      </c>
      <c r="B763">
        <v>-4.9000000000000002E-2</v>
      </c>
      <c r="D763" s="1"/>
    </row>
    <row r="764" spans="1:4">
      <c r="A764" s="1">
        <v>42137</v>
      </c>
      <c r="B764">
        <v>-4.8000000000000001E-2</v>
      </c>
      <c r="D764" s="1"/>
    </row>
    <row r="765" spans="1:4">
      <c r="A765" s="1">
        <v>42136</v>
      </c>
      <c r="B765">
        <v>-4.8000000000000001E-2</v>
      </c>
      <c r="D765" s="1"/>
    </row>
    <row r="766" spans="1:4">
      <c r="A766" s="1">
        <v>42135</v>
      </c>
      <c r="B766">
        <v>-4.4999999999999998E-2</v>
      </c>
      <c r="D766" s="1"/>
    </row>
    <row r="767" spans="1:4">
      <c r="A767" s="1">
        <v>42132</v>
      </c>
      <c r="B767">
        <v>-4.3999999999999997E-2</v>
      </c>
      <c r="D767" s="1"/>
    </row>
    <row r="768" spans="1:4">
      <c r="A768" s="1">
        <v>42131</v>
      </c>
      <c r="B768">
        <v>-4.2999999999999997E-2</v>
      </c>
      <c r="D768" s="1"/>
    </row>
    <row r="769" spans="1:4">
      <c r="A769" s="1">
        <v>42130</v>
      </c>
      <c r="B769">
        <v>-4.2999999999999997E-2</v>
      </c>
      <c r="D769" s="1"/>
    </row>
    <row r="770" spans="1:4">
      <c r="A770" s="1">
        <v>42129</v>
      </c>
      <c r="B770">
        <v>-4.2999999999999997E-2</v>
      </c>
      <c r="D770" s="1"/>
    </row>
    <row r="771" spans="1:4">
      <c r="A771" s="1">
        <v>42128</v>
      </c>
      <c r="B771">
        <v>-4.2000000000000003E-2</v>
      </c>
      <c r="D771" s="1"/>
    </row>
    <row r="772" spans="1:4">
      <c r="A772" s="1">
        <v>42124</v>
      </c>
      <c r="B772">
        <v>-0.04</v>
      </c>
      <c r="D772" s="1"/>
    </row>
    <row r="773" spans="1:4">
      <c r="A773" s="1">
        <v>42123</v>
      </c>
      <c r="B773">
        <v>-3.7999999999999999E-2</v>
      </c>
      <c r="D773" s="1"/>
    </row>
    <row r="774" spans="1:4">
      <c r="A774" s="1">
        <v>42122</v>
      </c>
      <c r="B774">
        <v>-3.4000000000000002E-2</v>
      </c>
      <c r="D774" s="1"/>
    </row>
    <row r="775" spans="1:4">
      <c r="A775" s="1">
        <v>42121</v>
      </c>
      <c r="B775">
        <v>-3.4000000000000002E-2</v>
      </c>
      <c r="D775" s="1"/>
    </row>
    <row r="776" spans="1:4">
      <c r="A776" s="1">
        <v>42118</v>
      </c>
      <c r="B776">
        <v>-3.4000000000000002E-2</v>
      </c>
      <c r="D776" s="1"/>
    </row>
    <row r="777" spans="1:4">
      <c r="A777" s="1">
        <v>42117</v>
      </c>
      <c r="B777">
        <v>-3.4000000000000002E-2</v>
      </c>
      <c r="D777" s="1"/>
    </row>
    <row r="778" spans="1:4">
      <c r="A778" s="1">
        <v>42116</v>
      </c>
      <c r="B778">
        <v>-3.4000000000000002E-2</v>
      </c>
      <c r="D778" s="1"/>
    </row>
    <row r="779" spans="1:4">
      <c r="A779" s="1">
        <v>42115</v>
      </c>
      <c r="B779">
        <v>-3.4000000000000002E-2</v>
      </c>
      <c r="D779" s="1"/>
    </row>
    <row r="780" spans="1:4">
      <c r="A780" s="1">
        <v>42114</v>
      </c>
      <c r="B780">
        <v>-3.2000000000000001E-2</v>
      </c>
      <c r="D780" s="1"/>
    </row>
    <row r="781" spans="1:4">
      <c r="A781" s="1">
        <v>42111</v>
      </c>
      <c r="B781">
        <v>-3.3000000000000002E-2</v>
      </c>
      <c r="D781" s="1"/>
    </row>
    <row r="782" spans="1:4">
      <c r="A782" s="1">
        <v>42110</v>
      </c>
      <c r="B782">
        <v>-3.2000000000000001E-2</v>
      </c>
      <c r="D782" s="1"/>
    </row>
    <row r="783" spans="1:4">
      <c r="A783" s="1">
        <v>42109</v>
      </c>
      <c r="B783">
        <v>-2.9000000000000001E-2</v>
      </c>
      <c r="D783" s="1"/>
    </row>
    <row r="784" spans="1:4">
      <c r="A784" s="1">
        <v>42108</v>
      </c>
      <c r="B784">
        <v>-2.5000000000000001E-2</v>
      </c>
      <c r="D784" s="1"/>
    </row>
    <row r="785" spans="1:4">
      <c r="A785" s="1">
        <v>42107</v>
      </c>
      <c r="B785">
        <v>-2.4E-2</v>
      </c>
      <c r="D785" s="1"/>
    </row>
    <row r="786" spans="1:4">
      <c r="A786" s="1">
        <v>42104</v>
      </c>
      <c r="B786">
        <v>-2.1999999999999999E-2</v>
      </c>
      <c r="D786" s="1"/>
    </row>
    <row r="787" spans="1:4">
      <c r="A787" s="1">
        <v>42103</v>
      </c>
      <c r="B787">
        <v>-2.1999999999999999E-2</v>
      </c>
      <c r="D787" s="1"/>
    </row>
    <row r="788" spans="1:4">
      <c r="A788" s="1">
        <v>42102</v>
      </c>
      <c r="B788">
        <v>-2.1000000000000001E-2</v>
      </c>
      <c r="D788" s="1"/>
    </row>
    <row r="789" spans="1:4">
      <c r="A789" s="1">
        <v>42101</v>
      </c>
      <c r="B789">
        <v>-2.1000000000000001E-2</v>
      </c>
      <c r="D789" s="1"/>
    </row>
    <row r="790" spans="1:4">
      <c r="A790" s="1">
        <v>42096</v>
      </c>
      <c r="B790">
        <v>-1.9E-2</v>
      </c>
      <c r="D790" s="1"/>
    </row>
    <row r="791" spans="1:4">
      <c r="A791" s="1">
        <v>42095</v>
      </c>
      <c r="B791">
        <v>-1.7000000000000001E-2</v>
      </c>
      <c r="D791" s="1"/>
    </row>
    <row r="792" spans="1:4">
      <c r="A792" s="1">
        <v>42094</v>
      </c>
      <c r="B792">
        <v>-1.4999999999999999E-2</v>
      </c>
      <c r="D792" s="1"/>
    </row>
    <row r="793" spans="1:4">
      <c r="A793" s="1">
        <v>42093</v>
      </c>
      <c r="B793">
        <v>-1.4E-2</v>
      </c>
      <c r="D793" s="1"/>
    </row>
    <row r="794" spans="1:4">
      <c r="A794" s="1">
        <v>42090</v>
      </c>
      <c r="B794">
        <v>-1.2E-2</v>
      </c>
      <c r="D794" s="1"/>
    </row>
    <row r="795" spans="1:4">
      <c r="A795" s="1">
        <v>42089</v>
      </c>
      <c r="B795">
        <v>-1.2E-2</v>
      </c>
      <c r="D795" s="1"/>
    </row>
    <row r="796" spans="1:4">
      <c r="A796" s="1">
        <v>42088</v>
      </c>
      <c r="B796">
        <v>-1.2E-2</v>
      </c>
      <c r="D796" s="1"/>
    </row>
    <row r="797" spans="1:4">
      <c r="A797" s="1">
        <v>42087</v>
      </c>
      <c r="B797">
        <v>-1.2E-2</v>
      </c>
      <c r="D797" s="1"/>
    </row>
    <row r="798" spans="1:4">
      <c r="A798" s="1">
        <v>42086</v>
      </c>
      <c r="B798">
        <v>-1.2E-2</v>
      </c>
      <c r="D798" s="1"/>
    </row>
    <row r="799" spans="1:4">
      <c r="A799" s="1">
        <v>42083</v>
      </c>
      <c r="B799">
        <v>-1.4E-2</v>
      </c>
      <c r="D799" s="1"/>
    </row>
    <row r="800" spans="1:4">
      <c r="A800" s="1">
        <v>42082</v>
      </c>
      <c r="B800">
        <v>-1.0999999999999999E-2</v>
      </c>
      <c r="D800" s="1"/>
    </row>
    <row r="801" spans="1:4">
      <c r="A801" s="1">
        <v>42081</v>
      </c>
      <c r="B801">
        <v>-1.0999999999999999E-2</v>
      </c>
      <c r="D801" s="1"/>
    </row>
    <row r="802" spans="1:4">
      <c r="A802" s="1">
        <v>42080</v>
      </c>
      <c r="B802">
        <v>-1.2E-2</v>
      </c>
      <c r="D802" s="1"/>
    </row>
    <row r="803" spans="1:4">
      <c r="A803" s="1">
        <v>42079</v>
      </c>
      <c r="B803">
        <v>-1.0999999999999999E-2</v>
      </c>
      <c r="D803" s="1"/>
    </row>
    <row r="804" spans="1:4">
      <c r="A804" s="1">
        <v>42076</v>
      </c>
      <c r="B804">
        <v>-0.01</v>
      </c>
      <c r="D804" s="1"/>
    </row>
    <row r="805" spans="1:4">
      <c r="A805" s="1">
        <v>42075</v>
      </c>
      <c r="B805">
        <v>-8.9999999999999993E-3</v>
      </c>
      <c r="D805" s="1"/>
    </row>
    <row r="806" spans="1:4">
      <c r="A806" s="1">
        <v>42074</v>
      </c>
      <c r="B806">
        <v>-1.0999999999999999E-2</v>
      </c>
      <c r="D806" s="1"/>
    </row>
    <row r="807" spans="1:4">
      <c r="A807" s="1">
        <v>42073</v>
      </c>
      <c r="B807">
        <v>-8.9999999999999993E-3</v>
      </c>
      <c r="D807" s="1"/>
    </row>
    <row r="808" spans="1:4">
      <c r="A808" s="1">
        <v>42072</v>
      </c>
      <c r="B808">
        <v>-8.0000000000000002E-3</v>
      </c>
      <c r="D808" s="1"/>
    </row>
    <row r="809" spans="1:4">
      <c r="A809" s="1">
        <v>42069</v>
      </c>
      <c r="B809">
        <v>-8.0000000000000002E-3</v>
      </c>
      <c r="D809" s="1"/>
    </row>
    <row r="810" spans="1:4">
      <c r="A810" s="1">
        <v>42068</v>
      </c>
      <c r="B810">
        <v>-7.0000000000000001E-3</v>
      </c>
      <c r="D810" s="1"/>
    </row>
    <row r="811" spans="1:4">
      <c r="A811" s="1">
        <v>42067</v>
      </c>
      <c r="B811">
        <v>-6.0000000000000001E-3</v>
      </c>
      <c r="D811" s="1"/>
    </row>
    <row r="812" spans="1:4">
      <c r="A812" s="1">
        <v>42066</v>
      </c>
      <c r="B812">
        <v>-6.0000000000000001E-3</v>
      </c>
      <c r="D812" s="1"/>
    </row>
    <row r="813" spans="1:4">
      <c r="A813" s="1">
        <v>42065</v>
      </c>
      <c r="B813">
        <v>-5.0000000000000001E-3</v>
      </c>
      <c r="D813" s="1"/>
    </row>
    <row r="814" spans="1:4">
      <c r="A814" s="1">
        <v>42062</v>
      </c>
      <c r="B814">
        <v>-5.0000000000000001E-3</v>
      </c>
      <c r="D814" s="1"/>
    </row>
    <row r="815" spans="1:4">
      <c r="A815" s="1">
        <v>42061</v>
      </c>
      <c r="B815">
        <v>-4.0000000000000001E-3</v>
      </c>
      <c r="D815" s="1"/>
    </row>
    <row r="816" spans="1:4">
      <c r="A816" s="1">
        <v>42060</v>
      </c>
      <c r="B816">
        <v>1E-3</v>
      </c>
      <c r="D816" s="1"/>
    </row>
    <row r="817" spans="1:4">
      <c r="A817" s="1">
        <v>42059</v>
      </c>
      <c r="B817">
        <v>1E-3</v>
      </c>
      <c r="D817" s="1"/>
    </row>
    <row r="818" spans="1:4">
      <c r="A818" s="1">
        <v>42058</v>
      </c>
      <c r="B818">
        <v>1E-3</v>
      </c>
      <c r="D818" s="1"/>
    </row>
    <row r="819" spans="1:4">
      <c r="A819" s="1">
        <v>42055</v>
      </c>
      <c r="B819">
        <v>1E-3</v>
      </c>
      <c r="D819" s="1"/>
    </row>
    <row r="820" spans="1:4">
      <c r="A820" s="1">
        <v>42054</v>
      </c>
      <c r="B820">
        <v>0</v>
      </c>
      <c r="D820" s="1"/>
    </row>
    <row r="821" spans="1:4">
      <c r="A821" s="1">
        <v>42053</v>
      </c>
      <c r="B821">
        <v>0</v>
      </c>
      <c r="D821" s="1"/>
    </row>
    <row r="822" spans="1:4">
      <c r="A822" s="1">
        <v>42052</v>
      </c>
      <c r="B822">
        <v>1E-3</v>
      </c>
      <c r="D822" s="1"/>
    </row>
    <row r="823" spans="1:4">
      <c r="A823" s="1">
        <v>42051</v>
      </c>
      <c r="B823">
        <v>1E-3</v>
      </c>
      <c r="D823" s="1"/>
    </row>
    <row r="824" spans="1:4">
      <c r="A824" s="1">
        <v>42048</v>
      </c>
      <c r="B824">
        <v>2E-3</v>
      </c>
      <c r="D824" s="1"/>
    </row>
    <row r="825" spans="1:4">
      <c r="A825" s="1">
        <v>42047</v>
      </c>
      <c r="B825">
        <v>2E-3</v>
      </c>
      <c r="D825" s="1"/>
    </row>
    <row r="826" spans="1:4">
      <c r="A826" s="1">
        <v>42046</v>
      </c>
      <c r="B826">
        <v>1E-3</v>
      </c>
      <c r="D826" s="1"/>
    </row>
    <row r="827" spans="1:4">
      <c r="A827" s="1">
        <v>42045</v>
      </c>
      <c r="B827">
        <v>0</v>
      </c>
      <c r="D827" s="1"/>
    </row>
    <row r="828" spans="1:4">
      <c r="A828" s="1">
        <v>42044</v>
      </c>
      <c r="B828">
        <v>-1E-3</v>
      </c>
      <c r="D828" s="1"/>
    </row>
    <row r="829" spans="1:4">
      <c r="A829" s="1">
        <v>42041</v>
      </c>
      <c r="B829">
        <v>2E-3</v>
      </c>
      <c r="D829" s="1"/>
    </row>
    <row r="830" spans="1:4">
      <c r="A830" s="1">
        <v>42040</v>
      </c>
      <c r="B830">
        <v>0</v>
      </c>
      <c r="D830" s="1"/>
    </row>
    <row r="831" spans="1:4">
      <c r="A831" s="1">
        <v>42039</v>
      </c>
      <c r="B831">
        <v>1E-3</v>
      </c>
      <c r="D831" s="1"/>
    </row>
    <row r="832" spans="1:4">
      <c r="A832" s="1">
        <v>42038</v>
      </c>
      <c r="B832">
        <v>1E-3</v>
      </c>
      <c r="D832" s="1"/>
    </row>
    <row r="833" spans="1:4">
      <c r="A833" s="1">
        <v>42037</v>
      </c>
      <c r="B833">
        <v>3.0000000000000001E-3</v>
      </c>
      <c r="D833" s="1"/>
    </row>
    <row r="834" spans="1:4">
      <c r="A834" s="1">
        <v>42034</v>
      </c>
      <c r="B834">
        <v>1E-3</v>
      </c>
      <c r="D834" s="1"/>
    </row>
    <row r="835" spans="1:4">
      <c r="A835" s="1">
        <v>42033</v>
      </c>
      <c r="B835">
        <v>1E-3</v>
      </c>
      <c r="D835" s="1"/>
    </row>
    <row r="836" spans="1:4">
      <c r="A836" s="1">
        <v>42032</v>
      </c>
      <c r="B836">
        <v>1E-3</v>
      </c>
      <c r="D836" s="1"/>
    </row>
    <row r="837" spans="1:4">
      <c r="A837" s="1">
        <v>42031</v>
      </c>
      <c r="B837">
        <v>5.0000000000000001E-3</v>
      </c>
      <c r="D837" s="1"/>
    </row>
    <row r="838" spans="1:4">
      <c r="A838" s="1">
        <v>42030</v>
      </c>
      <c r="B838">
        <v>2E-3</v>
      </c>
      <c r="D838" s="1"/>
    </row>
    <row r="839" spans="1:4">
      <c r="A839" s="1">
        <v>42027</v>
      </c>
      <c r="B839">
        <v>1E-3</v>
      </c>
      <c r="D839" s="1"/>
    </row>
    <row r="840" spans="1:4">
      <c r="A840" s="1">
        <v>42026</v>
      </c>
      <c r="B840">
        <v>-1E-3</v>
      </c>
      <c r="D840" s="1"/>
    </row>
    <row r="841" spans="1:4">
      <c r="A841" s="1">
        <v>42025</v>
      </c>
      <c r="B841">
        <v>-4.0000000000000001E-3</v>
      </c>
      <c r="D841" s="1"/>
    </row>
    <row r="842" spans="1:4">
      <c r="A842" s="1">
        <v>42024</v>
      </c>
      <c r="B842">
        <v>-5.0000000000000001E-3</v>
      </c>
      <c r="D842" s="1"/>
    </row>
    <row r="843" spans="1:4">
      <c r="A843" s="1">
        <v>42023</v>
      </c>
      <c r="B843">
        <v>-2E-3</v>
      </c>
      <c r="D843" s="1"/>
    </row>
    <row r="844" spans="1:4">
      <c r="A844" s="1">
        <v>42020</v>
      </c>
      <c r="B844">
        <v>2E-3</v>
      </c>
      <c r="D844" s="1"/>
    </row>
    <row r="845" spans="1:4">
      <c r="A845" s="1">
        <v>42019</v>
      </c>
      <c r="B845">
        <v>7.0000000000000001E-3</v>
      </c>
      <c r="D845" s="1"/>
    </row>
    <row r="846" spans="1:4">
      <c r="A846" s="1">
        <v>42018</v>
      </c>
      <c r="B846">
        <v>6.0000000000000001E-3</v>
      </c>
      <c r="D846" s="1"/>
    </row>
    <row r="847" spans="1:4">
      <c r="A847" s="1">
        <v>42017</v>
      </c>
      <c r="B847">
        <v>8.0000000000000002E-3</v>
      </c>
      <c r="D847" s="1"/>
    </row>
    <row r="848" spans="1:4">
      <c r="A848" s="1">
        <v>42016</v>
      </c>
      <c r="B848">
        <v>8.9999999999999993E-3</v>
      </c>
      <c r="D848" s="1"/>
    </row>
    <row r="849" spans="1:4">
      <c r="A849" s="1">
        <v>42013</v>
      </c>
      <c r="B849">
        <v>8.9999999999999993E-3</v>
      </c>
      <c r="D849" s="1"/>
    </row>
    <row r="850" spans="1:4">
      <c r="A850" s="1">
        <v>42012</v>
      </c>
      <c r="B850">
        <v>0.01</v>
      </c>
      <c r="D850" s="1"/>
    </row>
    <row r="851" spans="1:4">
      <c r="A851" s="1">
        <v>42011</v>
      </c>
      <c r="B851">
        <v>1.2E-2</v>
      </c>
      <c r="D851" s="1"/>
    </row>
    <row r="852" spans="1:4">
      <c r="A852" s="1">
        <v>42010</v>
      </c>
      <c r="B852">
        <v>1.4999999999999999E-2</v>
      </c>
      <c r="D852" s="1"/>
    </row>
    <row r="853" spans="1:4">
      <c r="A853" s="1">
        <v>42009</v>
      </c>
      <c r="B853">
        <v>1.4999999999999999E-2</v>
      </c>
      <c r="D853" s="1"/>
    </row>
    <row r="854" spans="1:4">
      <c r="A854" s="1">
        <v>42006</v>
      </c>
      <c r="B854">
        <v>1.6E-2</v>
      </c>
      <c r="D854" s="1"/>
    </row>
    <row r="855" spans="1:4">
      <c r="A855" s="1">
        <v>42004</v>
      </c>
      <c r="B855">
        <v>1.7999999999999999E-2</v>
      </c>
      <c r="D855" s="1"/>
    </row>
    <row r="856" spans="1:4">
      <c r="A856" s="1">
        <v>42003</v>
      </c>
      <c r="B856">
        <v>1.9E-2</v>
      </c>
      <c r="D856" s="1"/>
    </row>
    <row r="857" spans="1:4">
      <c r="A857" s="1">
        <v>42002</v>
      </c>
      <c r="B857">
        <v>2.4E-2</v>
      </c>
      <c r="D857" s="1"/>
    </row>
    <row r="858" spans="1:4">
      <c r="A858" s="1">
        <v>41997</v>
      </c>
      <c r="B858">
        <v>2.5000000000000001E-2</v>
      </c>
      <c r="D858" s="1"/>
    </row>
    <row r="859" spans="1:4">
      <c r="A859" s="1">
        <v>41996</v>
      </c>
      <c r="B859">
        <v>2.4E-2</v>
      </c>
      <c r="D859" s="1"/>
    </row>
    <row r="860" spans="1:4">
      <c r="A860" s="1">
        <v>41995</v>
      </c>
      <c r="B860">
        <v>2.5999999999999999E-2</v>
      </c>
      <c r="D860" s="1"/>
    </row>
    <row r="861" spans="1:4">
      <c r="A861" s="1">
        <v>41992</v>
      </c>
      <c r="B861">
        <v>2.5999999999999999E-2</v>
      </c>
      <c r="D861" s="1"/>
    </row>
    <row r="862" spans="1:4">
      <c r="A862" s="1">
        <v>41991</v>
      </c>
      <c r="B862">
        <v>2.5000000000000001E-2</v>
      </c>
      <c r="D862" s="1"/>
    </row>
    <row r="863" spans="1:4">
      <c r="A863" s="1">
        <v>41990</v>
      </c>
      <c r="B863">
        <v>2.5999999999999999E-2</v>
      </c>
      <c r="D863" s="1"/>
    </row>
    <row r="864" spans="1:4">
      <c r="A864" s="1">
        <v>41989</v>
      </c>
      <c r="B864">
        <v>2.5000000000000001E-2</v>
      </c>
      <c r="D864" s="1"/>
    </row>
    <row r="865" spans="1:4">
      <c r="A865" s="1">
        <v>41988</v>
      </c>
      <c r="B865">
        <v>2.4E-2</v>
      </c>
      <c r="D865" s="1"/>
    </row>
    <row r="866" spans="1:4">
      <c r="A866" s="1">
        <v>41985</v>
      </c>
      <c r="B866">
        <v>2.3E-2</v>
      </c>
      <c r="D866" s="1"/>
    </row>
    <row r="867" spans="1:4">
      <c r="A867" s="1">
        <v>41984</v>
      </c>
      <c r="B867">
        <v>2.1999999999999999E-2</v>
      </c>
      <c r="D867" s="1"/>
    </row>
    <row r="868" spans="1:4">
      <c r="A868" s="1">
        <v>41983</v>
      </c>
      <c r="B868">
        <v>2.1999999999999999E-2</v>
      </c>
      <c r="D868" s="1"/>
    </row>
    <row r="869" spans="1:4">
      <c r="A869" s="1">
        <v>41982</v>
      </c>
      <c r="B869">
        <v>2.4E-2</v>
      </c>
      <c r="D869" s="1"/>
    </row>
    <row r="870" spans="1:4">
      <c r="A870" s="1">
        <v>41981</v>
      </c>
      <c r="B870">
        <v>2.1999999999999999E-2</v>
      </c>
      <c r="D870" s="1"/>
    </row>
    <row r="871" spans="1:4">
      <c r="A871" s="1">
        <v>41978</v>
      </c>
      <c r="B871">
        <v>2.1999999999999999E-2</v>
      </c>
      <c r="D871" s="1"/>
    </row>
    <row r="872" spans="1:4">
      <c r="A872" s="1">
        <v>41977</v>
      </c>
      <c r="B872">
        <v>2.1999999999999999E-2</v>
      </c>
      <c r="D872" s="1"/>
    </row>
    <row r="873" spans="1:4">
      <c r="A873" s="1">
        <v>41976</v>
      </c>
      <c r="B873">
        <v>2.1999999999999999E-2</v>
      </c>
      <c r="D873" s="1"/>
    </row>
    <row r="874" spans="1:4">
      <c r="A874" s="1">
        <v>41975</v>
      </c>
      <c r="B874">
        <v>2.1999999999999999E-2</v>
      </c>
      <c r="D874" s="1"/>
    </row>
    <row r="875" spans="1:4">
      <c r="A875" s="1">
        <v>41974</v>
      </c>
      <c r="B875">
        <v>2.1000000000000001E-2</v>
      </c>
      <c r="D875" s="1"/>
    </row>
    <row r="876" spans="1:4">
      <c r="A876" s="1">
        <v>41971</v>
      </c>
      <c r="B876">
        <v>0.02</v>
      </c>
      <c r="D876" s="1"/>
    </row>
    <row r="877" spans="1:4">
      <c r="A877" s="1">
        <v>41970</v>
      </c>
      <c r="B877">
        <v>1.6E-2</v>
      </c>
      <c r="D877" s="1"/>
    </row>
    <row r="878" spans="1:4">
      <c r="A878" s="1">
        <v>41969</v>
      </c>
      <c r="B878">
        <v>8.9999999999999993E-3</v>
      </c>
      <c r="D878" s="1"/>
    </row>
    <row r="879" spans="1:4">
      <c r="A879" s="1">
        <v>41968</v>
      </c>
      <c r="B879">
        <v>8.9999999999999993E-3</v>
      </c>
      <c r="D879" s="1"/>
    </row>
    <row r="880" spans="1:4">
      <c r="A880" s="1">
        <v>41967</v>
      </c>
      <c r="B880">
        <v>8.9999999999999993E-3</v>
      </c>
      <c r="D880" s="1"/>
    </row>
    <row r="881" spans="1:4">
      <c r="A881" s="1">
        <v>41964</v>
      </c>
      <c r="B881">
        <v>8.9999999999999993E-3</v>
      </c>
      <c r="D881" s="1"/>
    </row>
    <row r="882" spans="1:4">
      <c r="A882" s="1">
        <v>41963</v>
      </c>
      <c r="B882">
        <v>8.9999999999999993E-3</v>
      </c>
      <c r="D882" s="1"/>
    </row>
    <row r="883" spans="1:4">
      <c r="A883" s="1">
        <v>41962</v>
      </c>
      <c r="B883">
        <v>8.9999999999999993E-3</v>
      </c>
      <c r="D883" s="1"/>
    </row>
    <row r="884" spans="1:4">
      <c r="A884" s="1">
        <v>41961</v>
      </c>
      <c r="B884">
        <v>8.9999999999999993E-3</v>
      </c>
      <c r="D884" s="1"/>
    </row>
    <row r="885" spans="1:4">
      <c r="A885" s="1">
        <v>41960</v>
      </c>
      <c r="B885">
        <v>8.0000000000000002E-3</v>
      </c>
      <c r="D885" s="1"/>
    </row>
    <row r="886" spans="1:4">
      <c r="A886" s="1">
        <v>41957</v>
      </c>
      <c r="B886">
        <v>8.0000000000000002E-3</v>
      </c>
      <c r="D886" s="1"/>
    </row>
    <row r="887" spans="1:4">
      <c r="A887" s="1">
        <v>41956</v>
      </c>
      <c r="B887">
        <v>8.0000000000000002E-3</v>
      </c>
      <c r="D887" s="1"/>
    </row>
    <row r="888" spans="1:4">
      <c r="A888" s="1">
        <v>41955</v>
      </c>
      <c r="B888">
        <v>8.9999999999999993E-3</v>
      </c>
      <c r="D888" s="1"/>
    </row>
    <row r="889" spans="1:4">
      <c r="A889" s="1">
        <v>41954</v>
      </c>
      <c r="B889">
        <v>8.9999999999999993E-3</v>
      </c>
      <c r="D889" s="1"/>
    </row>
    <row r="890" spans="1:4">
      <c r="A890" s="1">
        <v>41953</v>
      </c>
      <c r="B890">
        <v>8.9999999999999993E-3</v>
      </c>
      <c r="D890" s="1"/>
    </row>
    <row r="891" spans="1:4">
      <c r="A891" s="1">
        <v>41950</v>
      </c>
      <c r="B891">
        <v>8.0000000000000002E-3</v>
      </c>
      <c r="D891" s="1"/>
    </row>
    <row r="892" spans="1:4">
      <c r="A892" s="1">
        <v>41949</v>
      </c>
      <c r="B892">
        <v>8.9999999999999993E-3</v>
      </c>
      <c r="D892" s="1"/>
    </row>
    <row r="893" spans="1:4">
      <c r="A893" s="1">
        <v>41948</v>
      </c>
      <c r="B893">
        <v>8.9999999999999993E-3</v>
      </c>
      <c r="D893" s="1"/>
    </row>
    <row r="894" spans="1:4">
      <c r="A894" s="1">
        <v>41947</v>
      </c>
      <c r="B894">
        <v>8.9999999999999993E-3</v>
      </c>
      <c r="D894" s="1"/>
    </row>
    <row r="895" spans="1:4">
      <c r="A895" s="1">
        <v>41946</v>
      </c>
      <c r="B895">
        <v>0.01</v>
      </c>
      <c r="D895" s="1"/>
    </row>
    <row r="896" spans="1:4">
      <c r="A896" s="1">
        <v>41943</v>
      </c>
      <c r="B896">
        <v>0.01</v>
      </c>
      <c r="D896" s="1"/>
    </row>
    <row r="897" spans="1:4">
      <c r="A897" s="1">
        <v>41942</v>
      </c>
      <c r="B897">
        <v>0.01</v>
      </c>
      <c r="D897" s="1"/>
    </row>
    <row r="898" spans="1:4">
      <c r="A898" s="1">
        <v>41941</v>
      </c>
      <c r="B898">
        <v>0.01</v>
      </c>
      <c r="D898" s="1"/>
    </row>
    <row r="899" spans="1:4">
      <c r="A899" s="1">
        <v>41940</v>
      </c>
      <c r="B899">
        <v>1.2E-2</v>
      </c>
      <c r="D899" s="1"/>
    </row>
    <row r="900" spans="1:4">
      <c r="A900" s="1">
        <v>41939</v>
      </c>
      <c r="B900">
        <v>1.2E-2</v>
      </c>
      <c r="D900" s="1"/>
    </row>
    <row r="901" spans="1:4">
      <c r="A901" s="1">
        <v>41936</v>
      </c>
      <c r="B901">
        <v>1.2E-2</v>
      </c>
      <c r="D901" s="1"/>
    </row>
    <row r="902" spans="1:4">
      <c r="A902" s="1">
        <v>41935</v>
      </c>
      <c r="B902">
        <v>1.0999999999999999E-2</v>
      </c>
      <c r="D902" s="1"/>
    </row>
    <row r="903" spans="1:4">
      <c r="A903" s="1">
        <v>41934</v>
      </c>
      <c r="B903">
        <v>8.9999999999999993E-3</v>
      </c>
      <c r="D903" s="1"/>
    </row>
    <row r="904" spans="1:4">
      <c r="A904" s="1">
        <v>41933</v>
      </c>
      <c r="B904">
        <v>8.0000000000000002E-3</v>
      </c>
      <c r="D904" s="1"/>
    </row>
    <row r="905" spans="1:4">
      <c r="A905" s="1">
        <v>41932</v>
      </c>
      <c r="B905">
        <v>6.0000000000000001E-3</v>
      </c>
      <c r="D905" s="1"/>
    </row>
    <row r="906" spans="1:4">
      <c r="A906" s="1">
        <v>41929</v>
      </c>
      <c r="B906">
        <v>6.0000000000000001E-3</v>
      </c>
      <c r="D906" s="1"/>
    </row>
    <row r="907" spans="1:4">
      <c r="A907" s="1">
        <v>41928</v>
      </c>
      <c r="B907">
        <v>6.0000000000000001E-3</v>
      </c>
      <c r="D907" s="1"/>
    </row>
    <row r="908" spans="1:4">
      <c r="A908" s="1">
        <v>41927</v>
      </c>
      <c r="B908">
        <v>6.0000000000000001E-3</v>
      </c>
      <c r="D908" s="1"/>
    </row>
    <row r="909" spans="1:4">
      <c r="A909" s="1">
        <v>41926</v>
      </c>
      <c r="B909">
        <v>8.0000000000000002E-3</v>
      </c>
      <c r="D909" s="1"/>
    </row>
    <row r="910" spans="1:4">
      <c r="A910" s="1">
        <v>41925</v>
      </c>
      <c r="B910">
        <v>6.0000000000000001E-3</v>
      </c>
      <c r="D910" s="1"/>
    </row>
    <row r="911" spans="1:4">
      <c r="A911" s="1">
        <v>41922</v>
      </c>
      <c r="B911">
        <v>6.0000000000000001E-3</v>
      </c>
      <c r="D911" s="1"/>
    </row>
    <row r="912" spans="1:4">
      <c r="A912" s="1">
        <v>41921</v>
      </c>
      <c r="B912">
        <v>6.0000000000000001E-3</v>
      </c>
      <c r="D912" s="1"/>
    </row>
    <row r="913" spans="1:4">
      <c r="A913" s="1">
        <v>41920</v>
      </c>
      <c r="B913">
        <v>6.0000000000000001E-3</v>
      </c>
      <c r="D913" s="1"/>
    </row>
    <row r="914" spans="1:4">
      <c r="A914" s="1">
        <v>41919</v>
      </c>
      <c r="B914">
        <v>6.0000000000000001E-3</v>
      </c>
      <c r="D914" s="1"/>
    </row>
    <row r="915" spans="1:4">
      <c r="A915" s="1">
        <v>41918</v>
      </c>
      <c r="B915">
        <v>7.0000000000000001E-3</v>
      </c>
      <c r="D915" s="1"/>
    </row>
    <row r="916" spans="1:4">
      <c r="A916" s="1">
        <v>41915</v>
      </c>
      <c r="B916">
        <v>7.0000000000000001E-3</v>
      </c>
      <c r="D916" s="1"/>
    </row>
    <row r="917" spans="1:4">
      <c r="A917" s="1">
        <v>41914</v>
      </c>
      <c r="B917">
        <v>6.0000000000000001E-3</v>
      </c>
      <c r="D917" s="1"/>
    </row>
    <row r="918" spans="1:4">
      <c r="A918" s="1">
        <v>41913</v>
      </c>
      <c r="B918">
        <v>6.0000000000000001E-3</v>
      </c>
      <c r="D918" s="1"/>
    </row>
    <row r="919" spans="1:4">
      <c r="A919" s="1">
        <v>41912</v>
      </c>
      <c r="B919">
        <v>7.0000000000000001E-3</v>
      </c>
      <c r="D919" s="1"/>
    </row>
    <row r="920" spans="1:4">
      <c r="A920" s="1">
        <v>41911</v>
      </c>
      <c r="B920">
        <v>7.0000000000000001E-3</v>
      </c>
      <c r="D920" s="1"/>
    </row>
    <row r="921" spans="1:4">
      <c r="A921" s="1">
        <v>41908</v>
      </c>
      <c r="B921">
        <v>7.0000000000000001E-3</v>
      </c>
      <c r="D921" s="1"/>
    </row>
    <row r="922" spans="1:4">
      <c r="A922" s="1">
        <v>41907</v>
      </c>
      <c r="B922">
        <v>6.0000000000000001E-3</v>
      </c>
      <c r="D922" s="1"/>
    </row>
    <row r="923" spans="1:4">
      <c r="A923" s="1">
        <v>41906</v>
      </c>
      <c r="B923">
        <v>7.0000000000000001E-3</v>
      </c>
      <c r="D923" s="1"/>
    </row>
    <row r="924" spans="1:4">
      <c r="A924" s="1">
        <v>41905</v>
      </c>
      <c r="B924">
        <v>5.0000000000000001E-3</v>
      </c>
      <c r="D924" s="1"/>
    </row>
    <row r="925" spans="1:4">
      <c r="A925" s="1">
        <v>41904</v>
      </c>
      <c r="B925">
        <v>5.0000000000000001E-3</v>
      </c>
      <c r="D925" s="1"/>
    </row>
    <row r="926" spans="1:4">
      <c r="A926" s="1">
        <v>41901</v>
      </c>
      <c r="B926">
        <v>8.0000000000000002E-3</v>
      </c>
      <c r="D926" s="1"/>
    </row>
    <row r="927" spans="1:4">
      <c r="A927" s="1">
        <v>41900</v>
      </c>
      <c r="B927">
        <v>7.0000000000000001E-3</v>
      </c>
      <c r="D927" s="1"/>
    </row>
    <row r="928" spans="1:4">
      <c r="A928" s="1">
        <v>41899</v>
      </c>
      <c r="B928">
        <v>6.0000000000000001E-3</v>
      </c>
      <c r="D928" s="1"/>
    </row>
    <row r="929" spans="1:4">
      <c r="A929" s="1">
        <v>41898</v>
      </c>
      <c r="B929">
        <v>6.0000000000000001E-3</v>
      </c>
      <c r="D929" s="1"/>
    </row>
    <row r="930" spans="1:4">
      <c r="A930" s="1">
        <v>41897</v>
      </c>
      <c r="B930">
        <v>7.0000000000000001E-3</v>
      </c>
      <c r="D930" s="1"/>
    </row>
    <row r="931" spans="1:4">
      <c r="A931" s="1">
        <v>41894</v>
      </c>
      <c r="B931">
        <v>6.0000000000000001E-3</v>
      </c>
      <c r="D931" s="1"/>
    </row>
    <row r="932" spans="1:4">
      <c r="A932" s="1">
        <v>41893</v>
      </c>
      <c r="B932">
        <v>7.0000000000000001E-3</v>
      </c>
      <c r="D932" s="1"/>
    </row>
    <row r="933" spans="1:4">
      <c r="A933" s="1">
        <v>41892</v>
      </c>
      <c r="B933">
        <v>0.01</v>
      </c>
      <c r="D933" s="1"/>
    </row>
    <row r="934" spans="1:4">
      <c r="A934" s="1">
        <v>41891</v>
      </c>
      <c r="B934">
        <v>0.01</v>
      </c>
      <c r="D934" s="1"/>
    </row>
    <row r="935" spans="1:4">
      <c r="A935" s="1">
        <v>41890</v>
      </c>
      <c r="B935">
        <v>1.2999999999999999E-2</v>
      </c>
      <c r="D935" s="1"/>
    </row>
    <row r="936" spans="1:4">
      <c r="A936" s="1">
        <v>41887</v>
      </c>
      <c r="B936">
        <v>1.9E-2</v>
      </c>
      <c r="D936" s="1"/>
    </row>
    <row r="937" spans="1:4">
      <c r="A937" s="1">
        <v>41886</v>
      </c>
      <c r="B937">
        <v>5.8999999999999997E-2</v>
      </c>
      <c r="D937" s="1"/>
    </row>
    <row r="938" spans="1:4">
      <c r="A938" s="1">
        <v>41885</v>
      </c>
      <c r="B938">
        <v>6.0999999999999999E-2</v>
      </c>
      <c r="D938" s="1"/>
    </row>
    <row r="939" spans="1:4">
      <c r="A939" s="1">
        <v>41884</v>
      </c>
      <c r="B939">
        <v>0.06</v>
      </c>
      <c r="D939" s="1"/>
    </row>
    <row r="940" spans="1:4">
      <c r="A940" s="1">
        <v>41883</v>
      </c>
      <c r="B940">
        <v>6.6000000000000003E-2</v>
      </c>
      <c r="D940" s="1"/>
    </row>
    <row r="941" spans="1:4">
      <c r="A941" s="1">
        <v>41880</v>
      </c>
      <c r="B941">
        <v>6.7000000000000004E-2</v>
      </c>
      <c r="D941" s="1"/>
    </row>
    <row r="942" spans="1:4">
      <c r="A942" s="1">
        <v>41879</v>
      </c>
      <c r="B942">
        <v>6.8000000000000005E-2</v>
      </c>
      <c r="D942" s="1"/>
    </row>
    <row r="943" spans="1:4">
      <c r="A943" s="1">
        <v>41878</v>
      </c>
      <c r="B943">
        <v>6.9000000000000006E-2</v>
      </c>
      <c r="D943" s="1"/>
    </row>
    <row r="944" spans="1:4">
      <c r="A944" s="1">
        <v>41877</v>
      </c>
      <c r="B944">
        <v>7.0999999999999994E-2</v>
      </c>
      <c r="D944" s="1"/>
    </row>
    <row r="945" spans="1:4">
      <c r="A945" s="1">
        <v>41876</v>
      </c>
      <c r="B945">
        <v>7.3999999999999996E-2</v>
      </c>
      <c r="D945" s="1"/>
    </row>
    <row r="946" spans="1:4">
      <c r="A946" s="1">
        <v>41873</v>
      </c>
      <c r="B946">
        <v>7.9000000000000001E-2</v>
      </c>
      <c r="D946" s="1"/>
    </row>
    <row r="947" spans="1:4">
      <c r="A947" s="1">
        <v>41872</v>
      </c>
      <c r="B947">
        <v>8.1000000000000003E-2</v>
      </c>
      <c r="D947" s="1"/>
    </row>
    <row r="948" spans="1:4">
      <c r="A948" s="1">
        <v>41871</v>
      </c>
      <c r="B948">
        <v>8.4000000000000005E-2</v>
      </c>
      <c r="D948" s="1"/>
    </row>
    <row r="949" spans="1:4">
      <c r="A949" s="1">
        <v>41870</v>
      </c>
      <c r="B949">
        <v>8.6999999999999994E-2</v>
      </c>
      <c r="D949" s="1"/>
    </row>
    <row r="950" spans="1:4">
      <c r="A950" s="1">
        <v>41869</v>
      </c>
      <c r="B950">
        <v>8.8999999999999996E-2</v>
      </c>
      <c r="D950" s="1"/>
    </row>
    <row r="951" spans="1:4">
      <c r="A951" s="1">
        <v>41866</v>
      </c>
      <c r="B951">
        <v>8.7999999999999995E-2</v>
      </c>
      <c r="D951" s="1"/>
    </row>
    <row r="952" spans="1:4">
      <c r="A952" s="1">
        <v>41865</v>
      </c>
      <c r="B952">
        <v>8.8999999999999996E-2</v>
      </c>
      <c r="D952" s="1"/>
    </row>
    <row r="953" spans="1:4">
      <c r="A953" s="1">
        <v>41864</v>
      </c>
      <c r="B953">
        <v>0.09</v>
      </c>
      <c r="D953" s="1"/>
    </row>
    <row r="954" spans="1:4">
      <c r="A954" s="1">
        <v>41863</v>
      </c>
      <c r="B954">
        <v>9.0999999999999998E-2</v>
      </c>
      <c r="D954" s="1"/>
    </row>
    <row r="955" spans="1:4">
      <c r="A955" s="1">
        <v>41862</v>
      </c>
      <c r="B955">
        <v>9.1999999999999998E-2</v>
      </c>
      <c r="D955" s="1"/>
    </row>
    <row r="956" spans="1:4">
      <c r="A956" s="1">
        <v>41859</v>
      </c>
      <c r="B956">
        <v>9.4E-2</v>
      </c>
      <c r="D956" s="1"/>
    </row>
    <row r="957" spans="1:4">
      <c r="A957" s="1">
        <v>41858</v>
      </c>
      <c r="B957">
        <v>9.6000000000000002E-2</v>
      </c>
      <c r="D957" s="1"/>
    </row>
    <row r="958" spans="1:4">
      <c r="A958" s="1">
        <v>41857</v>
      </c>
      <c r="B958">
        <v>9.6000000000000002E-2</v>
      </c>
      <c r="D958" s="1"/>
    </row>
    <row r="959" spans="1:4">
      <c r="A959" s="1">
        <v>41856</v>
      </c>
      <c r="B959">
        <v>9.7000000000000003E-2</v>
      </c>
      <c r="D959" s="1"/>
    </row>
    <row r="960" spans="1:4">
      <c r="A960" s="1">
        <v>41855</v>
      </c>
      <c r="B960">
        <v>9.6000000000000002E-2</v>
      </c>
      <c r="D960" s="1"/>
    </row>
    <row r="961" spans="1:4">
      <c r="A961" s="1">
        <v>41852</v>
      </c>
      <c r="B961">
        <v>9.7000000000000003E-2</v>
      </c>
      <c r="D961" s="1"/>
    </row>
    <row r="962" spans="1:4">
      <c r="A962" s="1">
        <v>41851</v>
      </c>
      <c r="B962">
        <v>9.8000000000000004E-2</v>
      </c>
      <c r="D962" s="1"/>
    </row>
    <row r="963" spans="1:4">
      <c r="A963" s="1">
        <v>41850</v>
      </c>
      <c r="B963">
        <v>9.8000000000000004E-2</v>
      </c>
      <c r="D963" s="1"/>
    </row>
    <row r="964" spans="1:4">
      <c r="A964" s="1">
        <v>41849</v>
      </c>
      <c r="B964">
        <v>9.9000000000000005E-2</v>
      </c>
      <c r="D964" s="1"/>
    </row>
    <row r="965" spans="1:4">
      <c r="A965" s="1">
        <v>41848</v>
      </c>
      <c r="B965">
        <v>9.9000000000000005E-2</v>
      </c>
      <c r="D965" s="1"/>
    </row>
    <row r="966" spans="1:4">
      <c r="A966" s="1">
        <v>41845</v>
      </c>
      <c r="B966">
        <v>0.1</v>
      </c>
      <c r="D966" s="1"/>
    </row>
    <row r="967" spans="1:4">
      <c r="A967" s="1">
        <v>41844</v>
      </c>
      <c r="B967">
        <v>9.9000000000000005E-2</v>
      </c>
      <c r="D967" s="1"/>
    </row>
    <row r="968" spans="1:4">
      <c r="A968" s="1">
        <v>41843</v>
      </c>
      <c r="B968">
        <v>9.8000000000000004E-2</v>
      </c>
      <c r="D968" s="1"/>
    </row>
    <row r="969" spans="1:4">
      <c r="A969" s="1">
        <v>41842</v>
      </c>
      <c r="B969">
        <v>9.6000000000000002E-2</v>
      </c>
      <c r="D969" s="1"/>
    </row>
    <row r="970" spans="1:4">
      <c r="A970" s="1">
        <v>41841</v>
      </c>
      <c r="B970">
        <v>9.6000000000000002E-2</v>
      </c>
      <c r="D970" s="1"/>
    </row>
    <row r="971" spans="1:4">
      <c r="A971" s="1">
        <v>41838</v>
      </c>
      <c r="B971">
        <v>9.1999999999999998E-2</v>
      </c>
      <c r="D971" s="1"/>
    </row>
    <row r="972" spans="1:4">
      <c r="A972" s="1">
        <v>41837</v>
      </c>
      <c r="B972">
        <v>9.0999999999999998E-2</v>
      </c>
      <c r="D972" s="1"/>
    </row>
    <row r="973" spans="1:4">
      <c r="A973" s="1">
        <v>41836</v>
      </c>
      <c r="B973">
        <v>9.0999999999999998E-2</v>
      </c>
      <c r="D973" s="1"/>
    </row>
    <row r="974" spans="1:4">
      <c r="A974" s="1">
        <v>41835</v>
      </c>
      <c r="B974">
        <v>9.1999999999999998E-2</v>
      </c>
      <c r="D974" s="1"/>
    </row>
    <row r="975" spans="1:4">
      <c r="A975" s="1">
        <v>41834</v>
      </c>
      <c r="B975">
        <v>9.1999999999999998E-2</v>
      </c>
      <c r="D975" s="1"/>
    </row>
    <row r="976" spans="1:4">
      <c r="A976" s="1">
        <v>41831</v>
      </c>
      <c r="B976">
        <v>9.2999999999999999E-2</v>
      </c>
      <c r="D976" s="1"/>
    </row>
    <row r="977" spans="1:4">
      <c r="A977" s="1">
        <v>41830</v>
      </c>
      <c r="B977">
        <v>9.4E-2</v>
      </c>
      <c r="D977" s="1"/>
    </row>
    <row r="978" spans="1:4">
      <c r="A978" s="1">
        <v>41829</v>
      </c>
      <c r="B978">
        <v>9.5000000000000001E-2</v>
      </c>
      <c r="D978" s="1"/>
    </row>
    <row r="979" spans="1:4">
      <c r="A979" s="1">
        <v>41828</v>
      </c>
      <c r="B979">
        <v>9.6000000000000002E-2</v>
      </c>
      <c r="D979" s="1"/>
    </row>
    <row r="980" spans="1:4">
      <c r="A980" s="1">
        <v>41827</v>
      </c>
      <c r="B980">
        <v>9.7000000000000003E-2</v>
      </c>
      <c r="D980" s="1"/>
    </row>
    <row r="981" spans="1:4">
      <c r="A981" s="1">
        <v>41824</v>
      </c>
      <c r="B981">
        <v>9.7000000000000003E-2</v>
      </c>
      <c r="D981" s="1"/>
    </row>
    <row r="982" spans="1:4">
      <c r="A982" s="1">
        <v>41823</v>
      </c>
      <c r="B982">
        <v>9.7000000000000003E-2</v>
      </c>
      <c r="D982" s="1"/>
    </row>
    <row r="983" spans="1:4">
      <c r="A983" s="1">
        <v>41822</v>
      </c>
      <c r="B983">
        <v>9.6000000000000002E-2</v>
      </c>
      <c r="D983" s="1"/>
    </row>
    <row r="984" spans="1:4">
      <c r="A984" s="1">
        <v>41821</v>
      </c>
      <c r="B984">
        <v>9.8000000000000004E-2</v>
      </c>
      <c r="D984" s="1"/>
    </row>
    <row r="985" spans="1:4">
      <c r="A985" s="1">
        <v>41820</v>
      </c>
      <c r="B985">
        <v>9.9000000000000005E-2</v>
      </c>
      <c r="D985" s="1"/>
    </row>
    <row r="986" spans="1:4">
      <c r="A986" s="1">
        <v>41817</v>
      </c>
      <c r="B986">
        <v>0.10100000000000001</v>
      </c>
      <c r="D986" s="1"/>
    </row>
    <row r="987" spans="1:4">
      <c r="A987" s="1">
        <v>41816</v>
      </c>
      <c r="B987">
        <v>0.10299999999999999</v>
      </c>
      <c r="D987" s="1"/>
    </row>
    <row r="988" spans="1:4">
      <c r="A988" s="1">
        <v>41815</v>
      </c>
      <c r="B988">
        <v>0.10299999999999999</v>
      </c>
      <c r="D988" s="1"/>
    </row>
    <row r="989" spans="1:4">
      <c r="A989" s="1">
        <v>41814</v>
      </c>
      <c r="B989">
        <v>0.104</v>
      </c>
      <c r="D989" s="1"/>
    </row>
    <row r="990" spans="1:4">
      <c r="A990" s="1">
        <v>41813</v>
      </c>
      <c r="B990">
        <v>0.105</v>
      </c>
      <c r="D990" s="1"/>
    </row>
    <row r="991" spans="1:4">
      <c r="A991" s="1">
        <v>41810</v>
      </c>
      <c r="B991">
        <v>0.108</v>
      </c>
      <c r="D991" s="1"/>
    </row>
    <row r="992" spans="1:4">
      <c r="A992" s="1">
        <v>41809</v>
      </c>
      <c r="B992">
        <v>0.109</v>
      </c>
      <c r="D992" s="1"/>
    </row>
    <row r="993" spans="1:4">
      <c r="A993" s="1">
        <v>41808</v>
      </c>
      <c r="B993">
        <v>0.113</v>
      </c>
      <c r="D993" s="1"/>
    </row>
    <row r="994" spans="1:4">
      <c r="A994" s="1">
        <v>41807</v>
      </c>
      <c r="B994">
        <v>0.11899999999999999</v>
      </c>
      <c r="D994" s="1"/>
    </row>
    <row r="995" spans="1:4">
      <c r="A995" s="1">
        <v>41806</v>
      </c>
      <c r="B995">
        <v>0.126</v>
      </c>
      <c r="D995" s="1"/>
    </row>
    <row r="996" spans="1:4">
      <c r="A996" s="1">
        <v>41803</v>
      </c>
      <c r="B996">
        <v>0.14000000000000001</v>
      </c>
      <c r="D996" s="1"/>
    </row>
    <row r="997" spans="1:4">
      <c r="A997" s="1">
        <v>41802</v>
      </c>
      <c r="B997">
        <v>0.156</v>
      </c>
      <c r="D997" s="1"/>
    </row>
    <row r="998" spans="1:4">
      <c r="A998" s="1">
        <v>41801</v>
      </c>
      <c r="B998">
        <v>0.17899999999999999</v>
      </c>
      <c r="D998" s="1"/>
    </row>
    <row r="999" spans="1:4">
      <c r="A999" s="1">
        <v>41800</v>
      </c>
      <c r="B999">
        <v>0.188</v>
      </c>
      <c r="D999" s="1"/>
    </row>
    <row r="1000" spans="1:4">
      <c r="A1000" s="1">
        <v>41799</v>
      </c>
      <c r="B1000">
        <v>0.192</v>
      </c>
      <c r="D1000" s="1"/>
    </row>
    <row r="1001" spans="1:4">
      <c r="A1001" s="1">
        <v>41796</v>
      </c>
      <c r="B1001">
        <v>0.19700000000000001</v>
      </c>
      <c r="D1001" s="1"/>
    </row>
    <row r="1002" spans="1:4">
      <c r="A1002" s="1">
        <v>41795</v>
      </c>
      <c r="B1002">
        <v>0.23</v>
      </c>
      <c r="D1002" s="1"/>
    </row>
    <row r="1003" spans="1:4">
      <c r="A1003" s="1">
        <v>41794</v>
      </c>
      <c r="B1003">
        <v>0.24099999999999999</v>
      </c>
      <c r="D1003" s="1"/>
    </row>
    <row r="1004" spans="1:4">
      <c r="A1004" s="1">
        <v>41793</v>
      </c>
      <c r="B1004">
        <v>0.248</v>
      </c>
      <c r="D1004" s="1"/>
    </row>
    <row r="1005" spans="1:4">
      <c r="A1005" s="1">
        <v>41792</v>
      </c>
      <c r="B1005">
        <v>0.25</v>
      </c>
      <c r="D1005" s="1"/>
    </row>
    <row r="1006" spans="1:4">
      <c r="A1006" s="1">
        <v>41789</v>
      </c>
      <c r="B1006">
        <v>0.251</v>
      </c>
      <c r="D1006" s="1"/>
    </row>
    <row r="1007" spans="1:4">
      <c r="A1007" s="1">
        <v>41788</v>
      </c>
      <c r="B1007">
        <v>0.251</v>
      </c>
      <c r="D1007" s="1"/>
    </row>
    <row r="1008" spans="1:4">
      <c r="A1008" s="1">
        <v>41787</v>
      </c>
      <c r="B1008">
        <v>0.255</v>
      </c>
      <c r="D1008" s="1"/>
    </row>
    <row r="1009" spans="1:4">
      <c r="A1009" s="1">
        <v>41786</v>
      </c>
      <c r="B1009">
        <v>0.25700000000000001</v>
      </c>
      <c r="D1009" s="1"/>
    </row>
    <row r="1010" spans="1:4">
      <c r="A1010" s="1">
        <v>41785</v>
      </c>
      <c r="B1010">
        <v>0.25800000000000001</v>
      </c>
      <c r="D1010" s="1"/>
    </row>
    <row r="1011" spans="1:4">
      <c r="A1011" s="1">
        <v>41782</v>
      </c>
      <c r="B1011">
        <v>0.26100000000000001</v>
      </c>
      <c r="D1011" s="1"/>
    </row>
    <row r="1012" spans="1:4">
      <c r="A1012" s="1">
        <v>41781</v>
      </c>
      <c r="B1012">
        <v>0.26200000000000001</v>
      </c>
      <c r="D1012" s="1"/>
    </row>
    <row r="1013" spans="1:4">
      <c r="A1013" s="1">
        <v>41780</v>
      </c>
      <c r="B1013">
        <v>0.25900000000000001</v>
      </c>
      <c r="D1013" s="1"/>
    </row>
    <row r="1014" spans="1:4">
      <c r="A1014" s="1">
        <v>41779</v>
      </c>
      <c r="B1014">
        <v>0.25600000000000001</v>
      </c>
      <c r="D1014" s="1"/>
    </row>
    <row r="1015" spans="1:4">
      <c r="A1015" s="1">
        <v>41778</v>
      </c>
      <c r="B1015">
        <v>0.25700000000000001</v>
      </c>
      <c r="D1015" s="1"/>
    </row>
    <row r="1016" spans="1:4">
      <c r="A1016" s="1">
        <v>41775</v>
      </c>
      <c r="B1016">
        <v>0.25700000000000001</v>
      </c>
      <c r="D1016" s="1"/>
    </row>
    <row r="1017" spans="1:4">
      <c r="A1017" s="1">
        <v>41774</v>
      </c>
      <c r="B1017">
        <v>0.25900000000000001</v>
      </c>
      <c r="D1017" s="1"/>
    </row>
    <row r="1018" spans="1:4">
      <c r="A1018" s="1">
        <v>41773</v>
      </c>
      <c r="B1018">
        <v>0.26300000000000001</v>
      </c>
      <c r="D1018" s="1"/>
    </row>
    <row r="1019" spans="1:4">
      <c r="A1019" s="1">
        <v>41772</v>
      </c>
      <c r="B1019">
        <v>0.26800000000000002</v>
      </c>
      <c r="D1019" s="1"/>
    </row>
    <row r="1020" spans="1:4">
      <c r="A1020" s="1">
        <v>41771</v>
      </c>
      <c r="B1020">
        <v>0.26700000000000002</v>
      </c>
      <c r="D1020" s="1"/>
    </row>
    <row r="1021" spans="1:4">
      <c r="A1021" s="1">
        <v>41768</v>
      </c>
      <c r="B1021">
        <v>0.26600000000000001</v>
      </c>
      <c r="D1021" s="1"/>
    </row>
    <row r="1022" spans="1:4">
      <c r="A1022" s="1">
        <v>41767</v>
      </c>
      <c r="B1022">
        <v>0.26200000000000001</v>
      </c>
      <c r="D1022" s="1"/>
    </row>
    <row r="1023" spans="1:4">
      <c r="A1023" s="1">
        <v>41766</v>
      </c>
      <c r="B1023">
        <v>0.26200000000000001</v>
      </c>
      <c r="D1023" s="1"/>
    </row>
    <row r="1024" spans="1:4">
      <c r="A1024" s="1">
        <v>41765</v>
      </c>
      <c r="B1024">
        <v>0.25700000000000001</v>
      </c>
      <c r="D1024" s="1"/>
    </row>
    <row r="1025" spans="1:4">
      <c r="A1025" s="1">
        <v>41764</v>
      </c>
      <c r="B1025">
        <v>0.25800000000000001</v>
      </c>
      <c r="D1025" s="1"/>
    </row>
    <row r="1026" spans="1:4">
      <c r="A1026" s="1">
        <v>41761</v>
      </c>
      <c r="B1026">
        <v>0.25800000000000001</v>
      </c>
      <c r="D1026" s="1"/>
    </row>
    <row r="1027" spans="1:4">
      <c r="A1027" s="1">
        <v>41759</v>
      </c>
      <c r="B1027">
        <v>0.26100000000000001</v>
      </c>
      <c r="D1027" s="1"/>
    </row>
    <row r="1028" spans="1:4">
      <c r="A1028" s="1">
        <v>41758</v>
      </c>
      <c r="B1028">
        <v>0.26900000000000002</v>
      </c>
      <c r="D1028" s="1"/>
    </row>
    <row r="1029" spans="1:4">
      <c r="A1029" s="1">
        <v>41757</v>
      </c>
      <c r="B1029">
        <v>0.26900000000000002</v>
      </c>
      <c r="D1029" s="1"/>
    </row>
    <row r="1030" spans="1:4">
      <c r="A1030" s="1">
        <v>41754</v>
      </c>
      <c r="B1030">
        <v>0.26900000000000002</v>
      </c>
      <c r="D1030" s="1"/>
    </row>
    <row r="1031" spans="1:4">
      <c r="A1031" s="1">
        <v>41753</v>
      </c>
      <c r="B1031">
        <v>0.26100000000000001</v>
      </c>
      <c r="D1031" s="1"/>
    </row>
    <row r="1032" spans="1:4">
      <c r="A1032" s="1">
        <v>41752</v>
      </c>
      <c r="B1032">
        <v>0.253</v>
      </c>
      <c r="D1032" s="1"/>
    </row>
    <row r="1033" spans="1:4">
      <c r="A1033" s="1">
        <v>41751</v>
      </c>
      <c r="B1033">
        <v>0.248</v>
      </c>
      <c r="D1033" s="1"/>
    </row>
    <row r="1034" spans="1:4">
      <c r="A1034" s="1">
        <v>41746</v>
      </c>
      <c r="B1034">
        <v>0.246</v>
      </c>
      <c r="D1034" s="1"/>
    </row>
    <row r="1035" spans="1:4">
      <c r="A1035" s="1">
        <v>41745</v>
      </c>
      <c r="B1035">
        <v>0.248</v>
      </c>
      <c r="D1035" s="1"/>
    </row>
    <row r="1036" spans="1:4">
      <c r="A1036" s="1">
        <v>41744</v>
      </c>
      <c r="B1036">
        <v>0.251</v>
      </c>
      <c r="D1036" s="1"/>
    </row>
    <row r="1037" spans="1:4">
      <c r="A1037" s="1">
        <v>41743</v>
      </c>
      <c r="B1037">
        <v>0.252</v>
      </c>
      <c r="D1037" s="1"/>
    </row>
    <row r="1038" spans="1:4">
      <c r="A1038" s="1">
        <v>41740</v>
      </c>
      <c r="B1038">
        <v>0.253</v>
      </c>
      <c r="D1038" s="1"/>
    </row>
    <row r="1039" spans="1:4">
      <c r="A1039" s="1">
        <v>41739</v>
      </c>
      <c r="B1039">
        <v>0.251</v>
      </c>
      <c r="D1039" s="1"/>
    </row>
    <row r="1040" spans="1:4">
      <c r="A1040" s="1">
        <v>41738</v>
      </c>
      <c r="B1040">
        <v>0.251</v>
      </c>
      <c r="D1040" s="1"/>
    </row>
    <row r="1041" spans="1:4">
      <c r="A1041" s="1">
        <v>41737</v>
      </c>
      <c r="B1041">
        <v>0.251</v>
      </c>
      <c r="D1041" s="1"/>
    </row>
    <row r="1042" spans="1:4">
      <c r="A1042" s="1">
        <v>41736</v>
      </c>
      <c r="B1042">
        <v>0.252</v>
      </c>
      <c r="D1042" s="1"/>
    </row>
    <row r="1043" spans="1:4">
      <c r="A1043" s="1">
        <v>41733</v>
      </c>
      <c r="B1043">
        <v>0.249</v>
      </c>
      <c r="D1043" s="1"/>
    </row>
    <row r="1044" spans="1:4">
      <c r="A1044" s="1">
        <v>41732</v>
      </c>
      <c r="B1044">
        <v>0.24</v>
      </c>
      <c r="D1044" s="1"/>
    </row>
    <row r="1045" spans="1:4">
      <c r="A1045" s="1">
        <v>41731</v>
      </c>
      <c r="B1045">
        <v>0.24199999999999999</v>
      </c>
      <c r="D1045" s="1"/>
    </row>
    <row r="1046" spans="1:4">
      <c r="A1046" s="1">
        <v>41730</v>
      </c>
      <c r="B1046">
        <v>0.23499999999999999</v>
      </c>
      <c r="D1046" s="1"/>
    </row>
  </sheetData>
  <sortState xmlns:xlrd2="http://schemas.microsoft.com/office/spreadsheetml/2017/richdata2" ref="D7:E1046">
    <sortCondition ref="D7:D104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46"/>
  <sheetViews>
    <sheetView workbookViewId="0">
      <selection activeCell="A45" sqref="A45"/>
    </sheetView>
  </sheetViews>
  <sheetFormatPr baseColWidth="10" defaultColWidth="19.5" defaultRowHeight="15"/>
  <cols>
    <col min="1" max="1" width="14.6640625" customWidth="1"/>
    <col min="2" max="2" width="16.1640625" customWidth="1"/>
  </cols>
  <sheetData>
    <row r="1" spans="1:2">
      <c r="A1" t="s">
        <v>0</v>
      </c>
      <c r="B1" t="s">
        <v>12</v>
      </c>
    </row>
    <row r="2" spans="1:2">
      <c r="A2" t="s">
        <v>1</v>
      </c>
      <c r="B2" s="2">
        <v>41730</v>
      </c>
    </row>
    <row r="3" spans="1:2">
      <c r="A3" t="s">
        <v>2</v>
      </c>
      <c r="B3" s="2">
        <v>43215</v>
      </c>
    </row>
    <row r="4" spans="1:2">
      <c r="A4" t="s">
        <v>3</v>
      </c>
      <c r="B4" t="s">
        <v>4</v>
      </c>
    </row>
    <row r="6" spans="1:2">
      <c r="A6" t="s">
        <v>8</v>
      </c>
      <c r="B6" t="s">
        <v>9</v>
      </c>
    </row>
    <row r="7" spans="1:2">
      <c r="A7" s="1">
        <v>43215</v>
      </c>
      <c r="B7">
        <v>-0.32800000000000001</v>
      </c>
    </row>
    <row r="8" spans="1:2">
      <c r="A8" s="1">
        <v>43214</v>
      </c>
      <c r="B8">
        <v>-0.32800000000000001</v>
      </c>
    </row>
    <row r="9" spans="1:2">
      <c r="A9" s="1">
        <v>43213</v>
      </c>
      <c r="B9">
        <v>-0.32800000000000001</v>
      </c>
    </row>
    <row r="10" spans="1:2">
      <c r="A10" s="1">
        <v>43210</v>
      </c>
      <c r="B10">
        <v>-0.32800000000000001</v>
      </c>
    </row>
    <row r="11" spans="1:2">
      <c r="A11" s="1">
        <v>43209</v>
      </c>
      <c r="B11">
        <v>-0.32800000000000001</v>
      </c>
    </row>
    <row r="12" spans="1:2">
      <c r="A12" s="1">
        <v>43208</v>
      </c>
      <c r="B12">
        <v>-0.32800000000000001</v>
      </c>
    </row>
    <row r="13" spans="1:2">
      <c r="A13" s="1">
        <v>43207</v>
      </c>
      <c r="B13">
        <v>-0.32800000000000001</v>
      </c>
    </row>
    <row r="14" spans="1:2">
      <c r="A14" s="1">
        <v>43206</v>
      </c>
      <c r="B14">
        <v>-0.32900000000000001</v>
      </c>
    </row>
    <row r="15" spans="1:2">
      <c r="A15" s="1">
        <v>43203</v>
      </c>
      <c r="B15">
        <v>-0.32900000000000001</v>
      </c>
    </row>
    <row r="16" spans="1:2">
      <c r="A16" s="1">
        <v>43202</v>
      </c>
      <c r="B16">
        <v>-0.32900000000000001</v>
      </c>
    </row>
    <row r="17" spans="1:2">
      <c r="A17" s="1">
        <v>43201</v>
      </c>
      <c r="B17">
        <v>-0.32900000000000001</v>
      </c>
    </row>
    <row r="18" spans="1:2">
      <c r="A18" s="1">
        <v>43200</v>
      </c>
      <c r="B18">
        <v>-0.32900000000000001</v>
      </c>
    </row>
    <row r="19" spans="1:2">
      <c r="A19" s="1">
        <v>43199</v>
      </c>
      <c r="B19">
        <v>-0.32900000000000001</v>
      </c>
    </row>
    <row r="20" spans="1:2">
      <c r="A20" s="1">
        <v>43196</v>
      </c>
      <c r="B20">
        <v>-0.32900000000000001</v>
      </c>
    </row>
    <row r="21" spans="1:2">
      <c r="A21" s="1">
        <v>43195</v>
      </c>
      <c r="B21">
        <v>-0.32800000000000001</v>
      </c>
    </row>
    <row r="22" spans="1:2">
      <c r="A22" s="1">
        <v>43194</v>
      </c>
      <c r="B22">
        <v>-0.32800000000000001</v>
      </c>
    </row>
    <row r="23" spans="1:2">
      <c r="A23" s="1">
        <v>43193</v>
      </c>
      <c r="B23">
        <v>-0.32800000000000001</v>
      </c>
    </row>
    <row r="24" spans="1:2">
      <c r="A24" s="1">
        <v>43188</v>
      </c>
      <c r="B24">
        <v>-0.32800000000000001</v>
      </c>
    </row>
    <row r="25" spans="1:2">
      <c r="A25" s="1">
        <v>43187</v>
      </c>
      <c r="B25">
        <v>-0.32900000000000001</v>
      </c>
    </row>
    <row r="26" spans="1:2">
      <c r="A26" s="1">
        <v>43186</v>
      </c>
      <c r="B26">
        <v>-0.32900000000000001</v>
      </c>
    </row>
    <row r="27" spans="1:2">
      <c r="A27" s="1">
        <v>43185</v>
      </c>
      <c r="B27">
        <v>-0.32900000000000001</v>
      </c>
    </row>
    <row r="28" spans="1:2">
      <c r="A28" s="1">
        <v>43182</v>
      </c>
      <c r="B28">
        <v>-0.32900000000000001</v>
      </c>
    </row>
    <row r="29" spans="1:2">
      <c r="A29" s="1">
        <v>43181</v>
      </c>
      <c r="B29">
        <v>-0.32900000000000001</v>
      </c>
    </row>
    <row r="30" spans="1:2">
      <c r="A30" s="1">
        <v>43180</v>
      </c>
      <c r="B30">
        <v>-0.32900000000000001</v>
      </c>
    </row>
    <row r="31" spans="1:2">
      <c r="A31" s="1">
        <v>43179</v>
      </c>
      <c r="B31">
        <v>-0.32900000000000001</v>
      </c>
    </row>
    <row r="32" spans="1:2">
      <c r="A32" s="1">
        <v>43178</v>
      </c>
      <c r="B32">
        <v>-0.32900000000000001</v>
      </c>
    </row>
    <row r="33" spans="1:2">
      <c r="A33" s="1">
        <v>43175</v>
      </c>
      <c r="B33">
        <v>-0.32800000000000001</v>
      </c>
    </row>
    <row r="34" spans="1:2">
      <c r="A34" s="1">
        <v>43174</v>
      </c>
      <c r="B34">
        <v>-0.32800000000000001</v>
      </c>
    </row>
    <row r="35" spans="1:2">
      <c r="A35" s="1">
        <v>43173</v>
      </c>
      <c r="B35">
        <v>-0.32700000000000001</v>
      </c>
    </row>
    <row r="36" spans="1:2">
      <c r="A36" s="1">
        <v>43172</v>
      </c>
      <c r="B36">
        <v>-0.32700000000000001</v>
      </c>
    </row>
    <row r="37" spans="1:2">
      <c r="A37" s="1">
        <v>43171</v>
      </c>
      <c r="B37">
        <v>-0.32700000000000001</v>
      </c>
    </row>
    <row r="38" spans="1:2">
      <c r="A38" s="1">
        <v>43168</v>
      </c>
      <c r="B38">
        <v>-0.32700000000000001</v>
      </c>
    </row>
    <row r="39" spans="1:2">
      <c r="A39" s="1">
        <v>43167</v>
      </c>
      <c r="B39">
        <v>-0.32700000000000001</v>
      </c>
    </row>
    <row r="40" spans="1:2">
      <c r="A40" s="1">
        <v>43166</v>
      </c>
      <c r="B40">
        <v>-0.32700000000000001</v>
      </c>
    </row>
    <row r="41" spans="1:2">
      <c r="A41" s="1">
        <v>43165</v>
      </c>
      <c r="B41">
        <v>-0.32700000000000001</v>
      </c>
    </row>
    <row r="42" spans="1:2">
      <c r="A42" s="1">
        <v>43164</v>
      </c>
      <c r="B42">
        <v>-0.32700000000000001</v>
      </c>
    </row>
    <row r="43" spans="1:2">
      <c r="A43" s="1">
        <v>43161</v>
      </c>
      <c r="B43">
        <v>-0.32700000000000001</v>
      </c>
    </row>
    <row r="44" spans="1:2">
      <c r="A44" s="1">
        <v>43160</v>
      </c>
      <c r="B44">
        <v>-0.32700000000000001</v>
      </c>
    </row>
    <row r="45" spans="1:2">
      <c r="A45" s="1">
        <v>43159</v>
      </c>
      <c r="B45">
        <v>-0.32700000000000001</v>
      </c>
    </row>
    <row r="46" spans="1:2">
      <c r="A46" s="1">
        <v>43158</v>
      </c>
      <c r="B46">
        <v>-0.32800000000000001</v>
      </c>
    </row>
    <row r="47" spans="1:2">
      <c r="A47" s="1">
        <v>43157</v>
      </c>
      <c r="B47">
        <v>-0.32800000000000001</v>
      </c>
    </row>
    <row r="48" spans="1:2">
      <c r="A48" s="1">
        <v>43154</v>
      </c>
      <c r="B48">
        <v>-0.32800000000000001</v>
      </c>
    </row>
    <row r="49" spans="1:2">
      <c r="A49" s="1">
        <v>43153</v>
      </c>
      <c r="B49">
        <v>-0.32800000000000001</v>
      </c>
    </row>
    <row r="50" spans="1:2">
      <c r="A50" s="1">
        <v>43152</v>
      </c>
      <c r="B50">
        <v>-0.32900000000000001</v>
      </c>
    </row>
    <row r="51" spans="1:2">
      <c r="A51" s="1">
        <v>43151</v>
      </c>
      <c r="B51">
        <v>-0.32900000000000001</v>
      </c>
    </row>
    <row r="52" spans="1:2">
      <c r="A52" s="1">
        <v>43150</v>
      </c>
      <c r="B52">
        <v>-0.32900000000000001</v>
      </c>
    </row>
    <row r="53" spans="1:2">
      <c r="A53" s="1">
        <v>43147</v>
      </c>
      <c r="B53">
        <v>-0.32800000000000001</v>
      </c>
    </row>
    <row r="54" spans="1:2">
      <c r="A54" s="1">
        <v>43146</v>
      </c>
      <c r="B54">
        <v>-0.32800000000000001</v>
      </c>
    </row>
    <row r="55" spans="1:2">
      <c r="A55" s="1">
        <v>43145</v>
      </c>
      <c r="B55">
        <v>-0.32800000000000001</v>
      </c>
    </row>
    <row r="56" spans="1:2">
      <c r="A56" s="1">
        <v>43144</v>
      </c>
      <c r="B56">
        <v>-0.32900000000000001</v>
      </c>
    </row>
    <row r="57" spans="1:2">
      <c r="A57" s="1">
        <v>43143</v>
      </c>
      <c r="B57">
        <v>-0.32900000000000001</v>
      </c>
    </row>
    <row r="58" spans="1:2">
      <c r="A58" s="1">
        <v>43140</v>
      </c>
      <c r="B58">
        <v>-0.32900000000000001</v>
      </c>
    </row>
    <row r="59" spans="1:2">
      <c r="A59" s="1">
        <v>43139</v>
      </c>
      <c r="B59">
        <v>-0.32900000000000001</v>
      </c>
    </row>
    <row r="60" spans="1:2">
      <c r="A60" s="1">
        <v>43138</v>
      </c>
      <c r="B60">
        <v>-0.32900000000000001</v>
      </c>
    </row>
    <row r="61" spans="1:2">
      <c r="A61" s="1">
        <v>43137</v>
      </c>
      <c r="B61">
        <v>-0.32900000000000001</v>
      </c>
    </row>
    <row r="62" spans="1:2">
      <c r="A62" s="1">
        <v>43136</v>
      </c>
      <c r="B62">
        <v>-0.32900000000000001</v>
      </c>
    </row>
    <row r="63" spans="1:2">
      <c r="A63" s="1">
        <v>43133</v>
      </c>
      <c r="B63">
        <v>-0.32900000000000001</v>
      </c>
    </row>
    <row r="64" spans="1:2">
      <c r="A64" s="1">
        <v>43132</v>
      </c>
      <c r="B64">
        <v>-0.32800000000000001</v>
      </c>
    </row>
    <row r="65" spans="1:2">
      <c r="A65" s="1">
        <v>43131</v>
      </c>
      <c r="B65">
        <v>-0.32800000000000001</v>
      </c>
    </row>
    <row r="66" spans="1:2">
      <c r="A66" s="1">
        <v>43130</v>
      </c>
      <c r="B66">
        <v>-0.32800000000000001</v>
      </c>
    </row>
    <row r="67" spans="1:2">
      <c r="A67" s="1">
        <v>43129</v>
      </c>
      <c r="B67">
        <v>-0.32800000000000001</v>
      </c>
    </row>
    <row r="68" spans="1:2">
      <c r="A68" s="1">
        <v>43126</v>
      </c>
      <c r="B68">
        <v>-0.32800000000000001</v>
      </c>
    </row>
    <row r="69" spans="1:2">
      <c r="A69" s="1">
        <v>43125</v>
      </c>
      <c r="B69">
        <v>-0.32700000000000001</v>
      </c>
    </row>
    <row r="70" spans="1:2">
      <c r="A70" s="1">
        <v>43124</v>
      </c>
      <c r="B70">
        <v>-0.32800000000000001</v>
      </c>
    </row>
    <row r="71" spans="1:2">
      <c r="A71" s="1">
        <v>43123</v>
      </c>
      <c r="B71">
        <v>-0.32800000000000001</v>
      </c>
    </row>
    <row r="72" spans="1:2">
      <c r="A72" s="1">
        <v>43122</v>
      </c>
      <c r="B72">
        <v>-0.32800000000000001</v>
      </c>
    </row>
    <row r="73" spans="1:2">
      <c r="A73" s="1">
        <v>43119</v>
      </c>
      <c r="B73">
        <v>-0.32800000000000001</v>
      </c>
    </row>
    <row r="74" spans="1:2">
      <c r="A74" s="1">
        <v>43118</v>
      </c>
      <c r="B74">
        <v>-0.32800000000000001</v>
      </c>
    </row>
    <row r="75" spans="1:2">
      <c r="A75" s="1">
        <v>43117</v>
      </c>
      <c r="B75">
        <v>-0.32800000000000001</v>
      </c>
    </row>
    <row r="76" spans="1:2">
      <c r="A76" s="1">
        <v>43116</v>
      </c>
      <c r="B76">
        <v>-0.32900000000000001</v>
      </c>
    </row>
    <row r="77" spans="1:2">
      <c r="A77" s="1">
        <v>43115</v>
      </c>
      <c r="B77">
        <v>-0.32900000000000001</v>
      </c>
    </row>
    <row r="78" spans="1:2">
      <c r="A78" s="1">
        <v>43112</v>
      </c>
      <c r="B78">
        <v>-0.32900000000000001</v>
      </c>
    </row>
    <row r="79" spans="1:2">
      <c r="A79" s="1">
        <v>43111</v>
      </c>
      <c r="B79">
        <v>-0.32900000000000001</v>
      </c>
    </row>
    <row r="80" spans="1:2">
      <c r="A80" s="1">
        <v>43110</v>
      </c>
      <c r="B80">
        <v>-0.32900000000000001</v>
      </c>
    </row>
    <row r="81" spans="1:2">
      <c r="A81" s="1">
        <v>43109</v>
      </c>
      <c r="B81">
        <v>-0.32900000000000001</v>
      </c>
    </row>
    <row r="82" spans="1:2">
      <c r="A82" s="1">
        <v>43108</v>
      </c>
      <c r="B82">
        <v>-0.32900000000000001</v>
      </c>
    </row>
    <row r="83" spans="1:2">
      <c r="A83" s="1">
        <v>43105</v>
      </c>
      <c r="B83">
        <v>-0.32900000000000001</v>
      </c>
    </row>
    <row r="84" spans="1:2">
      <c r="A84" s="1">
        <v>43104</v>
      </c>
      <c r="B84">
        <v>-0.32900000000000001</v>
      </c>
    </row>
    <row r="85" spans="1:2">
      <c r="A85" s="1">
        <v>43103</v>
      </c>
      <c r="B85">
        <v>-0.32900000000000001</v>
      </c>
    </row>
    <row r="86" spans="1:2">
      <c r="A86" s="1">
        <v>43102</v>
      </c>
      <c r="B86">
        <v>-0.32900000000000001</v>
      </c>
    </row>
    <row r="87" spans="1:2">
      <c r="A87" s="1">
        <v>43098</v>
      </c>
      <c r="B87">
        <v>-0.32900000000000001</v>
      </c>
    </row>
    <row r="88" spans="1:2">
      <c r="A88" s="1">
        <v>43097</v>
      </c>
      <c r="B88">
        <v>-0.32900000000000001</v>
      </c>
    </row>
    <row r="89" spans="1:2">
      <c r="A89" s="1">
        <v>43096</v>
      </c>
      <c r="B89">
        <v>-0.32900000000000001</v>
      </c>
    </row>
    <row r="90" spans="1:2">
      <c r="A90" s="1">
        <v>43091</v>
      </c>
      <c r="B90">
        <v>-0.32900000000000001</v>
      </c>
    </row>
    <row r="91" spans="1:2">
      <c r="A91" s="1">
        <v>43090</v>
      </c>
      <c r="B91">
        <v>-0.32900000000000001</v>
      </c>
    </row>
    <row r="92" spans="1:2">
      <c r="A92" s="1">
        <v>43089</v>
      </c>
      <c r="B92">
        <v>-0.32900000000000001</v>
      </c>
    </row>
    <row r="93" spans="1:2">
      <c r="A93" s="1">
        <v>43088</v>
      </c>
      <c r="B93">
        <v>-0.32900000000000001</v>
      </c>
    </row>
    <row r="94" spans="1:2">
      <c r="A94" s="1">
        <v>43087</v>
      </c>
      <c r="B94">
        <v>-0.32900000000000001</v>
      </c>
    </row>
    <row r="95" spans="1:2">
      <c r="A95" s="1">
        <v>43084</v>
      </c>
      <c r="B95">
        <v>-0.32900000000000001</v>
      </c>
    </row>
    <row r="96" spans="1:2">
      <c r="A96" s="1">
        <v>43083</v>
      </c>
      <c r="B96">
        <v>-0.33100000000000002</v>
      </c>
    </row>
    <row r="97" spans="1:2">
      <c r="A97" s="1">
        <v>43082</v>
      </c>
      <c r="B97">
        <v>-0.32900000000000001</v>
      </c>
    </row>
    <row r="98" spans="1:2">
      <c r="A98" s="1">
        <v>43081</v>
      </c>
      <c r="B98">
        <v>-0.32700000000000001</v>
      </c>
    </row>
    <row r="99" spans="1:2">
      <c r="A99" s="1">
        <v>43080</v>
      </c>
      <c r="B99">
        <v>-0.32700000000000001</v>
      </c>
    </row>
    <row r="100" spans="1:2">
      <c r="A100" s="1">
        <v>43077</v>
      </c>
      <c r="B100">
        <v>-0.32600000000000001</v>
      </c>
    </row>
    <row r="101" spans="1:2">
      <c r="A101" s="1">
        <v>43076</v>
      </c>
      <c r="B101">
        <v>-0.32500000000000001</v>
      </c>
    </row>
    <row r="102" spans="1:2">
      <c r="A102" s="1">
        <v>43075</v>
      </c>
      <c r="B102">
        <v>-0.32600000000000001</v>
      </c>
    </row>
    <row r="103" spans="1:2">
      <c r="A103" s="1">
        <v>43074</v>
      </c>
      <c r="B103">
        <v>-0.32600000000000001</v>
      </c>
    </row>
    <row r="104" spans="1:2">
      <c r="A104" s="1">
        <v>43073</v>
      </c>
      <c r="B104">
        <v>-0.32600000000000001</v>
      </c>
    </row>
    <row r="105" spans="1:2">
      <c r="A105" s="1">
        <v>43070</v>
      </c>
      <c r="B105">
        <v>-0.32600000000000001</v>
      </c>
    </row>
    <row r="106" spans="1:2">
      <c r="A106" s="1">
        <v>43069</v>
      </c>
      <c r="B106">
        <v>-0.32900000000000001</v>
      </c>
    </row>
    <row r="107" spans="1:2">
      <c r="A107" s="1">
        <v>43068</v>
      </c>
      <c r="B107">
        <v>-0.32900000000000001</v>
      </c>
    </row>
    <row r="108" spans="1:2">
      <c r="A108" s="1">
        <v>43067</v>
      </c>
      <c r="B108">
        <v>-0.32900000000000001</v>
      </c>
    </row>
    <row r="109" spans="1:2">
      <c r="A109" s="1">
        <v>43066</v>
      </c>
      <c r="B109">
        <v>-0.32900000000000001</v>
      </c>
    </row>
    <row r="110" spans="1:2">
      <c r="A110" s="1">
        <v>43063</v>
      </c>
      <c r="B110">
        <v>-0.32900000000000001</v>
      </c>
    </row>
    <row r="111" spans="1:2">
      <c r="A111" s="1">
        <v>43062</v>
      </c>
      <c r="B111">
        <v>-0.32900000000000001</v>
      </c>
    </row>
    <row r="112" spans="1:2">
      <c r="A112" s="1">
        <v>43061</v>
      </c>
      <c r="B112">
        <v>-0.32900000000000001</v>
      </c>
    </row>
    <row r="113" spans="1:2">
      <c r="A113" s="1">
        <v>43060</v>
      </c>
      <c r="B113">
        <v>-0.32900000000000001</v>
      </c>
    </row>
    <row r="114" spans="1:2">
      <c r="A114" s="1">
        <v>43059</v>
      </c>
      <c r="B114">
        <v>-0.32900000000000001</v>
      </c>
    </row>
    <row r="115" spans="1:2">
      <c r="A115" s="1">
        <v>43056</v>
      </c>
      <c r="B115">
        <v>-0.32900000000000001</v>
      </c>
    </row>
    <row r="116" spans="1:2">
      <c r="A116" s="1">
        <v>43055</v>
      </c>
      <c r="B116">
        <v>-0.32900000000000001</v>
      </c>
    </row>
    <row r="117" spans="1:2">
      <c r="A117" s="1">
        <v>43054</v>
      </c>
      <c r="B117">
        <v>-0.32900000000000001</v>
      </c>
    </row>
    <row r="118" spans="1:2">
      <c r="A118" s="1">
        <v>43053</v>
      </c>
      <c r="B118">
        <v>-0.32900000000000001</v>
      </c>
    </row>
    <row r="119" spans="1:2">
      <c r="A119" s="1">
        <v>43052</v>
      </c>
      <c r="B119">
        <v>-0.32900000000000001</v>
      </c>
    </row>
    <row r="120" spans="1:2">
      <c r="A120" s="1">
        <v>43049</v>
      </c>
      <c r="B120">
        <v>-0.32900000000000001</v>
      </c>
    </row>
    <row r="121" spans="1:2">
      <c r="A121" s="1">
        <v>43048</v>
      </c>
      <c r="B121">
        <v>-0.32900000000000001</v>
      </c>
    </row>
    <row r="122" spans="1:2">
      <c r="A122" s="1">
        <v>43047</v>
      </c>
      <c r="B122">
        <v>-0.32900000000000001</v>
      </c>
    </row>
    <row r="123" spans="1:2">
      <c r="A123" s="1">
        <v>43046</v>
      </c>
      <c r="B123">
        <v>-0.32900000000000001</v>
      </c>
    </row>
    <row r="124" spans="1:2">
      <c r="A124" s="1">
        <v>43045</v>
      </c>
      <c r="B124">
        <v>-0.32900000000000001</v>
      </c>
    </row>
    <row r="125" spans="1:2">
      <c r="A125" s="1">
        <v>43042</v>
      </c>
      <c r="B125">
        <v>-0.32900000000000001</v>
      </c>
    </row>
    <row r="126" spans="1:2">
      <c r="A126" s="1">
        <v>43041</v>
      </c>
      <c r="B126">
        <v>-0.32900000000000001</v>
      </c>
    </row>
    <row r="127" spans="1:2">
      <c r="A127" s="1">
        <v>43040</v>
      </c>
      <c r="B127">
        <v>-0.32900000000000001</v>
      </c>
    </row>
    <row r="128" spans="1:2">
      <c r="A128" s="1">
        <v>43039</v>
      </c>
      <c r="B128">
        <v>-0.33100000000000002</v>
      </c>
    </row>
    <row r="129" spans="1:2">
      <c r="A129" s="1">
        <v>43038</v>
      </c>
      <c r="B129">
        <v>-0.33100000000000002</v>
      </c>
    </row>
    <row r="130" spans="1:2">
      <c r="A130" s="1">
        <v>43035</v>
      </c>
      <c r="B130">
        <v>-0.33100000000000002</v>
      </c>
    </row>
    <row r="131" spans="1:2">
      <c r="A131" s="1">
        <v>43034</v>
      </c>
      <c r="B131">
        <v>-0.33100000000000002</v>
      </c>
    </row>
    <row r="132" spans="1:2">
      <c r="A132" s="1">
        <v>43033</v>
      </c>
      <c r="B132">
        <v>-0.33100000000000002</v>
      </c>
    </row>
    <row r="133" spans="1:2">
      <c r="A133" s="1">
        <v>43032</v>
      </c>
      <c r="B133">
        <v>-0.33</v>
      </c>
    </row>
    <row r="134" spans="1:2">
      <c r="A134" s="1">
        <v>43031</v>
      </c>
      <c r="B134">
        <v>-0.32900000000000001</v>
      </c>
    </row>
    <row r="135" spans="1:2">
      <c r="A135" s="1">
        <v>43028</v>
      </c>
      <c r="B135">
        <v>-0.32900000000000001</v>
      </c>
    </row>
    <row r="136" spans="1:2">
      <c r="A136" s="1">
        <v>43027</v>
      </c>
      <c r="B136">
        <v>-0.32900000000000001</v>
      </c>
    </row>
    <row r="137" spans="1:2">
      <c r="A137" s="1">
        <v>43026</v>
      </c>
      <c r="B137">
        <v>-0.32900000000000001</v>
      </c>
    </row>
    <row r="138" spans="1:2">
      <c r="A138" s="1">
        <v>43025</v>
      </c>
      <c r="B138">
        <v>-0.32900000000000001</v>
      </c>
    </row>
    <row r="139" spans="1:2">
      <c r="A139" s="1">
        <v>43024</v>
      </c>
      <c r="B139">
        <v>-0.32900000000000001</v>
      </c>
    </row>
    <row r="140" spans="1:2">
      <c r="A140" s="1">
        <v>43021</v>
      </c>
      <c r="B140">
        <v>-0.32900000000000001</v>
      </c>
    </row>
    <row r="141" spans="1:2">
      <c r="A141" s="1">
        <v>43020</v>
      </c>
      <c r="B141">
        <v>-0.32900000000000001</v>
      </c>
    </row>
    <row r="142" spans="1:2">
      <c r="A142" s="1">
        <v>43019</v>
      </c>
      <c r="B142">
        <v>-0.32900000000000001</v>
      </c>
    </row>
    <row r="143" spans="1:2">
      <c r="A143" s="1">
        <v>43018</v>
      </c>
      <c r="B143">
        <v>-0.32900000000000001</v>
      </c>
    </row>
    <row r="144" spans="1:2">
      <c r="A144" s="1">
        <v>43017</v>
      </c>
      <c r="B144">
        <v>-0.32900000000000001</v>
      </c>
    </row>
    <row r="145" spans="1:2">
      <c r="A145" s="1">
        <v>43014</v>
      </c>
      <c r="B145">
        <v>-0.32900000000000001</v>
      </c>
    </row>
    <row r="146" spans="1:2">
      <c r="A146" s="1">
        <v>43013</v>
      </c>
      <c r="B146">
        <v>-0.32900000000000001</v>
      </c>
    </row>
    <row r="147" spans="1:2">
      <c r="A147" s="1">
        <v>43012</v>
      </c>
      <c r="B147">
        <v>-0.32900000000000001</v>
      </c>
    </row>
    <row r="148" spans="1:2">
      <c r="A148" s="1">
        <v>43011</v>
      </c>
      <c r="B148">
        <v>-0.33</v>
      </c>
    </row>
    <row r="149" spans="1:2">
      <c r="A149" s="1">
        <v>43010</v>
      </c>
      <c r="B149">
        <v>-0.32900000000000001</v>
      </c>
    </row>
    <row r="150" spans="1:2">
      <c r="A150" s="1">
        <v>43007</v>
      </c>
      <c r="B150">
        <v>-0.32900000000000001</v>
      </c>
    </row>
    <row r="151" spans="1:2">
      <c r="A151" s="1">
        <v>43006</v>
      </c>
      <c r="B151">
        <v>-0.32900000000000001</v>
      </c>
    </row>
    <row r="152" spans="1:2">
      <c r="A152" s="1">
        <v>43005</v>
      </c>
      <c r="B152">
        <v>-0.32900000000000001</v>
      </c>
    </row>
    <row r="153" spans="1:2">
      <c r="A153" s="1">
        <v>43004</v>
      </c>
      <c r="B153">
        <v>-0.32900000000000001</v>
      </c>
    </row>
    <row r="154" spans="1:2">
      <c r="A154" s="1">
        <v>43003</v>
      </c>
      <c r="B154">
        <v>-0.32900000000000001</v>
      </c>
    </row>
    <row r="155" spans="1:2">
      <c r="A155" s="1">
        <v>43000</v>
      </c>
      <c r="B155">
        <v>-0.32900000000000001</v>
      </c>
    </row>
    <row r="156" spans="1:2">
      <c r="A156" s="1">
        <v>42999</v>
      </c>
      <c r="B156">
        <v>-0.33</v>
      </c>
    </row>
    <row r="157" spans="1:2">
      <c r="A157" s="1">
        <v>42998</v>
      </c>
      <c r="B157">
        <v>-0.32900000000000001</v>
      </c>
    </row>
    <row r="158" spans="1:2">
      <c r="A158" s="1">
        <v>42997</v>
      </c>
      <c r="B158">
        <v>-0.33</v>
      </c>
    </row>
    <row r="159" spans="1:2">
      <c r="A159" s="1">
        <v>42996</v>
      </c>
      <c r="B159">
        <v>-0.32900000000000001</v>
      </c>
    </row>
    <row r="160" spans="1:2">
      <c r="A160" s="1">
        <v>42993</v>
      </c>
      <c r="B160">
        <v>-0.32900000000000001</v>
      </c>
    </row>
    <row r="161" spans="1:2">
      <c r="A161" s="1">
        <v>42992</v>
      </c>
      <c r="B161">
        <v>-0.32900000000000001</v>
      </c>
    </row>
    <row r="162" spans="1:2">
      <c r="A162" s="1">
        <v>42991</v>
      </c>
      <c r="B162">
        <v>-0.32900000000000001</v>
      </c>
    </row>
    <row r="163" spans="1:2">
      <c r="A163" s="1">
        <v>42990</v>
      </c>
      <c r="B163">
        <v>-0.33</v>
      </c>
    </row>
    <row r="164" spans="1:2">
      <c r="A164" s="1">
        <v>42989</v>
      </c>
      <c r="B164">
        <v>-0.33100000000000002</v>
      </c>
    </row>
    <row r="165" spans="1:2">
      <c r="A165" s="1">
        <v>42986</v>
      </c>
      <c r="B165">
        <v>-0.33100000000000002</v>
      </c>
    </row>
    <row r="166" spans="1:2">
      <c r="A166" s="1">
        <v>42985</v>
      </c>
      <c r="B166">
        <v>-0.33</v>
      </c>
    </row>
    <row r="167" spans="1:2">
      <c r="A167" s="1">
        <v>42984</v>
      </c>
      <c r="B167">
        <v>-0.32900000000000001</v>
      </c>
    </row>
    <row r="168" spans="1:2">
      <c r="A168" s="1">
        <v>42983</v>
      </c>
      <c r="B168">
        <v>-0.32900000000000001</v>
      </c>
    </row>
    <row r="169" spans="1:2">
      <c r="A169" s="1">
        <v>42982</v>
      </c>
      <c r="B169">
        <v>-0.32900000000000001</v>
      </c>
    </row>
    <row r="170" spans="1:2">
      <c r="A170" s="1">
        <v>42979</v>
      </c>
      <c r="B170">
        <v>-0.32900000000000001</v>
      </c>
    </row>
    <row r="171" spans="1:2">
      <c r="A171" s="1">
        <v>42978</v>
      </c>
      <c r="B171">
        <v>-0.32900000000000001</v>
      </c>
    </row>
    <row r="172" spans="1:2">
      <c r="A172" s="1">
        <v>42977</v>
      </c>
      <c r="B172">
        <v>-0.33</v>
      </c>
    </row>
    <row r="173" spans="1:2">
      <c r="A173" s="1">
        <v>42976</v>
      </c>
      <c r="B173">
        <v>-0.33</v>
      </c>
    </row>
    <row r="174" spans="1:2">
      <c r="A174" s="1">
        <v>42975</v>
      </c>
      <c r="B174">
        <v>-0.32900000000000001</v>
      </c>
    </row>
    <row r="175" spans="1:2">
      <c r="A175" s="1">
        <v>42972</v>
      </c>
      <c r="B175">
        <v>-0.32900000000000001</v>
      </c>
    </row>
    <row r="176" spans="1:2">
      <c r="A176" s="1">
        <v>42971</v>
      </c>
      <c r="B176">
        <v>-0.32900000000000001</v>
      </c>
    </row>
    <row r="177" spans="1:2">
      <c r="A177" s="1">
        <v>42970</v>
      </c>
      <c r="B177">
        <v>-0.32900000000000001</v>
      </c>
    </row>
    <row r="178" spans="1:2">
      <c r="A178" s="1">
        <v>42969</v>
      </c>
      <c r="B178">
        <v>-0.32800000000000001</v>
      </c>
    </row>
    <row r="179" spans="1:2">
      <c r="A179" s="1">
        <v>42968</v>
      </c>
      <c r="B179">
        <v>-0.32900000000000001</v>
      </c>
    </row>
    <row r="180" spans="1:2">
      <c r="A180" s="1">
        <v>42965</v>
      </c>
      <c r="B180">
        <v>-0.32900000000000001</v>
      </c>
    </row>
    <row r="181" spans="1:2">
      <c r="A181" s="1">
        <v>42964</v>
      </c>
      <c r="B181">
        <v>-0.32900000000000001</v>
      </c>
    </row>
    <row r="182" spans="1:2">
      <c r="A182" s="1">
        <v>42963</v>
      </c>
      <c r="B182">
        <v>-0.32900000000000001</v>
      </c>
    </row>
    <row r="183" spans="1:2">
      <c r="A183" s="1">
        <v>42962</v>
      </c>
      <c r="B183">
        <v>-0.32900000000000001</v>
      </c>
    </row>
    <row r="184" spans="1:2">
      <c r="A184" s="1">
        <v>42961</v>
      </c>
      <c r="B184">
        <v>-0.32900000000000001</v>
      </c>
    </row>
    <row r="185" spans="1:2">
      <c r="A185" s="1">
        <v>42958</v>
      </c>
      <c r="B185">
        <v>-0.32900000000000001</v>
      </c>
    </row>
    <row r="186" spans="1:2">
      <c r="A186" s="1">
        <v>42957</v>
      </c>
      <c r="B186">
        <v>-0.32900000000000001</v>
      </c>
    </row>
    <row r="187" spans="1:2">
      <c r="A187" s="1">
        <v>42956</v>
      </c>
      <c r="B187">
        <v>-0.32800000000000001</v>
      </c>
    </row>
    <row r="188" spans="1:2">
      <c r="A188" s="1">
        <v>42955</v>
      </c>
      <c r="B188">
        <v>-0.32800000000000001</v>
      </c>
    </row>
    <row r="189" spans="1:2">
      <c r="A189" s="1">
        <v>42954</v>
      </c>
      <c r="B189">
        <v>-0.32800000000000001</v>
      </c>
    </row>
    <row r="190" spans="1:2">
      <c r="A190" s="1">
        <v>42951</v>
      </c>
      <c r="B190">
        <v>-0.32900000000000001</v>
      </c>
    </row>
    <row r="191" spans="1:2">
      <c r="A191" s="1">
        <v>42950</v>
      </c>
      <c r="B191">
        <v>-0.32900000000000001</v>
      </c>
    </row>
    <row r="192" spans="1:2">
      <c r="A192" s="1">
        <v>42949</v>
      </c>
      <c r="B192">
        <v>-0.33100000000000002</v>
      </c>
    </row>
    <row r="193" spans="1:2">
      <c r="A193" s="1">
        <v>42948</v>
      </c>
      <c r="B193">
        <v>-0.33100000000000002</v>
      </c>
    </row>
    <row r="194" spans="1:2">
      <c r="A194" s="1">
        <v>42947</v>
      </c>
      <c r="B194">
        <v>-0.33</v>
      </c>
    </row>
    <row r="195" spans="1:2">
      <c r="A195" s="1">
        <v>42944</v>
      </c>
      <c r="B195">
        <v>-0.32900000000000001</v>
      </c>
    </row>
    <row r="196" spans="1:2">
      <c r="A196" s="1">
        <v>42943</v>
      </c>
      <c r="B196">
        <v>-0.32900000000000001</v>
      </c>
    </row>
    <row r="197" spans="1:2">
      <c r="A197" s="1">
        <v>42942</v>
      </c>
      <c r="B197">
        <v>-0.33</v>
      </c>
    </row>
    <row r="198" spans="1:2">
      <c r="A198" s="1">
        <v>42941</v>
      </c>
      <c r="B198">
        <v>-0.32900000000000001</v>
      </c>
    </row>
    <row r="199" spans="1:2">
      <c r="A199" s="1">
        <v>42940</v>
      </c>
      <c r="B199">
        <v>-0.32900000000000001</v>
      </c>
    </row>
    <row r="200" spans="1:2">
      <c r="A200" s="1">
        <v>42937</v>
      </c>
      <c r="B200">
        <v>-0.33100000000000002</v>
      </c>
    </row>
    <row r="201" spans="1:2">
      <c r="A201" s="1">
        <v>42936</v>
      </c>
      <c r="B201">
        <v>-0.33200000000000002</v>
      </c>
    </row>
    <row r="202" spans="1:2">
      <c r="A202" s="1">
        <v>42935</v>
      </c>
      <c r="B202">
        <v>-0.33200000000000002</v>
      </c>
    </row>
    <row r="203" spans="1:2">
      <c r="A203" s="1">
        <v>42934</v>
      </c>
      <c r="B203">
        <v>-0.33100000000000002</v>
      </c>
    </row>
    <row r="204" spans="1:2">
      <c r="A204" s="1">
        <v>42933</v>
      </c>
      <c r="B204">
        <v>-0.33</v>
      </c>
    </row>
    <row r="205" spans="1:2">
      <c r="A205" s="1">
        <v>42930</v>
      </c>
      <c r="B205">
        <v>-0.33100000000000002</v>
      </c>
    </row>
    <row r="206" spans="1:2">
      <c r="A206" s="1">
        <v>42929</v>
      </c>
      <c r="B206">
        <v>-0.33100000000000002</v>
      </c>
    </row>
    <row r="207" spans="1:2">
      <c r="A207" s="1">
        <v>42928</v>
      </c>
      <c r="B207">
        <v>-0.33100000000000002</v>
      </c>
    </row>
    <row r="208" spans="1:2">
      <c r="A208" s="1">
        <v>42927</v>
      </c>
      <c r="B208">
        <v>-0.33100000000000002</v>
      </c>
    </row>
    <row r="209" spans="1:2">
      <c r="A209" s="1">
        <v>42926</v>
      </c>
      <c r="B209">
        <v>-0.33100000000000002</v>
      </c>
    </row>
    <row r="210" spans="1:2">
      <c r="A210" s="1">
        <v>42923</v>
      </c>
      <c r="B210">
        <v>-0.33100000000000002</v>
      </c>
    </row>
    <row r="211" spans="1:2">
      <c r="A211" s="1">
        <v>42922</v>
      </c>
      <c r="B211">
        <v>-0.33</v>
      </c>
    </row>
    <row r="212" spans="1:2">
      <c r="A212" s="1">
        <v>42921</v>
      </c>
      <c r="B212">
        <v>-0.33100000000000002</v>
      </c>
    </row>
    <row r="213" spans="1:2">
      <c r="A213" s="1">
        <v>42920</v>
      </c>
      <c r="B213">
        <v>-0.32900000000000001</v>
      </c>
    </row>
    <row r="214" spans="1:2">
      <c r="A214" s="1">
        <v>42919</v>
      </c>
      <c r="B214">
        <v>-0.33100000000000002</v>
      </c>
    </row>
    <row r="215" spans="1:2">
      <c r="A215" s="1">
        <v>42916</v>
      </c>
      <c r="B215">
        <v>-0.33100000000000002</v>
      </c>
    </row>
    <row r="216" spans="1:2">
      <c r="A216" s="1">
        <v>42915</v>
      </c>
      <c r="B216">
        <v>-0.33100000000000002</v>
      </c>
    </row>
    <row r="217" spans="1:2">
      <c r="A217" s="1">
        <v>42914</v>
      </c>
      <c r="B217">
        <v>-0.33100000000000002</v>
      </c>
    </row>
    <row r="218" spans="1:2">
      <c r="A218" s="1">
        <v>42913</v>
      </c>
      <c r="B218">
        <v>-0.33100000000000002</v>
      </c>
    </row>
    <row r="219" spans="1:2">
      <c r="A219" s="1">
        <v>42912</v>
      </c>
      <c r="B219">
        <v>-0.33100000000000002</v>
      </c>
    </row>
    <row r="220" spans="1:2">
      <c r="A220" s="1">
        <v>42909</v>
      </c>
      <c r="B220">
        <v>-0.33100000000000002</v>
      </c>
    </row>
    <row r="221" spans="1:2">
      <c r="A221" s="1">
        <v>42908</v>
      </c>
      <c r="B221">
        <v>-0.33</v>
      </c>
    </row>
    <row r="222" spans="1:2">
      <c r="A222" s="1">
        <v>42907</v>
      </c>
      <c r="B222">
        <v>-0.32900000000000001</v>
      </c>
    </row>
    <row r="223" spans="1:2">
      <c r="A223" s="1">
        <v>42906</v>
      </c>
      <c r="B223">
        <v>-0.32900000000000001</v>
      </c>
    </row>
    <row r="224" spans="1:2">
      <c r="A224" s="1">
        <v>42905</v>
      </c>
      <c r="B224">
        <v>-0.32900000000000001</v>
      </c>
    </row>
    <row r="225" spans="1:2">
      <c r="A225" s="1">
        <v>42902</v>
      </c>
      <c r="B225">
        <v>-0.32900000000000001</v>
      </c>
    </row>
    <row r="226" spans="1:2">
      <c r="A226" s="1">
        <v>42901</v>
      </c>
      <c r="B226">
        <v>-0.32900000000000001</v>
      </c>
    </row>
    <row r="227" spans="1:2">
      <c r="A227" s="1">
        <v>42900</v>
      </c>
      <c r="B227">
        <v>-0.33100000000000002</v>
      </c>
    </row>
    <row r="228" spans="1:2">
      <c r="A228" s="1">
        <v>42899</v>
      </c>
      <c r="B228">
        <v>-0.33100000000000002</v>
      </c>
    </row>
    <row r="229" spans="1:2">
      <c r="A229" s="1">
        <v>42898</v>
      </c>
      <c r="B229">
        <v>-0.33100000000000002</v>
      </c>
    </row>
    <row r="230" spans="1:2">
      <c r="A230" s="1">
        <v>42895</v>
      </c>
      <c r="B230">
        <v>-0.33100000000000002</v>
      </c>
    </row>
    <row r="231" spans="1:2">
      <c r="A231" s="1">
        <v>42894</v>
      </c>
      <c r="B231">
        <v>-0.33</v>
      </c>
    </row>
    <row r="232" spans="1:2">
      <c r="A232" s="1">
        <v>42893</v>
      </c>
      <c r="B232">
        <v>-0.32900000000000001</v>
      </c>
    </row>
    <row r="233" spans="1:2">
      <c r="A233" s="1">
        <v>42892</v>
      </c>
      <c r="B233">
        <v>-0.32900000000000001</v>
      </c>
    </row>
    <row r="234" spans="1:2">
      <c r="A234" s="1">
        <v>42891</v>
      </c>
      <c r="B234">
        <v>-0.32900000000000001</v>
      </c>
    </row>
    <row r="235" spans="1:2">
      <c r="A235" s="1">
        <v>42888</v>
      </c>
      <c r="B235">
        <v>-0.32900000000000001</v>
      </c>
    </row>
    <row r="236" spans="1:2">
      <c r="A236" s="1">
        <v>42887</v>
      </c>
      <c r="B236">
        <v>-0.32900000000000001</v>
      </c>
    </row>
    <row r="237" spans="1:2">
      <c r="A237" s="1">
        <v>42886</v>
      </c>
      <c r="B237">
        <v>-0.32900000000000001</v>
      </c>
    </row>
    <row r="238" spans="1:2">
      <c r="A238" s="1">
        <v>42885</v>
      </c>
      <c r="B238">
        <v>-0.32900000000000001</v>
      </c>
    </row>
    <row r="239" spans="1:2">
      <c r="A239" s="1">
        <v>42884</v>
      </c>
      <c r="B239">
        <v>-0.32900000000000001</v>
      </c>
    </row>
    <row r="240" spans="1:2">
      <c r="A240" s="1">
        <v>42881</v>
      </c>
      <c r="B240">
        <v>-0.32900000000000001</v>
      </c>
    </row>
    <row r="241" spans="1:2">
      <c r="A241" s="1">
        <v>42880</v>
      </c>
      <c r="B241">
        <v>-0.32900000000000001</v>
      </c>
    </row>
    <row r="242" spans="1:2">
      <c r="A242" s="1">
        <v>42879</v>
      </c>
      <c r="B242">
        <v>-0.32900000000000001</v>
      </c>
    </row>
    <row r="243" spans="1:2">
      <c r="A243" s="1">
        <v>42878</v>
      </c>
      <c r="B243">
        <v>-0.33</v>
      </c>
    </row>
    <row r="244" spans="1:2">
      <c r="A244" s="1">
        <v>42877</v>
      </c>
      <c r="B244">
        <v>-0.32900000000000001</v>
      </c>
    </row>
    <row r="245" spans="1:2">
      <c r="A245" s="1">
        <v>42874</v>
      </c>
      <c r="B245">
        <v>-0.33100000000000002</v>
      </c>
    </row>
    <row r="246" spans="1:2">
      <c r="A246" s="1">
        <v>42873</v>
      </c>
      <c r="B246">
        <v>-0.33100000000000002</v>
      </c>
    </row>
    <row r="247" spans="1:2">
      <c r="A247" s="1">
        <v>42872</v>
      </c>
      <c r="B247">
        <v>-0.33100000000000002</v>
      </c>
    </row>
    <row r="248" spans="1:2">
      <c r="A248" s="1">
        <v>42871</v>
      </c>
      <c r="B248">
        <v>-0.33100000000000002</v>
      </c>
    </row>
    <row r="249" spans="1:2">
      <c r="A249" s="1">
        <v>42870</v>
      </c>
      <c r="B249">
        <v>-0.33</v>
      </c>
    </row>
    <row r="250" spans="1:2">
      <c r="A250" s="1">
        <v>42867</v>
      </c>
      <c r="B250">
        <v>-0.32900000000000001</v>
      </c>
    </row>
    <row r="251" spans="1:2">
      <c r="A251" s="1">
        <v>42866</v>
      </c>
      <c r="B251">
        <v>-0.32900000000000001</v>
      </c>
    </row>
    <row r="252" spans="1:2">
      <c r="A252" s="1">
        <v>42865</v>
      </c>
      <c r="B252">
        <v>-0.32900000000000001</v>
      </c>
    </row>
    <row r="253" spans="1:2">
      <c r="A253" s="1">
        <v>42864</v>
      </c>
      <c r="B253">
        <v>-0.32900000000000001</v>
      </c>
    </row>
    <row r="254" spans="1:2">
      <c r="A254" s="1">
        <v>42863</v>
      </c>
      <c r="B254">
        <v>-0.32900000000000001</v>
      </c>
    </row>
    <row r="255" spans="1:2">
      <c r="A255" s="1">
        <v>42860</v>
      </c>
      <c r="B255">
        <v>-0.32900000000000001</v>
      </c>
    </row>
    <row r="256" spans="1:2">
      <c r="A256" s="1">
        <v>42859</v>
      </c>
      <c r="B256">
        <v>-0.32900000000000001</v>
      </c>
    </row>
    <row r="257" spans="1:2">
      <c r="A257" s="1">
        <v>42858</v>
      </c>
      <c r="B257">
        <v>-0.32900000000000001</v>
      </c>
    </row>
    <row r="258" spans="1:2">
      <c r="A258" s="1">
        <v>42857</v>
      </c>
      <c r="B258">
        <v>-0.32900000000000001</v>
      </c>
    </row>
    <row r="259" spans="1:2">
      <c r="A259" s="1">
        <v>42853</v>
      </c>
      <c r="B259">
        <v>-0.32900000000000001</v>
      </c>
    </row>
    <row r="260" spans="1:2">
      <c r="A260" s="1">
        <v>42852</v>
      </c>
      <c r="B260">
        <v>-0.32900000000000001</v>
      </c>
    </row>
    <row r="261" spans="1:2">
      <c r="A261" s="1">
        <v>42851</v>
      </c>
      <c r="B261">
        <v>-0.32900000000000001</v>
      </c>
    </row>
    <row r="262" spans="1:2">
      <c r="A262" s="1">
        <v>42850</v>
      </c>
      <c r="B262">
        <v>-0.32900000000000001</v>
      </c>
    </row>
    <row r="263" spans="1:2">
      <c r="A263" s="1">
        <v>42849</v>
      </c>
      <c r="B263">
        <v>-0.32900000000000001</v>
      </c>
    </row>
    <row r="264" spans="1:2">
      <c r="A264" s="1">
        <v>42846</v>
      </c>
      <c r="B264">
        <v>-0.33100000000000002</v>
      </c>
    </row>
    <row r="265" spans="1:2">
      <c r="A265" s="1">
        <v>42845</v>
      </c>
      <c r="B265">
        <v>-0.33200000000000002</v>
      </c>
    </row>
    <row r="266" spans="1:2">
      <c r="A266" s="1">
        <v>42844</v>
      </c>
      <c r="B266">
        <v>-0.33200000000000002</v>
      </c>
    </row>
    <row r="267" spans="1:2">
      <c r="A267" s="1">
        <v>42843</v>
      </c>
      <c r="B267">
        <v>-0.33100000000000002</v>
      </c>
    </row>
    <row r="268" spans="1:2">
      <c r="A268" s="1">
        <v>42838</v>
      </c>
      <c r="B268">
        <v>-0.33100000000000002</v>
      </c>
    </row>
    <row r="269" spans="1:2">
      <c r="A269" s="1">
        <v>42837</v>
      </c>
      <c r="B269">
        <v>-0.33200000000000002</v>
      </c>
    </row>
    <row r="270" spans="1:2">
      <c r="A270" s="1">
        <v>42836</v>
      </c>
      <c r="B270">
        <v>-0.33200000000000002</v>
      </c>
    </row>
    <row r="271" spans="1:2">
      <c r="A271" s="1">
        <v>42835</v>
      </c>
      <c r="B271">
        <v>-0.33200000000000002</v>
      </c>
    </row>
    <row r="272" spans="1:2">
      <c r="A272" s="1">
        <v>42832</v>
      </c>
      <c r="B272">
        <v>-0.33</v>
      </c>
    </row>
    <row r="273" spans="1:2">
      <c r="A273" s="1">
        <v>42831</v>
      </c>
      <c r="B273">
        <v>-0.33</v>
      </c>
    </row>
    <row r="274" spans="1:2">
      <c r="A274" s="1">
        <v>42830</v>
      </c>
      <c r="B274">
        <v>-0.32900000000000001</v>
      </c>
    </row>
    <row r="275" spans="1:2">
      <c r="A275" s="1">
        <v>42829</v>
      </c>
      <c r="B275">
        <v>-0.33</v>
      </c>
    </row>
    <row r="276" spans="1:2">
      <c r="A276" s="1">
        <v>42828</v>
      </c>
      <c r="B276">
        <v>-0.33</v>
      </c>
    </row>
    <row r="277" spans="1:2">
      <c r="A277" s="1">
        <v>42825</v>
      </c>
      <c r="B277">
        <v>-0.32900000000000001</v>
      </c>
    </row>
    <row r="278" spans="1:2">
      <c r="A278" s="1">
        <v>42824</v>
      </c>
      <c r="B278">
        <v>-0.33</v>
      </c>
    </row>
    <row r="279" spans="1:2">
      <c r="A279" s="1">
        <v>42823</v>
      </c>
      <c r="B279">
        <v>-0.33</v>
      </c>
    </row>
    <row r="280" spans="1:2">
      <c r="A280" s="1">
        <v>42822</v>
      </c>
      <c r="B280">
        <v>-0.33</v>
      </c>
    </row>
    <row r="281" spans="1:2">
      <c r="A281" s="1">
        <v>42821</v>
      </c>
      <c r="B281">
        <v>-0.33</v>
      </c>
    </row>
    <row r="282" spans="1:2">
      <c r="A282" s="1">
        <v>42818</v>
      </c>
      <c r="B282">
        <v>-0.33</v>
      </c>
    </row>
    <row r="283" spans="1:2">
      <c r="A283" s="1">
        <v>42817</v>
      </c>
      <c r="B283">
        <v>-0.33</v>
      </c>
    </row>
    <row r="284" spans="1:2">
      <c r="A284" s="1">
        <v>42816</v>
      </c>
      <c r="B284">
        <v>-0.33</v>
      </c>
    </row>
    <row r="285" spans="1:2">
      <c r="A285" s="1">
        <v>42815</v>
      </c>
      <c r="B285">
        <v>-0.32900000000000001</v>
      </c>
    </row>
    <row r="286" spans="1:2">
      <c r="A286" s="1">
        <v>42814</v>
      </c>
      <c r="B286">
        <v>-0.32900000000000001</v>
      </c>
    </row>
    <row r="287" spans="1:2">
      <c r="A287" s="1">
        <v>42811</v>
      </c>
      <c r="B287">
        <v>-0.32900000000000001</v>
      </c>
    </row>
    <row r="288" spans="1:2">
      <c r="A288" s="1">
        <v>42810</v>
      </c>
      <c r="B288">
        <v>-0.32900000000000001</v>
      </c>
    </row>
    <row r="289" spans="1:2">
      <c r="A289" s="1">
        <v>42809</v>
      </c>
      <c r="B289">
        <v>-0.32900000000000001</v>
      </c>
    </row>
    <row r="290" spans="1:2">
      <c r="A290" s="1">
        <v>42808</v>
      </c>
      <c r="B290">
        <v>-0.33</v>
      </c>
    </row>
    <row r="291" spans="1:2">
      <c r="A291" s="1">
        <v>42807</v>
      </c>
      <c r="B291">
        <v>-0.33</v>
      </c>
    </row>
    <row r="292" spans="1:2">
      <c r="A292" s="1">
        <v>42804</v>
      </c>
      <c r="B292">
        <v>-0.32900000000000001</v>
      </c>
    </row>
    <row r="293" spans="1:2">
      <c r="A293" s="1">
        <v>42803</v>
      </c>
      <c r="B293">
        <v>-0.32900000000000001</v>
      </c>
    </row>
    <row r="294" spans="1:2">
      <c r="A294" s="1">
        <v>42802</v>
      </c>
      <c r="B294">
        <v>-0.32900000000000001</v>
      </c>
    </row>
    <row r="295" spans="1:2">
      <c r="A295" s="1">
        <v>42801</v>
      </c>
      <c r="B295">
        <v>-0.32800000000000001</v>
      </c>
    </row>
    <row r="296" spans="1:2">
      <c r="A296" s="1">
        <v>42800</v>
      </c>
      <c r="B296">
        <v>-0.32900000000000001</v>
      </c>
    </row>
    <row r="297" spans="1:2">
      <c r="A297" s="1">
        <v>42797</v>
      </c>
      <c r="B297">
        <v>-0.32900000000000001</v>
      </c>
    </row>
    <row r="298" spans="1:2">
      <c r="A298" s="1">
        <v>42796</v>
      </c>
      <c r="B298">
        <v>-0.32900000000000001</v>
      </c>
    </row>
    <row r="299" spans="1:2">
      <c r="A299" s="1">
        <v>42795</v>
      </c>
      <c r="B299">
        <v>-0.32900000000000001</v>
      </c>
    </row>
    <row r="300" spans="1:2">
      <c r="A300" s="1">
        <v>42794</v>
      </c>
      <c r="B300">
        <v>-0.33</v>
      </c>
    </row>
    <row r="301" spans="1:2">
      <c r="A301" s="1">
        <v>42793</v>
      </c>
      <c r="B301">
        <v>-0.32900000000000001</v>
      </c>
    </row>
    <row r="302" spans="1:2">
      <c r="A302" s="1">
        <v>42790</v>
      </c>
      <c r="B302">
        <v>-0.32900000000000001</v>
      </c>
    </row>
    <row r="303" spans="1:2">
      <c r="A303" s="1">
        <v>42789</v>
      </c>
      <c r="B303">
        <v>-0.32900000000000001</v>
      </c>
    </row>
    <row r="304" spans="1:2">
      <c r="A304" s="1">
        <v>42788</v>
      </c>
      <c r="B304">
        <v>-0.33</v>
      </c>
    </row>
    <row r="305" spans="1:2">
      <c r="A305" s="1">
        <v>42787</v>
      </c>
      <c r="B305">
        <v>-0.32900000000000001</v>
      </c>
    </row>
    <row r="306" spans="1:2">
      <c r="A306" s="1">
        <v>42786</v>
      </c>
      <c r="B306">
        <v>-0.32900000000000001</v>
      </c>
    </row>
    <row r="307" spans="1:2">
      <c r="A307" s="1">
        <v>42783</v>
      </c>
      <c r="B307">
        <v>-0.32900000000000001</v>
      </c>
    </row>
    <row r="308" spans="1:2">
      <c r="A308" s="1">
        <v>42782</v>
      </c>
      <c r="B308">
        <v>-0.32800000000000001</v>
      </c>
    </row>
    <row r="309" spans="1:2">
      <c r="A309" s="1">
        <v>42781</v>
      </c>
      <c r="B309">
        <v>-0.32800000000000001</v>
      </c>
    </row>
    <row r="310" spans="1:2">
      <c r="A310" s="1">
        <v>42780</v>
      </c>
      <c r="B310">
        <v>-0.32800000000000001</v>
      </c>
    </row>
    <row r="311" spans="1:2">
      <c r="A311" s="1">
        <v>42779</v>
      </c>
      <c r="B311">
        <v>-0.32900000000000001</v>
      </c>
    </row>
    <row r="312" spans="1:2">
      <c r="A312" s="1">
        <v>42776</v>
      </c>
      <c r="B312">
        <v>-0.32900000000000001</v>
      </c>
    </row>
    <row r="313" spans="1:2">
      <c r="A313" s="1">
        <v>42775</v>
      </c>
      <c r="B313">
        <v>-0.32800000000000001</v>
      </c>
    </row>
    <row r="314" spans="1:2">
      <c r="A314" s="1">
        <v>42774</v>
      </c>
      <c r="B314">
        <v>-0.32800000000000001</v>
      </c>
    </row>
    <row r="315" spans="1:2">
      <c r="A315" s="1">
        <v>42773</v>
      </c>
      <c r="B315">
        <v>-0.32800000000000001</v>
      </c>
    </row>
    <row r="316" spans="1:2">
      <c r="A316" s="1">
        <v>42772</v>
      </c>
      <c r="B316">
        <v>-0.32800000000000001</v>
      </c>
    </row>
    <row r="317" spans="1:2">
      <c r="A317" s="1">
        <v>42769</v>
      </c>
      <c r="B317">
        <v>-0.32800000000000001</v>
      </c>
    </row>
    <row r="318" spans="1:2">
      <c r="A318" s="1">
        <v>42768</v>
      </c>
      <c r="B318">
        <v>-0.32800000000000001</v>
      </c>
    </row>
    <row r="319" spans="1:2">
      <c r="A319" s="1">
        <v>42767</v>
      </c>
      <c r="B319">
        <v>-0.32800000000000001</v>
      </c>
    </row>
    <row r="320" spans="1:2">
      <c r="A320" s="1">
        <v>42766</v>
      </c>
      <c r="B320">
        <v>-0.32700000000000001</v>
      </c>
    </row>
    <row r="321" spans="1:2">
      <c r="A321" s="1">
        <v>42765</v>
      </c>
      <c r="B321">
        <v>-0.32800000000000001</v>
      </c>
    </row>
    <row r="322" spans="1:2">
      <c r="A322" s="1">
        <v>42762</v>
      </c>
      <c r="B322">
        <v>-0.32800000000000001</v>
      </c>
    </row>
    <row r="323" spans="1:2">
      <c r="A323" s="1">
        <v>42761</v>
      </c>
      <c r="B323">
        <v>-0.32800000000000001</v>
      </c>
    </row>
    <row r="324" spans="1:2">
      <c r="A324" s="1">
        <v>42760</v>
      </c>
      <c r="B324">
        <v>-0.32800000000000001</v>
      </c>
    </row>
    <row r="325" spans="1:2">
      <c r="A325" s="1">
        <v>42759</v>
      </c>
      <c r="B325">
        <v>-0.32800000000000001</v>
      </c>
    </row>
    <row r="326" spans="1:2">
      <c r="A326" s="1">
        <v>42758</v>
      </c>
      <c r="B326">
        <v>-0.32700000000000001</v>
      </c>
    </row>
    <row r="327" spans="1:2">
      <c r="A327" s="1">
        <v>42755</v>
      </c>
      <c r="B327">
        <v>-0.32800000000000001</v>
      </c>
    </row>
    <row r="328" spans="1:2">
      <c r="A328" s="1">
        <v>42754</v>
      </c>
      <c r="B328">
        <v>-0.32900000000000001</v>
      </c>
    </row>
    <row r="329" spans="1:2">
      <c r="A329" s="1">
        <v>42753</v>
      </c>
      <c r="B329">
        <v>-0.32900000000000001</v>
      </c>
    </row>
    <row r="330" spans="1:2">
      <c r="A330" s="1">
        <v>42752</v>
      </c>
      <c r="B330">
        <v>-0.32900000000000001</v>
      </c>
    </row>
    <row r="331" spans="1:2">
      <c r="A331" s="1">
        <v>42751</v>
      </c>
      <c r="B331">
        <v>-0.32800000000000001</v>
      </c>
    </row>
    <row r="332" spans="1:2">
      <c r="A332" s="1">
        <v>42748</v>
      </c>
      <c r="B332">
        <v>-0.32700000000000001</v>
      </c>
    </row>
    <row r="333" spans="1:2">
      <c r="A333" s="1">
        <v>42747</v>
      </c>
      <c r="B333">
        <v>-0.32700000000000001</v>
      </c>
    </row>
    <row r="334" spans="1:2">
      <c r="A334" s="1">
        <v>42746</v>
      </c>
      <c r="B334">
        <v>-0.32600000000000001</v>
      </c>
    </row>
    <row r="335" spans="1:2">
      <c r="A335" s="1">
        <v>42745</v>
      </c>
      <c r="B335">
        <v>-0.32400000000000001</v>
      </c>
    </row>
    <row r="336" spans="1:2">
      <c r="A336" s="1">
        <v>42744</v>
      </c>
      <c r="B336">
        <v>-0.32200000000000001</v>
      </c>
    </row>
    <row r="337" spans="1:2">
      <c r="A337" s="1">
        <v>42741</v>
      </c>
      <c r="B337">
        <v>-0.32100000000000001</v>
      </c>
    </row>
    <row r="338" spans="1:2">
      <c r="A338" s="1">
        <v>42740</v>
      </c>
      <c r="B338">
        <v>-0.32100000000000001</v>
      </c>
    </row>
    <row r="339" spans="1:2">
      <c r="A339" s="1">
        <v>42739</v>
      </c>
      <c r="B339">
        <v>-0.32</v>
      </c>
    </row>
    <row r="340" spans="1:2">
      <c r="A340" s="1">
        <v>42738</v>
      </c>
      <c r="B340">
        <v>-0.31900000000000001</v>
      </c>
    </row>
    <row r="341" spans="1:2">
      <c r="A341" s="1">
        <v>42737</v>
      </c>
      <c r="B341">
        <v>-0.318</v>
      </c>
    </row>
    <row r="342" spans="1:2">
      <c r="A342" s="1">
        <v>42734</v>
      </c>
      <c r="B342">
        <v>-0.31900000000000001</v>
      </c>
    </row>
    <row r="343" spans="1:2">
      <c r="A343" s="1">
        <v>42733</v>
      </c>
      <c r="B343">
        <v>-0.31900000000000001</v>
      </c>
    </row>
    <row r="344" spans="1:2">
      <c r="A344" s="1">
        <v>42732</v>
      </c>
      <c r="B344">
        <v>-0.31900000000000001</v>
      </c>
    </row>
    <row r="345" spans="1:2">
      <c r="A345" s="1">
        <v>42731</v>
      </c>
      <c r="B345">
        <v>-0.318</v>
      </c>
    </row>
    <row r="346" spans="1:2">
      <c r="A346" s="1">
        <v>42727</v>
      </c>
      <c r="B346">
        <v>-0.317</v>
      </c>
    </row>
    <row r="347" spans="1:2">
      <c r="A347" s="1">
        <v>42726</v>
      </c>
      <c r="B347">
        <v>-0.316</v>
      </c>
    </row>
    <row r="348" spans="1:2">
      <c r="A348" s="1">
        <v>42725</v>
      </c>
      <c r="B348">
        <v>-0.315</v>
      </c>
    </row>
    <row r="349" spans="1:2">
      <c r="A349" s="1">
        <v>42724</v>
      </c>
      <c r="B349">
        <v>-0.313</v>
      </c>
    </row>
    <row r="350" spans="1:2">
      <c r="A350" s="1">
        <v>42723</v>
      </c>
      <c r="B350">
        <v>-0.313</v>
      </c>
    </row>
    <row r="351" spans="1:2">
      <c r="A351" s="1">
        <v>42720</v>
      </c>
      <c r="B351">
        <v>-0.314</v>
      </c>
    </row>
    <row r="352" spans="1:2">
      <c r="A352" s="1">
        <v>42719</v>
      </c>
      <c r="B352">
        <v>-0.316</v>
      </c>
    </row>
    <row r="353" spans="1:2">
      <c r="A353" s="1">
        <v>42718</v>
      </c>
      <c r="B353">
        <v>-0.316</v>
      </c>
    </row>
    <row r="354" spans="1:2">
      <c r="A354" s="1">
        <v>42717</v>
      </c>
      <c r="B354">
        <v>-0.316</v>
      </c>
    </row>
    <row r="355" spans="1:2">
      <c r="A355" s="1">
        <v>42716</v>
      </c>
      <c r="B355">
        <v>-0.316</v>
      </c>
    </row>
    <row r="356" spans="1:2">
      <c r="A356" s="1">
        <v>42713</v>
      </c>
      <c r="B356">
        <v>-0.316</v>
      </c>
    </row>
    <row r="357" spans="1:2">
      <c r="A357" s="1">
        <v>42712</v>
      </c>
      <c r="B357">
        <v>-0.318</v>
      </c>
    </row>
    <row r="358" spans="1:2">
      <c r="A358" s="1">
        <v>42711</v>
      </c>
      <c r="B358">
        <v>-0.316</v>
      </c>
    </row>
    <row r="359" spans="1:2">
      <c r="A359" s="1">
        <v>42710</v>
      </c>
      <c r="B359">
        <v>-0.315</v>
      </c>
    </row>
    <row r="360" spans="1:2">
      <c r="A360" s="1">
        <v>42709</v>
      </c>
      <c r="B360">
        <v>-0.313</v>
      </c>
    </row>
    <row r="361" spans="1:2">
      <c r="A361" s="1">
        <v>42706</v>
      </c>
      <c r="B361">
        <v>-0.313</v>
      </c>
    </row>
    <row r="362" spans="1:2">
      <c r="A362" s="1">
        <v>42705</v>
      </c>
      <c r="B362">
        <v>-0.313</v>
      </c>
    </row>
    <row r="363" spans="1:2">
      <c r="A363" s="1">
        <v>42704</v>
      </c>
      <c r="B363">
        <v>-0.314</v>
      </c>
    </row>
    <row r="364" spans="1:2">
      <c r="A364" s="1">
        <v>42703</v>
      </c>
      <c r="B364">
        <v>-0.314</v>
      </c>
    </row>
    <row r="365" spans="1:2">
      <c r="A365" s="1">
        <v>42702</v>
      </c>
      <c r="B365">
        <v>-0.314</v>
      </c>
    </row>
    <row r="366" spans="1:2">
      <c r="A366" s="1">
        <v>42699</v>
      </c>
      <c r="B366">
        <v>-0.314</v>
      </c>
    </row>
    <row r="367" spans="1:2">
      <c r="A367" s="1">
        <v>42698</v>
      </c>
      <c r="B367">
        <v>-0.314</v>
      </c>
    </row>
    <row r="368" spans="1:2">
      <c r="A368" s="1">
        <v>42697</v>
      </c>
      <c r="B368">
        <v>-0.313</v>
      </c>
    </row>
    <row r="369" spans="1:2">
      <c r="A369" s="1">
        <v>42696</v>
      </c>
      <c r="B369">
        <v>-0.313</v>
      </c>
    </row>
    <row r="370" spans="1:2">
      <c r="A370" s="1">
        <v>42695</v>
      </c>
      <c r="B370">
        <v>-0.312</v>
      </c>
    </row>
    <row r="371" spans="1:2">
      <c r="A371" s="1">
        <v>42692</v>
      </c>
      <c r="B371">
        <v>-0.313</v>
      </c>
    </row>
    <row r="372" spans="1:2">
      <c r="A372" s="1">
        <v>42691</v>
      </c>
      <c r="B372">
        <v>-0.312</v>
      </c>
    </row>
    <row r="373" spans="1:2">
      <c r="A373" s="1">
        <v>42690</v>
      </c>
      <c r="B373">
        <v>-0.311</v>
      </c>
    </row>
    <row r="374" spans="1:2">
      <c r="A374" s="1">
        <v>42689</v>
      </c>
      <c r="B374">
        <v>-0.312</v>
      </c>
    </row>
    <row r="375" spans="1:2">
      <c r="A375" s="1">
        <v>42688</v>
      </c>
      <c r="B375">
        <v>-0.312</v>
      </c>
    </row>
    <row r="376" spans="1:2">
      <c r="A376" s="1">
        <v>42685</v>
      </c>
      <c r="B376">
        <v>-0.312</v>
      </c>
    </row>
    <row r="377" spans="1:2">
      <c r="A377" s="1">
        <v>42684</v>
      </c>
      <c r="B377">
        <v>-0.312</v>
      </c>
    </row>
    <row r="378" spans="1:2">
      <c r="A378" s="1">
        <v>42683</v>
      </c>
      <c r="B378">
        <v>-0.312</v>
      </c>
    </row>
    <row r="379" spans="1:2">
      <c r="A379" s="1">
        <v>42682</v>
      </c>
      <c r="B379">
        <v>-0.312</v>
      </c>
    </row>
    <row r="380" spans="1:2">
      <c r="A380" s="1">
        <v>42681</v>
      </c>
      <c r="B380">
        <v>-0.312</v>
      </c>
    </row>
    <row r="381" spans="1:2">
      <c r="A381" s="1">
        <v>42678</v>
      </c>
      <c r="B381">
        <v>-0.312</v>
      </c>
    </row>
    <row r="382" spans="1:2">
      <c r="A382" s="1">
        <v>42677</v>
      </c>
      <c r="B382">
        <v>-0.313</v>
      </c>
    </row>
    <row r="383" spans="1:2">
      <c r="A383" s="1">
        <v>42676</v>
      </c>
      <c r="B383">
        <v>-0.313</v>
      </c>
    </row>
    <row r="384" spans="1:2">
      <c r="A384" s="1">
        <v>42675</v>
      </c>
      <c r="B384">
        <v>-0.313</v>
      </c>
    </row>
    <row r="385" spans="1:2">
      <c r="A385" s="1">
        <v>42674</v>
      </c>
      <c r="B385">
        <v>-0.313</v>
      </c>
    </row>
    <row r="386" spans="1:2">
      <c r="A386" s="1">
        <v>42671</v>
      </c>
      <c r="B386">
        <v>-0.313</v>
      </c>
    </row>
    <row r="387" spans="1:2">
      <c r="A387" s="1">
        <v>42670</v>
      </c>
      <c r="B387">
        <v>-0.312</v>
      </c>
    </row>
    <row r="388" spans="1:2">
      <c r="A388" s="1">
        <v>42669</v>
      </c>
      <c r="B388">
        <v>-0.313</v>
      </c>
    </row>
    <row r="389" spans="1:2">
      <c r="A389" s="1">
        <v>42668</v>
      </c>
      <c r="B389">
        <v>-0.312</v>
      </c>
    </row>
    <row r="390" spans="1:2">
      <c r="A390" s="1">
        <v>42667</v>
      </c>
      <c r="B390">
        <v>-0.311</v>
      </c>
    </row>
    <row r="391" spans="1:2">
      <c r="A391" s="1">
        <v>42664</v>
      </c>
      <c r="B391">
        <v>-0.312</v>
      </c>
    </row>
    <row r="392" spans="1:2">
      <c r="A392" s="1">
        <v>42663</v>
      </c>
      <c r="B392">
        <v>-0.313</v>
      </c>
    </row>
    <row r="393" spans="1:2">
      <c r="A393" s="1">
        <v>42662</v>
      </c>
      <c r="B393">
        <v>-0.313</v>
      </c>
    </row>
    <row r="394" spans="1:2">
      <c r="A394" s="1">
        <v>42661</v>
      </c>
      <c r="B394">
        <v>-0.312</v>
      </c>
    </row>
    <row r="395" spans="1:2">
      <c r="A395" s="1">
        <v>42660</v>
      </c>
      <c r="B395">
        <v>-0.311</v>
      </c>
    </row>
    <row r="396" spans="1:2">
      <c r="A396" s="1">
        <v>42657</v>
      </c>
      <c r="B396">
        <v>-0.311</v>
      </c>
    </row>
    <row r="397" spans="1:2">
      <c r="A397" s="1">
        <v>42656</v>
      </c>
      <c r="B397">
        <v>-0.311</v>
      </c>
    </row>
    <row r="398" spans="1:2">
      <c r="A398" s="1">
        <v>42655</v>
      </c>
      <c r="B398">
        <v>-0.309</v>
      </c>
    </row>
    <row r="399" spans="1:2">
      <c r="A399" s="1">
        <v>42654</v>
      </c>
      <c r="B399">
        <v>-0.30599999999999999</v>
      </c>
    </row>
    <row r="400" spans="1:2">
      <c r="A400" s="1">
        <v>42653</v>
      </c>
      <c r="B400">
        <v>-0.30499999999999999</v>
      </c>
    </row>
    <row r="401" spans="1:2">
      <c r="A401" s="1">
        <v>42650</v>
      </c>
      <c r="B401">
        <v>-0.30399999999999999</v>
      </c>
    </row>
    <row r="402" spans="1:2">
      <c r="A402" s="1">
        <v>42649</v>
      </c>
      <c r="B402">
        <v>-0.30399999999999999</v>
      </c>
    </row>
    <row r="403" spans="1:2">
      <c r="A403" s="1">
        <v>42648</v>
      </c>
      <c r="B403">
        <v>-0.30199999999999999</v>
      </c>
    </row>
    <row r="404" spans="1:2">
      <c r="A404" s="1">
        <v>42647</v>
      </c>
      <c r="B404">
        <v>-0.30099999999999999</v>
      </c>
    </row>
    <row r="405" spans="1:2">
      <c r="A405" s="1">
        <v>42646</v>
      </c>
      <c r="B405">
        <v>-0.30099999999999999</v>
      </c>
    </row>
    <row r="406" spans="1:2">
      <c r="A406" s="1">
        <v>42643</v>
      </c>
      <c r="B406">
        <v>-0.30099999999999999</v>
      </c>
    </row>
    <row r="407" spans="1:2">
      <c r="A407" s="1">
        <v>42642</v>
      </c>
      <c r="B407">
        <v>-0.30099999999999999</v>
      </c>
    </row>
    <row r="408" spans="1:2">
      <c r="A408" s="1">
        <v>42641</v>
      </c>
      <c r="B408">
        <v>-0.30199999999999999</v>
      </c>
    </row>
    <row r="409" spans="1:2">
      <c r="A409" s="1">
        <v>42640</v>
      </c>
      <c r="B409">
        <v>-0.30099999999999999</v>
      </c>
    </row>
    <row r="410" spans="1:2">
      <c r="A410" s="1">
        <v>42639</v>
      </c>
      <c r="B410">
        <v>-0.30299999999999999</v>
      </c>
    </row>
    <row r="411" spans="1:2">
      <c r="A411" s="1">
        <v>42636</v>
      </c>
      <c r="B411">
        <v>-0.30199999999999999</v>
      </c>
    </row>
    <row r="412" spans="1:2">
      <c r="A412" s="1">
        <v>42635</v>
      </c>
      <c r="B412">
        <v>-0.30099999999999999</v>
      </c>
    </row>
    <row r="413" spans="1:2">
      <c r="A413" s="1">
        <v>42634</v>
      </c>
      <c r="B413">
        <v>-0.30099999999999999</v>
      </c>
    </row>
    <row r="414" spans="1:2">
      <c r="A414" s="1">
        <v>42633</v>
      </c>
      <c r="B414">
        <v>-0.30099999999999999</v>
      </c>
    </row>
    <row r="415" spans="1:2">
      <c r="A415" s="1">
        <v>42632</v>
      </c>
      <c r="B415">
        <v>-0.30099999999999999</v>
      </c>
    </row>
    <row r="416" spans="1:2">
      <c r="A416" s="1">
        <v>42629</v>
      </c>
      <c r="B416">
        <v>-0.30099999999999999</v>
      </c>
    </row>
    <row r="417" spans="1:2">
      <c r="A417" s="1">
        <v>42628</v>
      </c>
      <c r="B417">
        <v>-0.30099999999999999</v>
      </c>
    </row>
    <row r="418" spans="1:2">
      <c r="A418" s="1">
        <v>42627</v>
      </c>
      <c r="B418">
        <v>-0.30299999999999999</v>
      </c>
    </row>
    <row r="419" spans="1:2">
      <c r="A419" s="1">
        <v>42626</v>
      </c>
      <c r="B419">
        <v>-0.30199999999999999</v>
      </c>
    </row>
    <row r="420" spans="1:2">
      <c r="A420" s="1">
        <v>42625</v>
      </c>
      <c r="B420">
        <v>-0.30299999999999999</v>
      </c>
    </row>
    <row r="421" spans="1:2">
      <c r="A421" s="1">
        <v>42622</v>
      </c>
      <c r="B421">
        <v>-0.30099999999999999</v>
      </c>
    </row>
    <row r="422" spans="1:2">
      <c r="A422" s="1">
        <v>42621</v>
      </c>
      <c r="B422">
        <v>-0.30399999999999999</v>
      </c>
    </row>
    <row r="423" spans="1:2">
      <c r="A423" s="1">
        <v>42620</v>
      </c>
      <c r="B423">
        <v>-0.30299999999999999</v>
      </c>
    </row>
    <row r="424" spans="1:2">
      <c r="A424" s="1">
        <v>42619</v>
      </c>
      <c r="B424">
        <v>-0.30299999999999999</v>
      </c>
    </row>
    <row r="425" spans="1:2">
      <c r="A425" s="1">
        <v>42618</v>
      </c>
      <c r="B425">
        <v>-0.30099999999999999</v>
      </c>
    </row>
    <row r="426" spans="1:2">
      <c r="A426" s="1">
        <v>42615</v>
      </c>
      <c r="B426">
        <v>-0.30099999999999999</v>
      </c>
    </row>
    <row r="427" spans="1:2">
      <c r="A427" s="1">
        <v>42614</v>
      </c>
      <c r="B427">
        <v>-0.29899999999999999</v>
      </c>
    </row>
    <row r="428" spans="1:2">
      <c r="A428" s="1">
        <v>42613</v>
      </c>
      <c r="B428">
        <v>-0.29899999999999999</v>
      </c>
    </row>
    <row r="429" spans="1:2">
      <c r="A429" s="1">
        <v>42612</v>
      </c>
      <c r="B429">
        <v>-0.29899999999999999</v>
      </c>
    </row>
    <row r="430" spans="1:2">
      <c r="A430" s="1">
        <v>42611</v>
      </c>
      <c r="B430">
        <v>-0.29699999999999999</v>
      </c>
    </row>
    <row r="431" spans="1:2">
      <c r="A431" s="1">
        <v>42608</v>
      </c>
      <c r="B431">
        <v>-0.29799999999999999</v>
      </c>
    </row>
    <row r="432" spans="1:2">
      <c r="A432" s="1">
        <v>42607</v>
      </c>
      <c r="B432">
        <v>-0.29799999999999999</v>
      </c>
    </row>
    <row r="433" spans="1:2">
      <c r="A433" s="1">
        <v>42606</v>
      </c>
      <c r="B433">
        <v>-0.29799999999999999</v>
      </c>
    </row>
    <row r="434" spans="1:2">
      <c r="A434" s="1">
        <v>42605</v>
      </c>
      <c r="B434">
        <v>-0.29799999999999999</v>
      </c>
    </row>
    <row r="435" spans="1:2">
      <c r="A435" s="1">
        <v>42604</v>
      </c>
      <c r="B435">
        <v>-0.29899999999999999</v>
      </c>
    </row>
    <row r="436" spans="1:2">
      <c r="A436" s="1">
        <v>42601</v>
      </c>
      <c r="B436">
        <v>-0.29799999999999999</v>
      </c>
    </row>
    <row r="437" spans="1:2">
      <c r="A437" s="1">
        <v>42600</v>
      </c>
      <c r="B437">
        <v>-0.29899999999999999</v>
      </c>
    </row>
    <row r="438" spans="1:2">
      <c r="A438" s="1">
        <v>42599</v>
      </c>
      <c r="B438">
        <v>-0.29799999999999999</v>
      </c>
    </row>
    <row r="439" spans="1:2">
      <c r="A439" s="1">
        <v>42598</v>
      </c>
      <c r="B439">
        <v>-0.29899999999999999</v>
      </c>
    </row>
    <row r="440" spans="1:2">
      <c r="A440" s="1">
        <v>42597</v>
      </c>
      <c r="B440">
        <v>-0.29799999999999999</v>
      </c>
    </row>
    <row r="441" spans="1:2">
      <c r="A441" s="1">
        <v>42594</v>
      </c>
      <c r="B441">
        <v>-0.29899999999999999</v>
      </c>
    </row>
    <row r="442" spans="1:2">
      <c r="A442" s="1">
        <v>42593</v>
      </c>
      <c r="B442">
        <v>-0.29899999999999999</v>
      </c>
    </row>
    <row r="443" spans="1:2">
      <c r="A443" s="1">
        <v>42592</v>
      </c>
      <c r="B443">
        <v>-0.29699999999999999</v>
      </c>
    </row>
    <row r="444" spans="1:2">
      <c r="A444" s="1">
        <v>42591</v>
      </c>
      <c r="B444">
        <v>-0.29799999999999999</v>
      </c>
    </row>
    <row r="445" spans="1:2">
      <c r="A445" s="1">
        <v>42590</v>
      </c>
      <c r="B445">
        <v>-0.29799999999999999</v>
      </c>
    </row>
    <row r="446" spans="1:2">
      <c r="A446" s="1">
        <v>42587</v>
      </c>
      <c r="B446">
        <v>-0.29799999999999999</v>
      </c>
    </row>
    <row r="447" spans="1:2">
      <c r="A447" s="1">
        <v>42586</v>
      </c>
      <c r="B447">
        <v>-0.29799999999999999</v>
      </c>
    </row>
    <row r="448" spans="1:2">
      <c r="A448" s="1">
        <v>42585</v>
      </c>
      <c r="B448">
        <v>-0.29899999999999999</v>
      </c>
    </row>
    <row r="449" spans="1:2">
      <c r="A449" s="1">
        <v>42584</v>
      </c>
      <c r="B449">
        <v>-0.29799999999999999</v>
      </c>
    </row>
    <row r="450" spans="1:2">
      <c r="A450" s="1">
        <v>42583</v>
      </c>
      <c r="B450">
        <v>-0.29699999999999999</v>
      </c>
    </row>
    <row r="451" spans="1:2">
      <c r="A451" s="1">
        <v>42580</v>
      </c>
      <c r="B451">
        <v>-0.29699999999999999</v>
      </c>
    </row>
    <row r="452" spans="1:2">
      <c r="A452" s="1">
        <v>42579</v>
      </c>
      <c r="B452">
        <v>-0.29599999999999999</v>
      </c>
    </row>
    <row r="453" spans="1:2">
      <c r="A453" s="1">
        <v>42578</v>
      </c>
      <c r="B453">
        <v>-0.29799999999999999</v>
      </c>
    </row>
    <row r="454" spans="1:2">
      <c r="A454" s="1">
        <v>42577</v>
      </c>
      <c r="B454">
        <v>-0.29799999999999999</v>
      </c>
    </row>
    <row r="455" spans="1:2">
      <c r="A455" s="1">
        <v>42576</v>
      </c>
      <c r="B455">
        <v>-0.29699999999999999</v>
      </c>
    </row>
    <row r="456" spans="1:2">
      <c r="A456" s="1">
        <v>42573</v>
      </c>
      <c r="B456">
        <v>-0.29699999999999999</v>
      </c>
    </row>
    <row r="457" spans="1:2">
      <c r="A457" s="1">
        <v>42572</v>
      </c>
      <c r="B457">
        <v>-0.29699999999999999</v>
      </c>
    </row>
    <row r="458" spans="1:2">
      <c r="A458" s="1">
        <v>42571</v>
      </c>
      <c r="B458">
        <v>-0.29699999999999999</v>
      </c>
    </row>
    <row r="459" spans="1:2">
      <c r="A459" s="1">
        <v>42570</v>
      </c>
      <c r="B459">
        <v>-0.29499999999999998</v>
      </c>
    </row>
    <row r="460" spans="1:2">
      <c r="A460" s="1">
        <v>42569</v>
      </c>
      <c r="B460">
        <v>-0.29499999999999998</v>
      </c>
    </row>
    <row r="461" spans="1:2">
      <c r="A461" s="1">
        <v>42566</v>
      </c>
      <c r="B461">
        <v>-0.29299999999999998</v>
      </c>
    </row>
    <row r="462" spans="1:2">
      <c r="A462" s="1">
        <v>42565</v>
      </c>
      <c r="B462">
        <v>-0.29499999999999998</v>
      </c>
    </row>
    <row r="463" spans="1:2">
      <c r="A463" s="1">
        <v>42564</v>
      </c>
      <c r="B463">
        <v>-0.29499999999999998</v>
      </c>
    </row>
    <row r="464" spans="1:2">
      <c r="A464" s="1">
        <v>42563</v>
      </c>
      <c r="B464">
        <v>-0.29099999999999998</v>
      </c>
    </row>
    <row r="465" spans="1:2">
      <c r="A465" s="1">
        <v>42562</v>
      </c>
      <c r="B465">
        <v>-0.29199999999999998</v>
      </c>
    </row>
    <row r="466" spans="1:2">
      <c r="A466" s="1">
        <v>42559</v>
      </c>
      <c r="B466">
        <v>-0.29299999999999998</v>
      </c>
    </row>
    <row r="467" spans="1:2">
      <c r="A467" s="1">
        <v>42558</v>
      </c>
      <c r="B467">
        <v>-0.29299999999999998</v>
      </c>
    </row>
    <row r="468" spans="1:2">
      <c r="A468" s="1">
        <v>42557</v>
      </c>
      <c r="B468">
        <v>-0.29299999999999998</v>
      </c>
    </row>
    <row r="469" spans="1:2">
      <c r="A469" s="1">
        <v>42556</v>
      </c>
      <c r="B469">
        <v>-0.29199999999999998</v>
      </c>
    </row>
    <row r="470" spans="1:2">
      <c r="A470" s="1">
        <v>42555</v>
      </c>
      <c r="B470">
        <v>-0.29099999999999998</v>
      </c>
    </row>
    <row r="471" spans="1:2">
      <c r="A471" s="1">
        <v>42552</v>
      </c>
      <c r="B471">
        <v>-0.28999999999999998</v>
      </c>
    </row>
    <row r="472" spans="1:2">
      <c r="A472" s="1">
        <v>42551</v>
      </c>
      <c r="B472">
        <v>-0.28599999999999998</v>
      </c>
    </row>
    <row r="473" spans="1:2">
      <c r="A473" s="1">
        <v>42550</v>
      </c>
      <c r="B473">
        <v>-0.28199999999999997</v>
      </c>
    </row>
    <row r="474" spans="1:2">
      <c r="A474" s="1">
        <v>42549</v>
      </c>
      <c r="B474">
        <v>-0.28100000000000003</v>
      </c>
    </row>
    <row r="475" spans="1:2">
      <c r="A475" s="1">
        <v>42548</v>
      </c>
      <c r="B475">
        <v>-0.28299999999999997</v>
      </c>
    </row>
    <row r="476" spans="1:2">
      <c r="A476" s="1">
        <v>42545</v>
      </c>
      <c r="B476">
        <v>-0.28100000000000003</v>
      </c>
    </row>
    <row r="477" spans="1:2">
      <c r="A477" s="1">
        <v>42544</v>
      </c>
      <c r="B477">
        <v>-0.26900000000000002</v>
      </c>
    </row>
    <row r="478" spans="1:2">
      <c r="A478" s="1">
        <v>42543</v>
      </c>
      <c r="B478">
        <v>-0.26800000000000002</v>
      </c>
    </row>
    <row r="479" spans="1:2">
      <c r="A479" s="1">
        <v>42542</v>
      </c>
      <c r="B479">
        <v>-0.26600000000000001</v>
      </c>
    </row>
    <row r="480" spans="1:2">
      <c r="A480" s="1">
        <v>42541</v>
      </c>
      <c r="B480">
        <v>-0.26600000000000001</v>
      </c>
    </row>
    <row r="481" spans="1:2">
      <c r="A481" s="1">
        <v>42538</v>
      </c>
      <c r="B481">
        <v>-0.26500000000000001</v>
      </c>
    </row>
    <row r="482" spans="1:2">
      <c r="A482" s="1">
        <v>42537</v>
      </c>
      <c r="B482">
        <v>-0.26400000000000001</v>
      </c>
    </row>
    <row r="483" spans="1:2">
      <c r="A483" s="1">
        <v>42536</v>
      </c>
      <c r="B483">
        <v>-0.26200000000000001</v>
      </c>
    </row>
    <row r="484" spans="1:2">
      <c r="A484" s="1">
        <v>42535</v>
      </c>
      <c r="B484">
        <v>-0.26200000000000001</v>
      </c>
    </row>
    <row r="485" spans="1:2">
      <c r="A485" s="1">
        <v>42534</v>
      </c>
      <c r="B485">
        <v>-0.26300000000000001</v>
      </c>
    </row>
    <row r="486" spans="1:2">
      <c r="A486" s="1">
        <v>42531</v>
      </c>
      <c r="B486">
        <v>-0.26300000000000001</v>
      </c>
    </row>
    <row r="487" spans="1:2">
      <c r="A487" s="1">
        <v>42530</v>
      </c>
      <c r="B487">
        <v>-0.26200000000000001</v>
      </c>
    </row>
    <row r="488" spans="1:2">
      <c r="A488" s="1">
        <v>42529</v>
      </c>
      <c r="B488">
        <v>-0.26400000000000001</v>
      </c>
    </row>
    <row r="489" spans="1:2">
      <c r="A489" s="1">
        <v>42528</v>
      </c>
      <c r="B489">
        <v>-0.26100000000000001</v>
      </c>
    </row>
    <row r="490" spans="1:2">
      <c r="A490" s="1">
        <v>42527</v>
      </c>
      <c r="B490">
        <v>-0.26200000000000001</v>
      </c>
    </row>
    <row r="491" spans="1:2">
      <c r="A491" s="1">
        <v>42524</v>
      </c>
      <c r="B491">
        <v>-0.26100000000000001</v>
      </c>
    </row>
    <row r="492" spans="1:2">
      <c r="A492" s="1">
        <v>42523</v>
      </c>
      <c r="B492">
        <v>-0.26200000000000001</v>
      </c>
    </row>
    <row r="493" spans="1:2">
      <c r="A493" s="1">
        <v>42522</v>
      </c>
      <c r="B493">
        <v>-0.26100000000000001</v>
      </c>
    </row>
    <row r="494" spans="1:2">
      <c r="A494" s="1">
        <v>42521</v>
      </c>
      <c r="B494">
        <v>-0.26100000000000001</v>
      </c>
    </row>
    <row r="495" spans="1:2">
      <c r="A495" s="1">
        <v>42520</v>
      </c>
      <c r="B495">
        <v>-0.26100000000000001</v>
      </c>
    </row>
    <row r="496" spans="1:2">
      <c r="A496" s="1">
        <v>42517</v>
      </c>
      <c r="B496">
        <v>-0.26</v>
      </c>
    </row>
    <row r="497" spans="1:2">
      <c r="A497" s="1">
        <v>42516</v>
      </c>
      <c r="B497">
        <v>-0.25800000000000001</v>
      </c>
    </row>
    <row r="498" spans="1:2">
      <c r="A498" s="1">
        <v>42515</v>
      </c>
      <c r="B498">
        <v>-0.25800000000000001</v>
      </c>
    </row>
    <row r="499" spans="1:2">
      <c r="A499" s="1">
        <v>42514</v>
      </c>
      <c r="B499">
        <v>-0.25800000000000001</v>
      </c>
    </row>
    <row r="500" spans="1:2">
      <c r="A500" s="1">
        <v>42513</v>
      </c>
      <c r="B500">
        <v>-0.25800000000000001</v>
      </c>
    </row>
    <row r="501" spans="1:2">
      <c r="A501" s="1">
        <v>42510</v>
      </c>
      <c r="B501">
        <v>-0.25800000000000001</v>
      </c>
    </row>
    <row r="502" spans="1:2">
      <c r="A502" s="1">
        <v>42509</v>
      </c>
      <c r="B502">
        <v>-0.25800000000000001</v>
      </c>
    </row>
    <row r="503" spans="1:2">
      <c r="A503" s="1">
        <v>42508</v>
      </c>
      <c r="B503">
        <v>-0.25700000000000001</v>
      </c>
    </row>
    <row r="504" spans="1:2">
      <c r="A504" s="1">
        <v>42507</v>
      </c>
      <c r="B504">
        <v>-0.25700000000000001</v>
      </c>
    </row>
    <row r="505" spans="1:2">
      <c r="A505" s="1">
        <v>42506</v>
      </c>
      <c r="B505">
        <v>-0.25700000000000001</v>
      </c>
    </row>
    <row r="506" spans="1:2">
      <c r="A506" s="1">
        <v>42503</v>
      </c>
      <c r="B506">
        <v>-0.25700000000000001</v>
      </c>
    </row>
    <row r="507" spans="1:2">
      <c r="A507" s="1">
        <v>42502</v>
      </c>
      <c r="B507">
        <v>-0.25800000000000001</v>
      </c>
    </row>
    <row r="508" spans="1:2">
      <c r="A508" s="1">
        <v>42501</v>
      </c>
      <c r="B508">
        <v>-0.25900000000000001</v>
      </c>
    </row>
    <row r="509" spans="1:2">
      <c r="A509" s="1">
        <v>42500</v>
      </c>
      <c r="B509">
        <v>-0.26</v>
      </c>
    </row>
    <row r="510" spans="1:2">
      <c r="A510" s="1">
        <v>42499</v>
      </c>
      <c r="B510">
        <v>-0.25800000000000001</v>
      </c>
    </row>
    <row r="511" spans="1:2">
      <c r="A511" s="1">
        <v>42496</v>
      </c>
      <c r="B511">
        <v>-0.25600000000000001</v>
      </c>
    </row>
    <row r="512" spans="1:2">
      <c r="A512" s="1">
        <v>42495</v>
      </c>
      <c r="B512">
        <v>-0.255</v>
      </c>
    </row>
    <row r="513" spans="1:2">
      <c r="A513" s="1">
        <v>42494</v>
      </c>
      <c r="B513">
        <v>-0.253</v>
      </c>
    </row>
    <row r="514" spans="1:2">
      <c r="A514" s="1">
        <v>42493</v>
      </c>
      <c r="B514">
        <v>-0.251</v>
      </c>
    </row>
    <row r="515" spans="1:2">
      <c r="A515" s="1">
        <v>42492</v>
      </c>
      <c r="B515">
        <v>-0.25</v>
      </c>
    </row>
    <row r="516" spans="1:2">
      <c r="A516" s="1">
        <v>42489</v>
      </c>
      <c r="B516">
        <v>-0.251</v>
      </c>
    </row>
    <row r="517" spans="1:2">
      <c r="A517" s="1">
        <v>42488</v>
      </c>
      <c r="B517">
        <v>-0.252</v>
      </c>
    </row>
    <row r="518" spans="1:2">
      <c r="A518" s="1">
        <v>42487</v>
      </c>
      <c r="B518">
        <v>-0.251</v>
      </c>
    </row>
    <row r="519" spans="1:2">
      <c r="A519" s="1">
        <v>42486</v>
      </c>
      <c r="B519">
        <v>-0.252</v>
      </c>
    </row>
    <row r="520" spans="1:2">
      <c r="A520" s="1">
        <v>42485</v>
      </c>
      <c r="B520">
        <v>-0.25</v>
      </c>
    </row>
    <row r="521" spans="1:2">
      <c r="A521" s="1">
        <v>42482</v>
      </c>
      <c r="B521">
        <v>-0.249</v>
      </c>
    </row>
    <row r="522" spans="1:2">
      <c r="A522" s="1">
        <v>42481</v>
      </c>
      <c r="B522">
        <v>-0.249</v>
      </c>
    </row>
    <row r="523" spans="1:2">
      <c r="A523" s="1">
        <v>42480</v>
      </c>
      <c r="B523">
        <v>-0.249</v>
      </c>
    </row>
    <row r="524" spans="1:2">
      <c r="A524" s="1">
        <v>42479</v>
      </c>
      <c r="B524">
        <v>-0.25</v>
      </c>
    </row>
    <row r="525" spans="1:2">
      <c r="A525" s="1">
        <v>42478</v>
      </c>
      <c r="B525">
        <v>-0.249</v>
      </c>
    </row>
    <row r="526" spans="1:2">
      <c r="A526" s="1">
        <v>42475</v>
      </c>
      <c r="B526">
        <v>-0.249</v>
      </c>
    </row>
    <row r="527" spans="1:2">
      <c r="A527" s="1">
        <v>42474</v>
      </c>
      <c r="B527">
        <v>-0.251</v>
      </c>
    </row>
    <row r="528" spans="1:2">
      <c r="A528" s="1">
        <v>42473</v>
      </c>
      <c r="B528">
        <v>-0.249</v>
      </c>
    </row>
    <row r="529" spans="1:2">
      <c r="A529" s="1">
        <v>42472</v>
      </c>
      <c r="B529">
        <v>-0.249</v>
      </c>
    </row>
    <row r="530" spans="1:2">
      <c r="A530" s="1">
        <v>42471</v>
      </c>
      <c r="B530">
        <v>-0.251</v>
      </c>
    </row>
    <row r="531" spans="1:2">
      <c r="A531" s="1">
        <v>42468</v>
      </c>
      <c r="B531">
        <v>-0.248</v>
      </c>
    </row>
    <row r="532" spans="1:2">
      <c r="A532" s="1">
        <v>42467</v>
      </c>
      <c r="B532">
        <v>-0.247</v>
      </c>
    </row>
    <row r="533" spans="1:2">
      <c r="A533" s="1">
        <v>42466</v>
      </c>
      <c r="B533">
        <v>-0.248</v>
      </c>
    </row>
    <row r="534" spans="1:2">
      <c r="A534" s="1">
        <v>42465</v>
      </c>
      <c r="B534">
        <v>-0.248</v>
      </c>
    </row>
    <row r="535" spans="1:2">
      <c r="A535" s="1">
        <v>42464</v>
      </c>
      <c r="B535">
        <v>-0.246</v>
      </c>
    </row>
    <row r="536" spans="1:2">
      <c r="A536" s="1">
        <v>42461</v>
      </c>
      <c r="B536">
        <v>-0.245</v>
      </c>
    </row>
    <row r="537" spans="1:2">
      <c r="A537" s="1">
        <v>42460</v>
      </c>
      <c r="B537">
        <v>-0.24399999999999999</v>
      </c>
    </row>
    <row r="538" spans="1:2">
      <c r="A538" s="1">
        <v>42459</v>
      </c>
      <c r="B538">
        <v>-0.24299999999999999</v>
      </c>
    </row>
    <row r="539" spans="1:2">
      <c r="A539" s="1">
        <v>42458</v>
      </c>
      <c r="B539">
        <v>-0.24199999999999999</v>
      </c>
    </row>
    <row r="540" spans="1:2">
      <c r="A540" s="1">
        <v>42453</v>
      </c>
      <c r="B540">
        <v>-0.24199999999999999</v>
      </c>
    </row>
    <row r="541" spans="1:2">
      <c r="A541" s="1">
        <v>42452</v>
      </c>
      <c r="B541">
        <v>-0.24099999999999999</v>
      </c>
    </row>
    <row r="542" spans="1:2">
      <c r="A542" s="1">
        <v>42451</v>
      </c>
      <c r="B542">
        <v>-0.23899999999999999</v>
      </c>
    </row>
    <row r="543" spans="1:2">
      <c r="A543" s="1">
        <v>42450</v>
      </c>
      <c r="B543">
        <v>-0.23799999999999999</v>
      </c>
    </row>
    <row r="544" spans="1:2">
      <c r="A544" s="1">
        <v>42447</v>
      </c>
      <c r="B544">
        <v>-0.23499999999999999</v>
      </c>
    </row>
    <row r="545" spans="1:2">
      <c r="A545" s="1">
        <v>42446</v>
      </c>
      <c r="B545">
        <v>-0.23400000000000001</v>
      </c>
    </row>
    <row r="546" spans="1:2">
      <c r="A546" s="1">
        <v>42445</v>
      </c>
      <c r="B546">
        <v>-0.23</v>
      </c>
    </row>
    <row r="547" spans="1:2">
      <c r="A547" s="1">
        <v>42444</v>
      </c>
      <c r="B547">
        <v>-0.22700000000000001</v>
      </c>
    </row>
    <row r="548" spans="1:2">
      <c r="A548" s="1">
        <v>42443</v>
      </c>
      <c r="B548">
        <v>-0.22600000000000001</v>
      </c>
    </row>
    <row r="549" spans="1:2">
      <c r="A549" s="1">
        <v>42440</v>
      </c>
      <c r="B549">
        <v>-0.22500000000000001</v>
      </c>
    </row>
    <row r="550" spans="1:2">
      <c r="A550" s="1">
        <v>42439</v>
      </c>
      <c r="B550">
        <v>-0.22900000000000001</v>
      </c>
    </row>
    <row r="551" spans="1:2">
      <c r="A551" s="1">
        <v>42438</v>
      </c>
      <c r="B551">
        <v>-0.224</v>
      </c>
    </row>
    <row r="552" spans="1:2">
      <c r="A552" s="1">
        <v>42437</v>
      </c>
      <c r="B552">
        <v>-0.221</v>
      </c>
    </row>
    <row r="553" spans="1:2">
      <c r="A553" s="1">
        <v>42436</v>
      </c>
      <c r="B553">
        <v>-0.216</v>
      </c>
    </row>
    <row r="554" spans="1:2">
      <c r="A554" s="1">
        <v>42433</v>
      </c>
      <c r="B554">
        <v>-0.215</v>
      </c>
    </row>
    <row r="555" spans="1:2">
      <c r="A555" s="1">
        <v>42432</v>
      </c>
      <c r="B555">
        <v>-0.21299999999999999</v>
      </c>
    </row>
    <row r="556" spans="1:2">
      <c r="A556" s="1">
        <v>42431</v>
      </c>
      <c r="B556">
        <v>-0.20799999999999999</v>
      </c>
    </row>
    <row r="557" spans="1:2">
      <c r="A557" s="1">
        <v>42430</v>
      </c>
      <c r="B557">
        <v>-0.20699999999999999</v>
      </c>
    </row>
    <row r="558" spans="1:2">
      <c r="A558" s="1">
        <v>42429</v>
      </c>
      <c r="B558">
        <v>-0.20499999999999999</v>
      </c>
    </row>
    <row r="559" spans="1:2">
      <c r="A559" s="1">
        <v>42426</v>
      </c>
      <c r="B559">
        <v>-0.20200000000000001</v>
      </c>
    </row>
    <row r="560" spans="1:2">
      <c r="A560" s="1">
        <v>42425</v>
      </c>
      <c r="B560">
        <v>-0.20100000000000001</v>
      </c>
    </row>
    <row r="561" spans="1:2">
      <c r="A561" s="1">
        <v>42424</v>
      </c>
      <c r="B561">
        <v>-0.20100000000000001</v>
      </c>
    </row>
    <row r="562" spans="1:2">
      <c r="A562" s="1">
        <v>42423</v>
      </c>
      <c r="B562">
        <v>-0.2</v>
      </c>
    </row>
    <row r="563" spans="1:2">
      <c r="A563" s="1">
        <v>42422</v>
      </c>
      <c r="B563">
        <v>-0.19900000000000001</v>
      </c>
    </row>
    <row r="564" spans="1:2">
      <c r="A564" s="1">
        <v>42419</v>
      </c>
      <c r="B564">
        <v>-0.19800000000000001</v>
      </c>
    </row>
    <row r="565" spans="1:2">
      <c r="A565" s="1">
        <v>42418</v>
      </c>
      <c r="B565">
        <v>-0.19500000000000001</v>
      </c>
    </row>
    <row r="566" spans="1:2">
      <c r="A566" s="1">
        <v>42417</v>
      </c>
      <c r="B566">
        <v>-0.189</v>
      </c>
    </row>
    <row r="567" spans="1:2">
      <c r="A567" s="1">
        <v>42416</v>
      </c>
      <c r="B567">
        <v>-0.187</v>
      </c>
    </row>
    <row r="568" spans="1:2">
      <c r="A568" s="1">
        <v>42415</v>
      </c>
      <c r="B568">
        <v>-0.183</v>
      </c>
    </row>
    <row r="569" spans="1:2">
      <c r="A569" s="1">
        <v>42412</v>
      </c>
      <c r="B569">
        <v>-0.183</v>
      </c>
    </row>
    <row r="570" spans="1:2">
      <c r="A570" s="1">
        <v>42411</v>
      </c>
      <c r="B570">
        <v>-0.17899999999999999</v>
      </c>
    </row>
    <row r="571" spans="1:2">
      <c r="A571" s="1">
        <v>42410</v>
      </c>
      <c r="B571">
        <v>-0.17499999999999999</v>
      </c>
    </row>
    <row r="572" spans="1:2">
      <c r="A572" s="1">
        <v>42409</v>
      </c>
      <c r="B572">
        <v>-0.17100000000000001</v>
      </c>
    </row>
    <row r="573" spans="1:2">
      <c r="A573" s="1">
        <v>42408</v>
      </c>
      <c r="B573">
        <v>-0.16900000000000001</v>
      </c>
    </row>
    <row r="574" spans="1:2">
      <c r="A574" s="1">
        <v>42405</v>
      </c>
      <c r="B574">
        <v>-0.16700000000000001</v>
      </c>
    </row>
    <row r="575" spans="1:2">
      <c r="A575" s="1">
        <v>42404</v>
      </c>
      <c r="B575">
        <v>-0.16600000000000001</v>
      </c>
    </row>
    <row r="576" spans="1:2">
      <c r="A576" s="1">
        <v>42403</v>
      </c>
      <c r="B576">
        <v>-0.16200000000000001</v>
      </c>
    </row>
    <row r="577" spans="1:2">
      <c r="A577" s="1">
        <v>42402</v>
      </c>
      <c r="B577">
        <v>-0.161</v>
      </c>
    </row>
    <row r="578" spans="1:2">
      <c r="A578" s="1">
        <v>42401</v>
      </c>
      <c r="B578">
        <v>-0.16200000000000001</v>
      </c>
    </row>
    <row r="579" spans="1:2">
      <c r="A579" s="1">
        <v>42398</v>
      </c>
      <c r="B579">
        <v>-0.16200000000000001</v>
      </c>
    </row>
    <row r="580" spans="1:2">
      <c r="A580" s="1">
        <v>42397</v>
      </c>
      <c r="B580">
        <v>-0.16</v>
      </c>
    </row>
    <row r="581" spans="1:2">
      <c r="A581" s="1">
        <v>42396</v>
      </c>
      <c r="B581">
        <v>-0.159</v>
      </c>
    </row>
    <row r="582" spans="1:2">
      <c r="A582" s="1">
        <v>42395</v>
      </c>
      <c r="B582">
        <v>-0.158</v>
      </c>
    </row>
    <row r="583" spans="1:2">
      <c r="A583" s="1">
        <v>42394</v>
      </c>
      <c r="B583">
        <v>-0.155</v>
      </c>
    </row>
    <row r="584" spans="1:2">
      <c r="A584" s="1">
        <v>42391</v>
      </c>
      <c r="B584">
        <v>-0.152</v>
      </c>
    </row>
    <row r="585" spans="1:2">
      <c r="A585" s="1">
        <v>42390</v>
      </c>
      <c r="B585">
        <v>-0.14599999999999999</v>
      </c>
    </row>
    <row r="586" spans="1:2">
      <c r="A586" s="1">
        <v>42389</v>
      </c>
      <c r="B586">
        <v>-0.14399999999999999</v>
      </c>
    </row>
    <row r="587" spans="1:2">
      <c r="A587" s="1">
        <v>42388</v>
      </c>
      <c r="B587">
        <v>-0.14299999999999999</v>
      </c>
    </row>
    <row r="588" spans="1:2">
      <c r="A588" s="1">
        <v>42387</v>
      </c>
      <c r="B588">
        <v>-0.14199999999999999</v>
      </c>
    </row>
    <row r="589" spans="1:2">
      <c r="A589" s="1">
        <v>42384</v>
      </c>
      <c r="B589">
        <v>-0.14199999999999999</v>
      </c>
    </row>
    <row r="590" spans="1:2">
      <c r="A590" s="1">
        <v>42383</v>
      </c>
      <c r="B590">
        <v>-0.14299999999999999</v>
      </c>
    </row>
    <row r="591" spans="1:2">
      <c r="A591" s="1">
        <v>42382</v>
      </c>
      <c r="B591">
        <v>-0.14399999999999999</v>
      </c>
    </row>
    <row r="592" spans="1:2">
      <c r="A592" s="1">
        <v>42381</v>
      </c>
      <c r="B592">
        <v>-0.14399999999999999</v>
      </c>
    </row>
    <row r="593" spans="1:2">
      <c r="A593" s="1">
        <v>42380</v>
      </c>
      <c r="B593">
        <v>-0.14299999999999999</v>
      </c>
    </row>
    <row r="594" spans="1:2">
      <c r="A594" s="1">
        <v>42377</v>
      </c>
      <c r="B594">
        <v>-0.14299999999999999</v>
      </c>
    </row>
    <row r="595" spans="1:2">
      <c r="A595" s="1">
        <v>42376</v>
      </c>
      <c r="B595">
        <v>-0.14199999999999999</v>
      </c>
    </row>
    <row r="596" spans="1:2">
      <c r="A596" s="1">
        <v>42375</v>
      </c>
      <c r="B596">
        <v>-0.13600000000000001</v>
      </c>
    </row>
    <row r="597" spans="1:2">
      <c r="A597" s="1">
        <v>42374</v>
      </c>
      <c r="B597">
        <v>-0.13300000000000001</v>
      </c>
    </row>
    <row r="598" spans="1:2">
      <c r="A598" s="1">
        <v>42373</v>
      </c>
      <c r="B598">
        <v>-0.13200000000000001</v>
      </c>
    </row>
    <row r="599" spans="1:2">
      <c r="A599" s="1">
        <v>42369</v>
      </c>
      <c r="B599">
        <v>-0.13100000000000001</v>
      </c>
    </row>
    <row r="600" spans="1:2">
      <c r="A600" s="1">
        <v>42368</v>
      </c>
      <c r="B600">
        <v>-0.13200000000000001</v>
      </c>
    </row>
    <row r="601" spans="1:2">
      <c r="A601" s="1">
        <v>42367</v>
      </c>
      <c r="B601">
        <v>-0.13200000000000001</v>
      </c>
    </row>
    <row r="602" spans="1:2">
      <c r="A602" s="1">
        <v>42366</v>
      </c>
      <c r="B602">
        <v>-0.13100000000000001</v>
      </c>
    </row>
    <row r="603" spans="1:2">
      <c r="A603" s="1">
        <v>42362</v>
      </c>
      <c r="B603">
        <v>-0.13100000000000001</v>
      </c>
    </row>
    <row r="604" spans="1:2">
      <c r="A604" s="1">
        <v>42361</v>
      </c>
      <c r="B604">
        <v>-0.13100000000000001</v>
      </c>
    </row>
    <row r="605" spans="1:2">
      <c r="A605" s="1">
        <v>42360</v>
      </c>
      <c r="B605">
        <v>-0.13100000000000001</v>
      </c>
    </row>
    <row r="606" spans="1:2">
      <c r="A606" s="1">
        <v>42359</v>
      </c>
      <c r="B606">
        <v>-0.13</v>
      </c>
    </row>
    <row r="607" spans="1:2">
      <c r="A607" s="1">
        <v>42356</v>
      </c>
      <c r="B607">
        <v>-0.13100000000000001</v>
      </c>
    </row>
    <row r="608" spans="1:2">
      <c r="A608" s="1">
        <v>42355</v>
      </c>
      <c r="B608">
        <v>-0.13300000000000001</v>
      </c>
    </row>
    <row r="609" spans="1:2">
      <c r="A609" s="1">
        <v>42354</v>
      </c>
      <c r="B609">
        <v>-0.13300000000000001</v>
      </c>
    </row>
    <row r="610" spans="1:2">
      <c r="A610" s="1">
        <v>42353</v>
      </c>
      <c r="B610">
        <v>-0.13200000000000001</v>
      </c>
    </row>
    <row r="611" spans="1:2">
      <c r="A611" s="1">
        <v>42352</v>
      </c>
      <c r="B611">
        <v>-0.129</v>
      </c>
    </row>
    <row r="612" spans="1:2">
      <c r="A612" s="1">
        <v>42349</v>
      </c>
      <c r="B612">
        <v>-0.128</v>
      </c>
    </row>
    <row r="613" spans="1:2">
      <c r="A613" s="1">
        <v>42348</v>
      </c>
      <c r="B613">
        <v>-0.125</v>
      </c>
    </row>
    <row r="614" spans="1:2">
      <c r="A614" s="1">
        <v>42347</v>
      </c>
      <c r="B614">
        <v>-0.11899999999999999</v>
      </c>
    </row>
    <row r="615" spans="1:2">
      <c r="A615" s="1">
        <v>42346</v>
      </c>
      <c r="B615">
        <v>-0.11600000000000001</v>
      </c>
    </row>
    <row r="616" spans="1:2">
      <c r="A616" s="1">
        <v>42345</v>
      </c>
      <c r="B616">
        <v>-0.113</v>
      </c>
    </row>
    <row r="617" spans="1:2">
      <c r="A617" s="1">
        <v>42342</v>
      </c>
      <c r="B617">
        <v>-0.113</v>
      </c>
    </row>
    <row r="618" spans="1:2">
      <c r="A618" s="1">
        <v>42341</v>
      </c>
      <c r="B618">
        <v>-0.124</v>
      </c>
    </row>
    <row r="619" spans="1:2">
      <c r="A619" s="1">
        <v>42340</v>
      </c>
      <c r="B619">
        <v>-0.11799999999999999</v>
      </c>
    </row>
    <row r="620" spans="1:2">
      <c r="A620" s="1">
        <v>42339</v>
      </c>
      <c r="B620">
        <v>-0.11600000000000001</v>
      </c>
    </row>
    <row r="621" spans="1:2">
      <c r="A621" s="1">
        <v>42338</v>
      </c>
      <c r="B621">
        <v>-0.114</v>
      </c>
    </row>
    <row r="622" spans="1:2">
      <c r="A622" s="1">
        <v>42335</v>
      </c>
      <c r="B622">
        <v>-0.113</v>
      </c>
    </row>
    <row r="623" spans="1:2">
      <c r="A623" s="1">
        <v>42334</v>
      </c>
      <c r="B623">
        <v>-0.109</v>
      </c>
    </row>
    <row r="624" spans="1:2">
      <c r="A624" s="1">
        <v>42333</v>
      </c>
      <c r="B624">
        <v>-0.104</v>
      </c>
    </row>
    <row r="625" spans="1:2">
      <c r="A625" s="1">
        <v>42332</v>
      </c>
      <c r="B625">
        <v>-0.104</v>
      </c>
    </row>
    <row r="626" spans="1:2">
      <c r="A626" s="1">
        <v>42331</v>
      </c>
      <c r="B626">
        <v>-9.9000000000000005E-2</v>
      </c>
    </row>
    <row r="627" spans="1:2">
      <c r="A627" s="1">
        <v>42328</v>
      </c>
      <c r="B627">
        <v>-9.5000000000000001E-2</v>
      </c>
    </row>
    <row r="628" spans="1:2">
      <c r="A628" s="1">
        <v>42327</v>
      </c>
      <c r="B628">
        <v>-9.1999999999999998E-2</v>
      </c>
    </row>
    <row r="629" spans="1:2">
      <c r="A629" s="1">
        <v>42326</v>
      </c>
      <c r="B629">
        <v>-9.1999999999999998E-2</v>
      </c>
    </row>
    <row r="630" spans="1:2">
      <c r="A630" s="1">
        <v>42325</v>
      </c>
      <c r="B630">
        <v>-9.0999999999999998E-2</v>
      </c>
    </row>
    <row r="631" spans="1:2">
      <c r="A631" s="1">
        <v>42324</v>
      </c>
      <c r="B631">
        <v>-8.5999999999999993E-2</v>
      </c>
    </row>
    <row r="632" spans="1:2">
      <c r="A632" s="1">
        <v>42321</v>
      </c>
      <c r="B632">
        <v>-8.3000000000000004E-2</v>
      </c>
    </row>
    <row r="633" spans="1:2">
      <c r="A633" s="1">
        <v>42320</v>
      </c>
      <c r="B633">
        <v>-8.1000000000000003E-2</v>
      </c>
    </row>
    <row r="634" spans="1:2">
      <c r="A634" s="1">
        <v>42319</v>
      </c>
      <c r="B634">
        <v>-7.9000000000000001E-2</v>
      </c>
    </row>
    <row r="635" spans="1:2">
      <c r="A635" s="1">
        <v>42318</v>
      </c>
      <c r="B635">
        <v>-7.6999999999999999E-2</v>
      </c>
    </row>
    <row r="636" spans="1:2">
      <c r="A636" s="1">
        <v>42317</v>
      </c>
      <c r="B636">
        <v>-7.2999999999999995E-2</v>
      </c>
    </row>
    <row r="637" spans="1:2">
      <c r="A637" s="1">
        <v>42314</v>
      </c>
      <c r="B637">
        <v>-7.2999999999999995E-2</v>
      </c>
    </row>
    <row r="638" spans="1:2">
      <c r="A638" s="1">
        <v>42313</v>
      </c>
      <c r="B638">
        <v>-7.0999999999999994E-2</v>
      </c>
    </row>
    <row r="639" spans="1:2">
      <c r="A639" s="1">
        <v>42312</v>
      </c>
      <c r="B639">
        <v>-6.9000000000000006E-2</v>
      </c>
    </row>
    <row r="640" spans="1:2">
      <c r="A640" s="1">
        <v>42311</v>
      </c>
      <c r="B640">
        <v>-6.9000000000000006E-2</v>
      </c>
    </row>
    <row r="641" spans="1:2">
      <c r="A641" s="1">
        <v>42310</v>
      </c>
      <c r="B641">
        <v>-6.6000000000000003E-2</v>
      </c>
    </row>
    <row r="642" spans="1:2">
      <c r="A642" s="1">
        <v>42307</v>
      </c>
      <c r="B642">
        <v>-6.8000000000000005E-2</v>
      </c>
    </row>
    <row r="643" spans="1:2">
      <c r="A643" s="1">
        <v>42306</v>
      </c>
      <c r="B643">
        <v>-6.8000000000000005E-2</v>
      </c>
    </row>
    <row r="644" spans="1:2">
      <c r="A644" s="1">
        <v>42305</v>
      </c>
      <c r="B644">
        <v>-6.7000000000000004E-2</v>
      </c>
    </row>
    <row r="645" spans="1:2">
      <c r="A645" s="1">
        <v>42304</v>
      </c>
      <c r="B645">
        <v>-6.6000000000000003E-2</v>
      </c>
    </row>
    <row r="646" spans="1:2">
      <c r="A646" s="1">
        <v>42303</v>
      </c>
      <c r="B646">
        <v>-6.4000000000000001E-2</v>
      </c>
    </row>
    <row r="647" spans="1:2">
      <c r="A647" s="1">
        <v>42300</v>
      </c>
      <c r="B647">
        <v>-6.0999999999999999E-2</v>
      </c>
    </row>
    <row r="648" spans="1:2">
      <c r="A648" s="1">
        <v>42299</v>
      </c>
      <c r="B648">
        <v>-5.2999999999999999E-2</v>
      </c>
    </row>
    <row r="649" spans="1:2">
      <c r="A649" s="1">
        <v>42298</v>
      </c>
      <c r="B649">
        <v>-5.2999999999999999E-2</v>
      </c>
    </row>
    <row r="650" spans="1:2">
      <c r="A650" s="1">
        <v>42297</v>
      </c>
      <c r="B650">
        <v>-5.2999999999999999E-2</v>
      </c>
    </row>
    <row r="651" spans="1:2">
      <c r="A651" s="1">
        <v>42296</v>
      </c>
      <c r="B651">
        <v>-5.3999999999999999E-2</v>
      </c>
    </row>
    <row r="652" spans="1:2">
      <c r="A652" s="1">
        <v>42293</v>
      </c>
      <c r="B652">
        <v>-5.0999999999999997E-2</v>
      </c>
    </row>
    <row r="653" spans="1:2">
      <c r="A653" s="1">
        <v>42292</v>
      </c>
      <c r="B653">
        <v>-5.1999999999999998E-2</v>
      </c>
    </row>
    <row r="654" spans="1:2">
      <c r="A654" s="1">
        <v>42291</v>
      </c>
      <c r="B654">
        <v>-4.9000000000000002E-2</v>
      </c>
    </row>
    <row r="655" spans="1:2">
      <c r="A655" s="1">
        <v>42290</v>
      </c>
      <c r="B655">
        <v>-4.9000000000000002E-2</v>
      </c>
    </row>
    <row r="656" spans="1:2">
      <c r="A656" s="1">
        <v>42289</v>
      </c>
      <c r="B656">
        <v>-4.9000000000000002E-2</v>
      </c>
    </row>
    <row r="657" spans="1:2">
      <c r="A657" s="1">
        <v>42286</v>
      </c>
      <c r="B657">
        <v>-4.9000000000000002E-2</v>
      </c>
    </row>
    <row r="658" spans="1:2">
      <c r="A658" s="1">
        <v>42285</v>
      </c>
      <c r="B658">
        <v>-4.8000000000000001E-2</v>
      </c>
    </row>
    <row r="659" spans="1:2">
      <c r="A659" s="1">
        <v>42284</v>
      </c>
      <c r="B659">
        <v>-4.5999999999999999E-2</v>
      </c>
    </row>
    <row r="660" spans="1:2">
      <c r="A660" s="1">
        <v>42283</v>
      </c>
      <c r="B660">
        <v>-4.5999999999999999E-2</v>
      </c>
    </row>
    <row r="661" spans="1:2">
      <c r="A661" s="1">
        <v>42282</v>
      </c>
      <c r="B661">
        <v>-4.5999999999999999E-2</v>
      </c>
    </row>
    <row r="662" spans="1:2">
      <c r="A662" s="1">
        <v>42279</v>
      </c>
      <c r="B662">
        <v>-4.3999999999999997E-2</v>
      </c>
    </row>
    <row r="663" spans="1:2">
      <c r="A663" s="1">
        <v>42278</v>
      </c>
      <c r="B663">
        <v>-4.2999999999999997E-2</v>
      </c>
    </row>
    <row r="664" spans="1:2">
      <c r="A664" s="1">
        <v>42277</v>
      </c>
      <c r="B664">
        <v>-0.04</v>
      </c>
    </row>
    <row r="665" spans="1:2">
      <c r="A665" s="1">
        <v>42276</v>
      </c>
      <c r="B665">
        <v>-4.1000000000000002E-2</v>
      </c>
    </row>
    <row r="666" spans="1:2">
      <c r="A666" s="1">
        <v>42275</v>
      </c>
      <c r="B666">
        <v>-4.1000000000000002E-2</v>
      </c>
    </row>
    <row r="667" spans="1:2">
      <c r="A667" s="1">
        <v>42272</v>
      </c>
      <c r="B667">
        <v>-4.1000000000000002E-2</v>
      </c>
    </row>
    <row r="668" spans="1:2">
      <c r="A668" s="1">
        <v>42271</v>
      </c>
      <c r="B668">
        <v>-0.04</v>
      </c>
    </row>
    <row r="669" spans="1:2">
      <c r="A669" s="1">
        <v>42270</v>
      </c>
      <c r="B669">
        <v>-3.9E-2</v>
      </c>
    </row>
    <row r="670" spans="1:2">
      <c r="A670" s="1">
        <v>42269</v>
      </c>
      <c r="B670">
        <v>-3.9E-2</v>
      </c>
    </row>
    <row r="671" spans="1:2">
      <c r="A671" s="1">
        <v>42268</v>
      </c>
      <c r="B671">
        <v>-3.7999999999999999E-2</v>
      </c>
    </row>
    <row r="672" spans="1:2">
      <c r="A672" s="1">
        <v>42265</v>
      </c>
      <c r="B672">
        <v>-3.6999999999999998E-2</v>
      </c>
    </row>
    <row r="673" spans="1:2">
      <c r="A673" s="1">
        <v>42264</v>
      </c>
      <c r="B673">
        <v>-3.6999999999999998E-2</v>
      </c>
    </row>
    <row r="674" spans="1:2">
      <c r="A674" s="1">
        <v>42263</v>
      </c>
      <c r="B674">
        <v>-3.6999999999999998E-2</v>
      </c>
    </row>
    <row r="675" spans="1:2">
      <c r="A675" s="1">
        <v>42262</v>
      </c>
      <c r="B675">
        <v>-3.5999999999999997E-2</v>
      </c>
    </row>
    <row r="676" spans="1:2">
      <c r="A676" s="1">
        <v>42261</v>
      </c>
      <c r="B676">
        <v>-3.7999999999999999E-2</v>
      </c>
    </row>
    <row r="677" spans="1:2">
      <c r="A677" s="1">
        <v>42258</v>
      </c>
      <c r="B677">
        <v>-3.7999999999999999E-2</v>
      </c>
    </row>
    <row r="678" spans="1:2">
      <c r="A678" s="1">
        <v>42257</v>
      </c>
      <c r="B678">
        <v>-3.5999999999999997E-2</v>
      </c>
    </row>
    <row r="679" spans="1:2">
      <c r="A679" s="1">
        <v>42256</v>
      </c>
      <c r="B679">
        <v>-3.5000000000000003E-2</v>
      </c>
    </row>
    <row r="680" spans="1:2">
      <c r="A680" s="1">
        <v>42255</v>
      </c>
      <c r="B680">
        <v>-3.5000000000000003E-2</v>
      </c>
    </row>
    <row r="681" spans="1:2">
      <c r="A681" s="1">
        <v>42254</v>
      </c>
      <c r="B681">
        <v>-3.4000000000000002E-2</v>
      </c>
    </row>
    <row r="682" spans="1:2">
      <c r="A682" s="1">
        <v>42251</v>
      </c>
      <c r="B682">
        <v>-3.4000000000000002E-2</v>
      </c>
    </row>
    <row r="683" spans="1:2">
      <c r="A683" s="1">
        <v>42250</v>
      </c>
      <c r="B683">
        <v>-3.3000000000000002E-2</v>
      </c>
    </row>
    <row r="684" spans="1:2">
      <c r="A684" s="1">
        <v>42249</v>
      </c>
      <c r="B684">
        <v>-3.3000000000000002E-2</v>
      </c>
    </row>
    <row r="685" spans="1:2">
      <c r="A685" s="1">
        <v>42248</v>
      </c>
      <c r="B685">
        <v>-3.3000000000000002E-2</v>
      </c>
    </row>
    <row r="686" spans="1:2">
      <c r="A686" s="1">
        <v>42247</v>
      </c>
      <c r="B686">
        <v>-3.3000000000000002E-2</v>
      </c>
    </row>
    <row r="687" spans="1:2">
      <c r="A687" s="1">
        <v>42244</v>
      </c>
      <c r="B687">
        <v>-3.3000000000000002E-2</v>
      </c>
    </row>
    <row r="688" spans="1:2">
      <c r="A688" s="1">
        <v>42243</v>
      </c>
      <c r="B688">
        <v>-3.3000000000000002E-2</v>
      </c>
    </row>
    <row r="689" spans="1:2">
      <c r="A689" s="1">
        <v>42242</v>
      </c>
      <c r="B689">
        <v>-3.3000000000000002E-2</v>
      </c>
    </row>
    <row r="690" spans="1:2">
      <c r="A690" s="1">
        <v>42241</v>
      </c>
      <c r="B690">
        <v>-3.3000000000000002E-2</v>
      </c>
    </row>
    <row r="691" spans="1:2">
      <c r="A691" s="1">
        <v>42240</v>
      </c>
      <c r="B691">
        <v>-3.2000000000000001E-2</v>
      </c>
    </row>
    <row r="692" spans="1:2">
      <c r="A692" s="1">
        <v>42237</v>
      </c>
      <c r="B692">
        <v>-3.1E-2</v>
      </c>
    </row>
    <row r="693" spans="1:2">
      <c r="A693" s="1">
        <v>42236</v>
      </c>
      <c r="B693">
        <v>-0.03</v>
      </c>
    </row>
    <row r="694" spans="1:2">
      <c r="A694" s="1">
        <v>42235</v>
      </c>
      <c r="B694">
        <v>-2.9000000000000001E-2</v>
      </c>
    </row>
    <row r="695" spans="1:2">
      <c r="A695" s="1">
        <v>42234</v>
      </c>
      <c r="B695">
        <v>-2.8000000000000001E-2</v>
      </c>
    </row>
    <row r="696" spans="1:2">
      <c r="A696" s="1">
        <v>42233</v>
      </c>
      <c r="B696">
        <v>-2.7E-2</v>
      </c>
    </row>
    <row r="697" spans="1:2">
      <c r="A697" s="1">
        <v>42230</v>
      </c>
      <c r="B697">
        <v>-2.5000000000000001E-2</v>
      </c>
    </row>
    <row r="698" spans="1:2">
      <c r="A698" s="1">
        <v>42229</v>
      </c>
      <c r="B698">
        <v>-2.4E-2</v>
      </c>
    </row>
    <row r="699" spans="1:2">
      <c r="A699" s="1">
        <v>42228</v>
      </c>
      <c r="B699">
        <v>-2.4E-2</v>
      </c>
    </row>
    <row r="700" spans="1:2">
      <c r="A700" s="1">
        <v>42227</v>
      </c>
      <c r="B700">
        <v>-2.4E-2</v>
      </c>
    </row>
    <row r="701" spans="1:2">
      <c r="A701" s="1">
        <v>42226</v>
      </c>
      <c r="B701">
        <v>-2.4E-2</v>
      </c>
    </row>
    <row r="702" spans="1:2">
      <c r="A702" s="1">
        <v>42223</v>
      </c>
      <c r="B702">
        <v>-2.4E-2</v>
      </c>
    </row>
    <row r="703" spans="1:2">
      <c r="A703" s="1">
        <v>42222</v>
      </c>
      <c r="B703">
        <v>-2.4E-2</v>
      </c>
    </row>
    <row r="704" spans="1:2">
      <c r="A704" s="1">
        <v>42221</v>
      </c>
      <c r="B704">
        <v>-2.4E-2</v>
      </c>
    </row>
    <row r="705" spans="1:2">
      <c r="A705" s="1">
        <v>42220</v>
      </c>
      <c r="B705">
        <v>-2.3E-2</v>
      </c>
    </row>
    <row r="706" spans="1:2">
      <c r="A706" s="1">
        <v>42219</v>
      </c>
      <c r="B706">
        <v>-2.3E-2</v>
      </c>
    </row>
    <row r="707" spans="1:2">
      <c r="A707" s="1">
        <v>42216</v>
      </c>
      <c r="B707">
        <v>-2.3E-2</v>
      </c>
    </row>
    <row r="708" spans="1:2">
      <c r="A708" s="1">
        <v>42215</v>
      </c>
      <c r="B708">
        <v>-2.3E-2</v>
      </c>
    </row>
    <row r="709" spans="1:2">
      <c r="A709" s="1">
        <v>42214</v>
      </c>
      <c r="B709">
        <v>-2.1999999999999999E-2</v>
      </c>
    </row>
    <row r="710" spans="1:2">
      <c r="A710" s="1">
        <v>42213</v>
      </c>
      <c r="B710">
        <v>-2.1000000000000001E-2</v>
      </c>
    </row>
    <row r="711" spans="1:2">
      <c r="A711" s="1">
        <v>42212</v>
      </c>
      <c r="B711">
        <v>-0.02</v>
      </c>
    </row>
    <row r="712" spans="1:2">
      <c r="A712" s="1">
        <v>42209</v>
      </c>
      <c r="B712">
        <v>-1.9E-2</v>
      </c>
    </row>
    <row r="713" spans="1:2">
      <c r="A713" s="1">
        <v>42208</v>
      </c>
      <c r="B713">
        <v>-1.9E-2</v>
      </c>
    </row>
    <row r="714" spans="1:2">
      <c r="A714" s="1">
        <v>42207</v>
      </c>
      <c r="B714">
        <v>-1.9E-2</v>
      </c>
    </row>
    <row r="715" spans="1:2">
      <c r="A715" s="1">
        <v>42206</v>
      </c>
      <c r="B715">
        <v>-1.9E-2</v>
      </c>
    </row>
    <row r="716" spans="1:2">
      <c r="A716" s="1">
        <v>42205</v>
      </c>
      <c r="B716">
        <v>-1.9E-2</v>
      </c>
    </row>
    <row r="717" spans="1:2">
      <c r="A717" s="1">
        <v>42202</v>
      </c>
      <c r="B717">
        <v>-1.9E-2</v>
      </c>
    </row>
    <row r="718" spans="1:2">
      <c r="A718" s="1">
        <v>42201</v>
      </c>
      <c r="B718">
        <v>-1.9E-2</v>
      </c>
    </row>
    <row r="719" spans="1:2">
      <c r="A719" s="1">
        <v>42200</v>
      </c>
      <c r="B719">
        <v>-1.9E-2</v>
      </c>
    </row>
    <row r="720" spans="1:2">
      <c r="A720" s="1">
        <v>42199</v>
      </c>
      <c r="B720">
        <v>-1.9E-2</v>
      </c>
    </row>
    <row r="721" spans="1:2">
      <c r="A721" s="1">
        <v>42198</v>
      </c>
      <c r="B721">
        <v>-1.9E-2</v>
      </c>
    </row>
    <row r="722" spans="1:2">
      <c r="A722" s="1">
        <v>42195</v>
      </c>
      <c r="B722">
        <v>-1.7999999999999999E-2</v>
      </c>
    </row>
    <row r="723" spans="1:2">
      <c r="A723" s="1">
        <v>42194</v>
      </c>
      <c r="B723">
        <v>-1.7999999999999999E-2</v>
      </c>
    </row>
    <row r="724" spans="1:2">
      <c r="A724" s="1">
        <v>42193</v>
      </c>
      <c r="B724">
        <v>-1.7999999999999999E-2</v>
      </c>
    </row>
    <row r="725" spans="1:2">
      <c r="A725" s="1">
        <v>42192</v>
      </c>
      <c r="B725">
        <v>-1.7999999999999999E-2</v>
      </c>
    </row>
    <row r="726" spans="1:2">
      <c r="A726" s="1">
        <v>42191</v>
      </c>
      <c r="B726">
        <v>-1.6E-2</v>
      </c>
    </row>
    <row r="727" spans="1:2">
      <c r="A727" s="1">
        <v>42188</v>
      </c>
      <c r="B727">
        <v>-1.4999999999999999E-2</v>
      </c>
    </row>
    <row r="728" spans="1:2">
      <c r="A728" s="1">
        <v>42187</v>
      </c>
      <c r="B728">
        <v>-1.4999999999999999E-2</v>
      </c>
    </row>
    <row r="729" spans="1:2">
      <c r="A729" s="1">
        <v>42186</v>
      </c>
      <c r="B729">
        <v>-1.4E-2</v>
      </c>
    </row>
    <row r="730" spans="1:2">
      <c r="A730" s="1">
        <v>42185</v>
      </c>
      <c r="B730">
        <v>-1.4E-2</v>
      </c>
    </row>
    <row r="731" spans="1:2">
      <c r="A731" s="1">
        <v>42184</v>
      </c>
      <c r="B731">
        <v>-1.6E-2</v>
      </c>
    </row>
    <row r="732" spans="1:2">
      <c r="A732" s="1">
        <v>42181</v>
      </c>
      <c r="B732">
        <v>-1.4999999999999999E-2</v>
      </c>
    </row>
    <row r="733" spans="1:2">
      <c r="A733" s="1">
        <v>42180</v>
      </c>
      <c r="B733">
        <v>-1.4999999999999999E-2</v>
      </c>
    </row>
    <row r="734" spans="1:2">
      <c r="A734" s="1">
        <v>42179</v>
      </c>
      <c r="B734">
        <v>-1.4E-2</v>
      </c>
    </row>
    <row r="735" spans="1:2">
      <c r="A735" s="1">
        <v>42178</v>
      </c>
      <c r="B735">
        <v>-1.4E-2</v>
      </c>
    </row>
    <row r="736" spans="1:2">
      <c r="A736" s="1">
        <v>42177</v>
      </c>
      <c r="B736">
        <v>-1.4E-2</v>
      </c>
    </row>
    <row r="737" spans="1:2">
      <c r="A737" s="1">
        <v>42174</v>
      </c>
      <c r="B737">
        <v>-1.4E-2</v>
      </c>
    </row>
    <row r="738" spans="1:2">
      <c r="A738" s="1">
        <v>42173</v>
      </c>
      <c r="B738">
        <v>-1.4E-2</v>
      </c>
    </row>
    <row r="739" spans="1:2">
      <c r="A739" s="1">
        <v>42172</v>
      </c>
      <c r="B739">
        <v>-1.4E-2</v>
      </c>
    </row>
    <row r="740" spans="1:2">
      <c r="A740" s="1">
        <v>42171</v>
      </c>
      <c r="B740">
        <v>-1.4E-2</v>
      </c>
    </row>
    <row r="741" spans="1:2">
      <c r="A741" s="1">
        <v>42170</v>
      </c>
      <c r="B741">
        <v>-1.4E-2</v>
      </c>
    </row>
    <row r="742" spans="1:2">
      <c r="A742" s="1">
        <v>42167</v>
      </c>
      <c r="B742">
        <v>-1.4E-2</v>
      </c>
    </row>
    <row r="743" spans="1:2">
      <c r="A743" s="1">
        <v>42166</v>
      </c>
      <c r="B743">
        <v>-1.4E-2</v>
      </c>
    </row>
    <row r="744" spans="1:2">
      <c r="A744" s="1">
        <v>42165</v>
      </c>
      <c r="B744">
        <v>-1.4E-2</v>
      </c>
    </row>
    <row r="745" spans="1:2">
      <c r="A745" s="1">
        <v>42164</v>
      </c>
      <c r="B745">
        <v>-1.2999999999999999E-2</v>
      </c>
    </row>
    <row r="746" spans="1:2">
      <c r="A746" s="1">
        <v>42163</v>
      </c>
      <c r="B746">
        <v>-1.2999999999999999E-2</v>
      </c>
    </row>
    <row r="747" spans="1:2">
      <c r="A747" s="1">
        <v>42160</v>
      </c>
      <c r="B747">
        <v>-1.2999999999999999E-2</v>
      </c>
    </row>
    <row r="748" spans="1:2">
      <c r="A748" s="1">
        <v>42159</v>
      </c>
      <c r="B748">
        <v>-1.2999999999999999E-2</v>
      </c>
    </row>
    <row r="749" spans="1:2">
      <c r="A749" s="1">
        <v>42158</v>
      </c>
      <c r="B749">
        <v>-1.4E-2</v>
      </c>
    </row>
    <row r="750" spans="1:2">
      <c r="A750" s="1">
        <v>42157</v>
      </c>
      <c r="B750">
        <v>-1.2999999999999999E-2</v>
      </c>
    </row>
    <row r="751" spans="1:2">
      <c r="A751" s="1">
        <v>42156</v>
      </c>
      <c r="B751">
        <v>-1.2999999999999999E-2</v>
      </c>
    </row>
    <row r="752" spans="1:2">
      <c r="A752" s="1">
        <v>42153</v>
      </c>
      <c r="B752">
        <v>-1.2E-2</v>
      </c>
    </row>
    <row r="753" spans="1:2">
      <c r="A753" s="1">
        <v>42152</v>
      </c>
      <c r="B753">
        <v>-1.2999999999999999E-2</v>
      </c>
    </row>
    <row r="754" spans="1:2">
      <c r="A754" s="1">
        <v>42151</v>
      </c>
      <c r="B754">
        <v>-1.2999999999999999E-2</v>
      </c>
    </row>
    <row r="755" spans="1:2">
      <c r="A755" s="1">
        <v>42150</v>
      </c>
      <c r="B755">
        <v>-1.2999999999999999E-2</v>
      </c>
    </row>
    <row r="756" spans="1:2">
      <c r="A756" s="1">
        <v>42149</v>
      </c>
      <c r="B756">
        <v>-1.2E-2</v>
      </c>
    </row>
    <row r="757" spans="1:2">
      <c r="A757" s="1">
        <v>42146</v>
      </c>
      <c r="B757">
        <v>-1.2E-2</v>
      </c>
    </row>
    <row r="758" spans="1:2">
      <c r="A758" s="1">
        <v>42145</v>
      </c>
      <c r="B758">
        <v>-1.2E-2</v>
      </c>
    </row>
    <row r="759" spans="1:2">
      <c r="A759" s="1">
        <v>42144</v>
      </c>
      <c r="B759">
        <v>-1.2E-2</v>
      </c>
    </row>
    <row r="760" spans="1:2">
      <c r="A760" s="1">
        <v>42143</v>
      </c>
      <c r="B760">
        <v>-1.2E-2</v>
      </c>
    </row>
    <row r="761" spans="1:2">
      <c r="A761" s="1">
        <v>42142</v>
      </c>
      <c r="B761">
        <v>-1.0999999999999999E-2</v>
      </c>
    </row>
    <row r="762" spans="1:2">
      <c r="A762" s="1">
        <v>42139</v>
      </c>
      <c r="B762">
        <v>-0.01</v>
      </c>
    </row>
    <row r="763" spans="1:2">
      <c r="A763" s="1">
        <v>42138</v>
      </c>
      <c r="B763">
        <v>-8.9999999999999993E-3</v>
      </c>
    </row>
    <row r="764" spans="1:2">
      <c r="A764" s="1">
        <v>42137</v>
      </c>
      <c r="B764">
        <v>-8.9999999999999993E-3</v>
      </c>
    </row>
    <row r="765" spans="1:2">
      <c r="A765" s="1">
        <v>42136</v>
      </c>
      <c r="B765">
        <v>-8.9999999999999993E-3</v>
      </c>
    </row>
    <row r="766" spans="1:2">
      <c r="A766" s="1">
        <v>42135</v>
      </c>
      <c r="B766">
        <v>-8.9999999999999993E-3</v>
      </c>
    </row>
    <row r="767" spans="1:2">
      <c r="A767" s="1">
        <v>42132</v>
      </c>
      <c r="B767">
        <v>-8.9999999999999993E-3</v>
      </c>
    </row>
    <row r="768" spans="1:2">
      <c r="A768" s="1">
        <v>42131</v>
      </c>
      <c r="B768">
        <v>-8.9999999999999993E-3</v>
      </c>
    </row>
    <row r="769" spans="1:2">
      <c r="A769" s="1">
        <v>42130</v>
      </c>
      <c r="B769">
        <v>-8.0000000000000002E-3</v>
      </c>
    </row>
    <row r="770" spans="1:2">
      <c r="A770" s="1">
        <v>42129</v>
      </c>
      <c r="B770">
        <v>-8.0000000000000002E-3</v>
      </c>
    </row>
    <row r="771" spans="1:2">
      <c r="A771" s="1">
        <v>42128</v>
      </c>
      <c r="B771">
        <v>-7.0000000000000001E-3</v>
      </c>
    </row>
    <row r="772" spans="1:2">
      <c r="A772" s="1">
        <v>42124</v>
      </c>
      <c r="B772">
        <v>-5.0000000000000001E-3</v>
      </c>
    </row>
    <row r="773" spans="1:2">
      <c r="A773" s="1">
        <v>42123</v>
      </c>
      <c r="B773">
        <v>-5.0000000000000001E-3</v>
      </c>
    </row>
    <row r="774" spans="1:2">
      <c r="A774" s="1">
        <v>42122</v>
      </c>
      <c r="B774">
        <v>-5.0000000000000001E-3</v>
      </c>
    </row>
    <row r="775" spans="1:2">
      <c r="A775" s="1">
        <v>42121</v>
      </c>
      <c r="B775">
        <v>-2E-3</v>
      </c>
    </row>
    <row r="776" spans="1:2">
      <c r="A776" s="1">
        <v>42118</v>
      </c>
      <c r="B776">
        <v>-1E-3</v>
      </c>
    </row>
    <row r="777" spans="1:2">
      <c r="A777" s="1">
        <v>42117</v>
      </c>
      <c r="B777">
        <v>-2E-3</v>
      </c>
    </row>
    <row r="778" spans="1:2">
      <c r="A778" s="1">
        <v>42116</v>
      </c>
      <c r="B778">
        <v>-2E-3</v>
      </c>
    </row>
    <row r="779" spans="1:2">
      <c r="A779" s="1">
        <v>42115</v>
      </c>
      <c r="B779">
        <v>-1E-3</v>
      </c>
    </row>
    <row r="780" spans="1:2">
      <c r="A780" s="1">
        <v>42114</v>
      </c>
      <c r="B780">
        <v>1E-3</v>
      </c>
    </row>
    <row r="781" spans="1:2">
      <c r="A781" s="1">
        <v>42111</v>
      </c>
      <c r="B781">
        <v>1E-3</v>
      </c>
    </row>
    <row r="782" spans="1:2">
      <c r="A782" s="1">
        <v>42110</v>
      </c>
      <c r="B782">
        <v>2E-3</v>
      </c>
    </row>
    <row r="783" spans="1:2">
      <c r="A783" s="1">
        <v>42109</v>
      </c>
      <c r="B783">
        <v>4.0000000000000001E-3</v>
      </c>
    </row>
    <row r="784" spans="1:2">
      <c r="A784" s="1">
        <v>42108</v>
      </c>
      <c r="B784">
        <v>8.0000000000000002E-3</v>
      </c>
    </row>
    <row r="785" spans="1:2">
      <c r="A785" s="1">
        <v>42107</v>
      </c>
      <c r="B785">
        <v>1.0999999999999999E-2</v>
      </c>
    </row>
    <row r="786" spans="1:2">
      <c r="A786" s="1">
        <v>42104</v>
      </c>
      <c r="B786">
        <v>1.2E-2</v>
      </c>
    </row>
    <row r="787" spans="1:2">
      <c r="A787" s="1">
        <v>42103</v>
      </c>
      <c r="B787">
        <v>1.2E-2</v>
      </c>
    </row>
    <row r="788" spans="1:2">
      <c r="A788" s="1">
        <v>42102</v>
      </c>
      <c r="B788">
        <v>1.4E-2</v>
      </c>
    </row>
    <row r="789" spans="1:2">
      <c r="A789" s="1">
        <v>42101</v>
      </c>
      <c r="B789">
        <v>1.6E-2</v>
      </c>
    </row>
    <row r="790" spans="1:2">
      <c r="A790" s="1">
        <v>42096</v>
      </c>
      <c r="B790">
        <v>1.7999999999999999E-2</v>
      </c>
    </row>
    <row r="791" spans="1:2">
      <c r="A791" s="1">
        <v>42095</v>
      </c>
      <c r="B791">
        <v>1.7999999999999999E-2</v>
      </c>
    </row>
    <row r="792" spans="1:2">
      <c r="A792" s="1">
        <v>42094</v>
      </c>
      <c r="B792">
        <v>1.9E-2</v>
      </c>
    </row>
    <row r="793" spans="1:2">
      <c r="A793" s="1">
        <v>42093</v>
      </c>
      <c r="B793">
        <v>1.7999999999999999E-2</v>
      </c>
    </row>
    <row r="794" spans="1:2">
      <c r="A794" s="1">
        <v>42090</v>
      </c>
      <c r="B794">
        <v>2.1000000000000001E-2</v>
      </c>
    </row>
    <row r="795" spans="1:2">
      <c r="A795" s="1">
        <v>42089</v>
      </c>
      <c r="B795">
        <v>2.1000000000000001E-2</v>
      </c>
    </row>
    <row r="796" spans="1:2">
      <c r="A796" s="1">
        <v>42088</v>
      </c>
      <c r="B796">
        <v>2.1000000000000001E-2</v>
      </c>
    </row>
    <row r="797" spans="1:2">
      <c r="A797" s="1">
        <v>42087</v>
      </c>
      <c r="B797">
        <v>2.1000000000000001E-2</v>
      </c>
    </row>
    <row r="798" spans="1:2">
      <c r="A798" s="1">
        <v>42086</v>
      </c>
      <c r="B798">
        <v>2.1999999999999999E-2</v>
      </c>
    </row>
    <row r="799" spans="1:2">
      <c r="A799" s="1">
        <v>42083</v>
      </c>
      <c r="B799">
        <v>2.1000000000000001E-2</v>
      </c>
    </row>
    <row r="800" spans="1:2">
      <c r="A800" s="1">
        <v>42082</v>
      </c>
      <c r="B800">
        <v>2.4E-2</v>
      </c>
    </row>
    <row r="801" spans="1:2">
      <c r="A801" s="1">
        <v>42081</v>
      </c>
      <c r="B801">
        <v>2.5000000000000001E-2</v>
      </c>
    </row>
    <row r="802" spans="1:2">
      <c r="A802" s="1">
        <v>42080</v>
      </c>
      <c r="B802">
        <v>2.5000000000000001E-2</v>
      </c>
    </row>
    <row r="803" spans="1:2">
      <c r="A803" s="1">
        <v>42079</v>
      </c>
      <c r="B803">
        <v>2.5000000000000001E-2</v>
      </c>
    </row>
    <row r="804" spans="1:2">
      <c r="A804" s="1">
        <v>42076</v>
      </c>
      <c r="B804">
        <v>2.5000000000000001E-2</v>
      </c>
    </row>
    <row r="805" spans="1:2">
      <c r="A805" s="1">
        <v>42075</v>
      </c>
      <c r="B805">
        <v>2.7E-2</v>
      </c>
    </row>
    <row r="806" spans="1:2">
      <c r="A806" s="1">
        <v>42074</v>
      </c>
      <c r="B806">
        <v>2.9000000000000001E-2</v>
      </c>
    </row>
    <row r="807" spans="1:2">
      <c r="A807" s="1">
        <v>42073</v>
      </c>
      <c r="B807">
        <v>3.2000000000000001E-2</v>
      </c>
    </row>
    <row r="808" spans="1:2">
      <c r="A808" s="1">
        <v>42072</v>
      </c>
      <c r="B808">
        <v>3.5000000000000003E-2</v>
      </c>
    </row>
    <row r="809" spans="1:2">
      <c r="A809" s="1">
        <v>42069</v>
      </c>
      <c r="B809">
        <v>3.5999999999999997E-2</v>
      </c>
    </row>
    <row r="810" spans="1:2">
      <c r="A810" s="1">
        <v>42068</v>
      </c>
      <c r="B810">
        <v>3.5999999999999997E-2</v>
      </c>
    </row>
    <row r="811" spans="1:2">
      <c r="A811" s="1">
        <v>42067</v>
      </c>
      <c r="B811">
        <v>3.7999999999999999E-2</v>
      </c>
    </row>
    <row r="812" spans="1:2">
      <c r="A812" s="1">
        <v>42066</v>
      </c>
      <c r="B812">
        <v>3.7999999999999999E-2</v>
      </c>
    </row>
    <row r="813" spans="1:2">
      <c r="A813" s="1">
        <v>42065</v>
      </c>
      <c r="B813">
        <v>3.9E-2</v>
      </c>
    </row>
    <row r="814" spans="1:2">
      <c r="A814" s="1">
        <v>42062</v>
      </c>
      <c r="B814">
        <v>3.9E-2</v>
      </c>
    </row>
    <row r="815" spans="1:2">
      <c r="A815" s="1">
        <v>42061</v>
      </c>
      <c r="B815">
        <v>0.04</v>
      </c>
    </row>
    <row r="816" spans="1:2">
      <c r="A816" s="1">
        <v>42060</v>
      </c>
      <c r="B816">
        <v>4.2000000000000003E-2</v>
      </c>
    </row>
    <row r="817" spans="1:2">
      <c r="A817" s="1">
        <v>42059</v>
      </c>
      <c r="B817">
        <v>4.3999999999999997E-2</v>
      </c>
    </row>
    <row r="818" spans="1:2">
      <c r="A818" s="1">
        <v>42058</v>
      </c>
      <c r="B818">
        <v>4.4999999999999998E-2</v>
      </c>
    </row>
    <row r="819" spans="1:2">
      <c r="A819" s="1">
        <v>42055</v>
      </c>
      <c r="B819">
        <v>4.8000000000000001E-2</v>
      </c>
    </row>
    <row r="820" spans="1:2">
      <c r="A820" s="1">
        <v>42054</v>
      </c>
      <c r="B820">
        <v>4.8000000000000001E-2</v>
      </c>
    </row>
    <row r="821" spans="1:2">
      <c r="A821" s="1">
        <v>42053</v>
      </c>
      <c r="B821">
        <v>4.8000000000000001E-2</v>
      </c>
    </row>
    <row r="822" spans="1:2">
      <c r="A822" s="1">
        <v>42052</v>
      </c>
      <c r="B822">
        <v>4.7E-2</v>
      </c>
    </row>
    <row r="823" spans="1:2">
      <c r="A823" s="1">
        <v>42051</v>
      </c>
      <c r="B823">
        <v>4.8000000000000001E-2</v>
      </c>
    </row>
    <row r="824" spans="1:2">
      <c r="A824" s="1">
        <v>42048</v>
      </c>
      <c r="B824">
        <v>4.8000000000000001E-2</v>
      </c>
    </row>
    <row r="825" spans="1:2">
      <c r="A825" s="1">
        <v>42047</v>
      </c>
      <c r="B825">
        <v>4.8000000000000001E-2</v>
      </c>
    </row>
    <row r="826" spans="1:2">
      <c r="A826" s="1">
        <v>42046</v>
      </c>
      <c r="B826">
        <v>4.9000000000000002E-2</v>
      </c>
    </row>
    <row r="827" spans="1:2">
      <c r="A827" s="1">
        <v>42045</v>
      </c>
      <c r="B827">
        <v>0.05</v>
      </c>
    </row>
    <row r="828" spans="1:2">
      <c r="A828" s="1">
        <v>42044</v>
      </c>
      <c r="B828">
        <v>5.0999999999999997E-2</v>
      </c>
    </row>
    <row r="829" spans="1:2">
      <c r="A829" s="1">
        <v>42041</v>
      </c>
      <c r="B829">
        <v>5.2999999999999999E-2</v>
      </c>
    </row>
    <row r="830" spans="1:2">
      <c r="A830" s="1">
        <v>42040</v>
      </c>
      <c r="B830">
        <v>5.0999999999999997E-2</v>
      </c>
    </row>
    <row r="831" spans="1:2">
      <c r="A831" s="1">
        <v>42039</v>
      </c>
      <c r="B831">
        <v>5.5E-2</v>
      </c>
    </row>
    <row r="832" spans="1:2">
      <c r="A832" s="1">
        <v>42038</v>
      </c>
      <c r="B832">
        <v>5.5E-2</v>
      </c>
    </row>
    <row r="833" spans="1:2">
      <c r="A833" s="1">
        <v>42037</v>
      </c>
      <c r="B833">
        <v>5.5E-2</v>
      </c>
    </row>
    <row r="834" spans="1:2">
      <c r="A834" s="1">
        <v>42034</v>
      </c>
      <c r="B834">
        <v>5.3999999999999999E-2</v>
      </c>
    </row>
    <row r="835" spans="1:2">
      <c r="A835" s="1">
        <v>42033</v>
      </c>
      <c r="B835">
        <v>5.1999999999999998E-2</v>
      </c>
    </row>
    <row r="836" spans="1:2">
      <c r="A836" s="1">
        <v>42032</v>
      </c>
      <c r="B836">
        <v>5.2999999999999999E-2</v>
      </c>
    </row>
    <row r="837" spans="1:2">
      <c r="A837" s="1">
        <v>42031</v>
      </c>
      <c r="B837">
        <v>5.5E-2</v>
      </c>
    </row>
    <row r="838" spans="1:2">
      <c r="A838" s="1">
        <v>42030</v>
      </c>
      <c r="B838">
        <v>5.3999999999999999E-2</v>
      </c>
    </row>
    <row r="839" spans="1:2">
      <c r="A839" s="1">
        <v>42027</v>
      </c>
      <c r="B839">
        <v>5.2999999999999999E-2</v>
      </c>
    </row>
    <row r="840" spans="1:2">
      <c r="A840" s="1">
        <v>42026</v>
      </c>
      <c r="B840">
        <v>5.5E-2</v>
      </c>
    </row>
    <row r="841" spans="1:2">
      <c r="A841" s="1">
        <v>42025</v>
      </c>
      <c r="B841">
        <v>5.5E-2</v>
      </c>
    </row>
    <row r="842" spans="1:2">
      <c r="A842" s="1">
        <v>42024</v>
      </c>
      <c r="B842">
        <v>5.5E-2</v>
      </c>
    </row>
    <row r="843" spans="1:2">
      <c r="A843" s="1">
        <v>42023</v>
      </c>
      <c r="B843">
        <v>5.6000000000000001E-2</v>
      </c>
    </row>
    <row r="844" spans="1:2">
      <c r="A844" s="1">
        <v>42020</v>
      </c>
      <c r="B844">
        <v>0.06</v>
      </c>
    </row>
    <row r="845" spans="1:2">
      <c r="A845" s="1">
        <v>42019</v>
      </c>
      <c r="B845">
        <v>6.9000000000000006E-2</v>
      </c>
    </row>
    <row r="846" spans="1:2">
      <c r="A846" s="1">
        <v>42018</v>
      </c>
      <c r="B846">
        <v>6.9000000000000006E-2</v>
      </c>
    </row>
    <row r="847" spans="1:2">
      <c r="A847" s="1">
        <v>42017</v>
      </c>
      <c r="B847">
        <v>7.0999999999999994E-2</v>
      </c>
    </row>
    <row r="848" spans="1:2">
      <c r="A848" s="1">
        <v>42016</v>
      </c>
      <c r="B848">
        <v>7.0999999999999994E-2</v>
      </c>
    </row>
    <row r="849" spans="1:2">
      <c r="A849" s="1">
        <v>42013</v>
      </c>
      <c r="B849">
        <v>7.0000000000000007E-2</v>
      </c>
    </row>
    <row r="850" spans="1:2">
      <c r="A850" s="1">
        <v>42012</v>
      </c>
      <c r="B850">
        <v>7.0000000000000007E-2</v>
      </c>
    </row>
    <row r="851" spans="1:2">
      <c r="A851" s="1">
        <v>42011</v>
      </c>
      <c r="B851">
        <v>7.0000000000000007E-2</v>
      </c>
    </row>
    <row r="852" spans="1:2">
      <c r="A852" s="1">
        <v>42010</v>
      </c>
      <c r="B852">
        <v>7.2999999999999995E-2</v>
      </c>
    </row>
    <row r="853" spans="1:2">
      <c r="A853" s="1">
        <v>42009</v>
      </c>
      <c r="B853">
        <v>7.4999999999999997E-2</v>
      </c>
    </row>
    <row r="854" spans="1:2">
      <c r="A854" s="1">
        <v>42006</v>
      </c>
      <c r="B854">
        <v>7.5999999999999998E-2</v>
      </c>
    </row>
    <row r="855" spans="1:2">
      <c r="A855" s="1">
        <v>42004</v>
      </c>
      <c r="B855">
        <v>7.8E-2</v>
      </c>
    </row>
    <row r="856" spans="1:2">
      <c r="A856" s="1">
        <v>42003</v>
      </c>
      <c r="B856">
        <v>7.8E-2</v>
      </c>
    </row>
    <row r="857" spans="1:2">
      <c r="A857" s="1">
        <v>42002</v>
      </c>
      <c r="B857">
        <v>7.9000000000000001E-2</v>
      </c>
    </row>
    <row r="858" spans="1:2">
      <c r="A858" s="1">
        <v>41997</v>
      </c>
      <c r="B858">
        <v>0.08</v>
      </c>
    </row>
    <row r="859" spans="1:2">
      <c r="A859" s="1">
        <v>41996</v>
      </c>
      <c r="B859">
        <v>7.9000000000000001E-2</v>
      </c>
    </row>
    <row r="860" spans="1:2">
      <c r="A860" s="1">
        <v>41995</v>
      </c>
      <c r="B860">
        <v>8.1000000000000003E-2</v>
      </c>
    </row>
    <row r="861" spans="1:2">
      <c r="A861" s="1">
        <v>41992</v>
      </c>
      <c r="B861">
        <v>8.1000000000000003E-2</v>
      </c>
    </row>
    <row r="862" spans="1:2">
      <c r="A862" s="1">
        <v>41991</v>
      </c>
      <c r="B862">
        <v>7.9000000000000001E-2</v>
      </c>
    </row>
    <row r="863" spans="1:2">
      <c r="A863" s="1">
        <v>41990</v>
      </c>
      <c r="B863">
        <v>8.1000000000000003E-2</v>
      </c>
    </row>
    <row r="864" spans="1:2">
      <c r="A864" s="1">
        <v>41989</v>
      </c>
      <c r="B864">
        <v>8.2000000000000003E-2</v>
      </c>
    </row>
    <row r="865" spans="1:2">
      <c r="A865" s="1">
        <v>41988</v>
      </c>
      <c r="B865">
        <v>8.2000000000000003E-2</v>
      </c>
    </row>
    <row r="866" spans="1:2">
      <c r="A866" s="1">
        <v>41985</v>
      </c>
      <c r="B866">
        <v>8.2000000000000003E-2</v>
      </c>
    </row>
    <row r="867" spans="1:2">
      <c r="A867" s="1">
        <v>41984</v>
      </c>
      <c r="B867">
        <v>8.2000000000000003E-2</v>
      </c>
    </row>
    <row r="868" spans="1:2">
      <c r="A868" s="1">
        <v>41983</v>
      </c>
      <c r="B868">
        <v>8.3000000000000004E-2</v>
      </c>
    </row>
    <row r="869" spans="1:2">
      <c r="A869" s="1">
        <v>41982</v>
      </c>
      <c r="B869">
        <v>8.2000000000000003E-2</v>
      </c>
    </row>
    <row r="870" spans="1:2">
      <c r="A870" s="1">
        <v>41981</v>
      </c>
      <c r="B870">
        <v>8.2000000000000003E-2</v>
      </c>
    </row>
    <row r="871" spans="1:2">
      <c r="A871" s="1">
        <v>41978</v>
      </c>
      <c r="B871">
        <v>8.2000000000000003E-2</v>
      </c>
    </row>
    <row r="872" spans="1:2">
      <c r="A872" s="1">
        <v>41977</v>
      </c>
      <c r="B872">
        <v>8.2000000000000003E-2</v>
      </c>
    </row>
    <row r="873" spans="1:2">
      <c r="A873" s="1">
        <v>41976</v>
      </c>
      <c r="B873">
        <v>8.1000000000000003E-2</v>
      </c>
    </row>
    <row r="874" spans="1:2">
      <c r="A874" s="1">
        <v>41975</v>
      </c>
      <c r="B874">
        <v>8.1000000000000003E-2</v>
      </c>
    </row>
    <row r="875" spans="1:2">
      <c r="A875" s="1">
        <v>41974</v>
      </c>
      <c r="B875">
        <v>8.2000000000000003E-2</v>
      </c>
    </row>
    <row r="876" spans="1:2">
      <c r="A876" s="1">
        <v>41971</v>
      </c>
      <c r="B876">
        <v>8.2000000000000003E-2</v>
      </c>
    </row>
    <row r="877" spans="1:2">
      <c r="A877" s="1">
        <v>41970</v>
      </c>
      <c r="B877">
        <v>8.2000000000000003E-2</v>
      </c>
    </row>
    <row r="878" spans="1:2">
      <c r="A878" s="1">
        <v>41969</v>
      </c>
      <c r="B878">
        <v>8.2000000000000003E-2</v>
      </c>
    </row>
    <row r="879" spans="1:2">
      <c r="A879" s="1">
        <v>41968</v>
      </c>
      <c r="B879">
        <v>8.1000000000000003E-2</v>
      </c>
    </row>
    <row r="880" spans="1:2">
      <c r="A880" s="1">
        <v>41967</v>
      </c>
      <c r="B880">
        <v>8.1000000000000003E-2</v>
      </c>
    </row>
    <row r="881" spans="1:2">
      <c r="A881" s="1">
        <v>41964</v>
      </c>
      <c r="B881">
        <v>8.1000000000000003E-2</v>
      </c>
    </row>
    <row r="882" spans="1:2">
      <c r="A882" s="1">
        <v>41963</v>
      </c>
      <c r="B882">
        <v>8.1000000000000003E-2</v>
      </c>
    </row>
    <row r="883" spans="1:2">
      <c r="A883" s="1">
        <v>41962</v>
      </c>
      <c r="B883">
        <v>8.1000000000000003E-2</v>
      </c>
    </row>
    <row r="884" spans="1:2">
      <c r="A884" s="1">
        <v>41961</v>
      </c>
      <c r="B884">
        <v>8.1000000000000003E-2</v>
      </c>
    </row>
    <row r="885" spans="1:2">
      <c r="A885" s="1">
        <v>41960</v>
      </c>
      <c r="B885">
        <v>0.08</v>
      </c>
    </row>
    <row r="886" spans="1:2">
      <c r="A886" s="1">
        <v>41957</v>
      </c>
      <c r="B886">
        <v>7.9000000000000001E-2</v>
      </c>
    </row>
    <row r="887" spans="1:2">
      <c r="A887" s="1">
        <v>41956</v>
      </c>
      <c r="B887">
        <v>7.8E-2</v>
      </c>
    </row>
    <row r="888" spans="1:2">
      <c r="A888" s="1">
        <v>41955</v>
      </c>
      <c r="B888">
        <v>7.9000000000000001E-2</v>
      </c>
    </row>
    <row r="889" spans="1:2">
      <c r="A889" s="1">
        <v>41954</v>
      </c>
      <c r="B889">
        <v>7.9000000000000001E-2</v>
      </c>
    </row>
    <row r="890" spans="1:2">
      <c r="A890" s="1">
        <v>41953</v>
      </c>
      <c r="B890">
        <v>0.08</v>
      </c>
    </row>
    <row r="891" spans="1:2">
      <c r="A891" s="1">
        <v>41950</v>
      </c>
      <c r="B891">
        <v>0.08</v>
      </c>
    </row>
    <row r="892" spans="1:2">
      <c r="A892" s="1">
        <v>41949</v>
      </c>
      <c r="B892">
        <v>8.1000000000000003E-2</v>
      </c>
    </row>
    <row r="893" spans="1:2">
      <c r="A893" s="1">
        <v>41948</v>
      </c>
      <c r="B893">
        <v>8.1000000000000003E-2</v>
      </c>
    </row>
    <row r="894" spans="1:2">
      <c r="A894" s="1">
        <v>41947</v>
      </c>
      <c r="B894">
        <v>8.4000000000000005E-2</v>
      </c>
    </row>
    <row r="895" spans="1:2">
      <c r="A895" s="1">
        <v>41946</v>
      </c>
      <c r="B895">
        <v>8.5000000000000006E-2</v>
      </c>
    </row>
    <row r="896" spans="1:2">
      <c r="A896" s="1">
        <v>41943</v>
      </c>
      <c r="B896">
        <v>8.5999999999999993E-2</v>
      </c>
    </row>
    <row r="897" spans="1:2">
      <c r="A897" s="1">
        <v>41942</v>
      </c>
      <c r="B897">
        <v>8.5999999999999993E-2</v>
      </c>
    </row>
    <row r="898" spans="1:2">
      <c r="A898" s="1">
        <v>41941</v>
      </c>
      <c r="B898">
        <v>8.7999999999999995E-2</v>
      </c>
    </row>
    <row r="899" spans="1:2">
      <c r="A899" s="1">
        <v>41940</v>
      </c>
      <c r="B899">
        <v>8.7999999999999995E-2</v>
      </c>
    </row>
    <row r="900" spans="1:2">
      <c r="A900" s="1">
        <v>41939</v>
      </c>
      <c r="B900">
        <v>8.7999999999999995E-2</v>
      </c>
    </row>
    <row r="901" spans="1:2">
      <c r="A901" s="1">
        <v>41936</v>
      </c>
      <c r="B901">
        <v>8.5000000000000006E-2</v>
      </c>
    </row>
    <row r="902" spans="1:2">
      <c r="A902" s="1">
        <v>41935</v>
      </c>
      <c r="B902">
        <v>8.5000000000000006E-2</v>
      </c>
    </row>
    <row r="903" spans="1:2">
      <c r="A903" s="1">
        <v>41934</v>
      </c>
      <c r="B903">
        <v>8.4000000000000005E-2</v>
      </c>
    </row>
    <row r="904" spans="1:2">
      <c r="A904" s="1">
        <v>41933</v>
      </c>
      <c r="B904">
        <v>8.2000000000000003E-2</v>
      </c>
    </row>
    <row r="905" spans="1:2">
      <c r="A905" s="1">
        <v>41932</v>
      </c>
      <c r="B905">
        <v>8.1000000000000003E-2</v>
      </c>
    </row>
    <row r="906" spans="1:2">
      <c r="A906" s="1">
        <v>41929</v>
      </c>
      <c r="B906">
        <v>8.1000000000000003E-2</v>
      </c>
    </row>
    <row r="907" spans="1:2">
      <c r="A907" s="1">
        <v>41928</v>
      </c>
      <c r="B907">
        <v>8.1000000000000003E-2</v>
      </c>
    </row>
    <row r="908" spans="1:2">
      <c r="A908" s="1">
        <v>41927</v>
      </c>
      <c r="B908">
        <v>8.1000000000000003E-2</v>
      </c>
    </row>
    <row r="909" spans="1:2">
      <c r="A909" s="1">
        <v>41926</v>
      </c>
      <c r="B909">
        <v>8.2000000000000003E-2</v>
      </c>
    </row>
    <row r="910" spans="1:2">
      <c r="A910" s="1">
        <v>41925</v>
      </c>
      <c r="B910">
        <v>8.2000000000000003E-2</v>
      </c>
    </row>
    <row r="911" spans="1:2">
      <c r="A911" s="1">
        <v>41922</v>
      </c>
      <c r="B911">
        <v>7.9000000000000001E-2</v>
      </c>
    </row>
    <row r="912" spans="1:2">
      <c r="A912" s="1">
        <v>41921</v>
      </c>
      <c r="B912">
        <v>7.9000000000000001E-2</v>
      </c>
    </row>
    <row r="913" spans="1:2">
      <c r="A913" s="1">
        <v>41920</v>
      </c>
      <c r="B913">
        <v>0.08</v>
      </c>
    </row>
    <row r="914" spans="1:2">
      <c r="A914" s="1">
        <v>41919</v>
      </c>
      <c r="B914">
        <v>7.9000000000000001E-2</v>
      </c>
    </row>
    <row r="915" spans="1:2">
      <c r="A915" s="1">
        <v>41918</v>
      </c>
      <c r="B915">
        <v>7.9000000000000001E-2</v>
      </c>
    </row>
    <row r="916" spans="1:2">
      <c r="A916" s="1">
        <v>41915</v>
      </c>
      <c r="B916">
        <v>8.1000000000000003E-2</v>
      </c>
    </row>
    <row r="917" spans="1:2">
      <c r="A917" s="1">
        <v>41914</v>
      </c>
      <c r="B917">
        <v>8.1000000000000003E-2</v>
      </c>
    </row>
    <row r="918" spans="1:2">
      <c r="A918" s="1">
        <v>41913</v>
      </c>
      <c r="B918">
        <v>8.2000000000000003E-2</v>
      </c>
    </row>
    <row r="919" spans="1:2">
      <c r="A919" s="1">
        <v>41912</v>
      </c>
      <c r="B919">
        <v>8.3000000000000004E-2</v>
      </c>
    </row>
    <row r="920" spans="1:2">
      <c r="A920" s="1">
        <v>41911</v>
      </c>
      <c r="B920">
        <v>8.3000000000000004E-2</v>
      </c>
    </row>
    <row r="921" spans="1:2">
      <c r="A921" s="1">
        <v>41908</v>
      </c>
      <c r="B921">
        <v>8.2000000000000003E-2</v>
      </c>
    </row>
    <row r="922" spans="1:2">
      <c r="A922" s="1">
        <v>41907</v>
      </c>
      <c r="B922">
        <v>8.2000000000000003E-2</v>
      </c>
    </row>
    <row r="923" spans="1:2">
      <c r="A923" s="1">
        <v>41906</v>
      </c>
      <c r="B923">
        <v>8.3000000000000004E-2</v>
      </c>
    </row>
    <row r="924" spans="1:2">
      <c r="A924" s="1">
        <v>41905</v>
      </c>
      <c r="B924">
        <v>8.2000000000000003E-2</v>
      </c>
    </row>
    <row r="925" spans="1:2">
      <c r="A925" s="1">
        <v>41904</v>
      </c>
      <c r="B925">
        <v>8.2000000000000003E-2</v>
      </c>
    </row>
    <row r="926" spans="1:2">
      <c r="A926" s="1">
        <v>41901</v>
      </c>
      <c r="B926">
        <v>8.3000000000000004E-2</v>
      </c>
    </row>
    <row r="927" spans="1:2">
      <c r="A927" s="1">
        <v>41900</v>
      </c>
      <c r="B927">
        <v>8.2000000000000003E-2</v>
      </c>
    </row>
    <row r="928" spans="1:2">
      <c r="A928" s="1">
        <v>41899</v>
      </c>
      <c r="B928">
        <v>8.2000000000000003E-2</v>
      </c>
    </row>
    <row r="929" spans="1:2">
      <c r="A929" s="1">
        <v>41898</v>
      </c>
      <c r="B929">
        <v>8.1000000000000003E-2</v>
      </c>
    </row>
    <row r="930" spans="1:2">
      <c r="A930" s="1">
        <v>41897</v>
      </c>
      <c r="B930">
        <v>8.1000000000000003E-2</v>
      </c>
    </row>
    <row r="931" spans="1:2">
      <c r="A931" s="1">
        <v>41894</v>
      </c>
      <c r="B931">
        <v>8.2000000000000003E-2</v>
      </c>
    </row>
    <row r="932" spans="1:2">
      <c r="A932" s="1">
        <v>41893</v>
      </c>
      <c r="B932">
        <v>8.4000000000000005E-2</v>
      </c>
    </row>
    <row r="933" spans="1:2">
      <c r="A933" s="1">
        <v>41892</v>
      </c>
      <c r="B933">
        <v>8.6999999999999994E-2</v>
      </c>
    </row>
    <row r="934" spans="1:2">
      <c r="A934" s="1">
        <v>41891</v>
      </c>
      <c r="B934">
        <v>8.8999999999999996E-2</v>
      </c>
    </row>
    <row r="935" spans="1:2">
      <c r="A935" s="1">
        <v>41890</v>
      </c>
      <c r="B935">
        <v>9.4E-2</v>
      </c>
    </row>
    <row r="936" spans="1:2">
      <c r="A936" s="1">
        <v>41887</v>
      </c>
      <c r="B936">
        <v>0.104</v>
      </c>
    </row>
    <row r="937" spans="1:2">
      <c r="A937" s="1">
        <v>41886</v>
      </c>
      <c r="B937">
        <v>0.14899999999999999</v>
      </c>
    </row>
    <row r="938" spans="1:2">
      <c r="A938" s="1">
        <v>41885</v>
      </c>
      <c r="B938">
        <v>0.15</v>
      </c>
    </row>
    <row r="939" spans="1:2">
      <c r="A939" s="1">
        <v>41884</v>
      </c>
      <c r="B939">
        <v>0.152</v>
      </c>
    </row>
    <row r="940" spans="1:2">
      <c r="A940" s="1">
        <v>41883</v>
      </c>
      <c r="B940">
        <v>0.159</v>
      </c>
    </row>
    <row r="941" spans="1:2">
      <c r="A941" s="1">
        <v>41880</v>
      </c>
      <c r="B941">
        <v>0.16300000000000001</v>
      </c>
    </row>
    <row r="942" spans="1:2">
      <c r="A942" s="1">
        <v>41879</v>
      </c>
      <c r="B942">
        <v>0.16700000000000001</v>
      </c>
    </row>
    <row r="943" spans="1:2">
      <c r="A943" s="1">
        <v>41878</v>
      </c>
      <c r="B943">
        <v>0.17</v>
      </c>
    </row>
    <row r="944" spans="1:2">
      <c r="A944" s="1">
        <v>41877</v>
      </c>
      <c r="B944">
        <v>0.17100000000000001</v>
      </c>
    </row>
    <row r="945" spans="1:2">
      <c r="A945" s="1">
        <v>41876</v>
      </c>
      <c r="B945">
        <v>0.17499999999999999</v>
      </c>
    </row>
    <row r="946" spans="1:2">
      <c r="A946" s="1">
        <v>41873</v>
      </c>
      <c r="B946">
        <v>0.183</v>
      </c>
    </row>
    <row r="947" spans="1:2">
      <c r="A947" s="1">
        <v>41872</v>
      </c>
      <c r="B947">
        <v>0.186</v>
      </c>
    </row>
    <row r="948" spans="1:2">
      <c r="A948" s="1">
        <v>41871</v>
      </c>
      <c r="B948">
        <v>0.187</v>
      </c>
    </row>
    <row r="949" spans="1:2">
      <c r="A949" s="1">
        <v>41870</v>
      </c>
      <c r="B949">
        <v>0.191</v>
      </c>
    </row>
    <row r="950" spans="1:2">
      <c r="A950" s="1">
        <v>41869</v>
      </c>
      <c r="B950">
        <v>0.19600000000000001</v>
      </c>
    </row>
    <row r="951" spans="1:2">
      <c r="A951" s="1">
        <v>41866</v>
      </c>
      <c r="B951">
        <v>0.19700000000000001</v>
      </c>
    </row>
    <row r="952" spans="1:2">
      <c r="A952" s="1">
        <v>41865</v>
      </c>
      <c r="B952">
        <v>0.19800000000000001</v>
      </c>
    </row>
    <row r="953" spans="1:2">
      <c r="A953" s="1">
        <v>41864</v>
      </c>
      <c r="B953">
        <v>0.19900000000000001</v>
      </c>
    </row>
    <row r="954" spans="1:2">
      <c r="A954" s="1">
        <v>41863</v>
      </c>
      <c r="B954">
        <v>0.20100000000000001</v>
      </c>
    </row>
    <row r="955" spans="1:2">
      <c r="A955" s="1">
        <v>41862</v>
      </c>
      <c r="B955">
        <v>0.20200000000000001</v>
      </c>
    </row>
    <row r="956" spans="1:2">
      <c r="A956" s="1">
        <v>41859</v>
      </c>
      <c r="B956">
        <v>0.20300000000000001</v>
      </c>
    </row>
    <row r="957" spans="1:2">
      <c r="A957" s="1">
        <v>41858</v>
      </c>
      <c r="B957">
        <v>0.20499999999999999</v>
      </c>
    </row>
    <row r="958" spans="1:2">
      <c r="A958" s="1">
        <v>41857</v>
      </c>
      <c r="B958">
        <v>0.20599999999999999</v>
      </c>
    </row>
    <row r="959" spans="1:2">
      <c r="A959" s="1">
        <v>41856</v>
      </c>
      <c r="B959">
        <v>0.20699999999999999</v>
      </c>
    </row>
    <row r="960" spans="1:2">
      <c r="A960" s="1">
        <v>41855</v>
      </c>
      <c r="B960">
        <v>0.20799999999999999</v>
      </c>
    </row>
    <row r="961" spans="1:2">
      <c r="A961" s="1">
        <v>41852</v>
      </c>
      <c r="B961">
        <v>0.20799999999999999</v>
      </c>
    </row>
    <row r="962" spans="1:2">
      <c r="A962" s="1">
        <v>41851</v>
      </c>
      <c r="B962">
        <v>0.20899999999999999</v>
      </c>
    </row>
    <row r="963" spans="1:2">
      <c r="A963" s="1">
        <v>41850</v>
      </c>
      <c r="B963">
        <v>0.20899999999999999</v>
      </c>
    </row>
    <row r="964" spans="1:2">
      <c r="A964" s="1">
        <v>41849</v>
      </c>
      <c r="B964">
        <v>0.20899999999999999</v>
      </c>
    </row>
    <row r="965" spans="1:2">
      <c r="A965" s="1">
        <v>41848</v>
      </c>
      <c r="B965">
        <v>0.20899999999999999</v>
      </c>
    </row>
    <row r="966" spans="1:2">
      <c r="A966" s="1">
        <v>41845</v>
      </c>
      <c r="B966">
        <v>0.20899999999999999</v>
      </c>
    </row>
    <row r="967" spans="1:2">
      <c r="A967" s="1">
        <v>41844</v>
      </c>
      <c r="B967">
        <v>0.20899999999999999</v>
      </c>
    </row>
    <row r="968" spans="1:2">
      <c r="A968" s="1">
        <v>41843</v>
      </c>
      <c r="B968">
        <v>0.20799999999999999</v>
      </c>
    </row>
    <row r="969" spans="1:2">
      <c r="A969" s="1">
        <v>41842</v>
      </c>
      <c r="B969">
        <v>0.20599999999999999</v>
      </c>
    </row>
    <row r="970" spans="1:2">
      <c r="A970" s="1">
        <v>41841</v>
      </c>
      <c r="B970">
        <v>0.20399999999999999</v>
      </c>
    </row>
    <row r="971" spans="1:2">
      <c r="A971" s="1">
        <v>41838</v>
      </c>
      <c r="B971">
        <v>0.20200000000000001</v>
      </c>
    </row>
    <row r="972" spans="1:2">
      <c r="A972" s="1">
        <v>41837</v>
      </c>
      <c r="B972">
        <v>0.20100000000000001</v>
      </c>
    </row>
    <row r="973" spans="1:2">
      <c r="A973" s="1">
        <v>41836</v>
      </c>
      <c r="B973">
        <v>0.20100000000000001</v>
      </c>
    </row>
    <row r="974" spans="1:2">
      <c r="A974" s="1">
        <v>41835</v>
      </c>
      <c r="B974">
        <v>0.20200000000000001</v>
      </c>
    </row>
    <row r="975" spans="1:2">
      <c r="A975" s="1">
        <v>41834</v>
      </c>
      <c r="B975">
        <v>0.20300000000000001</v>
      </c>
    </row>
    <row r="976" spans="1:2">
      <c r="A976" s="1">
        <v>41831</v>
      </c>
      <c r="B976">
        <v>0.20300000000000001</v>
      </c>
    </row>
    <row r="977" spans="1:2">
      <c r="A977" s="1">
        <v>41830</v>
      </c>
      <c r="B977">
        <v>0.20200000000000001</v>
      </c>
    </row>
    <row r="978" spans="1:2">
      <c r="A978" s="1">
        <v>41829</v>
      </c>
      <c r="B978">
        <v>0.20300000000000001</v>
      </c>
    </row>
    <row r="979" spans="1:2">
      <c r="A979" s="1">
        <v>41828</v>
      </c>
      <c r="B979">
        <v>0.20300000000000001</v>
      </c>
    </row>
    <row r="980" spans="1:2">
      <c r="A980" s="1">
        <v>41827</v>
      </c>
      <c r="B980">
        <v>0.20300000000000001</v>
      </c>
    </row>
    <row r="981" spans="1:2">
      <c r="A981" s="1">
        <v>41824</v>
      </c>
      <c r="B981">
        <v>0.20399999999999999</v>
      </c>
    </row>
    <row r="982" spans="1:2">
      <c r="A982" s="1">
        <v>41823</v>
      </c>
      <c r="B982">
        <v>0.20599999999999999</v>
      </c>
    </row>
    <row r="983" spans="1:2">
      <c r="A983" s="1">
        <v>41822</v>
      </c>
      <c r="B983">
        <v>0.20499999999999999</v>
      </c>
    </row>
    <row r="984" spans="1:2">
      <c r="A984" s="1">
        <v>41821</v>
      </c>
      <c r="B984">
        <v>0.20599999999999999</v>
      </c>
    </row>
    <row r="985" spans="1:2">
      <c r="A985" s="1">
        <v>41820</v>
      </c>
      <c r="B985">
        <v>0.20699999999999999</v>
      </c>
    </row>
    <row r="986" spans="1:2">
      <c r="A986" s="1">
        <v>41817</v>
      </c>
      <c r="B986">
        <v>0.20699999999999999</v>
      </c>
    </row>
    <row r="987" spans="1:2">
      <c r="A987" s="1">
        <v>41816</v>
      </c>
      <c r="B987">
        <v>0.20899999999999999</v>
      </c>
    </row>
    <row r="988" spans="1:2">
      <c r="A988" s="1">
        <v>41815</v>
      </c>
      <c r="B988">
        <v>0.20799999999999999</v>
      </c>
    </row>
    <row r="989" spans="1:2">
      <c r="A989" s="1">
        <v>41814</v>
      </c>
      <c r="B989">
        <v>0.21099999999999999</v>
      </c>
    </row>
    <row r="990" spans="1:2">
      <c r="A990" s="1">
        <v>41813</v>
      </c>
      <c r="B990">
        <v>0.21099999999999999</v>
      </c>
    </row>
    <row r="991" spans="1:2">
      <c r="A991" s="1">
        <v>41810</v>
      </c>
      <c r="B991">
        <v>0.21199999999999999</v>
      </c>
    </row>
    <row r="992" spans="1:2">
      <c r="A992" s="1">
        <v>41809</v>
      </c>
      <c r="B992">
        <v>0.21199999999999999</v>
      </c>
    </row>
    <row r="993" spans="1:2">
      <c r="A993" s="1">
        <v>41808</v>
      </c>
      <c r="B993">
        <v>0.216</v>
      </c>
    </row>
    <row r="994" spans="1:2">
      <c r="A994" s="1">
        <v>41807</v>
      </c>
      <c r="B994">
        <v>0.217</v>
      </c>
    </row>
    <row r="995" spans="1:2">
      <c r="A995" s="1">
        <v>41806</v>
      </c>
      <c r="B995">
        <v>0.223</v>
      </c>
    </row>
    <row r="996" spans="1:2">
      <c r="A996" s="1">
        <v>41803</v>
      </c>
      <c r="B996">
        <v>0.23400000000000001</v>
      </c>
    </row>
    <row r="997" spans="1:2">
      <c r="A997" s="1">
        <v>41802</v>
      </c>
      <c r="B997">
        <v>0.24199999999999999</v>
      </c>
    </row>
    <row r="998" spans="1:2">
      <c r="A998" s="1">
        <v>41801</v>
      </c>
      <c r="B998">
        <v>0.25800000000000001</v>
      </c>
    </row>
    <row r="999" spans="1:2">
      <c r="A999" s="1">
        <v>41800</v>
      </c>
      <c r="B999">
        <v>0.26300000000000001</v>
      </c>
    </row>
    <row r="1000" spans="1:2">
      <c r="A1000" s="1">
        <v>41799</v>
      </c>
      <c r="B1000">
        <v>0.26400000000000001</v>
      </c>
    </row>
    <row r="1001" spans="1:2">
      <c r="A1001" s="1">
        <v>41796</v>
      </c>
      <c r="B1001">
        <v>0.26700000000000002</v>
      </c>
    </row>
    <row r="1002" spans="1:2">
      <c r="A1002" s="1">
        <v>41795</v>
      </c>
      <c r="B1002">
        <v>0.29199999999999998</v>
      </c>
    </row>
    <row r="1003" spans="1:2">
      <c r="A1003" s="1">
        <v>41794</v>
      </c>
      <c r="B1003">
        <v>0.30099999999999999</v>
      </c>
    </row>
    <row r="1004" spans="1:2">
      <c r="A1004" s="1">
        <v>41793</v>
      </c>
      <c r="B1004">
        <v>0.307</v>
      </c>
    </row>
    <row r="1005" spans="1:2">
      <c r="A1005" s="1">
        <v>41792</v>
      </c>
      <c r="B1005">
        <v>0.309</v>
      </c>
    </row>
    <row r="1006" spans="1:2">
      <c r="A1006" s="1">
        <v>41789</v>
      </c>
      <c r="B1006">
        <v>0.311</v>
      </c>
    </row>
    <row r="1007" spans="1:2">
      <c r="A1007" s="1">
        <v>41788</v>
      </c>
      <c r="B1007">
        <v>0.31</v>
      </c>
    </row>
    <row r="1008" spans="1:2">
      <c r="A1008" s="1">
        <v>41787</v>
      </c>
      <c r="B1008">
        <v>0.314</v>
      </c>
    </row>
    <row r="1009" spans="1:2">
      <c r="A1009" s="1">
        <v>41786</v>
      </c>
      <c r="B1009">
        <v>0.316</v>
      </c>
    </row>
    <row r="1010" spans="1:2">
      <c r="A1010" s="1">
        <v>41785</v>
      </c>
      <c r="B1010">
        <v>0.317</v>
      </c>
    </row>
    <row r="1011" spans="1:2">
      <c r="A1011" s="1">
        <v>41782</v>
      </c>
      <c r="B1011">
        <v>0.317</v>
      </c>
    </row>
    <row r="1012" spans="1:2">
      <c r="A1012" s="1">
        <v>41781</v>
      </c>
      <c r="B1012">
        <v>0.318</v>
      </c>
    </row>
    <row r="1013" spans="1:2">
      <c r="A1013" s="1">
        <v>41780</v>
      </c>
      <c r="B1013">
        <v>0.31900000000000001</v>
      </c>
    </row>
    <row r="1014" spans="1:2">
      <c r="A1014" s="1">
        <v>41779</v>
      </c>
      <c r="B1014">
        <v>0.318</v>
      </c>
    </row>
    <row r="1015" spans="1:2">
      <c r="A1015" s="1">
        <v>41778</v>
      </c>
      <c r="B1015">
        <v>0.318</v>
      </c>
    </row>
    <row r="1016" spans="1:2">
      <c r="A1016" s="1">
        <v>41775</v>
      </c>
      <c r="B1016">
        <v>0.318</v>
      </c>
    </row>
    <row r="1017" spans="1:2">
      <c r="A1017" s="1">
        <v>41774</v>
      </c>
      <c r="B1017">
        <v>0.32100000000000001</v>
      </c>
    </row>
    <row r="1018" spans="1:2">
      <c r="A1018" s="1">
        <v>41773</v>
      </c>
      <c r="B1018">
        <v>0.32800000000000001</v>
      </c>
    </row>
    <row r="1019" spans="1:2">
      <c r="A1019" s="1">
        <v>41772</v>
      </c>
      <c r="B1019">
        <v>0.33500000000000002</v>
      </c>
    </row>
    <row r="1020" spans="1:2">
      <c r="A1020" s="1">
        <v>41771</v>
      </c>
      <c r="B1020">
        <v>0.33500000000000002</v>
      </c>
    </row>
    <row r="1021" spans="1:2">
      <c r="A1021" s="1">
        <v>41768</v>
      </c>
      <c r="B1021">
        <v>0.33600000000000002</v>
      </c>
    </row>
    <row r="1022" spans="1:2">
      <c r="A1022" s="1">
        <v>41767</v>
      </c>
      <c r="B1022">
        <v>0.33800000000000002</v>
      </c>
    </row>
    <row r="1023" spans="1:2">
      <c r="A1023" s="1">
        <v>41766</v>
      </c>
      <c r="B1023">
        <v>0.33800000000000002</v>
      </c>
    </row>
    <row r="1024" spans="1:2">
      <c r="A1024" s="1">
        <v>41765</v>
      </c>
      <c r="B1024">
        <v>0.33700000000000002</v>
      </c>
    </row>
    <row r="1025" spans="1:2">
      <c r="A1025" s="1">
        <v>41764</v>
      </c>
      <c r="B1025">
        <v>0.33600000000000002</v>
      </c>
    </row>
    <row r="1026" spans="1:2">
      <c r="A1026" s="1">
        <v>41761</v>
      </c>
      <c r="B1026">
        <v>0.33600000000000002</v>
      </c>
    </row>
    <row r="1027" spans="1:2">
      <c r="A1027" s="1">
        <v>41759</v>
      </c>
      <c r="B1027">
        <v>0.33900000000000002</v>
      </c>
    </row>
    <row r="1028" spans="1:2">
      <c r="A1028" s="1">
        <v>41758</v>
      </c>
      <c r="B1028">
        <v>0.34699999999999998</v>
      </c>
    </row>
    <row r="1029" spans="1:2">
      <c r="A1029" s="1">
        <v>41757</v>
      </c>
      <c r="B1029">
        <v>0.34499999999999997</v>
      </c>
    </row>
    <row r="1030" spans="1:2">
      <c r="A1030" s="1">
        <v>41754</v>
      </c>
      <c r="B1030">
        <v>0.34399999999999997</v>
      </c>
    </row>
    <row r="1031" spans="1:2">
      <c r="A1031" s="1">
        <v>41753</v>
      </c>
      <c r="B1031">
        <v>0.33700000000000002</v>
      </c>
    </row>
    <row r="1032" spans="1:2">
      <c r="A1032" s="1">
        <v>41752</v>
      </c>
      <c r="B1032">
        <v>0.33200000000000002</v>
      </c>
    </row>
    <row r="1033" spans="1:2">
      <c r="A1033" s="1">
        <v>41751</v>
      </c>
      <c r="B1033">
        <v>0.32900000000000001</v>
      </c>
    </row>
    <row r="1034" spans="1:2">
      <c r="A1034" s="1">
        <v>41746</v>
      </c>
      <c r="B1034">
        <v>0.32800000000000001</v>
      </c>
    </row>
    <row r="1035" spans="1:2">
      <c r="A1035" s="1">
        <v>41745</v>
      </c>
      <c r="B1035">
        <v>0.32700000000000001</v>
      </c>
    </row>
    <row r="1036" spans="1:2">
      <c r="A1036" s="1">
        <v>41744</v>
      </c>
      <c r="B1036">
        <v>0.32700000000000001</v>
      </c>
    </row>
    <row r="1037" spans="1:2">
      <c r="A1037" s="1">
        <v>41743</v>
      </c>
      <c r="B1037">
        <v>0.32800000000000001</v>
      </c>
    </row>
    <row r="1038" spans="1:2">
      <c r="A1038" s="1">
        <v>41740</v>
      </c>
      <c r="B1038">
        <v>0.32800000000000001</v>
      </c>
    </row>
    <row r="1039" spans="1:2">
      <c r="A1039" s="1">
        <v>41739</v>
      </c>
      <c r="B1039">
        <v>0.32700000000000001</v>
      </c>
    </row>
    <row r="1040" spans="1:2">
      <c r="A1040" s="1">
        <v>41738</v>
      </c>
      <c r="B1040">
        <v>0.32700000000000001</v>
      </c>
    </row>
    <row r="1041" spans="1:2">
      <c r="A1041" s="1">
        <v>41737</v>
      </c>
      <c r="B1041">
        <v>0.32700000000000001</v>
      </c>
    </row>
    <row r="1042" spans="1:2">
      <c r="A1042" s="1">
        <v>41736</v>
      </c>
      <c r="B1042">
        <v>0.32700000000000001</v>
      </c>
    </row>
    <row r="1043" spans="1:2">
      <c r="A1043" s="1">
        <v>41733</v>
      </c>
      <c r="B1043">
        <v>0.32500000000000001</v>
      </c>
    </row>
    <row r="1044" spans="1:2">
      <c r="A1044" s="1">
        <v>41732</v>
      </c>
      <c r="B1044">
        <v>0.31900000000000001</v>
      </c>
    </row>
    <row r="1045" spans="1:2">
      <c r="A1045" s="1">
        <v>41731</v>
      </c>
      <c r="B1045">
        <v>0.31900000000000001</v>
      </c>
    </row>
    <row r="1046" spans="1:2">
      <c r="A1046" s="1">
        <v>41730</v>
      </c>
      <c r="B1046">
        <v>0.313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46"/>
  <sheetViews>
    <sheetView workbookViewId="0">
      <selection activeCell="B150" sqref="B150"/>
    </sheetView>
  </sheetViews>
  <sheetFormatPr baseColWidth="10" defaultColWidth="8.83203125" defaultRowHeight="15"/>
  <cols>
    <col min="1" max="1" width="10.6640625" bestFit="1" customWidth="1"/>
    <col min="2" max="2" width="16" bestFit="1" customWidth="1"/>
  </cols>
  <sheetData>
    <row r="1" spans="1:2">
      <c r="A1" t="s">
        <v>0</v>
      </c>
      <c r="B1" t="s">
        <v>13</v>
      </c>
    </row>
    <row r="2" spans="1:2">
      <c r="A2" t="s">
        <v>1</v>
      </c>
      <c r="B2" s="2">
        <v>41730</v>
      </c>
    </row>
    <row r="3" spans="1:2">
      <c r="A3" t="s">
        <v>2</v>
      </c>
      <c r="B3" s="2">
        <v>43215</v>
      </c>
    </row>
    <row r="4" spans="1:2">
      <c r="A4" t="s">
        <v>3</v>
      </c>
      <c r="B4" t="s">
        <v>4</v>
      </c>
    </row>
    <row r="6" spans="1:2">
      <c r="A6" t="s">
        <v>8</v>
      </c>
      <c r="B6" t="s">
        <v>9</v>
      </c>
    </row>
    <row r="7" spans="1:2">
      <c r="A7" s="1">
        <v>43215</v>
      </c>
      <c r="B7">
        <v>-0.27</v>
      </c>
    </row>
    <row r="8" spans="1:2">
      <c r="A8" s="1">
        <v>43214</v>
      </c>
      <c r="B8">
        <v>-0.27</v>
      </c>
    </row>
    <row r="9" spans="1:2">
      <c r="A9" s="1">
        <v>43213</v>
      </c>
      <c r="B9">
        <v>-0.27</v>
      </c>
    </row>
    <row r="10" spans="1:2">
      <c r="A10" s="1">
        <v>43210</v>
      </c>
      <c r="B10">
        <v>-0.27100000000000002</v>
      </c>
    </row>
    <row r="11" spans="1:2">
      <c r="A11" s="1">
        <v>43209</v>
      </c>
      <c r="B11">
        <v>-0.27</v>
      </c>
    </row>
    <row r="12" spans="1:2">
      <c r="A12" s="1">
        <v>43208</v>
      </c>
      <c r="B12">
        <v>-0.27100000000000002</v>
      </c>
    </row>
    <row r="13" spans="1:2">
      <c r="A13" s="1">
        <v>43207</v>
      </c>
      <c r="B13">
        <v>-0.27</v>
      </c>
    </row>
    <row r="14" spans="1:2">
      <c r="A14" s="1">
        <v>43206</v>
      </c>
      <c r="B14">
        <v>-0.27</v>
      </c>
    </row>
    <row r="15" spans="1:2">
      <c r="A15" s="1">
        <v>43203</v>
      </c>
      <c r="B15">
        <v>-0.27100000000000002</v>
      </c>
    </row>
    <row r="16" spans="1:2">
      <c r="A16" s="1">
        <v>43202</v>
      </c>
      <c r="B16">
        <v>-0.27100000000000002</v>
      </c>
    </row>
    <row r="17" spans="1:2">
      <c r="A17" s="1">
        <v>43201</v>
      </c>
      <c r="B17">
        <v>-0.27</v>
      </c>
    </row>
    <row r="18" spans="1:2">
      <c r="A18" s="1">
        <v>43200</v>
      </c>
      <c r="B18">
        <v>-0.27100000000000002</v>
      </c>
    </row>
    <row r="19" spans="1:2">
      <c r="A19" s="1">
        <v>43199</v>
      </c>
      <c r="B19">
        <v>-0.27</v>
      </c>
    </row>
    <row r="20" spans="1:2">
      <c r="A20" s="1">
        <v>43196</v>
      </c>
      <c r="B20">
        <v>-0.27</v>
      </c>
    </row>
    <row r="21" spans="1:2">
      <c r="A21" s="1">
        <v>43195</v>
      </c>
      <c r="B21">
        <v>-0.27100000000000002</v>
      </c>
    </row>
    <row r="22" spans="1:2">
      <c r="A22" s="1">
        <v>43194</v>
      </c>
      <c r="B22">
        <v>-0.27100000000000002</v>
      </c>
    </row>
    <row r="23" spans="1:2">
      <c r="A23" s="1">
        <v>43193</v>
      </c>
      <c r="B23">
        <v>-0.27</v>
      </c>
    </row>
    <row r="24" spans="1:2">
      <c r="A24" s="1">
        <v>43188</v>
      </c>
      <c r="B24">
        <v>-0.27100000000000002</v>
      </c>
    </row>
    <row r="25" spans="1:2">
      <c r="A25" s="1">
        <v>43187</v>
      </c>
      <c r="B25">
        <v>-0.27100000000000002</v>
      </c>
    </row>
    <row r="26" spans="1:2">
      <c r="A26" s="1">
        <v>43186</v>
      </c>
      <c r="B26">
        <v>-0.27100000000000002</v>
      </c>
    </row>
    <row r="27" spans="1:2">
      <c r="A27" s="1">
        <v>43185</v>
      </c>
      <c r="B27">
        <v>-0.27100000000000002</v>
      </c>
    </row>
    <row r="28" spans="1:2">
      <c r="A28" s="1">
        <v>43182</v>
      </c>
      <c r="B28">
        <v>-0.27</v>
      </c>
    </row>
    <row r="29" spans="1:2">
      <c r="A29" s="1">
        <v>43181</v>
      </c>
      <c r="B29">
        <v>-0.27100000000000002</v>
      </c>
    </row>
    <row r="30" spans="1:2">
      <c r="A30" s="1">
        <v>43180</v>
      </c>
      <c r="B30">
        <v>-0.27200000000000002</v>
      </c>
    </row>
    <row r="31" spans="1:2">
      <c r="A31" s="1">
        <v>43179</v>
      </c>
      <c r="B31">
        <v>-0.27300000000000002</v>
      </c>
    </row>
    <row r="32" spans="1:2">
      <c r="A32" s="1">
        <v>43178</v>
      </c>
      <c r="B32">
        <v>-0.27200000000000002</v>
      </c>
    </row>
    <row r="33" spans="1:2">
      <c r="A33" s="1">
        <v>43175</v>
      </c>
      <c r="B33">
        <v>-0.27200000000000002</v>
      </c>
    </row>
    <row r="34" spans="1:2">
      <c r="A34" s="1">
        <v>43174</v>
      </c>
      <c r="B34">
        <v>-0.27100000000000002</v>
      </c>
    </row>
    <row r="35" spans="1:2">
      <c r="A35" s="1">
        <v>43173</v>
      </c>
      <c r="B35">
        <v>-0.27100000000000002</v>
      </c>
    </row>
    <row r="36" spans="1:2">
      <c r="A36" s="1">
        <v>43172</v>
      </c>
      <c r="B36">
        <v>-0.27100000000000002</v>
      </c>
    </row>
    <row r="37" spans="1:2">
      <c r="A37" s="1">
        <v>43171</v>
      </c>
      <c r="B37">
        <v>-0.27100000000000002</v>
      </c>
    </row>
    <row r="38" spans="1:2">
      <c r="A38" s="1">
        <v>43168</v>
      </c>
      <c r="B38">
        <v>-0.27100000000000002</v>
      </c>
    </row>
    <row r="39" spans="1:2">
      <c r="A39" s="1">
        <v>43167</v>
      </c>
      <c r="B39">
        <v>-0.27200000000000002</v>
      </c>
    </row>
    <row r="40" spans="1:2">
      <c r="A40" s="1">
        <v>43166</v>
      </c>
      <c r="B40">
        <v>-0.27200000000000002</v>
      </c>
    </row>
    <row r="41" spans="1:2">
      <c r="A41" s="1">
        <v>43165</v>
      </c>
      <c r="B41">
        <v>-0.27100000000000002</v>
      </c>
    </row>
    <row r="42" spans="1:2">
      <c r="A42" s="1">
        <v>43164</v>
      </c>
      <c r="B42">
        <v>-0.27200000000000002</v>
      </c>
    </row>
    <row r="43" spans="1:2">
      <c r="A43" s="1">
        <v>43161</v>
      </c>
      <c r="B43">
        <v>-0.27100000000000002</v>
      </c>
    </row>
    <row r="44" spans="1:2">
      <c r="A44" s="1">
        <v>43160</v>
      </c>
      <c r="B44">
        <v>-0.27100000000000002</v>
      </c>
    </row>
    <row r="45" spans="1:2">
      <c r="A45" s="1">
        <v>43159</v>
      </c>
      <c r="B45">
        <v>-0.27</v>
      </c>
    </row>
    <row r="46" spans="1:2">
      <c r="A46" s="1">
        <v>43158</v>
      </c>
      <c r="B46">
        <v>-0.27100000000000002</v>
      </c>
    </row>
    <row r="47" spans="1:2">
      <c r="A47" s="1">
        <v>43157</v>
      </c>
      <c r="B47">
        <v>-0.27100000000000002</v>
      </c>
    </row>
    <row r="48" spans="1:2">
      <c r="A48" s="1">
        <v>43154</v>
      </c>
      <c r="B48">
        <v>-0.27100000000000002</v>
      </c>
    </row>
    <row r="49" spans="1:2">
      <c r="A49" s="1">
        <v>43153</v>
      </c>
      <c r="B49">
        <v>-0.27</v>
      </c>
    </row>
    <row r="50" spans="1:2">
      <c r="A50" s="1">
        <v>43152</v>
      </c>
      <c r="B50">
        <v>-0.27100000000000002</v>
      </c>
    </row>
    <row r="51" spans="1:2">
      <c r="A51" s="1">
        <v>43151</v>
      </c>
      <c r="B51">
        <v>-0.27300000000000002</v>
      </c>
    </row>
    <row r="52" spans="1:2">
      <c r="A52" s="1">
        <v>43150</v>
      </c>
      <c r="B52">
        <v>-0.27400000000000002</v>
      </c>
    </row>
    <row r="53" spans="1:2">
      <c r="A53" s="1">
        <v>43147</v>
      </c>
      <c r="B53">
        <v>-0.27400000000000002</v>
      </c>
    </row>
    <row r="54" spans="1:2">
      <c r="A54" s="1">
        <v>43146</v>
      </c>
      <c r="B54">
        <v>-0.27600000000000002</v>
      </c>
    </row>
    <row r="55" spans="1:2">
      <c r="A55" s="1">
        <v>43145</v>
      </c>
      <c r="B55">
        <v>-0.27600000000000002</v>
      </c>
    </row>
    <row r="56" spans="1:2">
      <c r="A56" s="1">
        <v>43144</v>
      </c>
      <c r="B56">
        <v>-0.27600000000000002</v>
      </c>
    </row>
    <row r="57" spans="1:2">
      <c r="A57" s="1">
        <v>43143</v>
      </c>
      <c r="B57">
        <v>-0.27800000000000002</v>
      </c>
    </row>
    <row r="58" spans="1:2">
      <c r="A58" s="1">
        <v>43140</v>
      </c>
      <c r="B58">
        <v>-0.27800000000000002</v>
      </c>
    </row>
    <row r="59" spans="1:2">
      <c r="A59" s="1">
        <v>43139</v>
      </c>
      <c r="B59">
        <v>-0.27800000000000002</v>
      </c>
    </row>
    <row r="60" spans="1:2">
      <c r="A60" s="1">
        <v>43138</v>
      </c>
      <c r="B60">
        <v>-0.27800000000000002</v>
      </c>
    </row>
    <row r="61" spans="1:2">
      <c r="A61" s="1">
        <v>43137</v>
      </c>
      <c r="B61">
        <v>-0.27900000000000003</v>
      </c>
    </row>
    <row r="62" spans="1:2">
      <c r="A62" s="1">
        <v>43136</v>
      </c>
      <c r="B62">
        <v>-0.27800000000000002</v>
      </c>
    </row>
    <row r="63" spans="1:2">
      <c r="A63" s="1">
        <v>43133</v>
      </c>
      <c r="B63">
        <v>-0.27800000000000002</v>
      </c>
    </row>
    <row r="64" spans="1:2">
      <c r="A64" s="1">
        <v>43132</v>
      </c>
      <c r="B64">
        <v>-0.27800000000000002</v>
      </c>
    </row>
    <row r="65" spans="1:2">
      <c r="A65" s="1">
        <v>43131</v>
      </c>
      <c r="B65">
        <v>-0.27900000000000003</v>
      </c>
    </row>
    <row r="66" spans="1:2">
      <c r="A66" s="1">
        <v>43130</v>
      </c>
      <c r="B66">
        <v>-0.27800000000000002</v>
      </c>
    </row>
    <row r="67" spans="1:2">
      <c r="A67" s="1">
        <v>43129</v>
      </c>
      <c r="B67">
        <v>-0.27800000000000002</v>
      </c>
    </row>
    <row r="68" spans="1:2">
      <c r="A68" s="1">
        <v>43126</v>
      </c>
      <c r="B68">
        <v>-0.27800000000000002</v>
      </c>
    </row>
    <row r="69" spans="1:2">
      <c r="A69" s="1">
        <v>43125</v>
      </c>
      <c r="B69">
        <v>-0.27800000000000002</v>
      </c>
    </row>
    <row r="70" spans="1:2">
      <c r="A70" s="1">
        <v>43124</v>
      </c>
      <c r="B70">
        <v>-0.27800000000000002</v>
      </c>
    </row>
    <row r="71" spans="1:2">
      <c r="A71" s="1">
        <v>43123</v>
      </c>
      <c r="B71">
        <v>-0.27600000000000002</v>
      </c>
    </row>
    <row r="72" spans="1:2">
      <c r="A72" s="1">
        <v>43122</v>
      </c>
      <c r="B72">
        <v>-0.27700000000000002</v>
      </c>
    </row>
    <row r="73" spans="1:2">
      <c r="A73" s="1">
        <v>43119</v>
      </c>
      <c r="B73">
        <v>-0.27600000000000002</v>
      </c>
    </row>
    <row r="74" spans="1:2">
      <c r="A74" s="1">
        <v>43118</v>
      </c>
      <c r="B74">
        <v>-0.27500000000000002</v>
      </c>
    </row>
    <row r="75" spans="1:2">
      <c r="A75" s="1">
        <v>43117</v>
      </c>
      <c r="B75">
        <v>-0.27400000000000002</v>
      </c>
    </row>
    <row r="76" spans="1:2">
      <c r="A76" s="1">
        <v>43116</v>
      </c>
      <c r="B76">
        <v>-0.27200000000000002</v>
      </c>
    </row>
    <row r="77" spans="1:2">
      <c r="A77" s="1">
        <v>43115</v>
      </c>
      <c r="B77">
        <v>-0.27400000000000002</v>
      </c>
    </row>
    <row r="78" spans="1:2">
      <c r="A78" s="1">
        <v>43112</v>
      </c>
      <c r="B78">
        <v>-0.27100000000000002</v>
      </c>
    </row>
    <row r="79" spans="1:2">
      <c r="A79" s="1">
        <v>43111</v>
      </c>
      <c r="B79">
        <v>-0.27100000000000002</v>
      </c>
    </row>
    <row r="80" spans="1:2">
      <c r="A80" s="1">
        <v>43110</v>
      </c>
      <c r="B80">
        <v>-0.27100000000000002</v>
      </c>
    </row>
    <row r="81" spans="1:2">
      <c r="A81" s="1">
        <v>43109</v>
      </c>
      <c r="B81">
        <v>-0.27100000000000002</v>
      </c>
    </row>
    <row r="82" spans="1:2">
      <c r="A82" s="1">
        <v>43108</v>
      </c>
      <c r="B82">
        <v>-0.27100000000000002</v>
      </c>
    </row>
    <row r="83" spans="1:2">
      <c r="A83" s="1">
        <v>43105</v>
      </c>
      <c r="B83">
        <v>-0.27100000000000002</v>
      </c>
    </row>
    <row r="84" spans="1:2">
      <c r="A84" s="1">
        <v>43104</v>
      </c>
      <c r="B84">
        <v>-0.27100000000000002</v>
      </c>
    </row>
    <row r="85" spans="1:2">
      <c r="A85" s="1">
        <v>43103</v>
      </c>
      <c r="B85">
        <v>-0.27100000000000002</v>
      </c>
    </row>
    <row r="86" spans="1:2">
      <c r="A86" s="1">
        <v>43102</v>
      </c>
      <c r="B86">
        <v>-0.27100000000000002</v>
      </c>
    </row>
    <row r="87" spans="1:2">
      <c r="A87" s="1">
        <v>43098</v>
      </c>
      <c r="B87">
        <v>-0.27100000000000002</v>
      </c>
    </row>
    <row r="88" spans="1:2">
      <c r="A88" s="1">
        <v>43097</v>
      </c>
      <c r="B88">
        <v>-0.27100000000000002</v>
      </c>
    </row>
    <row r="89" spans="1:2">
      <c r="A89" s="1">
        <v>43096</v>
      </c>
      <c r="B89">
        <v>-0.27100000000000002</v>
      </c>
    </row>
    <row r="90" spans="1:2">
      <c r="A90" s="1">
        <v>43091</v>
      </c>
      <c r="B90">
        <v>-0.27100000000000002</v>
      </c>
    </row>
    <row r="91" spans="1:2">
      <c r="A91" s="1">
        <v>43090</v>
      </c>
      <c r="B91">
        <v>-0.27100000000000002</v>
      </c>
    </row>
    <row r="92" spans="1:2">
      <c r="A92" s="1">
        <v>43089</v>
      </c>
      <c r="B92">
        <v>-0.27100000000000002</v>
      </c>
    </row>
    <row r="93" spans="1:2">
      <c r="A93" s="1">
        <v>43088</v>
      </c>
      <c r="B93">
        <v>-0.27400000000000002</v>
      </c>
    </row>
    <row r="94" spans="1:2">
      <c r="A94" s="1">
        <v>43087</v>
      </c>
      <c r="B94">
        <v>-0.27100000000000002</v>
      </c>
    </row>
    <row r="95" spans="1:2">
      <c r="A95" s="1">
        <v>43084</v>
      </c>
      <c r="B95">
        <v>-0.27200000000000002</v>
      </c>
    </row>
    <row r="96" spans="1:2">
      <c r="A96" s="1">
        <v>43083</v>
      </c>
      <c r="B96">
        <v>-0.27100000000000002</v>
      </c>
    </row>
    <row r="97" spans="1:2">
      <c r="A97" s="1">
        <v>43082</v>
      </c>
      <c r="B97">
        <v>-0.27300000000000002</v>
      </c>
    </row>
    <row r="98" spans="1:2">
      <c r="A98" s="1">
        <v>43081</v>
      </c>
      <c r="B98">
        <v>-0.27100000000000002</v>
      </c>
    </row>
    <row r="99" spans="1:2">
      <c r="A99" s="1">
        <v>43080</v>
      </c>
      <c r="B99">
        <v>-0.27100000000000002</v>
      </c>
    </row>
    <row r="100" spans="1:2">
      <c r="A100" s="1">
        <v>43077</v>
      </c>
      <c r="B100">
        <v>-0.27100000000000002</v>
      </c>
    </row>
    <row r="101" spans="1:2">
      <c r="A101" s="1">
        <v>43076</v>
      </c>
      <c r="B101">
        <v>-0.27100000000000002</v>
      </c>
    </row>
    <row r="102" spans="1:2">
      <c r="A102" s="1">
        <v>43075</v>
      </c>
      <c r="B102">
        <v>-0.27100000000000002</v>
      </c>
    </row>
    <row r="103" spans="1:2">
      <c r="A103" s="1">
        <v>43074</v>
      </c>
      <c r="B103">
        <v>-0.27100000000000002</v>
      </c>
    </row>
    <row r="104" spans="1:2">
      <c r="A104" s="1">
        <v>43073</v>
      </c>
      <c r="B104">
        <v>-0.27200000000000002</v>
      </c>
    </row>
    <row r="105" spans="1:2">
      <c r="A105" s="1">
        <v>43070</v>
      </c>
      <c r="B105">
        <v>-0.27100000000000002</v>
      </c>
    </row>
    <row r="106" spans="1:2">
      <c r="A106" s="1">
        <v>43069</v>
      </c>
      <c r="B106">
        <v>-0.27200000000000002</v>
      </c>
    </row>
    <row r="107" spans="1:2">
      <c r="A107" s="1">
        <v>43068</v>
      </c>
      <c r="B107">
        <v>-0.27400000000000002</v>
      </c>
    </row>
    <row r="108" spans="1:2">
      <c r="A108" s="1">
        <v>43067</v>
      </c>
      <c r="B108">
        <v>-0.27400000000000002</v>
      </c>
    </row>
    <row r="109" spans="1:2">
      <c r="A109" s="1">
        <v>43066</v>
      </c>
      <c r="B109">
        <v>-0.27200000000000002</v>
      </c>
    </row>
    <row r="110" spans="1:2">
      <c r="A110" s="1">
        <v>43063</v>
      </c>
      <c r="B110">
        <v>-0.27200000000000002</v>
      </c>
    </row>
    <row r="111" spans="1:2">
      <c r="A111" s="1">
        <v>43062</v>
      </c>
      <c r="B111">
        <v>-0.27100000000000002</v>
      </c>
    </row>
    <row r="112" spans="1:2">
      <c r="A112" s="1">
        <v>43061</v>
      </c>
      <c r="B112">
        <v>-0.27200000000000002</v>
      </c>
    </row>
    <row r="113" spans="1:2">
      <c r="A113" s="1">
        <v>43060</v>
      </c>
      <c r="B113">
        <v>-0.27300000000000002</v>
      </c>
    </row>
    <row r="114" spans="1:2">
      <c r="A114" s="1">
        <v>43059</v>
      </c>
      <c r="B114">
        <v>-0.27400000000000002</v>
      </c>
    </row>
    <row r="115" spans="1:2">
      <c r="A115" s="1">
        <v>43056</v>
      </c>
      <c r="B115">
        <v>-0.27400000000000002</v>
      </c>
    </row>
    <row r="116" spans="1:2">
      <c r="A116" s="1">
        <v>43055</v>
      </c>
      <c r="B116">
        <v>-0.27500000000000002</v>
      </c>
    </row>
    <row r="117" spans="1:2">
      <c r="A117" s="1">
        <v>43054</v>
      </c>
      <c r="B117">
        <v>-0.27500000000000002</v>
      </c>
    </row>
    <row r="118" spans="1:2">
      <c r="A118" s="1">
        <v>43053</v>
      </c>
      <c r="B118">
        <v>-0.27500000000000002</v>
      </c>
    </row>
    <row r="119" spans="1:2">
      <c r="A119" s="1">
        <v>43052</v>
      </c>
      <c r="B119">
        <v>-0.27500000000000002</v>
      </c>
    </row>
    <row r="120" spans="1:2">
      <c r="A120" s="1">
        <v>43049</v>
      </c>
      <c r="B120">
        <v>-0.27500000000000002</v>
      </c>
    </row>
    <row r="121" spans="1:2">
      <c r="A121" s="1">
        <v>43048</v>
      </c>
      <c r="B121">
        <v>-0.27600000000000002</v>
      </c>
    </row>
    <row r="122" spans="1:2">
      <c r="A122" s="1">
        <v>43047</v>
      </c>
      <c r="B122">
        <v>-0.27600000000000002</v>
      </c>
    </row>
    <row r="123" spans="1:2">
      <c r="A123" s="1">
        <v>43046</v>
      </c>
      <c r="B123">
        <v>-0.27500000000000002</v>
      </c>
    </row>
    <row r="124" spans="1:2">
      <c r="A124" s="1">
        <v>43045</v>
      </c>
      <c r="B124">
        <v>-0.27600000000000002</v>
      </c>
    </row>
    <row r="125" spans="1:2">
      <c r="A125" s="1">
        <v>43042</v>
      </c>
      <c r="B125">
        <v>-0.27600000000000002</v>
      </c>
    </row>
    <row r="126" spans="1:2">
      <c r="A126" s="1">
        <v>43041</v>
      </c>
      <c r="B126">
        <v>-0.27600000000000002</v>
      </c>
    </row>
    <row r="127" spans="1:2">
      <c r="A127" s="1">
        <v>43040</v>
      </c>
      <c r="B127">
        <v>-0.27600000000000002</v>
      </c>
    </row>
    <row r="128" spans="1:2">
      <c r="A128" s="1">
        <v>43039</v>
      </c>
      <c r="B128">
        <v>-0.27600000000000002</v>
      </c>
    </row>
    <row r="129" spans="1:2">
      <c r="A129" s="1">
        <v>43038</v>
      </c>
      <c r="B129">
        <v>-0.27600000000000002</v>
      </c>
    </row>
    <row r="130" spans="1:2">
      <c r="A130" s="1">
        <v>43035</v>
      </c>
      <c r="B130">
        <v>-0.27500000000000002</v>
      </c>
    </row>
    <row r="131" spans="1:2">
      <c r="A131" s="1">
        <v>43034</v>
      </c>
      <c r="B131">
        <v>-0.27400000000000002</v>
      </c>
    </row>
    <row r="132" spans="1:2">
      <c r="A132" s="1">
        <v>43033</v>
      </c>
      <c r="B132">
        <v>-0.27400000000000002</v>
      </c>
    </row>
    <row r="133" spans="1:2">
      <c r="A133" s="1">
        <v>43032</v>
      </c>
      <c r="B133">
        <v>-0.27400000000000002</v>
      </c>
    </row>
    <row r="134" spans="1:2">
      <c r="A134" s="1">
        <v>43031</v>
      </c>
      <c r="B134">
        <v>-0.27400000000000002</v>
      </c>
    </row>
    <row r="135" spans="1:2">
      <c r="A135" s="1">
        <v>43028</v>
      </c>
      <c r="B135">
        <v>-0.27400000000000002</v>
      </c>
    </row>
    <row r="136" spans="1:2">
      <c r="A136" s="1">
        <v>43027</v>
      </c>
      <c r="B136">
        <v>-0.27400000000000002</v>
      </c>
    </row>
    <row r="137" spans="1:2">
      <c r="A137" s="1">
        <v>43026</v>
      </c>
      <c r="B137">
        <v>-0.27400000000000002</v>
      </c>
    </row>
    <row r="138" spans="1:2">
      <c r="A138" s="1">
        <v>43025</v>
      </c>
      <c r="B138">
        <v>-0.27400000000000002</v>
      </c>
    </row>
    <row r="139" spans="1:2">
      <c r="A139" s="1">
        <v>43024</v>
      </c>
      <c r="B139">
        <v>-0.27400000000000002</v>
      </c>
    </row>
    <row r="140" spans="1:2">
      <c r="A140" s="1">
        <v>43021</v>
      </c>
      <c r="B140">
        <v>-0.27400000000000002</v>
      </c>
    </row>
    <row r="141" spans="1:2">
      <c r="A141" s="1">
        <v>43020</v>
      </c>
      <c r="B141">
        <v>-0.27400000000000002</v>
      </c>
    </row>
    <row r="142" spans="1:2">
      <c r="A142" s="1">
        <v>43019</v>
      </c>
      <c r="B142">
        <v>-0.27400000000000002</v>
      </c>
    </row>
    <row r="143" spans="1:2">
      <c r="A143" s="1">
        <v>43018</v>
      </c>
      <c r="B143">
        <v>-0.27400000000000002</v>
      </c>
    </row>
    <row r="144" spans="1:2">
      <c r="A144" s="1">
        <v>43017</v>
      </c>
      <c r="B144">
        <v>-0.27400000000000002</v>
      </c>
    </row>
    <row r="145" spans="1:2">
      <c r="A145" s="1">
        <v>43014</v>
      </c>
      <c r="B145">
        <v>-0.27300000000000002</v>
      </c>
    </row>
    <row r="146" spans="1:2">
      <c r="A146" s="1">
        <v>43013</v>
      </c>
      <c r="B146">
        <v>-0.27200000000000002</v>
      </c>
    </row>
    <row r="147" spans="1:2">
      <c r="A147" s="1">
        <v>43012</v>
      </c>
      <c r="B147">
        <v>-0.27300000000000002</v>
      </c>
    </row>
    <row r="148" spans="1:2">
      <c r="A148" s="1">
        <v>43011</v>
      </c>
      <c r="B148">
        <v>-0.27300000000000002</v>
      </c>
    </row>
    <row r="149" spans="1:2">
      <c r="A149" s="1">
        <v>43010</v>
      </c>
      <c r="B149">
        <v>-0.27200000000000002</v>
      </c>
    </row>
    <row r="150" spans="1:2">
      <c r="A150" s="1">
        <v>43007</v>
      </c>
      <c r="B150">
        <v>-0.27300000000000002</v>
      </c>
    </row>
    <row r="151" spans="1:2">
      <c r="A151" s="1">
        <v>43006</v>
      </c>
      <c r="B151">
        <v>-0.27300000000000002</v>
      </c>
    </row>
    <row r="152" spans="1:2">
      <c r="A152" s="1">
        <v>43005</v>
      </c>
      <c r="B152">
        <v>-0.27300000000000002</v>
      </c>
    </row>
    <row r="153" spans="1:2">
      <c r="A153" s="1">
        <v>43004</v>
      </c>
      <c r="B153">
        <v>-0.27300000000000002</v>
      </c>
    </row>
    <row r="154" spans="1:2">
      <c r="A154" s="1">
        <v>43003</v>
      </c>
      <c r="B154">
        <v>-0.27200000000000002</v>
      </c>
    </row>
    <row r="155" spans="1:2">
      <c r="A155" s="1">
        <v>43000</v>
      </c>
      <c r="B155">
        <v>-0.27100000000000002</v>
      </c>
    </row>
    <row r="156" spans="1:2">
      <c r="A156" s="1">
        <v>42999</v>
      </c>
      <c r="B156">
        <v>-0.27200000000000002</v>
      </c>
    </row>
    <row r="157" spans="1:2">
      <c r="A157" s="1">
        <v>42998</v>
      </c>
      <c r="B157">
        <v>-0.27100000000000002</v>
      </c>
    </row>
    <row r="158" spans="1:2">
      <c r="A158" s="1">
        <v>42997</v>
      </c>
      <c r="B158">
        <v>-0.27200000000000002</v>
      </c>
    </row>
    <row r="159" spans="1:2">
      <c r="A159" s="1">
        <v>42996</v>
      </c>
      <c r="B159">
        <v>-0.27100000000000002</v>
      </c>
    </row>
    <row r="160" spans="1:2">
      <c r="A160" s="1">
        <v>42993</v>
      </c>
      <c r="B160">
        <v>-0.27100000000000002</v>
      </c>
    </row>
    <row r="161" spans="1:2">
      <c r="A161" s="1">
        <v>42992</v>
      </c>
      <c r="B161">
        <v>-0.27200000000000002</v>
      </c>
    </row>
    <row r="162" spans="1:2">
      <c r="A162" s="1">
        <v>42991</v>
      </c>
      <c r="B162">
        <v>-0.27200000000000002</v>
      </c>
    </row>
    <row r="163" spans="1:2">
      <c r="A163" s="1">
        <v>42990</v>
      </c>
      <c r="B163">
        <v>-0.27200000000000002</v>
      </c>
    </row>
    <row r="164" spans="1:2">
      <c r="A164" s="1">
        <v>42989</v>
      </c>
      <c r="B164">
        <v>-0.27400000000000002</v>
      </c>
    </row>
    <row r="165" spans="1:2">
      <c r="A165" s="1">
        <v>42986</v>
      </c>
      <c r="B165">
        <v>-0.27500000000000002</v>
      </c>
    </row>
    <row r="166" spans="1:2">
      <c r="A166" s="1">
        <v>42985</v>
      </c>
      <c r="B166">
        <v>-0.27300000000000002</v>
      </c>
    </row>
    <row r="167" spans="1:2">
      <c r="A167" s="1">
        <v>42984</v>
      </c>
      <c r="B167">
        <v>-0.27400000000000002</v>
      </c>
    </row>
    <row r="168" spans="1:2">
      <c r="A168" s="1">
        <v>42983</v>
      </c>
      <c r="B168">
        <v>-0.27400000000000002</v>
      </c>
    </row>
    <row r="169" spans="1:2">
      <c r="A169" s="1">
        <v>42982</v>
      </c>
      <c r="B169">
        <v>-0.27400000000000002</v>
      </c>
    </row>
    <row r="170" spans="1:2">
      <c r="A170" s="1">
        <v>42979</v>
      </c>
      <c r="B170">
        <v>-0.27300000000000002</v>
      </c>
    </row>
    <row r="171" spans="1:2">
      <c r="A171" s="1">
        <v>42978</v>
      </c>
      <c r="B171">
        <v>-0.27300000000000002</v>
      </c>
    </row>
    <row r="172" spans="1:2">
      <c r="A172" s="1">
        <v>42977</v>
      </c>
      <c r="B172">
        <v>-0.27300000000000002</v>
      </c>
    </row>
    <row r="173" spans="1:2">
      <c r="A173" s="1">
        <v>42976</v>
      </c>
      <c r="B173">
        <v>-0.27300000000000002</v>
      </c>
    </row>
    <row r="174" spans="1:2">
      <c r="A174" s="1">
        <v>42975</v>
      </c>
      <c r="B174">
        <v>-0.27300000000000002</v>
      </c>
    </row>
    <row r="175" spans="1:2">
      <c r="A175" s="1">
        <v>42972</v>
      </c>
      <c r="B175">
        <v>-0.27200000000000002</v>
      </c>
    </row>
    <row r="176" spans="1:2">
      <c r="A176" s="1">
        <v>42971</v>
      </c>
      <c r="B176">
        <v>-0.27200000000000002</v>
      </c>
    </row>
    <row r="177" spans="1:2">
      <c r="A177" s="1">
        <v>42970</v>
      </c>
      <c r="B177">
        <v>-0.27300000000000002</v>
      </c>
    </row>
    <row r="178" spans="1:2">
      <c r="A178" s="1">
        <v>42969</v>
      </c>
      <c r="B178">
        <v>-0.27300000000000002</v>
      </c>
    </row>
    <row r="179" spans="1:2">
      <c r="A179" s="1">
        <v>42968</v>
      </c>
      <c r="B179">
        <v>-0.27100000000000002</v>
      </c>
    </row>
    <row r="180" spans="1:2">
      <c r="A180" s="1">
        <v>42965</v>
      </c>
      <c r="B180">
        <v>-0.27100000000000002</v>
      </c>
    </row>
    <row r="181" spans="1:2">
      <c r="A181" s="1">
        <v>42964</v>
      </c>
      <c r="B181">
        <v>-0.27100000000000002</v>
      </c>
    </row>
    <row r="182" spans="1:2">
      <c r="A182" s="1">
        <v>42963</v>
      </c>
      <c r="B182">
        <v>-0.27100000000000002</v>
      </c>
    </row>
    <row r="183" spans="1:2">
      <c r="A183" s="1">
        <v>42962</v>
      </c>
      <c r="B183">
        <v>-0.27100000000000002</v>
      </c>
    </row>
    <row r="184" spans="1:2">
      <c r="A184" s="1">
        <v>42961</v>
      </c>
      <c r="B184">
        <v>-0.27100000000000002</v>
      </c>
    </row>
    <row r="185" spans="1:2">
      <c r="A185" s="1">
        <v>42958</v>
      </c>
      <c r="B185">
        <v>-0.27100000000000002</v>
      </c>
    </row>
    <row r="186" spans="1:2">
      <c r="A186" s="1">
        <v>42957</v>
      </c>
      <c r="B186">
        <v>-0.27100000000000002</v>
      </c>
    </row>
    <row r="187" spans="1:2">
      <c r="A187" s="1">
        <v>42956</v>
      </c>
      <c r="B187">
        <v>-0.27100000000000002</v>
      </c>
    </row>
    <row r="188" spans="1:2">
      <c r="A188" s="1">
        <v>42955</v>
      </c>
      <c r="B188">
        <v>-0.26900000000000002</v>
      </c>
    </row>
    <row r="189" spans="1:2">
      <c r="A189" s="1">
        <v>42954</v>
      </c>
      <c r="B189">
        <v>-0.27</v>
      </c>
    </row>
    <row r="190" spans="1:2">
      <c r="A190" s="1">
        <v>42951</v>
      </c>
      <c r="B190">
        <v>-0.27100000000000002</v>
      </c>
    </row>
    <row r="191" spans="1:2">
      <c r="A191" s="1">
        <v>42950</v>
      </c>
      <c r="B191">
        <v>-0.27200000000000002</v>
      </c>
    </row>
    <row r="192" spans="1:2">
      <c r="A192" s="1">
        <v>42949</v>
      </c>
      <c r="B192">
        <v>-0.27300000000000002</v>
      </c>
    </row>
    <row r="193" spans="1:2">
      <c r="A193" s="1">
        <v>42948</v>
      </c>
      <c r="B193">
        <v>-0.27200000000000002</v>
      </c>
    </row>
    <row r="194" spans="1:2">
      <c r="A194" s="1">
        <v>42947</v>
      </c>
      <c r="B194">
        <v>-0.27100000000000002</v>
      </c>
    </row>
    <row r="195" spans="1:2">
      <c r="A195" s="1">
        <v>42944</v>
      </c>
      <c r="B195">
        <v>-0.27200000000000002</v>
      </c>
    </row>
    <row r="196" spans="1:2">
      <c r="A196" s="1">
        <v>42943</v>
      </c>
      <c r="B196">
        <v>-0.27200000000000002</v>
      </c>
    </row>
    <row r="197" spans="1:2">
      <c r="A197" s="1">
        <v>42942</v>
      </c>
      <c r="B197">
        <v>-0.27200000000000002</v>
      </c>
    </row>
    <row r="198" spans="1:2">
      <c r="A198" s="1">
        <v>42941</v>
      </c>
      <c r="B198">
        <v>-0.27200000000000002</v>
      </c>
    </row>
    <row r="199" spans="1:2">
      <c r="A199" s="1">
        <v>42940</v>
      </c>
      <c r="B199">
        <v>-0.27100000000000002</v>
      </c>
    </row>
    <row r="200" spans="1:2">
      <c r="A200" s="1">
        <v>42937</v>
      </c>
      <c r="B200">
        <v>-0.27200000000000002</v>
      </c>
    </row>
    <row r="201" spans="1:2">
      <c r="A201" s="1">
        <v>42936</v>
      </c>
      <c r="B201">
        <v>-0.27400000000000002</v>
      </c>
    </row>
    <row r="202" spans="1:2">
      <c r="A202" s="1">
        <v>42935</v>
      </c>
      <c r="B202">
        <v>-0.27400000000000002</v>
      </c>
    </row>
    <row r="203" spans="1:2">
      <c r="A203" s="1">
        <v>42934</v>
      </c>
      <c r="B203">
        <v>-0.27400000000000002</v>
      </c>
    </row>
    <row r="204" spans="1:2">
      <c r="A204" s="1">
        <v>42933</v>
      </c>
      <c r="B204">
        <v>-0.27400000000000002</v>
      </c>
    </row>
    <row r="205" spans="1:2">
      <c r="A205" s="1">
        <v>42930</v>
      </c>
      <c r="B205">
        <v>-0.27300000000000002</v>
      </c>
    </row>
    <row r="206" spans="1:2">
      <c r="A206" s="1">
        <v>42929</v>
      </c>
      <c r="B206">
        <v>-0.27300000000000002</v>
      </c>
    </row>
    <row r="207" spans="1:2">
      <c r="A207" s="1">
        <v>42928</v>
      </c>
      <c r="B207">
        <v>-0.27300000000000002</v>
      </c>
    </row>
    <row r="208" spans="1:2">
      <c r="A208" s="1">
        <v>42927</v>
      </c>
      <c r="B208">
        <v>-0.27300000000000002</v>
      </c>
    </row>
    <row r="209" spans="1:2">
      <c r="A209" s="1">
        <v>42926</v>
      </c>
      <c r="B209">
        <v>-0.27300000000000002</v>
      </c>
    </row>
    <row r="210" spans="1:2">
      <c r="A210" s="1">
        <v>42923</v>
      </c>
      <c r="B210">
        <v>-0.27200000000000002</v>
      </c>
    </row>
    <row r="211" spans="1:2">
      <c r="A211" s="1">
        <v>42922</v>
      </c>
      <c r="B211">
        <v>-0.27300000000000002</v>
      </c>
    </row>
    <row r="212" spans="1:2">
      <c r="A212" s="1">
        <v>42921</v>
      </c>
      <c r="B212">
        <v>-0.27400000000000002</v>
      </c>
    </row>
    <row r="213" spans="1:2">
      <c r="A213" s="1">
        <v>42920</v>
      </c>
      <c r="B213">
        <v>-0.27200000000000002</v>
      </c>
    </row>
    <row r="214" spans="1:2">
      <c r="A214" s="1">
        <v>42919</v>
      </c>
      <c r="B214">
        <v>-0.27100000000000002</v>
      </c>
    </row>
    <row r="215" spans="1:2">
      <c r="A215" s="1">
        <v>42916</v>
      </c>
      <c r="B215">
        <v>-0.27100000000000002</v>
      </c>
    </row>
    <row r="216" spans="1:2">
      <c r="A216" s="1">
        <v>42915</v>
      </c>
      <c r="B216">
        <v>-0.27</v>
      </c>
    </row>
    <row r="217" spans="1:2">
      <c r="A217" s="1">
        <v>42914</v>
      </c>
      <c r="B217">
        <v>-0.27100000000000002</v>
      </c>
    </row>
    <row r="218" spans="1:2">
      <c r="A218" s="1">
        <v>42913</v>
      </c>
      <c r="B218">
        <v>-0.27300000000000002</v>
      </c>
    </row>
    <row r="219" spans="1:2">
      <c r="A219" s="1">
        <v>42912</v>
      </c>
      <c r="B219">
        <v>-0.27300000000000002</v>
      </c>
    </row>
    <row r="220" spans="1:2">
      <c r="A220" s="1">
        <v>42909</v>
      </c>
      <c r="B220">
        <v>-0.27300000000000002</v>
      </c>
    </row>
    <row r="221" spans="1:2">
      <c r="A221" s="1">
        <v>42908</v>
      </c>
      <c r="B221">
        <v>-0.27200000000000002</v>
      </c>
    </row>
    <row r="222" spans="1:2">
      <c r="A222" s="1">
        <v>42907</v>
      </c>
      <c r="B222">
        <v>-0.27100000000000002</v>
      </c>
    </row>
    <row r="223" spans="1:2">
      <c r="A223" s="1">
        <v>42906</v>
      </c>
      <c r="B223">
        <v>-0.27100000000000002</v>
      </c>
    </row>
    <row r="224" spans="1:2">
      <c r="A224" s="1">
        <v>42905</v>
      </c>
      <c r="B224">
        <v>-0.27100000000000002</v>
      </c>
    </row>
    <row r="225" spans="1:2">
      <c r="A225" s="1">
        <v>42902</v>
      </c>
      <c r="B225">
        <v>-0.27100000000000002</v>
      </c>
    </row>
    <row r="226" spans="1:2">
      <c r="A226" s="1">
        <v>42901</v>
      </c>
      <c r="B226">
        <v>-0.27100000000000002</v>
      </c>
    </row>
    <row r="227" spans="1:2">
      <c r="A227" s="1">
        <v>42900</v>
      </c>
      <c r="B227">
        <v>-0.27100000000000002</v>
      </c>
    </row>
    <row r="228" spans="1:2">
      <c r="A228" s="1">
        <v>42899</v>
      </c>
      <c r="B228">
        <v>-0.27</v>
      </c>
    </row>
    <row r="229" spans="1:2">
      <c r="A229" s="1">
        <v>42898</v>
      </c>
      <c r="B229">
        <v>-0.26600000000000001</v>
      </c>
    </row>
    <row r="230" spans="1:2">
      <c r="A230" s="1">
        <v>42895</v>
      </c>
      <c r="B230">
        <v>-0.26400000000000001</v>
      </c>
    </row>
    <row r="231" spans="1:2">
      <c r="A231" s="1">
        <v>42894</v>
      </c>
      <c r="B231">
        <v>-0.26</v>
      </c>
    </row>
    <row r="232" spans="1:2">
      <c r="A232" s="1">
        <v>42893</v>
      </c>
      <c r="B232">
        <v>-0.25900000000000001</v>
      </c>
    </row>
    <row r="233" spans="1:2">
      <c r="A233" s="1">
        <v>42892</v>
      </c>
      <c r="B233">
        <v>-0.25700000000000001</v>
      </c>
    </row>
    <row r="234" spans="1:2">
      <c r="A234" s="1">
        <v>42891</v>
      </c>
      <c r="B234">
        <v>-0.25600000000000001</v>
      </c>
    </row>
    <row r="235" spans="1:2">
      <c r="A235" s="1">
        <v>42888</v>
      </c>
      <c r="B235">
        <v>-0.255</v>
      </c>
    </row>
    <row r="236" spans="1:2">
      <c r="A236" s="1">
        <v>42887</v>
      </c>
      <c r="B236">
        <v>-0.254</v>
      </c>
    </row>
    <row r="237" spans="1:2">
      <c r="A237" s="1">
        <v>42886</v>
      </c>
      <c r="B237">
        <v>-0.254</v>
      </c>
    </row>
    <row r="238" spans="1:2">
      <c r="A238" s="1">
        <v>42885</v>
      </c>
      <c r="B238">
        <v>-0.254</v>
      </c>
    </row>
    <row r="239" spans="1:2">
      <c r="A239" s="1">
        <v>42884</v>
      </c>
      <c r="B239">
        <v>-0.254</v>
      </c>
    </row>
    <row r="240" spans="1:2">
      <c r="A240" s="1">
        <v>42881</v>
      </c>
      <c r="B240">
        <v>-0.254</v>
      </c>
    </row>
    <row r="241" spans="1:2">
      <c r="A241" s="1">
        <v>42880</v>
      </c>
      <c r="B241">
        <v>-0.251</v>
      </c>
    </row>
    <row r="242" spans="1:2">
      <c r="A242" s="1">
        <v>42879</v>
      </c>
      <c r="B242">
        <v>-0.25</v>
      </c>
    </row>
    <row r="243" spans="1:2">
      <c r="A243" s="1">
        <v>42878</v>
      </c>
      <c r="B243">
        <v>-0.251</v>
      </c>
    </row>
    <row r="244" spans="1:2">
      <c r="A244" s="1">
        <v>42877</v>
      </c>
      <c r="B244">
        <v>-0.251</v>
      </c>
    </row>
    <row r="245" spans="1:2">
      <c r="A245" s="1">
        <v>42874</v>
      </c>
      <c r="B245">
        <v>-0.251</v>
      </c>
    </row>
    <row r="246" spans="1:2">
      <c r="A246" s="1">
        <v>42873</v>
      </c>
      <c r="B246">
        <v>-0.251</v>
      </c>
    </row>
    <row r="247" spans="1:2">
      <c r="A247" s="1">
        <v>42872</v>
      </c>
      <c r="B247">
        <v>-0.251</v>
      </c>
    </row>
    <row r="248" spans="1:2">
      <c r="A248" s="1">
        <v>42871</v>
      </c>
      <c r="B248">
        <v>-0.25</v>
      </c>
    </row>
    <row r="249" spans="1:2">
      <c r="A249" s="1">
        <v>42870</v>
      </c>
      <c r="B249">
        <v>-0.251</v>
      </c>
    </row>
    <row r="250" spans="1:2">
      <c r="A250" s="1">
        <v>42867</v>
      </c>
      <c r="B250">
        <v>-0.251</v>
      </c>
    </row>
    <row r="251" spans="1:2">
      <c r="A251" s="1">
        <v>42866</v>
      </c>
      <c r="B251">
        <v>-0.25</v>
      </c>
    </row>
    <row r="252" spans="1:2">
      <c r="A252" s="1">
        <v>42865</v>
      </c>
      <c r="B252">
        <v>-0.249</v>
      </c>
    </row>
    <row r="253" spans="1:2">
      <c r="A253" s="1">
        <v>42864</v>
      </c>
      <c r="B253">
        <v>-0.249</v>
      </c>
    </row>
    <row r="254" spans="1:2">
      <c r="A254" s="1">
        <v>42863</v>
      </c>
      <c r="B254">
        <v>-0.249</v>
      </c>
    </row>
    <row r="255" spans="1:2">
      <c r="A255" s="1">
        <v>42860</v>
      </c>
      <c r="B255">
        <v>-0.248</v>
      </c>
    </row>
    <row r="256" spans="1:2">
      <c r="A256" s="1">
        <v>42859</v>
      </c>
      <c r="B256">
        <v>-0.25</v>
      </c>
    </row>
    <row r="257" spans="1:2">
      <c r="A257" s="1">
        <v>42858</v>
      </c>
      <c r="B257">
        <v>-0.251</v>
      </c>
    </row>
    <row r="258" spans="1:2">
      <c r="A258" s="1">
        <v>42857</v>
      </c>
      <c r="B258">
        <v>-0.249</v>
      </c>
    </row>
    <row r="259" spans="1:2">
      <c r="A259" s="1">
        <v>42853</v>
      </c>
      <c r="B259">
        <v>-0.249</v>
      </c>
    </row>
    <row r="260" spans="1:2">
      <c r="A260" s="1">
        <v>42852</v>
      </c>
      <c r="B260">
        <v>-0.248</v>
      </c>
    </row>
    <row r="261" spans="1:2">
      <c r="A261" s="1">
        <v>42851</v>
      </c>
      <c r="B261">
        <v>-0.248</v>
      </c>
    </row>
    <row r="262" spans="1:2">
      <c r="A262" s="1">
        <v>42850</v>
      </c>
      <c r="B262">
        <v>-0.248</v>
      </c>
    </row>
    <row r="263" spans="1:2">
      <c r="A263" s="1">
        <v>42849</v>
      </c>
      <c r="B263">
        <v>-0.247</v>
      </c>
    </row>
    <row r="264" spans="1:2">
      <c r="A264" s="1">
        <v>42846</v>
      </c>
      <c r="B264">
        <v>-0.249</v>
      </c>
    </row>
    <row r="265" spans="1:2">
      <c r="A265" s="1">
        <v>42845</v>
      </c>
      <c r="B265">
        <v>-0.249</v>
      </c>
    </row>
    <row r="266" spans="1:2">
      <c r="A266" s="1">
        <v>42844</v>
      </c>
      <c r="B266">
        <v>-0.251</v>
      </c>
    </row>
    <row r="267" spans="1:2">
      <c r="A267" s="1">
        <v>42843</v>
      </c>
      <c r="B267">
        <v>-0.25</v>
      </c>
    </row>
    <row r="268" spans="1:2">
      <c r="A268" s="1">
        <v>42838</v>
      </c>
      <c r="B268">
        <v>-0.246</v>
      </c>
    </row>
    <row r="269" spans="1:2">
      <c r="A269" s="1">
        <v>42837</v>
      </c>
      <c r="B269">
        <v>-0.24199999999999999</v>
      </c>
    </row>
    <row r="270" spans="1:2">
      <c r="A270" s="1">
        <v>42836</v>
      </c>
      <c r="B270">
        <v>-0.24199999999999999</v>
      </c>
    </row>
    <row r="271" spans="1:2">
      <c r="A271" s="1">
        <v>42835</v>
      </c>
      <c r="B271">
        <v>-0.24099999999999999</v>
      </c>
    </row>
    <row r="272" spans="1:2">
      <c r="A272" s="1">
        <v>42832</v>
      </c>
      <c r="B272">
        <v>-0.24099999999999999</v>
      </c>
    </row>
    <row r="273" spans="1:2">
      <c r="A273" s="1">
        <v>42831</v>
      </c>
      <c r="B273">
        <v>-0.24199999999999999</v>
      </c>
    </row>
    <row r="274" spans="1:2">
      <c r="A274" s="1">
        <v>42830</v>
      </c>
      <c r="B274">
        <v>-0.24099999999999999</v>
      </c>
    </row>
    <row r="275" spans="1:2">
      <c r="A275" s="1">
        <v>42829</v>
      </c>
      <c r="B275">
        <v>-0.24199999999999999</v>
      </c>
    </row>
    <row r="276" spans="1:2">
      <c r="A276" s="1">
        <v>42828</v>
      </c>
      <c r="B276">
        <v>-0.24299999999999999</v>
      </c>
    </row>
    <row r="277" spans="1:2">
      <c r="A277" s="1">
        <v>42825</v>
      </c>
      <c r="B277">
        <v>-0.24099999999999999</v>
      </c>
    </row>
    <row r="278" spans="1:2">
      <c r="A278" s="1">
        <v>42824</v>
      </c>
      <c r="B278">
        <v>-0.24099999999999999</v>
      </c>
    </row>
    <row r="279" spans="1:2">
      <c r="A279" s="1">
        <v>42823</v>
      </c>
      <c r="B279">
        <v>-0.24199999999999999</v>
      </c>
    </row>
    <row r="280" spans="1:2">
      <c r="A280" s="1">
        <v>42822</v>
      </c>
      <c r="B280">
        <v>-0.24199999999999999</v>
      </c>
    </row>
    <row r="281" spans="1:2">
      <c r="A281" s="1">
        <v>42821</v>
      </c>
      <c r="B281">
        <v>-0.24199999999999999</v>
      </c>
    </row>
    <row r="282" spans="1:2">
      <c r="A282" s="1">
        <v>42818</v>
      </c>
      <c r="B282">
        <v>-0.24199999999999999</v>
      </c>
    </row>
    <row r="283" spans="1:2">
      <c r="A283" s="1">
        <v>42817</v>
      </c>
      <c r="B283">
        <v>-0.24199999999999999</v>
      </c>
    </row>
    <row r="284" spans="1:2">
      <c r="A284" s="1">
        <v>42816</v>
      </c>
      <c r="B284">
        <v>-0.24199999999999999</v>
      </c>
    </row>
    <row r="285" spans="1:2">
      <c r="A285" s="1">
        <v>42815</v>
      </c>
      <c r="B285">
        <v>-0.24099999999999999</v>
      </c>
    </row>
    <row r="286" spans="1:2">
      <c r="A286" s="1">
        <v>42814</v>
      </c>
      <c r="B286">
        <v>-0.24099999999999999</v>
      </c>
    </row>
    <row r="287" spans="1:2">
      <c r="A287" s="1">
        <v>42811</v>
      </c>
      <c r="B287">
        <v>-0.24099999999999999</v>
      </c>
    </row>
    <row r="288" spans="1:2">
      <c r="A288" s="1">
        <v>42810</v>
      </c>
      <c r="B288">
        <v>-0.24099999999999999</v>
      </c>
    </row>
    <row r="289" spans="1:2">
      <c r="A289" s="1">
        <v>42809</v>
      </c>
      <c r="B289">
        <v>-0.24099999999999999</v>
      </c>
    </row>
    <row r="290" spans="1:2">
      <c r="A290" s="1">
        <v>42808</v>
      </c>
      <c r="B290">
        <v>-0.24099999999999999</v>
      </c>
    </row>
    <row r="291" spans="1:2">
      <c r="A291" s="1">
        <v>42807</v>
      </c>
      <c r="B291">
        <v>-0.24099999999999999</v>
      </c>
    </row>
    <row r="292" spans="1:2">
      <c r="A292" s="1">
        <v>42804</v>
      </c>
      <c r="B292">
        <v>-0.24099999999999999</v>
      </c>
    </row>
    <row r="293" spans="1:2">
      <c r="A293" s="1">
        <v>42803</v>
      </c>
      <c r="B293">
        <v>-0.24099999999999999</v>
      </c>
    </row>
    <row r="294" spans="1:2">
      <c r="A294" s="1">
        <v>42802</v>
      </c>
      <c r="B294">
        <v>-0.24099999999999999</v>
      </c>
    </row>
    <row r="295" spans="1:2">
      <c r="A295" s="1">
        <v>42801</v>
      </c>
      <c r="B295">
        <v>-0.24</v>
      </c>
    </row>
    <row r="296" spans="1:2">
      <c r="A296" s="1">
        <v>42800</v>
      </c>
      <c r="B296">
        <v>-0.24099999999999999</v>
      </c>
    </row>
    <row r="297" spans="1:2">
      <c r="A297" s="1">
        <v>42797</v>
      </c>
      <c r="B297">
        <v>-0.23699999999999999</v>
      </c>
    </row>
    <row r="298" spans="1:2">
      <c r="A298" s="1">
        <v>42796</v>
      </c>
      <c r="B298">
        <v>-0.23799999999999999</v>
      </c>
    </row>
    <row r="299" spans="1:2">
      <c r="A299" s="1">
        <v>42795</v>
      </c>
      <c r="B299">
        <v>-0.23699999999999999</v>
      </c>
    </row>
    <row r="300" spans="1:2">
      <c r="A300" s="1">
        <v>42794</v>
      </c>
      <c r="B300">
        <v>-0.23899999999999999</v>
      </c>
    </row>
    <row r="301" spans="1:2">
      <c r="A301" s="1">
        <v>42793</v>
      </c>
      <c r="B301">
        <v>-0.23799999999999999</v>
      </c>
    </row>
    <row r="302" spans="1:2">
      <c r="A302" s="1">
        <v>42790</v>
      </c>
      <c r="B302">
        <v>-0.23799999999999999</v>
      </c>
    </row>
    <row r="303" spans="1:2">
      <c r="A303" s="1">
        <v>42789</v>
      </c>
      <c r="B303">
        <v>-0.23799999999999999</v>
      </c>
    </row>
    <row r="304" spans="1:2">
      <c r="A304" s="1">
        <v>42788</v>
      </c>
      <c r="B304">
        <v>-0.23899999999999999</v>
      </c>
    </row>
    <row r="305" spans="1:2">
      <c r="A305" s="1">
        <v>42787</v>
      </c>
      <c r="B305">
        <v>-0.23799999999999999</v>
      </c>
    </row>
    <row r="306" spans="1:2">
      <c r="A306" s="1">
        <v>42786</v>
      </c>
      <c r="B306">
        <v>-0.23799999999999999</v>
      </c>
    </row>
    <row r="307" spans="1:2">
      <c r="A307" s="1">
        <v>42783</v>
      </c>
      <c r="B307">
        <v>-0.23899999999999999</v>
      </c>
    </row>
    <row r="308" spans="1:2">
      <c r="A308" s="1">
        <v>42782</v>
      </c>
      <c r="B308">
        <v>-0.23899999999999999</v>
      </c>
    </row>
    <row r="309" spans="1:2">
      <c r="A309" s="1">
        <v>42781</v>
      </c>
      <c r="B309">
        <v>-0.24099999999999999</v>
      </c>
    </row>
    <row r="310" spans="1:2">
      <c r="A310" s="1">
        <v>42780</v>
      </c>
      <c r="B310">
        <v>-0.24099999999999999</v>
      </c>
    </row>
    <row r="311" spans="1:2">
      <c r="A311" s="1">
        <v>42779</v>
      </c>
      <c r="B311">
        <v>-0.24</v>
      </c>
    </row>
    <row r="312" spans="1:2">
      <c r="A312" s="1">
        <v>42776</v>
      </c>
      <c r="B312">
        <v>-0.24</v>
      </c>
    </row>
    <row r="313" spans="1:2">
      <c r="A313" s="1">
        <v>42775</v>
      </c>
      <c r="B313">
        <v>-0.24099999999999999</v>
      </c>
    </row>
    <row r="314" spans="1:2">
      <c r="A314" s="1">
        <v>42774</v>
      </c>
      <c r="B314">
        <v>-0.24199999999999999</v>
      </c>
    </row>
    <row r="315" spans="1:2">
      <c r="A315" s="1">
        <v>42773</v>
      </c>
      <c r="B315">
        <v>-0.24399999999999999</v>
      </c>
    </row>
    <row r="316" spans="1:2">
      <c r="A316" s="1">
        <v>42772</v>
      </c>
      <c r="B316">
        <v>-0.24399999999999999</v>
      </c>
    </row>
    <row r="317" spans="1:2">
      <c r="A317" s="1">
        <v>42769</v>
      </c>
      <c r="B317">
        <v>-0.24399999999999999</v>
      </c>
    </row>
    <row r="318" spans="1:2">
      <c r="A318" s="1">
        <v>42768</v>
      </c>
      <c r="B318">
        <v>-0.24399999999999999</v>
      </c>
    </row>
    <row r="319" spans="1:2">
      <c r="A319" s="1">
        <v>42767</v>
      </c>
      <c r="B319">
        <v>-0.24399999999999999</v>
      </c>
    </row>
    <row r="320" spans="1:2">
      <c r="A320" s="1">
        <v>42766</v>
      </c>
      <c r="B320">
        <v>-0.24299999999999999</v>
      </c>
    </row>
    <row r="321" spans="1:2">
      <c r="A321" s="1">
        <v>42765</v>
      </c>
      <c r="B321">
        <v>-0.24399999999999999</v>
      </c>
    </row>
    <row r="322" spans="1:2">
      <c r="A322" s="1">
        <v>42762</v>
      </c>
      <c r="B322">
        <v>-0.24299999999999999</v>
      </c>
    </row>
    <row r="323" spans="1:2">
      <c r="A323" s="1">
        <v>42761</v>
      </c>
      <c r="B323">
        <v>-0.24399999999999999</v>
      </c>
    </row>
    <row r="324" spans="1:2">
      <c r="A324" s="1">
        <v>42760</v>
      </c>
      <c r="B324">
        <v>-0.24199999999999999</v>
      </c>
    </row>
    <row r="325" spans="1:2">
      <c r="A325" s="1">
        <v>42759</v>
      </c>
      <c r="B325">
        <v>-0.24199999999999999</v>
      </c>
    </row>
    <row r="326" spans="1:2">
      <c r="A326" s="1">
        <v>42758</v>
      </c>
      <c r="B326">
        <v>-0.24099999999999999</v>
      </c>
    </row>
    <row r="327" spans="1:2">
      <c r="A327" s="1">
        <v>42755</v>
      </c>
      <c r="B327">
        <v>-0.24099999999999999</v>
      </c>
    </row>
    <row r="328" spans="1:2">
      <c r="A328" s="1">
        <v>42754</v>
      </c>
      <c r="B328">
        <v>-0.24</v>
      </c>
    </row>
    <row r="329" spans="1:2">
      <c r="A329" s="1">
        <v>42753</v>
      </c>
      <c r="B329">
        <v>-0.24</v>
      </c>
    </row>
    <row r="330" spans="1:2">
      <c r="A330" s="1">
        <v>42752</v>
      </c>
      <c r="B330">
        <v>-0.23899999999999999</v>
      </c>
    </row>
    <row r="331" spans="1:2">
      <c r="A331" s="1">
        <v>42751</v>
      </c>
      <c r="B331">
        <v>-0.23799999999999999</v>
      </c>
    </row>
    <row r="332" spans="1:2">
      <c r="A332" s="1">
        <v>42748</v>
      </c>
      <c r="B332">
        <v>-0.23599999999999999</v>
      </c>
    </row>
    <row r="333" spans="1:2">
      <c r="A333" s="1">
        <v>42747</v>
      </c>
      <c r="B333">
        <v>-0.23400000000000001</v>
      </c>
    </row>
    <row r="334" spans="1:2">
      <c r="A334" s="1">
        <v>42746</v>
      </c>
      <c r="B334">
        <v>-0.23300000000000001</v>
      </c>
    </row>
    <row r="335" spans="1:2">
      <c r="A335" s="1">
        <v>42745</v>
      </c>
      <c r="B335">
        <v>-0.23200000000000001</v>
      </c>
    </row>
    <row r="336" spans="1:2">
      <c r="A336" s="1">
        <v>42744</v>
      </c>
      <c r="B336">
        <v>-0.23</v>
      </c>
    </row>
    <row r="337" spans="1:2">
      <c r="A337" s="1">
        <v>42741</v>
      </c>
      <c r="B337">
        <v>-0.22900000000000001</v>
      </c>
    </row>
    <row r="338" spans="1:2">
      <c r="A338" s="1">
        <v>42740</v>
      </c>
      <c r="B338">
        <v>-0.22600000000000001</v>
      </c>
    </row>
    <row r="339" spans="1:2">
      <c r="A339" s="1">
        <v>42739</v>
      </c>
      <c r="B339">
        <v>-0.224</v>
      </c>
    </row>
    <row r="340" spans="1:2">
      <c r="A340" s="1">
        <v>42738</v>
      </c>
      <c r="B340">
        <v>-0.221</v>
      </c>
    </row>
    <row r="341" spans="1:2">
      <c r="A341" s="1">
        <v>42737</v>
      </c>
      <c r="B341">
        <v>-0.22</v>
      </c>
    </row>
    <row r="342" spans="1:2">
      <c r="A342" s="1">
        <v>42734</v>
      </c>
      <c r="B342">
        <v>-0.221</v>
      </c>
    </row>
    <row r="343" spans="1:2">
      <c r="A343" s="1">
        <v>42733</v>
      </c>
      <c r="B343">
        <v>-0.221</v>
      </c>
    </row>
    <row r="344" spans="1:2">
      <c r="A344" s="1">
        <v>42732</v>
      </c>
      <c r="B344">
        <v>-0.221</v>
      </c>
    </row>
    <row r="345" spans="1:2">
      <c r="A345" s="1">
        <v>42731</v>
      </c>
      <c r="B345">
        <v>-0.22</v>
      </c>
    </row>
    <row r="346" spans="1:2">
      <c r="A346" s="1">
        <v>42727</v>
      </c>
      <c r="B346">
        <v>-0.217</v>
      </c>
    </row>
    <row r="347" spans="1:2">
      <c r="A347" s="1">
        <v>42726</v>
      </c>
      <c r="B347">
        <v>-0.216</v>
      </c>
    </row>
    <row r="348" spans="1:2">
      <c r="A348" s="1">
        <v>42725</v>
      </c>
      <c r="B348">
        <v>-0.216</v>
      </c>
    </row>
    <row r="349" spans="1:2">
      <c r="A349" s="1">
        <v>42724</v>
      </c>
      <c r="B349">
        <v>-0.218</v>
      </c>
    </row>
    <row r="350" spans="1:2">
      <c r="A350" s="1">
        <v>42723</v>
      </c>
      <c r="B350">
        <v>-0.216</v>
      </c>
    </row>
    <row r="351" spans="1:2">
      <c r="A351" s="1">
        <v>42720</v>
      </c>
      <c r="B351">
        <v>-0.216</v>
      </c>
    </row>
    <row r="352" spans="1:2">
      <c r="A352" s="1">
        <v>42719</v>
      </c>
      <c r="B352">
        <v>-0.217</v>
      </c>
    </row>
    <row r="353" spans="1:2">
      <c r="A353" s="1">
        <v>42718</v>
      </c>
      <c r="B353">
        <v>-0.217</v>
      </c>
    </row>
    <row r="354" spans="1:2">
      <c r="A354" s="1">
        <v>42717</v>
      </c>
      <c r="B354">
        <v>-0.218</v>
      </c>
    </row>
    <row r="355" spans="1:2">
      <c r="A355" s="1">
        <v>42716</v>
      </c>
      <c r="B355">
        <v>-0.217</v>
      </c>
    </row>
    <row r="356" spans="1:2">
      <c r="A356" s="1">
        <v>42713</v>
      </c>
      <c r="B356">
        <v>-0.217</v>
      </c>
    </row>
    <row r="357" spans="1:2">
      <c r="A357" s="1">
        <v>42712</v>
      </c>
      <c r="B357">
        <v>-0.217</v>
      </c>
    </row>
    <row r="358" spans="1:2">
      <c r="A358" s="1">
        <v>42711</v>
      </c>
      <c r="B358">
        <v>-0.217</v>
      </c>
    </row>
    <row r="359" spans="1:2">
      <c r="A359" s="1">
        <v>42710</v>
      </c>
      <c r="B359">
        <v>-0.219</v>
      </c>
    </row>
    <row r="360" spans="1:2">
      <c r="A360" s="1">
        <v>42709</v>
      </c>
      <c r="B360">
        <v>-0.218</v>
      </c>
    </row>
    <row r="361" spans="1:2">
      <c r="A361" s="1">
        <v>42706</v>
      </c>
      <c r="B361">
        <v>-0.218</v>
      </c>
    </row>
    <row r="362" spans="1:2">
      <c r="A362" s="1">
        <v>42705</v>
      </c>
      <c r="B362">
        <v>-0.219</v>
      </c>
    </row>
    <row r="363" spans="1:2">
      <c r="A363" s="1">
        <v>42704</v>
      </c>
      <c r="B363">
        <v>-0.219</v>
      </c>
    </row>
    <row r="364" spans="1:2">
      <c r="A364" s="1">
        <v>42703</v>
      </c>
      <c r="B364">
        <v>-0.219</v>
      </c>
    </row>
    <row r="365" spans="1:2">
      <c r="A365" s="1">
        <v>42702</v>
      </c>
      <c r="B365">
        <v>-0.219</v>
      </c>
    </row>
    <row r="366" spans="1:2">
      <c r="A366" s="1">
        <v>42699</v>
      </c>
      <c r="B366">
        <v>-0.219</v>
      </c>
    </row>
    <row r="367" spans="1:2">
      <c r="A367" s="1">
        <v>42698</v>
      </c>
      <c r="B367">
        <v>-0.219</v>
      </c>
    </row>
    <row r="368" spans="1:2">
      <c r="A368" s="1">
        <v>42697</v>
      </c>
      <c r="B368">
        <v>-0.22</v>
      </c>
    </row>
    <row r="369" spans="1:2">
      <c r="A369" s="1">
        <v>42696</v>
      </c>
      <c r="B369">
        <v>-0.22</v>
      </c>
    </row>
    <row r="370" spans="1:2">
      <c r="A370" s="1">
        <v>42695</v>
      </c>
      <c r="B370">
        <v>-0.219</v>
      </c>
    </row>
    <row r="371" spans="1:2">
      <c r="A371" s="1">
        <v>42692</v>
      </c>
      <c r="B371">
        <v>-0.217</v>
      </c>
    </row>
    <row r="372" spans="1:2">
      <c r="A372" s="1">
        <v>42691</v>
      </c>
      <c r="B372">
        <v>-0.215</v>
      </c>
    </row>
    <row r="373" spans="1:2">
      <c r="A373" s="1">
        <v>42690</v>
      </c>
      <c r="B373">
        <v>-0.214</v>
      </c>
    </row>
    <row r="374" spans="1:2">
      <c r="A374" s="1">
        <v>42689</v>
      </c>
      <c r="B374">
        <v>-0.21099999999999999</v>
      </c>
    </row>
    <row r="375" spans="1:2">
      <c r="A375" s="1">
        <v>42688</v>
      </c>
      <c r="B375">
        <v>-0.21099999999999999</v>
      </c>
    </row>
    <row r="376" spans="1:2">
      <c r="A376" s="1">
        <v>42685</v>
      </c>
      <c r="B376">
        <v>-0.21</v>
      </c>
    </row>
    <row r="377" spans="1:2">
      <c r="A377" s="1">
        <v>42684</v>
      </c>
      <c r="B377">
        <v>-0.21099999999999999</v>
      </c>
    </row>
    <row r="378" spans="1:2">
      <c r="A378" s="1">
        <v>42683</v>
      </c>
      <c r="B378">
        <v>-0.21099999999999999</v>
      </c>
    </row>
    <row r="379" spans="1:2">
      <c r="A379" s="1">
        <v>42682</v>
      </c>
      <c r="B379">
        <v>-0.21099999999999999</v>
      </c>
    </row>
    <row r="380" spans="1:2">
      <c r="A380" s="1">
        <v>42681</v>
      </c>
      <c r="B380">
        <v>-0.21099999999999999</v>
      </c>
    </row>
    <row r="381" spans="1:2">
      <c r="A381" s="1">
        <v>42678</v>
      </c>
      <c r="B381">
        <v>-0.21299999999999999</v>
      </c>
    </row>
    <row r="382" spans="1:2">
      <c r="A382" s="1">
        <v>42677</v>
      </c>
      <c r="B382">
        <v>-0.21299999999999999</v>
      </c>
    </row>
    <row r="383" spans="1:2">
      <c r="A383" s="1">
        <v>42676</v>
      </c>
      <c r="B383">
        <v>-0.21299999999999999</v>
      </c>
    </row>
    <row r="384" spans="1:2">
      <c r="A384" s="1">
        <v>42675</v>
      </c>
      <c r="B384">
        <v>-0.21099999999999999</v>
      </c>
    </row>
    <row r="385" spans="1:2">
      <c r="A385" s="1">
        <v>42674</v>
      </c>
      <c r="B385">
        <v>-0.21199999999999999</v>
      </c>
    </row>
    <row r="386" spans="1:2">
      <c r="A386" s="1">
        <v>42671</v>
      </c>
      <c r="B386">
        <v>-0.21199999999999999</v>
      </c>
    </row>
    <row r="387" spans="1:2">
      <c r="A387" s="1">
        <v>42670</v>
      </c>
      <c r="B387">
        <v>-0.21299999999999999</v>
      </c>
    </row>
    <row r="388" spans="1:2">
      <c r="A388" s="1">
        <v>42669</v>
      </c>
      <c r="B388">
        <v>-0.21199999999999999</v>
      </c>
    </row>
    <row r="389" spans="1:2">
      <c r="A389" s="1">
        <v>42668</v>
      </c>
      <c r="B389">
        <v>-0.21199999999999999</v>
      </c>
    </row>
    <row r="390" spans="1:2">
      <c r="A390" s="1">
        <v>42667</v>
      </c>
      <c r="B390">
        <v>-0.21199999999999999</v>
      </c>
    </row>
    <row r="391" spans="1:2">
      <c r="A391" s="1">
        <v>42664</v>
      </c>
      <c r="B391">
        <v>-0.21099999999999999</v>
      </c>
    </row>
    <row r="392" spans="1:2">
      <c r="A392" s="1">
        <v>42663</v>
      </c>
      <c r="B392">
        <v>-0.21099999999999999</v>
      </c>
    </row>
    <row r="393" spans="1:2">
      <c r="A393" s="1">
        <v>42662</v>
      </c>
      <c r="B393">
        <v>-0.21</v>
      </c>
    </row>
    <row r="394" spans="1:2">
      <c r="A394" s="1">
        <v>42661</v>
      </c>
      <c r="B394">
        <v>-0.20899999999999999</v>
      </c>
    </row>
    <row r="395" spans="1:2">
      <c r="A395" s="1">
        <v>42660</v>
      </c>
      <c r="B395">
        <v>-0.20399999999999999</v>
      </c>
    </row>
    <row r="396" spans="1:2">
      <c r="A396" s="1">
        <v>42657</v>
      </c>
      <c r="B396">
        <v>-0.20399999999999999</v>
      </c>
    </row>
    <row r="397" spans="1:2">
      <c r="A397" s="1">
        <v>42656</v>
      </c>
      <c r="B397">
        <v>-0.20399999999999999</v>
      </c>
    </row>
    <row r="398" spans="1:2">
      <c r="A398" s="1">
        <v>42655</v>
      </c>
      <c r="B398">
        <v>-0.20399999999999999</v>
      </c>
    </row>
    <row r="399" spans="1:2">
      <c r="A399" s="1">
        <v>42654</v>
      </c>
      <c r="B399">
        <v>-0.20300000000000001</v>
      </c>
    </row>
    <row r="400" spans="1:2">
      <c r="A400" s="1">
        <v>42653</v>
      </c>
      <c r="B400">
        <v>-0.20300000000000001</v>
      </c>
    </row>
    <row r="401" spans="1:2">
      <c r="A401" s="1">
        <v>42650</v>
      </c>
      <c r="B401">
        <v>-0.20300000000000001</v>
      </c>
    </row>
    <row r="402" spans="1:2">
      <c r="A402" s="1">
        <v>42649</v>
      </c>
      <c r="B402">
        <v>-0.20200000000000001</v>
      </c>
    </row>
    <row r="403" spans="1:2">
      <c r="A403" s="1">
        <v>42648</v>
      </c>
      <c r="B403">
        <v>-0.20300000000000001</v>
      </c>
    </row>
    <row r="404" spans="1:2">
      <c r="A404" s="1">
        <v>42647</v>
      </c>
      <c r="B404">
        <v>-0.20200000000000001</v>
      </c>
    </row>
    <row r="405" spans="1:2">
      <c r="A405" s="1">
        <v>42646</v>
      </c>
      <c r="B405">
        <v>-0.20300000000000001</v>
      </c>
    </row>
    <row r="406" spans="1:2">
      <c r="A406" s="1">
        <v>42643</v>
      </c>
      <c r="B406">
        <v>-0.20300000000000001</v>
      </c>
    </row>
    <row r="407" spans="1:2">
      <c r="A407" s="1">
        <v>42642</v>
      </c>
      <c r="B407">
        <v>-0.20100000000000001</v>
      </c>
    </row>
    <row r="408" spans="1:2">
      <c r="A408" s="1">
        <v>42641</v>
      </c>
      <c r="B408">
        <v>-0.20200000000000001</v>
      </c>
    </row>
    <row r="409" spans="1:2">
      <c r="A409" s="1">
        <v>42640</v>
      </c>
      <c r="B409">
        <v>-0.20100000000000001</v>
      </c>
    </row>
    <row r="410" spans="1:2">
      <c r="A410" s="1">
        <v>42639</v>
      </c>
      <c r="B410">
        <v>-0.19900000000000001</v>
      </c>
    </row>
    <row r="411" spans="1:2">
      <c r="A411" s="1">
        <v>42636</v>
      </c>
      <c r="B411">
        <v>-0.2</v>
      </c>
    </row>
    <row r="412" spans="1:2">
      <c r="A412" s="1">
        <v>42635</v>
      </c>
      <c r="B412">
        <v>-0.20100000000000001</v>
      </c>
    </row>
    <row r="413" spans="1:2">
      <c r="A413" s="1">
        <v>42634</v>
      </c>
      <c r="B413">
        <v>-0.20100000000000001</v>
      </c>
    </row>
    <row r="414" spans="1:2">
      <c r="A414" s="1">
        <v>42633</v>
      </c>
      <c r="B414">
        <v>-0.2</v>
      </c>
    </row>
    <row r="415" spans="1:2">
      <c r="A415" s="1">
        <v>42632</v>
      </c>
      <c r="B415">
        <v>-0.20200000000000001</v>
      </c>
    </row>
    <row r="416" spans="1:2">
      <c r="A416" s="1">
        <v>42629</v>
      </c>
      <c r="B416">
        <v>-0.20100000000000001</v>
      </c>
    </row>
    <row r="417" spans="1:2">
      <c r="A417" s="1">
        <v>42628</v>
      </c>
      <c r="B417">
        <v>-0.19900000000000001</v>
      </c>
    </row>
    <row r="418" spans="1:2">
      <c r="A418" s="1">
        <v>42627</v>
      </c>
      <c r="B418">
        <v>-0.19900000000000001</v>
      </c>
    </row>
    <row r="419" spans="1:2">
      <c r="A419" s="1">
        <v>42626</v>
      </c>
      <c r="B419">
        <v>-0.19900000000000001</v>
      </c>
    </row>
    <row r="420" spans="1:2">
      <c r="A420" s="1">
        <v>42625</v>
      </c>
      <c r="B420">
        <v>-0.19800000000000001</v>
      </c>
    </row>
    <row r="421" spans="1:2">
      <c r="A421" s="1">
        <v>42622</v>
      </c>
      <c r="B421">
        <v>-0.19800000000000001</v>
      </c>
    </row>
    <row r="422" spans="1:2">
      <c r="A422" s="1">
        <v>42621</v>
      </c>
      <c r="B422">
        <v>-0.20100000000000001</v>
      </c>
    </row>
    <row r="423" spans="1:2">
      <c r="A423" s="1">
        <v>42620</v>
      </c>
      <c r="B423">
        <v>-0.19800000000000001</v>
      </c>
    </row>
    <row r="424" spans="1:2">
      <c r="A424" s="1">
        <v>42619</v>
      </c>
      <c r="B424">
        <v>-0.19700000000000001</v>
      </c>
    </row>
    <row r="425" spans="1:2">
      <c r="A425" s="1">
        <v>42618</v>
      </c>
      <c r="B425">
        <v>-0.19500000000000001</v>
      </c>
    </row>
    <row r="426" spans="1:2">
      <c r="A426" s="1">
        <v>42615</v>
      </c>
      <c r="B426">
        <v>-0.193</v>
      </c>
    </row>
    <row r="427" spans="1:2">
      <c r="A427" s="1">
        <v>42614</v>
      </c>
      <c r="B427">
        <v>-0.193</v>
      </c>
    </row>
    <row r="428" spans="1:2">
      <c r="A428" s="1">
        <v>42613</v>
      </c>
      <c r="B428">
        <v>-0.192</v>
      </c>
    </row>
    <row r="429" spans="1:2">
      <c r="A429" s="1">
        <v>42612</v>
      </c>
      <c r="B429">
        <v>-0.192</v>
      </c>
    </row>
    <row r="430" spans="1:2">
      <c r="A430" s="1">
        <v>42611</v>
      </c>
      <c r="B430">
        <v>-0.193</v>
      </c>
    </row>
    <row r="431" spans="1:2">
      <c r="A431" s="1">
        <v>42608</v>
      </c>
      <c r="B431">
        <v>-0.191</v>
      </c>
    </row>
    <row r="432" spans="1:2">
      <c r="A432" s="1">
        <v>42607</v>
      </c>
      <c r="B432">
        <v>-0.192</v>
      </c>
    </row>
    <row r="433" spans="1:2">
      <c r="A433" s="1">
        <v>42606</v>
      </c>
      <c r="B433">
        <v>-0.191</v>
      </c>
    </row>
    <row r="434" spans="1:2">
      <c r="A434" s="1">
        <v>42605</v>
      </c>
      <c r="B434">
        <v>-0.192</v>
      </c>
    </row>
    <row r="435" spans="1:2">
      <c r="A435" s="1">
        <v>42604</v>
      </c>
      <c r="B435">
        <v>-0.19</v>
      </c>
    </row>
    <row r="436" spans="1:2">
      <c r="A436" s="1">
        <v>42601</v>
      </c>
      <c r="B436">
        <v>-0.189</v>
      </c>
    </row>
    <row r="437" spans="1:2">
      <c r="A437" s="1">
        <v>42600</v>
      </c>
      <c r="B437">
        <v>-0.191</v>
      </c>
    </row>
    <row r="438" spans="1:2">
      <c r="A438" s="1">
        <v>42599</v>
      </c>
      <c r="B438">
        <v>-0.19</v>
      </c>
    </row>
    <row r="439" spans="1:2">
      <c r="A439" s="1">
        <v>42598</v>
      </c>
      <c r="B439">
        <v>-0.189</v>
      </c>
    </row>
    <row r="440" spans="1:2">
      <c r="A440" s="1">
        <v>42597</v>
      </c>
      <c r="B440">
        <v>-0.189</v>
      </c>
    </row>
    <row r="441" spans="1:2">
      <c r="A441" s="1">
        <v>42594</v>
      </c>
      <c r="B441">
        <v>-0.188</v>
      </c>
    </row>
    <row r="442" spans="1:2">
      <c r="A442" s="1">
        <v>42593</v>
      </c>
      <c r="B442">
        <v>-0.189</v>
      </c>
    </row>
    <row r="443" spans="1:2">
      <c r="A443" s="1">
        <v>42592</v>
      </c>
      <c r="B443">
        <v>-0.188</v>
      </c>
    </row>
    <row r="444" spans="1:2">
      <c r="A444" s="1">
        <v>42591</v>
      </c>
      <c r="B444">
        <v>-0.187</v>
      </c>
    </row>
    <row r="445" spans="1:2">
      <c r="A445" s="1">
        <v>42590</v>
      </c>
      <c r="B445">
        <v>-0.185</v>
      </c>
    </row>
    <row r="446" spans="1:2">
      <c r="A446" s="1">
        <v>42587</v>
      </c>
      <c r="B446">
        <v>-0.185</v>
      </c>
    </row>
    <row r="447" spans="1:2">
      <c r="A447" s="1">
        <v>42586</v>
      </c>
      <c r="B447">
        <v>-0.183</v>
      </c>
    </row>
    <row r="448" spans="1:2">
      <c r="A448" s="1">
        <v>42585</v>
      </c>
      <c r="B448">
        <v>-0.183</v>
      </c>
    </row>
    <row r="449" spans="1:2">
      <c r="A449" s="1">
        <v>42584</v>
      </c>
      <c r="B449">
        <v>-0.184</v>
      </c>
    </row>
    <row r="450" spans="1:2">
      <c r="A450" s="1">
        <v>42583</v>
      </c>
      <c r="B450">
        <v>-0.186</v>
      </c>
    </row>
    <row r="451" spans="1:2">
      <c r="A451" s="1">
        <v>42580</v>
      </c>
      <c r="B451">
        <v>-0.186</v>
      </c>
    </row>
    <row r="452" spans="1:2">
      <c r="A452" s="1">
        <v>42579</v>
      </c>
      <c r="B452">
        <v>-0.186</v>
      </c>
    </row>
    <row r="453" spans="1:2">
      <c r="A453" s="1">
        <v>42578</v>
      </c>
      <c r="B453">
        <v>-0.187</v>
      </c>
    </row>
    <row r="454" spans="1:2">
      <c r="A454" s="1">
        <v>42577</v>
      </c>
      <c r="B454">
        <v>-0.187</v>
      </c>
    </row>
    <row r="455" spans="1:2">
      <c r="A455" s="1">
        <v>42576</v>
      </c>
      <c r="B455">
        <v>-0.188</v>
      </c>
    </row>
    <row r="456" spans="1:2">
      <c r="A456" s="1">
        <v>42573</v>
      </c>
      <c r="B456">
        <v>-0.189</v>
      </c>
    </row>
    <row r="457" spans="1:2">
      <c r="A457" s="1">
        <v>42572</v>
      </c>
      <c r="B457">
        <v>-0.188</v>
      </c>
    </row>
    <row r="458" spans="1:2">
      <c r="A458" s="1">
        <v>42571</v>
      </c>
      <c r="B458">
        <v>-0.189</v>
      </c>
    </row>
    <row r="459" spans="1:2">
      <c r="A459" s="1">
        <v>42570</v>
      </c>
      <c r="B459">
        <v>-0.189</v>
      </c>
    </row>
    <row r="460" spans="1:2">
      <c r="A460" s="1">
        <v>42569</v>
      </c>
      <c r="B460">
        <v>-0.191</v>
      </c>
    </row>
    <row r="461" spans="1:2">
      <c r="A461" s="1">
        <v>42566</v>
      </c>
      <c r="B461">
        <v>-0.187</v>
      </c>
    </row>
    <row r="462" spans="1:2">
      <c r="A462" s="1">
        <v>42565</v>
      </c>
      <c r="B462">
        <v>-0.19</v>
      </c>
    </row>
    <row r="463" spans="1:2">
      <c r="A463" s="1">
        <v>42564</v>
      </c>
      <c r="B463">
        <v>-0.191</v>
      </c>
    </row>
    <row r="464" spans="1:2">
      <c r="A464" s="1">
        <v>42563</v>
      </c>
      <c r="B464">
        <v>-0.191</v>
      </c>
    </row>
    <row r="465" spans="1:2">
      <c r="A465" s="1">
        <v>42562</v>
      </c>
      <c r="B465">
        <v>-0.19</v>
      </c>
    </row>
    <row r="466" spans="1:2">
      <c r="A466" s="1">
        <v>42559</v>
      </c>
      <c r="B466">
        <v>-0.19</v>
      </c>
    </row>
    <row r="467" spans="1:2">
      <c r="A467" s="1">
        <v>42558</v>
      </c>
      <c r="B467">
        <v>-0.189</v>
      </c>
    </row>
    <row r="468" spans="1:2">
      <c r="A468" s="1">
        <v>42557</v>
      </c>
      <c r="B468">
        <v>-0.189</v>
      </c>
    </row>
    <row r="469" spans="1:2">
      <c r="A469" s="1">
        <v>42556</v>
      </c>
      <c r="B469">
        <v>-0.188</v>
      </c>
    </row>
    <row r="470" spans="1:2">
      <c r="A470" s="1">
        <v>42555</v>
      </c>
      <c r="B470">
        <v>-0.185</v>
      </c>
    </row>
    <row r="471" spans="1:2">
      <c r="A471" s="1">
        <v>42552</v>
      </c>
      <c r="B471">
        <v>-0.182</v>
      </c>
    </row>
    <row r="472" spans="1:2">
      <c r="A472" s="1">
        <v>42551</v>
      </c>
      <c r="B472">
        <v>-0.17899999999999999</v>
      </c>
    </row>
    <row r="473" spans="1:2">
      <c r="A473" s="1">
        <v>42550</v>
      </c>
      <c r="B473">
        <v>-0.17799999999999999</v>
      </c>
    </row>
    <row r="474" spans="1:2">
      <c r="A474" s="1">
        <v>42549</v>
      </c>
      <c r="B474">
        <v>-0.17599999999999999</v>
      </c>
    </row>
    <row r="475" spans="1:2">
      <c r="A475" s="1">
        <v>42548</v>
      </c>
      <c r="B475">
        <v>-0.17599999999999999</v>
      </c>
    </row>
    <row r="476" spans="1:2">
      <c r="A476" s="1">
        <v>42545</v>
      </c>
      <c r="B476">
        <v>-0.17499999999999999</v>
      </c>
    </row>
    <row r="477" spans="1:2">
      <c r="A477" s="1">
        <v>42544</v>
      </c>
      <c r="B477">
        <v>-0.161</v>
      </c>
    </row>
    <row r="478" spans="1:2">
      <c r="A478" s="1">
        <v>42543</v>
      </c>
      <c r="B478">
        <v>-0.161</v>
      </c>
    </row>
    <row r="479" spans="1:2">
      <c r="A479" s="1">
        <v>42542</v>
      </c>
      <c r="B479">
        <v>-0.159</v>
      </c>
    </row>
    <row r="480" spans="1:2">
      <c r="A480" s="1">
        <v>42541</v>
      </c>
      <c r="B480">
        <v>-0.159</v>
      </c>
    </row>
    <row r="481" spans="1:2">
      <c r="A481" s="1">
        <v>42538</v>
      </c>
      <c r="B481">
        <v>-0.159</v>
      </c>
    </row>
    <row r="482" spans="1:2">
      <c r="A482" s="1">
        <v>42537</v>
      </c>
      <c r="B482">
        <v>-0.16</v>
      </c>
    </row>
    <row r="483" spans="1:2">
      <c r="A483" s="1">
        <v>42536</v>
      </c>
      <c r="B483">
        <v>-0.159</v>
      </c>
    </row>
    <row r="484" spans="1:2">
      <c r="A484" s="1">
        <v>42535</v>
      </c>
      <c r="B484">
        <v>-0.159</v>
      </c>
    </row>
    <row r="485" spans="1:2">
      <c r="A485" s="1">
        <v>42534</v>
      </c>
      <c r="B485">
        <v>-0.158</v>
      </c>
    </row>
    <row r="486" spans="1:2">
      <c r="A486" s="1">
        <v>42531</v>
      </c>
      <c r="B486">
        <v>-0.159</v>
      </c>
    </row>
    <row r="487" spans="1:2">
      <c r="A487" s="1">
        <v>42530</v>
      </c>
      <c r="B487">
        <v>-0.159</v>
      </c>
    </row>
    <row r="488" spans="1:2">
      <c r="A488" s="1">
        <v>42529</v>
      </c>
      <c r="B488">
        <v>-0.16</v>
      </c>
    </row>
    <row r="489" spans="1:2">
      <c r="A489" s="1">
        <v>42528</v>
      </c>
      <c r="B489">
        <v>-0.159</v>
      </c>
    </row>
    <row r="490" spans="1:2">
      <c r="A490" s="1">
        <v>42527</v>
      </c>
      <c r="B490">
        <v>-0.157</v>
      </c>
    </row>
    <row r="491" spans="1:2">
      <c r="A491" s="1">
        <v>42524</v>
      </c>
      <c r="B491">
        <v>-0.154</v>
      </c>
    </row>
    <row r="492" spans="1:2">
      <c r="A492" s="1">
        <v>42523</v>
      </c>
      <c r="B492">
        <v>-0.153</v>
      </c>
    </row>
    <row r="493" spans="1:2">
      <c r="A493" s="1">
        <v>42522</v>
      </c>
      <c r="B493">
        <v>-0.153</v>
      </c>
    </row>
    <row r="494" spans="1:2">
      <c r="A494" s="1">
        <v>42521</v>
      </c>
      <c r="B494">
        <v>-0.153</v>
      </c>
    </row>
    <row r="495" spans="1:2">
      <c r="A495" s="1">
        <v>42520</v>
      </c>
      <c r="B495">
        <v>-0.151</v>
      </c>
    </row>
    <row r="496" spans="1:2">
      <c r="A496" s="1">
        <v>42517</v>
      </c>
      <c r="B496">
        <v>-0.14899999999999999</v>
      </c>
    </row>
    <row r="497" spans="1:2">
      <c r="A497" s="1">
        <v>42516</v>
      </c>
      <c r="B497">
        <v>-0.14599999999999999</v>
      </c>
    </row>
    <row r="498" spans="1:2">
      <c r="A498" s="1">
        <v>42515</v>
      </c>
      <c r="B498">
        <v>-0.14399999999999999</v>
      </c>
    </row>
    <row r="499" spans="1:2">
      <c r="A499" s="1">
        <v>42514</v>
      </c>
      <c r="B499">
        <v>-0.14399999999999999</v>
      </c>
    </row>
    <row r="500" spans="1:2">
      <c r="A500" s="1">
        <v>42513</v>
      </c>
      <c r="B500">
        <v>-0.14399999999999999</v>
      </c>
    </row>
    <row r="501" spans="1:2">
      <c r="A501" s="1">
        <v>42510</v>
      </c>
      <c r="B501">
        <v>-0.14299999999999999</v>
      </c>
    </row>
    <row r="502" spans="1:2">
      <c r="A502" s="1">
        <v>42509</v>
      </c>
      <c r="B502">
        <v>-0.14299999999999999</v>
      </c>
    </row>
    <row r="503" spans="1:2">
      <c r="A503" s="1">
        <v>42508</v>
      </c>
      <c r="B503">
        <v>-0.14399999999999999</v>
      </c>
    </row>
    <row r="504" spans="1:2">
      <c r="A504" s="1">
        <v>42507</v>
      </c>
      <c r="B504">
        <v>-0.14299999999999999</v>
      </c>
    </row>
    <row r="505" spans="1:2">
      <c r="A505" s="1">
        <v>42506</v>
      </c>
      <c r="B505">
        <v>-0.14299999999999999</v>
      </c>
    </row>
    <row r="506" spans="1:2">
      <c r="A506" s="1">
        <v>42503</v>
      </c>
      <c r="B506">
        <v>-0.14399999999999999</v>
      </c>
    </row>
    <row r="507" spans="1:2">
      <c r="A507" s="1">
        <v>42502</v>
      </c>
      <c r="B507">
        <v>-0.14399999999999999</v>
      </c>
    </row>
    <row r="508" spans="1:2">
      <c r="A508" s="1">
        <v>42501</v>
      </c>
      <c r="B508">
        <v>-0.14399999999999999</v>
      </c>
    </row>
    <row r="509" spans="1:2">
      <c r="A509" s="1">
        <v>42500</v>
      </c>
      <c r="B509">
        <v>-0.14399999999999999</v>
      </c>
    </row>
    <row r="510" spans="1:2">
      <c r="A510" s="1">
        <v>42499</v>
      </c>
      <c r="B510">
        <v>-0.14299999999999999</v>
      </c>
    </row>
    <row r="511" spans="1:2">
      <c r="A511" s="1">
        <v>42496</v>
      </c>
      <c r="B511">
        <v>-0.14399999999999999</v>
      </c>
    </row>
    <row r="512" spans="1:2">
      <c r="A512" s="1">
        <v>42495</v>
      </c>
      <c r="B512">
        <v>-0.14399999999999999</v>
      </c>
    </row>
    <row r="513" spans="1:2">
      <c r="A513" s="1">
        <v>42494</v>
      </c>
      <c r="B513">
        <v>-0.14199999999999999</v>
      </c>
    </row>
    <row r="514" spans="1:2">
      <c r="A514" s="1">
        <v>42493</v>
      </c>
      <c r="B514">
        <v>-0.14199999999999999</v>
      </c>
    </row>
    <row r="515" spans="1:2">
      <c r="A515" s="1">
        <v>42492</v>
      </c>
      <c r="B515">
        <v>-0.14099999999999999</v>
      </c>
    </row>
    <row r="516" spans="1:2">
      <c r="A516" s="1">
        <v>42489</v>
      </c>
      <c r="B516">
        <v>-0.14099999999999999</v>
      </c>
    </row>
    <row r="517" spans="1:2">
      <c r="A517" s="1">
        <v>42488</v>
      </c>
      <c r="B517">
        <v>-0.14199999999999999</v>
      </c>
    </row>
    <row r="518" spans="1:2">
      <c r="A518" s="1">
        <v>42487</v>
      </c>
      <c r="B518">
        <v>-0.14199999999999999</v>
      </c>
    </row>
    <row r="519" spans="1:2">
      <c r="A519" s="1">
        <v>42486</v>
      </c>
      <c r="B519">
        <v>-0.14299999999999999</v>
      </c>
    </row>
    <row r="520" spans="1:2">
      <c r="A520" s="1">
        <v>42485</v>
      </c>
      <c r="B520">
        <v>-0.14399999999999999</v>
      </c>
    </row>
    <row r="521" spans="1:2">
      <c r="A521" s="1">
        <v>42482</v>
      </c>
      <c r="B521">
        <v>-0.14299999999999999</v>
      </c>
    </row>
    <row r="522" spans="1:2">
      <c r="A522" s="1">
        <v>42481</v>
      </c>
      <c r="B522">
        <v>-0.14299999999999999</v>
      </c>
    </row>
    <row r="523" spans="1:2">
      <c r="A523" s="1">
        <v>42480</v>
      </c>
      <c r="B523">
        <v>-0.14099999999999999</v>
      </c>
    </row>
    <row r="524" spans="1:2">
      <c r="A524" s="1">
        <v>42479</v>
      </c>
      <c r="B524">
        <v>-0.13900000000000001</v>
      </c>
    </row>
    <row r="525" spans="1:2">
      <c r="A525" s="1">
        <v>42478</v>
      </c>
      <c r="B525">
        <v>-0.13900000000000001</v>
      </c>
    </row>
    <row r="526" spans="1:2">
      <c r="A526" s="1">
        <v>42475</v>
      </c>
      <c r="B526">
        <v>-0.14000000000000001</v>
      </c>
    </row>
    <row r="527" spans="1:2">
      <c r="A527" s="1">
        <v>42474</v>
      </c>
      <c r="B527">
        <v>-0.13800000000000001</v>
      </c>
    </row>
    <row r="528" spans="1:2">
      <c r="A528" s="1">
        <v>42473</v>
      </c>
      <c r="B528">
        <v>-0.13800000000000001</v>
      </c>
    </row>
    <row r="529" spans="1:2">
      <c r="A529" s="1">
        <v>42472</v>
      </c>
      <c r="B529">
        <v>-0.13600000000000001</v>
      </c>
    </row>
    <row r="530" spans="1:2">
      <c r="A530" s="1">
        <v>42471</v>
      </c>
      <c r="B530">
        <v>-0.13300000000000001</v>
      </c>
    </row>
    <row r="531" spans="1:2">
      <c r="A531" s="1">
        <v>42468</v>
      </c>
      <c r="B531">
        <v>-0.13400000000000001</v>
      </c>
    </row>
    <row r="532" spans="1:2">
      <c r="A532" s="1">
        <v>42467</v>
      </c>
      <c r="B532">
        <v>-0.13400000000000001</v>
      </c>
    </row>
    <row r="533" spans="1:2">
      <c r="A533" s="1">
        <v>42466</v>
      </c>
      <c r="B533">
        <v>-0.13200000000000001</v>
      </c>
    </row>
    <row r="534" spans="1:2">
      <c r="A534" s="1">
        <v>42465</v>
      </c>
      <c r="B534">
        <v>-0.13200000000000001</v>
      </c>
    </row>
    <row r="535" spans="1:2">
      <c r="A535" s="1">
        <v>42464</v>
      </c>
      <c r="B535">
        <v>-0.13200000000000001</v>
      </c>
    </row>
    <row r="536" spans="1:2">
      <c r="A536" s="1">
        <v>42461</v>
      </c>
      <c r="B536">
        <v>-0.13100000000000001</v>
      </c>
    </row>
    <row r="537" spans="1:2">
      <c r="A537" s="1">
        <v>42460</v>
      </c>
      <c r="B537">
        <v>-0.13200000000000001</v>
      </c>
    </row>
    <row r="538" spans="1:2">
      <c r="A538" s="1">
        <v>42459</v>
      </c>
      <c r="B538">
        <v>-0.13200000000000001</v>
      </c>
    </row>
    <row r="539" spans="1:2">
      <c r="A539" s="1">
        <v>42458</v>
      </c>
      <c r="B539">
        <v>-0.13400000000000001</v>
      </c>
    </row>
    <row r="540" spans="1:2">
      <c r="A540" s="1">
        <v>42453</v>
      </c>
      <c r="B540">
        <v>-0.13400000000000001</v>
      </c>
    </row>
    <row r="541" spans="1:2">
      <c r="A541" s="1">
        <v>42452</v>
      </c>
      <c r="B541">
        <v>-0.13300000000000001</v>
      </c>
    </row>
    <row r="542" spans="1:2">
      <c r="A542" s="1">
        <v>42451</v>
      </c>
      <c r="B542">
        <v>-0.13200000000000001</v>
      </c>
    </row>
    <row r="543" spans="1:2">
      <c r="A543" s="1">
        <v>42450</v>
      </c>
      <c r="B543">
        <v>-0.13100000000000001</v>
      </c>
    </row>
    <row r="544" spans="1:2">
      <c r="A544" s="1">
        <v>42447</v>
      </c>
      <c r="B544">
        <v>-0.13100000000000001</v>
      </c>
    </row>
    <row r="545" spans="1:2">
      <c r="A545" s="1">
        <v>42446</v>
      </c>
      <c r="B545">
        <v>-0.13100000000000001</v>
      </c>
    </row>
    <row r="546" spans="1:2">
      <c r="A546" s="1">
        <v>42445</v>
      </c>
      <c r="B546">
        <v>-0.129</v>
      </c>
    </row>
    <row r="547" spans="1:2">
      <c r="A547" s="1">
        <v>42444</v>
      </c>
      <c r="B547">
        <v>-0.13</v>
      </c>
    </row>
    <row r="548" spans="1:2">
      <c r="A548" s="1">
        <v>42443</v>
      </c>
      <c r="B548">
        <v>-0.13100000000000001</v>
      </c>
    </row>
    <row r="549" spans="1:2">
      <c r="A549" s="1">
        <v>42440</v>
      </c>
      <c r="B549">
        <v>-0.13100000000000001</v>
      </c>
    </row>
    <row r="550" spans="1:2">
      <c r="A550" s="1">
        <v>42439</v>
      </c>
      <c r="B550">
        <v>-0.14099999999999999</v>
      </c>
    </row>
    <row r="551" spans="1:2">
      <c r="A551" s="1">
        <v>42438</v>
      </c>
      <c r="B551">
        <v>-0.13900000000000001</v>
      </c>
    </row>
    <row r="552" spans="1:2">
      <c r="A552" s="1">
        <v>42437</v>
      </c>
      <c r="B552">
        <v>-0.13800000000000001</v>
      </c>
    </row>
    <row r="553" spans="1:2">
      <c r="A553" s="1">
        <v>42436</v>
      </c>
      <c r="B553">
        <v>-0.13600000000000001</v>
      </c>
    </row>
    <row r="554" spans="1:2">
      <c r="A554" s="1">
        <v>42433</v>
      </c>
      <c r="B554">
        <v>-0.13600000000000001</v>
      </c>
    </row>
    <row r="555" spans="1:2">
      <c r="A555" s="1">
        <v>42432</v>
      </c>
      <c r="B555">
        <v>-0.13500000000000001</v>
      </c>
    </row>
    <row r="556" spans="1:2">
      <c r="A556" s="1">
        <v>42431</v>
      </c>
      <c r="B556">
        <v>-0.13400000000000001</v>
      </c>
    </row>
    <row r="557" spans="1:2">
      <c r="A557" s="1">
        <v>42430</v>
      </c>
      <c r="B557">
        <v>-0.13500000000000001</v>
      </c>
    </row>
    <row r="558" spans="1:2">
      <c r="A558" s="1">
        <v>42429</v>
      </c>
      <c r="B558">
        <v>-0.13400000000000001</v>
      </c>
    </row>
    <row r="559" spans="1:2">
      <c r="A559" s="1">
        <v>42426</v>
      </c>
      <c r="B559">
        <v>-0.129</v>
      </c>
    </row>
    <row r="560" spans="1:2">
      <c r="A560" s="1">
        <v>42425</v>
      </c>
      <c r="B560">
        <v>-0.128</v>
      </c>
    </row>
    <row r="561" spans="1:2">
      <c r="A561" s="1">
        <v>42424</v>
      </c>
      <c r="B561">
        <v>-0.128</v>
      </c>
    </row>
    <row r="562" spans="1:2">
      <c r="A562" s="1">
        <v>42423</v>
      </c>
      <c r="B562">
        <v>-0.125</v>
      </c>
    </row>
    <row r="563" spans="1:2">
      <c r="A563" s="1">
        <v>42422</v>
      </c>
      <c r="B563">
        <v>-0.126</v>
      </c>
    </row>
    <row r="564" spans="1:2">
      <c r="A564" s="1">
        <v>42419</v>
      </c>
      <c r="B564">
        <v>-0.125</v>
      </c>
    </row>
    <row r="565" spans="1:2">
      <c r="A565" s="1">
        <v>42418</v>
      </c>
      <c r="B565">
        <v>-0.124</v>
      </c>
    </row>
    <row r="566" spans="1:2">
      <c r="A566" s="1">
        <v>42417</v>
      </c>
      <c r="B566">
        <v>-0.121</v>
      </c>
    </row>
    <row r="567" spans="1:2">
      <c r="A567" s="1">
        <v>42416</v>
      </c>
      <c r="B567">
        <v>-0.12</v>
      </c>
    </row>
    <row r="568" spans="1:2">
      <c r="A568" s="1">
        <v>42415</v>
      </c>
      <c r="B568">
        <v>-0.11600000000000001</v>
      </c>
    </row>
    <row r="569" spans="1:2">
      <c r="A569" s="1">
        <v>42412</v>
      </c>
      <c r="B569">
        <v>-0.11600000000000001</v>
      </c>
    </row>
    <row r="570" spans="1:2">
      <c r="A570" s="1">
        <v>42411</v>
      </c>
      <c r="B570">
        <v>-0.112</v>
      </c>
    </row>
    <row r="571" spans="1:2">
      <c r="A571" s="1">
        <v>42410</v>
      </c>
      <c r="B571">
        <v>-0.111</v>
      </c>
    </row>
    <row r="572" spans="1:2">
      <c r="A572" s="1">
        <v>42409</v>
      </c>
      <c r="B572">
        <v>-0.109</v>
      </c>
    </row>
    <row r="573" spans="1:2">
      <c r="A573" s="1">
        <v>42408</v>
      </c>
      <c r="B573">
        <v>-0.107</v>
      </c>
    </row>
    <row r="574" spans="1:2">
      <c r="A574" s="1">
        <v>42405</v>
      </c>
      <c r="B574">
        <v>-0.104</v>
      </c>
    </row>
    <row r="575" spans="1:2">
      <c r="A575" s="1">
        <v>42404</v>
      </c>
      <c r="B575">
        <v>-0.10199999999999999</v>
      </c>
    </row>
    <row r="576" spans="1:2">
      <c r="A576" s="1">
        <v>42403</v>
      </c>
      <c r="B576">
        <v>-9.6000000000000002E-2</v>
      </c>
    </row>
    <row r="577" spans="1:2">
      <c r="A577" s="1">
        <v>42402</v>
      </c>
      <c r="B577">
        <v>-9.4E-2</v>
      </c>
    </row>
    <row r="578" spans="1:2">
      <c r="A578" s="1">
        <v>42401</v>
      </c>
      <c r="B578">
        <v>-9.4E-2</v>
      </c>
    </row>
    <row r="579" spans="1:2">
      <c r="A579" s="1">
        <v>42398</v>
      </c>
      <c r="B579">
        <v>-8.8999999999999996E-2</v>
      </c>
    </row>
    <row r="580" spans="1:2">
      <c r="A580" s="1">
        <v>42397</v>
      </c>
      <c r="B580">
        <v>-8.3000000000000004E-2</v>
      </c>
    </row>
    <row r="581" spans="1:2">
      <c r="A581" s="1">
        <v>42396</v>
      </c>
      <c r="B581">
        <v>-8.2000000000000003E-2</v>
      </c>
    </row>
    <row r="582" spans="1:2">
      <c r="A582" s="1">
        <v>42395</v>
      </c>
      <c r="B582">
        <v>-8.2000000000000003E-2</v>
      </c>
    </row>
    <row r="583" spans="1:2">
      <c r="A583" s="1">
        <v>42394</v>
      </c>
      <c r="B583">
        <v>-7.6999999999999999E-2</v>
      </c>
    </row>
    <row r="584" spans="1:2">
      <c r="A584" s="1">
        <v>42391</v>
      </c>
      <c r="B584">
        <v>-7.3999999999999996E-2</v>
      </c>
    </row>
    <row r="585" spans="1:2">
      <c r="A585" s="1">
        <v>42390</v>
      </c>
      <c r="B585">
        <v>-6.5000000000000002E-2</v>
      </c>
    </row>
    <row r="586" spans="1:2">
      <c r="A586" s="1">
        <v>42389</v>
      </c>
      <c r="B586">
        <v>-6.0999999999999999E-2</v>
      </c>
    </row>
    <row r="587" spans="1:2">
      <c r="A587" s="1">
        <v>42388</v>
      </c>
      <c r="B587">
        <v>-5.6000000000000001E-2</v>
      </c>
    </row>
    <row r="588" spans="1:2">
      <c r="A588" s="1">
        <v>42387</v>
      </c>
      <c r="B588">
        <v>-5.3999999999999999E-2</v>
      </c>
    </row>
    <row r="589" spans="1:2">
      <c r="A589" s="1">
        <v>42384</v>
      </c>
      <c r="B589">
        <v>-5.3999999999999999E-2</v>
      </c>
    </row>
    <row r="590" spans="1:2">
      <c r="A590" s="1">
        <v>42383</v>
      </c>
      <c r="B590">
        <v>-5.2999999999999999E-2</v>
      </c>
    </row>
    <row r="591" spans="1:2">
      <c r="A591" s="1">
        <v>42382</v>
      </c>
      <c r="B591">
        <v>-5.3999999999999999E-2</v>
      </c>
    </row>
    <row r="592" spans="1:2">
      <c r="A592" s="1">
        <v>42381</v>
      </c>
      <c r="B592">
        <v>-5.2999999999999999E-2</v>
      </c>
    </row>
    <row r="593" spans="1:2">
      <c r="A593" s="1">
        <v>42380</v>
      </c>
      <c r="B593">
        <v>-5.1999999999999998E-2</v>
      </c>
    </row>
    <row r="594" spans="1:2">
      <c r="A594" s="1">
        <v>42377</v>
      </c>
      <c r="B594">
        <v>-5.0999999999999997E-2</v>
      </c>
    </row>
    <row r="595" spans="1:2">
      <c r="A595" s="1">
        <v>42376</v>
      </c>
      <c r="B595">
        <v>-0.05</v>
      </c>
    </row>
    <row r="596" spans="1:2">
      <c r="A596" s="1">
        <v>42375</v>
      </c>
      <c r="B596">
        <v>-4.3999999999999997E-2</v>
      </c>
    </row>
    <row r="597" spans="1:2">
      <c r="A597" s="1">
        <v>42374</v>
      </c>
      <c r="B597">
        <v>-4.1000000000000002E-2</v>
      </c>
    </row>
    <row r="598" spans="1:2">
      <c r="A598" s="1">
        <v>42373</v>
      </c>
      <c r="B598">
        <v>-4.1000000000000002E-2</v>
      </c>
    </row>
    <row r="599" spans="1:2">
      <c r="A599" s="1">
        <v>42369</v>
      </c>
      <c r="B599">
        <v>-0.04</v>
      </c>
    </row>
    <row r="600" spans="1:2">
      <c r="A600" s="1">
        <v>42368</v>
      </c>
      <c r="B600">
        <v>-4.1000000000000002E-2</v>
      </c>
    </row>
    <row r="601" spans="1:2">
      <c r="A601" s="1">
        <v>42367</v>
      </c>
      <c r="B601">
        <v>-4.2000000000000003E-2</v>
      </c>
    </row>
    <row r="602" spans="1:2">
      <c r="A602" s="1">
        <v>42366</v>
      </c>
      <c r="B602">
        <v>-0.04</v>
      </c>
    </row>
    <row r="603" spans="1:2">
      <c r="A603" s="1">
        <v>42362</v>
      </c>
      <c r="B603">
        <v>-0.04</v>
      </c>
    </row>
    <row r="604" spans="1:2">
      <c r="A604" s="1">
        <v>42361</v>
      </c>
      <c r="B604">
        <v>-4.1000000000000002E-2</v>
      </c>
    </row>
    <row r="605" spans="1:2">
      <c r="A605" s="1">
        <v>42360</v>
      </c>
      <c r="B605">
        <v>-4.1000000000000002E-2</v>
      </c>
    </row>
    <row r="606" spans="1:2">
      <c r="A606" s="1">
        <v>42359</v>
      </c>
      <c r="B606">
        <v>-4.1000000000000002E-2</v>
      </c>
    </row>
    <row r="607" spans="1:2">
      <c r="A607" s="1">
        <v>42356</v>
      </c>
      <c r="B607">
        <v>-4.1000000000000002E-2</v>
      </c>
    </row>
    <row r="608" spans="1:2">
      <c r="A608" s="1">
        <v>42355</v>
      </c>
      <c r="B608">
        <v>-4.1000000000000002E-2</v>
      </c>
    </row>
    <row r="609" spans="1:2">
      <c r="A609" s="1">
        <v>42354</v>
      </c>
      <c r="B609">
        <v>-4.1000000000000002E-2</v>
      </c>
    </row>
    <row r="610" spans="1:2">
      <c r="A610" s="1">
        <v>42353</v>
      </c>
      <c r="B610">
        <v>-4.1000000000000002E-2</v>
      </c>
    </row>
    <row r="611" spans="1:2">
      <c r="A611" s="1">
        <v>42352</v>
      </c>
      <c r="B611">
        <v>-3.9E-2</v>
      </c>
    </row>
    <row r="612" spans="1:2">
      <c r="A612" s="1">
        <v>42349</v>
      </c>
      <c r="B612">
        <v>-3.7999999999999999E-2</v>
      </c>
    </row>
    <row r="613" spans="1:2">
      <c r="A613" s="1">
        <v>42348</v>
      </c>
      <c r="B613">
        <v>-3.5999999999999997E-2</v>
      </c>
    </row>
    <row r="614" spans="1:2">
      <c r="A614" s="1">
        <v>42347</v>
      </c>
      <c r="B614">
        <v>-3.4000000000000002E-2</v>
      </c>
    </row>
    <row r="615" spans="1:2">
      <c r="A615" s="1">
        <v>42346</v>
      </c>
      <c r="B615">
        <v>-3.3000000000000002E-2</v>
      </c>
    </row>
    <row r="616" spans="1:2">
      <c r="A616" s="1">
        <v>42345</v>
      </c>
      <c r="B616">
        <v>-3.1E-2</v>
      </c>
    </row>
    <row r="617" spans="1:2">
      <c r="A617" s="1">
        <v>42342</v>
      </c>
      <c r="B617">
        <v>-0.03</v>
      </c>
    </row>
    <row r="618" spans="1:2">
      <c r="A618" s="1">
        <v>42341</v>
      </c>
      <c r="B618">
        <v>-5.0999999999999997E-2</v>
      </c>
    </row>
    <row r="619" spans="1:2">
      <c r="A619" s="1">
        <v>42340</v>
      </c>
      <c r="B619">
        <v>-4.8000000000000001E-2</v>
      </c>
    </row>
    <row r="620" spans="1:2">
      <c r="A620" s="1">
        <v>42339</v>
      </c>
      <c r="B620">
        <v>-4.4999999999999998E-2</v>
      </c>
    </row>
    <row r="621" spans="1:2">
      <c r="A621" s="1">
        <v>42338</v>
      </c>
      <c r="B621">
        <v>-4.2999999999999997E-2</v>
      </c>
    </row>
    <row r="622" spans="1:2">
      <c r="A622" s="1">
        <v>42335</v>
      </c>
      <c r="B622">
        <v>-0.04</v>
      </c>
    </row>
    <row r="623" spans="1:2">
      <c r="A623" s="1">
        <v>42334</v>
      </c>
      <c r="B623">
        <v>-3.9E-2</v>
      </c>
    </row>
    <row r="624" spans="1:2">
      <c r="A624" s="1">
        <v>42333</v>
      </c>
      <c r="B624">
        <v>-3.1E-2</v>
      </c>
    </row>
    <row r="625" spans="1:2">
      <c r="A625" s="1">
        <v>42332</v>
      </c>
      <c r="B625">
        <v>-3.3000000000000002E-2</v>
      </c>
    </row>
    <row r="626" spans="1:2">
      <c r="A626" s="1">
        <v>42331</v>
      </c>
      <c r="B626">
        <v>-0.03</v>
      </c>
    </row>
    <row r="627" spans="1:2">
      <c r="A627" s="1">
        <v>42328</v>
      </c>
      <c r="B627">
        <v>-2.4E-2</v>
      </c>
    </row>
    <row r="628" spans="1:2">
      <c r="A628" s="1">
        <v>42327</v>
      </c>
      <c r="B628">
        <v>-1.9E-2</v>
      </c>
    </row>
    <row r="629" spans="1:2">
      <c r="A629" s="1">
        <v>42326</v>
      </c>
      <c r="B629">
        <v>-1.4999999999999999E-2</v>
      </c>
    </row>
    <row r="630" spans="1:2">
      <c r="A630" s="1">
        <v>42325</v>
      </c>
      <c r="B630">
        <v>-1.4999999999999999E-2</v>
      </c>
    </row>
    <row r="631" spans="1:2">
      <c r="A631" s="1">
        <v>42324</v>
      </c>
      <c r="B631">
        <v>-1.2999999999999999E-2</v>
      </c>
    </row>
    <row r="632" spans="1:2">
      <c r="A632" s="1">
        <v>42321</v>
      </c>
      <c r="B632">
        <v>-1.0999999999999999E-2</v>
      </c>
    </row>
    <row r="633" spans="1:2">
      <c r="A633" s="1">
        <v>42320</v>
      </c>
      <c r="B633">
        <v>-1.0999999999999999E-2</v>
      </c>
    </row>
    <row r="634" spans="1:2">
      <c r="A634" s="1">
        <v>42319</v>
      </c>
      <c r="B634">
        <v>-6.0000000000000001E-3</v>
      </c>
    </row>
    <row r="635" spans="1:2">
      <c r="A635" s="1">
        <v>42318</v>
      </c>
      <c r="B635">
        <v>-4.0000000000000001E-3</v>
      </c>
    </row>
    <row r="636" spans="1:2">
      <c r="A636" s="1">
        <v>42317</v>
      </c>
      <c r="B636">
        <v>1E-3</v>
      </c>
    </row>
    <row r="637" spans="1:2">
      <c r="A637" s="1">
        <v>42314</v>
      </c>
      <c r="B637">
        <v>-2E-3</v>
      </c>
    </row>
    <row r="638" spans="1:2">
      <c r="A638" s="1">
        <v>42313</v>
      </c>
      <c r="B638">
        <v>1E-3</v>
      </c>
    </row>
    <row r="639" spans="1:2">
      <c r="A639" s="1">
        <v>42312</v>
      </c>
      <c r="B639">
        <v>0</v>
      </c>
    </row>
    <row r="640" spans="1:2">
      <c r="A640" s="1">
        <v>42311</v>
      </c>
      <c r="B640">
        <v>3.0000000000000001E-3</v>
      </c>
    </row>
    <row r="641" spans="1:2">
      <c r="A641" s="1">
        <v>42310</v>
      </c>
      <c r="B641">
        <v>7.0000000000000001E-3</v>
      </c>
    </row>
    <row r="642" spans="1:2">
      <c r="A642" s="1">
        <v>42307</v>
      </c>
      <c r="B642">
        <v>6.0000000000000001E-3</v>
      </c>
    </row>
    <row r="643" spans="1:2">
      <c r="A643" s="1">
        <v>42306</v>
      </c>
      <c r="B643">
        <v>4.0000000000000001E-3</v>
      </c>
    </row>
    <row r="644" spans="1:2">
      <c r="A644" s="1">
        <v>42305</v>
      </c>
      <c r="B644">
        <v>6.0000000000000001E-3</v>
      </c>
    </row>
    <row r="645" spans="1:2">
      <c r="A645" s="1">
        <v>42304</v>
      </c>
      <c r="B645">
        <v>8.0000000000000002E-3</v>
      </c>
    </row>
    <row r="646" spans="1:2">
      <c r="A646" s="1">
        <v>42303</v>
      </c>
      <c r="B646">
        <v>8.0000000000000002E-3</v>
      </c>
    </row>
    <row r="647" spans="1:2">
      <c r="A647" s="1">
        <v>42300</v>
      </c>
      <c r="B647">
        <v>0.01</v>
      </c>
    </row>
    <row r="648" spans="1:2">
      <c r="A648" s="1">
        <v>42299</v>
      </c>
      <c r="B648">
        <v>1.9E-2</v>
      </c>
    </row>
    <row r="649" spans="1:2">
      <c r="A649" s="1">
        <v>42298</v>
      </c>
      <c r="B649">
        <v>1.9E-2</v>
      </c>
    </row>
    <row r="650" spans="1:2">
      <c r="A650" s="1">
        <v>42297</v>
      </c>
      <c r="B650">
        <v>1.7999999999999999E-2</v>
      </c>
    </row>
    <row r="651" spans="1:2">
      <c r="A651" s="1">
        <v>42296</v>
      </c>
      <c r="B651">
        <v>1.9E-2</v>
      </c>
    </row>
    <row r="652" spans="1:2">
      <c r="A652" s="1">
        <v>42293</v>
      </c>
      <c r="B652">
        <v>2.1000000000000001E-2</v>
      </c>
    </row>
    <row r="653" spans="1:2">
      <c r="A653" s="1">
        <v>42292</v>
      </c>
      <c r="B653">
        <v>2.4E-2</v>
      </c>
    </row>
    <row r="654" spans="1:2">
      <c r="A654" s="1">
        <v>42291</v>
      </c>
      <c r="B654">
        <v>2.7E-2</v>
      </c>
    </row>
    <row r="655" spans="1:2">
      <c r="A655" s="1">
        <v>42290</v>
      </c>
      <c r="B655">
        <v>2.5999999999999999E-2</v>
      </c>
    </row>
    <row r="656" spans="1:2">
      <c r="A656" s="1">
        <v>42289</v>
      </c>
      <c r="B656">
        <v>2.7E-2</v>
      </c>
    </row>
    <row r="657" spans="1:2">
      <c r="A657" s="1">
        <v>42286</v>
      </c>
      <c r="B657">
        <v>2.8000000000000001E-2</v>
      </c>
    </row>
    <row r="658" spans="1:2">
      <c r="A658" s="1">
        <v>42285</v>
      </c>
      <c r="B658">
        <v>2.8000000000000001E-2</v>
      </c>
    </row>
    <row r="659" spans="1:2">
      <c r="A659" s="1">
        <v>42284</v>
      </c>
      <c r="B659">
        <v>2.8000000000000001E-2</v>
      </c>
    </row>
    <row r="660" spans="1:2">
      <c r="A660" s="1">
        <v>42283</v>
      </c>
      <c r="B660">
        <v>2.7E-2</v>
      </c>
    </row>
    <row r="661" spans="1:2">
      <c r="A661" s="1">
        <v>42282</v>
      </c>
      <c r="B661">
        <v>2.7E-2</v>
      </c>
    </row>
    <row r="662" spans="1:2">
      <c r="A662" s="1">
        <v>42279</v>
      </c>
      <c r="B662">
        <v>2.5999999999999999E-2</v>
      </c>
    </row>
    <row r="663" spans="1:2">
      <c r="A663" s="1">
        <v>42278</v>
      </c>
      <c r="B663">
        <v>2.7E-2</v>
      </c>
    </row>
    <row r="664" spans="1:2">
      <c r="A664" s="1">
        <v>42277</v>
      </c>
      <c r="B664">
        <v>2.9000000000000001E-2</v>
      </c>
    </row>
    <row r="665" spans="1:2">
      <c r="A665" s="1">
        <v>42276</v>
      </c>
      <c r="B665">
        <v>2.9000000000000001E-2</v>
      </c>
    </row>
    <row r="666" spans="1:2">
      <c r="A666" s="1">
        <v>42275</v>
      </c>
      <c r="B666">
        <v>2.9000000000000001E-2</v>
      </c>
    </row>
    <row r="667" spans="1:2">
      <c r="A667" s="1">
        <v>42272</v>
      </c>
      <c r="B667">
        <v>0.03</v>
      </c>
    </row>
    <row r="668" spans="1:2">
      <c r="A668" s="1">
        <v>42271</v>
      </c>
      <c r="B668">
        <v>3.2000000000000001E-2</v>
      </c>
    </row>
    <row r="669" spans="1:2">
      <c r="A669" s="1">
        <v>42270</v>
      </c>
      <c r="B669">
        <v>3.3000000000000002E-2</v>
      </c>
    </row>
    <row r="670" spans="1:2">
      <c r="A670" s="1">
        <v>42269</v>
      </c>
      <c r="B670">
        <v>3.4000000000000002E-2</v>
      </c>
    </row>
    <row r="671" spans="1:2">
      <c r="A671" s="1">
        <v>42268</v>
      </c>
      <c r="B671">
        <v>3.5999999999999997E-2</v>
      </c>
    </row>
    <row r="672" spans="1:2">
      <c r="A672" s="1">
        <v>42265</v>
      </c>
      <c r="B672">
        <v>3.5999999999999997E-2</v>
      </c>
    </row>
    <row r="673" spans="1:2">
      <c r="A673" s="1">
        <v>42264</v>
      </c>
      <c r="B673">
        <v>3.5999999999999997E-2</v>
      </c>
    </row>
    <row r="674" spans="1:2">
      <c r="A674" s="1">
        <v>42263</v>
      </c>
      <c r="B674">
        <v>3.5999999999999997E-2</v>
      </c>
    </row>
    <row r="675" spans="1:2">
      <c r="A675" s="1">
        <v>42262</v>
      </c>
      <c r="B675">
        <v>3.5999999999999997E-2</v>
      </c>
    </row>
    <row r="676" spans="1:2">
      <c r="A676" s="1">
        <v>42261</v>
      </c>
      <c r="B676">
        <v>3.6999999999999998E-2</v>
      </c>
    </row>
    <row r="677" spans="1:2">
      <c r="A677" s="1">
        <v>42258</v>
      </c>
      <c r="B677">
        <v>3.6999999999999998E-2</v>
      </c>
    </row>
    <row r="678" spans="1:2">
      <c r="A678" s="1">
        <v>42257</v>
      </c>
      <c r="B678">
        <v>3.7999999999999999E-2</v>
      </c>
    </row>
    <row r="679" spans="1:2">
      <c r="A679" s="1">
        <v>42256</v>
      </c>
      <c r="B679">
        <v>3.7999999999999999E-2</v>
      </c>
    </row>
    <row r="680" spans="1:2">
      <c r="A680" s="1">
        <v>42255</v>
      </c>
      <c r="B680">
        <v>3.7999999999999999E-2</v>
      </c>
    </row>
    <row r="681" spans="1:2">
      <c r="A681" s="1">
        <v>42254</v>
      </c>
      <c r="B681">
        <v>3.7999999999999999E-2</v>
      </c>
    </row>
    <row r="682" spans="1:2">
      <c r="A682" s="1">
        <v>42251</v>
      </c>
      <c r="B682">
        <v>3.7999999999999999E-2</v>
      </c>
    </row>
    <row r="683" spans="1:2">
      <c r="A683" s="1">
        <v>42250</v>
      </c>
      <c r="B683">
        <v>3.7999999999999999E-2</v>
      </c>
    </row>
    <row r="684" spans="1:2">
      <c r="A684" s="1">
        <v>42249</v>
      </c>
      <c r="B684">
        <v>3.9E-2</v>
      </c>
    </row>
    <row r="685" spans="1:2">
      <c r="A685" s="1">
        <v>42248</v>
      </c>
      <c r="B685">
        <v>3.9E-2</v>
      </c>
    </row>
    <row r="686" spans="1:2">
      <c r="A686" s="1">
        <v>42247</v>
      </c>
      <c r="B686">
        <v>3.9E-2</v>
      </c>
    </row>
    <row r="687" spans="1:2">
      <c r="A687" s="1">
        <v>42244</v>
      </c>
      <c r="B687">
        <v>0.04</v>
      </c>
    </row>
    <row r="688" spans="1:2">
      <c r="A688" s="1">
        <v>42243</v>
      </c>
      <c r="B688">
        <v>3.9E-2</v>
      </c>
    </row>
    <row r="689" spans="1:2">
      <c r="A689" s="1">
        <v>42242</v>
      </c>
      <c r="B689">
        <v>3.9E-2</v>
      </c>
    </row>
    <row r="690" spans="1:2">
      <c r="A690" s="1">
        <v>42241</v>
      </c>
      <c r="B690">
        <v>4.1000000000000002E-2</v>
      </c>
    </row>
    <row r="691" spans="1:2">
      <c r="A691" s="1">
        <v>42240</v>
      </c>
      <c r="B691">
        <v>4.1000000000000002E-2</v>
      </c>
    </row>
    <row r="692" spans="1:2">
      <c r="A692" s="1">
        <v>42237</v>
      </c>
      <c r="B692">
        <v>4.2000000000000003E-2</v>
      </c>
    </row>
    <row r="693" spans="1:2">
      <c r="A693" s="1">
        <v>42236</v>
      </c>
      <c r="B693">
        <v>4.2000000000000003E-2</v>
      </c>
    </row>
    <row r="694" spans="1:2">
      <c r="A694" s="1">
        <v>42235</v>
      </c>
      <c r="B694">
        <v>4.2000000000000003E-2</v>
      </c>
    </row>
    <row r="695" spans="1:2">
      <c r="A695" s="1">
        <v>42234</v>
      </c>
      <c r="B695">
        <v>4.2999999999999997E-2</v>
      </c>
    </row>
    <row r="696" spans="1:2">
      <c r="A696" s="1">
        <v>42233</v>
      </c>
      <c r="B696">
        <v>4.3999999999999997E-2</v>
      </c>
    </row>
    <row r="697" spans="1:2">
      <c r="A697" s="1">
        <v>42230</v>
      </c>
      <c r="B697">
        <v>4.5999999999999999E-2</v>
      </c>
    </row>
    <row r="698" spans="1:2">
      <c r="A698" s="1">
        <v>42229</v>
      </c>
      <c r="B698">
        <v>4.5999999999999999E-2</v>
      </c>
    </row>
    <row r="699" spans="1:2">
      <c r="A699" s="1">
        <v>42228</v>
      </c>
      <c r="B699">
        <v>4.5999999999999999E-2</v>
      </c>
    </row>
    <row r="700" spans="1:2">
      <c r="A700" s="1">
        <v>42227</v>
      </c>
      <c r="B700">
        <v>4.5999999999999999E-2</v>
      </c>
    </row>
    <row r="701" spans="1:2">
      <c r="A701" s="1">
        <v>42226</v>
      </c>
      <c r="B701">
        <v>4.8000000000000001E-2</v>
      </c>
    </row>
    <row r="702" spans="1:2">
      <c r="A702" s="1">
        <v>42223</v>
      </c>
      <c r="B702">
        <v>4.5999999999999999E-2</v>
      </c>
    </row>
    <row r="703" spans="1:2">
      <c r="A703" s="1">
        <v>42222</v>
      </c>
      <c r="B703">
        <v>4.7E-2</v>
      </c>
    </row>
    <row r="704" spans="1:2">
      <c r="A704" s="1">
        <v>42221</v>
      </c>
      <c r="B704">
        <v>4.8000000000000001E-2</v>
      </c>
    </row>
    <row r="705" spans="1:2">
      <c r="A705" s="1">
        <v>42220</v>
      </c>
      <c r="B705">
        <v>4.8000000000000001E-2</v>
      </c>
    </row>
    <row r="706" spans="1:2">
      <c r="A706" s="1">
        <v>42219</v>
      </c>
      <c r="B706">
        <v>4.9000000000000002E-2</v>
      </c>
    </row>
    <row r="707" spans="1:2">
      <c r="A707" s="1">
        <v>42216</v>
      </c>
      <c r="B707">
        <v>4.8000000000000001E-2</v>
      </c>
    </row>
    <row r="708" spans="1:2">
      <c r="A708" s="1">
        <v>42215</v>
      </c>
      <c r="B708">
        <v>4.8000000000000001E-2</v>
      </c>
    </row>
    <row r="709" spans="1:2">
      <c r="A709" s="1">
        <v>42214</v>
      </c>
      <c r="B709">
        <v>4.8000000000000001E-2</v>
      </c>
    </row>
    <row r="710" spans="1:2">
      <c r="A710" s="1">
        <v>42213</v>
      </c>
      <c r="B710">
        <v>4.8000000000000001E-2</v>
      </c>
    </row>
    <row r="711" spans="1:2">
      <c r="A711" s="1">
        <v>42212</v>
      </c>
      <c r="B711">
        <v>4.9000000000000002E-2</v>
      </c>
    </row>
    <row r="712" spans="1:2">
      <c r="A712" s="1">
        <v>42209</v>
      </c>
      <c r="B712">
        <v>4.8000000000000001E-2</v>
      </c>
    </row>
    <row r="713" spans="1:2">
      <c r="A713" s="1">
        <v>42208</v>
      </c>
      <c r="B713">
        <v>4.9000000000000002E-2</v>
      </c>
    </row>
    <row r="714" spans="1:2">
      <c r="A714" s="1">
        <v>42207</v>
      </c>
      <c r="B714">
        <v>4.9000000000000002E-2</v>
      </c>
    </row>
    <row r="715" spans="1:2">
      <c r="A715" s="1">
        <v>42206</v>
      </c>
      <c r="B715">
        <v>4.9000000000000002E-2</v>
      </c>
    </row>
    <row r="716" spans="1:2">
      <c r="A716" s="1">
        <v>42205</v>
      </c>
      <c r="B716">
        <v>4.9000000000000002E-2</v>
      </c>
    </row>
    <row r="717" spans="1:2">
      <c r="A717" s="1">
        <v>42202</v>
      </c>
      <c r="B717">
        <v>4.9000000000000002E-2</v>
      </c>
    </row>
    <row r="718" spans="1:2">
      <c r="A718" s="1">
        <v>42201</v>
      </c>
      <c r="B718">
        <v>4.9000000000000002E-2</v>
      </c>
    </row>
    <row r="719" spans="1:2">
      <c r="A719" s="1">
        <v>42200</v>
      </c>
      <c r="B719">
        <v>4.9000000000000002E-2</v>
      </c>
    </row>
    <row r="720" spans="1:2">
      <c r="A720" s="1">
        <v>42199</v>
      </c>
      <c r="B720">
        <v>4.9000000000000002E-2</v>
      </c>
    </row>
    <row r="721" spans="1:2">
      <c r="A721" s="1">
        <v>42198</v>
      </c>
      <c r="B721">
        <v>4.9000000000000002E-2</v>
      </c>
    </row>
    <row r="722" spans="1:2">
      <c r="A722" s="1">
        <v>42195</v>
      </c>
      <c r="B722">
        <v>4.9000000000000002E-2</v>
      </c>
    </row>
    <row r="723" spans="1:2">
      <c r="A723" s="1">
        <v>42194</v>
      </c>
      <c r="B723">
        <v>4.9000000000000002E-2</v>
      </c>
    </row>
    <row r="724" spans="1:2">
      <c r="A724" s="1">
        <v>42193</v>
      </c>
      <c r="B724">
        <v>4.9000000000000002E-2</v>
      </c>
    </row>
    <row r="725" spans="1:2">
      <c r="A725" s="1">
        <v>42192</v>
      </c>
      <c r="B725">
        <v>4.9000000000000002E-2</v>
      </c>
    </row>
    <row r="726" spans="1:2">
      <c r="A726" s="1">
        <v>42191</v>
      </c>
      <c r="B726">
        <v>4.9000000000000002E-2</v>
      </c>
    </row>
    <row r="727" spans="1:2">
      <c r="A727" s="1">
        <v>42188</v>
      </c>
      <c r="B727">
        <v>4.9000000000000002E-2</v>
      </c>
    </row>
    <row r="728" spans="1:2">
      <c r="A728" s="1">
        <v>42187</v>
      </c>
      <c r="B728">
        <v>4.8000000000000001E-2</v>
      </c>
    </row>
    <row r="729" spans="1:2">
      <c r="A729" s="1">
        <v>42186</v>
      </c>
      <c r="B729">
        <v>4.9000000000000002E-2</v>
      </c>
    </row>
    <row r="730" spans="1:2">
      <c r="A730" s="1">
        <v>42185</v>
      </c>
      <c r="B730">
        <v>0.05</v>
      </c>
    </row>
    <row r="731" spans="1:2">
      <c r="A731" s="1">
        <v>42184</v>
      </c>
      <c r="B731">
        <v>0.05</v>
      </c>
    </row>
    <row r="732" spans="1:2">
      <c r="A732" s="1">
        <v>42181</v>
      </c>
      <c r="B732">
        <v>0.05</v>
      </c>
    </row>
    <row r="733" spans="1:2">
      <c r="A733" s="1">
        <v>42180</v>
      </c>
      <c r="B733">
        <v>4.9000000000000002E-2</v>
      </c>
    </row>
    <row r="734" spans="1:2">
      <c r="A734" s="1">
        <v>42179</v>
      </c>
      <c r="B734">
        <v>4.9000000000000002E-2</v>
      </c>
    </row>
    <row r="735" spans="1:2">
      <c r="A735" s="1">
        <v>42178</v>
      </c>
      <c r="B735">
        <v>4.8000000000000001E-2</v>
      </c>
    </row>
    <row r="736" spans="1:2">
      <c r="A736" s="1">
        <v>42177</v>
      </c>
      <c r="B736">
        <v>4.8000000000000001E-2</v>
      </c>
    </row>
    <row r="737" spans="1:2">
      <c r="A737" s="1">
        <v>42174</v>
      </c>
      <c r="B737">
        <v>0.05</v>
      </c>
    </row>
    <row r="738" spans="1:2">
      <c r="A738" s="1">
        <v>42173</v>
      </c>
      <c r="B738">
        <v>4.9000000000000002E-2</v>
      </c>
    </row>
    <row r="739" spans="1:2">
      <c r="A739" s="1">
        <v>42172</v>
      </c>
      <c r="B739">
        <v>4.9000000000000002E-2</v>
      </c>
    </row>
    <row r="740" spans="1:2">
      <c r="A740" s="1">
        <v>42171</v>
      </c>
      <c r="B740">
        <v>5.0999999999999997E-2</v>
      </c>
    </row>
    <row r="741" spans="1:2">
      <c r="A741" s="1">
        <v>42170</v>
      </c>
      <c r="B741">
        <v>4.9000000000000002E-2</v>
      </c>
    </row>
    <row r="742" spans="1:2">
      <c r="A742" s="1">
        <v>42167</v>
      </c>
      <c r="B742">
        <v>0.05</v>
      </c>
    </row>
    <row r="743" spans="1:2">
      <c r="A743" s="1">
        <v>42166</v>
      </c>
      <c r="B743">
        <v>4.9000000000000002E-2</v>
      </c>
    </row>
    <row r="744" spans="1:2">
      <c r="A744" s="1">
        <v>42165</v>
      </c>
      <c r="B744">
        <v>4.9000000000000002E-2</v>
      </c>
    </row>
    <row r="745" spans="1:2">
      <c r="A745" s="1">
        <v>42164</v>
      </c>
      <c r="B745">
        <v>4.9000000000000002E-2</v>
      </c>
    </row>
    <row r="746" spans="1:2">
      <c r="A746" s="1">
        <v>42163</v>
      </c>
      <c r="B746">
        <v>4.9000000000000002E-2</v>
      </c>
    </row>
    <row r="747" spans="1:2">
      <c r="A747" s="1">
        <v>42160</v>
      </c>
      <c r="B747">
        <v>0.05</v>
      </c>
    </row>
    <row r="748" spans="1:2">
      <c r="A748" s="1">
        <v>42159</v>
      </c>
      <c r="B748">
        <v>4.9000000000000002E-2</v>
      </c>
    </row>
    <row r="749" spans="1:2">
      <c r="A749" s="1">
        <v>42158</v>
      </c>
      <c r="B749">
        <v>4.8000000000000001E-2</v>
      </c>
    </row>
    <row r="750" spans="1:2">
      <c r="A750" s="1">
        <v>42157</v>
      </c>
      <c r="B750">
        <v>4.8000000000000001E-2</v>
      </c>
    </row>
    <row r="751" spans="1:2">
      <c r="A751" s="1">
        <v>42156</v>
      </c>
      <c r="B751">
        <v>4.9000000000000002E-2</v>
      </c>
    </row>
    <row r="752" spans="1:2">
      <c r="A752" s="1">
        <v>42153</v>
      </c>
      <c r="B752">
        <v>4.9000000000000002E-2</v>
      </c>
    </row>
    <row r="753" spans="1:2">
      <c r="A753" s="1">
        <v>42152</v>
      </c>
      <c r="B753">
        <v>4.9000000000000002E-2</v>
      </c>
    </row>
    <row r="754" spans="1:2">
      <c r="A754" s="1">
        <v>42151</v>
      </c>
      <c r="B754">
        <v>0.05</v>
      </c>
    </row>
    <row r="755" spans="1:2">
      <c r="A755" s="1">
        <v>42150</v>
      </c>
      <c r="B755">
        <v>5.1999999999999998E-2</v>
      </c>
    </row>
    <row r="756" spans="1:2">
      <c r="A756" s="1">
        <v>42149</v>
      </c>
      <c r="B756">
        <v>5.3999999999999999E-2</v>
      </c>
    </row>
    <row r="757" spans="1:2">
      <c r="A757" s="1">
        <v>42146</v>
      </c>
      <c r="B757">
        <v>5.3999999999999999E-2</v>
      </c>
    </row>
    <row r="758" spans="1:2">
      <c r="A758" s="1">
        <v>42145</v>
      </c>
      <c r="B758">
        <v>5.3999999999999999E-2</v>
      </c>
    </row>
    <row r="759" spans="1:2">
      <c r="A759" s="1">
        <v>42144</v>
      </c>
      <c r="B759">
        <v>5.5E-2</v>
      </c>
    </row>
    <row r="760" spans="1:2">
      <c r="A760" s="1">
        <v>42143</v>
      </c>
      <c r="B760">
        <v>5.7000000000000002E-2</v>
      </c>
    </row>
    <row r="761" spans="1:2">
      <c r="A761" s="1">
        <v>42142</v>
      </c>
      <c r="B761">
        <v>5.6000000000000001E-2</v>
      </c>
    </row>
    <row r="762" spans="1:2">
      <c r="A762" s="1">
        <v>42139</v>
      </c>
      <c r="B762">
        <v>5.8000000000000003E-2</v>
      </c>
    </row>
    <row r="763" spans="1:2">
      <c r="A763" s="1">
        <v>42138</v>
      </c>
      <c r="B763">
        <v>5.8999999999999997E-2</v>
      </c>
    </row>
    <row r="764" spans="1:2">
      <c r="A764" s="1">
        <v>42137</v>
      </c>
      <c r="B764">
        <v>0.06</v>
      </c>
    </row>
    <row r="765" spans="1:2">
      <c r="A765" s="1">
        <v>42136</v>
      </c>
      <c r="B765">
        <v>6.0999999999999999E-2</v>
      </c>
    </row>
    <row r="766" spans="1:2">
      <c r="A766" s="1">
        <v>42135</v>
      </c>
      <c r="B766">
        <v>6.0999999999999999E-2</v>
      </c>
    </row>
    <row r="767" spans="1:2">
      <c r="A767" s="1">
        <v>42132</v>
      </c>
      <c r="B767">
        <v>6.0999999999999999E-2</v>
      </c>
    </row>
    <row r="768" spans="1:2">
      <c r="A768" s="1">
        <v>42131</v>
      </c>
      <c r="B768">
        <v>6.0999999999999999E-2</v>
      </c>
    </row>
    <row r="769" spans="1:2">
      <c r="A769" s="1">
        <v>42130</v>
      </c>
      <c r="B769">
        <v>6.2E-2</v>
      </c>
    </row>
    <row r="770" spans="1:2">
      <c r="A770" s="1">
        <v>42129</v>
      </c>
      <c r="B770">
        <v>6.0999999999999999E-2</v>
      </c>
    </row>
    <row r="771" spans="1:2">
      <c r="A771" s="1">
        <v>42128</v>
      </c>
      <c r="B771">
        <v>6.4000000000000001E-2</v>
      </c>
    </row>
    <row r="772" spans="1:2">
      <c r="A772" s="1">
        <v>42124</v>
      </c>
      <c r="B772">
        <v>6.4000000000000001E-2</v>
      </c>
    </row>
    <row r="773" spans="1:2">
      <c r="A773" s="1">
        <v>42123</v>
      </c>
      <c r="B773">
        <v>6.0999999999999999E-2</v>
      </c>
    </row>
    <row r="774" spans="1:2">
      <c r="A774" s="1">
        <v>42122</v>
      </c>
      <c r="B774">
        <v>6.2E-2</v>
      </c>
    </row>
    <row r="775" spans="1:2">
      <c r="A775" s="1">
        <v>42121</v>
      </c>
      <c r="B775">
        <v>6.7000000000000004E-2</v>
      </c>
    </row>
    <row r="776" spans="1:2">
      <c r="A776" s="1">
        <v>42118</v>
      </c>
      <c r="B776">
        <v>6.6000000000000003E-2</v>
      </c>
    </row>
    <row r="777" spans="1:2">
      <c r="A777" s="1">
        <v>42117</v>
      </c>
      <c r="B777">
        <v>6.6000000000000003E-2</v>
      </c>
    </row>
    <row r="778" spans="1:2">
      <c r="A778" s="1">
        <v>42116</v>
      </c>
      <c r="B778">
        <v>6.8000000000000005E-2</v>
      </c>
    </row>
    <row r="779" spans="1:2">
      <c r="A779" s="1">
        <v>42115</v>
      </c>
      <c r="B779">
        <v>6.9000000000000006E-2</v>
      </c>
    </row>
    <row r="780" spans="1:2">
      <c r="A780" s="1">
        <v>42114</v>
      </c>
      <c r="B780">
        <v>6.9000000000000006E-2</v>
      </c>
    </row>
    <row r="781" spans="1:2">
      <c r="A781" s="1">
        <v>42111</v>
      </c>
      <c r="B781">
        <v>6.8000000000000005E-2</v>
      </c>
    </row>
    <row r="782" spans="1:2">
      <c r="A782" s="1">
        <v>42110</v>
      </c>
      <c r="B782">
        <v>7.0000000000000007E-2</v>
      </c>
    </row>
    <row r="783" spans="1:2">
      <c r="A783" s="1">
        <v>42109</v>
      </c>
      <c r="B783">
        <v>7.1999999999999995E-2</v>
      </c>
    </row>
    <row r="784" spans="1:2">
      <c r="A784" s="1">
        <v>42108</v>
      </c>
      <c r="B784">
        <v>7.5999999999999998E-2</v>
      </c>
    </row>
    <row r="785" spans="1:2">
      <c r="A785" s="1">
        <v>42107</v>
      </c>
      <c r="B785">
        <v>7.8E-2</v>
      </c>
    </row>
    <row r="786" spans="1:2">
      <c r="A786" s="1">
        <v>42104</v>
      </c>
      <c r="B786">
        <v>7.9000000000000001E-2</v>
      </c>
    </row>
    <row r="787" spans="1:2">
      <c r="A787" s="1">
        <v>42103</v>
      </c>
      <c r="B787">
        <v>8.1000000000000003E-2</v>
      </c>
    </row>
    <row r="788" spans="1:2">
      <c r="A788" s="1">
        <v>42102</v>
      </c>
      <c r="B788">
        <v>8.1000000000000003E-2</v>
      </c>
    </row>
    <row r="789" spans="1:2">
      <c r="A789" s="1">
        <v>42101</v>
      </c>
      <c r="B789">
        <v>8.5000000000000006E-2</v>
      </c>
    </row>
    <row r="790" spans="1:2">
      <c r="A790" s="1">
        <v>42096</v>
      </c>
      <c r="B790">
        <v>8.5999999999999993E-2</v>
      </c>
    </row>
    <row r="791" spans="1:2">
      <c r="A791" s="1">
        <v>42095</v>
      </c>
      <c r="B791">
        <v>8.7999999999999995E-2</v>
      </c>
    </row>
    <row r="792" spans="1:2">
      <c r="A792" s="1">
        <v>42094</v>
      </c>
      <c r="B792">
        <v>8.6999999999999994E-2</v>
      </c>
    </row>
    <row r="793" spans="1:2">
      <c r="A793" s="1">
        <v>42093</v>
      </c>
      <c r="B793">
        <v>8.6999999999999994E-2</v>
      </c>
    </row>
    <row r="794" spans="1:2">
      <c r="A794" s="1">
        <v>42090</v>
      </c>
      <c r="B794">
        <v>8.7999999999999995E-2</v>
      </c>
    </row>
    <row r="795" spans="1:2">
      <c r="A795" s="1">
        <v>42089</v>
      </c>
      <c r="B795">
        <v>8.8999999999999996E-2</v>
      </c>
    </row>
    <row r="796" spans="1:2">
      <c r="A796" s="1">
        <v>42088</v>
      </c>
      <c r="B796">
        <v>8.7999999999999995E-2</v>
      </c>
    </row>
    <row r="797" spans="1:2">
      <c r="A797" s="1">
        <v>42087</v>
      </c>
      <c r="B797">
        <v>8.8999999999999996E-2</v>
      </c>
    </row>
    <row r="798" spans="1:2">
      <c r="A798" s="1">
        <v>42086</v>
      </c>
      <c r="B798">
        <v>8.8999999999999996E-2</v>
      </c>
    </row>
    <row r="799" spans="1:2">
      <c r="A799" s="1">
        <v>42083</v>
      </c>
      <c r="B799">
        <v>8.8999999999999996E-2</v>
      </c>
    </row>
    <row r="800" spans="1:2">
      <c r="A800" s="1">
        <v>42082</v>
      </c>
      <c r="B800">
        <v>9.4E-2</v>
      </c>
    </row>
    <row r="801" spans="1:2">
      <c r="A801" s="1">
        <v>42081</v>
      </c>
      <c r="B801">
        <v>9.6000000000000002E-2</v>
      </c>
    </row>
    <row r="802" spans="1:2">
      <c r="A802" s="1">
        <v>42080</v>
      </c>
      <c r="B802">
        <v>9.5000000000000001E-2</v>
      </c>
    </row>
    <row r="803" spans="1:2">
      <c r="A803" s="1">
        <v>42079</v>
      </c>
      <c r="B803">
        <v>9.6000000000000002E-2</v>
      </c>
    </row>
    <row r="804" spans="1:2">
      <c r="A804" s="1">
        <v>42076</v>
      </c>
      <c r="B804">
        <v>9.6000000000000002E-2</v>
      </c>
    </row>
    <row r="805" spans="1:2">
      <c r="A805" s="1">
        <v>42075</v>
      </c>
      <c r="B805">
        <v>9.8000000000000004E-2</v>
      </c>
    </row>
    <row r="806" spans="1:2">
      <c r="A806" s="1">
        <v>42074</v>
      </c>
      <c r="B806">
        <v>9.9000000000000005E-2</v>
      </c>
    </row>
    <row r="807" spans="1:2">
      <c r="A807" s="1">
        <v>42073</v>
      </c>
      <c r="B807">
        <v>0.10199999999999999</v>
      </c>
    </row>
    <row r="808" spans="1:2">
      <c r="A808" s="1">
        <v>42072</v>
      </c>
      <c r="B808">
        <v>0.105</v>
      </c>
    </row>
    <row r="809" spans="1:2">
      <c r="A809" s="1">
        <v>42069</v>
      </c>
      <c r="B809">
        <v>0.107</v>
      </c>
    </row>
    <row r="810" spans="1:2">
      <c r="A810" s="1">
        <v>42068</v>
      </c>
      <c r="B810">
        <v>0.108</v>
      </c>
    </row>
    <row r="811" spans="1:2">
      <c r="A811" s="1">
        <v>42067</v>
      </c>
      <c r="B811">
        <v>0.11</v>
      </c>
    </row>
    <row r="812" spans="1:2">
      <c r="A812" s="1">
        <v>42066</v>
      </c>
      <c r="B812">
        <v>0.109</v>
      </c>
    </row>
    <row r="813" spans="1:2">
      <c r="A813" s="1">
        <v>42065</v>
      </c>
      <c r="B813">
        <v>0.11</v>
      </c>
    </row>
    <row r="814" spans="1:2">
      <c r="A814" s="1">
        <v>42062</v>
      </c>
      <c r="B814">
        <v>0.11</v>
      </c>
    </row>
    <row r="815" spans="1:2">
      <c r="A815" s="1">
        <v>42061</v>
      </c>
      <c r="B815">
        <v>0.114</v>
      </c>
    </row>
    <row r="816" spans="1:2">
      <c r="A816" s="1">
        <v>42060</v>
      </c>
      <c r="B816">
        <v>0.11799999999999999</v>
      </c>
    </row>
    <row r="817" spans="1:2">
      <c r="A817" s="1">
        <v>42059</v>
      </c>
      <c r="B817">
        <v>0.11899999999999999</v>
      </c>
    </row>
    <row r="818" spans="1:2">
      <c r="A818" s="1">
        <v>42058</v>
      </c>
      <c r="B818">
        <v>0.11899999999999999</v>
      </c>
    </row>
    <row r="819" spans="1:2">
      <c r="A819" s="1">
        <v>42055</v>
      </c>
      <c r="B819">
        <v>0.124</v>
      </c>
    </row>
    <row r="820" spans="1:2">
      <c r="A820" s="1">
        <v>42054</v>
      </c>
      <c r="B820">
        <v>0.125</v>
      </c>
    </row>
    <row r="821" spans="1:2">
      <c r="A821" s="1">
        <v>42053</v>
      </c>
      <c r="B821">
        <v>0.126</v>
      </c>
    </row>
    <row r="822" spans="1:2">
      <c r="A822" s="1">
        <v>42052</v>
      </c>
      <c r="B822">
        <v>0.127</v>
      </c>
    </row>
    <row r="823" spans="1:2">
      <c r="A823" s="1">
        <v>42051</v>
      </c>
      <c r="B823">
        <v>0.128</v>
      </c>
    </row>
    <row r="824" spans="1:2">
      <c r="A824" s="1">
        <v>42048</v>
      </c>
      <c r="B824">
        <v>0.127</v>
      </c>
    </row>
    <row r="825" spans="1:2">
      <c r="A825" s="1">
        <v>42047</v>
      </c>
      <c r="B825">
        <v>0.128</v>
      </c>
    </row>
    <row r="826" spans="1:2">
      <c r="A826" s="1">
        <v>42046</v>
      </c>
      <c r="B826">
        <v>0.129</v>
      </c>
    </row>
    <row r="827" spans="1:2">
      <c r="A827" s="1">
        <v>42045</v>
      </c>
      <c r="B827">
        <v>0.13</v>
      </c>
    </row>
    <row r="828" spans="1:2">
      <c r="A828" s="1">
        <v>42044</v>
      </c>
      <c r="B828">
        <v>0.13100000000000001</v>
      </c>
    </row>
    <row r="829" spans="1:2">
      <c r="A829" s="1">
        <v>42041</v>
      </c>
      <c r="B829">
        <v>0.13200000000000001</v>
      </c>
    </row>
    <row r="830" spans="1:2">
      <c r="A830" s="1">
        <v>42040</v>
      </c>
      <c r="B830">
        <v>0.13200000000000001</v>
      </c>
    </row>
    <row r="831" spans="1:2">
      <c r="A831" s="1">
        <v>42039</v>
      </c>
      <c r="B831">
        <v>0.13200000000000001</v>
      </c>
    </row>
    <row r="832" spans="1:2">
      <c r="A832" s="1">
        <v>42038</v>
      </c>
      <c r="B832">
        <v>0.13200000000000001</v>
      </c>
    </row>
    <row r="833" spans="1:2">
      <c r="A833" s="1">
        <v>42037</v>
      </c>
      <c r="B833">
        <v>0.13400000000000001</v>
      </c>
    </row>
    <row r="834" spans="1:2">
      <c r="A834" s="1">
        <v>42034</v>
      </c>
      <c r="B834">
        <v>0.13200000000000001</v>
      </c>
    </row>
    <row r="835" spans="1:2">
      <c r="A835" s="1">
        <v>42033</v>
      </c>
      <c r="B835">
        <v>0.13200000000000001</v>
      </c>
    </row>
    <row r="836" spans="1:2">
      <c r="A836" s="1">
        <v>42032</v>
      </c>
      <c r="B836">
        <v>0.13500000000000001</v>
      </c>
    </row>
    <row r="837" spans="1:2">
      <c r="A837" s="1">
        <v>42031</v>
      </c>
      <c r="B837">
        <v>0.13800000000000001</v>
      </c>
    </row>
    <row r="838" spans="1:2">
      <c r="A838" s="1">
        <v>42030</v>
      </c>
      <c r="B838">
        <v>0.13800000000000001</v>
      </c>
    </row>
    <row r="839" spans="1:2">
      <c r="A839" s="1">
        <v>42027</v>
      </c>
      <c r="B839">
        <v>0.13700000000000001</v>
      </c>
    </row>
    <row r="840" spans="1:2">
      <c r="A840" s="1">
        <v>42026</v>
      </c>
      <c r="B840">
        <v>0.14099999999999999</v>
      </c>
    </row>
    <row r="841" spans="1:2">
      <c r="A841" s="1">
        <v>42025</v>
      </c>
      <c r="B841">
        <v>0.14099999999999999</v>
      </c>
    </row>
    <row r="842" spans="1:2">
      <c r="A842" s="1">
        <v>42024</v>
      </c>
      <c r="B842">
        <v>0.14199999999999999</v>
      </c>
    </row>
    <row r="843" spans="1:2">
      <c r="A843" s="1">
        <v>42023</v>
      </c>
      <c r="B843">
        <v>0.14499999999999999</v>
      </c>
    </row>
    <row r="844" spans="1:2">
      <c r="A844" s="1">
        <v>42020</v>
      </c>
      <c r="B844">
        <v>0.152</v>
      </c>
    </row>
    <row r="845" spans="1:2">
      <c r="A845" s="1">
        <v>42019</v>
      </c>
      <c r="B845">
        <v>0.161</v>
      </c>
    </row>
    <row r="846" spans="1:2">
      <c r="A846" s="1">
        <v>42018</v>
      </c>
      <c r="B846">
        <v>0.16200000000000001</v>
      </c>
    </row>
    <row r="847" spans="1:2">
      <c r="A847" s="1">
        <v>42017</v>
      </c>
      <c r="B847">
        <v>0.16600000000000001</v>
      </c>
    </row>
    <row r="848" spans="1:2">
      <c r="A848" s="1">
        <v>42016</v>
      </c>
      <c r="B848">
        <v>0.16700000000000001</v>
      </c>
    </row>
    <row r="849" spans="1:2">
      <c r="A849" s="1">
        <v>42013</v>
      </c>
      <c r="B849">
        <v>0.16800000000000001</v>
      </c>
    </row>
    <row r="850" spans="1:2">
      <c r="A850" s="1">
        <v>42012</v>
      </c>
      <c r="B850">
        <v>0.16700000000000001</v>
      </c>
    </row>
    <row r="851" spans="1:2">
      <c r="A851" s="1">
        <v>42011</v>
      </c>
      <c r="B851">
        <v>0.16800000000000001</v>
      </c>
    </row>
    <row r="852" spans="1:2">
      <c r="A852" s="1">
        <v>42010</v>
      </c>
      <c r="B852">
        <v>0.16800000000000001</v>
      </c>
    </row>
    <row r="853" spans="1:2">
      <c r="A853" s="1">
        <v>42009</v>
      </c>
      <c r="B853">
        <v>0.16900000000000001</v>
      </c>
    </row>
    <row r="854" spans="1:2">
      <c r="A854" s="1">
        <v>42006</v>
      </c>
      <c r="B854">
        <v>0.16900000000000001</v>
      </c>
    </row>
    <row r="855" spans="1:2">
      <c r="A855" s="1">
        <v>42004</v>
      </c>
      <c r="B855">
        <v>0.17100000000000001</v>
      </c>
    </row>
    <row r="856" spans="1:2">
      <c r="A856" s="1">
        <v>42003</v>
      </c>
      <c r="B856">
        <v>0.17100000000000001</v>
      </c>
    </row>
    <row r="857" spans="1:2">
      <c r="A857" s="1">
        <v>42002</v>
      </c>
      <c r="B857">
        <v>0.17199999999999999</v>
      </c>
    </row>
    <row r="858" spans="1:2">
      <c r="A858" s="1">
        <v>41997</v>
      </c>
      <c r="B858">
        <v>0.17299999999999999</v>
      </c>
    </row>
    <row r="859" spans="1:2">
      <c r="A859" s="1">
        <v>41996</v>
      </c>
      <c r="B859">
        <v>0.17399999999999999</v>
      </c>
    </row>
    <row r="860" spans="1:2">
      <c r="A860" s="1">
        <v>41995</v>
      </c>
      <c r="B860">
        <v>0.17599999999999999</v>
      </c>
    </row>
    <row r="861" spans="1:2">
      <c r="A861" s="1">
        <v>41992</v>
      </c>
      <c r="B861">
        <v>0.17699999999999999</v>
      </c>
    </row>
    <row r="862" spans="1:2">
      <c r="A862" s="1">
        <v>41991</v>
      </c>
      <c r="B862">
        <v>0.17599999999999999</v>
      </c>
    </row>
    <row r="863" spans="1:2">
      <c r="A863" s="1">
        <v>41990</v>
      </c>
      <c r="B863">
        <v>0.17799999999999999</v>
      </c>
    </row>
    <row r="864" spans="1:2">
      <c r="A864" s="1">
        <v>41989</v>
      </c>
      <c r="B864">
        <v>0.17899999999999999</v>
      </c>
    </row>
    <row r="865" spans="1:2">
      <c r="A865" s="1">
        <v>41988</v>
      </c>
      <c r="B865">
        <v>0.17799999999999999</v>
      </c>
    </row>
    <row r="866" spans="1:2">
      <c r="A866" s="1">
        <v>41985</v>
      </c>
      <c r="B866">
        <v>0.17799999999999999</v>
      </c>
    </row>
    <row r="867" spans="1:2">
      <c r="A867" s="1">
        <v>41984</v>
      </c>
      <c r="B867">
        <v>0.17899999999999999</v>
      </c>
    </row>
    <row r="868" spans="1:2">
      <c r="A868" s="1">
        <v>41983</v>
      </c>
      <c r="B868">
        <v>0.17899999999999999</v>
      </c>
    </row>
    <row r="869" spans="1:2">
      <c r="A869" s="1">
        <v>41982</v>
      </c>
      <c r="B869">
        <v>0.17699999999999999</v>
      </c>
    </row>
    <row r="870" spans="1:2">
      <c r="A870" s="1">
        <v>41981</v>
      </c>
      <c r="B870">
        <v>0.17899999999999999</v>
      </c>
    </row>
    <row r="871" spans="1:2">
      <c r="A871" s="1">
        <v>41978</v>
      </c>
      <c r="B871">
        <v>0.17899999999999999</v>
      </c>
    </row>
    <row r="872" spans="1:2">
      <c r="A872" s="1">
        <v>41977</v>
      </c>
      <c r="B872">
        <v>0.17699999999999999</v>
      </c>
    </row>
    <row r="873" spans="1:2">
      <c r="A873" s="1">
        <v>41976</v>
      </c>
      <c r="B873">
        <v>0.17599999999999999</v>
      </c>
    </row>
    <row r="874" spans="1:2">
      <c r="A874" s="1">
        <v>41975</v>
      </c>
      <c r="B874">
        <v>0.17799999999999999</v>
      </c>
    </row>
    <row r="875" spans="1:2">
      <c r="A875" s="1">
        <v>41974</v>
      </c>
      <c r="B875">
        <v>0.17899999999999999</v>
      </c>
    </row>
    <row r="876" spans="1:2">
      <c r="A876" s="1">
        <v>41971</v>
      </c>
      <c r="B876">
        <v>0.18</v>
      </c>
    </row>
    <row r="877" spans="1:2">
      <c r="A877" s="1">
        <v>41970</v>
      </c>
      <c r="B877">
        <v>0.18099999999999999</v>
      </c>
    </row>
    <row r="878" spans="1:2">
      <c r="A878" s="1">
        <v>41969</v>
      </c>
      <c r="B878">
        <v>0.182</v>
      </c>
    </row>
    <row r="879" spans="1:2">
      <c r="A879" s="1">
        <v>41968</v>
      </c>
      <c r="B879">
        <v>0.18099999999999999</v>
      </c>
    </row>
    <row r="880" spans="1:2">
      <c r="A880" s="1">
        <v>41967</v>
      </c>
      <c r="B880">
        <v>0.182</v>
      </c>
    </row>
    <row r="881" spans="1:2">
      <c r="A881" s="1">
        <v>41964</v>
      </c>
      <c r="B881">
        <v>0.18099999999999999</v>
      </c>
    </row>
    <row r="882" spans="1:2">
      <c r="A882" s="1">
        <v>41963</v>
      </c>
      <c r="B882">
        <v>0.18099999999999999</v>
      </c>
    </row>
    <row r="883" spans="1:2">
      <c r="A883" s="1">
        <v>41962</v>
      </c>
      <c r="B883">
        <v>0.18099999999999999</v>
      </c>
    </row>
    <row r="884" spans="1:2">
      <c r="A884" s="1">
        <v>41961</v>
      </c>
      <c r="B884">
        <v>0.18099999999999999</v>
      </c>
    </row>
    <row r="885" spans="1:2">
      <c r="A885" s="1">
        <v>41960</v>
      </c>
      <c r="B885">
        <v>0.182</v>
      </c>
    </row>
    <row r="886" spans="1:2">
      <c r="A886" s="1">
        <v>41957</v>
      </c>
      <c r="B886">
        <v>0.18</v>
      </c>
    </row>
    <row r="887" spans="1:2">
      <c r="A887" s="1">
        <v>41956</v>
      </c>
      <c r="B887">
        <v>0.17799999999999999</v>
      </c>
    </row>
    <row r="888" spans="1:2">
      <c r="A888" s="1">
        <v>41955</v>
      </c>
      <c r="B888">
        <v>0.18099999999999999</v>
      </c>
    </row>
    <row r="889" spans="1:2">
      <c r="A889" s="1">
        <v>41954</v>
      </c>
      <c r="B889">
        <v>0.18099999999999999</v>
      </c>
    </row>
    <row r="890" spans="1:2">
      <c r="A890" s="1">
        <v>41953</v>
      </c>
      <c r="B890">
        <v>0.18099999999999999</v>
      </c>
    </row>
    <row r="891" spans="1:2">
      <c r="A891" s="1">
        <v>41950</v>
      </c>
      <c r="B891">
        <v>0.18099999999999999</v>
      </c>
    </row>
    <row r="892" spans="1:2">
      <c r="A892" s="1">
        <v>41949</v>
      </c>
      <c r="B892">
        <v>0.182</v>
      </c>
    </row>
    <row r="893" spans="1:2">
      <c r="A893" s="1">
        <v>41948</v>
      </c>
      <c r="B893">
        <v>0.184</v>
      </c>
    </row>
    <row r="894" spans="1:2">
      <c r="A894" s="1">
        <v>41947</v>
      </c>
      <c r="B894">
        <v>0.186</v>
      </c>
    </row>
    <row r="895" spans="1:2">
      <c r="A895" s="1">
        <v>41946</v>
      </c>
      <c r="B895">
        <v>0.189</v>
      </c>
    </row>
    <row r="896" spans="1:2">
      <c r="A896" s="1">
        <v>41943</v>
      </c>
      <c r="B896">
        <v>0.189</v>
      </c>
    </row>
    <row r="897" spans="1:2">
      <c r="A897" s="1">
        <v>41942</v>
      </c>
      <c r="B897">
        <v>0.188</v>
      </c>
    </row>
    <row r="898" spans="1:2">
      <c r="A898" s="1">
        <v>41941</v>
      </c>
      <c r="B898">
        <v>0.188</v>
      </c>
    </row>
    <row r="899" spans="1:2">
      <c r="A899" s="1">
        <v>41940</v>
      </c>
      <c r="B899">
        <v>0.189</v>
      </c>
    </row>
    <row r="900" spans="1:2">
      <c r="A900" s="1">
        <v>41939</v>
      </c>
      <c r="B900">
        <v>0.189</v>
      </c>
    </row>
    <row r="901" spans="1:2">
      <c r="A901" s="1">
        <v>41936</v>
      </c>
      <c r="B901">
        <v>0.188</v>
      </c>
    </row>
    <row r="902" spans="1:2">
      <c r="A902" s="1">
        <v>41935</v>
      </c>
      <c r="B902">
        <v>0.188</v>
      </c>
    </row>
    <row r="903" spans="1:2">
      <c r="A903" s="1">
        <v>41934</v>
      </c>
      <c r="B903">
        <v>0.187</v>
      </c>
    </row>
    <row r="904" spans="1:2">
      <c r="A904" s="1">
        <v>41933</v>
      </c>
      <c r="B904">
        <v>0.186</v>
      </c>
    </row>
    <row r="905" spans="1:2">
      <c r="A905" s="1">
        <v>41932</v>
      </c>
      <c r="B905">
        <v>0.184</v>
      </c>
    </row>
    <row r="906" spans="1:2">
      <c r="A906" s="1">
        <v>41929</v>
      </c>
      <c r="B906">
        <v>0.185</v>
      </c>
    </row>
    <row r="907" spans="1:2">
      <c r="A907" s="1">
        <v>41928</v>
      </c>
      <c r="B907">
        <v>0.182</v>
      </c>
    </row>
    <row r="908" spans="1:2">
      <c r="A908" s="1">
        <v>41927</v>
      </c>
      <c r="B908">
        <v>0.18099999999999999</v>
      </c>
    </row>
    <row r="909" spans="1:2">
      <c r="A909" s="1">
        <v>41926</v>
      </c>
      <c r="B909">
        <v>0.182</v>
      </c>
    </row>
    <row r="910" spans="1:2">
      <c r="A910" s="1">
        <v>41925</v>
      </c>
      <c r="B910">
        <v>0.182</v>
      </c>
    </row>
    <row r="911" spans="1:2">
      <c r="A911" s="1">
        <v>41922</v>
      </c>
      <c r="B911">
        <v>0.17799999999999999</v>
      </c>
    </row>
    <row r="912" spans="1:2">
      <c r="A912" s="1">
        <v>41921</v>
      </c>
      <c r="B912">
        <v>0.17899999999999999</v>
      </c>
    </row>
    <row r="913" spans="1:2">
      <c r="A913" s="1">
        <v>41920</v>
      </c>
      <c r="B913">
        <v>0.18</v>
      </c>
    </row>
    <row r="914" spans="1:2">
      <c r="A914" s="1">
        <v>41919</v>
      </c>
      <c r="B914">
        <v>0.17799999999999999</v>
      </c>
    </row>
    <row r="915" spans="1:2">
      <c r="A915" s="1">
        <v>41918</v>
      </c>
      <c r="B915">
        <v>0.17899999999999999</v>
      </c>
    </row>
    <row r="916" spans="1:2">
      <c r="A916" s="1">
        <v>41915</v>
      </c>
      <c r="B916">
        <v>0.18099999999999999</v>
      </c>
    </row>
    <row r="917" spans="1:2">
      <c r="A917" s="1">
        <v>41914</v>
      </c>
      <c r="B917">
        <v>0.18</v>
      </c>
    </row>
    <row r="918" spans="1:2">
      <c r="A918" s="1">
        <v>41913</v>
      </c>
      <c r="B918">
        <v>0.18099999999999999</v>
      </c>
    </row>
    <row r="919" spans="1:2">
      <c r="A919" s="1">
        <v>41912</v>
      </c>
      <c r="B919">
        <v>0.183</v>
      </c>
    </row>
    <row r="920" spans="1:2">
      <c r="A920" s="1">
        <v>41911</v>
      </c>
      <c r="B920">
        <v>0.184</v>
      </c>
    </row>
    <row r="921" spans="1:2">
      <c r="A921" s="1">
        <v>41908</v>
      </c>
      <c r="B921">
        <v>0.183</v>
      </c>
    </row>
    <row r="922" spans="1:2">
      <c r="A922" s="1">
        <v>41907</v>
      </c>
      <c r="B922">
        <v>0.183</v>
      </c>
    </row>
    <row r="923" spans="1:2">
      <c r="A923" s="1">
        <v>41906</v>
      </c>
      <c r="B923">
        <v>0.186</v>
      </c>
    </row>
    <row r="924" spans="1:2">
      <c r="A924" s="1">
        <v>41905</v>
      </c>
      <c r="B924">
        <v>0.185</v>
      </c>
    </row>
    <row r="925" spans="1:2">
      <c r="A925" s="1">
        <v>41904</v>
      </c>
      <c r="B925">
        <v>0.186</v>
      </c>
    </row>
    <row r="926" spans="1:2">
      <c r="A926" s="1">
        <v>41901</v>
      </c>
      <c r="B926">
        <v>0.187</v>
      </c>
    </row>
    <row r="927" spans="1:2">
      <c r="A927" s="1">
        <v>41900</v>
      </c>
      <c r="B927">
        <v>0.187</v>
      </c>
    </row>
    <row r="928" spans="1:2">
      <c r="A928" s="1">
        <v>41899</v>
      </c>
      <c r="B928">
        <v>0.188</v>
      </c>
    </row>
    <row r="929" spans="1:2">
      <c r="A929" s="1">
        <v>41898</v>
      </c>
      <c r="B929">
        <v>0.187</v>
      </c>
    </row>
    <row r="930" spans="1:2">
      <c r="A930" s="1">
        <v>41897</v>
      </c>
      <c r="B930">
        <v>0.188</v>
      </c>
    </row>
    <row r="931" spans="1:2">
      <c r="A931" s="1">
        <v>41894</v>
      </c>
      <c r="B931">
        <v>0.187</v>
      </c>
    </row>
    <row r="932" spans="1:2">
      <c r="A932" s="1">
        <v>41893</v>
      </c>
      <c r="B932">
        <v>0.188</v>
      </c>
    </row>
    <row r="933" spans="1:2">
      <c r="A933" s="1">
        <v>41892</v>
      </c>
      <c r="B933">
        <v>0.191</v>
      </c>
    </row>
    <row r="934" spans="1:2">
      <c r="A934" s="1">
        <v>41891</v>
      </c>
      <c r="B934">
        <v>0.191</v>
      </c>
    </row>
    <row r="935" spans="1:2">
      <c r="A935" s="1">
        <v>41890</v>
      </c>
      <c r="B935">
        <v>0.19600000000000001</v>
      </c>
    </row>
    <row r="936" spans="1:2">
      <c r="A936" s="1">
        <v>41887</v>
      </c>
      <c r="B936">
        <v>0.20300000000000001</v>
      </c>
    </row>
    <row r="937" spans="1:2">
      <c r="A937" s="1">
        <v>41886</v>
      </c>
      <c r="B937">
        <v>0.249</v>
      </c>
    </row>
    <row r="938" spans="1:2">
      <c r="A938" s="1">
        <v>41885</v>
      </c>
      <c r="B938">
        <v>0.25</v>
      </c>
    </row>
    <row r="939" spans="1:2">
      <c r="A939" s="1">
        <v>41884</v>
      </c>
      <c r="B939">
        <v>0.252</v>
      </c>
    </row>
    <row r="940" spans="1:2">
      <c r="A940" s="1">
        <v>41883</v>
      </c>
      <c r="B940">
        <v>0.25900000000000001</v>
      </c>
    </row>
    <row r="941" spans="1:2">
      <c r="A941" s="1">
        <v>41880</v>
      </c>
      <c r="B941">
        <v>0.26400000000000001</v>
      </c>
    </row>
    <row r="942" spans="1:2">
      <c r="A942" s="1">
        <v>41879</v>
      </c>
      <c r="B942">
        <v>0.26700000000000002</v>
      </c>
    </row>
    <row r="943" spans="1:2">
      <c r="A943" s="1">
        <v>41878</v>
      </c>
      <c r="B943">
        <v>0.26900000000000002</v>
      </c>
    </row>
    <row r="944" spans="1:2">
      <c r="A944" s="1">
        <v>41877</v>
      </c>
      <c r="B944">
        <v>0.27100000000000002</v>
      </c>
    </row>
    <row r="945" spans="1:2">
      <c r="A945" s="1">
        <v>41876</v>
      </c>
      <c r="B945">
        <v>0.27400000000000002</v>
      </c>
    </row>
    <row r="946" spans="1:2">
      <c r="A946" s="1">
        <v>41873</v>
      </c>
      <c r="B946">
        <v>0.28799999999999998</v>
      </c>
    </row>
    <row r="947" spans="1:2">
      <c r="A947" s="1">
        <v>41872</v>
      </c>
      <c r="B947">
        <v>0.28699999999999998</v>
      </c>
    </row>
    <row r="948" spans="1:2">
      <c r="A948" s="1">
        <v>41871</v>
      </c>
      <c r="B948">
        <v>0.28899999999999998</v>
      </c>
    </row>
    <row r="949" spans="1:2">
      <c r="A949" s="1">
        <v>41870</v>
      </c>
      <c r="B949">
        <v>0.29199999999999998</v>
      </c>
    </row>
    <row r="950" spans="1:2">
      <c r="A950" s="1">
        <v>41869</v>
      </c>
      <c r="B950">
        <v>0.29699999999999999</v>
      </c>
    </row>
    <row r="951" spans="1:2">
      <c r="A951" s="1">
        <v>41866</v>
      </c>
      <c r="B951">
        <v>0.29699999999999999</v>
      </c>
    </row>
    <row r="952" spans="1:2">
      <c r="A952" s="1">
        <v>41865</v>
      </c>
      <c r="B952">
        <v>0.29799999999999999</v>
      </c>
    </row>
    <row r="953" spans="1:2">
      <c r="A953" s="1">
        <v>41864</v>
      </c>
      <c r="B953">
        <v>0.29899999999999999</v>
      </c>
    </row>
    <row r="954" spans="1:2">
      <c r="A954" s="1">
        <v>41863</v>
      </c>
      <c r="B954">
        <v>0.3</v>
      </c>
    </row>
    <row r="955" spans="1:2">
      <c r="A955" s="1">
        <v>41862</v>
      </c>
      <c r="B955">
        <v>0.30099999999999999</v>
      </c>
    </row>
    <row r="956" spans="1:2">
      <c r="A956" s="1">
        <v>41859</v>
      </c>
      <c r="B956">
        <v>0.30199999999999999</v>
      </c>
    </row>
    <row r="957" spans="1:2">
      <c r="A957" s="1">
        <v>41858</v>
      </c>
      <c r="B957">
        <v>0.30399999999999999</v>
      </c>
    </row>
    <row r="958" spans="1:2">
      <c r="A958" s="1">
        <v>41857</v>
      </c>
      <c r="B958">
        <v>0.30599999999999999</v>
      </c>
    </row>
    <row r="959" spans="1:2">
      <c r="A959" s="1">
        <v>41856</v>
      </c>
      <c r="B959">
        <v>0.307</v>
      </c>
    </row>
    <row r="960" spans="1:2">
      <c r="A960" s="1">
        <v>41855</v>
      </c>
      <c r="B960">
        <v>0.307</v>
      </c>
    </row>
    <row r="961" spans="1:2">
      <c r="A961" s="1">
        <v>41852</v>
      </c>
      <c r="B961">
        <v>0.308</v>
      </c>
    </row>
    <row r="962" spans="1:2">
      <c r="A962" s="1">
        <v>41851</v>
      </c>
      <c r="B962">
        <v>0.30599999999999999</v>
      </c>
    </row>
    <row r="963" spans="1:2">
      <c r="A963" s="1">
        <v>41850</v>
      </c>
      <c r="B963">
        <v>0.30499999999999999</v>
      </c>
    </row>
    <row r="964" spans="1:2">
      <c r="A964" s="1">
        <v>41849</v>
      </c>
      <c r="B964">
        <v>0.30599999999999999</v>
      </c>
    </row>
    <row r="965" spans="1:2">
      <c r="A965" s="1">
        <v>41848</v>
      </c>
      <c r="B965">
        <v>0.30599999999999999</v>
      </c>
    </row>
    <row r="966" spans="1:2">
      <c r="A966" s="1">
        <v>41845</v>
      </c>
      <c r="B966">
        <v>0.307</v>
      </c>
    </row>
    <row r="967" spans="1:2">
      <c r="A967" s="1">
        <v>41844</v>
      </c>
      <c r="B967">
        <v>0.308</v>
      </c>
    </row>
    <row r="968" spans="1:2">
      <c r="A968" s="1">
        <v>41843</v>
      </c>
      <c r="B968">
        <v>0.308</v>
      </c>
    </row>
    <row r="969" spans="1:2">
      <c r="A969" s="1">
        <v>41842</v>
      </c>
      <c r="B969">
        <v>0.30499999999999999</v>
      </c>
    </row>
    <row r="970" spans="1:2">
      <c r="A970" s="1">
        <v>41841</v>
      </c>
      <c r="B970">
        <v>0.30299999999999999</v>
      </c>
    </row>
    <row r="971" spans="1:2">
      <c r="A971" s="1">
        <v>41838</v>
      </c>
      <c r="B971">
        <v>0.30299999999999999</v>
      </c>
    </row>
    <row r="972" spans="1:2">
      <c r="A972" s="1">
        <v>41837</v>
      </c>
      <c r="B972">
        <v>0.30299999999999999</v>
      </c>
    </row>
    <row r="973" spans="1:2">
      <c r="A973" s="1">
        <v>41836</v>
      </c>
      <c r="B973">
        <v>0.30399999999999999</v>
      </c>
    </row>
    <row r="974" spans="1:2">
      <c r="A974" s="1">
        <v>41835</v>
      </c>
      <c r="B974">
        <v>0.30599999999999999</v>
      </c>
    </row>
    <row r="975" spans="1:2">
      <c r="A975" s="1">
        <v>41834</v>
      </c>
      <c r="B975">
        <v>0.30599999999999999</v>
      </c>
    </row>
    <row r="976" spans="1:2">
      <c r="A976" s="1">
        <v>41831</v>
      </c>
      <c r="B976">
        <v>0.30499999999999999</v>
      </c>
    </row>
    <row r="977" spans="1:2">
      <c r="A977" s="1">
        <v>41830</v>
      </c>
      <c r="B977">
        <v>0.30399999999999999</v>
      </c>
    </row>
    <row r="978" spans="1:2">
      <c r="A978" s="1">
        <v>41829</v>
      </c>
      <c r="B978">
        <v>0.30399999999999999</v>
      </c>
    </row>
    <row r="979" spans="1:2">
      <c r="A979" s="1">
        <v>41828</v>
      </c>
      <c r="B979">
        <v>0.30299999999999999</v>
      </c>
    </row>
    <row r="980" spans="1:2">
      <c r="A980" s="1">
        <v>41827</v>
      </c>
      <c r="B980">
        <v>0.30299999999999999</v>
      </c>
    </row>
    <row r="981" spans="1:2">
      <c r="A981" s="1">
        <v>41824</v>
      </c>
      <c r="B981">
        <v>0.30299999999999999</v>
      </c>
    </row>
    <row r="982" spans="1:2">
      <c r="A982" s="1">
        <v>41823</v>
      </c>
      <c r="B982">
        <v>0.30299999999999999</v>
      </c>
    </row>
    <row r="983" spans="1:2">
      <c r="A983" s="1">
        <v>41822</v>
      </c>
      <c r="B983">
        <v>0.30299999999999999</v>
      </c>
    </row>
    <row r="984" spans="1:2">
      <c r="A984" s="1">
        <v>41821</v>
      </c>
      <c r="B984">
        <v>0.30199999999999999</v>
      </c>
    </row>
    <row r="985" spans="1:2">
      <c r="A985" s="1">
        <v>41820</v>
      </c>
      <c r="B985">
        <v>0.30299999999999999</v>
      </c>
    </row>
    <row r="986" spans="1:2">
      <c r="A986" s="1">
        <v>41817</v>
      </c>
      <c r="B986">
        <v>0.30299999999999999</v>
      </c>
    </row>
    <row r="987" spans="1:2">
      <c r="A987" s="1">
        <v>41816</v>
      </c>
      <c r="B987">
        <v>0.30499999999999999</v>
      </c>
    </row>
    <row r="988" spans="1:2">
      <c r="A988" s="1">
        <v>41815</v>
      </c>
      <c r="B988">
        <v>0.30599999999999999</v>
      </c>
    </row>
    <row r="989" spans="1:2">
      <c r="A989" s="1">
        <v>41814</v>
      </c>
      <c r="B989">
        <v>0.30599999999999999</v>
      </c>
    </row>
    <row r="990" spans="1:2">
      <c r="A990" s="1">
        <v>41813</v>
      </c>
      <c r="B990">
        <v>0.307</v>
      </c>
    </row>
    <row r="991" spans="1:2">
      <c r="A991" s="1">
        <v>41810</v>
      </c>
      <c r="B991">
        <v>0.30599999999999999</v>
      </c>
    </row>
    <row r="992" spans="1:2">
      <c r="A992" s="1">
        <v>41809</v>
      </c>
      <c r="B992">
        <v>0.30599999999999999</v>
      </c>
    </row>
    <row r="993" spans="1:2">
      <c r="A993" s="1">
        <v>41808</v>
      </c>
      <c r="B993">
        <v>0.309</v>
      </c>
    </row>
    <row r="994" spans="1:2">
      <c r="A994" s="1">
        <v>41807</v>
      </c>
      <c r="B994">
        <v>0.312</v>
      </c>
    </row>
    <row r="995" spans="1:2">
      <c r="A995" s="1">
        <v>41806</v>
      </c>
      <c r="B995">
        <v>0.316</v>
      </c>
    </row>
    <row r="996" spans="1:2">
      <c r="A996" s="1">
        <v>41803</v>
      </c>
      <c r="B996">
        <v>0.32600000000000001</v>
      </c>
    </row>
    <row r="997" spans="1:2">
      <c r="A997" s="1">
        <v>41802</v>
      </c>
      <c r="B997">
        <v>0.33300000000000002</v>
      </c>
    </row>
    <row r="998" spans="1:2">
      <c r="A998" s="1">
        <v>41801</v>
      </c>
      <c r="B998">
        <v>0.34799999999999998</v>
      </c>
    </row>
    <row r="999" spans="1:2">
      <c r="A999" s="1">
        <v>41800</v>
      </c>
      <c r="B999">
        <v>0.35299999999999998</v>
      </c>
    </row>
    <row r="1000" spans="1:2">
      <c r="A1000" s="1">
        <v>41799</v>
      </c>
      <c r="B1000">
        <v>0.35399999999999998</v>
      </c>
    </row>
    <row r="1001" spans="1:2">
      <c r="A1001" s="1">
        <v>41796</v>
      </c>
      <c r="B1001">
        <v>0.35699999999999998</v>
      </c>
    </row>
    <row r="1002" spans="1:2">
      <c r="A1002" s="1">
        <v>41795</v>
      </c>
      <c r="B1002">
        <v>0.376</v>
      </c>
    </row>
    <row r="1003" spans="1:2">
      <c r="A1003" s="1">
        <v>41794</v>
      </c>
      <c r="B1003">
        <v>0.38600000000000001</v>
      </c>
    </row>
    <row r="1004" spans="1:2">
      <c r="A1004" s="1">
        <v>41793</v>
      </c>
      <c r="B1004">
        <v>0.39100000000000001</v>
      </c>
    </row>
    <row r="1005" spans="1:2">
      <c r="A1005" s="1">
        <v>41792</v>
      </c>
      <c r="B1005">
        <v>0.39400000000000002</v>
      </c>
    </row>
    <row r="1006" spans="1:2">
      <c r="A1006" s="1">
        <v>41789</v>
      </c>
      <c r="B1006">
        <v>0.39700000000000002</v>
      </c>
    </row>
    <row r="1007" spans="1:2">
      <c r="A1007" s="1">
        <v>41788</v>
      </c>
      <c r="B1007">
        <v>0.39700000000000002</v>
      </c>
    </row>
    <row r="1008" spans="1:2">
      <c r="A1008" s="1">
        <v>41787</v>
      </c>
      <c r="B1008">
        <v>0.39900000000000002</v>
      </c>
    </row>
    <row r="1009" spans="1:2">
      <c r="A1009" s="1">
        <v>41786</v>
      </c>
      <c r="B1009">
        <v>0.4</v>
      </c>
    </row>
    <row r="1010" spans="1:2">
      <c r="A1010" s="1">
        <v>41785</v>
      </c>
      <c r="B1010">
        <v>0.40400000000000003</v>
      </c>
    </row>
    <row r="1011" spans="1:2">
      <c r="A1011" s="1">
        <v>41782</v>
      </c>
      <c r="B1011">
        <v>0.40600000000000003</v>
      </c>
    </row>
    <row r="1012" spans="1:2">
      <c r="A1012" s="1">
        <v>41781</v>
      </c>
      <c r="B1012">
        <v>0.40699999999999997</v>
      </c>
    </row>
    <row r="1013" spans="1:2">
      <c r="A1013" s="1">
        <v>41780</v>
      </c>
      <c r="B1013">
        <v>0.40699999999999997</v>
      </c>
    </row>
    <row r="1014" spans="1:2">
      <c r="A1014" s="1">
        <v>41779</v>
      </c>
      <c r="B1014">
        <v>0.40699999999999997</v>
      </c>
    </row>
    <row r="1015" spans="1:2">
      <c r="A1015" s="1">
        <v>41778</v>
      </c>
      <c r="B1015">
        <v>0.40899999999999997</v>
      </c>
    </row>
    <row r="1016" spans="1:2">
      <c r="A1016" s="1">
        <v>41775</v>
      </c>
      <c r="B1016">
        <v>0.41</v>
      </c>
    </row>
    <row r="1017" spans="1:2">
      <c r="A1017" s="1">
        <v>41774</v>
      </c>
      <c r="B1017">
        <v>0.41299999999999998</v>
      </c>
    </row>
    <row r="1018" spans="1:2">
      <c r="A1018" s="1">
        <v>41773</v>
      </c>
      <c r="B1018">
        <v>0.42099999999999999</v>
      </c>
    </row>
    <row r="1019" spans="1:2">
      <c r="A1019" s="1">
        <v>41772</v>
      </c>
      <c r="B1019">
        <v>0.42899999999999999</v>
      </c>
    </row>
    <row r="1020" spans="1:2">
      <c r="A1020" s="1">
        <v>41771</v>
      </c>
      <c r="B1020">
        <v>0.43</v>
      </c>
    </row>
    <row r="1021" spans="1:2">
      <c r="A1021" s="1">
        <v>41768</v>
      </c>
      <c r="B1021">
        <v>0.43099999999999999</v>
      </c>
    </row>
    <row r="1022" spans="1:2">
      <c r="A1022" s="1">
        <v>41767</v>
      </c>
      <c r="B1022">
        <v>0.438</v>
      </c>
    </row>
    <row r="1023" spans="1:2">
      <c r="A1023" s="1">
        <v>41766</v>
      </c>
      <c r="B1023">
        <v>0.437</v>
      </c>
    </row>
    <row r="1024" spans="1:2">
      <c r="A1024" s="1">
        <v>41765</v>
      </c>
      <c r="B1024">
        <v>0.438</v>
      </c>
    </row>
    <row r="1025" spans="1:2">
      <c r="A1025" s="1">
        <v>41764</v>
      </c>
      <c r="B1025">
        <v>0.437</v>
      </c>
    </row>
    <row r="1026" spans="1:2">
      <c r="A1026" s="1">
        <v>41761</v>
      </c>
      <c r="B1026">
        <v>0.437</v>
      </c>
    </row>
    <row r="1027" spans="1:2">
      <c r="A1027" s="1">
        <v>41759</v>
      </c>
      <c r="B1027">
        <v>0.438</v>
      </c>
    </row>
    <row r="1028" spans="1:2">
      <c r="A1028" s="1">
        <v>41758</v>
      </c>
      <c r="B1028">
        <v>0.44400000000000001</v>
      </c>
    </row>
    <row r="1029" spans="1:2">
      <c r="A1029" s="1">
        <v>41757</v>
      </c>
      <c r="B1029">
        <v>0.44400000000000001</v>
      </c>
    </row>
    <row r="1030" spans="1:2">
      <c r="A1030" s="1">
        <v>41754</v>
      </c>
      <c r="B1030">
        <v>0.443</v>
      </c>
    </row>
    <row r="1031" spans="1:2">
      <c r="A1031" s="1">
        <v>41753</v>
      </c>
      <c r="B1031">
        <v>0.437</v>
      </c>
    </row>
    <row r="1032" spans="1:2">
      <c r="A1032" s="1">
        <v>41752</v>
      </c>
      <c r="B1032">
        <v>0.432</v>
      </c>
    </row>
    <row r="1033" spans="1:2">
      <c r="A1033" s="1">
        <v>41751</v>
      </c>
      <c r="B1033">
        <v>0.42899999999999999</v>
      </c>
    </row>
    <row r="1034" spans="1:2">
      <c r="A1034" s="1">
        <v>41746</v>
      </c>
      <c r="B1034">
        <v>0.42599999999999999</v>
      </c>
    </row>
    <row r="1035" spans="1:2">
      <c r="A1035" s="1">
        <v>41745</v>
      </c>
      <c r="B1035">
        <v>0.42699999999999999</v>
      </c>
    </row>
    <row r="1036" spans="1:2">
      <c r="A1036" s="1">
        <v>41744</v>
      </c>
      <c r="B1036">
        <v>0.42599999999999999</v>
      </c>
    </row>
    <row r="1037" spans="1:2">
      <c r="A1037" s="1">
        <v>41743</v>
      </c>
      <c r="B1037">
        <v>0.42699999999999999</v>
      </c>
    </row>
    <row r="1038" spans="1:2">
      <c r="A1038" s="1">
        <v>41740</v>
      </c>
      <c r="B1038">
        <v>0.42799999999999999</v>
      </c>
    </row>
    <row r="1039" spans="1:2">
      <c r="A1039" s="1">
        <v>41739</v>
      </c>
      <c r="B1039">
        <v>0.42599999999999999</v>
      </c>
    </row>
    <row r="1040" spans="1:2">
      <c r="A1040" s="1">
        <v>41738</v>
      </c>
      <c r="B1040">
        <v>0.42699999999999999</v>
      </c>
    </row>
    <row r="1041" spans="1:2">
      <c r="A1041" s="1">
        <v>41737</v>
      </c>
      <c r="B1041">
        <v>0.42599999999999999</v>
      </c>
    </row>
    <row r="1042" spans="1:2">
      <c r="A1042" s="1">
        <v>41736</v>
      </c>
      <c r="B1042">
        <v>0.42699999999999999</v>
      </c>
    </row>
    <row r="1043" spans="1:2">
      <c r="A1043" s="1">
        <v>41733</v>
      </c>
      <c r="B1043">
        <v>0.42699999999999999</v>
      </c>
    </row>
    <row r="1044" spans="1:2">
      <c r="A1044" s="1">
        <v>41732</v>
      </c>
      <c r="B1044">
        <v>0.42299999999999999</v>
      </c>
    </row>
    <row r="1045" spans="1:2">
      <c r="A1045" s="1">
        <v>41731</v>
      </c>
      <c r="B1045">
        <v>0.42299999999999999</v>
      </c>
    </row>
    <row r="1046" spans="1:2">
      <c r="A1046" s="1">
        <v>41730</v>
      </c>
      <c r="B1046">
        <v>0.41799999999999998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46"/>
  <sheetViews>
    <sheetView topLeftCell="A244" workbookViewId="0">
      <selection activeCell="B259" sqref="B259"/>
    </sheetView>
  </sheetViews>
  <sheetFormatPr baseColWidth="10" defaultColWidth="8.83203125" defaultRowHeight="15"/>
  <cols>
    <col min="1" max="1" width="13" customWidth="1"/>
    <col min="2" max="2" width="16" bestFit="1" customWidth="1"/>
  </cols>
  <sheetData>
    <row r="1" spans="1:2">
      <c r="A1" t="s">
        <v>0</v>
      </c>
      <c r="B1" t="s">
        <v>14</v>
      </c>
    </row>
    <row r="2" spans="1:2">
      <c r="A2" t="s">
        <v>1</v>
      </c>
      <c r="B2" s="2">
        <v>41730</v>
      </c>
    </row>
    <row r="3" spans="1:2">
      <c r="A3" t="s">
        <v>2</v>
      </c>
      <c r="B3" s="2">
        <v>43215</v>
      </c>
    </row>
    <row r="4" spans="1:2">
      <c r="A4" t="s">
        <v>3</v>
      </c>
      <c r="B4" t="s">
        <v>4</v>
      </c>
    </row>
    <row r="6" spans="1:2">
      <c r="A6" t="s">
        <v>8</v>
      </c>
      <c r="B6" t="s">
        <v>9</v>
      </c>
    </row>
    <row r="7" spans="1:2">
      <c r="A7" s="1">
        <v>43215</v>
      </c>
      <c r="B7">
        <v>-0.189</v>
      </c>
    </row>
    <row r="8" spans="1:2">
      <c r="A8" s="1">
        <v>43214</v>
      </c>
      <c r="B8">
        <v>-0.189</v>
      </c>
    </row>
    <row r="9" spans="1:2">
      <c r="A9" s="1">
        <v>43213</v>
      </c>
      <c r="B9">
        <v>-0.189</v>
      </c>
    </row>
    <row r="10" spans="1:2">
      <c r="A10" s="1">
        <v>43210</v>
      </c>
      <c r="B10">
        <v>-0.189</v>
      </c>
    </row>
    <row r="11" spans="1:2">
      <c r="A11" s="1">
        <v>43209</v>
      </c>
      <c r="B11">
        <v>-0.189</v>
      </c>
    </row>
    <row r="12" spans="1:2">
      <c r="A12" s="1">
        <v>43208</v>
      </c>
      <c r="B12">
        <v>-0.189</v>
      </c>
    </row>
    <row r="13" spans="1:2">
      <c r="A13" s="1">
        <v>43207</v>
      </c>
      <c r="B13">
        <v>-0.189</v>
      </c>
    </row>
    <row r="14" spans="1:2">
      <c r="A14" s="1">
        <v>43206</v>
      </c>
      <c r="B14">
        <v>-0.189</v>
      </c>
    </row>
    <row r="15" spans="1:2">
      <c r="A15" s="1">
        <v>43203</v>
      </c>
      <c r="B15">
        <v>-0.19</v>
      </c>
    </row>
    <row r="16" spans="1:2">
      <c r="A16" s="1">
        <v>43202</v>
      </c>
      <c r="B16">
        <v>-0.191</v>
      </c>
    </row>
    <row r="17" spans="1:2">
      <c r="A17" s="1">
        <v>43201</v>
      </c>
      <c r="B17">
        <v>-0.19</v>
      </c>
    </row>
    <row r="18" spans="1:2">
      <c r="A18" s="1">
        <v>43200</v>
      </c>
      <c r="B18">
        <v>-0.191</v>
      </c>
    </row>
    <row r="19" spans="1:2">
      <c r="A19" s="1">
        <v>43199</v>
      </c>
      <c r="B19">
        <v>-0.191</v>
      </c>
    </row>
    <row r="20" spans="1:2">
      <c r="A20" s="1">
        <v>43196</v>
      </c>
      <c r="B20">
        <v>-0.191</v>
      </c>
    </row>
    <row r="21" spans="1:2">
      <c r="A21" s="1">
        <v>43195</v>
      </c>
      <c r="B21">
        <v>-0.191</v>
      </c>
    </row>
    <row r="22" spans="1:2">
      <c r="A22" s="1">
        <v>43194</v>
      </c>
      <c r="B22">
        <v>-0.19</v>
      </c>
    </row>
    <row r="23" spans="1:2">
      <c r="A23" s="1">
        <v>43193</v>
      </c>
      <c r="B23">
        <v>-0.19</v>
      </c>
    </row>
    <row r="24" spans="1:2">
      <c r="A24" s="1">
        <v>43188</v>
      </c>
      <c r="B24">
        <v>-0.19</v>
      </c>
    </row>
    <row r="25" spans="1:2">
      <c r="A25" s="1">
        <v>43187</v>
      </c>
      <c r="B25">
        <v>-0.191</v>
      </c>
    </row>
    <row r="26" spans="1:2">
      <c r="A26" s="1">
        <v>43186</v>
      </c>
      <c r="B26">
        <v>-0.191</v>
      </c>
    </row>
    <row r="27" spans="1:2">
      <c r="A27" s="1">
        <v>43185</v>
      </c>
      <c r="B27">
        <v>-0.191</v>
      </c>
    </row>
    <row r="28" spans="1:2">
      <c r="A28" s="1">
        <v>43182</v>
      </c>
      <c r="B28">
        <v>-0.19</v>
      </c>
    </row>
    <row r="29" spans="1:2">
      <c r="A29" s="1">
        <v>43181</v>
      </c>
      <c r="B29">
        <v>-0.191</v>
      </c>
    </row>
    <row r="30" spans="1:2">
      <c r="A30" s="1">
        <v>43180</v>
      </c>
      <c r="B30">
        <v>-0.191</v>
      </c>
    </row>
    <row r="31" spans="1:2">
      <c r="A31" s="1">
        <v>43179</v>
      </c>
      <c r="B31">
        <v>-0.191</v>
      </c>
    </row>
    <row r="32" spans="1:2">
      <c r="A32" s="1">
        <v>43178</v>
      </c>
      <c r="B32">
        <v>-0.192</v>
      </c>
    </row>
    <row r="33" spans="1:2">
      <c r="A33" s="1">
        <v>43175</v>
      </c>
      <c r="B33">
        <v>-0.192</v>
      </c>
    </row>
    <row r="34" spans="1:2">
      <c r="A34" s="1">
        <v>43174</v>
      </c>
      <c r="B34">
        <v>-0.191</v>
      </c>
    </row>
    <row r="35" spans="1:2">
      <c r="A35" s="1">
        <v>43173</v>
      </c>
      <c r="B35">
        <v>-0.191</v>
      </c>
    </row>
    <row r="36" spans="1:2">
      <c r="A36" s="1">
        <v>43172</v>
      </c>
      <c r="B36">
        <v>-0.191</v>
      </c>
    </row>
    <row r="37" spans="1:2">
      <c r="A37" s="1">
        <v>43171</v>
      </c>
      <c r="B37">
        <v>-0.191</v>
      </c>
    </row>
    <row r="38" spans="1:2">
      <c r="A38" s="1">
        <v>43168</v>
      </c>
      <c r="B38">
        <v>-0.191</v>
      </c>
    </row>
    <row r="39" spans="1:2">
      <c r="A39" s="1">
        <v>43167</v>
      </c>
      <c r="B39">
        <v>-0.191</v>
      </c>
    </row>
    <row r="40" spans="1:2">
      <c r="A40" s="1">
        <v>43166</v>
      </c>
      <c r="B40">
        <v>-0.191</v>
      </c>
    </row>
    <row r="41" spans="1:2">
      <c r="A41" s="1">
        <v>43165</v>
      </c>
      <c r="B41">
        <v>-0.191</v>
      </c>
    </row>
    <row r="42" spans="1:2">
      <c r="A42" s="1">
        <v>43164</v>
      </c>
      <c r="B42">
        <v>-0.191</v>
      </c>
    </row>
    <row r="43" spans="1:2">
      <c r="A43" s="1">
        <v>43161</v>
      </c>
      <c r="B43">
        <v>-0.191</v>
      </c>
    </row>
    <row r="44" spans="1:2">
      <c r="A44" s="1">
        <v>43160</v>
      </c>
      <c r="B44">
        <v>-0.191</v>
      </c>
    </row>
    <row r="45" spans="1:2">
      <c r="A45" s="1">
        <v>43159</v>
      </c>
      <c r="B45">
        <v>-0.191</v>
      </c>
    </row>
    <row r="46" spans="1:2">
      <c r="A46" s="1">
        <v>43158</v>
      </c>
      <c r="B46">
        <v>-0.191</v>
      </c>
    </row>
    <row r="47" spans="1:2">
      <c r="A47" s="1">
        <v>43157</v>
      </c>
      <c r="B47">
        <v>-0.19</v>
      </c>
    </row>
    <row r="48" spans="1:2">
      <c r="A48" s="1">
        <v>43154</v>
      </c>
      <c r="B48">
        <v>-0.191</v>
      </c>
    </row>
    <row r="49" spans="1:2">
      <c r="A49" s="1">
        <v>43153</v>
      </c>
      <c r="B49">
        <v>-0.191</v>
      </c>
    </row>
    <row r="50" spans="1:2">
      <c r="A50" s="1">
        <v>43152</v>
      </c>
      <c r="B50">
        <v>-0.191</v>
      </c>
    </row>
    <row r="51" spans="1:2">
      <c r="A51" s="1">
        <v>43151</v>
      </c>
      <c r="B51">
        <v>-0.193</v>
      </c>
    </row>
    <row r="52" spans="1:2">
      <c r="A52" s="1">
        <v>43150</v>
      </c>
      <c r="B52">
        <v>-0.193</v>
      </c>
    </row>
    <row r="53" spans="1:2">
      <c r="A53" s="1">
        <v>43147</v>
      </c>
      <c r="B53">
        <v>-0.192</v>
      </c>
    </row>
    <row r="54" spans="1:2">
      <c r="A54" s="1">
        <v>43146</v>
      </c>
      <c r="B54">
        <v>-0.191</v>
      </c>
    </row>
    <row r="55" spans="1:2">
      <c r="A55" s="1">
        <v>43145</v>
      </c>
      <c r="B55">
        <v>-0.192</v>
      </c>
    </row>
    <row r="56" spans="1:2">
      <c r="A56" s="1">
        <v>43144</v>
      </c>
      <c r="B56">
        <v>-0.191</v>
      </c>
    </row>
    <row r="57" spans="1:2">
      <c r="A57" s="1">
        <v>43143</v>
      </c>
      <c r="B57">
        <v>-0.191</v>
      </c>
    </row>
    <row r="58" spans="1:2">
      <c r="A58" s="1">
        <v>43140</v>
      </c>
      <c r="B58">
        <v>-0.191</v>
      </c>
    </row>
    <row r="59" spans="1:2">
      <c r="A59" s="1">
        <v>43139</v>
      </c>
      <c r="B59">
        <v>-0.191</v>
      </c>
    </row>
    <row r="60" spans="1:2">
      <c r="A60" s="1">
        <v>43138</v>
      </c>
      <c r="B60">
        <v>-0.191</v>
      </c>
    </row>
    <row r="61" spans="1:2">
      <c r="A61" s="1">
        <v>43137</v>
      </c>
      <c r="B61">
        <v>-0.191</v>
      </c>
    </row>
    <row r="62" spans="1:2">
      <c r="A62" s="1">
        <v>43136</v>
      </c>
      <c r="B62">
        <v>-0.191</v>
      </c>
    </row>
    <row r="63" spans="1:2">
      <c r="A63" s="1">
        <v>43133</v>
      </c>
      <c r="B63">
        <v>-0.191</v>
      </c>
    </row>
    <row r="64" spans="1:2">
      <c r="A64" s="1">
        <v>43132</v>
      </c>
      <c r="B64">
        <v>-0.191</v>
      </c>
    </row>
    <row r="65" spans="1:2">
      <c r="A65" s="1">
        <v>43131</v>
      </c>
      <c r="B65">
        <v>-0.191</v>
      </c>
    </row>
    <row r="66" spans="1:2">
      <c r="A66" s="1">
        <v>43130</v>
      </c>
      <c r="B66">
        <v>-0.191</v>
      </c>
    </row>
    <row r="67" spans="1:2">
      <c r="A67" s="1">
        <v>43129</v>
      </c>
      <c r="B67">
        <v>-0.191</v>
      </c>
    </row>
    <row r="68" spans="1:2">
      <c r="A68" s="1">
        <v>43126</v>
      </c>
      <c r="B68">
        <v>-0.191</v>
      </c>
    </row>
    <row r="69" spans="1:2">
      <c r="A69" s="1">
        <v>43125</v>
      </c>
      <c r="B69">
        <v>-0.191</v>
      </c>
    </row>
    <row r="70" spans="1:2">
      <c r="A70" s="1">
        <v>43124</v>
      </c>
      <c r="B70">
        <v>-0.192</v>
      </c>
    </row>
    <row r="71" spans="1:2">
      <c r="A71" s="1">
        <v>43123</v>
      </c>
      <c r="B71">
        <v>-0.191</v>
      </c>
    </row>
    <row r="72" spans="1:2">
      <c r="A72" s="1">
        <v>43122</v>
      </c>
      <c r="B72">
        <v>-0.191</v>
      </c>
    </row>
    <row r="73" spans="1:2">
      <c r="A73" s="1">
        <v>43119</v>
      </c>
      <c r="B73">
        <v>-0.191</v>
      </c>
    </row>
    <row r="74" spans="1:2">
      <c r="A74" s="1">
        <v>43118</v>
      </c>
      <c r="B74">
        <v>-0.191</v>
      </c>
    </row>
    <row r="75" spans="1:2">
      <c r="A75" s="1">
        <v>43117</v>
      </c>
      <c r="B75">
        <v>-0.186</v>
      </c>
    </row>
    <row r="76" spans="1:2">
      <c r="A76" s="1">
        <v>43116</v>
      </c>
      <c r="B76">
        <v>-0.186</v>
      </c>
    </row>
    <row r="77" spans="1:2">
      <c r="A77" s="1">
        <v>43115</v>
      </c>
      <c r="B77">
        <v>-0.187</v>
      </c>
    </row>
    <row r="78" spans="1:2">
      <c r="A78" s="1">
        <v>43112</v>
      </c>
      <c r="B78">
        <v>-0.186</v>
      </c>
    </row>
    <row r="79" spans="1:2">
      <c r="A79" s="1">
        <v>43111</v>
      </c>
      <c r="B79">
        <v>-0.188</v>
      </c>
    </row>
    <row r="80" spans="1:2">
      <c r="A80" s="1">
        <v>43110</v>
      </c>
      <c r="B80">
        <v>-0.186</v>
      </c>
    </row>
    <row r="81" spans="1:2">
      <c r="A81" s="1">
        <v>43109</v>
      </c>
      <c r="B81">
        <v>-0.187</v>
      </c>
    </row>
    <row r="82" spans="1:2">
      <c r="A82" s="1">
        <v>43108</v>
      </c>
      <c r="B82">
        <v>-0.187</v>
      </c>
    </row>
    <row r="83" spans="1:2">
      <c r="A83" s="1">
        <v>43105</v>
      </c>
      <c r="B83">
        <v>-0.187</v>
      </c>
    </row>
    <row r="84" spans="1:2">
      <c r="A84" s="1">
        <v>43104</v>
      </c>
      <c r="B84">
        <v>-0.187</v>
      </c>
    </row>
    <row r="85" spans="1:2">
      <c r="A85" s="1">
        <v>43103</v>
      </c>
      <c r="B85">
        <v>-0.187</v>
      </c>
    </row>
    <row r="86" spans="1:2">
      <c r="A86" s="1">
        <v>43102</v>
      </c>
      <c r="B86">
        <v>-0.186</v>
      </c>
    </row>
    <row r="87" spans="1:2">
      <c r="A87" s="1">
        <v>43098</v>
      </c>
      <c r="B87">
        <v>-0.186</v>
      </c>
    </row>
    <row r="88" spans="1:2">
      <c r="A88" s="1">
        <v>43097</v>
      </c>
      <c r="B88">
        <v>-0.186</v>
      </c>
    </row>
    <row r="89" spans="1:2">
      <c r="A89" s="1">
        <v>43096</v>
      </c>
      <c r="B89">
        <v>-0.186</v>
      </c>
    </row>
    <row r="90" spans="1:2">
      <c r="A90" s="1">
        <v>43091</v>
      </c>
      <c r="B90">
        <v>-0.186</v>
      </c>
    </row>
    <row r="91" spans="1:2">
      <c r="A91" s="1">
        <v>43090</v>
      </c>
      <c r="B91">
        <v>-0.186</v>
      </c>
    </row>
    <row r="92" spans="1:2">
      <c r="A92" s="1">
        <v>43089</v>
      </c>
      <c r="B92">
        <v>-0.188</v>
      </c>
    </row>
    <row r="93" spans="1:2">
      <c r="A93" s="1">
        <v>43088</v>
      </c>
      <c r="B93">
        <v>-0.19400000000000001</v>
      </c>
    </row>
    <row r="94" spans="1:2">
      <c r="A94" s="1">
        <v>43087</v>
      </c>
      <c r="B94">
        <v>-0.19400000000000001</v>
      </c>
    </row>
    <row r="95" spans="1:2">
      <c r="A95" s="1">
        <v>43084</v>
      </c>
      <c r="B95">
        <v>-0.193</v>
      </c>
    </row>
    <row r="96" spans="1:2">
      <c r="A96" s="1">
        <v>43083</v>
      </c>
      <c r="B96">
        <v>-0.192</v>
      </c>
    </row>
    <row r="97" spans="1:2">
      <c r="A97" s="1">
        <v>43082</v>
      </c>
      <c r="B97">
        <v>-0.191</v>
      </c>
    </row>
    <row r="98" spans="1:2">
      <c r="A98" s="1">
        <v>43081</v>
      </c>
      <c r="B98">
        <v>-0.191</v>
      </c>
    </row>
    <row r="99" spans="1:2">
      <c r="A99" s="1">
        <v>43080</v>
      </c>
      <c r="B99">
        <v>-0.191</v>
      </c>
    </row>
    <row r="100" spans="1:2">
      <c r="A100" s="1">
        <v>43077</v>
      </c>
      <c r="B100">
        <v>-0.191</v>
      </c>
    </row>
    <row r="101" spans="1:2">
      <c r="A101" s="1">
        <v>43076</v>
      </c>
      <c r="B101">
        <v>-0.19</v>
      </c>
    </row>
    <row r="102" spans="1:2">
      <c r="A102" s="1">
        <v>43075</v>
      </c>
      <c r="B102">
        <v>-0.191</v>
      </c>
    </row>
    <row r="103" spans="1:2">
      <c r="A103" s="1">
        <v>43074</v>
      </c>
      <c r="B103">
        <v>-0.191</v>
      </c>
    </row>
    <row r="104" spans="1:2">
      <c r="A104" s="1">
        <v>43073</v>
      </c>
      <c r="B104">
        <v>-0.19</v>
      </c>
    </row>
    <row r="105" spans="1:2">
      <c r="A105" s="1">
        <v>43070</v>
      </c>
      <c r="B105">
        <v>-0.188</v>
      </c>
    </row>
    <row r="106" spans="1:2">
      <c r="A106" s="1">
        <v>43069</v>
      </c>
      <c r="B106">
        <v>-0.188</v>
      </c>
    </row>
    <row r="107" spans="1:2">
      <c r="A107" s="1">
        <v>43068</v>
      </c>
      <c r="B107">
        <v>-0.187</v>
      </c>
    </row>
    <row r="108" spans="1:2">
      <c r="A108" s="1">
        <v>43067</v>
      </c>
      <c r="B108">
        <v>-0.186</v>
      </c>
    </row>
    <row r="109" spans="1:2">
      <c r="A109" s="1">
        <v>43066</v>
      </c>
      <c r="B109">
        <v>-0.186</v>
      </c>
    </row>
    <row r="110" spans="1:2">
      <c r="A110" s="1">
        <v>43063</v>
      </c>
      <c r="B110">
        <v>-0.186</v>
      </c>
    </row>
    <row r="111" spans="1:2">
      <c r="A111" s="1">
        <v>43062</v>
      </c>
      <c r="B111">
        <v>-0.186</v>
      </c>
    </row>
    <row r="112" spans="1:2">
      <c r="A112" s="1">
        <v>43061</v>
      </c>
      <c r="B112">
        <v>-0.186</v>
      </c>
    </row>
    <row r="113" spans="1:2">
      <c r="A113" s="1">
        <v>43060</v>
      </c>
      <c r="B113">
        <v>-0.186</v>
      </c>
    </row>
    <row r="114" spans="1:2">
      <c r="A114" s="1">
        <v>43059</v>
      </c>
      <c r="B114">
        <v>-0.187</v>
      </c>
    </row>
    <row r="115" spans="1:2">
      <c r="A115" s="1">
        <v>43056</v>
      </c>
      <c r="B115">
        <v>-0.192</v>
      </c>
    </row>
    <row r="116" spans="1:2">
      <c r="A116" s="1">
        <v>43055</v>
      </c>
      <c r="B116">
        <v>-0.192</v>
      </c>
    </row>
    <row r="117" spans="1:2">
      <c r="A117" s="1">
        <v>43054</v>
      </c>
      <c r="B117">
        <v>-0.192</v>
      </c>
    </row>
    <row r="118" spans="1:2">
      <c r="A118" s="1">
        <v>43053</v>
      </c>
      <c r="B118">
        <v>-0.191</v>
      </c>
    </row>
    <row r="119" spans="1:2">
      <c r="A119" s="1">
        <v>43052</v>
      </c>
      <c r="B119">
        <v>-0.191</v>
      </c>
    </row>
    <row r="120" spans="1:2">
      <c r="A120" s="1">
        <v>43049</v>
      </c>
      <c r="B120">
        <v>-0.191</v>
      </c>
    </row>
    <row r="121" spans="1:2">
      <c r="A121" s="1">
        <v>43048</v>
      </c>
      <c r="B121">
        <v>-0.191</v>
      </c>
    </row>
    <row r="122" spans="1:2">
      <c r="A122" s="1">
        <v>43047</v>
      </c>
      <c r="B122">
        <v>-0.191</v>
      </c>
    </row>
    <row r="123" spans="1:2">
      <c r="A123" s="1">
        <v>43046</v>
      </c>
      <c r="B123">
        <v>-0.19</v>
      </c>
    </row>
    <row r="124" spans="1:2">
      <c r="A124" s="1">
        <v>43045</v>
      </c>
      <c r="B124">
        <v>-0.191</v>
      </c>
    </row>
    <row r="125" spans="1:2">
      <c r="A125" s="1">
        <v>43042</v>
      </c>
      <c r="B125">
        <v>-0.191</v>
      </c>
    </row>
    <row r="126" spans="1:2">
      <c r="A126" s="1">
        <v>43041</v>
      </c>
      <c r="B126">
        <v>-0.189</v>
      </c>
    </row>
    <row r="127" spans="1:2">
      <c r="A127" s="1">
        <v>43040</v>
      </c>
      <c r="B127">
        <v>-0.187</v>
      </c>
    </row>
    <row r="128" spans="1:2">
      <c r="A128" s="1">
        <v>43039</v>
      </c>
      <c r="B128">
        <v>-0.185</v>
      </c>
    </row>
    <row r="129" spans="1:2">
      <c r="A129" s="1">
        <v>43038</v>
      </c>
      <c r="B129">
        <v>-0.185</v>
      </c>
    </row>
    <row r="130" spans="1:2">
      <c r="A130" s="1">
        <v>43035</v>
      </c>
      <c r="B130">
        <v>-0.184</v>
      </c>
    </row>
    <row r="131" spans="1:2">
      <c r="A131" s="1">
        <v>43034</v>
      </c>
      <c r="B131">
        <v>-0.183</v>
      </c>
    </row>
    <row r="132" spans="1:2">
      <c r="A132" s="1">
        <v>43033</v>
      </c>
      <c r="B132">
        <v>-0.183</v>
      </c>
    </row>
    <row r="133" spans="1:2">
      <c r="A133" s="1">
        <v>43032</v>
      </c>
      <c r="B133">
        <v>-0.183</v>
      </c>
    </row>
    <row r="134" spans="1:2">
      <c r="A134" s="1">
        <v>43031</v>
      </c>
      <c r="B134">
        <v>-0.183</v>
      </c>
    </row>
    <row r="135" spans="1:2">
      <c r="A135" s="1">
        <v>43028</v>
      </c>
      <c r="B135">
        <v>-0.183</v>
      </c>
    </row>
    <row r="136" spans="1:2">
      <c r="A136" s="1">
        <v>43027</v>
      </c>
      <c r="B136">
        <v>-0.183</v>
      </c>
    </row>
    <row r="137" spans="1:2">
      <c r="A137" s="1">
        <v>43026</v>
      </c>
      <c r="B137">
        <v>-0.183</v>
      </c>
    </row>
    <row r="138" spans="1:2">
      <c r="A138" s="1">
        <v>43025</v>
      </c>
      <c r="B138">
        <v>-0.183</v>
      </c>
    </row>
    <row r="139" spans="1:2">
      <c r="A139" s="1">
        <v>43024</v>
      </c>
      <c r="B139">
        <v>-0.182</v>
      </c>
    </row>
    <row r="140" spans="1:2">
      <c r="A140" s="1">
        <v>43021</v>
      </c>
      <c r="B140">
        <v>-0.18099999999999999</v>
      </c>
    </row>
    <row r="141" spans="1:2">
      <c r="A141" s="1">
        <v>43020</v>
      </c>
      <c r="B141">
        <v>-0.18099999999999999</v>
      </c>
    </row>
    <row r="142" spans="1:2">
      <c r="A142" s="1">
        <v>43019</v>
      </c>
      <c r="B142">
        <v>-0.18099999999999999</v>
      </c>
    </row>
    <row r="143" spans="1:2">
      <c r="A143" s="1">
        <v>43018</v>
      </c>
      <c r="B143">
        <v>-0.18099999999999999</v>
      </c>
    </row>
    <row r="144" spans="1:2">
      <c r="A144" s="1">
        <v>43017</v>
      </c>
      <c r="B144">
        <v>-0.17599999999999999</v>
      </c>
    </row>
    <row r="145" spans="1:2">
      <c r="A145" s="1">
        <v>43014</v>
      </c>
      <c r="B145">
        <v>-0.17299999999999999</v>
      </c>
    </row>
    <row r="146" spans="1:2">
      <c r="A146" s="1">
        <v>43013</v>
      </c>
      <c r="B146">
        <v>-0.17100000000000001</v>
      </c>
    </row>
    <row r="147" spans="1:2">
      <c r="A147" s="1">
        <v>43012</v>
      </c>
      <c r="B147">
        <v>-0.16800000000000001</v>
      </c>
    </row>
    <row r="148" spans="1:2">
      <c r="A148" s="1">
        <v>43011</v>
      </c>
      <c r="B148">
        <v>-0.17100000000000001</v>
      </c>
    </row>
    <row r="149" spans="1:2">
      <c r="A149" s="1">
        <v>43010</v>
      </c>
      <c r="B149">
        <v>-0.17199999999999999</v>
      </c>
    </row>
    <row r="150" spans="1:2">
      <c r="A150" s="1">
        <v>43007</v>
      </c>
      <c r="B150">
        <v>-0.17199999999999999</v>
      </c>
    </row>
    <row r="151" spans="1:2">
      <c r="A151" s="1">
        <v>43006</v>
      </c>
      <c r="B151">
        <v>-0.17199999999999999</v>
      </c>
    </row>
    <row r="152" spans="1:2">
      <c r="A152" s="1">
        <v>43005</v>
      </c>
      <c r="B152">
        <v>-0.17100000000000001</v>
      </c>
    </row>
    <row r="153" spans="1:2">
      <c r="A153" s="1">
        <v>43004</v>
      </c>
      <c r="B153">
        <v>-0.17100000000000001</v>
      </c>
    </row>
    <row r="154" spans="1:2">
      <c r="A154" s="1">
        <v>43003</v>
      </c>
      <c r="B154">
        <v>-0.17100000000000001</v>
      </c>
    </row>
    <row r="155" spans="1:2">
      <c r="A155" s="1">
        <v>43000</v>
      </c>
      <c r="B155">
        <v>-0.17100000000000001</v>
      </c>
    </row>
    <row r="156" spans="1:2">
      <c r="A156" s="1">
        <v>42999</v>
      </c>
      <c r="B156">
        <v>-0.17100000000000001</v>
      </c>
    </row>
    <row r="157" spans="1:2">
      <c r="A157" s="1">
        <v>42998</v>
      </c>
      <c r="B157">
        <v>-0.17100000000000001</v>
      </c>
    </row>
    <row r="158" spans="1:2">
      <c r="A158" s="1">
        <v>42997</v>
      </c>
      <c r="B158">
        <v>-0.17100000000000001</v>
      </c>
    </row>
    <row r="159" spans="1:2">
      <c r="A159" s="1">
        <v>42996</v>
      </c>
      <c r="B159">
        <v>-0.17100000000000001</v>
      </c>
    </row>
    <row r="160" spans="1:2">
      <c r="A160" s="1">
        <v>42993</v>
      </c>
      <c r="B160">
        <v>-0.17100000000000001</v>
      </c>
    </row>
    <row r="161" spans="1:2">
      <c r="A161" s="1">
        <v>42992</v>
      </c>
      <c r="B161">
        <v>-0.17100000000000001</v>
      </c>
    </row>
    <row r="162" spans="1:2">
      <c r="A162" s="1">
        <v>42991</v>
      </c>
      <c r="B162">
        <v>-0.16900000000000001</v>
      </c>
    </row>
    <row r="163" spans="1:2">
      <c r="A163" s="1">
        <v>42990</v>
      </c>
      <c r="B163">
        <v>-0.16900000000000001</v>
      </c>
    </row>
    <row r="164" spans="1:2">
      <c r="A164" s="1">
        <v>42989</v>
      </c>
      <c r="B164">
        <v>-0.16800000000000001</v>
      </c>
    </row>
    <row r="165" spans="1:2">
      <c r="A165" s="1">
        <v>42986</v>
      </c>
      <c r="B165">
        <v>-0.16600000000000001</v>
      </c>
    </row>
    <row r="166" spans="1:2">
      <c r="A166" s="1">
        <v>42985</v>
      </c>
      <c r="B166">
        <v>-0.16200000000000001</v>
      </c>
    </row>
    <row r="167" spans="1:2">
      <c r="A167" s="1">
        <v>42984</v>
      </c>
      <c r="B167">
        <v>-0.16300000000000001</v>
      </c>
    </row>
    <row r="168" spans="1:2">
      <c r="A168" s="1">
        <v>42983</v>
      </c>
      <c r="B168">
        <v>-0.161</v>
      </c>
    </row>
    <row r="169" spans="1:2">
      <c r="A169" s="1">
        <v>42982</v>
      </c>
      <c r="B169">
        <v>-0.161</v>
      </c>
    </row>
    <row r="170" spans="1:2">
      <c r="A170" s="1">
        <v>42979</v>
      </c>
      <c r="B170">
        <v>-0.161</v>
      </c>
    </row>
    <row r="171" spans="1:2">
      <c r="A171" s="1">
        <v>42978</v>
      </c>
      <c r="B171">
        <v>-0.161</v>
      </c>
    </row>
    <row r="172" spans="1:2">
      <c r="A172" s="1">
        <v>42977</v>
      </c>
      <c r="B172">
        <v>-0.161</v>
      </c>
    </row>
    <row r="173" spans="1:2">
      <c r="A173" s="1">
        <v>42976</v>
      </c>
      <c r="B173">
        <v>-0.16</v>
      </c>
    </row>
    <row r="174" spans="1:2">
      <c r="A174" s="1">
        <v>42975</v>
      </c>
      <c r="B174">
        <v>-0.159</v>
      </c>
    </row>
    <row r="175" spans="1:2">
      <c r="A175" s="1">
        <v>42972</v>
      </c>
      <c r="B175">
        <v>-0.159</v>
      </c>
    </row>
    <row r="176" spans="1:2">
      <c r="A176" s="1">
        <v>42971</v>
      </c>
      <c r="B176">
        <v>-0.159</v>
      </c>
    </row>
    <row r="177" spans="1:2">
      <c r="A177" s="1">
        <v>42970</v>
      </c>
      <c r="B177">
        <v>-0.159</v>
      </c>
    </row>
    <row r="178" spans="1:2">
      <c r="A178" s="1">
        <v>42969</v>
      </c>
      <c r="B178">
        <v>-0.158</v>
      </c>
    </row>
    <row r="179" spans="1:2">
      <c r="A179" s="1">
        <v>42968</v>
      </c>
      <c r="B179">
        <v>-0.158</v>
      </c>
    </row>
    <row r="180" spans="1:2">
      <c r="A180" s="1">
        <v>42965</v>
      </c>
      <c r="B180">
        <v>-0.158</v>
      </c>
    </row>
    <row r="181" spans="1:2">
      <c r="A181" s="1">
        <v>42964</v>
      </c>
      <c r="B181">
        <v>-0.158</v>
      </c>
    </row>
    <row r="182" spans="1:2">
      <c r="A182" s="1">
        <v>42963</v>
      </c>
      <c r="B182">
        <v>-0.157</v>
      </c>
    </row>
    <row r="183" spans="1:2">
      <c r="A183" s="1">
        <v>42962</v>
      </c>
      <c r="B183">
        <v>-0.157</v>
      </c>
    </row>
    <row r="184" spans="1:2">
      <c r="A184" s="1">
        <v>42961</v>
      </c>
      <c r="B184">
        <v>-0.158</v>
      </c>
    </row>
    <row r="185" spans="1:2">
      <c r="A185" s="1">
        <v>42958</v>
      </c>
      <c r="B185">
        <v>-0.156</v>
      </c>
    </row>
    <row r="186" spans="1:2">
      <c r="A186" s="1">
        <v>42957</v>
      </c>
      <c r="B186">
        <v>-0.154</v>
      </c>
    </row>
    <row r="187" spans="1:2">
      <c r="A187" s="1">
        <v>42956</v>
      </c>
      <c r="B187">
        <v>-0.153</v>
      </c>
    </row>
    <row r="188" spans="1:2">
      <c r="A188" s="1">
        <v>42955</v>
      </c>
      <c r="B188">
        <v>-0.152</v>
      </c>
    </row>
    <row r="189" spans="1:2">
      <c r="A189" s="1">
        <v>42954</v>
      </c>
      <c r="B189">
        <v>-0.152</v>
      </c>
    </row>
    <row r="190" spans="1:2">
      <c r="A190" s="1">
        <v>42951</v>
      </c>
      <c r="B190">
        <v>-0.151</v>
      </c>
    </row>
    <row r="191" spans="1:2">
      <c r="A191" s="1">
        <v>42950</v>
      </c>
      <c r="B191">
        <v>-0.152</v>
      </c>
    </row>
    <row r="192" spans="1:2">
      <c r="A192" s="1">
        <v>42949</v>
      </c>
      <c r="B192">
        <v>-0.153</v>
      </c>
    </row>
    <row r="193" spans="1:2">
      <c r="A193" s="1">
        <v>42948</v>
      </c>
      <c r="B193">
        <v>-0.151</v>
      </c>
    </row>
    <row r="194" spans="1:2">
      <c r="A194" s="1">
        <v>42947</v>
      </c>
      <c r="B194">
        <v>-0.151</v>
      </c>
    </row>
    <row r="195" spans="1:2">
      <c r="A195" s="1">
        <v>42944</v>
      </c>
      <c r="B195">
        <v>-0.152</v>
      </c>
    </row>
    <row r="196" spans="1:2">
      <c r="A196" s="1">
        <v>42943</v>
      </c>
      <c r="B196">
        <v>-0.153</v>
      </c>
    </row>
    <row r="197" spans="1:2">
      <c r="A197" s="1">
        <v>42942</v>
      </c>
      <c r="B197">
        <v>-0.153</v>
      </c>
    </row>
    <row r="198" spans="1:2">
      <c r="A198" s="1">
        <v>42941</v>
      </c>
      <c r="B198">
        <v>-0.153</v>
      </c>
    </row>
    <row r="199" spans="1:2">
      <c r="A199" s="1">
        <v>42940</v>
      </c>
      <c r="B199">
        <v>-0.153</v>
      </c>
    </row>
    <row r="200" spans="1:2">
      <c r="A200" s="1">
        <v>42937</v>
      </c>
      <c r="B200">
        <v>-0.152</v>
      </c>
    </row>
    <row r="201" spans="1:2">
      <c r="A201" s="1">
        <v>42936</v>
      </c>
      <c r="B201">
        <v>-0.151</v>
      </c>
    </row>
    <row r="202" spans="1:2">
      <c r="A202" s="1">
        <v>42935</v>
      </c>
      <c r="B202">
        <v>-0.151</v>
      </c>
    </row>
    <row r="203" spans="1:2">
      <c r="A203" s="1">
        <v>42934</v>
      </c>
      <c r="B203">
        <v>-0.151</v>
      </c>
    </row>
    <row r="204" spans="1:2">
      <c r="A204" s="1">
        <v>42933</v>
      </c>
      <c r="B204">
        <v>-0.151</v>
      </c>
    </row>
    <row r="205" spans="1:2">
      <c r="A205" s="1">
        <v>42930</v>
      </c>
      <c r="B205">
        <v>-0.151</v>
      </c>
    </row>
    <row r="206" spans="1:2">
      <c r="A206" s="1">
        <v>42929</v>
      </c>
      <c r="B206">
        <v>-0.151</v>
      </c>
    </row>
    <row r="207" spans="1:2">
      <c r="A207" s="1">
        <v>42928</v>
      </c>
      <c r="B207">
        <v>-0.154</v>
      </c>
    </row>
    <row r="208" spans="1:2">
      <c r="A208" s="1">
        <v>42927</v>
      </c>
      <c r="B208">
        <v>-0.155</v>
      </c>
    </row>
    <row r="209" spans="1:2">
      <c r="A209" s="1">
        <v>42926</v>
      </c>
      <c r="B209">
        <v>-0.156</v>
      </c>
    </row>
    <row r="210" spans="1:2">
      <c r="A210" s="1">
        <v>42923</v>
      </c>
      <c r="B210">
        <v>-0.161</v>
      </c>
    </row>
    <row r="211" spans="1:2">
      <c r="A211" s="1">
        <v>42922</v>
      </c>
      <c r="B211">
        <v>-0.161</v>
      </c>
    </row>
    <row r="212" spans="1:2">
      <c r="A212" s="1">
        <v>42921</v>
      </c>
      <c r="B212">
        <v>-0.16</v>
      </c>
    </row>
    <row r="213" spans="1:2">
      <c r="A213" s="1">
        <v>42920</v>
      </c>
      <c r="B213">
        <v>-0.159</v>
      </c>
    </row>
    <row r="214" spans="1:2">
      <c r="A214" s="1">
        <v>42919</v>
      </c>
      <c r="B214">
        <v>-0.157</v>
      </c>
    </row>
    <row r="215" spans="1:2">
      <c r="A215" s="1">
        <v>42916</v>
      </c>
      <c r="B215">
        <v>-0.156</v>
      </c>
    </row>
    <row r="216" spans="1:2">
      <c r="A216" s="1">
        <v>42915</v>
      </c>
      <c r="B216">
        <v>-0.156</v>
      </c>
    </row>
    <row r="217" spans="1:2">
      <c r="A217" s="1">
        <v>42914</v>
      </c>
      <c r="B217">
        <v>-0.158</v>
      </c>
    </row>
    <row r="218" spans="1:2">
      <c r="A218" s="1">
        <v>42913</v>
      </c>
      <c r="B218">
        <v>-0.161</v>
      </c>
    </row>
    <row r="219" spans="1:2">
      <c r="A219" s="1">
        <v>42912</v>
      </c>
      <c r="B219">
        <v>-0.161</v>
      </c>
    </row>
    <row r="220" spans="1:2">
      <c r="A220" s="1">
        <v>42909</v>
      </c>
      <c r="B220">
        <v>-0.16300000000000001</v>
      </c>
    </row>
    <row r="221" spans="1:2">
      <c r="A221" s="1">
        <v>42908</v>
      </c>
      <c r="B221">
        <v>-0.161</v>
      </c>
    </row>
    <row r="222" spans="1:2">
      <c r="A222" s="1">
        <v>42907</v>
      </c>
      <c r="B222">
        <v>-0.161</v>
      </c>
    </row>
    <row r="223" spans="1:2">
      <c r="A223" s="1">
        <v>42906</v>
      </c>
      <c r="B223">
        <v>-0.159</v>
      </c>
    </row>
    <row r="224" spans="1:2">
      <c r="A224" s="1">
        <v>42905</v>
      </c>
      <c r="B224">
        <v>-0.156</v>
      </c>
    </row>
    <row r="225" spans="1:2">
      <c r="A225" s="1">
        <v>42902</v>
      </c>
      <c r="B225">
        <v>-0.154</v>
      </c>
    </row>
    <row r="226" spans="1:2">
      <c r="A226" s="1">
        <v>42901</v>
      </c>
      <c r="B226">
        <v>-0.152</v>
      </c>
    </row>
    <row r="227" spans="1:2">
      <c r="A227" s="1">
        <v>42900</v>
      </c>
      <c r="B227">
        <v>-0.152</v>
      </c>
    </row>
    <row r="228" spans="1:2">
      <c r="A228" s="1">
        <v>42899</v>
      </c>
      <c r="B228">
        <v>-0.14899999999999999</v>
      </c>
    </row>
    <row r="229" spans="1:2">
      <c r="A229" s="1">
        <v>42898</v>
      </c>
      <c r="B229">
        <v>-0.14699999999999999</v>
      </c>
    </row>
    <row r="230" spans="1:2">
      <c r="A230" s="1">
        <v>42895</v>
      </c>
      <c r="B230">
        <v>-0.14000000000000001</v>
      </c>
    </row>
    <row r="231" spans="1:2">
      <c r="A231" s="1">
        <v>42894</v>
      </c>
      <c r="B231">
        <v>-0.13400000000000001</v>
      </c>
    </row>
    <row r="232" spans="1:2">
      <c r="A232" s="1">
        <v>42893</v>
      </c>
      <c r="B232">
        <v>-0.13400000000000001</v>
      </c>
    </row>
    <row r="233" spans="1:2">
      <c r="A233" s="1">
        <v>42892</v>
      </c>
      <c r="B233">
        <v>-0.13300000000000001</v>
      </c>
    </row>
    <row r="234" spans="1:2">
      <c r="A234" s="1">
        <v>42891</v>
      </c>
      <c r="B234">
        <v>-0.13100000000000001</v>
      </c>
    </row>
    <row r="235" spans="1:2">
      <c r="A235" s="1">
        <v>42888</v>
      </c>
      <c r="B235">
        <v>-0.13100000000000001</v>
      </c>
    </row>
    <row r="236" spans="1:2">
      <c r="A236" s="1">
        <v>42887</v>
      </c>
      <c r="B236">
        <v>-0.13100000000000001</v>
      </c>
    </row>
    <row r="237" spans="1:2">
      <c r="A237" s="1">
        <v>42886</v>
      </c>
      <c r="B237">
        <v>-0.13100000000000001</v>
      </c>
    </row>
    <row r="238" spans="1:2">
      <c r="A238" s="1">
        <v>42885</v>
      </c>
      <c r="B238">
        <v>-0.13100000000000001</v>
      </c>
    </row>
    <row r="239" spans="1:2">
      <c r="A239" s="1">
        <v>42884</v>
      </c>
      <c r="B239">
        <v>-0.13100000000000001</v>
      </c>
    </row>
    <row r="240" spans="1:2">
      <c r="A240" s="1">
        <v>42881</v>
      </c>
      <c r="B240">
        <v>-0.13</v>
      </c>
    </row>
    <row r="241" spans="1:2">
      <c r="A241" s="1">
        <v>42880</v>
      </c>
      <c r="B241">
        <v>-0.129</v>
      </c>
    </row>
    <row r="242" spans="1:2">
      <c r="A242" s="1">
        <v>42879</v>
      </c>
      <c r="B242">
        <v>-0.129</v>
      </c>
    </row>
    <row r="243" spans="1:2">
      <c r="A243" s="1">
        <v>42878</v>
      </c>
      <c r="B243">
        <v>-0.129</v>
      </c>
    </row>
    <row r="244" spans="1:2">
      <c r="A244" s="1">
        <v>42877</v>
      </c>
      <c r="B244">
        <v>-0.129</v>
      </c>
    </row>
    <row r="245" spans="1:2">
      <c r="A245" s="1">
        <v>42874</v>
      </c>
      <c r="B245">
        <v>-0.129</v>
      </c>
    </row>
    <row r="246" spans="1:2">
      <c r="A246" s="1">
        <v>42873</v>
      </c>
      <c r="B246">
        <v>-0.129</v>
      </c>
    </row>
    <row r="247" spans="1:2">
      <c r="A247" s="1">
        <v>42872</v>
      </c>
      <c r="B247">
        <v>-0.129</v>
      </c>
    </row>
    <row r="248" spans="1:2">
      <c r="A248" s="1">
        <v>42871</v>
      </c>
      <c r="B248">
        <v>-0.128</v>
      </c>
    </row>
    <row r="249" spans="1:2">
      <c r="A249" s="1">
        <v>42870</v>
      </c>
      <c r="B249">
        <v>-0.127</v>
      </c>
    </row>
    <row r="250" spans="1:2">
      <c r="A250" s="1">
        <v>42867</v>
      </c>
      <c r="B250">
        <v>-0.127</v>
      </c>
    </row>
    <row r="251" spans="1:2">
      <c r="A251" s="1">
        <v>42866</v>
      </c>
      <c r="B251">
        <v>-0.124</v>
      </c>
    </row>
    <row r="252" spans="1:2">
      <c r="A252" s="1">
        <v>42865</v>
      </c>
      <c r="B252">
        <v>-0.124</v>
      </c>
    </row>
    <row r="253" spans="1:2">
      <c r="A253" s="1">
        <v>42864</v>
      </c>
      <c r="B253">
        <v>-0.123</v>
      </c>
    </row>
    <row r="254" spans="1:2">
      <c r="A254" s="1">
        <v>42863</v>
      </c>
      <c r="B254">
        <v>-0.124</v>
      </c>
    </row>
    <row r="255" spans="1:2">
      <c r="A255" s="1">
        <v>42860</v>
      </c>
      <c r="B255">
        <v>-0.124</v>
      </c>
    </row>
    <row r="256" spans="1:2">
      <c r="A256" s="1">
        <v>42859</v>
      </c>
      <c r="B256">
        <v>-0.126</v>
      </c>
    </row>
    <row r="257" spans="1:2">
      <c r="A257" s="1">
        <v>42858</v>
      </c>
      <c r="B257">
        <v>-0.125</v>
      </c>
    </row>
    <row r="258" spans="1:2">
      <c r="A258" s="1">
        <v>42857</v>
      </c>
      <c r="B258">
        <v>-0.121</v>
      </c>
    </row>
    <row r="259" spans="1:2">
      <c r="A259" s="1">
        <v>42853</v>
      </c>
      <c r="B259">
        <v>-0.121</v>
      </c>
    </row>
    <row r="260" spans="1:2">
      <c r="A260" s="1">
        <v>42852</v>
      </c>
      <c r="B260">
        <v>-0.121</v>
      </c>
    </row>
    <row r="261" spans="1:2">
      <c r="A261" s="1">
        <v>42851</v>
      </c>
      <c r="B261">
        <v>-0.121</v>
      </c>
    </row>
    <row r="262" spans="1:2">
      <c r="A262" s="1">
        <v>42850</v>
      </c>
      <c r="B262">
        <v>-0.121</v>
      </c>
    </row>
    <row r="263" spans="1:2">
      <c r="A263" s="1">
        <v>42849</v>
      </c>
      <c r="B263">
        <v>-0.121</v>
      </c>
    </row>
    <row r="264" spans="1:2">
      <c r="A264" s="1">
        <v>42846</v>
      </c>
      <c r="B264">
        <v>-0.124</v>
      </c>
    </row>
    <row r="265" spans="1:2">
      <c r="A265" s="1">
        <v>42845</v>
      </c>
      <c r="B265">
        <v>-0.124</v>
      </c>
    </row>
    <row r="266" spans="1:2">
      <c r="A266" s="1">
        <v>42844</v>
      </c>
      <c r="B266">
        <v>-0.123</v>
      </c>
    </row>
    <row r="267" spans="1:2">
      <c r="A267" s="1">
        <v>42843</v>
      </c>
      <c r="B267">
        <v>-0.122</v>
      </c>
    </row>
    <row r="268" spans="1:2">
      <c r="A268" s="1">
        <v>42838</v>
      </c>
      <c r="B268">
        <v>-0.12</v>
      </c>
    </row>
    <row r="269" spans="1:2">
      <c r="A269" s="1">
        <v>42837</v>
      </c>
      <c r="B269">
        <v>-0.12</v>
      </c>
    </row>
    <row r="270" spans="1:2">
      <c r="A270" s="1">
        <v>42836</v>
      </c>
      <c r="B270">
        <v>-0.11899999999999999</v>
      </c>
    </row>
    <row r="271" spans="1:2">
      <c r="A271" s="1">
        <v>42835</v>
      </c>
      <c r="B271">
        <v>-0.11799999999999999</v>
      </c>
    </row>
    <row r="272" spans="1:2">
      <c r="A272" s="1">
        <v>42832</v>
      </c>
      <c r="B272">
        <v>-0.11600000000000001</v>
      </c>
    </row>
    <row r="273" spans="1:2">
      <c r="A273" s="1">
        <v>42831</v>
      </c>
      <c r="B273">
        <v>-0.115</v>
      </c>
    </row>
    <row r="274" spans="1:2">
      <c r="A274" s="1">
        <v>42830</v>
      </c>
      <c r="B274">
        <v>-0.114</v>
      </c>
    </row>
    <row r="275" spans="1:2">
      <c r="A275" s="1">
        <v>42829</v>
      </c>
      <c r="B275">
        <v>-0.111</v>
      </c>
    </row>
    <row r="276" spans="1:2">
      <c r="A276" s="1">
        <v>42828</v>
      </c>
      <c r="B276">
        <v>-0.111</v>
      </c>
    </row>
    <row r="277" spans="1:2">
      <c r="A277" s="1">
        <v>42825</v>
      </c>
      <c r="B277">
        <v>-0.109</v>
      </c>
    </row>
    <row r="278" spans="1:2">
      <c r="A278" s="1">
        <v>42824</v>
      </c>
      <c r="B278">
        <v>-0.109</v>
      </c>
    </row>
    <row r="279" spans="1:2">
      <c r="A279" s="1">
        <v>42823</v>
      </c>
      <c r="B279">
        <v>-0.109</v>
      </c>
    </row>
    <row r="280" spans="1:2">
      <c r="A280" s="1">
        <v>42822</v>
      </c>
      <c r="B280">
        <v>-0.11</v>
      </c>
    </row>
    <row r="281" spans="1:2">
      <c r="A281" s="1">
        <v>42821</v>
      </c>
      <c r="B281">
        <v>-0.109</v>
      </c>
    </row>
    <row r="282" spans="1:2">
      <c r="A282" s="1">
        <v>42818</v>
      </c>
      <c r="B282">
        <v>-0.107</v>
      </c>
    </row>
    <row r="283" spans="1:2">
      <c r="A283" s="1">
        <v>42817</v>
      </c>
      <c r="B283">
        <v>-0.107</v>
      </c>
    </row>
    <row r="284" spans="1:2">
      <c r="A284" s="1">
        <v>42816</v>
      </c>
      <c r="B284">
        <v>-0.106</v>
      </c>
    </row>
    <row r="285" spans="1:2">
      <c r="A285" s="1">
        <v>42815</v>
      </c>
      <c r="B285">
        <v>-0.106</v>
      </c>
    </row>
    <row r="286" spans="1:2">
      <c r="A286" s="1">
        <v>42814</v>
      </c>
      <c r="B286">
        <v>-0.109</v>
      </c>
    </row>
    <row r="287" spans="1:2">
      <c r="A287" s="1">
        <v>42811</v>
      </c>
      <c r="B287">
        <v>-0.109</v>
      </c>
    </row>
    <row r="288" spans="1:2">
      <c r="A288" s="1">
        <v>42810</v>
      </c>
      <c r="B288">
        <v>-0.111</v>
      </c>
    </row>
    <row r="289" spans="1:2">
      <c r="A289" s="1">
        <v>42809</v>
      </c>
      <c r="B289">
        <v>-0.11</v>
      </c>
    </row>
    <row r="290" spans="1:2">
      <c r="A290" s="1">
        <v>42808</v>
      </c>
      <c r="B290">
        <v>-0.108</v>
      </c>
    </row>
    <row r="291" spans="1:2">
      <c r="A291" s="1">
        <v>42807</v>
      </c>
      <c r="B291">
        <v>-0.108</v>
      </c>
    </row>
    <row r="292" spans="1:2">
      <c r="A292" s="1">
        <v>42804</v>
      </c>
      <c r="B292">
        <v>-0.109</v>
      </c>
    </row>
    <row r="293" spans="1:2">
      <c r="A293" s="1">
        <v>42803</v>
      </c>
      <c r="B293">
        <v>-0.111</v>
      </c>
    </row>
    <row r="294" spans="1:2">
      <c r="A294" s="1">
        <v>42802</v>
      </c>
      <c r="B294">
        <v>-0.111</v>
      </c>
    </row>
    <row r="295" spans="1:2">
      <c r="A295" s="1">
        <v>42801</v>
      </c>
      <c r="B295">
        <v>-0.111</v>
      </c>
    </row>
    <row r="296" spans="1:2">
      <c r="A296" s="1">
        <v>42800</v>
      </c>
      <c r="B296">
        <v>-0.111</v>
      </c>
    </row>
    <row r="297" spans="1:2">
      <c r="A297" s="1">
        <v>42797</v>
      </c>
      <c r="B297">
        <v>-0.113</v>
      </c>
    </row>
    <row r="298" spans="1:2">
      <c r="A298" s="1">
        <v>42796</v>
      </c>
      <c r="B298">
        <v>-0.114</v>
      </c>
    </row>
    <row r="299" spans="1:2">
      <c r="A299" s="1">
        <v>42795</v>
      </c>
      <c r="B299">
        <v>-0.114</v>
      </c>
    </row>
    <row r="300" spans="1:2">
      <c r="A300" s="1">
        <v>42794</v>
      </c>
      <c r="B300">
        <v>-0.114</v>
      </c>
    </row>
    <row r="301" spans="1:2">
      <c r="A301" s="1">
        <v>42793</v>
      </c>
      <c r="B301">
        <v>-0.113</v>
      </c>
    </row>
    <row r="302" spans="1:2">
      <c r="A302" s="1">
        <v>42790</v>
      </c>
      <c r="B302">
        <v>-0.113</v>
      </c>
    </row>
    <row r="303" spans="1:2">
      <c r="A303" s="1">
        <v>42789</v>
      </c>
      <c r="B303">
        <v>-0.111</v>
      </c>
    </row>
    <row r="304" spans="1:2">
      <c r="A304" s="1">
        <v>42788</v>
      </c>
      <c r="B304">
        <v>-0.111</v>
      </c>
    </row>
    <row r="305" spans="1:2">
      <c r="A305" s="1">
        <v>42787</v>
      </c>
      <c r="B305">
        <v>-0.111</v>
      </c>
    </row>
    <row r="306" spans="1:2">
      <c r="A306" s="1">
        <v>42786</v>
      </c>
      <c r="B306">
        <v>-0.109</v>
      </c>
    </row>
    <row r="307" spans="1:2">
      <c r="A307" s="1">
        <v>42783</v>
      </c>
      <c r="B307">
        <v>-0.109</v>
      </c>
    </row>
    <row r="308" spans="1:2">
      <c r="A308" s="1">
        <v>42782</v>
      </c>
      <c r="B308">
        <v>-0.106</v>
      </c>
    </row>
    <row r="309" spans="1:2">
      <c r="A309" s="1">
        <v>42781</v>
      </c>
      <c r="B309">
        <v>-0.104</v>
      </c>
    </row>
    <row r="310" spans="1:2">
      <c r="A310" s="1">
        <v>42780</v>
      </c>
      <c r="B310">
        <v>-0.104</v>
      </c>
    </row>
    <row r="311" spans="1:2">
      <c r="A311" s="1">
        <v>42779</v>
      </c>
      <c r="B311">
        <v>-0.10199999999999999</v>
      </c>
    </row>
    <row r="312" spans="1:2">
      <c r="A312" s="1">
        <v>42776</v>
      </c>
      <c r="B312">
        <v>-0.10100000000000001</v>
      </c>
    </row>
    <row r="313" spans="1:2">
      <c r="A313" s="1">
        <v>42775</v>
      </c>
      <c r="B313">
        <v>-0.10100000000000001</v>
      </c>
    </row>
    <row r="314" spans="1:2">
      <c r="A314" s="1">
        <v>42774</v>
      </c>
      <c r="B314">
        <v>-0.10100000000000001</v>
      </c>
    </row>
    <row r="315" spans="1:2">
      <c r="A315" s="1">
        <v>42773</v>
      </c>
      <c r="B315">
        <v>-0.10100000000000001</v>
      </c>
    </row>
    <row r="316" spans="1:2">
      <c r="A316" s="1">
        <v>42772</v>
      </c>
      <c r="B316">
        <v>-0.10100000000000001</v>
      </c>
    </row>
    <row r="317" spans="1:2">
      <c r="A317" s="1">
        <v>42769</v>
      </c>
      <c r="B317">
        <v>-0.10100000000000001</v>
      </c>
    </row>
    <row r="318" spans="1:2">
      <c r="A318" s="1">
        <v>42768</v>
      </c>
      <c r="B318">
        <v>-0.10199999999999999</v>
      </c>
    </row>
    <row r="319" spans="1:2">
      <c r="A319" s="1">
        <v>42767</v>
      </c>
      <c r="B319">
        <v>-0.10299999999999999</v>
      </c>
    </row>
    <row r="320" spans="1:2">
      <c r="A320" s="1">
        <v>42766</v>
      </c>
      <c r="B320">
        <v>-0.10100000000000001</v>
      </c>
    </row>
    <row r="321" spans="1:2">
      <c r="A321" s="1">
        <v>42765</v>
      </c>
      <c r="B321">
        <v>-0.1</v>
      </c>
    </row>
    <row r="322" spans="1:2">
      <c r="A322" s="1">
        <v>42762</v>
      </c>
      <c r="B322">
        <v>-0.10100000000000001</v>
      </c>
    </row>
    <row r="323" spans="1:2">
      <c r="A323" s="1">
        <v>42761</v>
      </c>
      <c r="B323">
        <v>-0.10199999999999999</v>
      </c>
    </row>
    <row r="324" spans="1:2">
      <c r="A324" s="1">
        <v>42760</v>
      </c>
      <c r="B324">
        <v>-0.10100000000000001</v>
      </c>
    </row>
    <row r="325" spans="1:2">
      <c r="A325" s="1">
        <v>42759</v>
      </c>
      <c r="B325">
        <v>-0.10100000000000001</v>
      </c>
    </row>
    <row r="326" spans="1:2">
      <c r="A326" s="1">
        <v>42758</v>
      </c>
      <c r="B326">
        <v>-0.10100000000000001</v>
      </c>
    </row>
    <row r="327" spans="1:2">
      <c r="A327" s="1">
        <v>42755</v>
      </c>
      <c r="B327">
        <v>-0.1</v>
      </c>
    </row>
    <row r="328" spans="1:2">
      <c r="A328" s="1">
        <v>42754</v>
      </c>
      <c r="B328">
        <v>-0.1</v>
      </c>
    </row>
    <row r="329" spans="1:2">
      <c r="A329" s="1">
        <v>42753</v>
      </c>
      <c r="B329">
        <v>-9.9000000000000005E-2</v>
      </c>
    </row>
    <row r="330" spans="1:2">
      <c r="A330" s="1">
        <v>42752</v>
      </c>
      <c r="B330">
        <v>-9.8000000000000004E-2</v>
      </c>
    </row>
    <row r="331" spans="1:2">
      <c r="A331" s="1">
        <v>42751</v>
      </c>
      <c r="B331">
        <v>-9.5000000000000001E-2</v>
      </c>
    </row>
    <row r="332" spans="1:2">
      <c r="A332" s="1">
        <v>42748</v>
      </c>
      <c r="B332">
        <v>-9.4E-2</v>
      </c>
    </row>
    <row r="333" spans="1:2">
      <c r="A333" s="1">
        <v>42747</v>
      </c>
      <c r="B333">
        <v>-9.2999999999999999E-2</v>
      </c>
    </row>
    <row r="334" spans="1:2">
      <c r="A334" s="1">
        <v>42746</v>
      </c>
      <c r="B334">
        <v>-9.0999999999999998E-2</v>
      </c>
    </row>
    <row r="335" spans="1:2">
      <c r="A335" s="1">
        <v>42745</v>
      </c>
      <c r="B335">
        <v>-0.09</v>
      </c>
    </row>
    <row r="336" spans="1:2">
      <c r="A336" s="1">
        <v>42744</v>
      </c>
      <c r="B336">
        <v>-8.7999999999999995E-2</v>
      </c>
    </row>
    <row r="337" spans="1:2">
      <c r="A337" s="1">
        <v>42741</v>
      </c>
      <c r="B337">
        <v>-8.6999999999999994E-2</v>
      </c>
    </row>
    <row r="338" spans="1:2">
      <c r="A338" s="1">
        <v>42740</v>
      </c>
      <c r="B338">
        <v>-8.5000000000000006E-2</v>
      </c>
    </row>
    <row r="339" spans="1:2">
      <c r="A339" s="1">
        <v>42739</v>
      </c>
      <c r="B339">
        <v>-8.5000000000000006E-2</v>
      </c>
    </row>
    <row r="340" spans="1:2">
      <c r="A340" s="1">
        <v>42738</v>
      </c>
      <c r="B340">
        <v>-8.4000000000000005E-2</v>
      </c>
    </row>
    <row r="341" spans="1:2">
      <c r="A341" s="1">
        <v>42737</v>
      </c>
      <c r="B341">
        <v>-8.3000000000000004E-2</v>
      </c>
    </row>
    <row r="342" spans="1:2">
      <c r="A342" s="1">
        <v>42734</v>
      </c>
      <c r="B342">
        <v>-8.2000000000000003E-2</v>
      </c>
    </row>
    <row r="343" spans="1:2">
      <c r="A343" s="1">
        <v>42733</v>
      </c>
      <c r="B343">
        <v>-8.1000000000000003E-2</v>
      </c>
    </row>
    <row r="344" spans="1:2">
      <c r="A344" s="1">
        <v>42732</v>
      </c>
      <c r="B344">
        <v>-8.2000000000000003E-2</v>
      </c>
    </row>
    <row r="345" spans="1:2">
      <c r="A345" s="1">
        <v>42731</v>
      </c>
      <c r="B345">
        <v>-8.1000000000000003E-2</v>
      </c>
    </row>
    <row r="346" spans="1:2">
      <c r="A346" s="1">
        <v>42727</v>
      </c>
      <c r="B346">
        <v>-8.2000000000000003E-2</v>
      </c>
    </row>
    <row r="347" spans="1:2">
      <c r="A347" s="1">
        <v>42726</v>
      </c>
      <c r="B347">
        <v>-8.2000000000000003E-2</v>
      </c>
    </row>
    <row r="348" spans="1:2">
      <c r="A348" s="1">
        <v>42725</v>
      </c>
      <c r="B348">
        <v>-8.2000000000000003E-2</v>
      </c>
    </row>
    <row r="349" spans="1:2">
      <c r="A349" s="1">
        <v>42724</v>
      </c>
      <c r="B349">
        <v>-8.1000000000000003E-2</v>
      </c>
    </row>
    <row r="350" spans="1:2">
      <c r="A350" s="1">
        <v>42723</v>
      </c>
      <c r="B350">
        <v>-8.1000000000000003E-2</v>
      </c>
    </row>
    <row r="351" spans="1:2">
      <c r="A351" s="1">
        <v>42720</v>
      </c>
      <c r="B351">
        <v>-8.1000000000000003E-2</v>
      </c>
    </row>
    <row r="352" spans="1:2">
      <c r="A352" s="1">
        <v>42719</v>
      </c>
      <c r="B352">
        <v>-8.1000000000000003E-2</v>
      </c>
    </row>
    <row r="353" spans="1:2">
      <c r="A353" s="1">
        <v>42718</v>
      </c>
      <c r="B353">
        <v>-8.2000000000000003E-2</v>
      </c>
    </row>
    <row r="354" spans="1:2">
      <c r="A354" s="1">
        <v>42717</v>
      </c>
      <c r="B354">
        <v>-8.1000000000000003E-2</v>
      </c>
    </row>
    <row r="355" spans="1:2">
      <c r="A355" s="1">
        <v>42716</v>
      </c>
      <c r="B355">
        <v>-8.1000000000000003E-2</v>
      </c>
    </row>
    <row r="356" spans="1:2">
      <c r="A356" s="1">
        <v>42713</v>
      </c>
      <c r="B356">
        <v>-8.1000000000000003E-2</v>
      </c>
    </row>
    <row r="357" spans="1:2">
      <c r="A357" s="1">
        <v>42712</v>
      </c>
      <c r="B357">
        <v>-7.8E-2</v>
      </c>
    </row>
    <row r="358" spans="1:2">
      <c r="A358" s="1">
        <v>42711</v>
      </c>
      <c r="B358">
        <v>-7.8E-2</v>
      </c>
    </row>
    <row r="359" spans="1:2">
      <c r="A359" s="1">
        <v>42710</v>
      </c>
      <c r="B359">
        <v>-7.9000000000000001E-2</v>
      </c>
    </row>
    <row r="360" spans="1:2">
      <c r="A360" s="1">
        <v>42709</v>
      </c>
      <c r="B360">
        <v>-7.8E-2</v>
      </c>
    </row>
    <row r="361" spans="1:2">
      <c r="A361" s="1">
        <v>42706</v>
      </c>
      <c r="B361">
        <v>-7.5999999999999998E-2</v>
      </c>
    </row>
    <row r="362" spans="1:2">
      <c r="A362" s="1">
        <v>42705</v>
      </c>
      <c r="B362">
        <v>-7.9000000000000001E-2</v>
      </c>
    </row>
    <row r="363" spans="1:2">
      <c r="A363" s="1">
        <v>42704</v>
      </c>
      <c r="B363">
        <v>-0.08</v>
      </c>
    </row>
    <row r="364" spans="1:2">
      <c r="A364" s="1">
        <v>42703</v>
      </c>
      <c r="B364">
        <v>-7.9000000000000001E-2</v>
      </c>
    </row>
    <row r="365" spans="1:2">
      <c r="A365" s="1">
        <v>42702</v>
      </c>
      <c r="B365">
        <v>-7.9000000000000001E-2</v>
      </c>
    </row>
    <row r="366" spans="1:2">
      <c r="A366" s="1">
        <v>42699</v>
      </c>
      <c r="B366">
        <v>-7.9000000000000001E-2</v>
      </c>
    </row>
    <row r="367" spans="1:2">
      <c r="A367" s="1">
        <v>42698</v>
      </c>
      <c r="B367">
        <v>-7.9000000000000001E-2</v>
      </c>
    </row>
    <row r="368" spans="1:2">
      <c r="A368" s="1">
        <v>42697</v>
      </c>
      <c r="B368">
        <v>-7.8E-2</v>
      </c>
    </row>
    <row r="369" spans="1:2">
      <c r="A369" s="1">
        <v>42696</v>
      </c>
      <c r="B369">
        <v>-7.9000000000000001E-2</v>
      </c>
    </row>
    <row r="370" spans="1:2">
      <c r="A370" s="1">
        <v>42695</v>
      </c>
      <c r="B370">
        <v>-7.8E-2</v>
      </c>
    </row>
    <row r="371" spans="1:2">
      <c r="A371" s="1">
        <v>42692</v>
      </c>
      <c r="B371">
        <v>-7.6999999999999999E-2</v>
      </c>
    </row>
    <row r="372" spans="1:2">
      <c r="A372" s="1">
        <v>42691</v>
      </c>
      <c r="B372">
        <v>-7.4999999999999997E-2</v>
      </c>
    </row>
    <row r="373" spans="1:2">
      <c r="A373" s="1">
        <v>42690</v>
      </c>
      <c r="B373">
        <v>-7.2999999999999995E-2</v>
      </c>
    </row>
    <row r="374" spans="1:2">
      <c r="A374" s="1">
        <v>42689</v>
      </c>
      <c r="B374">
        <v>-7.0999999999999994E-2</v>
      </c>
    </row>
    <row r="375" spans="1:2">
      <c r="A375" s="1">
        <v>42688</v>
      </c>
      <c r="B375">
        <v>-7.0000000000000007E-2</v>
      </c>
    </row>
    <row r="376" spans="1:2">
      <c r="A376" s="1">
        <v>42685</v>
      </c>
      <c r="B376">
        <v>-6.9000000000000006E-2</v>
      </c>
    </row>
    <row r="377" spans="1:2">
      <c r="A377" s="1">
        <v>42684</v>
      </c>
      <c r="B377">
        <v>-7.0999999999999994E-2</v>
      </c>
    </row>
    <row r="378" spans="1:2">
      <c r="A378" s="1">
        <v>42683</v>
      </c>
      <c r="B378">
        <v>-7.0000000000000007E-2</v>
      </c>
    </row>
    <row r="379" spans="1:2">
      <c r="A379" s="1">
        <v>42682</v>
      </c>
      <c r="B379">
        <v>-7.0000000000000007E-2</v>
      </c>
    </row>
    <row r="380" spans="1:2">
      <c r="A380" s="1">
        <v>42681</v>
      </c>
      <c r="B380">
        <v>-7.0000000000000007E-2</v>
      </c>
    </row>
    <row r="381" spans="1:2">
      <c r="A381" s="1">
        <v>42678</v>
      </c>
      <c r="B381">
        <v>-7.0999999999999994E-2</v>
      </c>
    </row>
    <row r="382" spans="1:2">
      <c r="A382" s="1">
        <v>42677</v>
      </c>
      <c r="B382">
        <v>-7.0999999999999994E-2</v>
      </c>
    </row>
    <row r="383" spans="1:2">
      <c r="A383" s="1">
        <v>42676</v>
      </c>
      <c r="B383">
        <v>-7.0999999999999994E-2</v>
      </c>
    </row>
    <row r="384" spans="1:2">
      <c r="A384" s="1">
        <v>42675</v>
      </c>
      <c r="B384">
        <v>-6.9000000000000006E-2</v>
      </c>
    </row>
    <row r="385" spans="1:2">
      <c r="A385" s="1">
        <v>42674</v>
      </c>
      <c r="B385">
        <v>-6.9000000000000006E-2</v>
      </c>
    </row>
    <row r="386" spans="1:2">
      <c r="A386" s="1">
        <v>42671</v>
      </c>
      <c r="B386">
        <v>-6.9000000000000006E-2</v>
      </c>
    </row>
    <row r="387" spans="1:2">
      <c r="A387" s="1">
        <v>42670</v>
      </c>
      <c r="B387">
        <v>-7.0000000000000007E-2</v>
      </c>
    </row>
    <row r="388" spans="1:2">
      <c r="A388" s="1">
        <v>42669</v>
      </c>
      <c r="B388">
        <v>-7.0000000000000007E-2</v>
      </c>
    </row>
    <row r="389" spans="1:2">
      <c r="A389" s="1">
        <v>42668</v>
      </c>
      <c r="B389">
        <v>-7.0999999999999994E-2</v>
      </c>
    </row>
    <row r="390" spans="1:2">
      <c r="A390" s="1">
        <v>42667</v>
      </c>
      <c r="B390">
        <v>-7.0000000000000007E-2</v>
      </c>
    </row>
    <row r="391" spans="1:2">
      <c r="A391" s="1">
        <v>42664</v>
      </c>
      <c r="B391">
        <v>-7.3999999999999996E-2</v>
      </c>
    </row>
    <row r="392" spans="1:2">
      <c r="A392" s="1">
        <v>42663</v>
      </c>
      <c r="B392">
        <v>-7.2999999999999995E-2</v>
      </c>
    </row>
    <row r="393" spans="1:2">
      <c r="A393" s="1">
        <v>42662</v>
      </c>
      <c r="B393">
        <v>-7.2999999999999995E-2</v>
      </c>
    </row>
    <row r="394" spans="1:2">
      <c r="A394" s="1">
        <v>42661</v>
      </c>
      <c r="B394">
        <v>-7.2999999999999995E-2</v>
      </c>
    </row>
    <row r="395" spans="1:2">
      <c r="A395" s="1">
        <v>42660</v>
      </c>
      <c r="B395">
        <v>-7.0999999999999994E-2</v>
      </c>
    </row>
    <row r="396" spans="1:2">
      <c r="A396" s="1">
        <v>42657</v>
      </c>
      <c r="B396">
        <v>-7.1999999999999995E-2</v>
      </c>
    </row>
    <row r="397" spans="1:2">
      <c r="A397" s="1">
        <v>42656</v>
      </c>
      <c r="B397">
        <v>-7.0999999999999994E-2</v>
      </c>
    </row>
    <row r="398" spans="1:2">
      <c r="A398" s="1">
        <v>42655</v>
      </c>
      <c r="B398">
        <v>-6.9000000000000006E-2</v>
      </c>
    </row>
    <row r="399" spans="1:2">
      <c r="A399" s="1">
        <v>42654</v>
      </c>
      <c r="B399">
        <v>-6.6000000000000003E-2</v>
      </c>
    </row>
    <row r="400" spans="1:2">
      <c r="A400" s="1">
        <v>42653</v>
      </c>
      <c r="B400">
        <v>-6.4000000000000001E-2</v>
      </c>
    </row>
    <row r="401" spans="1:2">
      <c r="A401" s="1">
        <v>42650</v>
      </c>
      <c r="B401">
        <v>-6.3E-2</v>
      </c>
    </row>
    <row r="402" spans="1:2">
      <c r="A402" s="1">
        <v>42649</v>
      </c>
      <c r="B402">
        <v>-6.4000000000000001E-2</v>
      </c>
    </row>
    <row r="403" spans="1:2">
      <c r="A403" s="1">
        <v>42648</v>
      </c>
      <c r="B403">
        <v>-6.4000000000000001E-2</v>
      </c>
    </row>
    <row r="404" spans="1:2">
      <c r="A404" s="1">
        <v>42647</v>
      </c>
      <c r="B404">
        <v>-6.4000000000000001E-2</v>
      </c>
    </row>
    <row r="405" spans="1:2">
      <c r="A405" s="1">
        <v>42646</v>
      </c>
      <c r="B405">
        <v>-6.4000000000000001E-2</v>
      </c>
    </row>
    <row r="406" spans="1:2">
      <c r="A406" s="1">
        <v>42643</v>
      </c>
      <c r="B406">
        <v>-6.4000000000000001E-2</v>
      </c>
    </row>
    <row r="407" spans="1:2">
      <c r="A407" s="1">
        <v>42642</v>
      </c>
      <c r="B407">
        <v>-6.4000000000000001E-2</v>
      </c>
    </row>
    <row r="408" spans="1:2">
      <c r="A408" s="1">
        <v>42641</v>
      </c>
      <c r="B408">
        <v>-6.0999999999999999E-2</v>
      </c>
    </row>
    <row r="409" spans="1:2">
      <c r="A409" s="1">
        <v>42640</v>
      </c>
      <c r="B409">
        <v>-0.06</v>
      </c>
    </row>
    <row r="410" spans="1:2">
      <c r="A410" s="1">
        <v>42639</v>
      </c>
      <c r="B410">
        <v>-0.06</v>
      </c>
    </row>
    <row r="411" spans="1:2">
      <c r="A411" s="1">
        <v>42636</v>
      </c>
      <c r="B411">
        <v>-5.8999999999999997E-2</v>
      </c>
    </row>
    <row r="412" spans="1:2">
      <c r="A412" s="1">
        <v>42635</v>
      </c>
      <c r="B412">
        <v>-5.8999999999999997E-2</v>
      </c>
    </row>
    <row r="413" spans="1:2">
      <c r="A413" s="1">
        <v>42634</v>
      </c>
      <c r="B413">
        <v>-5.8000000000000003E-2</v>
      </c>
    </row>
    <row r="414" spans="1:2">
      <c r="A414" s="1">
        <v>42633</v>
      </c>
      <c r="B414">
        <v>-5.7000000000000002E-2</v>
      </c>
    </row>
    <row r="415" spans="1:2">
      <c r="A415" s="1">
        <v>42632</v>
      </c>
      <c r="B415">
        <v>-5.6000000000000001E-2</v>
      </c>
    </row>
    <row r="416" spans="1:2">
      <c r="A416" s="1">
        <v>42629</v>
      </c>
      <c r="B416">
        <v>-5.3999999999999999E-2</v>
      </c>
    </row>
    <row r="417" spans="1:2">
      <c r="A417" s="1">
        <v>42628</v>
      </c>
      <c r="B417">
        <v>-5.2999999999999999E-2</v>
      </c>
    </row>
    <row r="418" spans="1:2">
      <c r="A418" s="1">
        <v>42627</v>
      </c>
      <c r="B418">
        <v>-5.3999999999999999E-2</v>
      </c>
    </row>
    <row r="419" spans="1:2">
      <c r="A419" s="1">
        <v>42626</v>
      </c>
      <c r="B419">
        <v>-5.5E-2</v>
      </c>
    </row>
    <row r="420" spans="1:2">
      <c r="A420" s="1">
        <v>42625</v>
      </c>
      <c r="B420">
        <v>-5.7000000000000002E-2</v>
      </c>
    </row>
    <row r="421" spans="1:2">
      <c r="A421" s="1">
        <v>42622</v>
      </c>
      <c r="B421">
        <v>-5.7000000000000002E-2</v>
      </c>
    </row>
    <row r="422" spans="1:2">
      <c r="A422" s="1">
        <v>42621</v>
      </c>
      <c r="B422">
        <v>-0.06</v>
      </c>
    </row>
    <row r="423" spans="1:2">
      <c r="A423" s="1">
        <v>42620</v>
      </c>
      <c r="B423">
        <v>-5.8999999999999997E-2</v>
      </c>
    </row>
    <row r="424" spans="1:2">
      <c r="A424" s="1">
        <v>42619</v>
      </c>
      <c r="B424">
        <v>-5.3999999999999999E-2</v>
      </c>
    </row>
    <row r="425" spans="1:2">
      <c r="A425" s="1">
        <v>42618</v>
      </c>
      <c r="B425">
        <v>-5.1999999999999998E-2</v>
      </c>
    </row>
    <row r="426" spans="1:2">
      <c r="A426" s="1">
        <v>42615</v>
      </c>
      <c r="B426">
        <v>-5.1999999999999998E-2</v>
      </c>
    </row>
    <row r="427" spans="1:2">
      <c r="A427" s="1">
        <v>42614</v>
      </c>
      <c r="B427">
        <v>-5.0999999999999997E-2</v>
      </c>
    </row>
    <row r="428" spans="1:2">
      <c r="A428" s="1">
        <v>42613</v>
      </c>
      <c r="B428">
        <v>-5.1999999999999998E-2</v>
      </c>
    </row>
    <row r="429" spans="1:2">
      <c r="A429" s="1">
        <v>42612</v>
      </c>
      <c r="B429">
        <v>-5.0999999999999997E-2</v>
      </c>
    </row>
    <row r="430" spans="1:2">
      <c r="A430" s="1">
        <v>42611</v>
      </c>
      <c r="B430">
        <v>-0.05</v>
      </c>
    </row>
    <row r="431" spans="1:2">
      <c r="A431" s="1">
        <v>42608</v>
      </c>
      <c r="B431">
        <v>-0.05</v>
      </c>
    </row>
    <row r="432" spans="1:2">
      <c r="A432" s="1">
        <v>42607</v>
      </c>
      <c r="B432">
        <v>-4.9000000000000002E-2</v>
      </c>
    </row>
    <row r="433" spans="1:2">
      <c r="A433" s="1">
        <v>42606</v>
      </c>
      <c r="B433">
        <v>-4.8000000000000001E-2</v>
      </c>
    </row>
    <row r="434" spans="1:2">
      <c r="A434" s="1">
        <v>42605</v>
      </c>
      <c r="B434">
        <v>-4.7E-2</v>
      </c>
    </row>
    <row r="435" spans="1:2">
      <c r="A435" s="1">
        <v>42604</v>
      </c>
      <c r="B435">
        <v>-4.5999999999999999E-2</v>
      </c>
    </row>
    <row r="436" spans="1:2">
      <c r="A436" s="1">
        <v>42601</v>
      </c>
      <c r="B436">
        <v>-4.7E-2</v>
      </c>
    </row>
    <row r="437" spans="1:2">
      <c r="A437" s="1">
        <v>42600</v>
      </c>
      <c r="B437">
        <v>-4.8000000000000001E-2</v>
      </c>
    </row>
    <row r="438" spans="1:2">
      <c r="A438" s="1">
        <v>42599</v>
      </c>
      <c r="B438">
        <v>-4.9000000000000002E-2</v>
      </c>
    </row>
    <row r="439" spans="1:2">
      <c r="A439" s="1">
        <v>42598</v>
      </c>
      <c r="B439">
        <v>-0.05</v>
      </c>
    </row>
    <row r="440" spans="1:2">
      <c r="A440" s="1">
        <v>42597</v>
      </c>
      <c r="B440">
        <v>-0.05</v>
      </c>
    </row>
    <row r="441" spans="1:2">
      <c r="A441" s="1">
        <v>42594</v>
      </c>
      <c r="B441">
        <v>-4.9000000000000002E-2</v>
      </c>
    </row>
    <row r="442" spans="1:2">
      <c r="A442" s="1">
        <v>42593</v>
      </c>
      <c r="B442">
        <v>-4.9000000000000002E-2</v>
      </c>
    </row>
    <row r="443" spans="1:2">
      <c r="A443" s="1">
        <v>42592</v>
      </c>
      <c r="B443">
        <v>-4.8000000000000001E-2</v>
      </c>
    </row>
    <row r="444" spans="1:2">
      <c r="A444" s="1">
        <v>42591</v>
      </c>
      <c r="B444">
        <v>-4.7E-2</v>
      </c>
    </row>
    <row r="445" spans="1:2">
      <c r="A445" s="1">
        <v>42590</v>
      </c>
      <c r="B445">
        <v>-4.5999999999999999E-2</v>
      </c>
    </row>
    <row r="446" spans="1:2">
      <c r="A446" s="1">
        <v>42587</v>
      </c>
      <c r="B446">
        <v>-4.7E-2</v>
      </c>
    </row>
    <row r="447" spans="1:2">
      <c r="A447" s="1">
        <v>42586</v>
      </c>
      <c r="B447">
        <v>-4.4999999999999998E-2</v>
      </c>
    </row>
    <row r="448" spans="1:2">
      <c r="A448" s="1">
        <v>42585</v>
      </c>
      <c r="B448">
        <v>-4.7E-2</v>
      </c>
    </row>
    <row r="449" spans="1:2">
      <c r="A449" s="1">
        <v>42584</v>
      </c>
      <c r="B449">
        <v>-4.8000000000000001E-2</v>
      </c>
    </row>
    <row r="450" spans="1:2">
      <c r="A450" s="1">
        <v>42583</v>
      </c>
      <c r="B450">
        <v>-4.8000000000000001E-2</v>
      </c>
    </row>
    <row r="451" spans="1:2">
      <c r="A451" s="1">
        <v>42580</v>
      </c>
      <c r="B451">
        <v>-4.9000000000000002E-2</v>
      </c>
    </row>
    <row r="452" spans="1:2">
      <c r="A452" s="1">
        <v>42579</v>
      </c>
      <c r="B452">
        <v>-4.9000000000000002E-2</v>
      </c>
    </row>
    <row r="453" spans="1:2">
      <c r="A453" s="1">
        <v>42578</v>
      </c>
      <c r="B453">
        <v>-4.9000000000000002E-2</v>
      </c>
    </row>
    <row r="454" spans="1:2">
      <c r="A454" s="1">
        <v>42577</v>
      </c>
      <c r="B454">
        <v>-4.8000000000000001E-2</v>
      </c>
    </row>
    <row r="455" spans="1:2">
      <c r="A455" s="1">
        <v>42576</v>
      </c>
      <c r="B455">
        <v>-4.9000000000000002E-2</v>
      </c>
    </row>
    <row r="456" spans="1:2">
      <c r="A456" s="1">
        <v>42573</v>
      </c>
      <c r="B456">
        <v>-0.05</v>
      </c>
    </row>
    <row r="457" spans="1:2">
      <c r="A457" s="1">
        <v>42572</v>
      </c>
      <c r="B457">
        <v>-5.3999999999999999E-2</v>
      </c>
    </row>
    <row r="458" spans="1:2">
      <c r="A458" s="1">
        <v>42571</v>
      </c>
      <c r="B458">
        <v>-5.6000000000000001E-2</v>
      </c>
    </row>
    <row r="459" spans="1:2">
      <c r="A459" s="1">
        <v>42570</v>
      </c>
      <c r="B459">
        <v>-5.8999999999999997E-2</v>
      </c>
    </row>
    <row r="460" spans="1:2">
      <c r="A460" s="1">
        <v>42569</v>
      </c>
      <c r="B460">
        <v>-6.0999999999999999E-2</v>
      </c>
    </row>
    <row r="461" spans="1:2">
      <c r="A461" s="1">
        <v>42566</v>
      </c>
      <c r="B461">
        <v>-5.7000000000000002E-2</v>
      </c>
    </row>
    <row r="462" spans="1:2">
      <c r="A462" s="1">
        <v>42565</v>
      </c>
      <c r="B462">
        <v>-6.0999999999999999E-2</v>
      </c>
    </row>
    <row r="463" spans="1:2">
      <c r="A463" s="1">
        <v>42564</v>
      </c>
      <c r="B463">
        <v>-6.0999999999999999E-2</v>
      </c>
    </row>
    <row r="464" spans="1:2">
      <c r="A464" s="1">
        <v>42563</v>
      </c>
      <c r="B464">
        <v>-6.0999999999999999E-2</v>
      </c>
    </row>
    <row r="465" spans="1:2">
      <c r="A465" s="1">
        <v>42562</v>
      </c>
      <c r="B465">
        <v>-6.3E-2</v>
      </c>
    </row>
    <row r="466" spans="1:2">
      <c r="A466" s="1">
        <v>42559</v>
      </c>
      <c r="B466">
        <v>-5.8999999999999997E-2</v>
      </c>
    </row>
    <row r="467" spans="1:2">
      <c r="A467" s="1">
        <v>42558</v>
      </c>
      <c r="B467">
        <v>-6.3E-2</v>
      </c>
    </row>
    <row r="468" spans="1:2">
      <c r="A468" s="1">
        <v>42557</v>
      </c>
      <c r="B468">
        <v>-6.2E-2</v>
      </c>
    </row>
    <row r="469" spans="1:2">
      <c r="A469" s="1">
        <v>42556</v>
      </c>
      <c r="B469">
        <v>-5.8999999999999997E-2</v>
      </c>
    </row>
    <row r="470" spans="1:2">
      <c r="A470" s="1">
        <v>42555</v>
      </c>
      <c r="B470">
        <v>-5.5E-2</v>
      </c>
    </row>
    <row r="471" spans="1:2">
      <c r="A471" s="1">
        <v>42552</v>
      </c>
      <c r="B471">
        <v>-5.1999999999999998E-2</v>
      </c>
    </row>
    <row r="472" spans="1:2">
      <c r="A472" s="1">
        <v>42551</v>
      </c>
      <c r="B472">
        <v>-5.0999999999999997E-2</v>
      </c>
    </row>
    <row r="473" spans="1:2">
      <c r="A473" s="1">
        <v>42550</v>
      </c>
      <c r="B473">
        <v>-5.0999999999999997E-2</v>
      </c>
    </row>
    <row r="474" spans="1:2">
      <c r="A474" s="1">
        <v>42549</v>
      </c>
      <c r="B474">
        <v>-4.9000000000000002E-2</v>
      </c>
    </row>
    <row r="475" spans="1:2">
      <c r="A475" s="1">
        <v>42548</v>
      </c>
      <c r="B475">
        <v>-4.8000000000000001E-2</v>
      </c>
    </row>
    <row r="476" spans="1:2">
      <c r="A476" s="1">
        <v>42545</v>
      </c>
      <c r="B476">
        <v>-4.7E-2</v>
      </c>
    </row>
    <row r="477" spans="1:2">
      <c r="A477" s="1">
        <v>42544</v>
      </c>
      <c r="B477">
        <v>-2.9000000000000001E-2</v>
      </c>
    </row>
    <row r="478" spans="1:2">
      <c r="A478" s="1">
        <v>42543</v>
      </c>
      <c r="B478">
        <v>-2.9000000000000001E-2</v>
      </c>
    </row>
    <row r="479" spans="1:2">
      <c r="A479" s="1">
        <v>42542</v>
      </c>
      <c r="B479">
        <v>-2.9000000000000001E-2</v>
      </c>
    </row>
    <row r="480" spans="1:2">
      <c r="A480" s="1">
        <v>42541</v>
      </c>
      <c r="B480">
        <v>-2.8000000000000001E-2</v>
      </c>
    </row>
    <row r="481" spans="1:2">
      <c r="A481" s="1">
        <v>42538</v>
      </c>
      <c r="B481">
        <v>-2.5999999999999999E-2</v>
      </c>
    </row>
    <row r="482" spans="1:2">
      <c r="A482" s="1">
        <v>42537</v>
      </c>
      <c r="B482">
        <v>-2.5999999999999999E-2</v>
      </c>
    </row>
    <row r="483" spans="1:2">
      <c r="A483" s="1">
        <v>42536</v>
      </c>
      <c r="B483">
        <v>-2.1000000000000001E-2</v>
      </c>
    </row>
    <row r="484" spans="1:2">
      <c r="A484" s="1">
        <v>42535</v>
      </c>
      <c r="B484">
        <v>-2.1000000000000001E-2</v>
      </c>
    </row>
    <row r="485" spans="1:2">
      <c r="A485" s="1">
        <v>42534</v>
      </c>
      <c r="B485">
        <v>-0.02</v>
      </c>
    </row>
    <row r="486" spans="1:2">
      <c r="A486" s="1">
        <v>42531</v>
      </c>
      <c r="B486">
        <v>-1.7999999999999999E-2</v>
      </c>
    </row>
    <row r="487" spans="1:2">
      <c r="A487" s="1">
        <v>42530</v>
      </c>
      <c r="B487">
        <v>-1.7999999999999999E-2</v>
      </c>
    </row>
    <row r="488" spans="1:2">
      <c r="A488" s="1">
        <v>42529</v>
      </c>
      <c r="B488">
        <v>-1.7999999999999999E-2</v>
      </c>
    </row>
    <row r="489" spans="1:2">
      <c r="A489" s="1">
        <v>42528</v>
      </c>
      <c r="B489">
        <v>-1.7999999999999999E-2</v>
      </c>
    </row>
    <row r="490" spans="1:2">
      <c r="A490" s="1">
        <v>42527</v>
      </c>
      <c r="B490">
        <v>-1.7999999999999999E-2</v>
      </c>
    </row>
    <row r="491" spans="1:2">
      <c r="A491" s="1">
        <v>42524</v>
      </c>
      <c r="B491">
        <v>-1.6E-2</v>
      </c>
    </row>
    <row r="492" spans="1:2">
      <c r="A492" s="1">
        <v>42523</v>
      </c>
      <c r="B492">
        <v>-1.7000000000000001E-2</v>
      </c>
    </row>
    <row r="493" spans="1:2">
      <c r="A493" s="1">
        <v>42522</v>
      </c>
      <c r="B493">
        <v>-1.7999999999999999E-2</v>
      </c>
    </row>
    <row r="494" spans="1:2">
      <c r="A494" s="1">
        <v>42521</v>
      </c>
      <c r="B494">
        <v>-1.4999999999999999E-2</v>
      </c>
    </row>
    <row r="495" spans="1:2">
      <c r="A495" s="1">
        <v>42520</v>
      </c>
      <c r="B495">
        <v>-1.4999999999999999E-2</v>
      </c>
    </row>
    <row r="496" spans="1:2">
      <c r="A496" s="1">
        <v>42517</v>
      </c>
      <c r="B496">
        <v>-1.4999999999999999E-2</v>
      </c>
    </row>
    <row r="497" spans="1:2">
      <c r="A497" s="1">
        <v>42516</v>
      </c>
      <c r="B497">
        <v>-1.4E-2</v>
      </c>
    </row>
    <row r="498" spans="1:2">
      <c r="A498" s="1">
        <v>42515</v>
      </c>
      <c r="B498">
        <v>-1.2999999999999999E-2</v>
      </c>
    </row>
    <row r="499" spans="1:2">
      <c r="A499" s="1">
        <v>42514</v>
      </c>
      <c r="B499">
        <v>-1.2E-2</v>
      </c>
    </row>
    <row r="500" spans="1:2">
      <c r="A500" s="1">
        <v>42513</v>
      </c>
      <c r="B500">
        <v>-1.2E-2</v>
      </c>
    </row>
    <row r="501" spans="1:2">
      <c r="A501" s="1">
        <v>42510</v>
      </c>
      <c r="B501">
        <v>-1.0999999999999999E-2</v>
      </c>
    </row>
    <row r="502" spans="1:2">
      <c r="A502" s="1">
        <v>42509</v>
      </c>
      <c r="B502">
        <v>-1.0999999999999999E-2</v>
      </c>
    </row>
    <row r="503" spans="1:2">
      <c r="A503" s="1">
        <v>42508</v>
      </c>
      <c r="B503">
        <v>-1.0999999999999999E-2</v>
      </c>
    </row>
    <row r="504" spans="1:2">
      <c r="A504" s="1">
        <v>42507</v>
      </c>
      <c r="B504">
        <v>-1.0999999999999999E-2</v>
      </c>
    </row>
    <row r="505" spans="1:2">
      <c r="A505" s="1">
        <v>42506</v>
      </c>
      <c r="B505">
        <v>-1.2E-2</v>
      </c>
    </row>
    <row r="506" spans="1:2">
      <c r="A506" s="1">
        <v>42503</v>
      </c>
      <c r="B506">
        <v>-1.2E-2</v>
      </c>
    </row>
    <row r="507" spans="1:2">
      <c r="A507" s="1">
        <v>42502</v>
      </c>
      <c r="B507">
        <v>-1.2E-2</v>
      </c>
    </row>
    <row r="508" spans="1:2">
      <c r="A508" s="1">
        <v>42501</v>
      </c>
      <c r="B508">
        <v>-1.2E-2</v>
      </c>
    </row>
    <row r="509" spans="1:2">
      <c r="A509" s="1">
        <v>42500</v>
      </c>
      <c r="B509">
        <v>-1.2999999999999999E-2</v>
      </c>
    </row>
    <row r="510" spans="1:2">
      <c r="A510" s="1">
        <v>42499</v>
      </c>
      <c r="B510">
        <v>-1.4E-2</v>
      </c>
    </row>
    <row r="511" spans="1:2">
      <c r="A511" s="1">
        <v>42496</v>
      </c>
      <c r="B511">
        <v>-1.2999999999999999E-2</v>
      </c>
    </row>
    <row r="512" spans="1:2">
      <c r="A512" s="1">
        <v>42495</v>
      </c>
      <c r="B512">
        <v>-1.2999999999999999E-2</v>
      </c>
    </row>
    <row r="513" spans="1:2">
      <c r="A513" s="1">
        <v>42494</v>
      </c>
      <c r="B513">
        <v>-1.2E-2</v>
      </c>
    </row>
    <row r="514" spans="1:2">
      <c r="A514" s="1">
        <v>42493</v>
      </c>
      <c r="B514">
        <v>-1.2E-2</v>
      </c>
    </row>
    <row r="515" spans="1:2">
      <c r="A515" s="1">
        <v>42492</v>
      </c>
      <c r="B515">
        <v>-1.2E-2</v>
      </c>
    </row>
    <row r="516" spans="1:2">
      <c r="A516" s="1">
        <v>42489</v>
      </c>
      <c r="B516">
        <v>-1.2E-2</v>
      </c>
    </row>
    <row r="517" spans="1:2">
      <c r="A517" s="1">
        <v>42488</v>
      </c>
      <c r="B517">
        <v>-1.2E-2</v>
      </c>
    </row>
    <row r="518" spans="1:2">
      <c r="A518" s="1">
        <v>42487</v>
      </c>
      <c r="B518">
        <v>-1.0999999999999999E-2</v>
      </c>
    </row>
    <row r="519" spans="1:2">
      <c r="A519" s="1">
        <v>42486</v>
      </c>
      <c r="B519">
        <v>-1.4E-2</v>
      </c>
    </row>
    <row r="520" spans="1:2">
      <c r="A520" s="1">
        <v>42485</v>
      </c>
      <c r="B520">
        <v>-1.2999999999999999E-2</v>
      </c>
    </row>
    <row r="521" spans="1:2">
      <c r="A521" s="1">
        <v>42482</v>
      </c>
      <c r="B521">
        <v>-1.0999999999999999E-2</v>
      </c>
    </row>
    <row r="522" spans="1:2">
      <c r="A522" s="1">
        <v>42481</v>
      </c>
      <c r="B522">
        <v>-1.0999999999999999E-2</v>
      </c>
    </row>
    <row r="523" spans="1:2">
      <c r="A523" s="1">
        <v>42480</v>
      </c>
      <c r="B523">
        <v>-1.0999999999999999E-2</v>
      </c>
    </row>
    <row r="524" spans="1:2">
      <c r="A524" s="1">
        <v>42479</v>
      </c>
      <c r="B524">
        <v>-1.0999999999999999E-2</v>
      </c>
    </row>
    <row r="525" spans="1:2">
      <c r="A525" s="1">
        <v>42478</v>
      </c>
      <c r="B525">
        <v>-1.2E-2</v>
      </c>
    </row>
    <row r="526" spans="1:2">
      <c r="A526" s="1">
        <v>42475</v>
      </c>
      <c r="B526">
        <v>-1.0999999999999999E-2</v>
      </c>
    </row>
    <row r="527" spans="1:2">
      <c r="A527" s="1">
        <v>42474</v>
      </c>
      <c r="B527">
        <v>-1.0999999999999999E-2</v>
      </c>
    </row>
    <row r="528" spans="1:2">
      <c r="A528" s="1">
        <v>42473</v>
      </c>
      <c r="B528">
        <v>-1.2999999999999999E-2</v>
      </c>
    </row>
    <row r="529" spans="1:2">
      <c r="A529" s="1">
        <v>42472</v>
      </c>
      <c r="B529">
        <v>-1.2E-2</v>
      </c>
    </row>
    <row r="530" spans="1:2">
      <c r="A530" s="1">
        <v>42471</v>
      </c>
      <c r="B530">
        <v>-1.0999999999999999E-2</v>
      </c>
    </row>
    <row r="531" spans="1:2">
      <c r="A531" s="1">
        <v>42468</v>
      </c>
      <c r="B531">
        <v>-0.01</v>
      </c>
    </row>
    <row r="532" spans="1:2">
      <c r="A532" s="1">
        <v>42467</v>
      </c>
      <c r="B532">
        <v>-7.0000000000000001E-3</v>
      </c>
    </row>
    <row r="533" spans="1:2">
      <c r="A533" s="1">
        <v>42466</v>
      </c>
      <c r="B533">
        <v>-5.0000000000000001E-3</v>
      </c>
    </row>
    <row r="534" spans="1:2">
      <c r="A534" s="1">
        <v>42465</v>
      </c>
      <c r="B534">
        <v>-4.0000000000000001E-3</v>
      </c>
    </row>
    <row r="535" spans="1:2">
      <c r="A535" s="1">
        <v>42464</v>
      </c>
      <c r="B535">
        <v>-1E-3</v>
      </c>
    </row>
    <row r="536" spans="1:2">
      <c r="A536" s="1">
        <v>42461</v>
      </c>
      <c r="B536">
        <v>-2E-3</v>
      </c>
    </row>
    <row r="537" spans="1:2">
      <c r="A537" s="1">
        <v>42460</v>
      </c>
      <c r="B537">
        <v>-5.0000000000000001E-3</v>
      </c>
    </row>
    <row r="538" spans="1:2">
      <c r="A538" s="1">
        <v>42459</v>
      </c>
      <c r="B538">
        <v>-4.0000000000000001E-3</v>
      </c>
    </row>
    <row r="539" spans="1:2">
      <c r="A539" s="1">
        <v>42458</v>
      </c>
      <c r="B539">
        <v>-6.0000000000000001E-3</v>
      </c>
    </row>
    <row r="540" spans="1:2">
      <c r="A540" s="1">
        <v>42453</v>
      </c>
      <c r="B540">
        <v>-5.0000000000000001E-3</v>
      </c>
    </row>
    <row r="541" spans="1:2">
      <c r="A541" s="1">
        <v>42452</v>
      </c>
      <c r="B541">
        <v>-3.0000000000000001E-3</v>
      </c>
    </row>
    <row r="542" spans="1:2">
      <c r="A542" s="1">
        <v>42451</v>
      </c>
      <c r="B542">
        <v>-2E-3</v>
      </c>
    </row>
    <row r="543" spans="1:2">
      <c r="A543" s="1">
        <v>42450</v>
      </c>
      <c r="B543">
        <v>-2E-3</v>
      </c>
    </row>
    <row r="544" spans="1:2">
      <c r="A544" s="1">
        <v>42447</v>
      </c>
      <c r="B544">
        <v>-3.0000000000000001E-3</v>
      </c>
    </row>
    <row r="545" spans="1:2">
      <c r="A545" s="1">
        <v>42446</v>
      </c>
      <c r="B545">
        <v>-3.0000000000000001E-3</v>
      </c>
    </row>
    <row r="546" spans="1:2">
      <c r="A546" s="1">
        <v>42445</v>
      </c>
      <c r="B546">
        <v>-4.0000000000000001E-3</v>
      </c>
    </row>
    <row r="547" spans="1:2">
      <c r="A547" s="1">
        <v>42444</v>
      </c>
      <c r="B547">
        <v>-6.0000000000000001E-3</v>
      </c>
    </row>
    <row r="548" spans="1:2">
      <c r="A548" s="1">
        <v>42443</v>
      </c>
      <c r="B548">
        <v>-8.0000000000000002E-3</v>
      </c>
    </row>
    <row r="549" spans="1:2">
      <c r="A549" s="1">
        <v>42440</v>
      </c>
      <c r="B549">
        <v>-8.9999999999999993E-3</v>
      </c>
    </row>
    <row r="550" spans="1:2">
      <c r="A550" s="1">
        <v>42439</v>
      </c>
      <c r="B550">
        <v>-2.5000000000000001E-2</v>
      </c>
    </row>
    <row r="551" spans="1:2">
      <c r="A551" s="1">
        <v>42438</v>
      </c>
      <c r="B551">
        <v>-2.3E-2</v>
      </c>
    </row>
    <row r="552" spans="1:2">
      <c r="A552" s="1">
        <v>42437</v>
      </c>
      <c r="B552">
        <v>-2.5000000000000001E-2</v>
      </c>
    </row>
    <row r="553" spans="1:2">
      <c r="A553" s="1">
        <v>42436</v>
      </c>
      <c r="B553">
        <v>-2.4E-2</v>
      </c>
    </row>
    <row r="554" spans="1:2">
      <c r="A554" s="1">
        <v>42433</v>
      </c>
      <c r="B554">
        <v>-2.8000000000000001E-2</v>
      </c>
    </row>
    <row r="555" spans="1:2">
      <c r="A555" s="1">
        <v>42432</v>
      </c>
      <c r="B555">
        <v>-2.5000000000000001E-2</v>
      </c>
    </row>
    <row r="556" spans="1:2">
      <c r="A556" s="1">
        <v>42431</v>
      </c>
      <c r="B556">
        <v>-2.4E-2</v>
      </c>
    </row>
    <row r="557" spans="1:2">
      <c r="A557" s="1">
        <v>42430</v>
      </c>
      <c r="B557">
        <v>-2.5999999999999999E-2</v>
      </c>
    </row>
    <row r="558" spans="1:2">
      <c r="A558" s="1">
        <v>42429</v>
      </c>
      <c r="B558">
        <v>-2.4E-2</v>
      </c>
    </row>
    <row r="559" spans="1:2">
      <c r="A559" s="1">
        <v>42426</v>
      </c>
      <c r="B559">
        <v>-1.7000000000000001E-2</v>
      </c>
    </row>
    <row r="560" spans="1:2">
      <c r="A560" s="1">
        <v>42425</v>
      </c>
      <c r="B560">
        <v>-1.4999999999999999E-2</v>
      </c>
    </row>
    <row r="561" spans="1:2">
      <c r="A561" s="1">
        <v>42424</v>
      </c>
      <c r="B561">
        <v>-1.4999999999999999E-2</v>
      </c>
    </row>
    <row r="562" spans="1:2">
      <c r="A562" s="1">
        <v>42423</v>
      </c>
      <c r="B562">
        <v>-1.6E-2</v>
      </c>
    </row>
    <row r="563" spans="1:2">
      <c r="A563" s="1">
        <v>42422</v>
      </c>
      <c r="B563">
        <v>-1.7999999999999999E-2</v>
      </c>
    </row>
    <row r="564" spans="1:2">
      <c r="A564" s="1">
        <v>42419</v>
      </c>
      <c r="B564">
        <v>-1.7000000000000001E-2</v>
      </c>
    </row>
    <row r="565" spans="1:2">
      <c r="A565" s="1">
        <v>42418</v>
      </c>
      <c r="B565">
        <v>-1.4E-2</v>
      </c>
    </row>
    <row r="566" spans="1:2">
      <c r="A566" s="1">
        <v>42417</v>
      </c>
      <c r="B566">
        <v>-1.0999999999999999E-2</v>
      </c>
    </row>
    <row r="567" spans="1:2">
      <c r="A567" s="1">
        <v>42416</v>
      </c>
      <c r="B567">
        <v>-1.2E-2</v>
      </c>
    </row>
    <row r="568" spans="1:2">
      <c r="A568" s="1">
        <v>42415</v>
      </c>
      <c r="B568">
        <v>-8.0000000000000002E-3</v>
      </c>
    </row>
    <row r="569" spans="1:2">
      <c r="A569" s="1">
        <v>42412</v>
      </c>
      <c r="B569">
        <v>-8.9999999999999993E-3</v>
      </c>
    </row>
    <row r="570" spans="1:2">
      <c r="A570" s="1">
        <v>42411</v>
      </c>
      <c r="B570">
        <v>-6.0000000000000001E-3</v>
      </c>
    </row>
    <row r="571" spans="1:2">
      <c r="A571" s="1">
        <v>42410</v>
      </c>
      <c r="B571">
        <v>-1E-3</v>
      </c>
    </row>
    <row r="572" spans="1:2">
      <c r="A572" s="1">
        <v>42409</v>
      </c>
      <c r="B572">
        <v>-4.0000000000000001E-3</v>
      </c>
    </row>
    <row r="573" spans="1:2">
      <c r="A573" s="1">
        <v>42408</v>
      </c>
      <c r="B573">
        <v>-5.0000000000000001E-3</v>
      </c>
    </row>
    <row r="574" spans="1:2">
      <c r="A574" s="1">
        <v>42405</v>
      </c>
      <c r="B574">
        <v>-2E-3</v>
      </c>
    </row>
    <row r="575" spans="1:2">
      <c r="A575" s="1">
        <v>42404</v>
      </c>
      <c r="B575">
        <v>2E-3</v>
      </c>
    </row>
    <row r="576" spans="1:2">
      <c r="A576" s="1">
        <v>42403</v>
      </c>
      <c r="B576">
        <v>8.0000000000000002E-3</v>
      </c>
    </row>
    <row r="577" spans="1:2">
      <c r="A577" s="1">
        <v>42402</v>
      </c>
      <c r="B577">
        <v>8.9999999999999993E-3</v>
      </c>
    </row>
    <row r="578" spans="1:2">
      <c r="A578" s="1">
        <v>42401</v>
      </c>
      <c r="B578">
        <v>0.01</v>
      </c>
    </row>
    <row r="579" spans="1:2">
      <c r="A579" s="1">
        <v>42398</v>
      </c>
      <c r="B579">
        <v>1.4999999999999999E-2</v>
      </c>
    </row>
    <row r="580" spans="1:2">
      <c r="A580" s="1">
        <v>42397</v>
      </c>
      <c r="B580">
        <v>2.1999999999999999E-2</v>
      </c>
    </row>
    <row r="581" spans="1:2">
      <c r="A581" s="1">
        <v>42396</v>
      </c>
      <c r="B581">
        <v>2.1999999999999999E-2</v>
      </c>
    </row>
    <row r="582" spans="1:2">
      <c r="A582" s="1">
        <v>42395</v>
      </c>
      <c r="B582">
        <v>2.5000000000000001E-2</v>
      </c>
    </row>
    <row r="583" spans="1:2">
      <c r="A583" s="1">
        <v>42394</v>
      </c>
      <c r="B583">
        <v>2.8000000000000001E-2</v>
      </c>
    </row>
    <row r="584" spans="1:2">
      <c r="A584" s="1">
        <v>42391</v>
      </c>
      <c r="B584">
        <v>3.2000000000000001E-2</v>
      </c>
    </row>
    <row r="585" spans="1:2">
      <c r="A585" s="1">
        <v>42390</v>
      </c>
      <c r="B585">
        <v>4.2000000000000003E-2</v>
      </c>
    </row>
    <row r="586" spans="1:2">
      <c r="A586" s="1">
        <v>42389</v>
      </c>
      <c r="B586">
        <v>4.4999999999999998E-2</v>
      </c>
    </row>
    <row r="587" spans="1:2">
      <c r="A587" s="1">
        <v>42388</v>
      </c>
      <c r="B587">
        <v>4.8000000000000001E-2</v>
      </c>
    </row>
    <row r="588" spans="1:2">
      <c r="A588" s="1">
        <v>42387</v>
      </c>
      <c r="B588">
        <v>4.9000000000000002E-2</v>
      </c>
    </row>
    <row r="589" spans="1:2">
      <c r="A589" s="1">
        <v>42384</v>
      </c>
      <c r="B589">
        <v>4.9000000000000002E-2</v>
      </c>
    </row>
    <row r="590" spans="1:2">
      <c r="A590" s="1">
        <v>42383</v>
      </c>
      <c r="B590">
        <v>4.8000000000000001E-2</v>
      </c>
    </row>
    <row r="591" spans="1:2">
      <c r="A591" s="1">
        <v>42382</v>
      </c>
      <c r="B591">
        <v>4.9000000000000002E-2</v>
      </c>
    </row>
    <row r="592" spans="1:2">
      <c r="A592" s="1">
        <v>42381</v>
      </c>
      <c r="B592">
        <v>4.8000000000000001E-2</v>
      </c>
    </row>
    <row r="593" spans="1:2">
      <c r="A593" s="1">
        <v>42380</v>
      </c>
      <c r="B593">
        <v>0.05</v>
      </c>
    </row>
    <row r="594" spans="1:2">
      <c r="A594" s="1">
        <v>42377</v>
      </c>
      <c r="B594">
        <v>5.0999999999999997E-2</v>
      </c>
    </row>
    <row r="595" spans="1:2">
      <c r="A595" s="1">
        <v>42376</v>
      </c>
      <c r="B595">
        <v>5.0999999999999997E-2</v>
      </c>
    </row>
    <row r="596" spans="1:2">
      <c r="A596" s="1">
        <v>42375</v>
      </c>
      <c r="B596">
        <v>5.6000000000000001E-2</v>
      </c>
    </row>
    <row r="597" spans="1:2">
      <c r="A597" s="1">
        <v>42374</v>
      </c>
      <c r="B597">
        <v>5.8999999999999997E-2</v>
      </c>
    </row>
    <row r="598" spans="1:2">
      <c r="A598" s="1">
        <v>42373</v>
      </c>
      <c r="B598">
        <v>5.8000000000000003E-2</v>
      </c>
    </row>
    <row r="599" spans="1:2">
      <c r="A599" s="1">
        <v>42369</v>
      </c>
      <c r="B599">
        <v>0.06</v>
      </c>
    </row>
    <row r="600" spans="1:2">
      <c r="A600" s="1">
        <v>42368</v>
      </c>
      <c r="B600">
        <v>5.8999999999999997E-2</v>
      </c>
    </row>
    <row r="601" spans="1:2">
      <c r="A601" s="1">
        <v>42367</v>
      </c>
      <c r="B601">
        <v>5.8000000000000003E-2</v>
      </c>
    </row>
    <row r="602" spans="1:2">
      <c r="A602" s="1">
        <v>42366</v>
      </c>
      <c r="B602">
        <v>0.06</v>
      </c>
    </row>
    <row r="603" spans="1:2">
      <c r="A603" s="1">
        <v>42362</v>
      </c>
      <c r="B603">
        <v>0.06</v>
      </c>
    </row>
    <row r="604" spans="1:2">
      <c r="A604" s="1">
        <v>42361</v>
      </c>
      <c r="B604">
        <v>6.0999999999999999E-2</v>
      </c>
    </row>
    <row r="605" spans="1:2">
      <c r="A605" s="1">
        <v>42360</v>
      </c>
      <c r="B605">
        <v>0.06</v>
      </c>
    </row>
    <row r="606" spans="1:2">
      <c r="A606" s="1">
        <v>42359</v>
      </c>
      <c r="B606">
        <v>6.0999999999999999E-2</v>
      </c>
    </row>
    <row r="607" spans="1:2">
      <c r="A607" s="1">
        <v>42356</v>
      </c>
      <c r="B607">
        <v>5.8000000000000003E-2</v>
      </c>
    </row>
    <row r="608" spans="1:2">
      <c r="A608" s="1">
        <v>42355</v>
      </c>
      <c r="B608">
        <v>5.8999999999999997E-2</v>
      </c>
    </row>
    <row r="609" spans="1:2">
      <c r="A609" s="1">
        <v>42354</v>
      </c>
      <c r="B609">
        <v>5.8999999999999997E-2</v>
      </c>
    </row>
    <row r="610" spans="1:2">
      <c r="A610" s="1">
        <v>42353</v>
      </c>
      <c r="B610">
        <v>0.06</v>
      </c>
    </row>
    <row r="611" spans="1:2">
      <c r="A611" s="1">
        <v>42352</v>
      </c>
      <c r="B611">
        <v>0.06</v>
      </c>
    </row>
    <row r="612" spans="1:2">
      <c r="A612" s="1">
        <v>42349</v>
      </c>
      <c r="B612">
        <v>6.3E-2</v>
      </c>
    </row>
    <row r="613" spans="1:2">
      <c r="A613" s="1">
        <v>42348</v>
      </c>
      <c r="B613">
        <v>6.4000000000000001E-2</v>
      </c>
    </row>
    <row r="614" spans="1:2">
      <c r="A614" s="1">
        <v>42347</v>
      </c>
      <c r="B614">
        <v>6.6000000000000003E-2</v>
      </c>
    </row>
    <row r="615" spans="1:2">
      <c r="A615" s="1">
        <v>42346</v>
      </c>
      <c r="B615">
        <v>6.7000000000000004E-2</v>
      </c>
    </row>
    <row r="616" spans="1:2">
      <c r="A616" s="1">
        <v>42345</v>
      </c>
      <c r="B616">
        <v>6.6000000000000003E-2</v>
      </c>
    </row>
    <row r="617" spans="1:2">
      <c r="A617" s="1">
        <v>42342</v>
      </c>
      <c r="B617">
        <v>6.8000000000000005E-2</v>
      </c>
    </row>
    <row r="618" spans="1:2">
      <c r="A618" s="1">
        <v>42341</v>
      </c>
      <c r="B618">
        <v>3.9E-2</v>
      </c>
    </row>
    <row r="619" spans="1:2">
      <c r="A619" s="1">
        <v>42340</v>
      </c>
      <c r="B619">
        <v>4.2999999999999997E-2</v>
      </c>
    </row>
    <row r="620" spans="1:2">
      <c r="A620" s="1">
        <v>42339</v>
      </c>
      <c r="B620">
        <v>4.4999999999999998E-2</v>
      </c>
    </row>
    <row r="621" spans="1:2">
      <c r="A621" s="1">
        <v>42338</v>
      </c>
      <c r="B621">
        <v>4.8000000000000001E-2</v>
      </c>
    </row>
    <row r="622" spans="1:2">
      <c r="A622" s="1">
        <v>42335</v>
      </c>
      <c r="B622">
        <v>4.8000000000000001E-2</v>
      </c>
    </row>
    <row r="623" spans="1:2">
      <c r="A623" s="1">
        <v>42334</v>
      </c>
      <c r="B623">
        <v>5.2999999999999999E-2</v>
      </c>
    </row>
    <row r="624" spans="1:2">
      <c r="A624" s="1">
        <v>42333</v>
      </c>
      <c r="B624">
        <v>0.06</v>
      </c>
    </row>
    <row r="625" spans="1:2">
      <c r="A625" s="1">
        <v>42332</v>
      </c>
      <c r="B625">
        <v>5.8000000000000003E-2</v>
      </c>
    </row>
    <row r="626" spans="1:2">
      <c r="A626" s="1">
        <v>42331</v>
      </c>
      <c r="B626">
        <v>6.2E-2</v>
      </c>
    </row>
    <row r="627" spans="1:2">
      <c r="A627" s="1">
        <v>42328</v>
      </c>
      <c r="B627">
        <v>6.8000000000000005E-2</v>
      </c>
    </row>
    <row r="628" spans="1:2">
      <c r="A628" s="1">
        <v>42327</v>
      </c>
      <c r="B628">
        <v>7.3999999999999996E-2</v>
      </c>
    </row>
    <row r="629" spans="1:2">
      <c r="A629" s="1">
        <v>42326</v>
      </c>
      <c r="B629">
        <v>7.5999999999999998E-2</v>
      </c>
    </row>
    <row r="630" spans="1:2">
      <c r="A630" s="1">
        <v>42325</v>
      </c>
      <c r="B630">
        <v>7.5999999999999998E-2</v>
      </c>
    </row>
    <row r="631" spans="1:2">
      <c r="A631" s="1">
        <v>42324</v>
      </c>
      <c r="B631">
        <v>7.6999999999999999E-2</v>
      </c>
    </row>
    <row r="632" spans="1:2">
      <c r="A632" s="1">
        <v>42321</v>
      </c>
      <c r="B632">
        <v>8.2000000000000003E-2</v>
      </c>
    </row>
    <row r="633" spans="1:2">
      <c r="A633" s="1">
        <v>42320</v>
      </c>
      <c r="B633">
        <v>8.4000000000000005E-2</v>
      </c>
    </row>
    <row r="634" spans="1:2">
      <c r="A634" s="1">
        <v>42319</v>
      </c>
      <c r="B634">
        <v>8.8999999999999996E-2</v>
      </c>
    </row>
    <row r="635" spans="1:2">
      <c r="A635" s="1">
        <v>42318</v>
      </c>
      <c r="B635">
        <v>9.0999999999999998E-2</v>
      </c>
    </row>
    <row r="636" spans="1:2">
      <c r="A636" s="1">
        <v>42317</v>
      </c>
      <c r="B636">
        <v>0.10100000000000001</v>
      </c>
    </row>
    <row r="637" spans="1:2">
      <c r="A637" s="1">
        <v>42314</v>
      </c>
      <c r="B637">
        <v>9.6000000000000002E-2</v>
      </c>
    </row>
    <row r="638" spans="1:2">
      <c r="A638" s="1">
        <v>42313</v>
      </c>
      <c r="B638">
        <v>9.8000000000000004E-2</v>
      </c>
    </row>
    <row r="639" spans="1:2">
      <c r="A639" s="1">
        <v>42312</v>
      </c>
      <c r="B639">
        <v>0.10100000000000001</v>
      </c>
    </row>
    <row r="640" spans="1:2">
      <c r="A640" s="1">
        <v>42311</v>
      </c>
      <c r="B640">
        <v>0.106</v>
      </c>
    </row>
    <row r="641" spans="1:2">
      <c r="A641" s="1">
        <v>42310</v>
      </c>
      <c r="B641">
        <v>0.109</v>
      </c>
    </row>
    <row r="642" spans="1:2">
      <c r="A642" s="1">
        <v>42307</v>
      </c>
      <c r="B642">
        <v>0.107</v>
      </c>
    </row>
    <row r="643" spans="1:2">
      <c r="A643" s="1">
        <v>42306</v>
      </c>
      <c r="B643">
        <v>0.104</v>
      </c>
    </row>
    <row r="644" spans="1:2">
      <c r="A644" s="1">
        <v>42305</v>
      </c>
      <c r="B644">
        <v>0.104</v>
      </c>
    </row>
    <row r="645" spans="1:2">
      <c r="A645" s="1">
        <v>42304</v>
      </c>
      <c r="B645">
        <v>0.108</v>
      </c>
    </row>
    <row r="646" spans="1:2">
      <c r="A646" s="1">
        <v>42303</v>
      </c>
      <c r="B646">
        <v>0.11</v>
      </c>
    </row>
    <row r="647" spans="1:2">
      <c r="A647" s="1">
        <v>42300</v>
      </c>
      <c r="B647">
        <v>0.114</v>
      </c>
    </row>
    <row r="648" spans="1:2">
      <c r="A648" s="1">
        <v>42299</v>
      </c>
      <c r="B648">
        <v>0.129</v>
      </c>
    </row>
    <row r="649" spans="1:2">
      <c r="A649" s="1">
        <v>42298</v>
      </c>
      <c r="B649">
        <v>0.13</v>
      </c>
    </row>
    <row r="650" spans="1:2">
      <c r="A650" s="1">
        <v>42297</v>
      </c>
      <c r="B650">
        <v>0.129</v>
      </c>
    </row>
    <row r="651" spans="1:2">
      <c r="A651" s="1">
        <v>42296</v>
      </c>
      <c r="B651">
        <v>0.128</v>
      </c>
    </row>
    <row r="652" spans="1:2">
      <c r="A652" s="1">
        <v>42293</v>
      </c>
      <c r="B652">
        <v>0.129</v>
      </c>
    </row>
    <row r="653" spans="1:2">
      <c r="A653" s="1">
        <v>42292</v>
      </c>
      <c r="B653">
        <v>0.13400000000000001</v>
      </c>
    </row>
    <row r="654" spans="1:2">
      <c r="A654" s="1">
        <v>42291</v>
      </c>
      <c r="B654">
        <v>0.13700000000000001</v>
      </c>
    </row>
    <row r="655" spans="1:2">
      <c r="A655" s="1">
        <v>42290</v>
      </c>
      <c r="B655">
        <v>0.13900000000000001</v>
      </c>
    </row>
    <row r="656" spans="1:2">
      <c r="A656" s="1">
        <v>42289</v>
      </c>
      <c r="B656">
        <v>0.13900000000000001</v>
      </c>
    </row>
    <row r="657" spans="1:2">
      <c r="A657" s="1">
        <v>42286</v>
      </c>
      <c r="B657">
        <v>0.13900000000000001</v>
      </c>
    </row>
    <row r="658" spans="1:2">
      <c r="A658" s="1">
        <v>42285</v>
      </c>
      <c r="B658">
        <v>0.13900000000000001</v>
      </c>
    </row>
    <row r="659" spans="1:2">
      <c r="A659" s="1">
        <v>42284</v>
      </c>
      <c r="B659">
        <v>0.14000000000000001</v>
      </c>
    </row>
    <row r="660" spans="1:2">
      <c r="A660" s="1">
        <v>42283</v>
      </c>
      <c r="B660">
        <v>0.13900000000000001</v>
      </c>
    </row>
    <row r="661" spans="1:2">
      <c r="A661" s="1">
        <v>42282</v>
      </c>
      <c r="B661">
        <v>0.13700000000000001</v>
      </c>
    </row>
    <row r="662" spans="1:2">
      <c r="A662" s="1">
        <v>42279</v>
      </c>
      <c r="B662">
        <v>0.13900000000000001</v>
      </c>
    </row>
    <row r="663" spans="1:2">
      <c r="A663" s="1">
        <v>42278</v>
      </c>
      <c r="B663">
        <v>0.14000000000000001</v>
      </c>
    </row>
    <row r="664" spans="1:2">
      <c r="A664" s="1">
        <v>42277</v>
      </c>
      <c r="B664">
        <v>0.14199999999999999</v>
      </c>
    </row>
    <row r="665" spans="1:2">
      <c r="A665" s="1">
        <v>42276</v>
      </c>
      <c r="B665">
        <v>0.14299999999999999</v>
      </c>
    </row>
    <row r="666" spans="1:2">
      <c r="A666" s="1">
        <v>42275</v>
      </c>
      <c r="B666">
        <v>0.14499999999999999</v>
      </c>
    </row>
    <row r="667" spans="1:2">
      <c r="A667" s="1">
        <v>42272</v>
      </c>
      <c r="B667">
        <v>0.14599999999999999</v>
      </c>
    </row>
    <row r="668" spans="1:2">
      <c r="A668" s="1">
        <v>42271</v>
      </c>
      <c r="B668">
        <v>0.14799999999999999</v>
      </c>
    </row>
    <row r="669" spans="1:2">
      <c r="A669" s="1">
        <v>42270</v>
      </c>
      <c r="B669">
        <v>0.14699999999999999</v>
      </c>
    </row>
    <row r="670" spans="1:2">
      <c r="A670" s="1">
        <v>42269</v>
      </c>
      <c r="B670">
        <v>0.15</v>
      </c>
    </row>
    <row r="671" spans="1:2">
      <c r="A671" s="1">
        <v>42268</v>
      </c>
      <c r="B671">
        <v>0.152</v>
      </c>
    </row>
    <row r="672" spans="1:2">
      <c r="A672" s="1">
        <v>42265</v>
      </c>
      <c r="B672">
        <v>0.154</v>
      </c>
    </row>
    <row r="673" spans="1:2">
      <c r="A673" s="1">
        <v>42264</v>
      </c>
      <c r="B673">
        <v>0.156</v>
      </c>
    </row>
    <row r="674" spans="1:2">
      <c r="A674" s="1">
        <v>42263</v>
      </c>
      <c r="B674">
        <v>0.156</v>
      </c>
    </row>
    <row r="675" spans="1:2">
      <c r="A675" s="1">
        <v>42262</v>
      </c>
      <c r="B675">
        <v>0.155</v>
      </c>
    </row>
    <row r="676" spans="1:2">
      <c r="A676" s="1">
        <v>42261</v>
      </c>
      <c r="B676">
        <v>0.157</v>
      </c>
    </row>
    <row r="677" spans="1:2">
      <c r="A677" s="1">
        <v>42258</v>
      </c>
      <c r="B677">
        <v>0.157</v>
      </c>
    </row>
    <row r="678" spans="1:2">
      <c r="A678" s="1">
        <v>42257</v>
      </c>
      <c r="B678">
        <v>0.157</v>
      </c>
    </row>
    <row r="679" spans="1:2">
      <c r="A679" s="1">
        <v>42256</v>
      </c>
      <c r="B679">
        <v>0.158</v>
      </c>
    </row>
    <row r="680" spans="1:2">
      <c r="A680" s="1">
        <v>42255</v>
      </c>
      <c r="B680">
        <v>0.158</v>
      </c>
    </row>
    <row r="681" spans="1:2">
      <c r="A681" s="1">
        <v>42254</v>
      </c>
      <c r="B681">
        <v>0.158</v>
      </c>
    </row>
    <row r="682" spans="1:2">
      <c r="A682" s="1">
        <v>42251</v>
      </c>
      <c r="B682">
        <v>0.158</v>
      </c>
    </row>
    <row r="683" spans="1:2">
      <c r="A683" s="1">
        <v>42250</v>
      </c>
      <c r="B683">
        <v>0.161</v>
      </c>
    </row>
    <row r="684" spans="1:2">
      <c r="A684" s="1">
        <v>42249</v>
      </c>
      <c r="B684">
        <v>0.16</v>
      </c>
    </row>
    <row r="685" spans="1:2">
      <c r="A685" s="1">
        <v>42248</v>
      </c>
      <c r="B685">
        <v>0.161</v>
      </c>
    </row>
    <row r="686" spans="1:2">
      <c r="A686" s="1">
        <v>42247</v>
      </c>
      <c r="B686">
        <v>0.16</v>
      </c>
    </row>
    <row r="687" spans="1:2">
      <c r="A687" s="1">
        <v>42244</v>
      </c>
      <c r="B687">
        <v>0.161</v>
      </c>
    </row>
    <row r="688" spans="1:2">
      <c r="A688" s="1">
        <v>42243</v>
      </c>
      <c r="B688">
        <v>0.16</v>
      </c>
    </row>
    <row r="689" spans="1:2">
      <c r="A689" s="1">
        <v>42242</v>
      </c>
      <c r="B689">
        <v>0.16</v>
      </c>
    </row>
    <row r="690" spans="1:2">
      <c r="A690" s="1">
        <v>42241</v>
      </c>
      <c r="B690">
        <v>0.161</v>
      </c>
    </row>
    <row r="691" spans="1:2">
      <c r="A691" s="1">
        <v>42240</v>
      </c>
      <c r="B691">
        <v>0.16</v>
      </c>
    </row>
    <row r="692" spans="1:2">
      <c r="A692" s="1">
        <v>42237</v>
      </c>
      <c r="B692">
        <v>0.16</v>
      </c>
    </row>
    <row r="693" spans="1:2">
      <c r="A693" s="1">
        <v>42236</v>
      </c>
      <c r="B693">
        <v>0.159</v>
      </c>
    </row>
    <row r="694" spans="1:2">
      <c r="A694" s="1">
        <v>42235</v>
      </c>
      <c r="B694">
        <v>0.16</v>
      </c>
    </row>
    <row r="695" spans="1:2">
      <c r="A695" s="1">
        <v>42234</v>
      </c>
      <c r="B695">
        <v>0.159</v>
      </c>
    </row>
    <row r="696" spans="1:2">
      <c r="A696" s="1">
        <v>42233</v>
      </c>
      <c r="B696">
        <v>0.161</v>
      </c>
    </row>
    <row r="697" spans="1:2">
      <c r="A697" s="1">
        <v>42230</v>
      </c>
      <c r="B697">
        <v>0.161</v>
      </c>
    </row>
    <row r="698" spans="1:2">
      <c r="A698" s="1">
        <v>42229</v>
      </c>
      <c r="B698">
        <v>0.161</v>
      </c>
    </row>
    <row r="699" spans="1:2">
      <c r="A699" s="1">
        <v>42228</v>
      </c>
      <c r="B699">
        <v>0.161</v>
      </c>
    </row>
    <row r="700" spans="1:2">
      <c r="A700" s="1">
        <v>42227</v>
      </c>
      <c r="B700">
        <v>0.16200000000000001</v>
      </c>
    </row>
    <row r="701" spans="1:2">
      <c r="A701" s="1">
        <v>42226</v>
      </c>
      <c r="B701">
        <v>0.16200000000000001</v>
      </c>
    </row>
    <row r="702" spans="1:2">
      <c r="A702" s="1">
        <v>42223</v>
      </c>
      <c r="B702">
        <v>0.16300000000000001</v>
      </c>
    </row>
    <row r="703" spans="1:2">
      <c r="A703" s="1">
        <v>42222</v>
      </c>
      <c r="B703">
        <v>0.16300000000000001</v>
      </c>
    </row>
    <row r="704" spans="1:2">
      <c r="A704" s="1">
        <v>42221</v>
      </c>
      <c r="B704">
        <v>0.16300000000000001</v>
      </c>
    </row>
    <row r="705" spans="1:2">
      <c r="A705" s="1">
        <v>42220</v>
      </c>
      <c r="B705">
        <v>0.16400000000000001</v>
      </c>
    </row>
    <row r="706" spans="1:2">
      <c r="A706" s="1">
        <v>42219</v>
      </c>
      <c r="B706">
        <v>0.16600000000000001</v>
      </c>
    </row>
    <row r="707" spans="1:2">
      <c r="A707" s="1">
        <v>42216</v>
      </c>
      <c r="B707">
        <v>0.16700000000000001</v>
      </c>
    </row>
    <row r="708" spans="1:2">
      <c r="A708" s="1">
        <v>42215</v>
      </c>
      <c r="B708">
        <v>0.16900000000000001</v>
      </c>
    </row>
    <row r="709" spans="1:2">
      <c r="A709" s="1">
        <v>42214</v>
      </c>
      <c r="B709">
        <v>0.16900000000000001</v>
      </c>
    </row>
    <row r="710" spans="1:2">
      <c r="A710" s="1">
        <v>42213</v>
      </c>
      <c r="B710">
        <v>0.16900000000000001</v>
      </c>
    </row>
    <row r="711" spans="1:2">
      <c r="A711" s="1">
        <v>42212</v>
      </c>
      <c r="B711">
        <v>0.16900000000000001</v>
      </c>
    </row>
    <row r="712" spans="1:2">
      <c r="A712" s="1">
        <v>42209</v>
      </c>
      <c r="B712">
        <v>0.17</v>
      </c>
    </row>
    <row r="713" spans="1:2">
      <c r="A713" s="1">
        <v>42208</v>
      </c>
      <c r="B713">
        <v>0.17100000000000001</v>
      </c>
    </row>
    <row r="714" spans="1:2">
      <c r="A714" s="1">
        <v>42207</v>
      </c>
      <c r="B714">
        <v>0.17100000000000001</v>
      </c>
    </row>
    <row r="715" spans="1:2">
      <c r="A715" s="1">
        <v>42206</v>
      </c>
      <c r="B715">
        <v>0.17</v>
      </c>
    </row>
    <row r="716" spans="1:2">
      <c r="A716" s="1">
        <v>42205</v>
      </c>
      <c r="B716">
        <v>0.17100000000000001</v>
      </c>
    </row>
    <row r="717" spans="1:2">
      <c r="A717" s="1">
        <v>42202</v>
      </c>
      <c r="B717">
        <v>0.17</v>
      </c>
    </row>
    <row r="718" spans="1:2">
      <c r="A718" s="1">
        <v>42201</v>
      </c>
      <c r="B718">
        <v>0.16900000000000001</v>
      </c>
    </row>
    <row r="719" spans="1:2">
      <c r="A719" s="1">
        <v>42200</v>
      </c>
      <c r="B719">
        <v>0.16900000000000001</v>
      </c>
    </row>
    <row r="720" spans="1:2">
      <c r="A720" s="1">
        <v>42199</v>
      </c>
      <c r="B720">
        <v>0.16800000000000001</v>
      </c>
    </row>
    <row r="721" spans="1:2">
      <c r="A721" s="1">
        <v>42198</v>
      </c>
      <c r="B721">
        <v>0.16600000000000001</v>
      </c>
    </row>
    <row r="722" spans="1:2">
      <c r="A722" s="1">
        <v>42195</v>
      </c>
      <c r="B722">
        <v>0.16400000000000001</v>
      </c>
    </row>
    <row r="723" spans="1:2">
      <c r="A723" s="1">
        <v>42194</v>
      </c>
      <c r="B723">
        <v>0.16300000000000001</v>
      </c>
    </row>
    <row r="724" spans="1:2">
      <c r="A724" s="1">
        <v>42193</v>
      </c>
      <c r="B724">
        <v>0.16400000000000001</v>
      </c>
    </row>
    <row r="725" spans="1:2">
      <c r="A725" s="1">
        <v>42192</v>
      </c>
      <c r="B725">
        <v>0.16400000000000001</v>
      </c>
    </row>
    <row r="726" spans="1:2">
      <c r="A726" s="1">
        <v>42191</v>
      </c>
      <c r="B726">
        <v>0.16400000000000001</v>
      </c>
    </row>
    <row r="727" spans="1:2">
      <c r="A727" s="1">
        <v>42188</v>
      </c>
      <c r="B727">
        <v>0.16300000000000001</v>
      </c>
    </row>
    <row r="728" spans="1:2">
      <c r="A728" s="1">
        <v>42187</v>
      </c>
      <c r="B728">
        <v>0.16300000000000001</v>
      </c>
    </row>
    <row r="729" spans="1:2">
      <c r="A729" s="1">
        <v>42186</v>
      </c>
      <c r="B729">
        <v>0.16400000000000001</v>
      </c>
    </row>
    <row r="730" spans="1:2">
      <c r="A730" s="1">
        <v>42185</v>
      </c>
      <c r="B730">
        <v>0.16400000000000001</v>
      </c>
    </row>
    <row r="731" spans="1:2">
      <c r="A731" s="1">
        <v>42184</v>
      </c>
      <c r="B731">
        <v>0.16300000000000001</v>
      </c>
    </row>
    <row r="732" spans="1:2">
      <c r="A732" s="1">
        <v>42181</v>
      </c>
      <c r="B732">
        <v>0.16200000000000001</v>
      </c>
    </row>
    <row r="733" spans="1:2">
      <c r="A733" s="1">
        <v>42180</v>
      </c>
      <c r="B733">
        <v>0.16200000000000001</v>
      </c>
    </row>
    <row r="734" spans="1:2">
      <c r="A734" s="1">
        <v>42179</v>
      </c>
      <c r="B734">
        <v>0.16300000000000001</v>
      </c>
    </row>
    <row r="735" spans="1:2">
      <c r="A735" s="1">
        <v>42178</v>
      </c>
      <c r="B735">
        <v>0.16300000000000001</v>
      </c>
    </row>
    <row r="736" spans="1:2">
      <c r="A736" s="1">
        <v>42177</v>
      </c>
      <c r="B736">
        <v>0.16400000000000001</v>
      </c>
    </row>
    <row r="737" spans="1:2">
      <c r="A737" s="1">
        <v>42174</v>
      </c>
      <c r="B737">
        <v>0.16600000000000001</v>
      </c>
    </row>
    <row r="738" spans="1:2">
      <c r="A738" s="1">
        <v>42173</v>
      </c>
      <c r="B738">
        <v>0.16600000000000001</v>
      </c>
    </row>
    <row r="739" spans="1:2">
      <c r="A739" s="1">
        <v>42172</v>
      </c>
      <c r="B739">
        <v>0.16600000000000001</v>
      </c>
    </row>
    <row r="740" spans="1:2">
      <c r="A740" s="1">
        <v>42171</v>
      </c>
      <c r="B740">
        <v>0.16600000000000001</v>
      </c>
    </row>
    <row r="741" spans="1:2">
      <c r="A741" s="1">
        <v>42170</v>
      </c>
      <c r="B741">
        <v>0.16400000000000001</v>
      </c>
    </row>
    <row r="742" spans="1:2">
      <c r="A742" s="1">
        <v>42167</v>
      </c>
      <c r="B742">
        <v>0.16300000000000001</v>
      </c>
    </row>
    <row r="743" spans="1:2">
      <c r="A743" s="1">
        <v>42166</v>
      </c>
      <c r="B743">
        <v>0.161</v>
      </c>
    </row>
    <row r="744" spans="1:2">
      <c r="A744" s="1">
        <v>42165</v>
      </c>
      <c r="B744">
        <v>0.16600000000000001</v>
      </c>
    </row>
    <row r="745" spans="1:2">
      <c r="A745" s="1">
        <v>42164</v>
      </c>
      <c r="B745">
        <v>0.16300000000000001</v>
      </c>
    </row>
    <row r="746" spans="1:2">
      <c r="A746" s="1">
        <v>42163</v>
      </c>
      <c r="B746">
        <v>0.16300000000000001</v>
      </c>
    </row>
    <row r="747" spans="1:2">
      <c r="A747" s="1">
        <v>42160</v>
      </c>
      <c r="B747">
        <v>0.161</v>
      </c>
    </row>
    <row r="748" spans="1:2">
      <c r="A748" s="1">
        <v>42159</v>
      </c>
      <c r="B748">
        <v>0.16200000000000001</v>
      </c>
    </row>
    <row r="749" spans="1:2">
      <c r="A749" s="1">
        <v>42158</v>
      </c>
      <c r="B749">
        <v>0.16</v>
      </c>
    </row>
    <row r="750" spans="1:2">
      <c r="A750" s="1">
        <v>42157</v>
      </c>
      <c r="B750">
        <v>0.158</v>
      </c>
    </row>
    <row r="751" spans="1:2">
      <c r="A751" s="1">
        <v>42156</v>
      </c>
      <c r="B751">
        <v>0.161</v>
      </c>
    </row>
    <row r="752" spans="1:2">
      <c r="A752" s="1">
        <v>42153</v>
      </c>
      <c r="B752">
        <v>0.16</v>
      </c>
    </row>
    <row r="753" spans="1:2">
      <c r="A753" s="1">
        <v>42152</v>
      </c>
      <c r="B753">
        <v>0.159</v>
      </c>
    </row>
    <row r="754" spans="1:2">
      <c r="A754" s="1">
        <v>42151</v>
      </c>
      <c r="B754">
        <v>0.16</v>
      </c>
    </row>
    <row r="755" spans="1:2">
      <c r="A755" s="1">
        <v>42150</v>
      </c>
      <c r="B755">
        <v>0.161</v>
      </c>
    </row>
    <row r="756" spans="1:2">
      <c r="A756" s="1">
        <v>42149</v>
      </c>
      <c r="B756">
        <v>0.16300000000000001</v>
      </c>
    </row>
    <row r="757" spans="1:2">
      <c r="A757" s="1">
        <v>42146</v>
      </c>
      <c r="B757">
        <v>0.16200000000000001</v>
      </c>
    </row>
    <row r="758" spans="1:2">
      <c r="A758" s="1">
        <v>42145</v>
      </c>
      <c r="B758">
        <v>0.16200000000000001</v>
      </c>
    </row>
    <row r="759" spans="1:2">
      <c r="A759" s="1">
        <v>42144</v>
      </c>
      <c r="B759">
        <v>0.16200000000000001</v>
      </c>
    </row>
    <row r="760" spans="1:2">
      <c r="A760" s="1">
        <v>42143</v>
      </c>
      <c r="B760">
        <v>0.16400000000000001</v>
      </c>
    </row>
    <row r="761" spans="1:2">
      <c r="A761" s="1">
        <v>42142</v>
      </c>
      <c r="B761">
        <v>0.16800000000000001</v>
      </c>
    </row>
    <row r="762" spans="1:2">
      <c r="A762" s="1">
        <v>42139</v>
      </c>
      <c r="B762">
        <v>0.16700000000000001</v>
      </c>
    </row>
    <row r="763" spans="1:2">
      <c r="A763" s="1">
        <v>42138</v>
      </c>
      <c r="B763">
        <v>0.16800000000000001</v>
      </c>
    </row>
    <row r="764" spans="1:2">
      <c r="A764" s="1">
        <v>42137</v>
      </c>
      <c r="B764">
        <v>0.16900000000000001</v>
      </c>
    </row>
    <row r="765" spans="1:2">
      <c r="A765" s="1">
        <v>42136</v>
      </c>
      <c r="B765">
        <v>0.16900000000000001</v>
      </c>
    </row>
    <row r="766" spans="1:2">
      <c r="A766" s="1">
        <v>42135</v>
      </c>
      <c r="B766">
        <v>0.16800000000000001</v>
      </c>
    </row>
    <row r="767" spans="1:2">
      <c r="A767" s="1">
        <v>42132</v>
      </c>
      <c r="B767">
        <v>0.16900000000000001</v>
      </c>
    </row>
    <row r="768" spans="1:2">
      <c r="A768" s="1">
        <v>42131</v>
      </c>
      <c r="B768">
        <v>0.16900000000000001</v>
      </c>
    </row>
    <row r="769" spans="1:2">
      <c r="A769" s="1">
        <v>42130</v>
      </c>
      <c r="B769">
        <v>0.16900000000000001</v>
      </c>
    </row>
    <row r="770" spans="1:2">
      <c r="A770" s="1">
        <v>42129</v>
      </c>
      <c r="B770">
        <v>0.16700000000000001</v>
      </c>
    </row>
    <row r="771" spans="1:2">
      <c r="A771" s="1">
        <v>42128</v>
      </c>
      <c r="B771">
        <v>0.17</v>
      </c>
    </row>
    <row r="772" spans="1:2">
      <c r="A772" s="1">
        <v>42124</v>
      </c>
      <c r="B772">
        <v>0.17100000000000001</v>
      </c>
    </row>
    <row r="773" spans="1:2">
      <c r="A773" s="1">
        <v>42123</v>
      </c>
      <c r="B773">
        <v>0.16700000000000001</v>
      </c>
    </row>
    <row r="774" spans="1:2">
      <c r="A774" s="1">
        <v>42122</v>
      </c>
      <c r="B774">
        <v>0.16800000000000001</v>
      </c>
    </row>
    <row r="775" spans="1:2">
      <c r="A775" s="1">
        <v>42121</v>
      </c>
      <c r="B775">
        <v>0.17100000000000001</v>
      </c>
    </row>
    <row r="776" spans="1:2">
      <c r="A776" s="1">
        <v>42118</v>
      </c>
      <c r="B776">
        <v>0.17199999999999999</v>
      </c>
    </row>
    <row r="777" spans="1:2">
      <c r="A777" s="1">
        <v>42117</v>
      </c>
      <c r="B777">
        <v>0.17299999999999999</v>
      </c>
    </row>
    <row r="778" spans="1:2">
      <c r="A778" s="1">
        <v>42116</v>
      </c>
      <c r="B778">
        <v>0.17499999999999999</v>
      </c>
    </row>
    <row r="779" spans="1:2">
      <c r="A779" s="1">
        <v>42115</v>
      </c>
      <c r="B779">
        <v>0.17599999999999999</v>
      </c>
    </row>
    <row r="780" spans="1:2">
      <c r="A780" s="1">
        <v>42114</v>
      </c>
      <c r="B780">
        <v>0.17599999999999999</v>
      </c>
    </row>
    <row r="781" spans="1:2">
      <c r="A781" s="1">
        <v>42111</v>
      </c>
      <c r="B781">
        <v>0.17699999999999999</v>
      </c>
    </row>
    <row r="782" spans="1:2">
      <c r="A782" s="1">
        <v>42110</v>
      </c>
      <c r="B782">
        <v>0.17799999999999999</v>
      </c>
    </row>
    <row r="783" spans="1:2">
      <c r="A783" s="1">
        <v>42109</v>
      </c>
      <c r="B783">
        <v>0.18</v>
      </c>
    </row>
    <row r="784" spans="1:2">
      <c r="A784" s="1">
        <v>42108</v>
      </c>
      <c r="B784">
        <v>0.183</v>
      </c>
    </row>
    <row r="785" spans="1:2">
      <c r="A785" s="1">
        <v>42107</v>
      </c>
      <c r="B785">
        <v>0.187</v>
      </c>
    </row>
    <row r="786" spans="1:2">
      <c r="A786" s="1">
        <v>42104</v>
      </c>
      <c r="B786">
        <v>0.188</v>
      </c>
    </row>
    <row r="787" spans="1:2">
      <c r="A787" s="1">
        <v>42103</v>
      </c>
      <c r="B787">
        <v>0.19</v>
      </c>
    </row>
    <row r="788" spans="1:2">
      <c r="A788" s="1">
        <v>42102</v>
      </c>
      <c r="B788">
        <v>0.191</v>
      </c>
    </row>
    <row r="789" spans="1:2">
      <c r="A789" s="1">
        <v>42101</v>
      </c>
      <c r="B789">
        <v>0.19500000000000001</v>
      </c>
    </row>
    <row r="790" spans="1:2">
      <c r="A790" s="1">
        <v>42096</v>
      </c>
      <c r="B790">
        <v>0.19500000000000001</v>
      </c>
    </row>
    <row r="791" spans="1:2">
      <c r="A791" s="1">
        <v>42095</v>
      </c>
      <c r="B791">
        <v>0.19600000000000001</v>
      </c>
    </row>
    <row r="792" spans="1:2">
      <c r="A792" s="1">
        <v>42094</v>
      </c>
      <c r="B792">
        <v>0.19800000000000001</v>
      </c>
    </row>
    <row r="793" spans="1:2">
      <c r="A793" s="1">
        <v>42093</v>
      </c>
      <c r="B793">
        <v>0.19800000000000001</v>
      </c>
    </row>
    <row r="794" spans="1:2">
      <c r="A794" s="1">
        <v>42090</v>
      </c>
      <c r="B794">
        <v>0.19900000000000001</v>
      </c>
    </row>
    <row r="795" spans="1:2">
      <c r="A795" s="1">
        <v>42089</v>
      </c>
      <c r="B795">
        <v>0.20100000000000001</v>
      </c>
    </row>
    <row r="796" spans="1:2">
      <c r="A796" s="1">
        <v>42088</v>
      </c>
      <c r="B796">
        <v>0.20100000000000001</v>
      </c>
    </row>
    <row r="797" spans="1:2">
      <c r="A797" s="1">
        <v>42087</v>
      </c>
      <c r="B797">
        <v>0.20200000000000001</v>
      </c>
    </row>
    <row r="798" spans="1:2">
      <c r="A798" s="1">
        <v>42086</v>
      </c>
      <c r="B798">
        <v>0.20300000000000001</v>
      </c>
    </row>
    <row r="799" spans="1:2">
      <c r="A799" s="1">
        <v>42083</v>
      </c>
      <c r="B799">
        <v>0.20499999999999999</v>
      </c>
    </row>
    <row r="800" spans="1:2">
      <c r="A800" s="1">
        <v>42082</v>
      </c>
      <c r="B800">
        <v>0.20899999999999999</v>
      </c>
    </row>
    <row r="801" spans="1:2">
      <c r="A801" s="1">
        <v>42081</v>
      </c>
      <c r="B801">
        <v>0.21199999999999999</v>
      </c>
    </row>
    <row r="802" spans="1:2">
      <c r="A802" s="1">
        <v>42080</v>
      </c>
      <c r="B802">
        <v>0.20899999999999999</v>
      </c>
    </row>
    <row r="803" spans="1:2">
      <c r="A803" s="1">
        <v>42079</v>
      </c>
      <c r="B803">
        <v>0.21199999999999999</v>
      </c>
    </row>
    <row r="804" spans="1:2">
      <c r="A804" s="1">
        <v>42076</v>
      </c>
      <c r="B804">
        <v>0.214</v>
      </c>
    </row>
    <row r="805" spans="1:2">
      <c r="A805" s="1">
        <v>42075</v>
      </c>
      <c r="B805">
        <v>0.215</v>
      </c>
    </row>
    <row r="806" spans="1:2">
      <c r="A806" s="1">
        <v>42074</v>
      </c>
      <c r="B806">
        <v>0.217</v>
      </c>
    </row>
    <row r="807" spans="1:2">
      <c r="A807" s="1">
        <v>42073</v>
      </c>
      <c r="B807">
        <v>0.219</v>
      </c>
    </row>
    <row r="808" spans="1:2">
      <c r="A808" s="1">
        <v>42072</v>
      </c>
      <c r="B808">
        <v>0.222</v>
      </c>
    </row>
    <row r="809" spans="1:2">
      <c r="A809" s="1">
        <v>42069</v>
      </c>
      <c r="B809">
        <v>0.22500000000000001</v>
      </c>
    </row>
    <row r="810" spans="1:2">
      <c r="A810" s="1">
        <v>42068</v>
      </c>
      <c r="B810">
        <v>0.22600000000000001</v>
      </c>
    </row>
    <row r="811" spans="1:2">
      <c r="A811" s="1">
        <v>42067</v>
      </c>
      <c r="B811">
        <v>0.22700000000000001</v>
      </c>
    </row>
    <row r="812" spans="1:2">
      <c r="A812" s="1">
        <v>42066</v>
      </c>
      <c r="B812">
        <v>0.22800000000000001</v>
      </c>
    </row>
    <row r="813" spans="1:2">
      <c r="A813" s="1">
        <v>42065</v>
      </c>
      <c r="B813">
        <v>0.23</v>
      </c>
    </row>
    <row r="814" spans="1:2">
      <c r="A814" s="1">
        <v>42062</v>
      </c>
      <c r="B814">
        <v>0.23300000000000001</v>
      </c>
    </row>
    <row r="815" spans="1:2">
      <c r="A815" s="1">
        <v>42061</v>
      </c>
      <c r="B815">
        <v>0.23799999999999999</v>
      </c>
    </row>
    <row r="816" spans="1:2">
      <c r="A816" s="1">
        <v>42060</v>
      </c>
      <c r="B816">
        <v>0.24099999999999999</v>
      </c>
    </row>
    <row r="817" spans="1:2">
      <c r="A817" s="1">
        <v>42059</v>
      </c>
      <c r="B817">
        <v>0.245</v>
      </c>
    </row>
    <row r="818" spans="1:2">
      <c r="A818" s="1">
        <v>42058</v>
      </c>
      <c r="B818">
        <v>0.246</v>
      </c>
    </row>
    <row r="819" spans="1:2">
      <c r="A819" s="1">
        <v>42055</v>
      </c>
      <c r="B819">
        <v>0.25</v>
      </c>
    </row>
    <row r="820" spans="1:2">
      <c r="A820" s="1">
        <v>42054</v>
      </c>
      <c r="B820">
        <v>0.252</v>
      </c>
    </row>
    <row r="821" spans="1:2">
      <c r="A821" s="1">
        <v>42053</v>
      </c>
      <c r="B821">
        <v>0.255</v>
      </c>
    </row>
    <row r="822" spans="1:2">
      <c r="A822" s="1">
        <v>42052</v>
      </c>
      <c r="B822">
        <v>0.25800000000000001</v>
      </c>
    </row>
    <row r="823" spans="1:2">
      <c r="A823" s="1">
        <v>42051</v>
      </c>
      <c r="B823">
        <v>0.25800000000000001</v>
      </c>
    </row>
    <row r="824" spans="1:2">
      <c r="A824" s="1">
        <v>42048</v>
      </c>
      <c r="B824">
        <v>0.25900000000000001</v>
      </c>
    </row>
    <row r="825" spans="1:2">
      <c r="A825" s="1">
        <v>42047</v>
      </c>
      <c r="B825">
        <v>0.26</v>
      </c>
    </row>
    <row r="826" spans="1:2">
      <c r="A826" s="1">
        <v>42046</v>
      </c>
      <c r="B826">
        <v>0.26</v>
      </c>
    </row>
    <row r="827" spans="1:2">
      <c r="A827" s="1">
        <v>42045</v>
      </c>
      <c r="B827">
        <v>0.26200000000000001</v>
      </c>
    </row>
    <row r="828" spans="1:2">
      <c r="A828" s="1">
        <v>42044</v>
      </c>
      <c r="B828">
        <v>0.26100000000000001</v>
      </c>
    </row>
    <row r="829" spans="1:2">
      <c r="A829" s="1">
        <v>42041</v>
      </c>
      <c r="B829">
        <v>0.26100000000000001</v>
      </c>
    </row>
    <row r="830" spans="1:2">
      <c r="A830" s="1">
        <v>42040</v>
      </c>
      <c r="B830">
        <v>0.26200000000000001</v>
      </c>
    </row>
    <row r="831" spans="1:2">
      <c r="A831" s="1">
        <v>42039</v>
      </c>
      <c r="B831">
        <v>0.26300000000000001</v>
      </c>
    </row>
    <row r="832" spans="1:2">
      <c r="A832" s="1">
        <v>42038</v>
      </c>
      <c r="B832">
        <v>0.26600000000000001</v>
      </c>
    </row>
    <row r="833" spans="1:2">
      <c r="A833" s="1">
        <v>42037</v>
      </c>
      <c r="B833">
        <v>0.27100000000000002</v>
      </c>
    </row>
    <row r="834" spans="1:2">
      <c r="A834" s="1">
        <v>42034</v>
      </c>
      <c r="B834">
        <v>0.27</v>
      </c>
    </row>
    <row r="835" spans="1:2">
      <c r="A835" s="1">
        <v>42033</v>
      </c>
      <c r="B835">
        <v>0.27100000000000002</v>
      </c>
    </row>
    <row r="836" spans="1:2">
      <c r="A836" s="1">
        <v>42032</v>
      </c>
      <c r="B836">
        <v>0.27300000000000002</v>
      </c>
    </row>
    <row r="837" spans="1:2">
      <c r="A837" s="1">
        <v>42031</v>
      </c>
      <c r="B837">
        <v>0.27700000000000002</v>
      </c>
    </row>
    <row r="838" spans="1:2">
      <c r="A838" s="1">
        <v>42030</v>
      </c>
      <c r="B838">
        <v>0.27700000000000002</v>
      </c>
    </row>
    <row r="839" spans="1:2">
      <c r="A839" s="1">
        <v>42027</v>
      </c>
      <c r="B839">
        <v>0.27500000000000002</v>
      </c>
    </row>
    <row r="840" spans="1:2">
      <c r="A840" s="1">
        <v>42026</v>
      </c>
      <c r="B840">
        <v>0.28199999999999997</v>
      </c>
    </row>
    <row r="841" spans="1:2">
      <c r="A841" s="1">
        <v>42025</v>
      </c>
      <c r="B841">
        <v>0.28299999999999997</v>
      </c>
    </row>
    <row r="842" spans="1:2">
      <c r="A842" s="1">
        <v>42024</v>
      </c>
      <c r="B842">
        <v>0.28399999999999997</v>
      </c>
    </row>
    <row r="843" spans="1:2">
      <c r="A843" s="1">
        <v>42023</v>
      </c>
      <c r="B843">
        <v>0.28899999999999998</v>
      </c>
    </row>
    <row r="844" spans="1:2">
      <c r="A844" s="1">
        <v>42020</v>
      </c>
      <c r="B844">
        <v>0.29899999999999999</v>
      </c>
    </row>
    <row r="845" spans="1:2">
      <c r="A845" s="1">
        <v>42019</v>
      </c>
      <c r="B845">
        <v>0.313</v>
      </c>
    </row>
    <row r="846" spans="1:2">
      <c r="A846" s="1">
        <v>42018</v>
      </c>
      <c r="B846">
        <v>0.315</v>
      </c>
    </row>
    <row r="847" spans="1:2">
      <c r="A847" s="1">
        <v>42017</v>
      </c>
      <c r="B847">
        <v>0.318</v>
      </c>
    </row>
    <row r="848" spans="1:2">
      <c r="A848" s="1">
        <v>42016</v>
      </c>
      <c r="B848">
        <v>0.317</v>
      </c>
    </row>
    <row r="849" spans="1:2">
      <c r="A849" s="1">
        <v>42013</v>
      </c>
      <c r="B849">
        <v>0.318</v>
      </c>
    </row>
    <row r="850" spans="1:2">
      <c r="A850" s="1">
        <v>42012</v>
      </c>
      <c r="B850">
        <v>0.31900000000000001</v>
      </c>
    </row>
    <row r="851" spans="1:2">
      <c r="A851" s="1">
        <v>42011</v>
      </c>
      <c r="B851">
        <v>0.31900000000000001</v>
      </c>
    </row>
    <row r="852" spans="1:2">
      <c r="A852" s="1">
        <v>42010</v>
      </c>
      <c r="B852">
        <v>0.31900000000000001</v>
      </c>
    </row>
    <row r="853" spans="1:2">
      <c r="A853" s="1">
        <v>42009</v>
      </c>
      <c r="B853">
        <v>0.32100000000000001</v>
      </c>
    </row>
    <row r="854" spans="1:2">
      <c r="A854" s="1">
        <v>42006</v>
      </c>
      <c r="B854">
        <v>0.32300000000000001</v>
      </c>
    </row>
    <row r="855" spans="1:2">
      <c r="A855" s="1">
        <v>42004</v>
      </c>
      <c r="B855">
        <v>0.32500000000000001</v>
      </c>
    </row>
    <row r="856" spans="1:2">
      <c r="A856" s="1">
        <v>42003</v>
      </c>
      <c r="B856">
        <v>0.32700000000000001</v>
      </c>
    </row>
    <row r="857" spans="1:2">
      <c r="A857" s="1">
        <v>42002</v>
      </c>
      <c r="B857">
        <v>0.32800000000000001</v>
      </c>
    </row>
    <row r="858" spans="1:2">
      <c r="A858" s="1">
        <v>41997</v>
      </c>
      <c r="B858">
        <v>0.32800000000000001</v>
      </c>
    </row>
    <row r="859" spans="1:2">
      <c r="A859" s="1">
        <v>41996</v>
      </c>
      <c r="B859">
        <v>0.32800000000000001</v>
      </c>
    </row>
    <row r="860" spans="1:2">
      <c r="A860" s="1">
        <v>41995</v>
      </c>
      <c r="B860">
        <v>0.32900000000000001</v>
      </c>
    </row>
    <row r="861" spans="1:2">
      <c r="A861" s="1">
        <v>41992</v>
      </c>
      <c r="B861">
        <v>0.32900000000000001</v>
      </c>
    </row>
    <row r="862" spans="1:2">
      <c r="A862" s="1">
        <v>41991</v>
      </c>
      <c r="B862">
        <v>0.32800000000000001</v>
      </c>
    </row>
    <row r="863" spans="1:2">
      <c r="A863" s="1">
        <v>41990</v>
      </c>
      <c r="B863">
        <v>0.33</v>
      </c>
    </row>
    <row r="864" spans="1:2">
      <c r="A864" s="1">
        <v>41989</v>
      </c>
      <c r="B864">
        <v>0.32900000000000001</v>
      </c>
    </row>
    <row r="865" spans="1:2">
      <c r="A865" s="1">
        <v>41988</v>
      </c>
      <c r="B865">
        <v>0.32900000000000001</v>
      </c>
    </row>
    <row r="866" spans="1:2">
      <c r="A866" s="1">
        <v>41985</v>
      </c>
      <c r="B866">
        <v>0.32900000000000001</v>
      </c>
    </row>
    <row r="867" spans="1:2">
      <c r="A867" s="1">
        <v>41984</v>
      </c>
      <c r="B867">
        <v>0.32800000000000001</v>
      </c>
    </row>
    <row r="868" spans="1:2">
      <c r="A868" s="1">
        <v>41983</v>
      </c>
      <c r="B868">
        <v>0.32800000000000001</v>
      </c>
    </row>
    <row r="869" spans="1:2">
      <c r="A869" s="1">
        <v>41982</v>
      </c>
      <c r="B869">
        <v>0.32900000000000001</v>
      </c>
    </row>
    <row r="870" spans="1:2">
      <c r="A870" s="1">
        <v>41981</v>
      </c>
      <c r="B870">
        <v>0.32900000000000001</v>
      </c>
    </row>
    <row r="871" spans="1:2">
      <c r="A871" s="1">
        <v>41978</v>
      </c>
      <c r="B871">
        <v>0.32900000000000001</v>
      </c>
    </row>
    <row r="872" spans="1:2">
      <c r="A872" s="1">
        <v>41977</v>
      </c>
      <c r="B872">
        <v>0.32800000000000001</v>
      </c>
    </row>
    <row r="873" spans="1:2">
      <c r="A873" s="1">
        <v>41976</v>
      </c>
      <c r="B873">
        <v>0.32800000000000001</v>
      </c>
    </row>
    <row r="874" spans="1:2">
      <c r="A874" s="1">
        <v>41975</v>
      </c>
      <c r="B874">
        <v>0.33100000000000002</v>
      </c>
    </row>
    <row r="875" spans="1:2">
      <c r="A875" s="1">
        <v>41974</v>
      </c>
      <c r="B875">
        <v>0.33</v>
      </c>
    </row>
    <row r="876" spans="1:2">
      <c r="A876" s="1">
        <v>41971</v>
      </c>
      <c r="B876">
        <v>0.33100000000000002</v>
      </c>
    </row>
    <row r="877" spans="1:2">
      <c r="A877" s="1">
        <v>41970</v>
      </c>
      <c r="B877">
        <v>0.33100000000000002</v>
      </c>
    </row>
    <row r="878" spans="1:2">
      <c r="A878" s="1">
        <v>41969</v>
      </c>
      <c r="B878">
        <v>0.33400000000000002</v>
      </c>
    </row>
    <row r="879" spans="1:2">
      <c r="A879" s="1">
        <v>41968</v>
      </c>
      <c r="B879">
        <v>0.33200000000000002</v>
      </c>
    </row>
    <row r="880" spans="1:2">
      <c r="A880" s="1">
        <v>41967</v>
      </c>
      <c r="B880">
        <v>0.33200000000000002</v>
      </c>
    </row>
    <row r="881" spans="1:2">
      <c r="A881" s="1">
        <v>41964</v>
      </c>
      <c r="B881">
        <v>0.33400000000000002</v>
      </c>
    </row>
    <row r="882" spans="1:2">
      <c r="A882" s="1">
        <v>41963</v>
      </c>
      <c r="B882">
        <v>0.33600000000000002</v>
      </c>
    </row>
    <row r="883" spans="1:2">
      <c r="A883" s="1">
        <v>41962</v>
      </c>
      <c r="B883">
        <v>0.33600000000000002</v>
      </c>
    </row>
    <row r="884" spans="1:2">
      <c r="A884" s="1">
        <v>41961</v>
      </c>
      <c r="B884">
        <v>0.33400000000000002</v>
      </c>
    </row>
    <row r="885" spans="1:2">
      <c r="A885" s="1">
        <v>41960</v>
      </c>
      <c r="B885">
        <v>0.33200000000000002</v>
      </c>
    </row>
    <row r="886" spans="1:2">
      <c r="A886" s="1">
        <v>41957</v>
      </c>
      <c r="B886">
        <v>0.33300000000000002</v>
      </c>
    </row>
    <row r="887" spans="1:2">
      <c r="A887" s="1">
        <v>41956</v>
      </c>
      <c r="B887">
        <v>0.33400000000000002</v>
      </c>
    </row>
    <row r="888" spans="1:2">
      <c r="A888" s="1">
        <v>41955</v>
      </c>
      <c r="B888">
        <v>0.33600000000000002</v>
      </c>
    </row>
    <row r="889" spans="1:2">
      <c r="A889" s="1">
        <v>41954</v>
      </c>
      <c r="B889">
        <v>0.33600000000000002</v>
      </c>
    </row>
    <row r="890" spans="1:2">
      <c r="A890" s="1">
        <v>41953</v>
      </c>
      <c r="B890">
        <v>0.33600000000000002</v>
      </c>
    </row>
    <row r="891" spans="1:2">
      <c r="A891" s="1">
        <v>41950</v>
      </c>
      <c r="B891">
        <v>0.33600000000000002</v>
      </c>
    </row>
    <row r="892" spans="1:2">
      <c r="A892" s="1">
        <v>41949</v>
      </c>
      <c r="B892">
        <v>0.33700000000000002</v>
      </c>
    </row>
    <row r="893" spans="1:2">
      <c r="A893" s="1">
        <v>41948</v>
      </c>
      <c r="B893">
        <v>0.33700000000000002</v>
      </c>
    </row>
    <row r="894" spans="1:2">
      <c r="A894" s="1">
        <v>41947</v>
      </c>
      <c r="B894">
        <v>0.33800000000000002</v>
      </c>
    </row>
    <row r="895" spans="1:2">
      <c r="A895" s="1">
        <v>41946</v>
      </c>
      <c r="B895">
        <v>0.33900000000000002</v>
      </c>
    </row>
    <row r="896" spans="1:2">
      <c r="A896" s="1">
        <v>41943</v>
      </c>
      <c r="B896">
        <v>0.34</v>
      </c>
    </row>
    <row r="897" spans="1:2">
      <c r="A897" s="1">
        <v>41942</v>
      </c>
      <c r="B897">
        <v>0.34</v>
      </c>
    </row>
    <row r="898" spans="1:2">
      <c r="A898" s="1">
        <v>41941</v>
      </c>
      <c r="B898">
        <v>0.34</v>
      </c>
    </row>
    <row r="899" spans="1:2">
      <c r="A899" s="1">
        <v>41940</v>
      </c>
      <c r="B899">
        <v>0.34</v>
      </c>
    </row>
    <row r="900" spans="1:2">
      <c r="A900" s="1">
        <v>41939</v>
      </c>
      <c r="B900">
        <v>0.34100000000000003</v>
      </c>
    </row>
    <row r="901" spans="1:2">
      <c r="A901" s="1">
        <v>41936</v>
      </c>
      <c r="B901">
        <v>0.34100000000000003</v>
      </c>
    </row>
    <row r="902" spans="1:2">
      <c r="A902" s="1">
        <v>41935</v>
      </c>
      <c r="B902">
        <v>0.34100000000000003</v>
      </c>
    </row>
    <row r="903" spans="1:2">
      <c r="A903" s="1">
        <v>41934</v>
      </c>
      <c r="B903">
        <v>0.34100000000000003</v>
      </c>
    </row>
    <row r="904" spans="1:2">
      <c r="A904" s="1">
        <v>41933</v>
      </c>
      <c r="B904">
        <v>0.33900000000000002</v>
      </c>
    </row>
    <row r="905" spans="1:2">
      <c r="A905" s="1">
        <v>41932</v>
      </c>
      <c r="B905">
        <v>0.33700000000000002</v>
      </c>
    </row>
    <row r="906" spans="1:2">
      <c r="A906" s="1">
        <v>41929</v>
      </c>
      <c r="B906">
        <v>0.34</v>
      </c>
    </row>
    <row r="907" spans="1:2">
      <c r="A907" s="1">
        <v>41928</v>
      </c>
      <c r="B907">
        <v>0.33900000000000002</v>
      </c>
    </row>
    <row r="908" spans="1:2">
      <c r="A908" s="1">
        <v>41927</v>
      </c>
      <c r="B908">
        <v>0.33800000000000002</v>
      </c>
    </row>
    <row r="909" spans="1:2">
      <c r="A909" s="1">
        <v>41926</v>
      </c>
      <c r="B909">
        <v>0.34</v>
      </c>
    </row>
    <row r="910" spans="1:2">
      <c r="A910" s="1">
        <v>41925</v>
      </c>
      <c r="B910">
        <v>0.33600000000000002</v>
      </c>
    </row>
    <row r="911" spans="1:2">
      <c r="A911" s="1">
        <v>41922</v>
      </c>
      <c r="B911">
        <v>0.33300000000000002</v>
      </c>
    </row>
    <row r="912" spans="1:2">
      <c r="A912" s="1">
        <v>41921</v>
      </c>
      <c r="B912">
        <v>0.33200000000000002</v>
      </c>
    </row>
    <row r="913" spans="1:2">
      <c r="A913" s="1">
        <v>41920</v>
      </c>
      <c r="B913">
        <v>0.33300000000000002</v>
      </c>
    </row>
    <row r="914" spans="1:2">
      <c r="A914" s="1">
        <v>41919</v>
      </c>
      <c r="B914">
        <v>0.33300000000000002</v>
      </c>
    </row>
    <row r="915" spans="1:2">
      <c r="A915" s="1">
        <v>41918</v>
      </c>
      <c r="B915">
        <v>0.33400000000000002</v>
      </c>
    </row>
    <row r="916" spans="1:2">
      <c r="A916" s="1">
        <v>41915</v>
      </c>
      <c r="B916">
        <v>0.33500000000000002</v>
      </c>
    </row>
    <row r="917" spans="1:2">
      <c r="A917" s="1">
        <v>41914</v>
      </c>
      <c r="B917">
        <v>0.33400000000000002</v>
      </c>
    </row>
    <row r="918" spans="1:2">
      <c r="A918" s="1">
        <v>41913</v>
      </c>
      <c r="B918">
        <v>0.33800000000000002</v>
      </c>
    </row>
    <row r="919" spans="1:2">
      <c r="A919" s="1">
        <v>41912</v>
      </c>
      <c r="B919">
        <v>0.33800000000000002</v>
      </c>
    </row>
    <row r="920" spans="1:2">
      <c r="A920" s="1">
        <v>41911</v>
      </c>
      <c r="B920">
        <v>0.33900000000000002</v>
      </c>
    </row>
    <row r="921" spans="1:2">
      <c r="A921" s="1">
        <v>41908</v>
      </c>
      <c r="B921">
        <v>0.34100000000000003</v>
      </c>
    </row>
    <row r="922" spans="1:2">
      <c r="A922" s="1">
        <v>41907</v>
      </c>
      <c r="B922">
        <v>0.34200000000000003</v>
      </c>
    </row>
    <row r="923" spans="1:2">
      <c r="A923" s="1">
        <v>41906</v>
      </c>
      <c r="B923">
        <v>0.34399999999999997</v>
      </c>
    </row>
    <row r="924" spans="1:2">
      <c r="A924" s="1">
        <v>41905</v>
      </c>
      <c r="B924">
        <v>0.34300000000000003</v>
      </c>
    </row>
    <row r="925" spans="1:2">
      <c r="A925" s="1">
        <v>41904</v>
      </c>
      <c r="B925">
        <v>0.34499999999999997</v>
      </c>
    </row>
    <row r="926" spans="1:2">
      <c r="A926" s="1">
        <v>41901</v>
      </c>
      <c r="B926">
        <v>0.34699999999999998</v>
      </c>
    </row>
    <row r="927" spans="1:2">
      <c r="A927" s="1">
        <v>41900</v>
      </c>
      <c r="B927">
        <v>0.34699999999999998</v>
      </c>
    </row>
    <row r="928" spans="1:2">
      <c r="A928" s="1">
        <v>41899</v>
      </c>
      <c r="B928">
        <v>0.34699999999999998</v>
      </c>
    </row>
    <row r="929" spans="1:2">
      <c r="A929" s="1">
        <v>41898</v>
      </c>
      <c r="B929">
        <v>0.34599999999999997</v>
      </c>
    </row>
    <row r="930" spans="1:2">
      <c r="A930" s="1">
        <v>41897</v>
      </c>
      <c r="B930">
        <v>0.34899999999999998</v>
      </c>
    </row>
    <row r="931" spans="1:2">
      <c r="A931" s="1">
        <v>41894</v>
      </c>
      <c r="B931">
        <v>0.34899999999999998</v>
      </c>
    </row>
    <row r="932" spans="1:2">
      <c r="A932" s="1">
        <v>41893</v>
      </c>
      <c r="B932">
        <v>0.35199999999999998</v>
      </c>
    </row>
    <row r="933" spans="1:2">
      <c r="A933" s="1">
        <v>41892</v>
      </c>
      <c r="B933">
        <v>0.35699999999999998</v>
      </c>
    </row>
    <row r="934" spans="1:2">
      <c r="A934" s="1">
        <v>41891</v>
      </c>
      <c r="B934">
        <v>0.36</v>
      </c>
    </row>
    <row r="935" spans="1:2">
      <c r="A935" s="1">
        <v>41890</v>
      </c>
      <c r="B935">
        <v>0.36599999999999999</v>
      </c>
    </row>
    <row r="936" spans="1:2">
      <c r="A936" s="1">
        <v>41887</v>
      </c>
      <c r="B936">
        <v>0.374</v>
      </c>
    </row>
    <row r="937" spans="1:2">
      <c r="A937" s="1">
        <v>41886</v>
      </c>
      <c r="B937">
        <v>0.41799999999999998</v>
      </c>
    </row>
    <row r="938" spans="1:2">
      <c r="A938" s="1">
        <v>41885</v>
      </c>
      <c r="B938">
        <v>0.41899999999999998</v>
      </c>
    </row>
    <row r="939" spans="1:2">
      <c r="A939" s="1">
        <v>41884</v>
      </c>
      <c r="B939">
        <v>0.42</v>
      </c>
    </row>
    <row r="940" spans="1:2">
      <c r="A940" s="1">
        <v>41883</v>
      </c>
      <c r="B940">
        <v>0.42799999999999999</v>
      </c>
    </row>
    <row r="941" spans="1:2">
      <c r="A941" s="1">
        <v>41880</v>
      </c>
      <c r="B941">
        <v>0.434</v>
      </c>
    </row>
    <row r="942" spans="1:2">
      <c r="A942" s="1">
        <v>41879</v>
      </c>
      <c r="B942">
        <v>0.438</v>
      </c>
    </row>
    <row r="943" spans="1:2">
      <c r="A943" s="1">
        <v>41878</v>
      </c>
      <c r="B943">
        <v>0.439</v>
      </c>
    </row>
    <row r="944" spans="1:2">
      <c r="A944" s="1">
        <v>41877</v>
      </c>
      <c r="B944">
        <v>0.443</v>
      </c>
    </row>
    <row r="945" spans="1:2">
      <c r="A945" s="1">
        <v>41876</v>
      </c>
      <c r="B945">
        <v>0.44800000000000001</v>
      </c>
    </row>
    <row r="946" spans="1:2">
      <c r="A946" s="1">
        <v>41873</v>
      </c>
      <c r="B946">
        <v>0.46300000000000002</v>
      </c>
    </row>
    <row r="947" spans="1:2">
      <c r="A947" s="1">
        <v>41872</v>
      </c>
      <c r="B947">
        <v>0.46400000000000002</v>
      </c>
    </row>
    <row r="948" spans="1:2">
      <c r="A948" s="1">
        <v>41871</v>
      </c>
      <c r="B948">
        <v>0.46600000000000003</v>
      </c>
    </row>
    <row r="949" spans="1:2">
      <c r="A949" s="1">
        <v>41870</v>
      </c>
      <c r="B949">
        <v>0.46899999999999997</v>
      </c>
    </row>
    <row r="950" spans="1:2">
      <c r="A950" s="1">
        <v>41869</v>
      </c>
      <c r="B950">
        <v>0.47399999999999998</v>
      </c>
    </row>
    <row r="951" spans="1:2">
      <c r="A951" s="1">
        <v>41866</v>
      </c>
      <c r="B951">
        <v>0.47699999999999998</v>
      </c>
    </row>
    <row r="952" spans="1:2">
      <c r="A952" s="1">
        <v>41865</v>
      </c>
      <c r="B952">
        <v>0.47799999999999998</v>
      </c>
    </row>
    <row r="953" spans="1:2">
      <c r="A953" s="1">
        <v>41864</v>
      </c>
      <c r="B953">
        <v>0.47899999999999998</v>
      </c>
    </row>
    <row r="954" spans="1:2">
      <c r="A954" s="1">
        <v>41863</v>
      </c>
      <c r="B954">
        <v>0.47899999999999998</v>
      </c>
    </row>
    <row r="955" spans="1:2">
      <c r="A955" s="1">
        <v>41862</v>
      </c>
      <c r="B955">
        <v>0.48199999999999998</v>
      </c>
    </row>
    <row r="956" spans="1:2">
      <c r="A956" s="1">
        <v>41859</v>
      </c>
      <c r="B956">
        <v>0.48199999999999998</v>
      </c>
    </row>
    <row r="957" spans="1:2">
      <c r="A957" s="1">
        <v>41858</v>
      </c>
      <c r="B957">
        <v>0.48399999999999999</v>
      </c>
    </row>
    <row r="958" spans="1:2">
      <c r="A958" s="1">
        <v>41857</v>
      </c>
      <c r="B958">
        <v>0.48699999999999999</v>
      </c>
    </row>
    <row r="959" spans="1:2">
      <c r="A959" s="1">
        <v>41856</v>
      </c>
      <c r="B959">
        <v>0.48799999999999999</v>
      </c>
    </row>
    <row r="960" spans="1:2">
      <c r="A960" s="1">
        <v>41855</v>
      </c>
      <c r="B960">
        <v>0.48799999999999999</v>
      </c>
    </row>
    <row r="961" spans="1:2">
      <c r="A961" s="1">
        <v>41852</v>
      </c>
      <c r="B961">
        <v>0.48899999999999999</v>
      </c>
    </row>
    <row r="962" spans="1:2">
      <c r="A962" s="1">
        <v>41851</v>
      </c>
      <c r="B962">
        <v>0.48899999999999999</v>
      </c>
    </row>
    <row r="963" spans="1:2">
      <c r="A963" s="1">
        <v>41850</v>
      </c>
      <c r="B963">
        <v>0.48899999999999999</v>
      </c>
    </row>
    <row r="964" spans="1:2">
      <c r="A964" s="1">
        <v>41849</v>
      </c>
      <c r="B964">
        <v>0.48899999999999999</v>
      </c>
    </row>
    <row r="965" spans="1:2">
      <c r="A965" s="1">
        <v>41848</v>
      </c>
      <c r="B965">
        <v>0.48899999999999999</v>
      </c>
    </row>
    <row r="966" spans="1:2">
      <c r="A966" s="1">
        <v>41845</v>
      </c>
      <c r="B966">
        <v>0.49</v>
      </c>
    </row>
    <row r="967" spans="1:2">
      <c r="A967" s="1">
        <v>41844</v>
      </c>
      <c r="B967">
        <v>0.49</v>
      </c>
    </row>
    <row r="968" spans="1:2">
      <c r="A968" s="1">
        <v>41843</v>
      </c>
      <c r="B968">
        <v>0.48899999999999999</v>
      </c>
    </row>
    <row r="969" spans="1:2">
      <c r="A969" s="1">
        <v>41842</v>
      </c>
      <c r="B969">
        <v>0.48799999999999999</v>
      </c>
    </row>
    <row r="970" spans="1:2">
      <c r="A970" s="1">
        <v>41841</v>
      </c>
      <c r="B970">
        <v>0.48599999999999999</v>
      </c>
    </row>
    <row r="971" spans="1:2">
      <c r="A971" s="1">
        <v>41838</v>
      </c>
      <c r="B971">
        <v>0.48499999999999999</v>
      </c>
    </row>
    <row r="972" spans="1:2">
      <c r="A972" s="1">
        <v>41837</v>
      </c>
      <c r="B972">
        <v>0.48599999999999999</v>
      </c>
    </row>
    <row r="973" spans="1:2">
      <c r="A973" s="1">
        <v>41836</v>
      </c>
      <c r="B973">
        <v>0.48599999999999999</v>
      </c>
    </row>
    <row r="974" spans="1:2">
      <c r="A974" s="1">
        <v>41835</v>
      </c>
      <c r="B974">
        <v>0.48699999999999999</v>
      </c>
    </row>
    <row r="975" spans="1:2">
      <c r="A975" s="1">
        <v>41834</v>
      </c>
      <c r="B975">
        <v>0.48799999999999999</v>
      </c>
    </row>
    <row r="976" spans="1:2">
      <c r="A976" s="1">
        <v>41831</v>
      </c>
      <c r="B976">
        <v>0.48699999999999999</v>
      </c>
    </row>
    <row r="977" spans="1:2">
      <c r="A977" s="1">
        <v>41830</v>
      </c>
      <c r="B977">
        <v>0.48699999999999999</v>
      </c>
    </row>
    <row r="978" spans="1:2">
      <c r="A978" s="1">
        <v>41829</v>
      </c>
      <c r="B978">
        <v>0.48699999999999999</v>
      </c>
    </row>
    <row r="979" spans="1:2">
      <c r="A979" s="1">
        <v>41828</v>
      </c>
      <c r="B979">
        <v>0.48599999999999999</v>
      </c>
    </row>
    <row r="980" spans="1:2">
      <c r="A980" s="1">
        <v>41827</v>
      </c>
      <c r="B980">
        <v>0.48599999999999999</v>
      </c>
    </row>
    <row r="981" spans="1:2">
      <c r="A981" s="1">
        <v>41824</v>
      </c>
      <c r="B981">
        <v>0.48599999999999999</v>
      </c>
    </row>
    <row r="982" spans="1:2">
      <c r="A982" s="1">
        <v>41823</v>
      </c>
      <c r="B982">
        <v>0.48799999999999999</v>
      </c>
    </row>
    <row r="983" spans="1:2">
      <c r="A983" s="1">
        <v>41822</v>
      </c>
      <c r="B983">
        <v>0.48699999999999999</v>
      </c>
    </row>
    <row r="984" spans="1:2">
      <c r="A984" s="1">
        <v>41821</v>
      </c>
      <c r="B984">
        <v>0.48799999999999999</v>
      </c>
    </row>
    <row r="985" spans="1:2">
      <c r="A985" s="1">
        <v>41820</v>
      </c>
      <c r="B985">
        <v>0.48799999999999999</v>
      </c>
    </row>
    <row r="986" spans="1:2">
      <c r="A986" s="1">
        <v>41817</v>
      </c>
      <c r="B986">
        <v>0.48799999999999999</v>
      </c>
    </row>
    <row r="987" spans="1:2">
      <c r="A987" s="1">
        <v>41816</v>
      </c>
      <c r="B987">
        <v>0.48799999999999999</v>
      </c>
    </row>
    <row r="988" spans="1:2">
      <c r="A988" s="1">
        <v>41815</v>
      </c>
      <c r="B988">
        <v>0.48699999999999999</v>
      </c>
    </row>
    <row r="989" spans="1:2">
      <c r="A989" s="1">
        <v>41814</v>
      </c>
      <c r="B989">
        <v>0.48899999999999999</v>
      </c>
    </row>
    <row r="990" spans="1:2">
      <c r="A990" s="1">
        <v>41813</v>
      </c>
      <c r="B990">
        <v>0.48899999999999999</v>
      </c>
    </row>
    <row r="991" spans="1:2">
      <c r="A991" s="1">
        <v>41810</v>
      </c>
      <c r="B991">
        <v>0.48899999999999999</v>
      </c>
    </row>
    <row r="992" spans="1:2">
      <c r="A992" s="1">
        <v>41809</v>
      </c>
      <c r="B992">
        <v>0.48899999999999999</v>
      </c>
    </row>
    <row r="993" spans="1:2">
      <c r="A993" s="1">
        <v>41808</v>
      </c>
      <c r="B993">
        <v>0.49</v>
      </c>
    </row>
    <row r="994" spans="1:2">
      <c r="A994" s="1">
        <v>41807</v>
      </c>
      <c r="B994">
        <v>0.49099999999999999</v>
      </c>
    </row>
    <row r="995" spans="1:2">
      <c r="A995" s="1">
        <v>41806</v>
      </c>
      <c r="B995">
        <v>0.496</v>
      </c>
    </row>
    <row r="996" spans="1:2">
      <c r="A996" s="1">
        <v>41803</v>
      </c>
      <c r="B996">
        <v>0.50700000000000001</v>
      </c>
    </row>
    <row r="997" spans="1:2">
      <c r="A997" s="1">
        <v>41802</v>
      </c>
      <c r="B997">
        <v>0.51100000000000001</v>
      </c>
    </row>
    <row r="998" spans="1:2">
      <c r="A998" s="1">
        <v>41801</v>
      </c>
      <c r="B998">
        <v>0.52500000000000002</v>
      </c>
    </row>
    <row r="999" spans="1:2">
      <c r="A999" s="1">
        <v>41800</v>
      </c>
      <c r="B999">
        <v>0.52800000000000002</v>
      </c>
    </row>
    <row r="1000" spans="1:2">
      <c r="A1000" s="1">
        <v>41799</v>
      </c>
      <c r="B1000">
        <v>0.52900000000000003</v>
      </c>
    </row>
    <row r="1001" spans="1:2">
      <c r="A1001" s="1">
        <v>41796</v>
      </c>
      <c r="B1001">
        <v>0.53300000000000003</v>
      </c>
    </row>
    <row r="1002" spans="1:2">
      <c r="A1002" s="1">
        <v>41795</v>
      </c>
      <c r="B1002">
        <v>0.55200000000000005</v>
      </c>
    </row>
    <row r="1003" spans="1:2">
      <c r="A1003" s="1">
        <v>41794</v>
      </c>
      <c r="B1003">
        <v>0.56200000000000006</v>
      </c>
    </row>
    <row r="1004" spans="1:2">
      <c r="A1004" s="1">
        <v>41793</v>
      </c>
      <c r="B1004">
        <v>0.56699999999999995</v>
      </c>
    </row>
    <row r="1005" spans="1:2">
      <c r="A1005" s="1">
        <v>41792</v>
      </c>
      <c r="B1005">
        <v>0.56899999999999995</v>
      </c>
    </row>
    <row r="1006" spans="1:2">
      <c r="A1006" s="1">
        <v>41789</v>
      </c>
      <c r="B1006">
        <v>0.57199999999999995</v>
      </c>
    </row>
    <row r="1007" spans="1:2">
      <c r="A1007" s="1">
        <v>41788</v>
      </c>
      <c r="B1007">
        <v>0.57199999999999995</v>
      </c>
    </row>
    <row r="1008" spans="1:2">
      <c r="A1008" s="1">
        <v>41787</v>
      </c>
      <c r="B1008">
        <v>0.57399999999999995</v>
      </c>
    </row>
    <row r="1009" spans="1:2">
      <c r="A1009" s="1">
        <v>41786</v>
      </c>
      <c r="B1009">
        <v>0.57299999999999995</v>
      </c>
    </row>
    <row r="1010" spans="1:2">
      <c r="A1010" s="1">
        <v>41785</v>
      </c>
      <c r="B1010">
        <v>0.57599999999999996</v>
      </c>
    </row>
    <row r="1011" spans="1:2">
      <c r="A1011" s="1">
        <v>41782</v>
      </c>
      <c r="B1011">
        <v>0.57799999999999996</v>
      </c>
    </row>
    <row r="1012" spans="1:2">
      <c r="A1012" s="1">
        <v>41781</v>
      </c>
      <c r="B1012">
        <v>0.58299999999999996</v>
      </c>
    </row>
    <row r="1013" spans="1:2">
      <c r="A1013" s="1">
        <v>41780</v>
      </c>
      <c r="B1013">
        <v>0.58299999999999996</v>
      </c>
    </row>
    <row r="1014" spans="1:2">
      <c r="A1014" s="1">
        <v>41779</v>
      </c>
      <c r="B1014">
        <v>0.58499999999999996</v>
      </c>
    </row>
    <row r="1015" spans="1:2">
      <c r="A1015" s="1">
        <v>41778</v>
      </c>
      <c r="B1015">
        <v>0.58599999999999997</v>
      </c>
    </row>
    <row r="1016" spans="1:2">
      <c r="A1016" s="1">
        <v>41775</v>
      </c>
      <c r="B1016">
        <v>0.58599999999999997</v>
      </c>
    </row>
    <row r="1017" spans="1:2">
      <c r="A1017" s="1">
        <v>41774</v>
      </c>
      <c r="B1017">
        <v>0.58699999999999997</v>
      </c>
    </row>
    <row r="1018" spans="1:2">
      <c r="A1018" s="1">
        <v>41773</v>
      </c>
      <c r="B1018">
        <v>0.59599999999999997</v>
      </c>
    </row>
    <row r="1019" spans="1:2">
      <c r="A1019" s="1">
        <v>41772</v>
      </c>
      <c r="B1019">
        <v>0.60499999999999998</v>
      </c>
    </row>
    <row r="1020" spans="1:2">
      <c r="A1020" s="1">
        <v>41771</v>
      </c>
      <c r="B1020">
        <v>0.60699999999999998</v>
      </c>
    </row>
    <row r="1021" spans="1:2">
      <c r="A1021" s="1">
        <v>41768</v>
      </c>
      <c r="B1021">
        <v>0.60599999999999998</v>
      </c>
    </row>
    <row r="1022" spans="1:2">
      <c r="A1022" s="1">
        <v>41767</v>
      </c>
      <c r="B1022">
        <v>0.61699999999999999</v>
      </c>
    </row>
    <row r="1023" spans="1:2">
      <c r="A1023" s="1">
        <v>41766</v>
      </c>
      <c r="B1023">
        <v>0.61399999999999999</v>
      </c>
    </row>
    <row r="1024" spans="1:2">
      <c r="A1024" s="1">
        <v>41765</v>
      </c>
      <c r="B1024">
        <v>0.61299999999999999</v>
      </c>
    </row>
    <row r="1025" spans="1:2">
      <c r="A1025" s="1">
        <v>41764</v>
      </c>
      <c r="B1025">
        <v>0.61299999999999999</v>
      </c>
    </row>
    <row r="1026" spans="1:2">
      <c r="A1026" s="1">
        <v>41761</v>
      </c>
      <c r="B1026">
        <v>0.61199999999999999</v>
      </c>
    </row>
    <row r="1027" spans="1:2">
      <c r="A1027" s="1">
        <v>41759</v>
      </c>
      <c r="B1027">
        <v>0.61399999999999999</v>
      </c>
    </row>
    <row r="1028" spans="1:2">
      <c r="A1028" s="1">
        <v>41758</v>
      </c>
      <c r="B1028">
        <v>0.621</v>
      </c>
    </row>
    <row r="1029" spans="1:2">
      <c r="A1029" s="1">
        <v>41757</v>
      </c>
      <c r="B1029">
        <v>0.62</v>
      </c>
    </row>
    <row r="1030" spans="1:2">
      <c r="A1030" s="1">
        <v>41754</v>
      </c>
      <c r="B1030">
        <v>0.61899999999999999</v>
      </c>
    </row>
    <row r="1031" spans="1:2">
      <c r="A1031" s="1">
        <v>41753</v>
      </c>
      <c r="B1031">
        <v>0.61099999999999999</v>
      </c>
    </row>
    <row r="1032" spans="1:2">
      <c r="A1032" s="1">
        <v>41752</v>
      </c>
      <c r="B1032">
        <v>0.60599999999999998</v>
      </c>
    </row>
    <row r="1033" spans="1:2">
      <c r="A1033" s="1">
        <v>41751</v>
      </c>
      <c r="B1033">
        <v>0.60299999999999998</v>
      </c>
    </row>
    <row r="1034" spans="1:2">
      <c r="A1034" s="1">
        <v>41746</v>
      </c>
      <c r="B1034">
        <v>0.59899999999999998</v>
      </c>
    </row>
    <row r="1035" spans="1:2">
      <c r="A1035" s="1">
        <v>41745</v>
      </c>
      <c r="B1035">
        <v>0.59799999999999998</v>
      </c>
    </row>
    <row r="1036" spans="1:2">
      <c r="A1036" s="1">
        <v>41744</v>
      </c>
      <c r="B1036">
        <v>0.59799999999999998</v>
      </c>
    </row>
    <row r="1037" spans="1:2">
      <c r="A1037" s="1">
        <v>41743</v>
      </c>
      <c r="B1037">
        <v>0.59899999999999998</v>
      </c>
    </row>
    <row r="1038" spans="1:2">
      <c r="A1038" s="1">
        <v>41740</v>
      </c>
      <c r="B1038">
        <v>0.60099999999999998</v>
      </c>
    </row>
    <row r="1039" spans="1:2">
      <c r="A1039" s="1">
        <v>41739</v>
      </c>
      <c r="B1039">
        <v>0.59899999999999998</v>
      </c>
    </row>
    <row r="1040" spans="1:2">
      <c r="A1040" s="1">
        <v>41738</v>
      </c>
      <c r="B1040">
        <v>0.59899999999999998</v>
      </c>
    </row>
    <row r="1041" spans="1:2">
      <c r="A1041" s="1">
        <v>41737</v>
      </c>
      <c r="B1041">
        <v>0.59899999999999998</v>
      </c>
    </row>
    <row r="1042" spans="1:2">
      <c r="A1042" s="1">
        <v>41736</v>
      </c>
      <c r="B1042">
        <v>0.6</v>
      </c>
    </row>
    <row r="1043" spans="1:2">
      <c r="A1043" s="1">
        <v>41733</v>
      </c>
      <c r="B1043">
        <v>0.60299999999999998</v>
      </c>
    </row>
    <row r="1044" spans="1:2">
      <c r="A1044" s="1">
        <v>41732</v>
      </c>
      <c r="B1044">
        <v>0.6</v>
      </c>
    </row>
    <row r="1045" spans="1:2">
      <c r="A1045" s="1">
        <v>41731</v>
      </c>
      <c r="B1045">
        <v>0.59899999999999998</v>
      </c>
    </row>
    <row r="1046" spans="1:2">
      <c r="A1046" s="1">
        <v>41730</v>
      </c>
      <c r="B1046">
        <v>0.59099999999999997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59"/>
  <sheetViews>
    <sheetView workbookViewId="0">
      <selection activeCell="A520" sqref="A520"/>
    </sheetView>
  </sheetViews>
  <sheetFormatPr baseColWidth="10" defaultColWidth="8.83203125" defaultRowHeight="15"/>
  <cols>
    <col min="1" max="1" width="13.5" bestFit="1" customWidth="1"/>
    <col min="2" max="2" width="16" bestFit="1" customWidth="1"/>
  </cols>
  <sheetData>
    <row r="1" spans="1:2">
      <c r="A1" t="s">
        <v>0</v>
      </c>
      <c r="B1" t="s">
        <v>15</v>
      </c>
    </row>
    <row r="2" spans="1:2">
      <c r="A2" t="s">
        <v>1</v>
      </c>
      <c r="B2" s="2">
        <v>41730</v>
      </c>
    </row>
    <row r="3" spans="1:2">
      <c r="A3" t="s">
        <v>2</v>
      </c>
      <c r="B3" s="2">
        <v>43215</v>
      </c>
    </row>
    <row r="4" spans="1:2">
      <c r="A4" t="s">
        <v>3</v>
      </c>
      <c r="B4" t="s">
        <v>4</v>
      </c>
    </row>
    <row r="5" spans="1:2">
      <c r="A5" t="s">
        <v>7</v>
      </c>
      <c r="B5" t="s">
        <v>16</v>
      </c>
    </row>
    <row r="7" spans="1:2">
      <c r="A7" t="s">
        <v>8</v>
      </c>
      <c r="B7" t="s">
        <v>9</v>
      </c>
    </row>
    <row r="8" spans="1:2">
      <c r="A8" s="1">
        <v>43215</v>
      </c>
      <c r="B8">
        <v>-0.1288</v>
      </c>
    </row>
    <row r="9" spans="1:2">
      <c r="A9" s="1">
        <v>43214</v>
      </c>
      <c r="B9">
        <v>-0.13109999999999999</v>
      </c>
    </row>
    <row r="10" spans="1:2">
      <c r="A10" s="1">
        <v>43213</v>
      </c>
      <c r="B10">
        <v>-0.13250000000000001</v>
      </c>
    </row>
    <row r="11" spans="1:2">
      <c r="A11" s="1">
        <v>43210</v>
      </c>
      <c r="B11">
        <v>-0.14199999999999999</v>
      </c>
    </row>
    <row r="12" spans="1:2">
      <c r="A12" s="1">
        <v>43209</v>
      </c>
      <c r="B12">
        <v>-0.14219999999999999</v>
      </c>
    </row>
    <row r="13" spans="1:2">
      <c r="A13" s="1">
        <v>43208</v>
      </c>
      <c r="B13">
        <v>-0.14729999999999999</v>
      </c>
    </row>
    <row r="14" spans="1:2">
      <c r="A14" s="1">
        <v>43207</v>
      </c>
      <c r="B14">
        <v>-0.1474</v>
      </c>
    </row>
    <row r="15" spans="1:2">
      <c r="A15" s="1">
        <v>43206</v>
      </c>
      <c r="B15">
        <v>-0.14349999999999999</v>
      </c>
    </row>
    <row r="16" spans="1:2">
      <c r="A16" s="1">
        <v>43203</v>
      </c>
      <c r="B16">
        <v>-0.1459</v>
      </c>
    </row>
    <row r="17" spans="1:2">
      <c r="A17" s="1">
        <v>43202</v>
      </c>
      <c r="B17">
        <v>-0.14330000000000001</v>
      </c>
    </row>
    <row r="18" spans="1:2">
      <c r="A18" s="1">
        <v>43201</v>
      </c>
      <c r="B18">
        <v>-0.14099999999999999</v>
      </c>
    </row>
    <row r="19" spans="1:2">
      <c r="A19" s="1">
        <v>43200</v>
      </c>
      <c r="B19">
        <v>-0.14299999999999999</v>
      </c>
    </row>
    <row r="20" spans="1:2">
      <c r="A20" s="1">
        <v>43199</v>
      </c>
      <c r="B20">
        <v>-0.1489</v>
      </c>
    </row>
    <row r="21" spans="1:2">
      <c r="A21" s="1">
        <v>43196</v>
      </c>
      <c r="B21">
        <v>-0.15049999999999999</v>
      </c>
    </row>
    <row r="22" spans="1:2">
      <c r="A22" s="1">
        <v>43195</v>
      </c>
      <c r="B22">
        <v>-0.15</v>
      </c>
    </row>
    <row r="23" spans="1:2">
      <c r="A23" s="1">
        <v>43194</v>
      </c>
      <c r="B23">
        <v>-0.155</v>
      </c>
    </row>
    <row r="24" spans="1:2">
      <c r="A24" s="1">
        <v>43193</v>
      </c>
      <c r="B24">
        <v>-0.1547</v>
      </c>
    </row>
    <row r="25" spans="1:2">
      <c r="A25" s="1">
        <v>43188</v>
      </c>
      <c r="B25">
        <v>-0.157</v>
      </c>
    </row>
    <row r="26" spans="1:2">
      <c r="A26" s="1">
        <v>43187</v>
      </c>
      <c r="B26">
        <v>-0.158</v>
      </c>
    </row>
    <row r="27" spans="1:2">
      <c r="A27" s="1">
        <v>43186</v>
      </c>
      <c r="B27">
        <v>-0.15890000000000001</v>
      </c>
    </row>
    <row r="28" spans="1:2">
      <c r="A28" s="1">
        <v>43185</v>
      </c>
      <c r="B28">
        <v>-0.155</v>
      </c>
    </row>
    <row r="29" spans="1:2">
      <c r="A29" s="1">
        <v>43182</v>
      </c>
      <c r="B29">
        <v>-0.154</v>
      </c>
    </row>
    <row r="30" spans="1:2">
      <c r="A30" s="1">
        <v>43181</v>
      </c>
      <c r="B30">
        <v>-0.15529999999999999</v>
      </c>
    </row>
    <row r="31" spans="1:2">
      <c r="A31" s="1">
        <v>43180</v>
      </c>
      <c r="B31">
        <v>-0.14680000000000001</v>
      </c>
    </row>
    <row r="32" spans="1:2">
      <c r="A32" s="1">
        <v>43179</v>
      </c>
      <c r="B32">
        <v>-0.14699999999999999</v>
      </c>
    </row>
    <row r="33" spans="1:2">
      <c r="A33" s="1">
        <v>43178</v>
      </c>
      <c r="B33">
        <v>-0.14749999999999999</v>
      </c>
    </row>
    <row r="34" spans="1:2">
      <c r="A34" s="1">
        <v>43175</v>
      </c>
      <c r="B34">
        <v>-0.15210000000000001</v>
      </c>
    </row>
    <row r="35" spans="1:2">
      <c r="A35" s="1">
        <v>43174</v>
      </c>
      <c r="B35">
        <v>-0.1467</v>
      </c>
    </row>
    <row r="36" spans="1:2">
      <c r="A36" s="1">
        <v>43173</v>
      </c>
      <c r="B36">
        <v>-0.14099999999999999</v>
      </c>
    </row>
    <row r="37" spans="1:2">
      <c r="A37" s="1">
        <v>43172</v>
      </c>
      <c r="B37">
        <v>-0.13400000000000001</v>
      </c>
    </row>
    <row r="38" spans="1:2">
      <c r="A38" s="1">
        <v>43171</v>
      </c>
      <c r="B38">
        <v>-0.1305</v>
      </c>
    </row>
    <row r="39" spans="1:2">
      <c r="A39" s="1">
        <v>43168</v>
      </c>
      <c r="B39">
        <v>-0.12509999999999999</v>
      </c>
    </row>
    <row r="40" spans="1:2">
      <c r="A40" s="1">
        <v>43167</v>
      </c>
      <c r="B40">
        <v>-0.127</v>
      </c>
    </row>
    <row r="41" spans="1:2">
      <c r="A41" s="1">
        <v>43166</v>
      </c>
      <c r="B41">
        <v>-0.124</v>
      </c>
    </row>
    <row r="42" spans="1:2">
      <c r="A42" s="1">
        <v>43165</v>
      </c>
      <c r="B42">
        <v>-0.1212</v>
      </c>
    </row>
    <row r="43" spans="1:2">
      <c r="A43" s="1">
        <v>43164</v>
      </c>
      <c r="B43">
        <v>-0.123</v>
      </c>
    </row>
    <row r="44" spans="1:2">
      <c r="A44" s="1">
        <v>43161</v>
      </c>
      <c r="B44">
        <v>-0.1234</v>
      </c>
    </row>
    <row r="45" spans="1:2">
      <c r="A45" s="1">
        <v>43160</v>
      </c>
      <c r="B45">
        <v>-0.1258</v>
      </c>
    </row>
    <row r="46" spans="1:2">
      <c r="A46" s="1">
        <v>43159</v>
      </c>
      <c r="B46">
        <v>-0.1212</v>
      </c>
    </row>
    <row r="47" spans="1:2">
      <c r="A47" s="1">
        <v>43158</v>
      </c>
      <c r="B47">
        <v>-0.11600000000000001</v>
      </c>
    </row>
    <row r="48" spans="1:2">
      <c r="A48" s="1">
        <v>43157</v>
      </c>
      <c r="B48">
        <v>-0.115</v>
      </c>
    </row>
    <row r="49" spans="1:2">
      <c r="A49" s="1">
        <v>43154</v>
      </c>
      <c r="B49">
        <v>-0.11799999999999999</v>
      </c>
    </row>
    <row r="50" spans="1:2">
      <c r="A50" s="1">
        <v>43153</v>
      </c>
      <c r="B50">
        <v>-0.1137</v>
      </c>
    </row>
    <row r="51" spans="1:2">
      <c r="A51" s="1">
        <v>43152</v>
      </c>
      <c r="B51">
        <v>-0.12</v>
      </c>
    </row>
    <row r="52" spans="1:2">
      <c r="A52" s="1">
        <v>43151</v>
      </c>
      <c r="B52">
        <v>-0.1192</v>
      </c>
    </row>
    <row r="53" spans="1:2">
      <c r="A53" s="1">
        <v>43150</v>
      </c>
      <c r="B53">
        <v>-0.1195</v>
      </c>
    </row>
    <row r="54" spans="1:2">
      <c r="A54" s="1">
        <v>43147</v>
      </c>
      <c r="B54">
        <v>-0.1245</v>
      </c>
    </row>
    <row r="55" spans="1:2">
      <c r="A55" s="1">
        <v>43146</v>
      </c>
      <c r="B55">
        <v>-0.121</v>
      </c>
    </row>
    <row r="56" spans="1:2">
      <c r="A56" s="1">
        <v>43145</v>
      </c>
      <c r="B56">
        <v>-0.12609999999999999</v>
      </c>
    </row>
    <row r="57" spans="1:2">
      <c r="A57" s="1">
        <v>43144</v>
      </c>
      <c r="B57">
        <v>-0.13189999999999999</v>
      </c>
    </row>
    <row r="58" spans="1:2">
      <c r="A58" s="1">
        <v>43143</v>
      </c>
      <c r="B58">
        <v>-0.13200000000000001</v>
      </c>
    </row>
    <row r="59" spans="1:2">
      <c r="A59" s="1">
        <v>43140</v>
      </c>
      <c r="B59">
        <v>-0.13100000000000001</v>
      </c>
    </row>
    <row r="60" spans="1:2">
      <c r="A60" s="1">
        <v>43139</v>
      </c>
      <c r="B60">
        <v>-0.1273</v>
      </c>
    </row>
    <row r="61" spans="1:2">
      <c r="A61" s="1">
        <v>43138</v>
      </c>
      <c r="B61">
        <v>-0.1265</v>
      </c>
    </row>
    <row r="62" spans="1:2">
      <c r="A62" s="1">
        <v>43137</v>
      </c>
      <c r="B62">
        <v>-0.1348</v>
      </c>
    </row>
    <row r="63" spans="1:2">
      <c r="A63" s="1">
        <v>43136</v>
      </c>
      <c r="B63">
        <v>-0.13100000000000001</v>
      </c>
    </row>
    <row r="64" spans="1:2">
      <c r="A64" s="1">
        <v>43133</v>
      </c>
      <c r="B64">
        <v>-0.1236</v>
      </c>
    </row>
    <row r="65" spans="1:2">
      <c r="A65" s="1">
        <v>43132</v>
      </c>
      <c r="B65">
        <v>-0.129</v>
      </c>
    </row>
    <row r="66" spans="1:2">
      <c r="A66" s="1">
        <v>43131</v>
      </c>
      <c r="B66">
        <v>-0.126</v>
      </c>
    </row>
    <row r="67" spans="1:2">
      <c r="A67" s="1">
        <v>43130</v>
      </c>
      <c r="B67">
        <v>-0.12089999999999999</v>
      </c>
    </row>
    <row r="68" spans="1:2">
      <c r="A68" s="1">
        <v>43129</v>
      </c>
      <c r="B68">
        <v>-0.1201</v>
      </c>
    </row>
    <row r="69" spans="1:2">
      <c r="A69" s="1">
        <v>43126</v>
      </c>
      <c r="B69">
        <v>-0.1229</v>
      </c>
    </row>
    <row r="70" spans="1:2">
      <c r="A70" s="1">
        <v>43125</v>
      </c>
      <c r="B70">
        <v>-0.1288</v>
      </c>
    </row>
    <row r="71" spans="1:2">
      <c r="A71" s="1">
        <v>43124</v>
      </c>
      <c r="B71">
        <v>-0.13450000000000001</v>
      </c>
    </row>
    <row r="72" spans="1:2">
      <c r="A72" s="1">
        <v>43123</v>
      </c>
      <c r="B72">
        <v>-0.1348</v>
      </c>
    </row>
    <row r="73" spans="1:2">
      <c r="A73" s="1">
        <v>43122</v>
      </c>
      <c r="B73">
        <v>-0.13739999999999999</v>
      </c>
    </row>
    <row r="74" spans="1:2">
      <c r="A74" s="1">
        <v>43119</v>
      </c>
      <c r="B74">
        <v>-0.13800000000000001</v>
      </c>
    </row>
    <row r="75" spans="1:2">
      <c r="A75" s="1">
        <v>43118</v>
      </c>
      <c r="B75">
        <v>-0.13250000000000001</v>
      </c>
    </row>
    <row r="76" spans="1:2">
      <c r="A76" s="1">
        <v>43117</v>
      </c>
      <c r="B76">
        <v>-0.13150000000000001</v>
      </c>
    </row>
    <row r="77" spans="1:2">
      <c r="A77" s="1">
        <v>43116</v>
      </c>
      <c r="B77">
        <v>-0.124</v>
      </c>
    </row>
    <row r="78" spans="1:2">
      <c r="A78" s="1">
        <v>43115</v>
      </c>
      <c r="B78">
        <v>-0.124</v>
      </c>
    </row>
    <row r="79" spans="1:2">
      <c r="A79" s="1">
        <v>43112</v>
      </c>
      <c r="B79">
        <v>-0.126</v>
      </c>
    </row>
    <row r="80" spans="1:2">
      <c r="A80" s="1">
        <v>43111</v>
      </c>
      <c r="B80">
        <v>-0.1295</v>
      </c>
    </row>
    <row r="81" spans="1:2">
      <c r="A81" s="1">
        <v>43110</v>
      </c>
      <c r="B81">
        <v>-0.14899999999999999</v>
      </c>
    </row>
    <row r="82" spans="1:2">
      <c r="A82" s="1">
        <v>43109</v>
      </c>
      <c r="B82">
        <v>-0.1515</v>
      </c>
    </row>
    <row r="83" spans="1:2">
      <c r="A83" s="1">
        <v>43108</v>
      </c>
      <c r="B83">
        <v>-0.15590000000000001</v>
      </c>
    </row>
    <row r="84" spans="1:2">
      <c r="A84" s="1">
        <v>43105</v>
      </c>
      <c r="B84">
        <v>-0.15029999999999999</v>
      </c>
    </row>
    <row r="85" spans="1:2">
      <c r="A85" s="1">
        <v>43104</v>
      </c>
      <c r="B85">
        <v>-0.15</v>
      </c>
    </row>
    <row r="86" spans="1:2">
      <c r="A86" s="1">
        <v>43103</v>
      </c>
      <c r="B86">
        <v>-0.15179999999999999</v>
      </c>
    </row>
    <row r="87" spans="1:2">
      <c r="A87" s="1">
        <v>43102</v>
      </c>
      <c r="B87">
        <v>-0.15029999999999999</v>
      </c>
    </row>
    <row r="88" spans="1:2">
      <c r="A88" s="1">
        <v>43098</v>
      </c>
      <c r="B88">
        <v>-0.14979999999999999</v>
      </c>
    </row>
    <row r="89" spans="1:2">
      <c r="A89" s="1">
        <v>43097</v>
      </c>
      <c r="B89">
        <v>-0.153</v>
      </c>
    </row>
    <row r="90" spans="1:2">
      <c r="A90" s="1">
        <v>43096</v>
      </c>
      <c r="B90">
        <v>-0.1585</v>
      </c>
    </row>
    <row r="91" spans="1:2">
      <c r="A91" s="1">
        <v>43091</v>
      </c>
      <c r="B91">
        <v>-0.155</v>
      </c>
    </row>
    <row r="92" spans="1:2">
      <c r="A92" s="1">
        <v>43090</v>
      </c>
      <c r="B92">
        <v>-0.1615</v>
      </c>
    </row>
    <row r="93" spans="1:2">
      <c r="A93" s="1">
        <v>43089</v>
      </c>
      <c r="B93">
        <v>-0.16750000000000001</v>
      </c>
    </row>
    <row r="94" spans="1:2">
      <c r="A94" s="1">
        <v>43088</v>
      </c>
      <c r="B94">
        <v>-0.17699999999999999</v>
      </c>
    </row>
    <row r="95" spans="1:2">
      <c r="A95" s="1">
        <v>43087</v>
      </c>
      <c r="B95">
        <v>-0.187</v>
      </c>
    </row>
    <row r="96" spans="1:2">
      <c r="A96" s="1">
        <v>43084</v>
      </c>
      <c r="B96">
        <v>-0.189</v>
      </c>
    </row>
    <row r="97" spans="1:2">
      <c r="A97" s="1">
        <v>43083</v>
      </c>
      <c r="B97">
        <v>-0.189</v>
      </c>
    </row>
    <row r="98" spans="1:2">
      <c r="A98" s="1">
        <v>43082</v>
      </c>
      <c r="B98">
        <v>-0.18990000000000001</v>
      </c>
    </row>
    <row r="99" spans="1:2">
      <c r="A99" s="1">
        <v>43081</v>
      </c>
      <c r="B99">
        <v>-0.186</v>
      </c>
    </row>
    <row r="100" spans="1:2">
      <c r="A100" s="1">
        <v>43080</v>
      </c>
      <c r="B100">
        <v>-0.191</v>
      </c>
    </row>
    <row r="101" spans="1:2">
      <c r="A101" s="1">
        <v>43077</v>
      </c>
      <c r="B101">
        <v>-0.191</v>
      </c>
    </row>
    <row r="102" spans="1:2">
      <c r="A102" s="1">
        <v>43076</v>
      </c>
      <c r="B102">
        <v>-0.19320000000000001</v>
      </c>
    </row>
    <row r="103" spans="1:2">
      <c r="A103" s="1">
        <v>43075</v>
      </c>
      <c r="B103">
        <v>-0.19420000000000001</v>
      </c>
    </row>
    <row r="104" spans="1:2">
      <c r="A104" s="1">
        <v>43074</v>
      </c>
      <c r="B104">
        <v>-0.1915</v>
      </c>
    </row>
    <row r="105" spans="1:2">
      <c r="A105" s="1">
        <v>43073</v>
      </c>
      <c r="B105">
        <v>-0.1865</v>
      </c>
    </row>
    <row r="106" spans="1:2">
      <c r="A106" s="1">
        <v>43070</v>
      </c>
      <c r="B106">
        <v>-0.187</v>
      </c>
    </row>
    <row r="107" spans="1:2">
      <c r="A107" s="1">
        <v>43069</v>
      </c>
      <c r="B107">
        <v>-0.18049999999999999</v>
      </c>
    </row>
    <row r="108" spans="1:2">
      <c r="A108" s="1">
        <v>43068</v>
      </c>
      <c r="B108">
        <v>-0.18049999999999999</v>
      </c>
    </row>
    <row r="109" spans="1:2">
      <c r="A109" s="1">
        <v>43067</v>
      </c>
      <c r="B109">
        <v>-0.1855</v>
      </c>
    </row>
    <row r="110" spans="1:2">
      <c r="A110" s="1">
        <v>43066</v>
      </c>
      <c r="B110">
        <v>-0.187</v>
      </c>
    </row>
    <row r="111" spans="1:2">
      <c r="A111" s="1">
        <v>43063</v>
      </c>
      <c r="B111">
        <v>-0.184</v>
      </c>
    </row>
    <row r="112" spans="1:2">
      <c r="A112" s="1">
        <v>43062</v>
      </c>
      <c r="B112">
        <v>-0.1867</v>
      </c>
    </row>
    <row r="113" spans="1:2">
      <c r="A113" s="1">
        <v>43061</v>
      </c>
      <c r="B113">
        <v>-0.1875</v>
      </c>
    </row>
    <row r="114" spans="1:2">
      <c r="A114" s="1">
        <v>43060</v>
      </c>
      <c r="B114">
        <v>-0.19350000000000001</v>
      </c>
    </row>
    <row r="115" spans="1:2">
      <c r="A115" s="1">
        <v>43059</v>
      </c>
      <c r="B115">
        <v>-0.1915</v>
      </c>
    </row>
    <row r="116" spans="1:2">
      <c r="A116" s="1">
        <v>43056</v>
      </c>
      <c r="B116">
        <v>-0.1948</v>
      </c>
    </row>
    <row r="117" spans="1:2">
      <c r="A117" s="1">
        <v>43055</v>
      </c>
      <c r="B117">
        <v>-0.19400000000000001</v>
      </c>
    </row>
    <row r="118" spans="1:2">
      <c r="A118" s="1">
        <v>43054</v>
      </c>
      <c r="B118">
        <v>-0.19450000000000001</v>
      </c>
    </row>
    <row r="119" spans="1:2">
      <c r="A119" s="1">
        <v>43053</v>
      </c>
      <c r="B119">
        <v>-0.19650000000000001</v>
      </c>
    </row>
    <row r="120" spans="1:2">
      <c r="A120" s="1">
        <v>43052</v>
      </c>
      <c r="B120">
        <v>-0.19600000000000001</v>
      </c>
    </row>
    <row r="121" spans="1:2">
      <c r="A121" s="1">
        <v>43049</v>
      </c>
      <c r="B121">
        <v>-0.19800000000000001</v>
      </c>
    </row>
    <row r="122" spans="1:2">
      <c r="A122" s="1">
        <v>43048</v>
      </c>
      <c r="B122">
        <v>-0.20100000000000001</v>
      </c>
    </row>
    <row r="123" spans="1:2">
      <c r="A123" s="1">
        <v>43047</v>
      </c>
      <c r="B123">
        <v>-0.20499999999999999</v>
      </c>
    </row>
    <row r="124" spans="1:2">
      <c r="A124" s="1">
        <v>43046</v>
      </c>
      <c r="B124">
        <v>-0.20449999999999999</v>
      </c>
    </row>
    <row r="125" spans="1:2">
      <c r="A125" s="1">
        <v>43045</v>
      </c>
      <c r="B125">
        <v>-0.20499999999999999</v>
      </c>
    </row>
    <row r="126" spans="1:2">
      <c r="A126" s="1">
        <v>43042</v>
      </c>
      <c r="B126">
        <v>-0.19900000000000001</v>
      </c>
    </row>
    <row r="127" spans="1:2">
      <c r="A127" s="1">
        <v>43041</v>
      </c>
      <c r="B127">
        <v>-0.19900000000000001</v>
      </c>
    </row>
    <row r="128" spans="1:2">
      <c r="A128" s="1">
        <v>43040</v>
      </c>
      <c r="B128">
        <v>-0.19670000000000001</v>
      </c>
    </row>
    <row r="129" spans="1:2">
      <c r="A129" s="1">
        <v>43039</v>
      </c>
      <c r="B129">
        <v>-0.19750000000000001</v>
      </c>
    </row>
    <row r="130" spans="1:2">
      <c r="A130" s="1">
        <v>43038</v>
      </c>
      <c r="B130">
        <v>-0.19850000000000001</v>
      </c>
    </row>
    <row r="131" spans="1:2">
      <c r="A131" s="1">
        <v>43035</v>
      </c>
      <c r="B131">
        <v>-0.19650000000000001</v>
      </c>
    </row>
    <row r="132" spans="1:2">
      <c r="A132" s="1">
        <v>43034</v>
      </c>
      <c r="B132">
        <v>-0.1915</v>
      </c>
    </row>
    <row r="133" spans="1:2">
      <c r="A133" s="1">
        <v>43033</v>
      </c>
      <c r="B133">
        <v>-0.17399999999999999</v>
      </c>
    </row>
    <row r="134" spans="1:2">
      <c r="A134" s="1">
        <v>43032</v>
      </c>
      <c r="B134">
        <v>-0.17699999999999999</v>
      </c>
    </row>
    <row r="135" spans="1:2">
      <c r="A135" s="1">
        <v>43031</v>
      </c>
      <c r="B135">
        <v>-0.1845</v>
      </c>
    </row>
    <row r="136" spans="1:2">
      <c r="A136" s="1">
        <v>43028</v>
      </c>
      <c r="B136">
        <v>-0.18</v>
      </c>
    </row>
    <row r="137" spans="1:2">
      <c r="A137" s="1">
        <v>43027</v>
      </c>
      <c r="B137">
        <v>-0.187</v>
      </c>
    </row>
    <row r="138" spans="1:2">
      <c r="A138" s="1">
        <v>43026</v>
      </c>
      <c r="B138">
        <v>-0.186</v>
      </c>
    </row>
    <row r="139" spans="1:2">
      <c r="A139" s="1">
        <v>43025</v>
      </c>
      <c r="B139">
        <v>-0.188</v>
      </c>
    </row>
    <row r="140" spans="1:2">
      <c r="A140" s="1">
        <v>43024</v>
      </c>
      <c r="B140">
        <v>-0.19</v>
      </c>
    </row>
    <row r="141" spans="1:2">
      <c r="A141" s="1">
        <v>43021</v>
      </c>
      <c r="B141">
        <v>-0.182</v>
      </c>
    </row>
    <row r="142" spans="1:2">
      <c r="A142" s="1">
        <v>43020</v>
      </c>
      <c r="B142">
        <v>-0.17199999999999999</v>
      </c>
    </row>
    <row r="143" spans="1:2">
      <c r="A143" s="1">
        <v>43019</v>
      </c>
      <c r="B143">
        <v>-0.16800000000000001</v>
      </c>
    </row>
    <row r="144" spans="1:2">
      <c r="A144" s="1">
        <v>43018</v>
      </c>
      <c r="B144">
        <v>-0.17299999999999999</v>
      </c>
    </row>
    <row r="145" spans="1:2">
      <c r="A145" s="1">
        <v>43017</v>
      </c>
      <c r="B145">
        <v>-0.1736</v>
      </c>
    </row>
    <row r="146" spans="1:2">
      <c r="A146" s="1">
        <v>43014</v>
      </c>
      <c r="B146">
        <v>-0.16500000000000001</v>
      </c>
    </row>
    <row r="147" spans="1:2">
      <c r="A147" s="1">
        <v>43013</v>
      </c>
      <c r="B147">
        <v>-0.1686</v>
      </c>
    </row>
    <row r="148" spans="1:2">
      <c r="A148" s="1">
        <v>43012</v>
      </c>
      <c r="B148">
        <v>-0.16950000000000001</v>
      </c>
    </row>
    <row r="149" spans="1:2">
      <c r="A149" s="1">
        <v>43011</v>
      </c>
      <c r="B149">
        <v>-0.16950000000000001</v>
      </c>
    </row>
    <row r="150" spans="1:2">
      <c r="A150" s="1">
        <v>43010</v>
      </c>
      <c r="B150">
        <v>-0.16819999999999999</v>
      </c>
    </row>
    <row r="151" spans="1:2">
      <c r="A151" s="1">
        <v>43007</v>
      </c>
      <c r="B151">
        <v>-0.16550000000000001</v>
      </c>
    </row>
    <row r="152" spans="1:2">
      <c r="A152" s="1">
        <v>43006</v>
      </c>
      <c r="B152">
        <v>-0.16600000000000001</v>
      </c>
    </row>
    <row r="153" spans="1:2">
      <c r="A153" s="1">
        <v>43005</v>
      </c>
      <c r="B153">
        <v>-0.16700000000000001</v>
      </c>
    </row>
    <row r="154" spans="1:2">
      <c r="A154" s="1">
        <v>43004</v>
      </c>
      <c r="B154">
        <v>-0.17399999999999999</v>
      </c>
    </row>
    <row r="155" spans="1:2">
      <c r="A155" s="1">
        <v>43003</v>
      </c>
      <c r="B155">
        <v>-0.17849999999999999</v>
      </c>
    </row>
    <row r="156" spans="1:2">
      <c r="A156" s="1">
        <v>43000</v>
      </c>
      <c r="B156">
        <v>-0.16900000000000001</v>
      </c>
    </row>
    <row r="157" spans="1:2">
      <c r="A157" s="1">
        <v>42999</v>
      </c>
      <c r="B157">
        <v>-0.1711</v>
      </c>
    </row>
    <row r="158" spans="1:2">
      <c r="A158" s="1">
        <v>42998</v>
      </c>
      <c r="B158">
        <v>-0.17499999999999999</v>
      </c>
    </row>
    <row r="159" spans="1:2">
      <c r="A159" s="1">
        <v>42997</v>
      </c>
      <c r="B159">
        <v>-0.17399999999999999</v>
      </c>
    </row>
    <row r="160" spans="1:2">
      <c r="A160" s="1">
        <v>42996</v>
      </c>
      <c r="B160">
        <v>-0.17249999999999999</v>
      </c>
    </row>
    <row r="161" spans="1:2">
      <c r="A161" s="1">
        <v>42993</v>
      </c>
      <c r="B161">
        <v>-0.17499999999999999</v>
      </c>
    </row>
    <row r="162" spans="1:2">
      <c r="A162" s="1">
        <v>42992</v>
      </c>
      <c r="B162">
        <v>-0.18210000000000001</v>
      </c>
    </row>
    <row r="163" spans="1:2">
      <c r="A163" s="1">
        <v>42991</v>
      </c>
      <c r="B163">
        <v>-0.188</v>
      </c>
    </row>
    <row r="164" spans="1:2">
      <c r="A164" s="1">
        <v>42990</v>
      </c>
      <c r="B164">
        <v>-0.1895</v>
      </c>
    </row>
    <row r="165" spans="1:2">
      <c r="A165" s="1">
        <v>42989</v>
      </c>
      <c r="B165">
        <v>-0.19900000000000001</v>
      </c>
    </row>
    <row r="166" spans="1:2">
      <c r="A166" s="1">
        <v>42986</v>
      </c>
      <c r="B166">
        <v>-0.19750000000000001</v>
      </c>
    </row>
    <row r="167" spans="1:2">
      <c r="A167" s="1">
        <v>42985</v>
      </c>
      <c r="B167">
        <v>-0.20300000000000001</v>
      </c>
    </row>
    <row r="168" spans="1:2">
      <c r="A168" s="1">
        <v>42984</v>
      </c>
      <c r="B168">
        <v>-0.193</v>
      </c>
    </row>
    <row r="169" spans="1:2">
      <c r="A169" s="1">
        <v>42983</v>
      </c>
      <c r="B169">
        <v>-0.20549999999999999</v>
      </c>
    </row>
    <row r="170" spans="1:2">
      <c r="A170" s="1">
        <v>42982</v>
      </c>
      <c r="B170">
        <v>-0.191</v>
      </c>
    </row>
    <row r="171" spans="1:2">
      <c r="A171" s="1">
        <v>42979</v>
      </c>
      <c r="B171">
        <v>-0.188</v>
      </c>
    </row>
    <row r="172" spans="1:2">
      <c r="A172" s="1">
        <v>42978</v>
      </c>
      <c r="B172">
        <v>-0.1885</v>
      </c>
    </row>
    <row r="173" spans="1:2">
      <c r="A173" s="1">
        <v>42977</v>
      </c>
      <c r="B173">
        <v>-0.186</v>
      </c>
    </row>
    <row r="174" spans="1:2">
      <c r="A174" s="1">
        <v>42976</v>
      </c>
      <c r="B174">
        <v>-0.187</v>
      </c>
    </row>
    <row r="175" spans="1:2">
      <c r="A175" s="1">
        <v>42975</v>
      </c>
      <c r="B175">
        <v>-0.18099999999999999</v>
      </c>
    </row>
    <row r="176" spans="1:2">
      <c r="A176" s="1">
        <v>42972</v>
      </c>
      <c r="B176">
        <v>-0.17799999999999999</v>
      </c>
    </row>
    <row r="177" spans="1:2">
      <c r="A177" s="1">
        <v>42971</v>
      </c>
      <c r="B177">
        <v>-0.17899999999999999</v>
      </c>
    </row>
    <row r="178" spans="1:2">
      <c r="A178" s="1">
        <v>42970</v>
      </c>
      <c r="B178">
        <v>-0.17849999999999999</v>
      </c>
    </row>
    <row r="179" spans="1:2">
      <c r="A179" s="1">
        <v>42969</v>
      </c>
      <c r="B179">
        <v>-0.17899999999999999</v>
      </c>
    </row>
    <row r="180" spans="1:2">
      <c r="A180" s="1">
        <v>42968</v>
      </c>
      <c r="B180">
        <v>-0.17699999999999999</v>
      </c>
    </row>
    <row r="181" spans="1:2">
      <c r="A181" s="1">
        <v>42965</v>
      </c>
      <c r="B181">
        <v>-0.17100000000000001</v>
      </c>
    </row>
    <row r="182" spans="1:2">
      <c r="A182" s="1">
        <v>42964</v>
      </c>
      <c r="B182">
        <v>-0.17199999999999999</v>
      </c>
    </row>
    <row r="183" spans="1:2">
      <c r="A183" s="1">
        <v>42963</v>
      </c>
      <c r="B183">
        <v>-0.16850000000000001</v>
      </c>
    </row>
    <row r="184" spans="1:2">
      <c r="A184" s="1">
        <v>42962</v>
      </c>
      <c r="B184">
        <v>-0.17050000000000001</v>
      </c>
    </row>
    <row r="185" spans="1:2">
      <c r="A185" s="1">
        <v>42961</v>
      </c>
      <c r="B185">
        <v>-0.17699999999999999</v>
      </c>
    </row>
    <row r="186" spans="1:2">
      <c r="A186" s="1">
        <v>42958</v>
      </c>
      <c r="B186">
        <v>-0.17749999999999999</v>
      </c>
    </row>
    <row r="187" spans="1:2">
      <c r="A187" s="1">
        <v>42957</v>
      </c>
      <c r="B187">
        <v>-0.1696</v>
      </c>
    </row>
    <row r="188" spans="1:2">
      <c r="A188" s="1">
        <v>42956</v>
      </c>
      <c r="B188">
        <v>-0.16400000000000001</v>
      </c>
    </row>
    <row r="189" spans="1:2">
      <c r="A189" s="1">
        <v>42955</v>
      </c>
      <c r="B189">
        <v>-0.1547</v>
      </c>
    </row>
    <row r="190" spans="1:2">
      <c r="A190" s="1">
        <v>42954</v>
      </c>
      <c r="B190">
        <v>-0.159</v>
      </c>
    </row>
    <row r="191" spans="1:2">
      <c r="A191" s="1">
        <v>42951</v>
      </c>
      <c r="B191">
        <v>-0.159</v>
      </c>
    </row>
    <row r="192" spans="1:2">
      <c r="A192" s="1">
        <v>42950</v>
      </c>
      <c r="B192">
        <v>-0.16300000000000001</v>
      </c>
    </row>
    <row r="193" spans="1:2">
      <c r="A193" s="1">
        <v>42949</v>
      </c>
      <c r="B193">
        <v>-0.16300000000000001</v>
      </c>
    </row>
    <row r="194" spans="1:2">
      <c r="A194" s="1">
        <v>42948</v>
      </c>
      <c r="B194">
        <v>-0.16200000000000001</v>
      </c>
    </row>
    <row r="195" spans="1:2">
      <c r="A195" s="1">
        <v>42947</v>
      </c>
      <c r="B195">
        <v>-0.153</v>
      </c>
    </row>
    <row r="196" spans="1:2">
      <c r="A196" s="1">
        <v>42944</v>
      </c>
      <c r="B196">
        <v>-0.1545</v>
      </c>
    </row>
    <row r="197" spans="1:2">
      <c r="A197" s="1">
        <v>42943</v>
      </c>
      <c r="B197">
        <v>-0.158</v>
      </c>
    </row>
    <row r="198" spans="1:2">
      <c r="A198" s="1">
        <v>42942</v>
      </c>
      <c r="B198">
        <v>-0.1565</v>
      </c>
    </row>
    <row r="199" spans="1:2">
      <c r="A199" s="1">
        <v>42941</v>
      </c>
      <c r="B199">
        <v>-0.154</v>
      </c>
    </row>
    <row r="200" spans="1:2">
      <c r="A200" s="1">
        <v>42940</v>
      </c>
      <c r="B200">
        <v>-0.16</v>
      </c>
    </row>
    <row r="201" spans="1:2">
      <c r="A201" s="1">
        <v>42937</v>
      </c>
      <c r="B201">
        <v>-0.1585</v>
      </c>
    </row>
    <row r="202" spans="1:2">
      <c r="A202" s="1">
        <v>42936</v>
      </c>
      <c r="B202">
        <v>-0.15049999999999999</v>
      </c>
    </row>
    <row r="203" spans="1:2">
      <c r="A203" s="1">
        <v>42935</v>
      </c>
      <c r="B203">
        <v>-0.14599999999999999</v>
      </c>
    </row>
    <row r="204" spans="1:2">
      <c r="A204" s="1">
        <v>42934</v>
      </c>
      <c r="B204">
        <v>-0.13650000000000001</v>
      </c>
    </row>
    <row r="205" spans="1:2">
      <c r="A205" s="1">
        <v>42933</v>
      </c>
      <c r="B205">
        <v>-0.13</v>
      </c>
    </row>
    <row r="206" spans="1:2">
      <c r="A206" s="1">
        <v>42930</v>
      </c>
      <c r="B206">
        <v>-0.1234</v>
      </c>
    </row>
    <row r="207" spans="1:2">
      <c r="A207" s="1">
        <v>42929</v>
      </c>
      <c r="B207">
        <v>-0.125</v>
      </c>
    </row>
    <row r="208" spans="1:2">
      <c r="A208" s="1">
        <v>42928</v>
      </c>
      <c r="B208">
        <v>-0.12590000000000001</v>
      </c>
    </row>
    <row r="209" spans="1:2">
      <c r="A209" s="1">
        <v>42927</v>
      </c>
      <c r="B209">
        <v>-0.11849999999999999</v>
      </c>
    </row>
    <row r="210" spans="1:2">
      <c r="A210" s="1">
        <v>42926</v>
      </c>
      <c r="B210">
        <v>-0.1215</v>
      </c>
    </row>
    <row r="211" spans="1:2">
      <c r="A211" s="1">
        <v>42923</v>
      </c>
      <c r="B211">
        <v>-0.1195</v>
      </c>
    </row>
    <row r="212" spans="1:2">
      <c r="A212" s="1">
        <v>42922</v>
      </c>
      <c r="B212">
        <v>-0.11899999999999999</v>
      </c>
    </row>
    <row r="213" spans="1:2">
      <c r="A213" s="1">
        <v>42921</v>
      </c>
      <c r="B213">
        <v>-0.13500000000000001</v>
      </c>
    </row>
    <row r="214" spans="1:2">
      <c r="A214" s="1">
        <v>42920</v>
      </c>
      <c r="B214">
        <v>-0.13550000000000001</v>
      </c>
    </row>
    <row r="215" spans="1:2">
      <c r="A215" s="1">
        <v>42919</v>
      </c>
      <c r="B215">
        <v>-0.127</v>
      </c>
    </row>
    <row r="216" spans="1:2">
      <c r="A216" s="1">
        <v>42916</v>
      </c>
      <c r="B216">
        <v>-0.1255</v>
      </c>
    </row>
    <row r="217" spans="1:2">
      <c r="A217" s="1">
        <v>42915</v>
      </c>
      <c r="B217">
        <v>-0.13900000000000001</v>
      </c>
    </row>
    <row r="218" spans="1:2">
      <c r="A218" s="1">
        <v>42914</v>
      </c>
      <c r="B218">
        <v>-0.1565</v>
      </c>
    </row>
    <row r="219" spans="1:2">
      <c r="A219" s="1">
        <v>42913</v>
      </c>
      <c r="B219">
        <v>-0.14599999999999999</v>
      </c>
    </row>
    <row r="220" spans="1:2">
      <c r="A220" s="1">
        <v>42912</v>
      </c>
      <c r="B220">
        <v>-0.18</v>
      </c>
    </row>
    <row r="221" spans="1:2">
      <c r="A221" s="1">
        <v>42909</v>
      </c>
      <c r="B221">
        <v>-0.1845</v>
      </c>
    </row>
    <row r="222" spans="1:2">
      <c r="A222" s="1">
        <v>42908</v>
      </c>
      <c r="B222">
        <v>-0.1875</v>
      </c>
    </row>
    <row r="223" spans="1:2">
      <c r="A223" s="1">
        <v>42907</v>
      </c>
      <c r="B223">
        <v>-0.186</v>
      </c>
    </row>
    <row r="224" spans="1:2">
      <c r="A224" s="1">
        <v>42906</v>
      </c>
      <c r="B224">
        <v>-0.193</v>
      </c>
    </row>
    <row r="225" spans="1:2">
      <c r="A225" s="1">
        <v>42905</v>
      </c>
      <c r="B225">
        <v>-0.1837</v>
      </c>
    </row>
    <row r="226" spans="1:2">
      <c r="A226" s="1">
        <v>42902</v>
      </c>
      <c r="B226">
        <v>-0.1845</v>
      </c>
    </row>
    <row r="227" spans="1:2">
      <c r="A227" s="1">
        <v>42901</v>
      </c>
      <c r="B227">
        <v>-0.1835</v>
      </c>
    </row>
    <row r="228" spans="1:2">
      <c r="A228" s="1">
        <v>42900</v>
      </c>
      <c r="B228">
        <v>-0.19600000000000001</v>
      </c>
    </row>
    <row r="229" spans="1:2">
      <c r="A229" s="1">
        <v>42899</v>
      </c>
      <c r="B229">
        <v>-0.18379999999999999</v>
      </c>
    </row>
    <row r="230" spans="1:2">
      <c r="A230" s="1">
        <v>42898</v>
      </c>
      <c r="B230">
        <v>-0.1865</v>
      </c>
    </row>
    <row r="231" spans="1:2">
      <c r="A231" s="1">
        <v>42895</v>
      </c>
      <c r="B231">
        <v>-0.1825</v>
      </c>
    </row>
    <row r="232" spans="1:2">
      <c r="A232" s="1">
        <v>42894</v>
      </c>
      <c r="B232">
        <v>-0.1741</v>
      </c>
    </row>
    <row r="233" spans="1:2">
      <c r="A233" s="1">
        <v>42893</v>
      </c>
      <c r="B233">
        <v>-0.16950000000000001</v>
      </c>
    </row>
    <row r="234" spans="1:2">
      <c r="A234" s="1">
        <v>42892</v>
      </c>
      <c r="B234">
        <v>-0.16020000000000001</v>
      </c>
    </row>
    <row r="235" spans="1:2">
      <c r="A235" s="1">
        <v>42891</v>
      </c>
      <c r="B235">
        <v>-0.1595</v>
      </c>
    </row>
    <row r="236" spans="1:2">
      <c r="A236" s="1">
        <v>42888</v>
      </c>
      <c r="B236">
        <v>-0.16300000000000001</v>
      </c>
    </row>
    <row r="237" spans="1:2">
      <c r="A237" s="1">
        <v>42887</v>
      </c>
      <c r="B237">
        <v>-0.16170000000000001</v>
      </c>
    </row>
    <row r="238" spans="1:2">
      <c r="A238" s="1">
        <v>42886</v>
      </c>
      <c r="B238">
        <v>-0.16200000000000001</v>
      </c>
    </row>
    <row r="239" spans="1:2">
      <c r="A239" s="1">
        <v>42885</v>
      </c>
      <c r="B239">
        <v>-0.16320000000000001</v>
      </c>
    </row>
    <row r="240" spans="1:2">
      <c r="A240" s="1">
        <v>42884</v>
      </c>
      <c r="B240">
        <v>-0.1605</v>
      </c>
    </row>
    <row r="241" spans="1:2">
      <c r="A241" s="1">
        <v>42881</v>
      </c>
      <c r="B241">
        <v>-0.15620000000000001</v>
      </c>
    </row>
    <row r="242" spans="1:2">
      <c r="A242" s="1">
        <v>42880</v>
      </c>
      <c r="B242">
        <v>-0.14560000000000001</v>
      </c>
    </row>
    <row r="243" spans="1:2">
      <c r="A243" s="1">
        <v>42879</v>
      </c>
      <c r="B243">
        <v>-0.13900000000000001</v>
      </c>
    </row>
    <row r="244" spans="1:2">
      <c r="A244" s="1">
        <v>42878</v>
      </c>
      <c r="B244">
        <v>-0.1313</v>
      </c>
    </row>
    <row r="245" spans="1:2">
      <c r="A245" s="1">
        <v>42877</v>
      </c>
      <c r="B245">
        <v>-0.13300000000000001</v>
      </c>
    </row>
    <row r="246" spans="1:2">
      <c r="A246" s="1">
        <v>42874</v>
      </c>
      <c r="B246">
        <v>-0.14000000000000001</v>
      </c>
    </row>
    <row r="247" spans="1:2">
      <c r="A247" s="1">
        <v>42873</v>
      </c>
      <c r="B247">
        <v>-0.153</v>
      </c>
    </row>
    <row r="248" spans="1:2">
      <c r="A248" s="1">
        <v>42872</v>
      </c>
      <c r="B248">
        <v>-0.154</v>
      </c>
    </row>
    <row r="249" spans="1:2">
      <c r="A249" s="1">
        <v>42871</v>
      </c>
      <c r="B249">
        <v>-0.13600000000000001</v>
      </c>
    </row>
    <row r="250" spans="1:2">
      <c r="A250" s="1">
        <v>42870</v>
      </c>
      <c r="B250">
        <v>-0.14499999999999999</v>
      </c>
    </row>
    <row r="251" spans="1:2">
      <c r="A251" s="1">
        <v>42867</v>
      </c>
      <c r="B251">
        <v>-0.14499999999999999</v>
      </c>
    </row>
    <row r="252" spans="1:2">
      <c r="A252" s="1">
        <v>42866</v>
      </c>
      <c r="B252">
        <v>-0.13400000000000001</v>
      </c>
    </row>
    <row r="253" spans="1:2">
      <c r="A253" s="1">
        <v>42865</v>
      </c>
      <c r="B253">
        <v>-0.129</v>
      </c>
    </row>
    <row r="254" spans="1:2">
      <c r="A254" s="1">
        <v>42864</v>
      </c>
      <c r="B254">
        <v>-0.128</v>
      </c>
    </row>
    <row r="255" spans="1:2">
      <c r="A255" s="1">
        <v>42863</v>
      </c>
      <c r="B255">
        <v>-0.124</v>
      </c>
    </row>
    <row r="256" spans="1:2">
      <c r="A256" s="1">
        <v>42860</v>
      </c>
      <c r="B256">
        <v>-0.13100000000000001</v>
      </c>
    </row>
    <row r="257" spans="1:2">
      <c r="A257" s="1">
        <v>42859</v>
      </c>
      <c r="B257">
        <v>-0.129</v>
      </c>
    </row>
    <row r="258" spans="1:2">
      <c r="A258" s="1">
        <v>42858</v>
      </c>
      <c r="B258">
        <v>-0.158</v>
      </c>
    </row>
    <row r="259" spans="1:2">
      <c r="A259" s="1">
        <v>42857</v>
      </c>
      <c r="B259">
        <v>-0.152</v>
      </c>
    </row>
    <row r="260" spans="1:2">
      <c r="A260" s="1">
        <v>42856</v>
      </c>
      <c r="B260">
        <v>-0.14499999999999999</v>
      </c>
    </row>
    <row r="261" spans="1:2">
      <c r="A261" s="1">
        <v>42853</v>
      </c>
      <c r="B261">
        <v>-0.14099999999999999</v>
      </c>
    </row>
    <row r="262" spans="1:2">
      <c r="A262" s="1">
        <v>42852</v>
      </c>
      <c r="B262">
        <v>-0.151</v>
      </c>
    </row>
    <row r="263" spans="1:2">
      <c r="A263" s="1">
        <v>42851</v>
      </c>
      <c r="B263">
        <v>-0.13800000000000001</v>
      </c>
    </row>
    <row r="264" spans="1:2">
      <c r="A264" s="1">
        <v>42850</v>
      </c>
      <c r="B264">
        <v>-0.127</v>
      </c>
    </row>
    <row r="265" spans="1:2">
      <c r="A265" s="1">
        <v>42849</v>
      </c>
      <c r="B265">
        <v>-0.14099999999999999</v>
      </c>
    </row>
    <row r="266" spans="1:2">
      <c r="A266" s="1">
        <v>42846</v>
      </c>
      <c r="B266">
        <v>-0.14399999999999999</v>
      </c>
    </row>
    <row r="267" spans="1:2">
      <c r="A267" s="1">
        <v>42845</v>
      </c>
      <c r="B267">
        <v>-0.14599999999999999</v>
      </c>
    </row>
    <row r="268" spans="1:2">
      <c r="A268" s="1">
        <v>42844</v>
      </c>
      <c r="B268">
        <v>-0.16</v>
      </c>
    </row>
    <row r="269" spans="1:2">
      <c r="A269" s="1">
        <v>42843</v>
      </c>
      <c r="B269">
        <v>-0.161</v>
      </c>
    </row>
    <row r="270" spans="1:2">
      <c r="A270" s="1">
        <v>42842</v>
      </c>
      <c r="B270">
        <v>-0.158</v>
      </c>
    </row>
    <row r="271" spans="1:2">
      <c r="A271" s="1">
        <v>42838</v>
      </c>
      <c r="B271">
        <v>-0.159</v>
      </c>
    </row>
    <row r="272" spans="1:2">
      <c r="A272" s="1">
        <v>42837</v>
      </c>
      <c r="B272">
        <v>-0.154</v>
      </c>
    </row>
    <row r="273" spans="1:2">
      <c r="A273" s="1">
        <v>42836</v>
      </c>
      <c r="B273">
        <v>-0.16200000000000001</v>
      </c>
    </row>
    <row r="274" spans="1:2">
      <c r="A274" s="1">
        <v>42835</v>
      </c>
      <c r="B274">
        <v>-0.161</v>
      </c>
    </row>
    <row r="275" spans="1:2">
      <c r="A275" s="1">
        <v>42832</v>
      </c>
      <c r="B275">
        <v>-0.153</v>
      </c>
    </row>
    <row r="276" spans="1:2">
      <c r="A276" s="1">
        <v>42831</v>
      </c>
      <c r="B276">
        <v>-0.14899999999999999</v>
      </c>
    </row>
    <row r="277" spans="1:2">
      <c r="A277" s="1">
        <v>42830</v>
      </c>
      <c r="B277">
        <v>-0.155</v>
      </c>
    </row>
    <row r="278" spans="1:2">
      <c r="A278" s="1">
        <v>42829</v>
      </c>
      <c r="B278">
        <v>-0.151</v>
      </c>
    </row>
    <row r="279" spans="1:2">
      <c r="A279" s="1">
        <v>42828</v>
      </c>
      <c r="B279">
        <v>-0.15</v>
      </c>
    </row>
    <row r="280" spans="1:2">
      <c r="A280" s="1">
        <v>42825</v>
      </c>
      <c r="B280">
        <v>-0.13500000000000001</v>
      </c>
    </row>
    <row r="281" spans="1:2">
      <c r="A281" s="1">
        <v>42824</v>
      </c>
      <c r="B281">
        <v>-0.13400000000000001</v>
      </c>
    </row>
    <row r="282" spans="1:2">
      <c r="A282" s="1">
        <v>42823</v>
      </c>
      <c r="B282">
        <v>-0.125</v>
      </c>
    </row>
    <row r="283" spans="1:2">
      <c r="A283" s="1">
        <v>42822</v>
      </c>
      <c r="B283">
        <v>-0.11</v>
      </c>
    </row>
    <row r="284" spans="1:2">
      <c r="A284" s="1">
        <v>42821</v>
      </c>
      <c r="B284">
        <v>-0.1</v>
      </c>
    </row>
    <row r="285" spans="1:2">
      <c r="A285" s="1">
        <v>42818</v>
      </c>
      <c r="B285">
        <v>-9.2999999999999999E-2</v>
      </c>
    </row>
    <row r="286" spans="1:2">
      <c r="A286" s="1">
        <v>42817</v>
      </c>
      <c r="B286">
        <v>-8.7999999999999995E-2</v>
      </c>
    </row>
    <row r="287" spans="1:2">
      <c r="A287" s="1">
        <v>42816</v>
      </c>
      <c r="B287">
        <v>-9.4E-2</v>
      </c>
    </row>
    <row r="288" spans="1:2">
      <c r="A288" s="1">
        <v>42815</v>
      </c>
      <c r="B288">
        <v>-8.2000000000000003E-2</v>
      </c>
    </row>
    <row r="289" spans="1:2">
      <c r="A289" s="1">
        <v>42814</v>
      </c>
      <c r="B289">
        <v>-0.09</v>
      </c>
    </row>
    <row r="290" spans="1:2">
      <c r="A290" s="1">
        <v>42811</v>
      </c>
      <c r="B290">
        <v>-9.5699999999999993E-2</v>
      </c>
    </row>
    <row r="291" spans="1:2">
      <c r="A291" s="1">
        <v>42810</v>
      </c>
      <c r="B291">
        <v>-0.105</v>
      </c>
    </row>
    <row r="292" spans="1:2">
      <c r="A292" s="1">
        <v>42809</v>
      </c>
      <c r="B292">
        <v>-0.107</v>
      </c>
    </row>
    <row r="293" spans="1:2">
      <c r="A293" s="1">
        <v>42808</v>
      </c>
      <c r="B293">
        <v>-0.10299999999999999</v>
      </c>
    </row>
    <row r="294" spans="1:2">
      <c r="A294" s="1">
        <v>42807</v>
      </c>
      <c r="B294">
        <v>-9.2999999999999999E-2</v>
      </c>
    </row>
    <row r="295" spans="1:2">
      <c r="A295" s="1">
        <v>42804</v>
      </c>
      <c r="B295">
        <v>-8.2000000000000003E-2</v>
      </c>
    </row>
    <row r="296" spans="1:2">
      <c r="A296" s="1">
        <v>42803</v>
      </c>
      <c r="B296">
        <v>-0.1</v>
      </c>
    </row>
    <row r="297" spans="1:2">
      <c r="A297" s="1">
        <v>42802</v>
      </c>
      <c r="B297">
        <v>-0.121</v>
      </c>
    </row>
    <row r="298" spans="1:2">
      <c r="A298" s="1">
        <v>42801</v>
      </c>
      <c r="B298">
        <v>-0.129</v>
      </c>
    </row>
    <row r="299" spans="1:2">
      <c r="A299" s="1">
        <v>42800</v>
      </c>
      <c r="B299">
        <v>-0.11899999999999999</v>
      </c>
    </row>
    <row r="300" spans="1:2">
      <c r="A300" s="1">
        <v>42797</v>
      </c>
      <c r="B300">
        <v>-0.123</v>
      </c>
    </row>
    <row r="301" spans="1:2">
      <c r="A301" s="1">
        <v>42796</v>
      </c>
      <c r="B301">
        <v>-0.15</v>
      </c>
    </row>
    <row r="302" spans="1:2">
      <c r="A302" s="1">
        <v>42795</v>
      </c>
      <c r="B302">
        <v>-0.16300000000000001</v>
      </c>
    </row>
    <row r="303" spans="1:2">
      <c r="A303" s="1">
        <v>42794</v>
      </c>
      <c r="B303">
        <v>-0.16700000000000001</v>
      </c>
    </row>
    <row r="304" spans="1:2">
      <c r="A304" s="1">
        <v>42793</v>
      </c>
      <c r="B304">
        <v>-0.16200000000000001</v>
      </c>
    </row>
    <row r="305" spans="1:2">
      <c r="A305" s="1">
        <v>42790</v>
      </c>
      <c r="B305">
        <v>-0.16300000000000001</v>
      </c>
    </row>
    <row r="306" spans="1:2">
      <c r="A306" s="1">
        <v>42789</v>
      </c>
      <c r="B306">
        <v>-0.157</v>
      </c>
    </row>
    <row r="307" spans="1:2">
      <c r="A307" s="1">
        <v>42788</v>
      </c>
      <c r="B307">
        <v>-0.14599999999999999</v>
      </c>
    </row>
    <row r="308" spans="1:2">
      <c r="A308" s="1">
        <v>42787</v>
      </c>
      <c r="B308">
        <v>-0.14899999999999999</v>
      </c>
    </row>
    <row r="309" spans="1:2">
      <c r="A309" s="1">
        <v>42786</v>
      </c>
      <c r="B309">
        <v>-0.14649999999999999</v>
      </c>
    </row>
    <row r="310" spans="1:2">
      <c r="A310" s="1">
        <v>42783</v>
      </c>
      <c r="B310">
        <v>-0.14899999999999999</v>
      </c>
    </row>
    <row r="311" spans="1:2">
      <c r="A311" s="1">
        <v>42782</v>
      </c>
      <c r="B311">
        <v>-0.13900000000000001</v>
      </c>
    </row>
    <row r="312" spans="1:2">
      <c r="A312" s="1">
        <v>42781</v>
      </c>
      <c r="B312">
        <v>-0.13500000000000001</v>
      </c>
    </row>
    <row r="313" spans="1:2">
      <c r="A313" s="1">
        <v>42780</v>
      </c>
      <c r="B313">
        <v>-0.13400000000000001</v>
      </c>
    </row>
    <row r="314" spans="1:2">
      <c r="A314" s="1">
        <v>42779</v>
      </c>
      <c r="B314">
        <v>-0.13800000000000001</v>
      </c>
    </row>
    <row r="315" spans="1:2">
      <c r="A315" s="1">
        <v>42776</v>
      </c>
      <c r="B315">
        <v>-0.14299999999999999</v>
      </c>
    </row>
    <row r="316" spans="1:2">
      <c r="A316" s="1">
        <v>42775</v>
      </c>
      <c r="B316">
        <v>-0.14399999999999999</v>
      </c>
    </row>
    <row r="317" spans="1:2">
      <c r="A317" s="1">
        <v>42774</v>
      </c>
      <c r="B317">
        <v>-0.1537</v>
      </c>
    </row>
    <row r="318" spans="1:2">
      <c r="A318" s="1">
        <v>42773</v>
      </c>
      <c r="B318">
        <v>-0.14399999999999999</v>
      </c>
    </row>
    <row r="319" spans="1:2">
      <c r="A319" s="1">
        <v>42772</v>
      </c>
      <c r="B319">
        <v>-0.153</v>
      </c>
    </row>
    <row r="320" spans="1:2">
      <c r="A320" s="1">
        <v>42769</v>
      </c>
      <c r="B320">
        <v>-0.153</v>
      </c>
    </row>
    <row r="321" spans="1:2">
      <c r="A321" s="1">
        <v>42768</v>
      </c>
      <c r="B321">
        <v>-0.15010000000000001</v>
      </c>
    </row>
    <row r="322" spans="1:2">
      <c r="A322" s="1">
        <v>42767</v>
      </c>
      <c r="B322">
        <v>-0.1447</v>
      </c>
    </row>
    <row r="323" spans="1:2">
      <c r="A323" s="1">
        <v>42766</v>
      </c>
      <c r="B323">
        <v>-0.155</v>
      </c>
    </row>
    <row r="324" spans="1:2">
      <c r="A324" s="1">
        <v>42765</v>
      </c>
      <c r="B324">
        <v>-0.15</v>
      </c>
    </row>
    <row r="325" spans="1:2">
      <c r="A325" s="1">
        <v>42762</v>
      </c>
      <c r="B325">
        <v>-0.14299999999999999</v>
      </c>
    </row>
    <row r="326" spans="1:2">
      <c r="A326" s="1">
        <v>42761</v>
      </c>
      <c r="B326">
        <v>-0.14699999999999999</v>
      </c>
    </row>
    <row r="327" spans="1:2">
      <c r="A327" s="1">
        <v>42760</v>
      </c>
      <c r="B327">
        <v>-0.152</v>
      </c>
    </row>
    <row r="328" spans="1:2">
      <c r="A328" s="1">
        <v>42759</v>
      </c>
      <c r="B328">
        <v>-0.16500000000000001</v>
      </c>
    </row>
    <row r="329" spans="1:2">
      <c r="A329" s="1">
        <v>42758</v>
      </c>
      <c r="B329">
        <v>-0.17</v>
      </c>
    </row>
    <row r="330" spans="1:2">
      <c r="A330" s="1">
        <v>42755</v>
      </c>
      <c r="B330">
        <v>-0.158</v>
      </c>
    </row>
    <row r="331" spans="1:2">
      <c r="A331" s="1">
        <v>42754</v>
      </c>
      <c r="B331">
        <v>-0.16900000000000001</v>
      </c>
    </row>
    <row r="332" spans="1:2">
      <c r="A332" s="1">
        <v>42753</v>
      </c>
      <c r="B332">
        <v>-0.17599999999999999</v>
      </c>
    </row>
    <row r="333" spans="1:2">
      <c r="A333" s="1">
        <v>42752</v>
      </c>
      <c r="B333">
        <v>-0.18099999999999999</v>
      </c>
    </row>
    <row r="334" spans="1:2">
      <c r="A334" s="1">
        <v>42751</v>
      </c>
      <c r="B334">
        <v>-0.185</v>
      </c>
    </row>
    <row r="335" spans="1:2">
      <c r="A335" s="1">
        <v>42748</v>
      </c>
      <c r="B335">
        <v>-0.17599999999999999</v>
      </c>
    </row>
    <row r="336" spans="1:2">
      <c r="A336" s="1">
        <v>42747</v>
      </c>
      <c r="B336">
        <v>-0.18099999999999999</v>
      </c>
    </row>
    <row r="337" spans="1:2">
      <c r="A337" s="1">
        <v>42746</v>
      </c>
      <c r="B337">
        <v>-0.184</v>
      </c>
    </row>
    <row r="338" spans="1:2">
      <c r="A338" s="1">
        <v>42745</v>
      </c>
      <c r="B338">
        <v>-0.17</v>
      </c>
    </row>
    <row r="339" spans="1:2">
      <c r="A339" s="1">
        <v>42744</v>
      </c>
      <c r="B339">
        <v>-0.16600000000000001</v>
      </c>
    </row>
    <row r="340" spans="1:2">
      <c r="A340" s="1">
        <v>42741</v>
      </c>
      <c r="B340">
        <v>-0.159</v>
      </c>
    </row>
    <row r="341" spans="1:2">
      <c r="A341" s="1">
        <v>42740</v>
      </c>
      <c r="B341">
        <v>-0.16589999999999999</v>
      </c>
    </row>
    <row r="342" spans="1:2">
      <c r="A342" s="1">
        <v>42739</v>
      </c>
      <c r="B342">
        <v>-0.16309999999999999</v>
      </c>
    </row>
    <row r="343" spans="1:2">
      <c r="A343" s="1">
        <v>42738</v>
      </c>
      <c r="B343">
        <v>-0.1633</v>
      </c>
    </row>
    <row r="344" spans="1:2">
      <c r="A344" s="1">
        <v>42737</v>
      </c>
      <c r="B344">
        <v>-0.18</v>
      </c>
    </row>
    <row r="345" spans="1:2">
      <c r="A345" s="1">
        <v>42734</v>
      </c>
      <c r="B345">
        <v>-0.1605</v>
      </c>
    </row>
    <row r="346" spans="1:2">
      <c r="A346" s="1">
        <v>42733</v>
      </c>
      <c r="B346">
        <v>-0.16</v>
      </c>
    </row>
    <row r="347" spans="1:2">
      <c r="A347" s="1">
        <v>42732</v>
      </c>
      <c r="B347">
        <v>-0.151</v>
      </c>
    </row>
    <row r="348" spans="1:2">
      <c r="A348" s="1">
        <v>42731</v>
      </c>
      <c r="B348">
        <v>-0.15</v>
      </c>
    </row>
    <row r="349" spans="1:2">
      <c r="A349" s="1">
        <v>42730</v>
      </c>
      <c r="B349">
        <v>-0.14499999999999999</v>
      </c>
    </row>
    <row r="350" spans="1:2">
      <c r="A350" s="1">
        <v>42727</v>
      </c>
      <c r="B350">
        <v>-0.14299999999999999</v>
      </c>
    </row>
    <row r="351" spans="1:2">
      <c r="A351" s="1">
        <v>42726</v>
      </c>
      <c r="B351">
        <v>-0.14499999999999999</v>
      </c>
    </row>
    <row r="352" spans="1:2">
      <c r="A352" s="1">
        <v>42725</v>
      </c>
      <c r="B352">
        <v>-0.153</v>
      </c>
    </row>
    <row r="353" spans="1:2">
      <c r="A353" s="1">
        <v>42724</v>
      </c>
      <c r="B353">
        <v>-0.15840000000000001</v>
      </c>
    </row>
    <row r="354" spans="1:2">
      <c r="A354" s="1">
        <v>42723</v>
      </c>
      <c r="B354">
        <v>-0.157</v>
      </c>
    </row>
    <row r="355" spans="1:2">
      <c r="A355" s="1">
        <v>42720</v>
      </c>
      <c r="B355">
        <v>-0.159</v>
      </c>
    </row>
    <row r="356" spans="1:2">
      <c r="A356" s="1">
        <v>42719</v>
      </c>
      <c r="B356">
        <v>-0.16400000000000001</v>
      </c>
    </row>
    <row r="357" spans="1:2">
      <c r="A357" s="1">
        <v>42718</v>
      </c>
      <c r="B357">
        <v>-0.16700000000000001</v>
      </c>
    </row>
    <row r="358" spans="1:2">
      <c r="A358" s="1">
        <v>42717</v>
      </c>
      <c r="B358">
        <v>-0.16200000000000001</v>
      </c>
    </row>
    <row r="359" spans="1:2">
      <c r="A359" s="1">
        <v>42716</v>
      </c>
      <c r="B359">
        <v>-0.16</v>
      </c>
    </row>
    <row r="360" spans="1:2">
      <c r="A360" s="1">
        <v>42713</v>
      </c>
      <c r="B360">
        <v>-0.16500000000000001</v>
      </c>
    </row>
    <row r="361" spans="1:2">
      <c r="A361" s="1">
        <v>42712</v>
      </c>
      <c r="B361">
        <v>-0.161</v>
      </c>
    </row>
    <row r="362" spans="1:2">
      <c r="A362" s="1">
        <v>42711</v>
      </c>
      <c r="B362">
        <v>-0.14929999999999999</v>
      </c>
    </row>
    <row r="363" spans="1:2">
      <c r="A363" s="1">
        <v>42710</v>
      </c>
      <c r="B363">
        <v>-0.1429</v>
      </c>
    </row>
    <row r="364" spans="1:2">
      <c r="A364" s="1">
        <v>42709</v>
      </c>
      <c r="B364">
        <v>-0.154</v>
      </c>
    </row>
    <row r="365" spans="1:2">
      <c r="A365" s="1">
        <v>42706</v>
      </c>
      <c r="B365">
        <v>-0.157</v>
      </c>
    </row>
    <row r="366" spans="1:2">
      <c r="A366" s="1">
        <v>42705</v>
      </c>
      <c r="B366">
        <v>-0.14399999999999999</v>
      </c>
    </row>
    <row r="367" spans="1:2">
      <c r="A367" s="1">
        <v>42704</v>
      </c>
      <c r="B367">
        <v>-0.158</v>
      </c>
    </row>
    <row r="368" spans="1:2">
      <c r="A368" s="1">
        <v>42703</v>
      </c>
      <c r="B368">
        <v>-0.17299999999999999</v>
      </c>
    </row>
    <row r="369" spans="1:2">
      <c r="A369" s="1">
        <v>42702</v>
      </c>
      <c r="B369">
        <v>-0.16200000000000001</v>
      </c>
    </row>
    <row r="370" spans="1:2">
      <c r="A370" s="1">
        <v>42699</v>
      </c>
      <c r="B370">
        <v>-0.154</v>
      </c>
    </row>
    <row r="371" spans="1:2">
      <c r="A371" s="1">
        <v>42698</v>
      </c>
      <c r="B371">
        <v>-0.153</v>
      </c>
    </row>
    <row r="372" spans="1:2">
      <c r="A372" s="1">
        <v>42697</v>
      </c>
      <c r="B372">
        <v>-0.14599999999999999</v>
      </c>
    </row>
    <row r="373" spans="1:2">
      <c r="A373" s="1">
        <v>42696</v>
      </c>
      <c r="B373">
        <v>-0.14299999999999999</v>
      </c>
    </row>
    <row r="374" spans="1:2">
      <c r="A374" s="1">
        <v>42695</v>
      </c>
      <c r="B374">
        <v>-0.14499999999999999</v>
      </c>
    </row>
    <row r="375" spans="1:2">
      <c r="A375" s="1">
        <v>42692</v>
      </c>
      <c r="B375">
        <v>-0.14000000000000001</v>
      </c>
    </row>
    <row r="376" spans="1:2">
      <c r="A376" s="1">
        <v>42691</v>
      </c>
      <c r="B376">
        <v>-0.13200000000000001</v>
      </c>
    </row>
    <row r="377" spans="1:2">
      <c r="A377" s="1">
        <v>42690</v>
      </c>
      <c r="B377">
        <v>-0.13200000000000001</v>
      </c>
    </row>
    <row r="378" spans="1:2">
      <c r="A378" s="1">
        <v>42689</v>
      </c>
      <c r="B378">
        <v>-0.126</v>
      </c>
    </row>
    <row r="379" spans="1:2">
      <c r="A379" s="1">
        <v>42688</v>
      </c>
      <c r="B379">
        <v>-0.122</v>
      </c>
    </row>
    <row r="380" spans="1:2">
      <c r="A380" s="1">
        <v>42685</v>
      </c>
      <c r="B380">
        <v>-0.122</v>
      </c>
    </row>
    <row r="381" spans="1:2">
      <c r="A381" s="1">
        <v>42684</v>
      </c>
      <c r="B381">
        <v>-0.13600000000000001</v>
      </c>
    </row>
    <row r="382" spans="1:2">
      <c r="A382" s="1">
        <v>42683</v>
      </c>
      <c r="B382">
        <v>-0.128</v>
      </c>
    </row>
    <row r="383" spans="1:2">
      <c r="A383" s="1">
        <v>42682</v>
      </c>
      <c r="B383">
        <v>-0.14199999999999999</v>
      </c>
    </row>
    <row r="384" spans="1:2">
      <c r="A384" s="1">
        <v>42681</v>
      </c>
      <c r="B384">
        <v>-0.152</v>
      </c>
    </row>
    <row r="385" spans="1:2">
      <c r="A385" s="1">
        <v>42678</v>
      </c>
      <c r="B385">
        <v>-0.155</v>
      </c>
    </row>
    <row r="386" spans="1:2">
      <c r="A386" s="1">
        <v>42677</v>
      </c>
      <c r="B386">
        <v>-0.151</v>
      </c>
    </row>
    <row r="387" spans="1:2">
      <c r="A387" s="1">
        <v>42676</v>
      </c>
      <c r="B387">
        <v>-0.161</v>
      </c>
    </row>
    <row r="388" spans="1:2">
      <c r="A388" s="1">
        <v>42675</v>
      </c>
      <c r="B388">
        <v>-0.16</v>
      </c>
    </row>
    <row r="389" spans="1:2">
      <c r="A389" s="1">
        <v>42674</v>
      </c>
      <c r="B389">
        <v>-0.16</v>
      </c>
    </row>
    <row r="390" spans="1:2">
      <c r="A390" s="1">
        <v>42671</v>
      </c>
      <c r="B390">
        <v>-0.161</v>
      </c>
    </row>
    <row r="391" spans="1:2">
      <c r="A391" s="1">
        <v>42670</v>
      </c>
      <c r="B391">
        <v>-0.16700000000000001</v>
      </c>
    </row>
    <row r="392" spans="1:2">
      <c r="A392" s="1">
        <v>42669</v>
      </c>
      <c r="B392">
        <v>-0.17799999999999999</v>
      </c>
    </row>
    <row r="393" spans="1:2">
      <c r="A393" s="1">
        <v>42668</v>
      </c>
      <c r="B393">
        <v>-0.183</v>
      </c>
    </row>
    <row r="394" spans="1:2">
      <c r="A394" s="1">
        <v>42667</v>
      </c>
      <c r="B394">
        <v>-0.188</v>
      </c>
    </row>
    <row r="395" spans="1:2">
      <c r="A395" s="1">
        <v>42664</v>
      </c>
      <c r="B395">
        <v>-0.193</v>
      </c>
    </row>
    <row r="396" spans="1:2">
      <c r="A396" s="1">
        <v>42663</v>
      </c>
      <c r="B396">
        <v>-0.19600000000000001</v>
      </c>
    </row>
    <row r="397" spans="1:2">
      <c r="A397" s="1">
        <v>42662</v>
      </c>
      <c r="B397">
        <v>-0.19700000000000001</v>
      </c>
    </row>
    <row r="398" spans="1:2">
      <c r="A398" s="1">
        <v>42661</v>
      </c>
      <c r="B398">
        <v>-0.2</v>
      </c>
    </row>
    <row r="399" spans="1:2">
      <c r="A399" s="1">
        <v>42660</v>
      </c>
      <c r="B399">
        <v>-0.19500000000000001</v>
      </c>
    </row>
    <row r="400" spans="1:2">
      <c r="A400" s="1">
        <v>42657</v>
      </c>
      <c r="B400">
        <v>-0.191</v>
      </c>
    </row>
    <row r="401" spans="1:2">
      <c r="A401" s="1">
        <v>42656</v>
      </c>
      <c r="B401">
        <v>-0.19700000000000001</v>
      </c>
    </row>
    <row r="402" spans="1:2">
      <c r="A402" s="1">
        <v>42655</v>
      </c>
      <c r="B402">
        <v>-0.2</v>
      </c>
    </row>
    <row r="403" spans="1:2">
      <c r="A403" s="1">
        <v>42654</v>
      </c>
      <c r="B403">
        <v>-0.20300000000000001</v>
      </c>
    </row>
    <row r="404" spans="1:2">
      <c r="A404" s="1">
        <v>42653</v>
      </c>
      <c r="B404">
        <v>-0.19800000000000001</v>
      </c>
    </row>
    <row r="405" spans="1:2">
      <c r="A405" s="1">
        <v>42650</v>
      </c>
      <c r="B405">
        <v>-0.20499999999999999</v>
      </c>
    </row>
    <row r="406" spans="1:2">
      <c r="A406" s="1">
        <v>42649</v>
      </c>
      <c r="B406">
        <v>-0.21</v>
      </c>
    </row>
    <row r="407" spans="1:2">
      <c r="A407" s="1">
        <v>42648</v>
      </c>
      <c r="B407">
        <v>-0.215</v>
      </c>
    </row>
    <row r="408" spans="1:2">
      <c r="A408" s="1">
        <v>42647</v>
      </c>
      <c r="B408">
        <v>-0.20899999999999999</v>
      </c>
    </row>
    <row r="409" spans="1:2">
      <c r="A409" s="1">
        <v>42646</v>
      </c>
      <c r="B409">
        <v>-0.216</v>
      </c>
    </row>
    <row r="410" spans="1:2">
      <c r="A410" s="1">
        <v>42643</v>
      </c>
      <c r="B410">
        <v>-0.222</v>
      </c>
    </row>
    <row r="411" spans="1:2">
      <c r="A411" s="1">
        <v>42642</v>
      </c>
      <c r="B411">
        <v>-0.23400000000000001</v>
      </c>
    </row>
    <row r="412" spans="1:2">
      <c r="A412" s="1">
        <v>42641</v>
      </c>
      <c r="B412">
        <v>-0.23400000000000001</v>
      </c>
    </row>
    <row r="413" spans="1:2">
      <c r="A413" s="1">
        <v>42640</v>
      </c>
      <c r="B413">
        <v>-0.23300000000000001</v>
      </c>
    </row>
    <row r="414" spans="1:2">
      <c r="A414" s="1">
        <v>42639</v>
      </c>
      <c r="B414">
        <v>-0.23699999999999999</v>
      </c>
    </row>
    <row r="415" spans="1:2">
      <c r="A415" s="1">
        <v>42636</v>
      </c>
      <c r="B415">
        <v>-0.23300000000000001</v>
      </c>
    </row>
    <row r="416" spans="1:2">
      <c r="A416" s="1">
        <v>42635</v>
      </c>
      <c r="B416">
        <v>-0.23200000000000001</v>
      </c>
    </row>
    <row r="417" spans="1:2">
      <c r="A417" s="1">
        <v>42634</v>
      </c>
      <c r="B417">
        <v>-0.22500000000000001</v>
      </c>
    </row>
    <row r="418" spans="1:2">
      <c r="A418" s="1">
        <v>42633</v>
      </c>
      <c r="B418">
        <v>-0.22900000000000001</v>
      </c>
    </row>
    <row r="419" spans="1:2">
      <c r="A419" s="1">
        <v>42632</v>
      </c>
      <c r="B419">
        <v>-0.22500000000000001</v>
      </c>
    </row>
    <row r="420" spans="1:2">
      <c r="A420" s="1">
        <v>42629</v>
      </c>
      <c r="B420">
        <v>-0.22900000000000001</v>
      </c>
    </row>
    <row r="421" spans="1:2">
      <c r="A421" s="1">
        <v>42628</v>
      </c>
      <c r="B421">
        <v>-0.221</v>
      </c>
    </row>
    <row r="422" spans="1:2">
      <c r="A422" s="1">
        <v>42627</v>
      </c>
      <c r="B422">
        <v>-0.23</v>
      </c>
    </row>
    <row r="423" spans="1:2">
      <c r="A423" s="1">
        <v>42626</v>
      </c>
      <c r="B423">
        <v>-0.21299999999999999</v>
      </c>
    </row>
    <row r="424" spans="1:2">
      <c r="A424" s="1">
        <v>42625</v>
      </c>
      <c r="B424">
        <v>-0.215</v>
      </c>
    </row>
    <row r="425" spans="1:2">
      <c r="A425" s="1">
        <v>42622</v>
      </c>
      <c r="B425">
        <v>-0.21</v>
      </c>
    </row>
    <row r="426" spans="1:2">
      <c r="A426" s="1">
        <v>42621</v>
      </c>
      <c r="B426">
        <v>-0.222</v>
      </c>
    </row>
    <row r="427" spans="1:2">
      <c r="A427" s="1">
        <v>42620</v>
      </c>
      <c r="B427">
        <v>-0.24</v>
      </c>
    </row>
    <row r="428" spans="1:2">
      <c r="A428" s="1">
        <v>42619</v>
      </c>
      <c r="B428">
        <v>-0.24399999999999999</v>
      </c>
    </row>
    <row r="429" spans="1:2">
      <c r="A429" s="1">
        <v>42618</v>
      </c>
      <c r="B429">
        <v>-0.22</v>
      </c>
    </row>
    <row r="430" spans="1:2">
      <c r="A430" s="1">
        <v>42615</v>
      </c>
      <c r="B430">
        <v>-0.223</v>
      </c>
    </row>
    <row r="431" spans="1:2">
      <c r="A431" s="1">
        <v>42614</v>
      </c>
      <c r="B431">
        <v>-0.216</v>
      </c>
    </row>
    <row r="432" spans="1:2">
      <c r="A432" s="1">
        <v>42613</v>
      </c>
      <c r="B432">
        <v>-0.21</v>
      </c>
    </row>
    <row r="433" spans="1:2">
      <c r="A433" s="1">
        <v>42612</v>
      </c>
      <c r="B433">
        <v>-0.20699999999999999</v>
      </c>
    </row>
    <row r="434" spans="1:2">
      <c r="A434" s="1">
        <v>42611</v>
      </c>
      <c r="B434">
        <v>-0.20399999999999999</v>
      </c>
    </row>
    <row r="435" spans="1:2">
      <c r="A435" s="1">
        <v>42608</v>
      </c>
      <c r="B435">
        <v>-0.193</v>
      </c>
    </row>
    <row r="436" spans="1:2">
      <c r="A436" s="1">
        <v>42607</v>
      </c>
      <c r="B436">
        <v>-0.193</v>
      </c>
    </row>
    <row r="437" spans="1:2">
      <c r="A437" s="1">
        <v>42606</v>
      </c>
      <c r="B437">
        <v>-0.2</v>
      </c>
    </row>
    <row r="438" spans="1:2">
      <c r="A438" s="1">
        <v>42605</v>
      </c>
      <c r="B438">
        <v>-0.20749999999999999</v>
      </c>
    </row>
    <row r="439" spans="1:2">
      <c r="A439" s="1">
        <v>42604</v>
      </c>
      <c r="B439">
        <v>-0.20610000000000001</v>
      </c>
    </row>
    <row r="440" spans="1:2">
      <c r="A440" s="1">
        <v>42601</v>
      </c>
      <c r="B440">
        <v>-0.20100000000000001</v>
      </c>
    </row>
    <row r="441" spans="1:2">
      <c r="A441" s="1">
        <v>42600</v>
      </c>
      <c r="B441">
        <v>-0.215</v>
      </c>
    </row>
    <row r="442" spans="1:2">
      <c r="A442" s="1">
        <v>42599</v>
      </c>
      <c r="B442">
        <v>-0.21</v>
      </c>
    </row>
    <row r="443" spans="1:2">
      <c r="A443" s="1">
        <v>42598</v>
      </c>
      <c r="B443">
        <v>-0.21099999999999999</v>
      </c>
    </row>
    <row r="444" spans="1:2">
      <c r="A444" s="1">
        <v>42597</v>
      </c>
      <c r="B444">
        <v>-0.216</v>
      </c>
    </row>
    <row r="445" spans="1:2">
      <c r="A445" s="1">
        <v>42594</v>
      </c>
      <c r="B445">
        <v>-0.22</v>
      </c>
    </row>
    <row r="446" spans="1:2">
      <c r="A446" s="1">
        <v>42593</v>
      </c>
      <c r="B446">
        <v>-0.21199999999999999</v>
      </c>
    </row>
    <row r="447" spans="1:2">
      <c r="A447" s="1">
        <v>42592</v>
      </c>
      <c r="B447">
        <v>-0.23400000000000001</v>
      </c>
    </row>
    <row r="448" spans="1:2">
      <c r="A448" s="1">
        <v>42591</v>
      </c>
      <c r="B448">
        <v>-0.223</v>
      </c>
    </row>
    <row r="449" spans="1:2">
      <c r="A449" s="1">
        <v>42590</v>
      </c>
      <c r="B449">
        <v>-0.215</v>
      </c>
    </row>
    <row r="450" spans="1:2">
      <c r="A450" s="1">
        <v>42587</v>
      </c>
      <c r="B450">
        <v>-0.214</v>
      </c>
    </row>
    <row r="451" spans="1:2">
      <c r="A451" s="1">
        <v>42586</v>
      </c>
      <c r="B451">
        <v>-0.218</v>
      </c>
    </row>
    <row r="452" spans="1:2">
      <c r="A452" s="1">
        <v>42585</v>
      </c>
      <c r="B452">
        <v>-0.20100000000000001</v>
      </c>
    </row>
    <row r="453" spans="1:2">
      <c r="A453" s="1">
        <v>42584</v>
      </c>
      <c r="B453">
        <v>-0.20200000000000001</v>
      </c>
    </row>
    <row r="454" spans="1:2">
      <c r="A454" s="1">
        <v>42583</v>
      </c>
      <c r="B454">
        <v>-0.215</v>
      </c>
    </row>
    <row r="455" spans="1:2">
      <c r="A455" s="1">
        <v>42580</v>
      </c>
      <c r="B455">
        <v>-0.21740000000000001</v>
      </c>
    </row>
    <row r="456" spans="1:2">
      <c r="A456" s="1">
        <v>42579</v>
      </c>
      <c r="B456">
        <v>-0.216</v>
      </c>
    </row>
    <row r="457" spans="1:2">
      <c r="A457" s="1">
        <v>42578</v>
      </c>
      <c r="B457">
        <v>-0.217</v>
      </c>
    </row>
    <row r="458" spans="1:2">
      <c r="A458" s="1">
        <v>42577</v>
      </c>
      <c r="B458">
        <v>-0.21</v>
      </c>
    </row>
    <row r="459" spans="1:2">
      <c r="A459" s="1">
        <v>42576</v>
      </c>
      <c r="B459">
        <v>-0.21</v>
      </c>
    </row>
    <row r="460" spans="1:2">
      <c r="A460" s="1">
        <v>42573</v>
      </c>
      <c r="B460">
        <v>-0.214</v>
      </c>
    </row>
    <row r="461" spans="1:2">
      <c r="A461" s="1">
        <v>42572</v>
      </c>
      <c r="B461">
        <v>-0.221</v>
      </c>
    </row>
    <row r="462" spans="1:2">
      <c r="A462" s="1">
        <v>42571</v>
      </c>
      <c r="B462">
        <v>-0.222</v>
      </c>
    </row>
    <row r="463" spans="1:2">
      <c r="A463" s="1">
        <v>42570</v>
      </c>
      <c r="B463">
        <v>-0.23100000000000001</v>
      </c>
    </row>
    <row r="464" spans="1:2">
      <c r="A464" s="1">
        <v>42569</v>
      </c>
      <c r="B464">
        <v>-0.23400000000000001</v>
      </c>
    </row>
    <row r="465" spans="1:2">
      <c r="A465" s="1">
        <v>42566</v>
      </c>
      <c r="B465">
        <v>-0.218</v>
      </c>
    </row>
    <row r="466" spans="1:2">
      <c r="A466" s="1">
        <v>42565</v>
      </c>
      <c r="B466">
        <v>-0.23100000000000001</v>
      </c>
    </row>
    <row r="467" spans="1:2">
      <c r="A467" s="1">
        <v>42564</v>
      </c>
      <c r="B467">
        <v>-0.24</v>
      </c>
    </row>
    <row r="468" spans="1:2">
      <c r="A468" s="1">
        <v>42563</v>
      </c>
      <c r="B468">
        <v>-0.223</v>
      </c>
    </row>
    <row r="469" spans="1:2">
      <c r="A469" s="1">
        <v>42562</v>
      </c>
      <c r="B469">
        <v>-0.246</v>
      </c>
    </row>
    <row r="470" spans="1:2">
      <c r="A470" s="1">
        <v>42559</v>
      </c>
      <c r="B470">
        <v>-0.25800000000000001</v>
      </c>
    </row>
    <row r="471" spans="1:2">
      <c r="A471" s="1">
        <v>42558</v>
      </c>
      <c r="B471">
        <v>-0.23899999999999999</v>
      </c>
    </row>
    <row r="472" spans="1:2">
      <c r="A472" s="1">
        <v>42557</v>
      </c>
      <c r="B472">
        <v>-0.23799999999999999</v>
      </c>
    </row>
    <row r="473" spans="1:2">
      <c r="A473" s="1">
        <v>42556</v>
      </c>
      <c r="B473">
        <v>-0.24099999999999999</v>
      </c>
    </row>
    <row r="474" spans="1:2">
      <c r="A474" s="1">
        <v>42555</v>
      </c>
      <c r="B474">
        <v>-0.23499999999999999</v>
      </c>
    </row>
    <row r="475" spans="1:2">
      <c r="A475" s="1">
        <v>42552</v>
      </c>
      <c r="B475">
        <v>-0.223</v>
      </c>
    </row>
    <row r="476" spans="1:2">
      <c r="A476" s="1">
        <v>42551</v>
      </c>
      <c r="B476">
        <v>-0.20100000000000001</v>
      </c>
    </row>
    <row r="477" spans="1:2">
      <c r="A477" s="1">
        <v>42550</v>
      </c>
      <c r="B477">
        <v>-0.20300000000000001</v>
      </c>
    </row>
    <row r="478" spans="1:2">
      <c r="A478" s="1">
        <v>42549</v>
      </c>
      <c r="B478">
        <v>-0.20399999999999999</v>
      </c>
    </row>
    <row r="479" spans="1:2">
      <c r="A479" s="1">
        <v>42548</v>
      </c>
      <c r="B479">
        <v>-0.19400000000000001</v>
      </c>
    </row>
    <row r="480" spans="1:2">
      <c r="A480" s="1">
        <v>42545</v>
      </c>
      <c r="B480">
        <v>-0.19</v>
      </c>
    </row>
    <row r="481" spans="1:2">
      <c r="A481" s="1">
        <v>42544</v>
      </c>
      <c r="B481">
        <v>-0.16200000000000001</v>
      </c>
    </row>
    <row r="482" spans="1:2">
      <c r="A482" s="1">
        <v>42543</v>
      </c>
      <c r="B482">
        <v>-0.186</v>
      </c>
    </row>
    <row r="483" spans="1:2">
      <c r="A483" s="1">
        <v>42542</v>
      </c>
      <c r="B483">
        <v>-0.188</v>
      </c>
    </row>
    <row r="484" spans="1:2">
      <c r="A484" s="1">
        <v>42541</v>
      </c>
      <c r="B484">
        <v>-0.187</v>
      </c>
    </row>
    <row r="485" spans="1:2">
      <c r="A485" s="1">
        <v>42538</v>
      </c>
      <c r="B485">
        <v>-0.19500000000000001</v>
      </c>
    </row>
    <row r="486" spans="1:2">
      <c r="A486" s="1">
        <v>42537</v>
      </c>
      <c r="B486">
        <v>-0.18</v>
      </c>
    </row>
    <row r="487" spans="1:2">
      <c r="A487" s="1">
        <v>42536</v>
      </c>
      <c r="B487">
        <v>-0.183</v>
      </c>
    </row>
    <row r="488" spans="1:2">
      <c r="A488" s="1">
        <v>42535</v>
      </c>
      <c r="B488">
        <v>-0.16700000000000001</v>
      </c>
    </row>
    <row r="489" spans="1:2">
      <c r="A489" s="1">
        <v>42534</v>
      </c>
      <c r="B489">
        <v>-0.161</v>
      </c>
    </row>
    <row r="490" spans="1:2">
      <c r="A490" s="1">
        <v>42531</v>
      </c>
      <c r="B490">
        <v>-0.161</v>
      </c>
    </row>
    <row r="491" spans="1:2">
      <c r="A491" s="1">
        <v>42530</v>
      </c>
      <c r="B491">
        <v>-0.161</v>
      </c>
    </row>
    <row r="492" spans="1:2">
      <c r="A492" s="1">
        <v>42529</v>
      </c>
      <c r="B492">
        <v>-0.16</v>
      </c>
    </row>
    <row r="493" spans="1:2">
      <c r="A493" s="1">
        <v>42528</v>
      </c>
      <c r="B493">
        <v>-0.16700000000000001</v>
      </c>
    </row>
    <row r="494" spans="1:2">
      <c r="A494" s="1">
        <v>42527</v>
      </c>
      <c r="B494">
        <v>-0.17</v>
      </c>
    </row>
    <row r="495" spans="1:2">
      <c r="A495" s="1">
        <v>42524</v>
      </c>
      <c r="B495">
        <v>-0.16900000000000001</v>
      </c>
    </row>
    <row r="496" spans="1:2">
      <c r="A496" s="1">
        <v>42523</v>
      </c>
      <c r="B496">
        <v>-0.157</v>
      </c>
    </row>
    <row r="497" spans="1:2">
      <c r="A497" s="1">
        <v>42522</v>
      </c>
      <c r="B497">
        <v>-0.159</v>
      </c>
    </row>
    <row r="498" spans="1:2">
      <c r="A498" s="1">
        <v>42521</v>
      </c>
      <c r="B498">
        <v>-0.161</v>
      </c>
    </row>
    <row r="499" spans="1:2">
      <c r="A499" s="1">
        <v>42520</v>
      </c>
      <c r="B499">
        <v>-0.158</v>
      </c>
    </row>
    <row r="500" spans="1:2">
      <c r="A500" s="1">
        <v>42517</v>
      </c>
      <c r="B500">
        <v>-0.16</v>
      </c>
    </row>
    <row r="501" spans="1:2">
      <c r="A501" s="1">
        <v>42516</v>
      </c>
      <c r="B501">
        <v>-0.16200000000000001</v>
      </c>
    </row>
    <row r="502" spans="1:2">
      <c r="A502" s="1">
        <v>42515</v>
      </c>
      <c r="B502">
        <v>-0.153</v>
      </c>
    </row>
    <row r="503" spans="1:2">
      <c r="A503" s="1">
        <v>42514</v>
      </c>
      <c r="B503">
        <v>-0.15</v>
      </c>
    </row>
    <row r="504" spans="1:2">
      <c r="A504" s="1">
        <v>42513</v>
      </c>
      <c r="B504">
        <v>-0.14699999999999999</v>
      </c>
    </row>
    <row r="505" spans="1:2">
      <c r="A505" s="1">
        <v>42510</v>
      </c>
      <c r="B505">
        <v>-0.14799999999999999</v>
      </c>
    </row>
    <row r="506" spans="1:2">
      <c r="A506" s="1">
        <v>42509</v>
      </c>
      <c r="B506">
        <v>-0.14699999999999999</v>
      </c>
    </row>
    <row r="507" spans="1:2">
      <c r="A507" s="1">
        <v>42508</v>
      </c>
      <c r="B507">
        <v>-0.14499999999999999</v>
      </c>
    </row>
    <row r="508" spans="1:2">
      <c r="A508" s="1">
        <v>42507</v>
      </c>
      <c r="B508">
        <v>-0.14799999999999999</v>
      </c>
    </row>
    <row r="509" spans="1:2">
      <c r="A509" s="1">
        <v>42506</v>
      </c>
      <c r="B509">
        <v>-0.152</v>
      </c>
    </row>
    <row r="510" spans="1:2">
      <c r="A510" s="1">
        <v>42503</v>
      </c>
      <c r="B510">
        <v>-0.158</v>
      </c>
    </row>
    <row r="511" spans="1:2">
      <c r="A511" s="1">
        <v>42502</v>
      </c>
      <c r="B511">
        <v>-0.156</v>
      </c>
    </row>
    <row r="512" spans="1:2">
      <c r="A512" s="1">
        <v>42501</v>
      </c>
      <c r="B512">
        <v>-0.16300000000000001</v>
      </c>
    </row>
    <row r="513" spans="1:2">
      <c r="A513" s="1">
        <v>42500</v>
      </c>
      <c r="B513">
        <v>-0.16</v>
      </c>
    </row>
    <row r="514" spans="1:2">
      <c r="A514" s="1">
        <v>42499</v>
      </c>
      <c r="B514">
        <v>-0.16</v>
      </c>
    </row>
    <row r="515" spans="1:2">
      <c r="A515" s="1">
        <v>42496</v>
      </c>
      <c r="B515">
        <v>-0.153</v>
      </c>
    </row>
    <row r="516" spans="1:2">
      <c r="A516" s="1">
        <v>42495</v>
      </c>
      <c r="B516">
        <v>-0.158</v>
      </c>
    </row>
    <row r="517" spans="1:2">
      <c r="A517" s="1">
        <v>42494</v>
      </c>
      <c r="B517">
        <v>-0.14599999999999999</v>
      </c>
    </row>
    <row r="518" spans="1:2">
      <c r="A518" s="1">
        <v>42493</v>
      </c>
      <c r="B518">
        <v>-0.14199999999999999</v>
      </c>
    </row>
    <row r="519" spans="1:2">
      <c r="A519" s="1">
        <v>42492</v>
      </c>
      <c r="B519">
        <v>-0.123</v>
      </c>
    </row>
    <row r="520" spans="1:2">
      <c r="A520" s="1">
        <v>42489</v>
      </c>
      <c r="B520">
        <v>-0.13400000000000001</v>
      </c>
    </row>
    <row r="521" spans="1:2">
      <c r="A521" s="1">
        <v>42488</v>
      </c>
      <c r="B521">
        <v>-0.14799999999999999</v>
      </c>
    </row>
    <row r="522" spans="1:2">
      <c r="A522" s="1">
        <v>42487</v>
      </c>
      <c r="B522">
        <v>-0.14899999999999999</v>
      </c>
    </row>
    <row r="523" spans="1:2">
      <c r="A523" s="1">
        <v>42486</v>
      </c>
      <c r="B523">
        <v>-0.14599999999999999</v>
      </c>
    </row>
    <row r="524" spans="1:2">
      <c r="A524" s="1">
        <v>42485</v>
      </c>
      <c r="B524">
        <v>-0.15</v>
      </c>
    </row>
    <row r="525" spans="1:2">
      <c r="A525" s="1">
        <v>42482</v>
      </c>
      <c r="B525">
        <v>-0.155</v>
      </c>
    </row>
    <row r="526" spans="1:2">
      <c r="A526" s="1">
        <v>42481</v>
      </c>
      <c r="B526">
        <v>-0.14299999999999999</v>
      </c>
    </row>
    <row r="527" spans="1:2">
      <c r="A527" s="1">
        <v>42480</v>
      </c>
      <c r="B527">
        <v>-0.152</v>
      </c>
    </row>
    <row r="528" spans="1:2">
      <c r="A528" s="1">
        <v>42479</v>
      </c>
      <c r="B528">
        <v>-0.15340000000000001</v>
      </c>
    </row>
    <row r="529" spans="1:2">
      <c r="A529" s="1">
        <v>42478</v>
      </c>
      <c r="B529">
        <v>-0.154</v>
      </c>
    </row>
    <row r="530" spans="1:2">
      <c r="A530" s="1">
        <v>42475</v>
      </c>
      <c r="B530">
        <v>-0.161</v>
      </c>
    </row>
    <row r="531" spans="1:2">
      <c r="A531" s="1">
        <v>42474</v>
      </c>
      <c r="B531">
        <v>-0.15590000000000001</v>
      </c>
    </row>
    <row r="532" spans="1:2">
      <c r="A532" s="1">
        <v>42473</v>
      </c>
      <c r="B532">
        <v>-0.16500000000000001</v>
      </c>
    </row>
    <row r="533" spans="1:2">
      <c r="A533" s="1">
        <v>42472</v>
      </c>
      <c r="B533">
        <v>-0.161</v>
      </c>
    </row>
    <row r="534" spans="1:2">
      <c r="A534" s="1">
        <v>42471</v>
      </c>
      <c r="B534">
        <v>-0.16539999999999999</v>
      </c>
    </row>
    <row r="535" spans="1:2">
      <c r="A535" s="1">
        <v>42468</v>
      </c>
      <c r="B535">
        <v>-0.1613</v>
      </c>
    </row>
    <row r="536" spans="1:2">
      <c r="A536" s="1">
        <v>42467</v>
      </c>
      <c r="B536">
        <v>-0.161</v>
      </c>
    </row>
    <row r="537" spans="1:2">
      <c r="A537" s="1">
        <v>42466</v>
      </c>
      <c r="B537">
        <v>-0.152</v>
      </c>
    </row>
    <row r="538" spans="1:2">
      <c r="A538" s="1">
        <v>42465</v>
      </c>
      <c r="B538">
        <v>-0.152</v>
      </c>
    </row>
    <row r="539" spans="1:2">
      <c r="A539" s="1">
        <v>42464</v>
      </c>
      <c r="B539">
        <v>-0.14499999999999999</v>
      </c>
    </row>
    <row r="540" spans="1:2">
      <c r="A540" s="1">
        <v>42461</v>
      </c>
      <c r="B540">
        <v>-0.14799999999999999</v>
      </c>
    </row>
    <row r="541" spans="1:2">
      <c r="A541" s="1">
        <v>42460</v>
      </c>
      <c r="B541">
        <v>-0.151</v>
      </c>
    </row>
    <row r="542" spans="1:2">
      <c r="A542" s="1">
        <v>42459</v>
      </c>
      <c r="B542">
        <v>-0.152</v>
      </c>
    </row>
    <row r="543" spans="1:2">
      <c r="A543" s="1">
        <v>42458</v>
      </c>
      <c r="B543">
        <v>-0.156</v>
      </c>
    </row>
    <row r="544" spans="1:2">
      <c r="A544" s="1">
        <v>42457</v>
      </c>
      <c r="B544">
        <v>-0.14499999999999999</v>
      </c>
    </row>
    <row r="545" spans="1:2">
      <c r="A545" s="1">
        <v>42454</v>
      </c>
      <c r="B545">
        <v>-0.14649999999999999</v>
      </c>
    </row>
    <row r="546" spans="1:2">
      <c r="A546" s="1">
        <v>42453</v>
      </c>
      <c r="B546">
        <v>-0.14399999999999999</v>
      </c>
    </row>
    <row r="547" spans="1:2">
      <c r="A547" s="1">
        <v>42452</v>
      </c>
      <c r="B547">
        <v>-0.151</v>
      </c>
    </row>
    <row r="548" spans="1:2">
      <c r="A548" s="1">
        <v>42451</v>
      </c>
      <c r="B548">
        <v>-0.14899999999999999</v>
      </c>
    </row>
    <row r="549" spans="1:2">
      <c r="A549" s="1">
        <v>42450</v>
      </c>
      <c r="B549">
        <v>-0.151</v>
      </c>
    </row>
    <row r="550" spans="1:2">
      <c r="A550" s="1">
        <v>42447</v>
      </c>
      <c r="B550">
        <v>-0.152</v>
      </c>
    </row>
    <row r="551" spans="1:2">
      <c r="A551" s="1">
        <v>42446</v>
      </c>
      <c r="B551">
        <v>-0.14599999999999999</v>
      </c>
    </row>
    <row r="552" spans="1:2">
      <c r="A552" s="1">
        <v>42445</v>
      </c>
      <c r="B552">
        <v>-0.14199999999999999</v>
      </c>
    </row>
    <row r="553" spans="1:2">
      <c r="A553" s="1">
        <v>42444</v>
      </c>
      <c r="B553">
        <v>-0.13300000000000001</v>
      </c>
    </row>
    <row r="554" spans="1:2">
      <c r="A554" s="1">
        <v>42443</v>
      </c>
      <c r="B554">
        <v>-0.13400000000000001</v>
      </c>
    </row>
    <row r="555" spans="1:2">
      <c r="A555" s="1">
        <v>42440</v>
      </c>
      <c r="B555">
        <v>-0.14299999999999999</v>
      </c>
    </row>
    <row r="556" spans="1:2">
      <c r="A556" s="1">
        <v>42439</v>
      </c>
      <c r="B556">
        <v>-0.13</v>
      </c>
    </row>
    <row r="557" spans="1:2">
      <c r="A557" s="1">
        <v>42438</v>
      </c>
      <c r="B557">
        <v>-0.18</v>
      </c>
    </row>
    <row r="558" spans="1:2">
      <c r="A558" s="1">
        <v>42437</v>
      </c>
      <c r="B558">
        <v>-0.2</v>
      </c>
    </row>
    <row r="559" spans="1:2">
      <c r="A559" s="1">
        <v>42436</v>
      </c>
      <c r="B559">
        <v>-0.19800000000000001</v>
      </c>
    </row>
    <row r="560" spans="1:2">
      <c r="A560" s="1">
        <v>42433</v>
      </c>
      <c r="B560">
        <v>-0.183</v>
      </c>
    </row>
    <row r="561" spans="1:2">
      <c r="A561" s="1">
        <v>42432</v>
      </c>
      <c r="B561">
        <v>-0.222</v>
      </c>
    </row>
    <row r="562" spans="1:2">
      <c r="A562" s="1">
        <v>42431</v>
      </c>
      <c r="B562">
        <v>-0.19700000000000001</v>
      </c>
    </row>
    <row r="563" spans="1:2">
      <c r="A563" s="1">
        <v>42430</v>
      </c>
      <c r="B563">
        <v>-0.20499999999999999</v>
      </c>
    </row>
    <row r="564" spans="1:2">
      <c r="A564" s="1">
        <v>42429</v>
      </c>
      <c r="B564">
        <v>-0.216</v>
      </c>
    </row>
    <row r="565" spans="1:2">
      <c r="A565" s="1">
        <v>42426</v>
      </c>
      <c r="B565">
        <v>-0.19</v>
      </c>
    </row>
    <row r="566" spans="1:2">
      <c r="A566" s="1">
        <v>42425</v>
      </c>
      <c r="B566">
        <v>-0.17899999999999999</v>
      </c>
    </row>
    <row r="567" spans="1:2">
      <c r="A567" s="1">
        <v>42424</v>
      </c>
      <c r="B567">
        <v>-0.1638</v>
      </c>
    </row>
    <row r="568" spans="1:2">
      <c r="A568" s="1">
        <v>42423</v>
      </c>
      <c r="B568">
        <v>-0.17630000000000001</v>
      </c>
    </row>
    <row r="569" spans="1:2">
      <c r="A569" s="1">
        <v>42422</v>
      </c>
      <c r="B569">
        <v>-0.17699999999999999</v>
      </c>
    </row>
    <row r="570" spans="1:2">
      <c r="A570" s="1">
        <v>42419</v>
      </c>
      <c r="B570">
        <v>-0.17399999999999999</v>
      </c>
    </row>
    <row r="571" spans="1:2">
      <c r="A571" s="1">
        <v>42418</v>
      </c>
      <c r="B571">
        <v>-0.17499999999999999</v>
      </c>
    </row>
    <row r="572" spans="1:2">
      <c r="A572" s="1">
        <v>42417</v>
      </c>
      <c r="B572">
        <v>-0.155</v>
      </c>
    </row>
    <row r="573" spans="1:2">
      <c r="A573" s="1">
        <v>42416</v>
      </c>
      <c r="B573">
        <v>-0.16</v>
      </c>
    </row>
    <row r="574" spans="1:2">
      <c r="A574" s="1">
        <v>42415</v>
      </c>
      <c r="B574">
        <v>-0.154</v>
      </c>
    </row>
    <row r="575" spans="1:2">
      <c r="A575" s="1">
        <v>42412</v>
      </c>
      <c r="B575">
        <v>-0.14499999999999999</v>
      </c>
    </row>
    <row r="576" spans="1:2">
      <c r="A576" s="1">
        <v>42411</v>
      </c>
      <c r="B576">
        <v>-0.17</v>
      </c>
    </row>
    <row r="577" spans="1:2">
      <c r="A577" s="1">
        <v>42410</v>
      </c>
      <c r="B577">
        <v>-0.16900000000000001</v>
      </c>
    </row>
    <row r="578" spans="1:2">
      <c r="A578" s="1">
        <v>42409</v>
      </c>
      <c r="B578">
        <v>-0.16400000000000001</v>
      </c>
    </row>
    <row r="579" spans="1:2">
      <c r="A579" s="1">
        <v>42408</v>
      </c>
      <c r="B579">
        <v>-0.16200000000000001</v>
      </c>
    </row>
    <row r="580" spans="1:2">
      <c r="A580" s="1">
        <v>42405</v>
      </c>
      <c r="B580">
        <v>-0.19600000000000001</v>
      </c>
    </row>
    <row r="581" spans="1:2">
      <c r="A581" s="1">
        <v>42404</v>
      </c>
      <c r="B581">
        <v>-0.184</v>
      </c>
    </row>
    <row r="582" spans="1:2">
      <c r="A582" s="1">
        <v>42403</v>
      </c>
      <c r="B582">
        <v>-0.19800000000000001</v>
      </c>
    </row>
    <row r="583" spans="1:2">
      <c r="A583" s="1">
        <v>42402</v>
      </c>
      <c r="B583">
        <v>-0.184</v>
      </c>
    </row>
    <row r="584" spans="1:2">
      <c r="A584" s="1">
        <v>42401</v>
      </c>
      <c r="B584">
        <v>-0.17100000000000001</v>
      </c>
    </row>
    <row r="585" spans="1:2">
      <c r="A585" s="1">
        <v>42398</v>
      </c>
      <c r="B585">
        <v>-0.17299999999999999</v>
      </c>
    </row>
    <row r="586" spans="1:2">
      <c r="A586" s="1">
        <v>42397</v>
      </c>
      <c r="B586">
        <v>-0.13800000000000001</v>
      </c>
    </row>
    <row r="587" spans="1:2">
      <c r="A587" s="1">
        <v>42396</v>
      </c>
      <c r="B587">
        <v>-0.1275</v>
      </c>
    </row>
    <row r="588" spans="1:2">
      <c r="A588" s="1">
        <v>42395</v>
      </c>
      <c r="B588">
        <v>-0.14499999999999999</v>
      </c>
    </row>
    <row r="589" spans="1:2">
      <c r="A589" s="1">
        <v>42394</v>
      </c>
      <c r="B589">
        <v>-0.13600000000000001</v>
      </c>
    </row>
    <row r="590" spans="1:2">
      <c r="A590" s="1">
        <v>42391</v>
      </c>
      <c r="B590">
        <v>-0.13800000000000001</v>
      </c>
    </row>
    <row r="591" spans="1:2">
      <c r="A591" s="1">
        <v>42390</v>
      </c>
      <c r="B591">
        <v>-0.14499999999999999</v>
      </c>
    </row>
    <row r="592" spans="1:2">
      <c r="A592" s="1">
        <v>42389</v>
      </c>
      <c r="B592">
        <v>-0.10100000000000001</v>
      </c>
    </row>
    <row r="593" spans="1:2">
      <c r="A593" s="1">
        <v>42388</v>
      </c>
      <c r="B593">
        <v>-8.7999999999999995E-2</v>
      </c>
    </row>
    <row r="594" spans="1:2">
      <c r="A594" s="1">
        <v>42387</v>
      </c>
      <c r="B594">
        <v>-8.1000000000000003E-2</v>
      </c>
    </row>
    <row r="595" spans="1:2">
      <c r="A595" s="1">
        <v>42384</v>
      </c>
      <c r="B595">
        <v>-8.5999999999999993E-2</v>
      </c>
    </row>
    <row r="596" spans="1:2">
      <c r="A596" s="1">
        <v>42383</v>
      </c>
      <c r="B596">
        <v>-7.9000000000000001E-2</v>
      </c>
    </row>
    <row r="597" spans="1:2">
      <c r="A597" s="1">
        <v>42382</v>
      </c>
      <c r="B597">
        <v>-8.3500000000000005E-2</v>
      </c>
    </row>
    <row r="598" spans="1:2">
      <c r="A598" s="1">
        <v>42381</v>
      </c>
      <c r="B598">
        <v>-8.3000000000000004E-2</v>
      </c>
    </row>
    <row r="599" spans="1:2">
      <c r="A599" s="1">
        <v>42380</v>
      </c>
      <c r="B599">
        <v>-7.0000000000000007E-2</v>
      </c>
    </row>
    <row r="600" spans="1:2">
      <c r="A600" s="1">
        <v>42377</v>
      </c>
      <c r="B600">
        <v>-7.5999999999999998E-2</v>
      </c>
    </row>
    <row r="601" spans="1:2">
      <c r="A601" s="1">
        <v>42376</v>
      </c>
      <c r="B601">
        <v>-7.5999999999999998E-2</v>
      </c>
    </row>
    <row r="602" spans="1:2">
      <c r="A602" s="1">
        <v>42375</v>
      </c>
      <c r="B602">
        <v>-7.9000000000000001E-2</v>
      </c>
    </row>
    <row r="603" spans="1:2">
      <c r="A603" s="1">
        <v>42374</v>
      </c>
      <c r="B603">
        <v>-7.0999999999999994E-2</v>
      </c>
    </row>
    <row r="604" spans="1:2">
      <c r="A604" s="1">
        <v>42373</v>
      </c>
      <c r="B604">
        <v>-4.2000000000000003E-2</v>
      </c>
    </row>
    <row r="605" spans="1:2">
      <c r="A605" s="1">
        <v>42369</v>
      </c>
      <c r="B605">
        <v>-3.5000000000000003E-2</v>
      </c>
    </row>
    <row r="606" spans="1:2">
      <c r="A606" s="1">
        <v>42368</v>
      </c>
      <c r="B606">
        <v>-3.6999999999999998E-2</v>
      </c>
    </row>
    <row r="607" spans="1:2">
      <c r="A607" s="1">
        <v>42367</v>
      </c>
      <c r="B607">
        <v>-2.8000000000000001E-2</v>
      </c>
    </row>
    <row r="608" spans="1:2">
      <c r="A608" s="1">
        <v>42366</v>
      </c>
      <c r="B608">
        <v>-2.3E-2</v>
      </c>
    </row>
    <row r="609" spans="1:2">
      <c r="A609" s="1">
        <v>42362</v>
      </c>
      <c r="B609">
        <v>-2.5999999999999999E-2</v>
      </c>
    </row>
    <row r="610" spans="1:2">
      <c r="A610" s="1">
        <v>42361</v>
      </c>
      <c r="B610">
        <v>-2.5999999999999999E-2</v>
      </c>
    </row>
    <row r="611" spans="1:2">
      <c r="A611" s="1">
        <v>42360</v>
      </c>
      <c r="B611">
        <v>-2.9000000000000001E-2</v>
      </c>
    </row>
    <row r="612" spans="1:2">
      <c r="A612" s="1">
        <v>42359</v>
      </c>
      <c r="B612">
        <v>-4.2999999999999997E-2</v>
      </c>
    </row>
    <row r="613" spans="1:2">
      <c r="A613" s="1">
        <v>42356</v>
      </c>
      <c r="B613">
        <v>-5.3999999999999999E-2</v>
      </c>
    </row>
    <row r="614" spans="1:2">
      <c r="A614" s="1">
        <v>42355</v>
      </c>
      <c r="B614">
        <v>-0.05</v>
      </c>
    </row>
    <row r="615" spans="1:2">
      <c r="A615" s="1">
        <v>42354</v>
      </c>
      <c r="B615">
        <v>-4.1000000000000002E-2</v>
      </c>
    </row>
    <row r="616" spans="1:2">
      <c r="A616" s="1">
        <v>42353</v>
      </c>
      <c r="B616">
        <v>-2.9000000000000001E-2</v>
      </c>
    </row>
    <row r="617" spans="1:2">
      <c r="A617" s="1">
        <v>42352</v>
      </c>
      <c r="B617">
        <v>-4.7E-2</v>
      </c>
    </row>
    <row r="618" spans="1:2">
      <c r="A618" s="1">
        <v>42349</v>
      </c>
      <c r="B618">
        <v>-7.2999999999999995E-2</v>
      </c>
    </row>
    <row r="619" spans="1:2">
      <c r="A619" s="1">
        <v>42348</v>
      </c>
      <c r="B619">
        <v>-5.1999999999999998E-2</v>
      </c>
    </row>
    <row r="620" spans="1:2">
      <c r="A620" s="1">
        <v>42347</v>
      </c>
      <c r="B620">
        <v>-5.1999999999999998E-2</v>
      </c>
    </row>
    <row r="621" spans="1:2">
      <c r="A621" s="1">
        <v>42346</v>
      </c>
      <c r="B621">
        <v>-4.7E-2</v>
      </c>
    </row>
    <row r="622" spans="1:2">
      <c r="A622" s="1">
        <v>42345</v>
      </c>
      <c r="B622">
        <v>-4.2999999999999997E-2</v>
      </c>
    </row>
    <row r="623" spans="1:2">
      <c r="A623" s="1">
        <v>42342</v>
      </c>
      <c r="B623">
        <v>-2.9000000000000001E-2</v>
      </c>
    </row>
    <row r="624" spans="1:2">
      <c r="A624" s="1">
        <v>42341</v>
      </c>
      <c r="B624">
        <v>-1.4E-2</v>
      </c>
    </row>
    <row r="625" spans="1:2">
      <c r="A625" s="1">
        <v>42340</v>
      </c>
      <c r="B625">
        <v>-0.13300000000000001</v>
      </c>
    </row>
    <row r="626" spans="1:2">
      <c r="A626" s="1">
        <v>42339</v>
      </c>
      <c r="B626">
        <v>-0.13500000000000001</v>
      </c>
    </row>
    <row r="627" spans="1:2">
      <c r="A627" s="1">
        <v>42338</v>
      </c>
      <c r="B627">
        <v>-0.11899999999999999</v>
      </c>
    </row>
    <row r="628" spans="1:2">
      <c r="A628" s="1">
        <v>42335</v>
      </c>
      <c r="B628">
        <v>-0.11650000000000001</v>
      </c>
    </row>
    <row r="629" spans="1:2">
      <c r="A629" s="1">
        <v>42334</v>
      </c>
      <c r="B629">
        <v>-0.121</v>
      </c>
    </row>
    <row r="630" spans="1:2">
      <c r="A630" s="1">
        <v>42333</v>
      </c>
      <c r="B630">
        <v>-0.112</v>
      </c>
    </row>
    <row r="631" spans="1:2">
      <c r="A631" s="1">
        <v>42332</v>
      </c>
      <c r="B631">
        <v>-9.5000000000000001E-2</v>
      </c>
    </row>
    <row r="632" spans="1:2">
      <c r="A632" s="1">
        <v>42331</v>
      </c>
      <c r="B632">
        <v>-0.11799999999999999</v>
      </c>
    </row>
    <row r="633" spans="1:2">
      <c r="A633" s="1">
        <v>42328</v>
      </c>
      <c r="B633">
        <v>-0.108</v>
      </c>
    </row>
    <row r="634" spans="1:2">
      <c r="A634" s="1">
        <v>42327</v>
      </c>
      <c r="B634">
        <v>-8.4000000000000005E-2</v>
      </c>
    </row>
    <row r="635" spans="1:2">
      <c r="A635" s="1">
        <v>42326</v>
      </c>
      <c r="B635">
        <v>-7.8E-2</v>
      </c>
    </row>
    <row r="636" spans="1:2">
      <c r="A636" s="1">
        <v>42325</v>
      </c>
      <c r="B636">
        <v>-9.2999999999999999E-2</v>
      </c>
    </row>
    <row r="637" spans="1:2">
      <c r="A637" s="1">
        <v>42324</v>
      </c>
      <c r="B637">
        <v>-6.9000000000000006E-2</v>
      </c>
    </row>
    <row r="638" spans="1:2">
      <c r="A638" s="1">
        <v>42321</v>
      </c>
      <c r="B638">
        <v>-7.4999999999999997E-2</v>
      </c>
    </row>
    <row r="639" spans="1:2">
      <c r="A639" s="1">
        <v>42320</v>
      </c>
      <c r="B639">
        <v>-6.0999999999999999E-2</v>
      </c>
    </row>
    <row r="640" spans="1:2">
      <c r="A640" s="1">
        <v>42319</v>
      </c>
      <c r="B640">
        <v>-6.4000000000000001E-2</v>
      </c>
    </row>
    <row r="641" spans="1:2">
      <c r="A641" s="1">
        <v>42318</v>
      </c>
      <c r="B641">
        <v>-6.6000000000000003E-2</v>
      </c>
    </row>
    <row r="642" spans="1:2">
      <c r="A642" s="1">
        <v>42317</v>
      </c>
      <c r="B642">
        <v>-5.2999999999999999E-2</v>
      </c>
    </row>
    <row r="643" spans="1:2">
      <c r="A643" s="1">
        <v>42314</v>
      </c>
      <c r="B643">
        <v>-4.0000000000000001E-3</v>
      </c>
    </row>
    <row r="644" spans="1:2">
      <c r="A644" s="1">
        <v>42313</v>
      </c>
      <c r="B644">
        <v>-3.2000000000000001E-2</v>
      </c>
    </row>
    <row r="645" spans="1:2">
      <c r="A645" s="1">
        <v>42312</v>
      </c>
      <c r="B645">
        <v>-2.1000000000000001E-2</v>
      </c>
    </row>
    <row r="646" spans="1:2">
      <c r="A646" s="1">
        <v>42311</v>
      </c>
      <c r="B646">
        <v>-2.3E-2</v>
      </c>
    </row>
    <row r="647" spans="1:2">
      <c r="A647" s="1">
        <v>42310</v>
      </c>
      <c r="B647">
        <v>0</v>
      </c>
    </row>
    <row r="648" spans="1:2">
      <c r="A648" s="1">
        <v>42307</v>
      </c>
      <c r="B648">
        <v>-2.0400000000000001E-2</v>
      </c>
    </row>
    <row r="649" spans="1:2">
      <c r="A649" s="1">
        <v>42306</v>
      </c>
      <c r="B649">
        <v>-2.3199999999999998E-2</v>
      </c>
    </row>
    <row r="650" spans="1:2">
      <c r="A650" s="1">
        <v>42305</v>
      </c>
      <c r="B650">
        <v>-3.5999999999999997E-2</v>
      </c>
    </row>
    <row r="651" spans="1:2">
      <c r="A651" s="1">
        <v>42304</v>
      </c>
      <c r="B651">
        <v>-0.04</v>
      </c>
    </row>
    <row r="652" spans="1:2">
      <c r="A652" s="1">
        <v>42303</v>
      </c>
      <c r="B652">
        <v>-3.3000000000000002E-2</v>
      </c>
    </row>
    <row r="653" spans="1:2">
      <c r="A653" s="1">
        <v>42300</v>
      </c>
      <c r="B653">
        <v>-1.7999999999999999E-2</v>
      </c>
    </row>
    <row r="654" spans="1:2">
      <c r="A654" s="1">
        <v>42299</v>
      </c>
      <c r="B654">
        <v>-6.0000000000000001E-3</v>
      </c>
    </row>
    <row r="655" spans="1:2">
      <c r="A655" s="1">
        <v>42298</v>
      </c>
      <c r="B655">
        <v>3.7999999999999999E-2</v>
      </c>
    </row>
    <row r="656" spans="1:2">
      <c r="A656" s="1">
        <v>42297</v>
      </c>
      <c r="B656">
        <v>4.4999999999999998E-2</v>
      </c>
    </row>
    <row r="657" spans="1:2">
      <c r="A657" s="1">
        <v>42296</v>
      </c>
      <c r="B657">
        <v>2.7E-2</v>
      </c>
    </row>
    <row r="658" spans="1:2">
      <c r="A658" s="1">
        <v>42293</v>
      </c>
      <c r="B658">
        <v>0.03</v>
      </c>
    </row>
    <row r="659" spans="1:2">
      <c r="A659" s="1">
        <v>42292</v>
      </c>
      <c r="B659">
        <v>4.3999999999999997E-2</v>
      </c>
    </row>
    <row r="660" spans="1:2">
      <c r="A660" s="1">
        <v>42291</v>
      </c>
      <c r="B660">
        <v>4.1000000000000002E-2</v>
      </c>
    </row>
    <row r="661" spans="1:2">
      <c r="A661" s="1">
        <v>42290</v>
      </c>
      <c r="B661">
        <v>0.05</v>
      </c>
    </row>
    <row r="662" spans="1:2">
      <c r="A662" s="1">
        <v>42289</v>
      </c>
      <c r="B662">
        <v>5.3800000000000001E-2</v>
      </c>
    </row>
    <row r="663" spans="1:2">
      <c r="A663" s="1">
        <v>42286</v>
      </c>
      <c r="B663">
        <v>5.8999999999999997E-2</v>
      </c>
    </row>
    <row r="664" spans="1:2">
      <c r="A664" s="1">
        <v>42285</v>
      </c>
      <c r="B664">
        <v>5.6000000000000001E-2</v>
      </c>
    </row>
    <row r="665" spans="1:2">
      <c r="A665" s="1">
        <v>42284</v>
      </c>
      <c r="B665">
        <v>5.8000000000000003E-2</v>
      </c>
    </row>
    <row r="666" spans="1:2">
      <c r="A666" s="1">
        <v>42283</v>
      </c>
      <c r="B666">
        <v>5.3999999999999999E-2</v>
      </c>
    </row>
    <row r="667" spans="1:2">
      <c r="A667" s="1">
        <v>42282</v>
      </c>
      <c r="B667">
        <v>4.2000000000000003E-2</v>
      </c>
    </row>
    <row r="668" spans="1:2">
      <c r="A668" s="1">
        <v>42279</v>
      </c>
      <c r="B668">
        <v>3.6999999999999998E-2</v>
      </c>
    </row>
    <row r="669" spans="1:2">
      <c r="A669" s="1">
        <v>42278</v>
      </c>
      <c r="B669">
        <v>3.9E-2</v>
      </c>
    </row>
    <row r="670" spans="1:2">
      <c r="A670" s="1">
        <v>42277</v>
      </c>
      <c r="B670">
        <v>4.8000000000000001E-2</v>
      </c>
    </row>
    <row r="671" spans="1:2">
      <c r="A671" s="1">
        <v>42276</v>
      </c>
      <c r="B671">
        <v>5.0999999999999997E-2</v>
      </c>
    </row>
    <row r="672" spans="1:2">
      <c r="A672" s="1">
        <v>42275</v>
      </c>
      <c r="B672">
        <v>5.6000000000000001E-2</v>
      </c>
    </row>
    <row r="673" spans="1:2">
      <c r="A673" s="1">
        <v>42272</v>
      </c>
      <c r="B673">
        <v>6.4000000000000001E-2</v>
      </c>
    </row>
    <row r="674" spans="1:2">
      <c r="A674" s="1">
        <v>42271</v>
      </c>
      <c r="B674">
        <v>7.0999999999999994E-2</v>
      </c>
    </row>
    <row r="675" spans="1:2">
      <c r="A675" s="1">
        <v>42270</v>
      </c>
      <c r="B675">
        <v>5.1999999999999998E-2</v>
      </c>
    </row>
    <row r="676" spans="1:2">
      <c r="A676" s="1">
        <v>42269</v>
      </c>
      <c r="B676">
        <v>4.7E-2</v>
      </c>
    </row>
    <row r="677" spans="1:2">
      <c r="A677" s="1">
        <v>42268</v>
      </c>
      <c r="B677">
        <v>7.0000000000000007E-2</v>
      </c>
    </row>
    <row r="678" spans="1:2">
      <c r="A678" s="1">
        <v>42265</v>
      </c>
      <c r="B678">
        <v>6.0999999999999999E-2</v>
      </c>
    </row>
    <row r="679" spans="1:2">
      <c r="A679" s="1">
        <v>42264</v>
      </c>
      <c r="B679">
        <v>5.8000000000000003E-2</v>
      </c>
    </row>
    <row r="680" spans="1:2">
      <c r="A680" s="1">
        <v>42263</v>
      </c>
      <c r="B680">
        <v>8.4199999999999997E-2</v>
      </c>
    </row>
    <row r="681" spans="1:2">
      <c r="A681" s="1">
        <v>42262</v>
      </c>
      <c r="B681">
        <v>0.08</v>
      </c>
    </row>
    <row r="682" spans="1:2">
      <c r="A682" s="1">
        <v>42261</v>
      </c>
      <c r="B682">
        <v>7.1999999999999995E-2</v>
      </c>
    </row>
    <row r="683" spans="1:2">
      <c r="A683" s="1">
        <v>42258</v>
      </c>
      <c r="B683">
        <v>7.4999999999999997E-2</v>
      </c>
    </row>
    <row r="684" spans="1:2">
      <c r="A684" s="1">
        <v>42257</v>
      </c>
      <c r="B684">
        <v>7.9299999999999995E-2</v>
      </c>
    </row>
    <row r="685" spans="1:2">
      <c r="A685" s="1">
        <v>42256</v>
      </c>
      <c r="B685">
        <v>7.4999999999999997E-2</v>
      </c>
    </row>
    <row r="686" spans="1:2">
      <c r="A686" s="1">
        <v>42255</v>
      </c>
      <c r="B686">
        <v>8.2000000000000003E-2</v>
      </c>
    </row>
    <row r="687" spans="1:2">
      <c r="A687" s="1">
        <v>42254</v>
      </c>
      <c r="B687">
        <v>0.08</v>
      </c>
    </row>
    <row r="688" spans="1:2">
      <c r="A688" s="1">
        <v>42251</v>
      </c>
      <c r="B688">
        <v>7.8E-2</v>
      </c>
    </row>
    <row r="689" spans="1:2">
      <c r="A689" s="1">
        <v>42250</v>
      </c>
      <c r="B689">
        <v>7.5999999999999998E-2</v>
      </c>
    </row>
    <row r="690" spans="1:2">
      <c r="A690" s="1">
        <v>42249</v>
      </c>
      <c r="B690">
        <v>0.09</v>
      </c>
    </row>
    <row r="691" spans="1:2">
      <c r="A691" s="1">
        <v>42248</v>
      </c>
      <c r="B691">
        <v>9.4E-2</v>
      </c>
    </row>
    <row r="692" spans="1:2">
      <c r="A692" s="1">
        <v>42247</v>
      </c>
      <c r="B692">
        <v>0.13700000000000001</v>
      </c>
    </row>
    <row r="693" spans="1:2">
      <c r="A693" s="1">
        <v>42244</v>
      </c>
      <c r="B693">
        <v>9.4E-2</v>
      </c>
    </row>
    <row r="694" spans="1:2">
      <c r="A694" s="1">
        <v>42243</v>
      </c>
      <c r="B694">
        <v>9.0999999999999998E-2</v>
      </c>
    </row>
    <row r="695" spans="1:2">
      <c r="A695" s="1">
        <v>42242</v>
      </c>
      <c r="B695">
        <v>9.7000000000000003E-2</v>
      </c>
    </row>
    <row r="696" spans="1:2">
      <c r="A696" s="1">
        <v>42241</v>
      </c>
      <c r="B696">
        <v>9.6000000000000002E-2</v>
      </c>
    </row>
    <row r="697" spans="1:2">
      <c r="A697" s="1">
        <v>42240</v>
      </c>
      <c r="B697">
        <v>9.6000000000000002E-2</v>
      </c>
    </row>
    <row r="698" spans="1:2">
      <c r="A698" s="1">
        <v>42237</v>
      </c>
      <c r="B698">
        <v>0.08</v>
      </c>
    </row>
    <row r="699" spans="1:2">
      <c r="A699" s="1">
        <v>42236</v>
      </c>
      <c r="B699">
        <v>7.9000000000000001E-2</v>
      </c>
    </row>
    <row r="700" spans="1:2">
      <c r="A700" s="1">
        <v>42235</v>
      </c>
      <c r="B700">
        <v>8.5000000000000006E-2</v>
      </c>
    </row>
    <row r="701" spans="1:2">
      <c r="A701" s="1">
        <v>42234</v>
      </c>
      <c r="B701">
        <v>8.6499999999999994E-2</v>
      </c>
    </row>
    <row r="702" spans="1:2">
      <c r="A702" s="1">
        <v>42233</v>
      </c>
      <c r="B702">
        <v>8.6199999999999999E-2</v>
      </c>
    </row>
    <row r="703" spans="1:2">
      <c r="A703" s="1">
        <v>42230</v>
      </c>
      <c r="B703">
        <v>8.5999999999999993E-2</v>
      </c>
    </row>
    <row r="704" spans="1:2">
      <c r="A704" s="1">
        <v>42229</v>
      </c>
      <c r="B704">
        <v>8.3000000000000004E-2</v>
      </c>
    </row>
    <row r="705" spans="1:2">
      <c r="A705" s="1">
        <v>42228</v>
      </c>
      <c r="B705">
        <v>0.09</v>
      </c>
    </row>
    <row r="706" spans="1:2">
      <c r="A706" s="1">
        <v>42227</v>
      </c>
      <c r="B706">
        <v>8.4000000000000005E-2</v>
      </c>
    </row>
    <row r="707" spans="1:2">
      <c r="A707" s="1">
        <v>42226</v>
      </c>
      <c r="B707">
        <v>8.8999999999999996E-2</v>
      </c>
    </row>
    <row r="708" spans="1:2">
      <c r="A708" s="1">
        <v>42223</v>
      </c>
      <c r="B708">
        <v>8.8499999999999995E-2</v>
      </c>
    </row>
    <row r="709" spans="1:2">
      <c r="A709" s="1">
        <v>42222</v>
      </c>
      <c r="B709">
        <v>9.6000000000000002E-2</v>
      </c>
    </row>
    <row r="710" spans="1:2">
      <c r="A710" s="1">
        <v>42221</v>
      </c>
      <c r="B710">
        <v>9.5000000000000001E-2</v>
      </c>
    </row>
    <row r="711" spans="1:2">
      <c r="A711" s="1">
        <v>42220</v>
      </c>
      <c r="B711">
        <v>8.8999999999999996E-2</v>
      </c>
    </row>
    <row r="712" spans="1:2">
      <c r="A712" s="1">
        <v>42219</v>
      </c>
      <c r="B712">
        <v>9.0700000000000003E-2</v>
      </c>
    </row>
    <row r="713" spans="1:2">
      <c r="A713" s="1">
        <v>42216</v>
      </c>
      <c r="B713">
        <v>9.4E-2</v>
      </c>
    </row>
    <row r="714" spans="1:2">
      <c r="A714" s="1">
        <v>42215</v>
      </c>
      <c r="B714">
        <v>9.5000000000000001E-2</v>
      </c>
    </row>
    <row r="715" spans="1:2">
      <c r="A715" s="1">
        <v>42214</v>
      </c>
      <c r="B715">
        <v>9.8500000000000004E-2</v>
      </c>
    </row>
    <row r="716" spans="1:2">
      <c r="A716" s="1">
        <v>42213</v>
      </c>
      <c r="B716">
        <v>0.10199999999999999</v>
      </c>
    </row>
    <row r="717" spans="1:2">
      <c r="A717" s="1">
        <v>42212</v>
      </c>
      <c r="B717">
        <v>0.104</v>
      </c>
    </row>
    <row r="718" spans="1:2">
      <c r="A718" s="1">
        <v>42209</v>
      </c>
      <c r="B718">
        <v>0.1023</v>
      </c>
    </row>
    <row r="719" spans="1:2">
      <c r="A719" s="1">
        <v>42208</v>
      </c>
      <c r="B719">
        <v>0.1038</v>
      </c>
    </row>
    <row r="720" spans="1:2">
      <c r="A720" s="1">
        <v>42207</v>
      </c>
      <c r="B720">
        <v>0.105</v>
      </c>
    </row>
    <row r="721" spans="1:2">
      <c r="A721" s="1">
        <v>42206</v>
      </c>
      <c r="B721">
        <v>0.10349999999999999</v>
      </c>
    </row>
    <row r="722" spans="1:2">
      <c r="A722" s="1">
        <v>42205</v>
      </c>
      <c r="B722">
        <v>0.1055</v>
      </c>
    </row>
    <row r="723" spans="1:2">
      <c r="A723" s="1">
        <v>42202</v>
      </c>
      <c r="B723">
        <v>0.104</v>
      </c>
    </row>
    <row r="724" spans="1:2">
      <c r="A724" s="1">
        <v>42201</v>
      </c>
      <c r="B724">
        <v>0.104</v>
      </c>
    </row>
    <row r="725" spans="1:2">
      <c r="A725" s="1">
        <v>42200</v>
      </c>
      <c r="B725">
        <v>0.10100000000000001</v>
      </c>
    </row>
    <row r="726" spans="1:2">
      <c r="A726" s="1">
        <v>42199</v>
      </c>
      <c r="B726">
        <v>0.109</v>
      </c>
    </row>
    <row r="727" spans="1:2">
      <c r="A727" s="1">
        <v>42198</v>
      </c>
      <c r="B727">
        <v>0.11849999999999999</v>
      </c>
    </row>
    <row r="728" spans="1:2">
      <c r="A728" s="1">
        <v>42195</v>
      </c>
      <c r="B728">
        <v>0.13800000000000001</v>
      </c>
    </row>
    <row r="729" spans="1:2">
      <c r="A729" s="1">
        <v>42194</v>
      </c>
      <c r="B729">
        <v>0.12</v>
      </c>
    </row>
    <row r="730" spans="1:2">
      <c r="A730" s="1">
        <v>42193</v>
      </c>
      <c r="B730">
        <v>0.1154</v>
      </c>
    </row>
    <row r="731" spans="1:2">
      <c r="A731" s="1">
        <v>42192</v>
      </c>
      <c r="B731">
        <v>0.122</v>
      </c>
    </row>
    <row r="732" spans="1:2">
      <c r="A732" s="1">
        <v>42191</v>
      </c>
      <c r="B732">
        <v>0.124</v>
      </c>
    </row>
    <row r="733" spans="1:2">
      <c r="A733" s="1">
        <v>42188</v>
      </c>
      <c r="B733">
        <v>0.124</v>
      </c>
    </row>
    <row r="734" spans="1:2">
      <c r="A734" s="1">
        <v>42187</v>
      </c>
      <c r="B734">
        <v>0.12</v>
      </c>
    </row>
    <row r="735" spans="1:2">
      <c r="A735" s="1">
        <v>42186</v>
      </c>
      <c r="B735">
        <v>0.122</v>
      </c>
    </row>
    <row r="736" spans="1:2">
      <c r="A736" s="1">
        <v>42185</v>
      </c>
      <c r="B736">
        <v>0.125</v>
      </c>
    </row>
    <row r="737" spans="1:2">
      <c r="A737" s="1">
        <v>42184</v>
      </c>
      <c r="B737">
        <v>0.13200000000000001</v>
      </c>
    </row>
    <row r="738" spans="1:2">
      <c r="A738" s="1">
        <v>42181</v>
      </c>
      <c r="B738">
        <v>0.13600000000000001</v>
      </c>
    </row>
    <row r="739" spans="1:2">
      <c r="A739" s="1">
        <v>42180</v>
      </c>
      <c r="B739">
        <v>0.12690000000000001</v>
      </c>
    </row>
    <row r="740" spans="1:2">
      <c r="A740" s="1">
        <v>42179</v>
      </c>
      <c r="B740">
        <v>0.1285</v>
      </c>
    </row>
    <row r="741" spans="1:2">
      <c r="A741" s="1">
        <v>42178</v>
      </c>
      <c r="B741">
        <v>0.13300000000000001</v>
      </c>
    </row>
    <row r="742" spans="1:2">
      <c r="A742" s="1">
        <v>42177</v>
      </c>
      <c r="B742">
        <v>0.13139999999999999</v>
      </c>
    </row>
    <row r="743" spans="1:2">
      <c r="A743" s="1">
        <v>42174</v>
      </c>
      <c r="B743">
        <v>0.14599999999999999</v>
      </c>
    </row>
    <row r="744" spans="1:2">
      <c r="A744" s="1">
        <v>42173</v>
      </c>
      <c r="B744">
        <v>0.14799999999999999</v>
      </c>
    </row>
    <row r="745" spans="1:2">
      <c r="A745" s="1">
        <v>42172</v>
      </c>
      <c r="B745">
        <v>0.155</v>
      </c>
    </row>
    <row r="746" spans="1:2">
      <c r="A746" s="1">
        <v>42171</v>
      </c>
      <c r="B746">
        <v>0.161</v>
      </c>
    </row>
    <row r="747" spans="1:2">
      <c r="A747" s="1">
        <v>42170</v>
      </c>
      <c r="B747">
        <v>0.17</v>
      </c>
    </row>
    <row r="748" spans="1:2">
      <c r="A748" s="1">
        <v>42167</v>
      </c>
      <c r="B748">
        <v>0.155</v>
      </c>
    </row>
    <row r="749" spans="1:2">
      <c r="A749" s="1">
        <v>42166</v>
      </c>
      <c r="B749">
        <v>0.14499999999999999</v>
      </c>
    </row>
    <row r="750" spans="1:2">
      <c r="A750" s="1">
        <v>42165</v>
      </c>
      <c r="B750">
        <v>0.14480000000000001</v>
      </c>
    </row>
    <row r="751" spans="1:2">
      <c r="A751" s="1">
        <v>42164</v>
      </c>
      <c r="B751">
        <v>0.152</v>
      </c>
    </row>
    <row r="752" spans="1:2">
      <c r="A752" s="1">
        <v>42163</v>
      </c>
      <c r="B752">
        <v>0.14799999999999999</v>
      </c>
    </row>
    <row r="753" spans="1:2">
      <c r="A753" s="1">
        <v>42160</v>
      </c>
      <c r="B753">
        <v>0.129</v>
      </c>
    </row>
    <row r="754" spans="1:2">
      <c r="A754" s="1">
        <v>42159</v>
      </c>
      <c r="B754">
        <v>0.127</v>
      </c>
    </row>
    <row r="755" spans="1:2">
      <c r="A755" s="1">
        <v>42158</v>
      </c>
      <c r="B755">
        <v>0.127</v>
      </c>
    </row>
    <row r="756" spans="1:2">
      <c r="A756" s="1">
        <v>42157</v>
      </c>
      <c r="B756">
        <v>0.111</v>
      </c>
    </row>
    <row r="757" spans="1:2">
      <c r="A757" s="1">
        <v>42156</v>
      </c>
      <c r="B757">
        <v>0.106</v>
      </c>
    </row>
    <row r="758" spans="1:2">
      <c r="A758" s="1">
        <v>42153</v>
      </c>
      <c r="B758">
        <v>0.10100000000000001</v>
      </c>
    </row>
    <row r="759" spans="1:2">
      <c r="A759" s="1">
        <v>42152</v>
      </c>
      <c r="B759">
        <v>0.10299999999999999</v>
      </c>
    </row>
    <row r="760" spans="1:2">
      <c r="A760" s="1">
        <v>42151</v>
      </c>
      <c r="B760">
        <v>9.8000000000000004E-2</v>
      </c>
    </row>
    <row r="761" spans="1:2">
      <c r="A761" s="1">
        <v>42150</v>
      </c>
      <c r="B761">
        <v>0.1023</v>
      </c>
    </row>
    <row r="762" spans="1:2">
      <c r="A762" s="1">
        <v>42149</v>
      </c>
      <c r="B762">
        <v>0.11</v>
      </c>
    </row>
    <row r="763" spans="1:2">
      <c r="A763" s="1">
        <v>42146</v>
      </c>
      <c r="B763">
        <v>0.109</v>
      </c>
    </row>
    <row r="764" spans="1:2">
      <c r="A764" s="1">
        <v>42145</v>
      </c>
      <c r="B764">
        <v>0.105</v>
      </c>
    </row>
    <row r="765" spans="1:2">
      <c r="A765" s="1">
        <v>42144</v>
      </c>
      <c r="B765">
        <v>0.10299999999999999</v>
      </c>
    </row>
    <row r="766" spans="1:2">
      <c r="A766" s="1">
        <v>42143</v>
      </c>
      <c r="B766">
        <v>0.106</v>
      </c>
    </row>
    <row r="767" spans="1:2">
      <c r="A767" s="1">
        <v>42142</v>
      </c>
      <c r="B767">
        <v>0.115</v>
      </c>
    </row>
    <row r="768" spans="1:2">
      <c r="A768" s="1">
        <v>42139</v>
      </c>
      <c r="B768">
        <v>0.113</v>
      </c>
    </row>
    <row r="769" spans="1:2">
      <c r="A769" s="1">
        <v>42138</v>
      </c>
      <c r="B769">
        <v>0.114</v>
      </c>
    </row>
    <row r="770" spans="1:2">
      <c r="A770" s="1">
        <v>42137</v>
      </c>
      <c r="B770">
        <v>0.125</v>
      </c>
    </row>
    <row r="771" spans="1:2">
      <c r="A771" s="1">
        <v>42136</v>
      </c>
      <c r="B771">
        <v>0.109</v>
      </c>
    </row>
    <row r="772" spans="1:2">
      <c r="A772" s="1">
        <v>42135</v>
      </c>
      <c r="B772">
        <v>0.10150000000000001</v>
      </c>
    </row>
    <row r="773" spans="1:2">
      <c r="A773" s="1">
        <v>42132</v>
      </c>
      <c r="B773">
        <v>9.4E-2</v>
      </c>
    </row>
    <row r="774" spans="1:2">
      <c r="A774" s="1">
        <v>42131</v>
      </c>
      <c r="B774">
        <v>9.7199999999999995E-2</v>
      </c>
    </row>
    <row r="775" spans="1:2">
      <c r="A775" s="1">
        <v>42130</v>
      </c>
      <c r="B775">
        <v>0.10199999999999999</v>
      </c>
    </row>
    <row r="776" spans="1:2">
      <c r="A776" s="1">
        <v>42129</v>
      </c>
      <c r="B776">
        <v>0.104</v>
      </c>
    </row>
    <row r="777" spans="1:2">
      <c r="A777" s="1">
        <v>42128</v>
      </c>
      <c r="B777">
        <v>0.10100000000000001</v>
      </c>
    </row>
    <row r="778" spans="1:2">
      <c r="A778" s="1">
        <v>42125</v>
      </c>
      <c r="B778">
        <v>0.10199999999999999</v>
      </c>
    </row>
    <row r="779" spans="1:2">
      <c r="A779" s="1">
        <v>42124</v>
      </c>
      <c r="B779">
        <v>9.2999999999999999E-2</v>
      </c>
    </row>
    <row r="780" spans="1:2">
      <c r="A780" s="1">
        <v>42123</v>
      </c>
      <c r="B780">
        <v>0.08</v>
      </c>
    </row>
    <row r="781" spans="1:2">
      <c r="A781" s="1">
        <v>42122</v>
      </c>
      <c r="B781">
        <v>5.8500000000000003E-2</v>
      </c>
    </row>
    <row r="782" spans="1:2">
      <c r="A782" s="1">
        <v>42121</v>
      </c>
      <c r="B782">
        <v>6.6199999999999995E-2</v>
      </c>
    </row>
    <row r="783" spans="1:2">
      <c r="A783" s="1">
        <v>42118</v>
      </c>
      <c r="B783">
        <v>6.9000000000000006E-2</v>
      </c>
    </row>
    <row r="784" spans="1:2">
      <c r="A784" s="1">
        <v>42117</v>
      </c>
      <c r="B784">
        <v>7.0699999999999999E-2</v>
      </c>
    </row>
    <row r="785" spans="1:2">
      <c r="A785" s="1">
        <v>42116</v>
      </c>
      <c r="B785">
        <v>7.5999999999999998E-2</v>
      </c>
    </row>
    <row r="786" spans="1:2">
      <c r="A786" s="1">
        <v>42115</v>
      </c>
      <c r="B786">
        <v>7.0000000000000007E-2</v>
      </c>
    </row>
    <row r="787" spans="1:2">
      <c r="A787" s="1">
        <v>42114</v>
      </c>
      <c r="B787">
        <v>7.2999999999999995E-2</v>
      </c>
    </row>
    <row r="788" spans="1:2">
      <c r="A788" s="1">
        <v>42111</v>
      </c>
      <c r="B788">
        <v>6.9000000000000006E-2</v>
      </c>
    </row>
    <row r="789" spans="1:2">
      <c r="A789" s="1">
        <v>42110</v>
      </c>
      <c r="B789">
        <v>6.1499999999999999E-2</v>
      </c>
    </row>
    <row r="790" spans="1:2">
      <c r="A790" s="1">
        <v>42109</v>
      </c>
      <c r="B790">
        <v>5.9700000000000003E-2</v>
      </c>
    </row>
    <row r="791" spans="1:2">
      <c r="A791" s="1">
        <v>42108</v>
      </c>
      <c r="B791">
        <v>5.9499999999999997E-2</v>
      </c>
    </row>
    <row r="792" spans="1:2">
      <c r="A792" s="1">
        <v>42107</v>
      </c>
      <c r="B792">
        <v>6.7199999999999996E-2</v>
      </c>
    </row>
    <row r="793" spans="1:2">
      <c r="A793" s="1">
        <v>42104</v>
      </c>
      <c r="B793">
        <v>7.1999999999999995E-2</v>
      </c>
    </row>
    <row r="794" spans="1:2">
      <c r="A794" s="1">
        <v>42103</v>
      </c>
      <c r="B794">
        <v>7.17E-2</v>
      </c>
    </row>
    <row r="795" spans="1:2">
      <c r="A795" s="1">
        <v>42102</v>
      </c>
      <c r="B795">
        <v>7.4999999999999997E-2</v>
      </c>
    </row>
    <row r="796" spans="1:2">
      <c r="A796" s="1">
        <v>42101</v>
      </c>
      <c r="B796">
        <v>8.5000000000000006E-2</v>
      </c>
    </row>
    <row r="797" spans="1:2">
      <c r="A797" s="1">
        <v>42100</v>
      </c>
      <c r="B797">
        <v>8.7999999999999995E-2</v>
      </c>
    </row>
    <row r="798" spans="1:2">
      <c r="A798" s="1">
        <v>42097</v>
      </c>
      <c r="B798">
        <v>0.09</v>
      </c>
    </row>
    <row r="799" spans="1:2">
      <c r="A799" s="1">
        <v>42096</v>
      </c>
      <c r="B799">
        <v>9.1300000000000006E-2</v>
      </c>
    </row>
    <row r="800" spans="1:2">
      <c r="A800" s="1">
        <v>42095</v>
      </c>
      <c r="B800">
        <v>8.5199999999999998E-2</v>
      </c>
    </row>
    <row r="801" spans="1:2">
      <c r="A801" s="1">
        <v>42094</v>
      </c>
      <c r="B801">
        <v>8.2699999999999996E-2</v>
      </c>
    </row>
    <row r="802" spans="1:2">
      <c r="A802" s="1">
        <v>42093</v>
      </c>
      <c r="B802">
        <v>8.8499999999999995E-2</v>
      </c>
    </row>
    <row r="803" spans="1:2">
      <c r="A803" s="1">
        <v>42090</v>
      </c>
      <c r="B803">
        <v>9.2999999999999999E-2</v>
      </c>
    </row>
    <row r="804" spans="1:2">
      <c r="A804" s="1">
        <v>42089</v>
      </c>
      <c r="B804">
        <v>8.8999999999999996E-2</v>
      </c>
    </row>
    <row r="805" spans="1:2">
      <c r="A805" s="1">
        <v>42088</v>
      </c>
      <c r="B805">
        <v>9.0499999999999997E-2</v>
      </c>
    </row>
    <row r="806" spans="1:2">
      <c r="A806" s="1">
        <v>42087</v>
      </c>
      <c r="B806">
        <v>9.9500000000000005E-2</v>
      </c>
    </row>
    <row r="807" spans="1:2">
      <c r="A807" s="1">
        <v>42086</v>
      </c>
      <c r="B807">
        <v>9.8000000000000004E-2</v>
      </c>
    </row>
    <row r="808" spans="1:2">
      <c r="A808" s="1">
        <v>42083</v>
      </c>
      <c r="B808">
        <v>8.9700000000000002E-2</v>
      </c>
    </row>
    <row r="809" spans="1:2">
      <c r="A809" s="1">
        <v>42082</v>
      </c>
      <c r="B809">
        <v>9.4E-2</v>
      </c>
    </row>
    <row r="810" spans="1:2">
      <c r="A810" s="1">
        <v>42081</v>
      </c>
      <c r="B810">
        <v>8.9499999999999996E-2</v>
      </c>
    </row>
    <row r="811" spans="1:2">
      <c r="A811" s="1">
        <v>42080</v>
      </c>
      <c r="B811">
        <v>0.10100000000000001</v>
      </c>
    </row>
    <row r="812" spans="1:2">
      <c r="A812" s="1">
        <v>42079</v>
      </c>
      <c r="B812">
        <v>9.0700000000000003E-2</v>
      </c>
    </row>
    <row r="813" spans="1:2">
      <c r="A813" s="1">
        <v>42076</v>
      </c>
      <c r="B813">
        <v>0.09</v>
      </c>
    </row>
    <row r="814" spans="1:2">
      <c r="A814" s="1">
        <v>42075</v>
      </c>
      <c r="B814">
        <v>9.1999999999999998E-2</v>
      </c>
    </row>
    <row r="815" spans="1:2">
      <c r="A815" s="1">
        <v>42074</v>
      </c>
      <c r="B815">
        <v>8.4000000000000005E-2</v>
      </c>
    </row>
    <row r="816" spans="1:2">
      <c r="A816" s="1">
        <v>42073</v>
      </c>
      <c r="B816">
        <v>9.1999999999999998E-2</v>
      </c>
    </row>
    <row r="817" spans="1:2">
      <c r="A817" s="1">
        <v>42072</v>
      </c>
      <c r="B817">
        <v>0.1055</v>
      </c>
    </row>
    <row r="818" spans="1:2">
      <c r="A818" s="1">
        <v>42069</v>
      </c>
      <c r="B818">
        <v>0.112</v>
      </c>
    </row>
    <row r="819" spans="1:2">
      <c r="A819" s="1">
        <v>42068</v>
      </c>
      <c r="B819">
        <v>0.112</v>
      </c>
    </row>
    <row r="820" spans="1:2">
      <c r="A820" s="1">
        <v>42067</v>
      </c>
      <c r="B820">
        <v>0.111</v>
      </c>
    </row>
    <row r="821" spans="1:2">
      <c r="A821" s="1">
        <v>42066</v>
      </c>
      <c r="B821">
        <v>0.1013</v>
      </c>
    </row>
    <row r="822" spans="1:2">
      <c r="A822" s="1">
        <v>42065</v>
      </c>
      <c r="B822">
        <v>9.9000000000000005E-2</v>
      </c>
    </row>
    <row r="823" spans="1:2">
      <c r="A823" s="1">
        <v>42062</v>
      </c>
      <c r="B823">
        <v>9.8000000000000004E-2</v>
      </c>
    </row>
    <row r="824" spans="1:2">
      <c r="A824" s="1">
        <v>42061</v>
      </c>
      <c r="B824">
        <v>9.8000000000000004E-2</v>
      </c>
    </row>
    <row r="825" spans="1:2">
      <c r="A825" s="1">
        <v>42060</v>
      </c>
      <c r="B825">
        <v>0.107</v>
      </c>
    </row>
    <row r="826" spans="1:2">
      <c r="A826" s="1">
        <v>42059</v>
      </c>
      <c r="B826">
        <v>0.114</v>
      </c>
    </row>
    <row r="827" spans="1:2">
      <c r="A827" s="1">
        <v>42058</v>
      </c>
      <c r="B827">
        <v>0.122</v>
      </c>
    </row>
    <row r="828" spans="1:2">
      <c r="A828" s="1">
        <v>42055</v>
      </c>
      <c r="B828">
        <v>0.13600000000000001</v>
      </c>
    </row>
    <row r="829" spans="1:2">
      <c r="A829" s="1">
        <v>42054</v>
      </c>
      <c r="B829">
        <v>0.13</v>
      </c>
    </row>
    <row r="830" spans="1:2">
      <c r="A830" s="1">
        <v>42053</v>
      </c>
      <c r="B830">
        <v>0.13</v>
      </c>
    </row>
    <row r="831" spans="1:2">
      <c r="A831" s="1">
        <v>42052</v>
      </c>
      <c r="B831">
        <v>0.1363</v>
      </c>
    </row>
    <row r="832" spans="1:2">
      <c r="A832" s="1">
        <v>42051</v>
      </c>
      <c r="B832">
        <v>0.1308</v>
      </c>
    </row>
    <row r="833" spans="1:2">
      <c r="A833" s="1">
        <v>42048</v>
      </c>
      <c r="B833">
        <v>0.13200000000000001</v>
      </c>
    </row>
    <row r="834" spans="1:2">
      <c r="A834" s="1">
        <v>42047</v>
      </c>
      <c r="B834">
        <v>0.13100000000000001</v>
      </c>
    </row>
    <row r="835" spans="1:2">
      <c r="A835" s="1">
        <v>42046</v>
      </c>
      <c r="B835">
        <v>0.14230000000000001</v>
      </c>
    </row>
    <row r="836" spans="1:2">
      <c r="A836" s="1">
        <v>42045</v>
      </c>
      <c r="B836">
        <v>0.14399999999999999</v>
      </c>
    </row>
    <row r="837" spans="1:2">
      <c r="A837" s="1">
        <v>42044</v>
      </c>
      <c r="B837">
        <v>0.15</v>
      </c>
    </row>
    <row r="838" spans="1:2">
      <c r="A838" s="1">
        <v>42041</v>
      </c>
      <c r="B838">
        <v>0.14149999999999999</v>
      </c>
    </row>
    <row r="839" spans="1:2">
      <c r="A839" s="1">
        <v>42040</v>
      </c>
      <c r="B839">
        <v>0.14099999999999999</v>
      </c>
    </row>
    <row r="840" spans="1:2">
      <c r="A840" s="1">
        <v>42039</v>
      </c>
      <c r="B840">
        <v>0.13800000000000001</v>
      </c>
    </row>
    <row r="841" spans="1:2">
      <c r="A841" s="1">
        <v>42038</v>
      </c>
      <c r="B841">
        <v>0.13400000000000001</v>
      </c>
    </row>
    <row r="842" spans="1:2">
      <c r="A842" s="1">
        <v>42037</v>
      </c>
      <c r="B842">
        <v>0.14799999999999999</v>
      </c>
    </row>
    <row r="843" spans="1:2">
      <c r="A843" s="1">
        <v>42034</v>
      </c>
      <c r="B843">
        <v>0.152</v>
      </c>
    </row>
    <row r="844" spans="1:2">
      <c r="A844" s="1">
        <v>42033</v>
      </c>
      <c r="B844">
        <v>0.14099999999999999</v>
      </c>
    </row>
    <row r="845" spans="1:2">
      <c r="A845" s="1">
        <v>42032</v>
      </c>
      <c r="B845">
        <v>0.121</v>
      </c>
    </row>
    <row r="846" spans="1:2">
      <c r="A846" s="1">
        <v>42031</v>
      </c>
      <c r="B846">
        <v>0.123</v>
      </c>
    </row>
    <row r="847" spans="1:2">
      <c r="A847" s="1">
        <v>42030</v>
      </c>
      <c r="B847">
        <v>0.129</v>
      </c>
    </row>
    <row r="848" spans="1:2">
      <c r="A848" s="1">
        <v>42027</v>
      </c>
      <c r="B848">
        <v>0.10630000000000001</v>
      </c>
    </row>
    <row r="849" spans="1:2">
      <c r="A849" s="1">
        <v>42026</v>
      </c>
      <c r="B849">
        <v>0.12</v>
      </c>
    </row>
    <row r="850" spans="1:2">
      <c r="A850" s="1">
        <v>42025</v>
      </c>
      <c r="B850">
        <v>0.13300000000000001</v>
      </c>
    </row>
    <row r="851" spans="1:2">
      <c r="A851" s="1">
        <v>42024</v>
      </c>
      <c r="B851">
        <v>0.127</v>
      </c>
    </row>
    <row r="852" spans="1:2">
      <c r="A852" s="1">
        <v>42023</v>
      </c>
      <c r="B852">
        <v>0.115</v>
      </c>
    </row>
    <row r="853" spans="1:2">
      <c r="A853" s="1">
        <v>42020</v>
      </c>
      <c r="B853">
        <v>0.11700000000000001</v>
      </c>
    </row>
    <row r="854" spans="1:2">
      <c r="A854" s="1">
        <v>42019</v>
      </c>
      <c r="B854">
        <v>0.127</v>
      </c>
    </row>
    <row r="855" spans="1:2">
      <c r="A855" s="1">
        <v>42018</v>
      </c>
      <c r="B855">
        <v>0.153</v>
      </c>
    </row>
    <row r="856" spans="1:2">
      <c r="A856" s="1">
        <v>42017</v>
      </c>
      <c r="B856">
        <v>0.161</v>
      </c>
    </row>
    <row r="857" spans="1:2">
      <c r="A857" s="1">
        <v>42016</v>
      </c>
      <c r="B857">
        <v>0.16300000000000001</v>
      </c>
    </row>
    <row r="858" spans="1:2">
      <c r="A858" s="1">
        <v>42013</v>
      </c>
      <c r="B858">
        <v>0.16400000000000001</v>
      </c>
    </row>
    <row r="859" spans="1:2">
      <c r="A859" s="1">
        <v>42012</v>
      </c>
      <c r="B859">
        <v>0.17100000000000001</v>
      </c>
    </row>
    <row r="860" spans="1:2">
      <c r="A860" s="1">
        <v>42011</v>
      </c>
      <c r="B860">
        <v>0.16500000000000001</v>
      </c>
    </row>
    <row r="861" spans="1:2">
      <c r="A861" s="1">
        <v>42010</v>
      </c>
      <c r="B861">
        <v>0.16500000000000001</v>
      </c>
    </row>
    <row r="862" spans="1:2">
      <c r="A862" s="1">
        <v>42009</v>
      </c>
      <c r="B862">
        <v>0.16700000000000001</v>
      </c>
    </row>
    <row r="863" spans="1:2">
      <c r="A863" s="1">
        <v>42006</v>
      </c>
      <c r="B863">
        <v>0.16500000000000001</v>
      </c>
    </row>
    <row r="864" spans="1:2">
      <c r="A864" s="1">
        <v>42005</v>
      </c>
      <c r="B864">
        <v>0.17499999999999999</v>
      </c>
    </row>
    <row r="865" spans="1:2">
      <c r="A865" s="1">
        <v>42004</v>
      </c>
      <c r="B865">
        <v>0.182</v>
      </c>
    </row>
    <row r="866" spans="1:2">
      <c r="A866" s="1">
        <v>42003</v>
      </c>
      <c r="B866">
        <v>0.17799999999999999</v>
      </c>
    </row>
    <row r="867" spans="1:2">
      <c r="A867" s="1">
        <v>42002</v>
      </c>
      <c r="B867">
        <v>0.183</v>
      </c>
    </row>
    <row r="868" spans="1:2">
      <c r="A868" s="1">
        <v>41999</v>
      </c>
      <c r="B868">
        <v>0.19</v>
      </c>
    </row>
    <row r="869" spans="1:2">
      <c r="A869" s="1">
        <v>41998</v>
      </c>
      <c r="B869">
        <v>0.19</v>
      </c>
    </row>
    <row r="870" spans="1:2">
      <c r="A870" s="1">
        <v>41997</v>
      </c>
      <c r="B870">
        <v>0.19</v>
      </c>
    </row>
    <row r="871" spans="1:2">
      <c r="A871" s="1">
        <v>41996</v>
      </c>
      <c r="B871">
        <v>0.191</v>
      </c>
    </row>
    <row r="872" spans="1:2">
      <c r="A872" s="1">
        <v>41995</v>
      </c>
      <c r="B872">
        <v>0.188</v>
      </c>
    </row>
    <row r="873" spans="1:2">
      <c r="A873" s="1">
        <v>41992</v>
      </c>
      <c r="B873">
        <v>0.192</v>
      </c>
    </row>
    <row r="874" spans="1:2">
      <c r="A874" s="1">
        <v>41991</v>
      </c>
      <c r="B874">
        <v>0.1988</v>
      </c>
    </row>
    <row r="875" spans="1:2">
      <c r="A875" s="1">
        <v>41990</v>
      </c>
      <c r="B875">
        <v>0.20100000000000001</v>
      </c>
    </row>
    <row r="876" spans="1:2">
      <c r="A876" s="1">
        <v>41989</v>
      </c>
      <c r="B876">
        <v>0.20599999999999999</v>
      </c>
    </row>
    <row r="877" spans="1:2">
      <c r="A877" s="1">
        <v>41988</v>
      </c>
      <c r="B877">
        <v>0.19900000000000001</v>
      </c>
    </row>
    <row r="878" spans="1:2">
      <c r="A878" s="1">
        <v>41985</v>
      </c>
      <c r="B878">
        <v>0.20599999999999999</v>
      </c>
    </row>
    <row r="879" spans="1:2">
      <c r="A879" s="1">
        <v>41984</v>
      </c>
      <c r="B879">
        <v>0.20899999999999999</v>
      </c>
    </row>
    <row r="880" spans="1:2">
      <c r="A880" s="1">
        <v>41983</v>
      </c>
      <c r="B880">
        <v>0.21199999999999999</v>
      </c>
    </row>
    <row r="881" spans="1:2">
      <c r="A881" s="1">
        <v>41982</v>
      </c>
      <c r="B881">
        <v>0.20880000000000001</v>
      </c>
    </row>
    <row r="882" spans="1:2">
      <c r="A882" s="1">
        <v>41981</v>
      </c>
      <c r="B882">
        <v>0.21</v>
      </c>
    </row>
    <row r="883" spans="1:2">
      <c r="A883" s="1">
        <v>41978</v>
      </c>
      <c r="B883">
        <v>0.217</v>
      </c>
    </row>
    <row r="884" spans="1:2">
      <c r="A884" s="1">
        <v>41977</v>
      </c>
      <c r="B884">
        <v>0.21099999999999999</v>
      </c>
    </row>
    <row r="885" spans="1:2">
      <c r="A885" s="1">
        <v>41976</v>
      </c>
      <c r="B885">
        <v>0.20499999999999999</v>
      </c>
    </row>
    <row r="886" spans="1:2">
      <c r="A886" s="1">
        <v>41975</v>
      </c>
      <c r="B886">
        <v>0.21099999999999999</v>
      </c>
    </row>
    <row r="887" spans="1:2">
      <c r="A887" s="1">
        <v>41974</v>
      </c>
      <c r="B887">
        <v>0.222</v>
      </c>
    </row>
    <row r="888" spans="1:2">
      <c r="A888" s="1">
        <v>41971</v>
      </c>
      <c r="B888">
        <v>0.20799999999999999</v>
      </c>
    </row>
    <row r="889" spans="1:2">
      <c r="A889" s="1">
        <v>41970</v>
      </c>
      <c r="B889">
        <v>0.21</v>
      </c>
    </row>
    <row r="890" spans="1:2">
      <c r="A890" s="1">
        <v>41969</v>
      </c>
      <c r="B890">
        <v>0.20899999999999999</v>
      </c>
    </row>
    <row r="891" spans="1:2">
      <c r="A891" s="1">
        <v>41968</v>
      </c>
      <c r="B891">
        <v>0.20899999999999999</v>
      </c>
    </row>
    <row r="892" spans="1:2">
      <c r="A892" s="1">
        <v>41967</v>
      </c>
      <c r="B892">
        <v>0.20549999999999999</v>
      </c>
    </row>
    <row r="893" spans="1:2">
      <c r="A893" s="1">
        <v>41964</v>
      </c>
      <c r="B893">
        <v>0.21</v>
      </c>
    </row>
    <row r="894" spans="1:2">
      <c r="A894" s="1">
        <v>41963</v>
      </c>
      <c r="B894">
        <v>0.221</v>
      </c>
    </row>
    <row r="895" spans="1:2">
      <c r="A895" s="1">
        <v>41962</v>
      </c>
      <c r="B895">
        <v>0.23180000000000001</v>
      </c>
    </row>
    <row r="896" spans="1:2">
      <c r="A896" s="1">
        <v>41961</v>
      </c>
      <c r="B896">
        <v>0.2233</v>
      </c>
    </row>
    <row r="897" spans="1:2">
      <c r="A897" s="1">
        <v>41960</v>
      </c>
      <c r="B897">
        <v>0.215</v>
      </c>
    </row>
    <row r="898" spans="1:2">
      <c r="A898" s="1">
        <v>41957</v>
      </c>
      <c r="B898">
        <v>0.21249999999999999</v>
      </c>
    </row>
    <row r="899" spans="1:2">
      <c r="A899" s="1">
        <v>41956</v>
      </c>
      <c r="B899">
        <v>0.20949999999999999</v>
      </c>
    </row>
    <row r="900" spans="1:2">
      <c r="A900" s="1">
        <v>41955</v>
      </c>
      <c r="B900">
        <v>0.20899999999999999</v>
      </c>
    </row>
    <row r="901" spans="1:2">
      <c r="A901" s="1">
        <v>41954</v>
      </c>
      <c r="B901">
        <v>0.21249999999999999</v>
      </c>
    </row>
    <row r="902" spans="1:2">
      <c r="A902" s="1">
        <v>41953</v>
      </c>
      <c r="B902">
        <v>0.21279999999999999</v>
      </c>
    </row>
    <row r="903" spans="1:2">
      <c r="A903" s="1">
        <v>41950</v>
      </c>
      <c r="B903">
        <v>0.20899999999999999</v>
      </c>
    </row>
    <row r="904" spans="1:2">
      <c r="A904" s="1">
        <v>41949</v>
      </c>
      <c r="B904">
        <v>0.21099999999999999</v>
      </c>
    </row>
    <row r="905" spans="1:2">
      <c r="A905" s="1">
        <v>41948</v>
      </c>
      <c r="B905">
        <v>0.217</v>
      </c>
    </row>
    <row r="906" spans="1:2">
      <c r="A906" s="1">
        <v>41947</v>
      </c>
      <c r="B906">
        <v>0.216</v>
      </c>
    </row>
    <row r="907" spans="1:2">
      <c r="A907" s="1">
        <v>41946</v>
      </c>
      <c r="B907">
        <v>0.219</v>
      </c>
    </row>
    <row r="908" spans="1:2">
      <c r="A908" s="1">
        <v>41943</v>
      </c>
      <c r="B908">
        <v>0.218</v>
      </c>
    </row>
    <row r="909" spans="1:2">
      <c r="A909" s="1">
        <v>41942</v>
      </c>
      <c r="B909">
        <v>0.22900000000000001</v>
      </c>
    </row>
    <row r="910" spans="1:2">
      <c r="A910" s="1">
        <v>41941</v>
      </c>
      <c r="B910">
        <v>0.24099999999999999</v>
      </c>
    </row>
    <row r="911" spans="1:2">
      <c r="A911" s="1">
        <v>41940</v>
      </c>
      <c r="B911">
        <v>0.23449999999999999</v>
      </c>
    </row>
    <row r="912" spans="1:2">
      <c r="A912" s="1">
        <v>41939</v>
      </c>
      <c r="B912">
        <v>0.23699999999999999</v>
      </c>
    </row>
    <row r="913" spans="1:2">
      <c r="A913" s="1">
        <v>41936</v>
      </c>
      <c r="B913">
        <v>0.23899999999999999</v>
      </c>
    </row>
    <row r="914" spans="1:2">
      <c r="A914" s="1">
        <v>41935</v>
      </c>
      <c r="B914">
        <v>0.23300000000000001</v>
      </c>
    </row>
    <row r="915" spans="1:2">
      <c r="A915" s="1">
        <v>41934</v>
      </c>
      <c r="B915">
        <v>0.23330000000000001</v>
      </c>
    </row>
    <row r="916" spans="1:2">
      <c r="A916" s="1">
        <v>41933</v>
      </c>
      <c r="B916">
        <v>0.23250000000000001</v>
      </c>
    </row>
    <row r="917" spans="1:2">
      <c r="A917" s="1">
        <v>41932</v>
      </c>
      <c r="B917">
        <v>0.22550000000000001</v>
      </c>
    </row>
    <row r="918" spans="1:2">
      <c r="A918" s="1">
        <v>41929</v>
      </c>
      <c r="B918">
        <v>0.22800000000000001</v>
      </c>
    </row>
    <row r="919" spans="1:2">
      <c r="A919" s="1">
        <v>41928</v>
      </c>
      <c r="B919">
        <v>0.23449999999999999</v>
      </c>
    </row>
    <row r="920" spans="1:2">
      <c r="A920" s="1">
        <v>41927</v>
      </c>
      <c r="B920">
        <v>0.20630000000000001</v>
      </c>
    </row>
    <row r="921" spans="1:2">
      <c r="A921" s="1">
        <v>41926</v>
      </c>
      <c r="B921">
        <v>0.21199999999999999</v>
      </c>
    </row>
    <row r="922" spans="1:2">
      <c r="A922" s="1">
        <v>41925</v>
      </c>
      <c r="B922">
        <v>0.2215</v>
      </c>
    </row>
    <row r="923" spans="1:2">
      <c r="A923" s="1">
        <v>41922</v>
      </c>
      <c r="B923">
        <v>0.21299999999999999</v>
      </c>
    </row>
    <row r="924" spans="1:2">
      <c r="A924" s="1">
        <v>41921</v>
      </c>
      <c r="B924">
        <v>0.20100000000000001</v>
      </c>
    </row>
    <row r="925" spans="1:2">
      <c r="A925" s="1">
        <v>41920</v>
      </c>
      <c r="B925">
        <v>0.19800000000000001</v>
      </c>
    </row>
    <row r="926" spans="1:2">
      <c r="A926" s="1">
        <v>41919</v>
      </c>
      <c r="B926">
        <v>0.19550000000000001</v>
      </c>
    </row>
    <row r="927" spans="1:2">
      <c r="A927" s="1">
        <v>41918</v>
      </c>
      <c r="B927">
        <v>0.19400000000000001</v>
      </c>
    </row>
    <row r="928" spans="1:2">
      <c r="A928" s="1">
        <v>41915</v>
      </c>
      <c r="B928">
        <v>0.20100000000000001</v>
      </c>
    </row>
    <row r="929" spans="1:2">
      <c r="A929" s="1">
        <v>41914</v>
      </c>
      <c r="B929">
        <v>0.19450000000000001</v>
      </c>
    </row>
    <row r="930" spans="1:2">
      <c r="A930" s="1">
        <v>41913</v>
      </c>
      <c r="B930">
        <v>0.18579999999999999</v>
      </c>
    </row>
    <row r="931" spans="1:2">
      <c r="A931" s="1">
        <v>41912</v>
      </c>
      <c r="B931">
        <v>0.1928</v>
      </c>
    </row>
    <row r="932" spans="1:2">
      <c r="A932" s="1">
        <v>41911</v>
      </c>
      <c r="B932">
        <v>0.20300000000000001</v>
      </c>
    </row>
    <row r="933" spans="1:2">
      <c r="A933" s="1">
        <v>41908</v>
      </c>
      <c r="B933">
        <v>0.20180000000000001</v>
      </c>
    </row>
    <row r="934" spans="1:2">
      <c r="A934" s="1">
        <v>41907</v>
      </c>
      <c r="B934">
        <v>0.20449999999999999</v>
      </c>
    </row>
    <row r="935" spans="1:2">
      <c r="A935" s="1">
        <v>41906</v>
      </c>
      <c r="B935">
        <v>0.20749999999999999</v>
      </c>
    </row>
    <row r="936" spans="1:2">
      <c r="A936" s="1">
        <v>41905</v>
      </c>
      <c r="B936">
        <v>0.218</v>
      </c>
    </row>
    <row r="937" spans="1:2">
      <c r="A937" s="1">
        <v>41904</v>
      </c>
      <c r="B937">
        <v>0.20499999999999999</v>
      </c>
    </row>
    <row r="938" spans="1:2">
      <c r="A938" s="1">
        <v>41901</v>
      </c>
      <c r="B938">
        <v>0.20480000000000001</v>
      </c>
    </row>
    <row r="939" spans="1:2">
      <c r="A939" s="1">
        <v>41900</v>
      </c>
      <c r="B939">
        <v>0.216</v>
      </c>
    </row>
    <row r="940" spans="1:2">
      <c r="A940" s="1">
        <v>41899</v>
      </c>
      <c r="B940">
        <v>0.20530000000000001</v>
      </c>
    </row>
    <row r="941" spans="1:2">
      <c r="A941" s="1">
        <v>41898</v>
      </c>
      <c r="B941">
        <v>0.21299999999999999</v>
      </c>
    </row>
    <row r="942" spans="1:2">
      <c r="A942" s="1">
        <v>41897</v>
      </c>
      <c r="B942">
        <v>0.20349999999999999</v>
      </c>
    </row>
    <row r="943" spans="1:2">
      <c r="A943" s="1">
        <v>41894</v>
      </c>
      <c r="B943">
        <v>0.214</v>
      </c>
    </row>
    <row r="944" spans="1:2">
      <c r="A944" s="1">
        <v>41893</v>
      </c>
      <c r="B944">
        <v>0.20349999999999999</v>
      </c>
    </row>
    <row r="945" spans="1:2">
      <c r="A945" s="1">
        <v>41892</v>
      </c>
      <c r="B945">
        <v>0.20549999999999999</v>
      </c>
    </row>
    <row r="946" spans="1:2">
      <c r="A946" s="1">
        <v>41891</v>
      </c>
      <c r="B946">
        <v>0.20680000000000001</v>
      </c>
    </row>
    <row r="947" spans="1:2">
      <c r="A947" s="1">
        <v>41890</v>
      </c>
      <c r="B947">
        <v>0.20499999999999999</v>
      </c>
    </row>
    <row r="948" spans="1:2">
      <c r="A948" s="1">
        <v>41887</v>
      </c>
      <c r="B948">
        <v>0.20399999999999999</v>
      </c>
    </row>
    <row r="949" spans="1:2">
      <c r="A949" s="1">
        <v>41886</v>
      </c>
      <c r="B949">
        <v>0.22</v>
      </c>
    </row>
    <row r="950" spans="1:2">
      <c r="A950" s="1">
        <v>41885</v>
      </c>
      <c r="B950">
        <v>0.26500000000000001</v>
      </c>
    </row>
    <row r="951" spans="1:2">
      <c r="A951" s="1">
        <v>41884</v>
      </c>
      <c r="B951">
        <v>0.25800000000000001</v>
      </c>
    </row>
    <row r="952" spans="1:2">
      <c r="A952" s="1">
        <v>41883</v>
      </c>
      <c r="B952">
        <v>0.255</v>
      </c>
    </row>
    <row r="953" spans="1:2">
      <c r="A953" s="1">
        <v>41880</v>
      </c>
      <c r="B953">
        <v>0.26550000000000001</v>
      </c>
    </row>
    <row r="954" spans="1:2">
      <c r="A954" s="1">
        <v>41879</v>
      </c>
      <c r="B954">
        <v>0.28149999999999997</v>
      </c>
    </row>
    <row r="955" spans="1:2">
      <c r="A955" s="1">
        <v>41878</v>
      </c>
      <c r="B955">
        <v>0.27300000000000002</v>
      </c>
    </row>
    <row r="956" spans="1:2">
      <c r="A956" s="1">
        <v>41877</v>
      </c>
      <c r="B956">
        <v>0.27179999999999999</v>
      </c>
    </row>
    <row r="957" spans="1:2">
      <c r="A957" s="1">
        <v>41876</v>
      </c>
      <c r="B957">
        <v>0.26</v>
      </c>
    </row>
    <row r="958" spans="1:2">
      <c r="A958" s="1">
        <v>41873</v>
      </c>
      <c r="B958">
        <v>0.30049999999999999</v>
      </c>
    </row>
    <row r="959" spans="1:2">
      <c r="A959" s="1">
        <v>41872</v>
      </c>
      <c r="B959">
        <v>0.30299999999999999</v>
      </c>
    </row>
    <row r="960" spans="1:2">
      <c r="A960" s="1">
        <v>41871</v>
      </c>
      <c r="B960">
        <v>0.307</v>
      </c>
    </row>
    <row r="961" spans="1:2">
      <c r="A961" s="1">
        <v>41870</v>
      </c>
      <c r="B961">
        <v>0.309</v>
      </c>
    </row>
    <row r="962" spans="1:2">
      <c r="A962" s="1">
        <v>41869</v>
      </c>
      <c r="B962">
        <v>0.316</v>
      </c>
    </row>
    <row r="963" spans="1:2">
      <c r="A963" s="1">
        <v>41866</v>
      </c>
      <c r="B963">
        <v>0.311</v>
      </c>
    </row>
    <row r="964" spans="1:2">
      <c r="A964" s="1">
        <v>41865</v>
      </c>
      <c r="B964">
        <v>0.31879999999999997</v>
      </c>
    </row>
    <row r="965" spans="1:2">
      <c r="A965" s="1">
        <v>41864</v>
      </c>
      <c r="B965">
        <v>0.32</v>
      </c>
    </row>
    <row r="966" spans="1:2">
      <c r="A966" s="1">
        <v>41863</v>
      </c>
      <c r="B966">
        <v>0.32550000000000001</v>
      </c>
    </row>
    <row r="967" spans="1:2">
      <c r="A967" s="1">
        <v>41862</v>
      </c>
      <c r="B967">
        <v>0.32679999999999998</v>
      </c>
    </row>
    <row r="968" spans="1:2">
      <c r="A968" s="1">
        <v>41859</v>
      </c>
      <c r="B968">
        <v>0.33400000000000002</v>
      </c>
    </row>
    <row r="969" spans="1:2">
      <c r="A969" s="1">
        <v>41858</v>
      </c>
      <c r="B969">
        <v>0.32600000000000001</v>
      </c>
    </row>
    <row r="970" spans="1:2">
      <c r="A970" s="1">
        <v>41857</v>
      </c>
      <c r="B970">
        <v>0.32800000000000001</v>
      </c>
    </row>
    <row r="971" spans="1:2">
      <c r="A971" s="1">
        <v>41856</v>
      </c>
      <c r="B971">
        <v>0.34200000000000003</v>
      </c>
    </row>
    <row r="972" spans="1:2">
      <c r="A972" s="1">
        <v>41855</v>
      </c>
      <c r="B972">
        <v>0.33800000000000002</v>
      </c>
    </row>
    <row r="973" spans="1:2">
      <c r="A973" s="1">
        <v>41852</v>
      </c>
      <c r="B973">
        <v>0.33600000000000002</v>
      </c>
    </row>
    <row r="974" spans="1:2">
      <c r="A974" s="1">
        <v>41851</v>
      </c>
      <c r="B974">
        <v>0.33600000000000002</v>
      </c>
    </row>
    <row r="975" spans="1:2">
      <c r="A975" s="1">
        <v>41850</v>
      </c>
      <c r="B975">
        <v>0.34050000000000002</v>
      </c>
    </row>
    <row r="976" spans="1:2">
      <c r="A976" s="1">
        <v>41849</v>
      </c>
      <c r="B976">
        <v>0.33500000000000002</v>
      </c>
    </row>
    <row r="977" spans="1:2">
      <c r="A977" s="1">
        <v>41848</v>
      </c>
      <c r="B977">
        <v>0.33500000000000002</v>
      </c>
    </row>
    <row r="978" spans="1:2">
      <c r="A978" s="1">
        <v>41845</v>
      </c>
      <c r="B978">
        <v>0.32850000000000001</v>
      </c>
    </row>
    <row r="979" spans="1:2">
      <c r="A979" s="1">
        <v>41844</v>
      </c>
      <c r="B979">
        <v>0.33800000000000002</v>
      </c>
    </row>
    <row r="980" spans="1:2">
      <c r="A980" s="1">
        <v>41843</v>
      </c>
      <c r="B980">
        <v>0.33</v>
      </c>
    </row>
    <row r="981" spans="1:2">
      <c r="A981" s="1">
        <v>41842</v>
      </c>
      <c r="B981">
        <v>0.33300000000000002</v>
      </c>
    </row>
    <row r="982" spans="1:2">
      <c r="A982" s="1">
        <v>41841</v>
      </c>
      <c r="B982">
        <v>0.32350000000000001</v>
      </c>
    </row>
    <row r="983" spans="1:2">
      <c r="A983" s="1">
        <v>41838</v>
      </c>
      <c r="B983">
        <v>0.32</v>
      </c>
    </row>
    <row r="984" spans="1:2">
      <c r="A984" s="1">
        <v>41837</v>
      </c>
      <c r="B984">
        <v>0.315</v>
      </c>
    </row>
    <row r="985" spans="1:2">
      <c r="A985" s="1">
        <v>41836</v>
      </c>
      <c r="B985">
        <v>0.315</v>
      </c>
    </row>
    <row r="986" spans="1:2">
      <c r="A986" s="1">
        <v>41835</v>
      </c>
      <c r="B986">
        <v>0.318</v>
      </c>
    </row>
    <row r="987" spans="1:2">
      <c r="A987" s="1">
        <v>41834</v>
      </c>
      <c r="B987">
        <v>0.31850000000000001</v>
      </c>
    </row>
    <row r="988" spans="1:2">
      <c r="A988" s="1">
        <v>41831</v>
      </c>
      <c r="B988">
        <v>0.315</v>
      </c>
    </row>
    <row r="989" spans="1:2">
      <c r="A989" s="1">
        <v>41830</v>
      </c>
      <c r="B989">
        <v>0.313</v>
      </c>
    </row>
    <row r="990" spans="1:2">
      <c r="A990" s="1">
        <v>41829</v>
      </c>
      <c r="B990">
        <v>0.313</v>
      </c>
    </row>
    <row r="991" spans="1:2">
      <c r="A991" s="1">
        <v>41828</v>
      </c>
      <c r="B991">
        <v>0.30930000000000002</v>
      </c>
    </row>
    <row r="992" spans="1:2">
      <c r="A992" s="1">
        <v>41827</v>
      </c>
      <c r="B992">
        <v>0.311</v>
      </c>
    </row>
    <row r="993" spans="1:2">
      <c r="A993" s="1">
        <v>41824</v>
      </c>
      <c r="B993">
        <v>0.3095</v>
      </c>
    </row>
    <row r="994" spans="1:2">
      <c r="A994" s="1">
        <v>41823</v>
      </c>
      <c r="B994">
        <v>0.313</v>
      </c>
    </row>
    <row r="995" spans="1:2">
      <c r="A995" s="1">
        <v>41822</v>
      </c>
      <c r="B995">
        <v>0.318</v>
      </c>
    </row>
    <row r="996" spans="1:2">
      <c r="A996" s="1">
        <v>41821</v>
      </c>
      <c r="B996">
        <v>0.307</v>
      </c>
    </row>
    <row r="997" spans="1:2">
      <c r="A997" s="1">
        <v>41820</v>
      </c>
      <c r="B997">
        <v>0.311</v>
      </c>
    </row>
    <row r="998" spans="1:2">
      <c r="A998" s="1">
        <v>41817</v>
      </c>
      <c r="B998">
        <v>0.32</v>
      </c>
    </row>
    <row r="999" spans="1:2">
      <c r="A999" s="1">
        <v>41816</v>
      </c>
      <c r="B999">
        <v>0.315</v>
      </c>
    </row>
    <row r="1000" spans="1:2">
      <c r="A1000" s="1">
        <v>41815</v>
      </c>
      <c r="B1000">
        <v>0.317</v>
      </c>
    </row>
    <row r="1001" spans="1:2">
      <c r="A1001" s="1">
        <v>41814</v>
      </c>
      <c r="B1001">
        <v>0.32200000000000001</v>
      </c>
    </row>
    <row r="1002" spans="1:2">
      <c r="A1002" s="1">
        <v>41813</v>
      </c>
      <c r="B1002">
        <v>0.32600000000000001</v>
      </c>
    </row>
    <row r="1003" spans="1:2">
      <c r="A1003" s="1">
        <v>41810</v>
      </c>
      <c r="B1003">
        <v>0.32500000000000001</v>
      </c>
    </row>
    <row r="1004" spans="1:2">
      <c r="A1004" s="1">
        <v>41809</v>
      </c>
      <c r="B1004">
        <v>0.32050000000000001</v>
      </c>
    </row>
    <row r="1005" spans="1:2">
      <c r="A1005" s="1">
        <v>41808</v>
      </c>
      <c r="B1005">
        <v>0.32600000000000001</v>
      </c>
    </row>
    <row r="1006" spans="1:2">
      <c r="A1006" s="1">
        <v>41807</v>
      </c>
      <c r="B1006">
        <v>0.32550000000000001</v>
      </c>
    </row>
    <row r="1007" spans="1:2">
      <c r="A1007" s="1">
        <v>41806</v>
      </c>
      <c r="B1007">
        <v>0.31630000000000003</v>
      </c>
    </row>
    <row r="1008" spans="1:2">
      <c r="A1008" s="1">
        <v>41803</v>
      </c>
      <c r="B1008">
        <v>0.317</v>
      </c>
    </row>
    <row r="1009" spans="1:2">
      <c r="A1009" s="1">
        <v>41802</v>
      </c>
      <c r="B1009">
        <v>0.32300000000000001</v>
      </c>
    </row>
    <row r="1010" spans="1:2">
      <c r="A1010" s="1">
        <v>41801</v>
      </c>
      <c r="B1010">
        <v>0.33250000000000002</v>
      </c>
    </row>
    <row r="1011" spans="1:2">
      <c r="A1011" s="1">
        <v>41800</v>
      </c>
      <c r="B1011">
        <v>0.35049999999999998</v>
      </c>
    </row>
    <row r="1012" spans="1:2">
      <c r="A1012" s="1">
        <v>41799</v>
      </c>
      <c r="B1012">
        <v>0.34200000000000003</v>
      </c>
    </row>
    <row r="1013" spans="1:2">
      <c r="A1013" s="1">
        <v>41796</v>
      </c>
      <c r="B1013">
        <v>0.34649999999999997</v>
      </c>
    </row>
    <row r="1014" spans="1:2">
      <c r="A1014" s="1">
        <v>41795</v>
      </c>
      <c r="B1014">
        <v>0.34499999999999997</v>
      </c>
    </row>
    <row r="1015" spans="1:2">
      <c r="A1015" s="1">
        <v>41794</v>
      </c>
      <c r="B1015">
        <v>0.34499999999999997</v>
      </c>
    </row>
    <row r="1016" spans="1:2">
      <c r="A1016" s="1">
        <v>41793</v>
      </c>
      <c r="B1016">
        <v>0.36099999999999999</v>
      </c>
    </row>
    <row r="1017" spans="1:2">
      <c r="A1017" s="1">
        <v>41792</v>
      </c>
      <c r="B1017">
        <v>0.36399999999999999</v>
      </c>
    </row>
    <row r="1018" spans="1:2">
      <c r="A1018" s="1">
        <v>41789</v>
      </c>
      <c r="B1018">
        <v>0.37</v>
      </c>
    </row>
    <row r="1019" spans="1:2">
      <c r="A1019" s="1">
        <v>41788</v>
      </c>
      <c r="B1019">
        <v>0.36699999999999999</v>
      </c>
    </row>
    <row r="1020" spans="1:2">
      <c r="A1020" s="1">
        <v>41787</v>
      </c>
      <c r="B1020">
        <v>0.36399999999999999</v>
      </c>
    </row>
    <row r="1021" spans="1:2">
      <c r="A1021" s="1">
        <v>41786</v>
      </c>
      <c r="B1021">
        <v>0.36799999999999999</v>
      </c>
    </row>
    <row r="1022" spans="1:2">
      <c r="A1022" s="1">
        <v>41785</v>
      </c>
      <c r="B1022">
        <v>0.36299999999999999</v>
      </c>
    </row>
    <row r="1023" spans="1:2">
      <c r="A1023" s="1">
        <v>41782</v>
      </c>
      <c r="B1023">
        <v>0.376</v>
      </c>
    </row>
    <row r="1024" spans="1:2">
      <c r="A1024" s="1">
        <v>41781</v>
      </c>
      <c r="B1024">
        <v>0.38300000000000001</v>
      </c>
    </row>
    <row r="1025" spans="1:2">
      <c r="A1025" s="1">
        <v>41780</v>
      </c>
      <c r="B1025">
        <v>0.38950000000000001</v>
      </c>
    </row>
    <row r="1026" spans="1:2">
      <c r="A1026" s="1">
        <v>41779</v>
      </c>
      <c r="B1026">
        <v>0.38700000000000001</v>
      </c>
    </row>
    <row r="1027" spans="1:2">
      <c r="A1027" s="1">
        <v>41778</v>
      </c>
      <c r="B1027">
        <v>0.39750000000000002</v>
      </c>
    </row>
    <row r="1028" spans="1:2">
      <c r="A1028" s="1">
        <v>41775</v>
      </c>
      <c r="B1028">
        <v>0.39</v>
      </c>
    </row>
    <row r="1029" spans="1:2">
      <c r="A1029" s="1">
        <v>41774</v>
      </c>
      <c r="B1029">
        <v>0.38750000000000001</v>
      </c>
    </row>
    <row r="1030" spans="1:2">
      <c r="A1030" s="1">
        <v>41773</v>
      </c>
      <c r="B1030">
        <v>0.39900000000000002</v>
      </c>
    </row>
    <row r="1031" spans="1:2">
      <c r="A1031" s="1">
        <v>41772</v>
      </c>
      <c r="B1031">
        <v>0.41499999999999998</v>
      </c>
    </row>
    <row r="1032" spans="1:2">
      <c r="A1032" s="1">
        <v>41771</v>
      </c>
      <c r="B1032">
        <v>0.436</v>
      </c>
    </row>
    <row r="1033" spans="1:2">
      <c r="A1033" s="1">
        <v>41768</v>
      </c>
      <c r="B1033">
        <v>0.4395</v>
      </c>
    </row>
    <row r="1034" spans="1:2">
      <c r="A1034" s="1">
        <v>41767</v>
      </c>
      <c r="B1034">
        <v>0.432</v>
      </c>
    </row>
    <row r="1035" spans="1:2">
      <c r="A1035" s="1">
        <v>41766</v>
      </c>
      <c r="B1035">
        <v>0.46100000000000002</v>
      </c>
    </row>
    <row r="1036" spans="1:2">
      <c r="A1036" s="1">
        <v>41765</v>
      </c>
      <c r="B1036">
        <v>0.45900000000000002</v>
      </c>
    </row>
    <row r="1037" spans="1:2">
      <c r="A1037" s="1">
        <v>41764</v>
      </c>
      <c r="B1037">
        <v>0.44650000000000001</v>
      </c>
    </row>
    <row r="1038" spans="1:2">
      <c r="A1038" s="1">
        <v>41761</v>
      </c>
      <c r="B1038">
        <v>0.4355</v>
      </c>
    </row>
    <row r="1039" spans="1:2">
      <c r="A1039" s="1">
        <v>41760</v>
      </c>
      <c r="B1039">
        <v>0.44900000000000001</v>
      </c>
    </row>
    <row r="1040" spans="1:2">
      <c r="A1040" s="1">
        <v>41759</v>
      </c>
      <c r="B1040">
        <v>0.44800000000000001</v>
      </c>
    </row>
    <row r="1041" spans="1:2">
      <c r="A1041" s="1">
        <v>41758</v>
      </c>
      <c r="B1041">
        <v>0.45500000000000002</v>
      </c>
    </row>
    <row r="1042" spans="1:2">
      <c r="A1042" s="1">
        <v>41757</v>
      </c>
      <c r="B1042">
        <v>0.48199999999999998</v>
      </c>
    </row>
    <row r="1043" spans="1:2">
      <c r="A1043" s="1">
        <v>41754</v>
      </c>
      <c r="B1043">
        <v>0.47949999999999998</v>
      </c>
    </row>
    <row r="1044" spans="1:2">
      <c r="A1044" s="1">
        <v>41753</v>
      </c>
      <c r="B1044">
        <v>0.48599999999999999</v>
      </c>
    </row>
    <row r="1045" spans="1:2">
      <c r="A1045" s="1">
        <v>41752</v>
      </c>
      <c r="B1045">
        <v>0.48</v>
      </c>
    </row>
    <row r="1046" spans="1:2">
      <c r="A1046" s="1">
        <v>41751</v>
      </c>
      <c r="B1046">
        <v>0.47099999999999997</v>
      </c>
    </row>
    <row r="1047" spans="1:2">
      <c r="A1047" s="1">
        <v>41746</v>
      </c>
      <c r="B1047">
        <v>0.47299999999999998</v>
      </c>
    </row>
    <row r="1048" spans="1:2">
      <c r="A1048" s="1">
        <v>41745</v>
      </c>
      <c r="B1048">
        <v>0.44729999999999998</v>
      </c>
    </row>
    <row r="1049" spans="1:2">
      <c r="A1049" s="1">
        <v>41744</v>
      </c>
      <c r="B1049">
        <v>0.44</v>
      </c>
    </row>
    <row r="1050" spans="1:2">
      <c r="A1050" s="1">
        <v>41743</v>
      </c>
      <c r="B1050">
        <v>0.45800000000000002</v>
      </c>
    </row>
    <row r="1051" spans="1:2">
      <c r="A1051" s="1">
        <v>41740</v>
      </c>
      <c r="B1051">
        <v>0.46750000000000003</v>
      </c>
    </row>
    <row r="1052" spans="1:2">
      <c r="A1052" s="1">
        <v>41739</v>
      </c>
      <c r="B1052">
        <v>0.46</v>
      </c>
    </row>
    <row r="1053" spans="1:2">
      <c r="A1053" s="1">
        <v>41738</v>
      </c>
      <c r="B1053">
        <v>0.48</v>
      </c>
    </row>
    <row r="1054" spans="1:2">
      <c r="A1054" s="1">
        <v>41737</v>
      </c>
      <c r="B1054">
        <v>0.47499999999999998</v>
      </c>
    </row>
    <row r="1055" spans="1:2">
      <c r="A1055" s="1">
        <v>41736</v>
      </c>
      <c r="B1055">
        <v>0.47399999999999998</v>
      </c>
    </row>
    <row r="1056" spans="1:2">
      <c r="A1056" s="1">
        <v>41733</v>
      </c>
      <c r="B1056">
        <v>0.46600000000000003</v>
      </c>
    </row>
    <row r="1057" spans="1:2">
      <c r="A1057" s="1">
        <v>41732</v>
      </c>
      <c r="B1057">
        <v>0.48899999999999999</v>
      </c>
    </row>
    <row r="1058" spans="1:2">
      <c r="A1058" s="1">
        <v>41731</v>
      </c>
      <c r="B1058">
        <v>0.497</v>
      </c>
    </row>
    <row r="1059" spans="1:2">
      <c r="A1059" s="1">
        <v>41730</v>
      </c>
      <c r="B1059">
        <v>0.49249999999999999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067"/>
  <sheetViews>
    <sheetView topLeftCell="A379" workbookViewId="0">
      <selection activeCell="A785" sqref="A785"/>
    </sheetView>
  </sheetViews>
  <sheetFormatPr baseColWidth="10" defaultColWidth="8.83203125" defaultRowHeight="15"/>
  <cols>
    <col min="1" max="1" width="13.5" bestFit="1" customWidth="1"/>
    <col min="2" max="2" width="19.6640625" customWidth="1"/>
  </cols>
  <sheetData>
    <row r="1" spans="1:2">
      <c r="A1" t="s">
        <v>0</v>
      </c>
      <c r="B1" t="s">
        <v>17</v>
      </c>
    </row>
    <row r="2" spans="1:2">
      <c r="A2" t="s">
        <v>1</v>
      </c>
      <c r="B2" s="2">
        <v>41730</v>
      </c>
    </row>
    <row r="3" spans="1:2">
      <c r="A3" t="s">
        <v>2</v>
      </c>
      <c r="B3" s="2">
        <v>43215</v>
      </c>
    </row>
    <row r="4" spans="1:2">
      <c r="A4" t="s">
        <v>3</v>
      </c>
      <c r="B4" t="s">
        <v>4</v>
      </c>
    </row>
    <row r="5" spans="1:2">
      <c r="A5" t="s">
        <v>7</v>
      </c>
      <c r="B5" t="s">
        <v>16</v>
      </c>
    </row>
    <row r="7" spans="1:2">
      <c r="A7" t="s">
        <v>8</v>
      </c>
      <c r="B7" t="s">
        <v>9</v>
      </c>
    </row>
    <row r="8" spans="1:2">
      <c r="A8" s="1">
        <v>43215</v>
      </c>
      <c r="B8">
        <v>6.3E-2</v>
      </c>
    </row>
    <row r="9" spans="1:2">
      <c r="A9" s="1">
        <v>43214</v>
      </c>
      <c r="B9">
        <v>5.8000000000000003E-2</v>
      </c>
    </row>
    <row r="10" spans="1:2">
      <c r="A10" s="1">
        <v>43213</v>
      </c>
      <c r="B10">
        <v>5.6500000000000002E-2</v>
      </c>
    </row>
    <row r="11" spans="1:2">
      <c r="A11" s="1">
        <v>43210</v>
      </c>
      <c r="B11">
        <v>4.5199999999999997E-2</v>
      </c>
    </row>
    <row r="12" spans="1:2">
      <c r="A12" s="1">
        <v>43209</v>
      </c>
      <c r="B12">
        <v>4.3299999999999998E-2</v>
      </c>
    </row>
    <row r="13" spans="1:2">
      <c r="A13" s="1">
        <v>43208</v>
      </c>
      <c r="B13">
        <v>2.81E-2</v>
      </c>
    </row>
    <row r="14" spans="1:2">
      <c r="A14" s="1">
        <v>43207</v>
      </c>
      <c r="B14">
        <v>2.35E-2</v>
      </c>
    </row>
    <row r="15" spans="1:2">
      <c r="A15" s="1">
        <v>43206</v>
      </c>
      <c r="B15">
        <v>3.1199999999999999E-2</v>
      </c>
    </row>
    <row r="16" spans="1:2">
      <c r="A16" s="1">
        <v>43203</v>
      </c>
      <c r="B16">
        <v>3.1399999999999997E-2</v>
      </c>
    </row>
    <row r="17" spans="1:2">
      <c r="A17" s="1">
        <v>43202</v>
      </c>
      <c r="B17">
        <v>3.1099999999999999E-2</v>
      </c>
    </row>
    <row r="18" spans="1:2">
      <c r="A18" s="1">
        <v>43201</v>
      </c>
      <c r="B18">
        <v>3.0499999999999999E-2</v>
      </c>
    </row>
    <row r="19" spans="1:2">
      <c r="A19" s="1">
        <v>43200</v>
      </c>
      <c r="B19">
        <v>3.44E-2</v>
      </c>
    </row>
    <row r="20" spans="1:2">
      <c r="A20" s="1">
        <v>43199</v>
      </c>
      <c r="B20">
        <v>2.7E-2</v>
      </c>
    </row>
    <row r="21" spans="1:2">
      <c r="A21" s="1">
        <v>43196</v>
      </c>
      <c r="B21">
        <v>2.2499999999999999E-2</v>
      </c>
    </row>
    <row r="22" spans="1:2">
      <c r="A22" s="1">
        <v>43195</v>
      </c>
      <c r="B22">
        <v>2.9499999999999998E-2</v>
      </c>
    </row>
    <row r="23" spans="1:2">
      <c r="A23" s="1">
        <v>43194</v>
      </c>
      <c r="B23">
        <v>1.89E-2</v>
      </c>
    </row>
    <row r="24" spans="1:2">
      <c r="A24" s="1">
        <v>43193</v>
      </c>
      <c r="B24">
        <v>2.1000000000000001E-2</v>
      </c>
    </row>
    <row r="25" spans="1:2">
      <c r="A25" s="1">
        <v>43192</v>
      </c>
      <c r="B25">
        <v>1.7500000000000002E-2</v>
      </c>
    </row>
    <row r="26" spans="1:2">
      <c r="A26" s="1">
        <v>43188</v>
      </c>
      <c r="B26">
        <v>1.72E-2</v>
      </c>
    </row>
    <row r="27" spans="1:2">
      <c r="A27" s="1">
        <v>43187</v>
      </c>
      <c r="B27">
        <v>1.9300000000000001E-2</v>
      </c>
    </row>
    <row r="28" spans="1:2">
      <c r="A28" s="1">
        <v>43186</v>
      </c>
      <c r="B28">
        <v>2.1000000000000001E-2</v>
      </c>
    </row>
    <row r="29" spans="1:2">
      <c r="A29" s="1">
        <v>43185</v>
      </c>
      <c r="B29">
        <v>3.1099999999999999E-2</v>
      </c>
    </row>
    <row r="30" spans="1:2">
      <c r="A30" s="1">
        <v>43182</v>
      </c>
      <c r="B30">
        <v>3.3500000000000002E-2</v>
      </c>
    </row>
    <row r="31" spans="1:2">
      <c r="A31" s="1">
        <v>43181</v>
      </c>
      <c r="B31">
        <v>3.0499999999999999E-2</v>
      </c>
    </row>
    <row r="32" spans="1:2">
      <c r="A32" s="1">
        <v>43180</v>
      </c>
      <c r="B32">
        <v>5.0999999999999997E-2</v>
      </c>
    </row>
    <row r="33" spans="1:2">
      <c r="A33" s="1">
        <v>43179</v>
      </c>
      <c r="B33">
        <v>4.5499999999999999E-2</v>
      </c>
    </row>
    <row r="34" spans="1:2">
      <c r="A34" s="1">
        <v>43178</v>
      </c>
      <c r="B34">
        <v>4.2799999999999998E-2</v>
      </c>
    </row>
    <row r="35" spans="1:2">
      <c r="A35" s="1">
        <v>43175</v>
      </c>
      <c r="B35">
        <v>3.8199999999999998E-2</v>
      </c>
    </row>
    <row r="36" spans="1:2">
      <c r="A36" s="1">
        <v>43174</v>
      </c>
      <c r="B36">
        <v>0.04</v>
      </c>
    </row>
    <row r="37" spans="1:2">
      <c r="A37" s="1">
        <v>43173</v>
      </c>
      <c r="B37">
        <v>4.8000000000000001E-2</v>
      </c>
    </row>
    <row r="38" spans="1:2">
      <c r="A38" s="1">
        <v>43172</v>
      </c>
      <c r="B38">
        <v>6.25E-2</v>
      </c>
    </row>
    <row r="39" spans="1:2">
      <c r="A39" s="1">
        <v>43171</v>
      </c>
      <c r="B39">
        <v>6.8599999999999994E-2</v>
      </c>
    </row>
    <row r="40" spans="1:2">
      <c r="A40" s="1">
        <v>43168</v>
      </c>
      <c r="B40">
        <v>8.0299999999999996E-2</v>
      </c>
    </row>
    <row r="41" spans="1:2">
      <c r="A41" s="1">
        <v>43167</v>
      </c>
      <c r="B41">
        <v>7.2499999999999995E-2</v>
      </c>
    </row>
    <row r="42" spans="1:2">
      <c r="A42" s="1">
        <v>43166</v>
      </c>
      <c r="B42">
        <v>7.85E-2</v>
      </c>
    </row>
    <row r="43" spans="1:2">
      <c r="A43" s="1">
        <v>43165</v>
      </c>
      <c r="B43">
        <v>8.1000000000000003E-2</v>
      </c>
    </row>
    <row r="44" spans="1:2">
      <c r="A44" s="1">
        <v>43164</v>
      </c>
      <c r="B44">
        <v>7.3999999999999996E-2</v>
      </c>
    </row>
    <row r="45" spans="1:2">
      <c r="A45" s="1">
        <v>43161</v>
      </c>
      <c r="B45">
        <v>7.2700000000000001E-2</v>
      </c>
    </row>
    <row r="46" spans="1:2">
      <c r="A46" s="1">
        <v>43160</v>
      </c>
      <c r="B46">
        <v>7.2300000000000003E-2</v>
      </c>
    </row>
    <row r="47" spans="1:2">
      <c r="A47" s="1">
        <v>43159</v>
      </c>
      <c r="B47">
        <v>7.85E-2</v>
      </c>
    </row>
    <row r="48" spans="1:2">
      <c r="A48" s="1">
        <v>43158</v>
      </c>
      <c r="B48">
        <v>8.5000000000000006E-2</v>
      </c>
    </row>
    <row r="49" spans="1:2">
      <c r="A49" s="1">
        <v>43157</v>
      </c>
      <c r="B49">
        <v>8.4000000000000005E-2</v>
      </c>
    </row>
    <row r="50" spans="1:2">
      <c r="A50" s="1">
        <v>43154</v>
      </c>
      <c r="B50">
        <v>7.6999999999999999E-2</v>
      </c>
    </row>
    <row r="51" spans="1:2">
      <c r="A51" s="1">
        <v>43153</v>
      </c>
      <c r="B51">
        <v>8.8800000000000004E-2</v>
      </c>
    </row>
    <row r="52" spans="1:2">
      <c r="A52" s="1">
        <v>43152</v>
      </c>
      <c r="B52">
        <v>8.6800000000000002E-2</v>
      </c>
    </row>
    <row r="53" spans="1:2">
      <c r="A53" s="1">
        <v>43151</v>
      </c>
      <c r="B53">
        <v>8.7999999999999995E-2</v>
      </c>
    </row>
    <row r="54" spans="1:2">
      <c r="A54" s="1">
        <v>43150</v>
      </c>
      <c r="B54">
        <v>8.7999999999999995E-2</v>
      </c>
    </row>
    <row r="55" spans="1:2">
      <c r="A55" s="1">
        <v>43147</v>
      </c>
      <c r="B55">
        <v>7.7299999999999994E-2</v>
      </c>
    </row>
    <row r="56" spans="1:2">
      <c r="A56" s="1">
        <v>43146</v>
      </c>
      <c r="B56">
        <v>8.8800000000000004E-2</v>
      </c>
    </row>
    <row r="57" spans="1:2">
      <c r="A57" s="1">
        <v>43145</v>
      </c>
      <c r="B57">
        <v>8.1600000000000006E-2</v>
      </c>
    </row>
    <row r="58" spans="1:2">
      <c r="A58" s="1">
        <v>43144</v>
      </c>
      <c r="B58">
        <v>7.2999999999999995E-2</v>
      </c>
    </row>
    <row r="59" spans="1:2">
      <c r="A59" s="1">
        <v>43143</v>
      </c>
      <c r="B59">
        <v>7.85E-2</v>
      </c>
    </row>
    <row r="60" spans="1:2">
      <c r="A60" s="1">
        <v>43140</v>
      </c>
      <c r="B60">
        <v>7.6499999999999999E-2</v>
      </c>
    </row>
    <row r="61" spans="1:2">
      <c r="A61" s="1">
        <v>43139</v>
      </c>
      <c r="B61">
        <v>7.9000000000000001E-2</v>
      </c>
    </row>
    <row r="62" spans="1:2">
      <c r="A62" s="1">
        <v>43138</v>
      </c>
      <c r="B62">
        <v>8.3000000000000004E-2</v>
      </c>
    </row>
    <row r="63" spans="1:2">
      <c r="A63" s="1">
        <v>43137</v>
      </c>
      <c r="B63">
        <v>6.8000000000000005E-2</v>
      </c>
    </row>
    <row r="64" spans="1:2">
      <c r="A64" s="1">
        <v>43136</v>
      </c>
      <c r="B64">
        <v>7.9000000000000001E-2</v>
      </c>
    </row>
    <row r="65" spans="1:2">
      <c r="A65" s="1">
        <v>43133</v>
      </c>
      <c r="B65">
        <v>8.8499999999999995E-2</v>
      </c>
    </row>
    <row r="66" spans="1:2">
      <c r="A66" s="1">
        <v>43132</v>
      </c>
      <c r="B66">
        <v>7.3400000000000007E-2</v>
      </c>
    </row>
    <row r="67" spans="1:2">
      <c r="A67" s="1">
        <v>43131</v>
      </c>
      <c r="B67">
        <v>8.3099999999999993E-2</v>
      </c>
    </row>
    <row r="68" spans="1:2">
      <c r="A68" s="1">
        <v>43130</v>
      </c>
      <c r="B68">
        <v>7.9500000000000001E-2</v>
      </c>
    </row>
    <row r="69" spans="1:2">
      <c r="A69" s="1">
        <v>43129</v>
      </c>
      <c r="B69">
        <v>0.09</v>
      </c>
    </row>
    <row r="70" spans="1:2">
      <c r="A70" s="1">
        <v>43126</v>
      </c>
      <c r="B70">
        <v>7.9100000000000004E-2</v>
      </c>
    </row>
    <row r="71" spans="1:2">
      <c r="A71" s="1">
        <v>43125</v>
      </c>
      <c r="B71">
        <v>5.7500000000000002E-2</v>
      </c>
    </row>
    <row r="72" spans="1:2">
      <c r="A72" s="1">
        <v>43124</v>
      </c>
      <c r="B72">
        <v>4.4999999999999998E-2</v>
      </c>
    </row>
    <row r="73" spans="1:2">
      <c r="A73" s="1">
        <v>43123</v>
      </c>
      <c r="B73">
        <v>4.1000000000000002E-2</v>
      </c>
    </row>
    <row r="74" spans="1:2">
      <c r="A74" s="1">
        <v>43122</v>
      </c>
      <c r="B74">
        <v>4.2000000000000003E-2</v>
      </c>
    </row>
    <row r="75" spans="1:2">
      <c r="A75" s="1">
        <v>43119</v>
      </c>
      <c r="B75">
        <v>3.95E-2</v>
      </c>
    </row>
    <row r="76" spans="1:2">
      <c r="A76" s="1">
        <v>43118</v>
      </c>
      <c r="B76">
        <v>4.5999999999999999E-2</v>
      </c>
    </row>
    <row r="77" spans="1:2">
      <c r="A77" s="1">
        <v>43117</v>
      </c>
      <c r="B77">
        <v>4.5999999999999999E-2</v>
      </c>
    </row>
    <row r="78" spans="1:2">
      <c r="A78" s="1">
        <v>43116</v>
      </c>
      <c r="B78">
        <v>4.65E-2</v>
      </c>
    </row>
    <row r="79" spans="1:2">
      <c r="A79" s="1">
        <v>43115</v>
      </c>
      <c r="B79">
        <v>5.8999999999999997E-2</v>
      </c>
    </row>
    <row r="80" spans="1:2">
      <c r="A80" s="1">
        <v>43112</v>
      </c>
      <c r="B80">
        <v>5.3499999999999999E-2</v>
      </c>
    </row>
    <row r="81" spans="1:2">
      <c r="A81" s="1">
        <v>43111</v>
      </c>
      <c r="B81">
        <v>4.3999999999999997E-2</v>
      </c>
    </row>
    <row r="82" spans="1:2">
      <c r="A82" s="1">
        <v>43110</v>
      </c>
      <c r="B82">
        <v>1.2500000000000001E-2</v>
      </c>
    </row>
    <row r="83" spans="1:2">
      <c r="A83" s="1">
        <v>43109</v>
      </c>
      <c r="B83">
        <v>2E-3</v>
      </c>
    </row>
    <row r="84" spans="1:2">
      <c r="A84" s="1">
        <v>43108</v>
      </c>
      <c r="B84">
        <v>-1.01E-2</v>
      </c>
    </row>
    <row r="85" spans="1:2">
      <c r="A85" s="1">
        <v>43105</v>
      </c>
      <c r="B85">
        <v>-2.9999999999999997E-4</v>
      </c>
    </row>
    <row r="86" spans="1:2">
      <c r="A86" s="1">
        <v>43104</v>
      </c>
      <c r="B86">
        <v>3.0000000000000001E-3</v>
      </c>
    </row>
    <row r="87" spans="1:2">
      <c r="A87" s="1">
        <v>43103</v>
      </c>
      <c r="B87">
        <v>2E-3</v>
      </c>
    </row>
    <row r="88" spans="1:2">
      <c r="A88" s="1">
        <v>43102</v>
      </c>
      <c r="B88">
        <v>6.0000000000000001E-3</v>
      </c>
    </row>
    <row r="89" spans="1:2">
      <c r="A89" s="1">
        <v>43101</v>
      </c>
      <c r="B89">
        <v>1.2E-2</v>
      </c>
    </row>
    <row r="90" spans="1:2">
      <c r="A90" s="1">
        <v>43098</v>
      </c>
      <c r="B90">
        <v>1.2999999999999999E-2</v>
      </c>
    </row>
    <row r="91" spans="1:2">
      <c r="A91" s="1">
        <v>43097</v>
      </c>
      <c r="B91">
        <v>7.0000000000000001E-3</v>
      </c>
    </row>
    <row r="92" spans="1:2">
      <c r="A92" s="1">
        <v>43096</v>
      </c>
      <c r="B92">
        <v>-4.4999999999999997E-3</v>
      </c>
    </row>
    <row r="93" spans="1:2">
      <c r="A93" s="1">
        <v>43095</v>
      </c>
      <c r="B93">
        <v>3.3E-3</v>
      </c>
    </row>
    <row r="94" spans="1:2">
      <c r="A94" s="1">
        <v>43094</v>
      </c>
      <c r="B94">
        <v>4.4999999999999997E-3</v>
      </c>
    </row>
    <row r="95" spans="1:2">
      <c r="A95" s="1">
        <v>43091</v>
      </c>
      <c r="B95">
        <v>6.0000000000000001E-3</v>
      </c>
    </row>
    <row r="96" spans="1:2">
      <c r="A96" s="1">
        <v>43090</v>
      </c>
      <c r="B96">
        <v>-9.2999999999999992E-3</v>
      </c>
    </row>
    <row r="97" spans="1:2">
      <c r="A97" s="1">
        <v>43089</v>
      </c>
      <c r="B97">
        <v>-1.7899999999999999E-2</v>
      </c>
    </row>
    <row r="98" spans="1:2">
      <c r="A98" s="1">
        <v>43088</v>
      </c>
      <c r="B98">
        <v>-3.9E-2</v>
      </c>
    </row>
    <row r="99" spans="1:2">
      <c r="A99" s="1">
        <v>43087</v>
      </c>
      <c r="B99">
        <v>-5.5E-2</v>
      </c>
    </row>
    <row r="100" spans="1:2">
      <c r="A100" s="1">
        <v>43084</v>
      </c>
      <c r="B100">
        <v>-6.25E-2</v>
      </c>
    </row>
    <row r="101" spans="1:2">
      <c r="A101" s="1">
        <v>43083</v>
      </c>
      <c r="B101">
        <v>-6.2E-2</v>
      </c>
    </row>
    <row r="102" spans="1:2">
      <c r="A102" s="1">
        <v>43082</v>
      </c>
      <c r="B102">
        <v>-6.8099999999999994E-2</v>
      </c>
    </row>
    <row r="103" spans="1:2">
      <c r="A103" s="1">
        <v>43081</v>
      </c>
      <c r="B103">
        <v>-6.7299999999999999E-2</v>
      </c>
    </row>
    <row r="104" spans="1:2">
      <c r="A104" s="1">
        <v>43080</v>
      </c>
      <c r="B104">
        <v>-6.83E-2</v>
      </c>
    </row>
    <row r="105" spans="1:2">
      <c r="A105" s="1">
        <v>43077</v>
      </c>
      <c r="B105">
        <v>-7.5899999999999995E-2</v>
      </c>
    </row>
    <row r="106" spans="1:2">
      <c r="A106" s="1">
        <v>43076</v>
      </c>
      <c r="B106">
        <v>-7.5600000000000001E-2</v>
      </c>
    </row>
    <row r="107" spans="1:2">
      <c r="A107" s="1">
        <v>43075</v>
      </c>
      <c r="B107">
        <v>-7.51E-2</v>
      </c>
    </row>
    <row r="108" spans="1:2">
      <c r="A108" s="1">
        <v>43074</v>
      </c>
      <c r="B108">
        <v>-7.8100000000000003E-2</v>
      </c>
    </row>
    <row r="109" spans="1:2">
      <c r="A109" s="1">
        <v>43073</v>
      </c>
      <c r="B109">
        <v>-6.2E-2</v>
      </c>
    </row>
    <row r="110" spans="1:2">
      <c r="A110" s="1">
        <v>43070</v>
      </c>
      <c r="B110">
        <v>-6.7299999999999999E-2</v>
      </c>
    </row>
    <row r="111" spans="1:2">
      <c r="A111" s="1">
        <v>43069</v>
      </c>
      <c r="B111">
        <v>-4.4999999999999998E-2</v>
      </c>
    </row>
    <row r="112" spans="1:2">
      <c r="A112" s="1">
        <v>43068</v>
      </c>
      <c r="B112">
        <v>-0.05</v>
      </c>
    </row>
    <row r="113" spans="1:2">
      <c r="A113" s="1">
        <v>43067</v>
      </c>
      <c r="B113">
        <v>-6.9199999999999998E-2</v>
      </c>
    </row>
    <row r="114" spans="1:2">
      <c r="A114" s="1">
        <v>43066</v>
      </c>
      <c r="B114">
        <v>-6.1400000000000003E-2</v>
      </c>
    </row>
    <row r="115" spans="1:2">
      <c r="A115" s="1">
        <v>43063</v>
      </c>
      <c r="B115">
        <v>-5.8299999999999998E-2</v>
      </c>
    </row>
    <row r="116" spans="1:2">
      <c r="A116" s="1">
        <v>43062</v>
      </c>
      <c r="B116">
        <v>-6.5000000000000002E-2</v>
      </c>
    </row>
    <row r="117" spans="1:2">
      <c r="A117" s="1">
        <v>43061</v>
      </c>
      <c r="B117">
        <v>-7.1599999999999997E-2</v>
      </c>
    </row>
    <row r="118" spans="1:2">
      <c r="A118" s="1">
        <v>43060</v>
      </c>
      <c r="B118">
        <v>-7.4999999999999997E-2</v>
      </c>
    </row>
    <row r="119" spans="1:2">
      <c r="A119" s="1">
        <v>43059</v>
      </c>
      <c r="B119">
        <v>-7.1999999999999995E-2</v>
      </c>
    </row>
    <row r="120" spans="1:2">
      <c r="A120" s="1">
        <v>43056</v>
      </c>
      <c r="B120">
        <v>-8.1100000000000005E-2</v>
      </c>
    </row>
    <row r="121" spans="1:2">
      <c r="A121" s="1">
        <v>43055</v>
      </c>
      <c r="B121">
        <v>-7.3899999999999993E-2</v>
      </c>
    </row>
    <row r="122" spans="1:2">
      <c r="A122" s="1">
        <v>43054</v>
      </c>
      <c r="B122">
        <v>-8.1699999999999995E-2</v>
      </c>
    </row>
    <row r="123" spans="1:2">
      <c r="A123" s="1">
        <v>43053</v>
      </c>
      <c r="B123">
        <v>-7.5999999999999998E-2</v>
      </c>
    </row>
    <row r="124" spans="1:2">
      <c r="A124" s="1">
        <v>43052</v>
      </c>
      <c r="B124">
        <v>-7.0999999999999994E-2</v>
      </c>
    </row>
    <row r="125" spans="1:2">
      <c r="A125" s="1">
        <v>43049</v>
      </c>
      <c r="B125">
        <v>-7.4999999999999997E-2</v>
      </c>
    </row>
    <row r="126" spans="1:2">
      <c r="A126" s="1">
        <v>43048</v>
      </c>
      <c r="B126">
        <v>-8.4099999999999994E-2</v>
      </c>
    </row>
    <row r="127" spans="1:2">
      <c r="A127" s="1">
        <v>43047</v>
      </c>
      <c r="B127">
        <v>-9.2999999999999999E-2</v>
      </c>
    </row>
    <row r="128" spans="1:2">
      <c r="A128" s="1">
        <v>43046</v>
      </c>
      <c r="B128">
        <v>-9.1499999999999998E-2</v>
      </c>
    </row>
    <row r="129" spans="1:2">
      <c r="A129" s="1">
        <v>43045</v>
      </c>
      <c r="B129">
        <v>-8.2799999999999999E-2</v>
      </c>
    </row>
    <row r="130" spans="1:2">
      <c r="A130" s="1">
        <v>43042</v>
      </c>
      <c r="B130">
        <v>-8.3099999999999993E-2</v>
      </c>
    </row>
    <row r="131" spans="1:2">
      <c r="A131" s="1">
        <v>43041</v>
      </c>
      <c r="B131">
        <v>-8.2100000000000006E-2</v>
      </c>
    </row>
    <row r="132" spans="1:2">
      <c r="A132" s="1">
        <v>43040</v>
      </c>
      <c r="B132">
        <v>-7.7399999999999997E-2</v>
      </c>
    </row>
    <row r="133" spans="1:2">
      <c r="A133" s="1">
        <v>43039</v>
      </c>
      <c r="B133">
        <v>-8.4099999999999994E-2</v>
      </c>
    </row>
    <row r="134" spans="1:2">
      <c r="A134" s="1">
        <v>43038</v>
      </c>
      <c r="B134">
        <v>-8.2199999999999995E-2</v>
      </c>
    </row>
    <row r="135" spans="1:2">
      <c r="A135" s="1">
        <v>43035</v>
      </c>
      <c r="B135">
        <v>-7.6999999999999999E-2</v>
      </c>
    </row>
    <row r="136" spans="1:2">
      <c r="A136" s="1">
        <v>43034</v>
      </c>
      <c r="B136">
        <v>-6.7000000000000004E-2</v>
      </c>
    </row>
    <row r="137" spans="1:2">
      <c r="A137" s="1">
        <v>43033</v>
      </c>
      <c r="B137">
        <v>-3.9699999999999999E-2</v>
      </c>
    </row>
    <row r="138" spans="1:2">
      <c r="A138" s="1">
        <v>43032</v>
      </c>
      <c r="B138">
        <v>-4.6399999999999997E-2</v>
      </c>
    </row>
    <row r="139" spans="1:2">
      <c r="A139" s="1">
        <v>43031</v>
      </c>
      <c r="B139">
        <v>-6.1600000000000002E-2</v>
      </c>
    </row>
    <row r="140" spans="1:2">
      <c r="A140" s="1">
        <v>43028</v>
      </c>
      <c r="B140">
        <v>-4.9000000000000002E-2</v>
      </c>
    </row>
    <row r="141" spans="1:2">
      <c r="A141" s="1">
        <v>43027</v>
      </c>
      <c r="B141">
        <v>-6.6000000000000003E-2</v>
      </c>
    </row>
    <row r="142" spans="1:2">
      <c r="A142" s="1">
        <v>43026</v>
      </c>
      <c r="B142">
        <v>-6.7000000000000004E-2</v>
      </c>
    </row>
    <row r="143" spans="1:2">
      <c r="A143" s="1">
        <v>43025</v>
      </c>
      <c r="B143">
        <v>-7.4999999999999997E-2</v>
      </c>
    </row>
    <row r="144" spans="1:2">
      <c r="A144" s="1">
        <v>43024</v>
      </c>
      <c r="B144">
        <v>-7.0000000000000007E-2</v>
      </c>
    </row>
    <row r="145" spans="1:2">
      <c r="A145" s="1">
        <v>43021</v>
      </c>
      <c r="B145">
        <v>-6.5500000000000003E-2</v>
      </c>
    </row>
    <row r="146" spans="1:2">
      <c r="A146" s="1">
        <v>43020</v>
      </c>
      <c r="B146">
        <v>-5.0500000000000003E-2</v>
      </c>
    </row>
    <row r="147" spans="1:2">
      <c r="A147" s="1">
        <v>43019</v>
      </c>
      <c r="B147">
        <v>-0.04</v>
      </c>
    </row>
    <row r="148" spans="1:2">
      <c r="A148" s="1">
        <v>43018</v>
      </c>
      <c r="B148">
        <v>-5.4199999999999998E-2</v>
      </c>
    </row>
    <row r="149" spans="1:2">
      <c r="A149" s="1">
        <v>43017</v>
      </c>
      <c r="B149">
        <v>-4.5999999999999999E-2</v>
      </c>
    </row>
    <row r="150" spans="1:2">
      <c r="A150" s="1">
        <v>43014</v>
      </c>
      <c r="B150">
        <v>-3.5000000000000003E-2</v>
      </c>
    </row>
    <row r="151" spans="1:2">
      <c r="A151" s="1">
        <v>43013</v>
      </c>
      <c r="B151">
        <v>-4.4600000000000001E-2</v>
      </c>
    </row>
    <row r="152" spans="1:2">
      <c r="A152" s="1">
        <v>43012</v>
      </c>
      <c r="B152">
        <v>-4.5999999999999999E-2</v>
      </c>
    </row>
    <row r="153" spans="1:2">
      <c r="A153" s="1">
        <v>43011</v>
      </c>
      <c r="B153">
        <v>-4.5999999999999999E-2</v>
      </c>
    </row>
    <row r="154" spans="1:2">
      <c r="A154" s="1">
        <v>43010</v>
      </c>
      <c r="B154">
        <v>-4.3999999999999997E-2</v>
      </c>
    </row>
    <row r="155" spans="1:2">
      <c r="A155" s="1">
        <v>43007</v>
      </c>
      <c r="B155">
        <v>-4.3499999999999997E-2</v>
      </c>
    </row>
    <row r="156" spans="1:2">
      <c r="A156" s="1">
        <v>43006</v>
      </c>
      <c r="B156">
        <v>-4.4900000000000002E-2</v>
      </c>
    </row>
    <row r="157" spans="1:2">
      <c r="A157" s="1">
        <v>43005</v>
      </c>
      <c r="B157">
        <v>-4.5400000000000003E-2</v>
      </c>
    </row>
    <row r="158" spans="1:2">
      <c r="A158" s="1">
        <v>43004</v>
      </c>
      <c r="B158">
        <v>-0.06</v>
      </c>
    </row>
    <row r="159" spans="1:2">
      <c r="A159" s="1">
        <v>43003</v>
      </c>
      <c r="B159">
        <v>-6.4000000000000001E-2</v>
      </c>
    </row>
    <row r="160" spans="1:2">
      <c r="A160" s="1">
        <v>43000</v>
      </c>
      <c r="B160">
        <v>-3.8199999999999998E-2</v>
      </c>
    </row>
    <row r="161" spans="1:2">
      <c r="A161" s="1">
        <v>42999</v>
      </c>
      <c r="B161">
        <v>-5.0299999999999997E-2</v>
      </c>
    </row>
    <row r="162" spans="1:2">
      <c r="A162" s="1">
        <v>42998</v>
      </c>
      <c r="B162">
        <v>-6.4299999999999996E-2</v>
      </c>
    </row>
    <row r="163" spans="1:2">
      <c r="A163" s="1">
        <v>42997</v>
      </c>
      <c r="B163">
        <v>-5.6000000000000001E-2</v>
      </c>
    </row>
    <row r="164" spans="1:2">
      <c r="A164" s="1">
        <v>42996</v>
      </c>
      <c r="B164">
        <v>-5.1999999999999998E-2</v>
      </c>
    </row>
    <row r="165" spans="1:2">
      <c r="A165" s="1">
        <v>42993</v>
      </c>
      <c r="B165">
        <v>-5.6500000000000002E-2</v>
      </c>
    </row>
    <row r="166" spans="1:2">
      <c r="A166" s="1">
        <v>42992</v>
      </c>
      <c r="B166">
        <v>-6.9599999999999995E-2</v>
      </c>
    </row>
    <row r="167" spans="1:2">
      <c r="A167" s="1">
        <v>42991</v>
      </c>
      <c r="B167">
        <v>-8.72E-2</v>
      </c>
    </row>
    <row r="168" spans="1:2">
      <c r="A168" s="1">
        <v>42990</v>
      </c>
      <c r="B168">
        <v>-8.4000000000000005E-2</v>
      </c>
    </row>
    <row r="169" spans="1:2">
      <c r="A169" s="1">
        <v>42989</v>
      </c>
      <c r="B169">
        <v>-9.9599999999999994E-2</v>
      </c>
    </row>
    <row r="170" spans="1:2">
      <c r="A170" s="1">
        <v>42986</v>
      </c>
      <c r="B170">
        <v>-0.106</v>
      </c>
    </row>
    <row r="171" spans="1:2">
      <c r="A171" s="1">
        <v>42985</v>
      </c>
      <c r="B171">
        <v>-0.1152</v>
      </c>
    </row>
    <row r="172" spans="1:2">
      <c r="A172" s="1">
        <v>42984</v>
      </c>
      <c r="B172">
        <v>-8.8999999999999996E-2</v>
      </c>
    </row>
    <row r="173" spans="1:2">
      <c r="A173" s="1">
        <v>42983</v>
      </c>
      <c r="B173">
        <v>-0.1186</v>
      </c>
    </row>
    <row r="174" spans="1:2">
      <c r="A174" s="1">
        <v>42982</v>
      </c>
      <c r="B174">
        <v>-9.2999999999999999E-2</v>
      </c>
    </row>
    <row r="175" spans="1:2">
      <c r="A175" s="1">
        <v>42979</v>
      </c>
      <c r="B175">
        <v>-8.7999999999999995E-2</v>
      </c>
    </row>
    <row r="176" spans="1:2">
      <c r="A176" s="1">
        <v>42978</v>
      </c>
      <c r="B176">
        <v>-9.0800000000000006E-2</v>
      </c>
    </row>
    <row r="177" spans="1:2">
      <c r="A177" s="1">
        <v>42977</v>
      </c>
      <c r="B177">
        <v>-8.5999999999999993E-2</v>
      </c>
    </row>
    <row r="178" spans="1:2">
      <c r="A178" s="1">
        <v>42976</v>
      </c>
      <c r="B178">
        <v>-8.5999999999999993E-2</v>
      </c>
    </row>
    <row r="179" spans="1:2">
      <c r="A179" s="1">
        <v>42975</v>
      </c>
      <c r="B179">
        <v>-7.0300000000000001E-2</v>
      </c>
    </row>
    <row r="180" spans="1:2">
      <c r="A180" s="1">
        <v>42972</v>
      </c>
      <c r="B180">
        <v>-6.5799999999999997E-2</v>
      </c>
    </row>
    <row r="181" spans="1:2">
      <c r="A181" s="1">
        <v>42971</v>
      </c>
      <c r="B181">
        <v>-7.4499999999999997E-2</v>
      </c>
    </row>
    <row r="182" spans="1:2">
      <c r="A182" s="1">
        <v>42970</v>
      </c>
      <c r="B182">
        <v>-7.7499999999999999E-2</v>
      </c>
    </row>
    <row r="183" spans="1:2">
      <c r="A183" s="1">
        <v>42969</v>
      </c>
      <c r="B183">
        <v>-7.2999999999999995E-2</v>
      </c>
    </row>
    <row r="184" spans="1:2">
      <c r="A184" s="1">
        <v>42968</v>
      </c>
      <c r="B184">
        <v>-7.0999999999999994E-2</v>
      </c>
    </row>
    <row r="185" spans="1:2">
      <c r="A185" s="1">
        <v>42965</v>
      </c>
      <c r="B185">
        <v>-6.3E-2</v>
      </c>
    </row>
    <row r="186" spans="1:2">
      <c r="A186" s="1">
        <v>42964</v>
      </c>
      <c r="B186">
        <v>-6.6600000000000006E-2</v>
      </c>
    </row>
    <row r="187" spans="1:2">
      <c r="A187" s="1">
        <v>42963</v>
      </c>
      <c r="B187">
        <v>-6.5100000000000005E-2</v>
      </c>
    </row>
    <row r="188" spans="1:2">
      <c r="A188" s="1">
        <v>42962</v>
      </c>
      <c r="B188">
        <v>-5.4600000000000003E-2</v>
      </c>
    </row>
    <row r="189" spans="1:2">
      <c r="A189" s="1">
        <v>42961</v>
      </c>
      <c r="B189">
        <v>-6.4500000000000002E-2</v>
      </c>
    </row>
    <row r="190" spans="1:2">
      <c r="A190" s="1">
        <v>42958</v>
      </c>
      <c r="B190">
        <v>-7.0400000000000004E-2</v>
      </c>
    </row>
    <row r="191" spans="1:2">
      <c r="A191" s="1">
        <v>42957</v>
      </c>
      <c r="B191">
        <v>-6.9000000000000006E-2</v>
      </c>
    </row>
    <row r="192" spans="1:2">
      <c r="A192" s="1">
        <v>42956</v>
      </c>
      <c r="B192">
        <v>-4.7100000000000003E-2</v>
      </c>
    </row>
    <row r="193" spans="1:2">
      <c r="A193" s="1">
        <v>42955</v>
      </c>
      <c r="B193">
        <v>-4.3200000000000002E-2</v>
      </c>
    </row>
    <row r="194" spans="1:2">
      <c r="A194" s="1">
        <v>42954</v>
      </c>
      <c r="B194">
        <v>-4.2599999999999999E-2</v>
      </c>
    </row>
    <row r="195" spans="1:2">
      <c r="A195" s="1">
        <v>42951</v>
      </c>
      <c r="B195">
        <v>-4.1000000000000002E-2</v>
      </c>
    </row>
    <row r="196" spans="1:2">
      <c r="A196" s="1">
        <v>42950</v>
      </c>
      <c r="B196">
        <v>-4.87E-2</v>
      </c>
    </row>
    <row r="197" spans="1:2">
      <c r="A197" s="1">
        <v>42949</v>
      </c>
      <c r="B197">
        <v>-3.78E-2</v>
      </c>
    </row>
    <row r="198" spans="1:2">
      <c r="A198" s="1">
        <v>42948</v>
      </c>
      <c r="B198">
        <v>-4.2000000000000003E-2</v>
      </c>
    </row>
    <row r="199" spans="1:2">
      <c r="A199" s="1">
        <v>42947</v>
      </c>
      <c r="B199">
        <v>-2.18E-2</v>
      </c>
    </row>
    <row r="200" spans="1:2">
      <c r="A200" s="1">
        <v>42944</v>
      </c>
      <c r="B200">
        <v>-2.5999999999999999E-2</v>
      </c>
    </row>
    <row r="201" spans="1:2">
      <c r="A201" s="1">
        <v>42943</v>
      </c>
      <c r="B201">
        <v>-3.1E-2</v>
      </c>
    </row>
    <row r="202" spans="1:2">
      <c r="A202" s="1">
        <v>42942</v>
      </c>
      <c r="B202">
        <v>-3.2500000000000001E-2</v>
      </c>
    </row>
    <row r="203" spans="1:2">
      <c r="A203" s="1">
        <v>42941</v>
      </c>
      <c r="B203">
        <v>-2.8899999999999999E-2</v>
      </c>
    </row>
    <row r="204" spans="1:2">
      <c r="A204" s="1">
        <v>42940</v>
      </c>
      <c r="B204">
        <v>-3.7999999999999999E-2</v>
      </c>
    </row>
    <row r="205" spans="1:2">
      <c r="A205" s="1">
        <v>42937</v>
      </c>
      <c r="B205">
        <v>-3.4000000000000002E-2</v>
      </c>
    </row>
    <row r="206" spans="1:2">
      <c r="A206" s="1">
        <v>42936</v>
      </c>
      <c r="B206">
        <v>-1.6E-2</v>
      </c>
    </row>
    <row r="207" spans="1:2">
      <c r="A207" s="1">
        <v>42935</v>
      </c>
      <c r="B207">
        <v>-1.38E-2</v>
      </c>
    </row>
    <row r="208" spans="1:2">
      <c r="A208" s="1">
        <v>42934</v>
      </c>
      <c r="B208">
        <v>-5.4000000000000003E-3</v>
      </c>
    </row>
    <row r="209" spans="1:2">
      <c r="A209" s="1">
        <v>42933</v>
      </c>
      <c r="B209">
        <v>2.0999999999999999E-3</v>
      </c>
    </row>
    <row r="210" spans="1:2">
      <c r="A210" s="1">
        <v>42930</v>
      </c>
      <c r="B210">
        <v>1.7999999999999999E-2</v>
      </c>
    </row>
    <row r="211" spans="1:2">
      <c r="A211" s="1">
        <v>42929</v>
      </c>
      <c r="B211">
        <v>6.9999999999999999E-4</v>
      </c>
    </row>
    <row r="212" spans="1:2">
      <c r="A212" s="1">
        <v>42928</v>
      </c>
      <c r="B212">
        <v>9.4000000000000004E-3</v>
      </c>
    </row>
    <row r="213" spans="1:2">
      <c r="A213" s="1">
        <v>42927</v>
      </c>
      <c r="B213">
        <v>1.5900000000000001E-2</v>
      </c>
    </row>
    <row r="214" spans="1:2">
      <c r="A214" s="1">
        <v>42926</v>
      </c>
      <c r="B214">
        <v>1.34E-2</v>
      </c>
    </row>
    <row r="215" spans="1:2">
      <c r="A215" s="1">
        <v>42923</v>
      </c>
      <c r="B215">
        <v>2.2800000000000001E-2</v>
      </c>
    </row>
    <row r="216" spans="1:2">
      <c r="A216" s="1">
        <v>42922</v>
      </c>
      <c r="B216">
        <v>2.35E-2</v>
      </c>
    </row>
    <row r="217" spans="1:2">
      <c r="A217" s="1">
        <v>42921</v>
      </c>
      <c r="B217">
        <v>-8.2000000000000007E-3</v>
      </c>
    </row>
    <row r="218" spans="1:2">
      <c r="A218" s="1">
        <v>42920</v>
      </c>
      <c r="B218">
        <v>-8.0000000000000002E-3</v>
      </c>
    </row>
    <row r="219" spans="1:2">
      <c r="A219" s="1">
        <v>42919</v>
      </c>
      <c r="B219">
        <v>1.9E-3</v>
      </c>
    </row>
    <row r="220" spans="1:2">
      <c r="A220" s="1">
        <v>42916</v>
      </c>
      <c r="B220">
        <v>1.8E-3</v>
      </c>
    </row>
    <row r="221" spans="1:2">
      <c r="A221" s="1">
        <v>42915</v>
      </c>
      <c r="B221">
        <v>-1.41E-2</v>
      </c>
    </row>
    <row r="222" spans="1:2">
      <c r="A222" s="1">
        <v>42914</v>
      </c>
      <c r="B222">
        <v>-3.4700000000000002E-2</v>
      </c>
    </row>
    <row r="223" spans="1:2">
      <c r="A223" s="1">
        <v>42913</v>
      </c>
      <c r="B223">
        <v>-3.8800000000000001E-2</v>
      </c>
    </row>
    <row r="224" spans="1:2">
      <c r="A224" s="1">
        <v>42912</v>
      </c>
      <c r="B224">
        <v>-8.4000000000000005E-2</v>
      </c>
    </row>
    <row r="225" spans="1:2">
      <c r="A225" s="1">
        <v>42909</v>
      </c>
      <c r="B225">
        <v>-8.2400000000000001E-2</v>
      </c>
    </row>
    <row r="226" spans="1:2">
      <c r="A226" s="1">
        <v>42908</v>
      </c>
      <c r="B226">
        <v>-9.7000000000000003E-2</v>
      </c>
    </row>
    <row r="227" spans="1:2">
      <c r="A227" s="1">
        <v>42907</v>
      </c>
      <c r="B227">
        <v>-9.4E-2</v>
      </c>
    </row>
    <row r="228" spans="1:2">
      <c r="A228" s="1">
        <v>42906</v>
      </c>
      <c r="B228">
        <v>-0.1032</v>
      </c>
    </row>
    <row r="229" spans="1:2">
      <c r="A229" s="1">
        <v>42905</v>
      </c>
      <c r="B229">
        <v>-0.09</v>
      </c>
    </row>
    <row r="230" spans="1:2">
      <c r="A230" s="1">
        <v>42902</v>
      </c>
      <c r="B230">
        <v>-9.8699999999999996E-2</v>
      </c>
    </row>
    <row r="231" spans="1:2">
      <c r="A231" s="1">
        <v>42901</v>
      </c>
      <c r="B231">
        <v>-8.9200000000000002E-2</v>
      </c>
    </row>
    <row r="232" spans="1:2">
      <c r="A232" s="1">
        <v>42900</v>
      </c>
      <c r="B232">
        <v>-0.104</v>
      </c>
    </row>
    <row r="233" spans="1:2">
      <c r="A233" s="1">
        <v>42899</v>
      </c>
      <c r="B233">
        <v>-9.7199999999999995E-2</v>
      </c>
    </row>
    <row r="234" spans="1:2">
      <c r="A234" s="1">
        <v>42898</v>
      </c>
      <c r="B234">
        <v>-0.10150000000000001</v>
      </c>
    </row>
    <row r="235" spans="1:2">
      <c r="A235" s="1">
        <v>42895</v>
      </c>
      <c r="B235">
        <v>-0.09</v>
      </c>
    </row>
    <row r="236" spans="1:2">
      <c r="A236" s="1">
        <v>42894</v>
      </c>
      <c r="B236">
        <v>-8.77E-2</v>
      </c>
    </row>
    <row r="237" spans="1:2">
      <c r="A237" s="1">
        <v>42893</v>
      </c>
      <c r="B237">
        <v>-7.9600000000000004E-2</v>
      </c>
    </row>
    <row r="238" spans="1:2">
      <c r="A238" s="1">
        <v>42892</v>
      </c>
      <c r="B238">
        <v>-7.6499999999999999E-2</v>
      </c>
    </row>
    <row r="239" spans="1:2">
      <c r="A239" s="1">
        <v>42891</v>
      </c>
      <c r="B239">
        <v>-6.6500000000000004E-2</v>
      </c>
    </row>
    <row r="240" spans="1:2">
      <c r="A240" s="1">
        <v>42888</v>
      </c>
      <c r="B240">
        <v>-6.9000000000000006E-2</v>
      </c>
    </row>
    <row r="241" spans="1:2">
      <c r="A241" s="1">
        <v>42887</v>
      </c>
      <c r="B241">
        <v>-6.9000000000000006E-2</v>
      </c>
    </row>
    <row r="242" spans="1:2">
      <c r="A242" s="1">
        <v>42886</v>
      </c>
      <c r="B242">
        <v>-7.4899999999999994E-2</v>
      </c>
    </row>
    <row r="243" spans="1:2">
      <c r="A243" s="1">
        <v>42885</v>
      </c>
      <c r="B243">
        <v>-7.0999999999999994E-2</v>
      </c>
    </row>
    <row r="244" spans="1:2">
      <c r="A244" s="1">
        <v>42884</v>
      </c>
      <c r="B244">
        <v>-6.6400000000000001E-2</v>
      </c>
    </row>
    <row r="245" spans="1:2">
      <c r="A245" s="1">
        <v>42881</v>
      </c>
      <c r="B245">
        <v>-5.16E-2</v>
      </c>
    </row>
    <row r="246" spans="1:2">
      <c r="A246" s="1">
        <v>42880</v>
      </c>
      <c r="B246">
        <v>-3.8699999999999998E-2</v>
      </c>
    </row>
    <row r="247" spans="1:2">
      <c r="A247" s="1">
        <v>42879</v>
      </c>
      <c r="B247">
        <v>-2.8000000000000001E-2</v>
      </c>
    </row>
    <row r="248" spans="1:2">
      <c r="A248" s="1">
        <v>42878</v>
      </c>
      <c r="B248">
        <v>-2.4899999999999999E-2</v>
      </c>
    </row>
    <row r="249" spans="1:2">
      <c r="A249" s="1">
        <v>42877</v>
      </c>
      <c r="B249">
        <v>-2.47E-2</v>
      </c>
    </row>
    <row r="250" spans="1:2">
      <c r="A250" s="1">
        <v>42874</v>
      </c>
      <c r="B250">
        <v>-3.5999999999999997E-2</v>
      </c>
    </row>
    <row r="251" spans="1:2">
      <c r="A251" s="1">
        <v>42873</v>
      </c>
      <c r="B251">
        <v>-4.5999999999999999E-2</v>
      </c>
    </row>
    <row r="252" spans="1:2">
      <c r="A252" s="1">
        <v>42872</v>
      </c>
      <c r="B252">
        <v>-5.5500000000000001E-2</v>
      </c>
    </row>
    <row r="253" spans="1:2">
      <c r="A253" s="1">
        <v>42871</v>
      </c>
      <c r="B253">
        <v>-3.1600000000000003E-2</v>
      </c>
    </row>
    <row r="254" spans="1:2">
      <c r="A254" s="1">
        <v>42870</v>
      </c>
      <c r="B254">
        <v>-3.9300000000000002E-2</v>
      </c>
    </row>
    <row r="255" spans="1:2">
      <c r="A255" s="1">
        <v>42867</v>
      </c>
      <c r="B255">
        <v>-3.9E-2</v>
      </c>
    </row>
    <row r="256" spans="1:2">
      <c r="A256" s="1">
        <v>42866</v>
      </c>
      <c r="B256">
        <v>-0.02</v>
      </c>
    </row>
    <row r="257" spans="1:2">
      <c r="A257" s="1">
        <v>42865</v>
      </c>
      <c r="B257">
        <v>-1.4E-2</v>
      </c>
    </row>
    <row r="258" spans="1:2">
      <c r="A258" s="1">
        <v>42864</v>
      </c>
      <c r="B258">
        <v>-1.4E-2</v>
      </c>
    </row>
    <row r="259" spans="1:2">
      <c r="A259" s="1">
        <v>42863</v>
      </c>
      <c r="B259">
        <v>-6.4999999999999997E-3</v>
      </c>
    </row>
    <row r="260" spans="1:2">
      <c r="A260" s="1">
        <v>42860</v>
      </c>
      <c r="B260">
        <v>-8.9999999999999993E-3</v>
      </c>
    </row>
    <row r="261" spans="1:2">
      <c r="A261" s="1">
        <v>42859</v>
      </c>
      <c r="B261">
        <v>-0.02</v>
      </c>
    </row>
    <row r="262" spans="1:2">
      <c r="A262" s="1">
        <v>42858</v>
      </c>
      <c r="B262">
        <v>-4.8000000000000001E-2</v>
      </c>
    </row>
    <row r="263" spans="1:2">
      <c r="A263" s="1">
        <v>42857</v>
      </c>
      <c r="B263">
        <v>-4.8300000000000003E-2</v>
      </c>
    </row>
    <row r="264" spans="1:2">
      <c r="A264" s="1">
        <v>42856</v>
      </c>
      <c r="B264">
        <v>-4.3099999999999999E-2</v>
      </c>
    </row>
    <row r="265" spans="1:2">
      <c r="A265" s="1">
        <v>42853</v>
      </c>
      <c r="B265">
        <v>-3.5999999999999997E-2</v>
      </c>
    </row>
    <row r="266" spans="1:2">
      <c r="A266" s="1">
        <v>42852</v>
      </c>
      <c r="B266">
        <v>-5.2999999999999999E-2</v>
      </c>
    </row>
    <row r="267" spans="1:2">
      <c r="A267" s="1">
        <v>42851</v>
      </c>
      <c r="B267">
        <v>-2.07E-2</v>
      </c>
    </row>
    <row r="268" spans="1:2">
      <c r="A268" s="1">
        <v>42850</v>
      </c>
      <c r="B268">
        <v>-1.4E-2</v>
      </c>
    </row>
    <row r="269" spans="1:2">
      <c r="A269" s="1">
        <v>42849</v>
      </c>
      <c r="B269">
        <v>-3.6299999999999999E-2</v>
      </c>
    </row>
    <row r="270" spans="1:2">
      <c r="A270" s="1">
        <v>42846</v>
      </c>
      <c r="B270">
        <v>-0.05</v>
      </c>
    </row>
    <row r="271" spans="1:2">
      <c r="A271" s="1">
        <v>42845</v>
      </c>
      <c r="B271">
        <v>-6.5000000000000002E-2</v>
      </c>
    </row>
    <row r="272" spans="1:2">
      <c r="A272" s="1">
        <v>42844</v>
      </c>
      <c r="B272">
        <v>-8.1000000000000003E-2</v>
      </c>
    </row>
    <row r="273" spans="1:2">
      <c r="A273" s="1">
        <v>42843</v>
      </c>
      <c r="B273">
        <v>-8.8999999999999996E-2</v>
      </c>
    </row>
    <row r="274" spans="1:2">
      <c r="A274" s="1">
        <v>42842</v>
      </c>
      <c r="B274">
        <v>-8.4199999999999997E-2</v>
      </c>
    </row>
    <row r="275" spans="1:2">
      <c r="A275" s="1">
        <v>42838</v>
      </c>
      <c r="B275">
        <v>-8.4000000000000005E-2</v>
      </c>
    </row>
    <row r="276" spans="1:2">
      <c r="A276" s="1">
        <v>42837</v>
      </c>
      <c r="B276">
        <v>-7.6600000000000001E-2</v>
      </c>
    </row>
    <row r="277" spans="1:2">
      <c r="A277" s="1">
        <v>42836</v>
      </c>
      <c r="B277">
        <v>-8.2000000000000003E-2</v>
      </c>
    </row>
    <row r="278" spans="1:2">
      <c r="A278" s="1">
        <v>42835</v>
      </c>
      <c r="B278">
        <v>-7.5999999999999998E-2</v>
      </c>
    </row>
    <row r="279" spans="1:2">
      <c r="A279" s="1">
        <v>42832</v>
      </c>
      <c r="B279">
        <v>-6.7000000000000004E-2</v>
      </c>
    </row>
    <row r="280" spans="1:2">
      <c r="A280" s="1">
        <v>42831</v>
      </c>
      <c r="B280">
        <v>-5.7000000000000002E-2</v>
      </c>
    </row>
    <row r="281" spans="1:2">
      <c r="A281" s="1">
        <v>42830</v>
      </c>
      <c r="B281">
        <v>-6.4000000000000001E-2</v>
      </c>
    </row>
    <row r="282" spans="1:2">
      <c r="A282" s="1">
        <v>42829</v>
      </c>
      <c r="B282">
        <v>-6.6400000000000001E-2</v>
      </c>
    </row>
    <row r="283" spans="1:2">
      <c r="A283" s="1">
        <v>42828</v>
      </c>
      <c r="B283">
        <v>-6.13E-2</v>
      </c>
    </row>
    <row r="284" spans="1:2">
      <c r="A284" s="1">
        <v>42825</v>
      </c>
      <c r="B284">
        <v>-3.5000000000000003E-2</v>
      </c>
    </row>
    <row r="285" spans="1:2">
      <c r="A285" s="1">
        <v>42824</v>
      </c>
      <c r="B285">
        <v>-4.1000000000000002E-2</v>
      </c>
    </row>
    <row r="286" spans="1:2">
      <c r="A286" s="1">
        <v>42823</v>
      </c>
      <c r="B286">
        <v>-2.5999999999999999E-2</v>
      </c>
    </row>
    <row r="287" spans="1:2">
      <c r="A287" s="1">
        <v>42822</v>
      </c>
      <c r="B287">
        <v>-7.1999999999999998E-3</v>
      </c>
    </row>
    <row r="288" spans="1:2">
      <c r="A288" s="1">
        <v>42821</v>
      </c>
      <c r="B288">
        <v>1.04E-2</v>
      </c>
    </row>
    <row r="289" spans="1:2">
      <c r="A289" s="1">
        <v>42818</v>
      </c>
      <c r="B289">
        <v>2.3099999999999999E-2</v>
      </c>
    </row>
    <row r="290" spans="1:2">
      <c r="A290" s="1">
        <v>42817</v>
      </c>
      <c r="B290">
        <v>2.4400000000000002E-2</v>
      </c>
    </row>
    <row r="291" spans="1:2">
      <c r="A291" s="1">
        <v>42816</v>
      </c>
      <c r="B291">
        <v>1.7999999999999999E-2</v>
      </c>
    </row>
    <row r="292" spans="1:2">
      <c r="A292" s="1">
        <v>42815</v>
      </c>
      <c r="B292">
        <v>2.9600000000000001E-2</v>
      </c>
    </row>
    <row r="293" spans="1:2">
      <c r="A293" s="1">
        <v>42814</v>
      </c>
      <c r="B293">
        <v>2.4799999999999999E-2</v>
      </c>
    </row>
    <row r="294" spans="1:2">
      <c r="A294" s="1">
        <v>42811</v>
      </c>
      <c r="B294">
        <v>1.7600000000000001E-2</v>
      </c>
    </row>
    <row r="295" spans="1:2">
      <c r="A295" s="1">
        <v>42810</v>
      </c>
      <c r="B295">
        <v>7.9000000000000008E-3</v>
      </c>
    </row>
    <row r="296" spans="1:2">
      <c r="A296" s="1">
        <v>42809</v>
      </c>
      <c r="B296">
        <v>2.2000000000000001E-3</v>
      </c>
    </row>
    <row r="297" spans="1:2">
      <c r="A297" s="1">
        <v>42808</v>
      </c>
      <c r="B297">
        <v>1.4800000000000001E-2</v>
      </c>
    </row>
    <row r="298" spans="1:2">
      <c r="A298" s="1">
        <v>42807</v>
      </c>
      <c r="B298">
        <v>2.46E-2</v>
      </c>
    </row>
    <row r="299" spans="1:2">
      <c r="A299" s="1">
        <v>42804</v>
      </c>
      <c r="B299">
        <v>4.8000000000000001E-2</v>
      </c>
    </row>
    <row r="300" spans="1:2">
      <c r="A300" s="1">
        <v>42803</v>
      </c>
      <c r="B300">
        <v>9.1000000000000004E-3</v>
      </c>
    </row>
    <row r="301" spans="1:2">
      <c r="A301" s="1">
        <v>42802</v>
      </c>
      <c r="B301">
        <v>-2.9700000000000001E-2</v>
      </c>
    </row>
    <row r="302" spans="1:2">
      <c r="A302" s="1">
        <v>42801</v>
      </c>
      <c r="B302">
        <v>-4.1000000000000002E-2</v>
      </c>
    </row>
    <row r="303" spans="1:2">
      <c r="A303" s="1">
        <v>42800</v>
      </c>
      <c r="B303">
        <v>-2.7E-2</v>
      </c>
    </row>
    <row r="304" spans="1:2">
      <c r="A304" s="1">
        <v>42797</v>
      </c>
      <c r="B304">
        <v>-3.2099999999999997E-2</v>
      </c>
    </row>
    <row r="305" spans="1:2">
      <c r="A305" s="1">
        <v>42796</v>
      </c>
      <c r="B305">
        <v>-6.8699999999999997E-2</v>
      </c>
    </row>
    <row r="306" spans="1:2">
      <c r="A306" s="1">
        <v>42795</v>
      </c>
      <c r="B306">
        <v>-9.2499999999999999E-2</v>
      </c>
    </row>
    <row r="307" spans="1:2">
      <c r="A307" s="1">
        <v>42794</v>
      </c>
      <c r="B307">
        <v>-0.10299999999999999</v>
      </c>
    </row>
    <row r="308" spans="1:2">
      <c r="A308" s="1">
        <v>42793</v>
      </c>
      <c r="B308">
        <v>-9.6699999999999994E-2</v>
      </c>
    </row>
    <row r="309" spans="1:2">
      <c r="A309" s="1">
        <v>42790</v>
      </c>
      <c r="B309">
        <v>-9.9099999999999994E-2</v>
      </c>
    </row>
    <row r="310" spans="1:2">
      <c r="A310" s="1">
        <v>42789</v>
      </c>
      <c r="B310">
        <v>-9.1899999999999996E-2</v>
      </c>
    </row>
    <row r="311" spans="1:2">
      <c r="A311" s="1">
        <v>42788</v>
      </c>
      <c r="B311">
        <v>-6.8000000000000005E-2</v>
      </c>
    </row>
    <row r="312" spans="1:2">
      <c r="A312" s="1">
        <v>42787</v>
      </c>
      <c r="B312">
        <v>-7.3700000000000002E-2</v>
      </c>
    </row>
    <row r="313" spans="1:2">
      <c r="A313" s="1">
        <v>42786</v>
      </c>
      <c r="B313">
        <v>-7.1999999999999995E-2</v>
      </c>
    </row>
    <row r="314" spans="1:2">
      <c r="A314" s="1">
        <v>42783</v>
      </c>
      <c r="B314">
        <v>-7.5200000000000003E-2</v>
      </c>
    </row>
    <row r="315" spans="1:2">
      <c r="A315" s="1">
        <v>42782</v>
      </c>
      <c r="B315">
        <v>-5.7000000000000002E-2</v>
      </c>
    </row>
    <row r="316" spans="1:2">
      <c r="A316" s="1">
        <v>42781</v>
      </c>
      <c r="B316">
        <v>-5.11E-2</v>
      </c>
    </row>
    <row r="317" spans="1:2">
      <c r="A317" s="1">
        <v>42780</v>
      </c>
      <c r="B317">
        <v>-4.9500000000000002E-2</v>
      </c>
    </row>
    <row r="318" spans="1:2">
      <c r="A318" s="1">
        <v>42779</v>
      </c>
      <c r="B318">
        <v>-5.8299999999999998E-2</v>
      </c>
    </row>
    <row r="319" spans="1:2">
      <c r="A319" s="1">
        <v>42776</v>
      </c>
      <c r="B319">
        <v>-6.3500000000000001E-2</v>
      </c>
    </row>
    <row r="320" spans="1:2">
      <c r="A320" s="1">
        <v>42775</v>
      </c>
      <c r="B320">
        <v>-6.7500000000000004E-2</v>
      </c>
    </row>
    <row r="321" spans="1:2">
      <c r="A321" s="1">
        <v>42774</v>
      </c>
      <c r="B321">
        <v>-8.3199999999999996E-2</v>
      </c>
    </row>
    <row r="322" spans="1:2">
      <c r="A322" s="1">
        <v>42773</v>
      </c>
      <c r="B322">
        <v>-6.4100000000000004E-2</v>
      </c>
    </row>
    <row r="323" spans="1:2">
      <c r="A323" s="1">
        <v>42772</v>
      </c>
      <c r="B323">
        <v>-7.3599999999999999E-2</v>
      </c>
    </row>
    <row r="324" spans="1:2">
      <c r="A324" s="1">
        <v>42769</v>
      </c>
      <c r="B324">
        <v>-6.5100000000000005E-2</v>
      </c>
    </row>
    <row r="325" spans="1:2">
      <c r="A325" s="1">
        <v>42768</v>
      </c>
      <c r="B325">
        <v>-5.8599999999999999E-2</v>
      </c>
    </row>
    <row r="326" spans="1:2">
      <c r="A326" s="1">
        <v>42767</v>
      </c>
      <c r="B326">
        <v>-4.5999999999999999E-2</v>
      </c>
    </row>
    <row r="327" spans="1:2">
      <c r="A327" s="1">
        <v>42766</v>
      </c>
      <c r="B327">
        <v>-5.5E-2</v>
      </c>
    </row>
    <row r="328" spans="1:2">
      <c r="A328" s="1">
        <v>42765</v>
      </c>
      <c r="B328">
        <v>-5.0799999999999998E-2</v>
      </c>
    </row>
    <row r="329" spans="1:2">
      <c r="A329" s="1">
        <v>42762</v>
      </c>
      <c r="B329">
        <v>-4.6699999999999998E-2</v>
      </c>
    </row>
    <row r="330" spans="1:2">
      <c r="A330" s="1">
        <v>42761</v>
      </c>
      <c r="B330">
        <v>-4.8300000000000003E-2</v>
      </c>
    </row>
    <row r="331" spans="1:2">
      <c r="A331" s="1">
        <v>42760</v>
      </c>
      <c r="B331">
        <v>-5.8599999999999999E-2</v>
      </c>
    </row>
    <row r="332" spans="1:2">
      <c r="A332" s="1">
        <v>42759</v>
      </c>
      <c r="B332">
        <v>-0.08</v>
      </c>
    </row>
    <row r="333" spans="1:2">
      <c r="A333" s="1">
        <v>42758</v>
      </c>
      <c r="B333">
        <v>-9.1999999999999998E-2</v>
      </c>
    </row>
    <row r="334" spans="1:2">
      <c r="A334" s="1">
        <v>42755</v>
      </c>
      <c r="B334">
        <v>-7.0199999999999999E-2</v>
      </c>
    </row>
    <row r="335" spans="1:2">
      <c r="A335" s="1">
        <v>42754</v>
      </c>
      <c r="B335">
        <v>-8.9800000000000005E-2</v>
      </c>
    </row>
    <row r="336" spans="1:2">
      <c r="A336" s="1">
        <v>42753</v>
      </c>
      <c r="B336">
        <v>-0.1</v>
      </c>
    </row>
    <row r="337" spans="1:2">
      <c r="A337" s="1">
        <v>42752</v>
      </c>
      <c r="B337">
        <v>-0.114</v>
      </c>
    </row>
    <row r="338" spans="1:2">
      <c r="A338" s="1">
        <v>42751</v>
      </c>
      <c r="B338">
        <v>-0.1172</v>
      </c>
    </row>
    <row r="339" spans="1:2">
      <c r="A339" s="1">
        <v>42748</v>
      </c>
      <c r="B339">
        <v>-0.1119</v>
      </c>
    </row>
    <row r="340" spans="1:2">
      <c r="A340" s="1">
        <v>42747</v>
      </c>
      <c r="B340">
        <v>-0.1138</v>
      </c>
    </row>
    <row r="341" spans="1:2">
      <c r="A341" s="1">
        <v>42746</v>
      </c>
      <c r="B341">
        <v>-0.114</v>
      </c>
    </row>
    <row r="342" spans="1:2">
      <c r="A342" s="1">
        <v>42745</v>
      </c>
      <c r="B342">
        <v>-9.6799999999999997E-2</v>
      </c>
    </row>
    <row r="343" spans="1:2">
      <c r="A343" s="1">
        <v>42744</v>
      </c>
      <c r="B343">
        <v>-9.4600000000000004E-2</v>
      </c>
    </row>
    <row r="344" spans="1:2">
      <c r="A344" s="1">
        <v>42741</v>
      </c>
      <c r="B344">
        <v>-8.0199999999999994E-2</v>
      </c>
    </row>
    <row r="345" spans="1:2">
      <c r="A345" s="1">
        <v>42740</v>
      </c>
      <c r="B345">
        <v>-0.1003</v>
      </c>
    </row>
    <row r="346" spans="1:2">
      <c r="A346" s="1">
        <v>42739</v>
      </c>
      <c r="B346">
        <v>-9.5699999999999993E-2</v>
      </c>
    </row>
    <row r="347" spans="1:2">
      <c r="A347" s="1">
        <v>42738</v>
      </c>
      <c r="B347">
        <v>-0.1004</v>
      </c>
    </row>
    <row r="348" spans="1:2">
      <c r="A348" s="1">
        <v>42737</v>
      </c>
      <c r="B348">
        <v>-0.1215</v>
      </c>
    </row>
    <row r="349" spans="1:2">
      <c r="A349" s="1">
        <v>42734</v>
      </c>
      <c r="B349">
        <v>-0.1</v>
      </c>
    </row>
    <row r="350" spans="1:2">
      <c r="A350" s="1">
        <v>42733</v>
      </c>
      <c r="B350">
        <v>-0.10299999999999999</v>
      </c>
    </row>
    <row r="351" spans="1:2">
      <c r="A351" s="1">
        <v>42732</v>
      </c>
      <c r="B351">
        <v>-9.2999999999999999E-2</v>
      </c>
    </row>
    <row r="352" spans="1:2">
      <c r="A352" s="1">
        <v>42731</v>
      </c>
      <c r="B352">
        <v>-9.2200000000000004E-2</v>
      </c>
    </row>
    <row r="353" spans="1:2">
      <c r="A353" s="1">
        <v>42730</v>
      </c>
      <c r="B353">
        <v>-8.0699999999999994E-2</v>
      </c>
    </row>
    <row r="354" spans="1:2">
      <c r="A354" s="1">
        <v>42727</v>
      </c>
      <c r="B354">
        <v>-0.08</v>
      </c>
    </row>
    <row r="355" spans="1:2">
      <c r="A355" s="1">
        <v>42726</v>
      </c>
      <c r="B355">
        <v>-0.08</v>
      </c>
    </row>
    <row r="356" spans="1:2">
      <c r="A356" s="1">
        <v>42725</v>
      </c>
      <c r="B356">
        <v>-9.2200000000000004E-2</v>
      </c>
    </row>
    <row r="357" spans="1:2">
      <c r="A357" s="1">
        <v>42724</v>
      </c>
      <c r="B357">
        <v>-9.5399999999999999E-2</v>
      </c>
    </row>
    <row r="358" spans="1:2">
      <c r="A358" s="1">
        <v>42723</v>
      </c>
      <c r="B358">
        <v>-0.1027</v>
      </c>
    </row>
    <row r="359" spans="1:2">
      <c r="A359" s="1">
        <v>42720</v>
      </c>
      <c r="B359">
        <v>-9.1800000000000007E-2</v>
      </c>
    </row>
    <row r="360" spans="1:2">
      <c r="A360" s="1">
        <v>42719</v>
      </c>
      <c r="B360">
        <v>-9.4700000000000006E-2</v>
      </c>
    </row>
    <row r="361" spans="1:2">
      <c r="A361" s="1">
        <v>42718</v>
      </c>
      <c r="B361">
        <v>-0.10199999999999999</v>
      </c>
    </row>
    <row r="362" spans="1:2">
      <c r="A362" s="1">
        <v>42717</v>
      </c>
      <c r="B362">
        <v>-0.09</v>
      </c>
    </row>
    <row r="363" spans="1:2">
      <c r="A363" s="1">
        <v>42716</v>
      </c>
      <c r="B363">
        <v>-8.1000000000000003E-2</v>
      </c>
    </row>
    <row r="364" spans="1:2">
      <c r="A364" s="1">
        <v>42713</v>
      </c>
      <c r="B364">
        <v>-9.9000000000000005E-2</v>
      </c>
    </row>
    <row r="365" spans="1:2">
      <c r="A365" s="1">
        <v>42712</v>
      </c>
      <c r="B365">
        <v>-8.6999999999999994E-2</v>
      </c>
    </row>
    <row r="366" spans="1:2">
      <c r="A366" s="1">
        <v>42711</v>
      </c>
      <c r="B366">
        <v>-7.1999999999999995E-2</v>
      </c>
    </row>
    <row r="367" spans="1:2">
      <c r="A367" s="1">
        <v>42710</v>
      </c>
      <c r="B367">
        <v>-7.0000000000000007E-2</v>
      </c>
    </row>
    <row r="368" spans="1:2">
      <c r="A368" s="1">
        <v>42709</v>
      </c>
      <c r="B368">
        <v>-7.9200000000000007E-2</v>
      </c>
    </row>
    <row r="369" spans="1:2">
      <c r="A369" s="1">
        <v>42706</v>
      </c>
      <c r="B369">
        <v>-8.9300000000000004E-2</v>
      </c>
    </row>
    <row r="370" spans="1:2">
      <c r="A370" s="1">
        <v>42705</v>
      </c>
      <c r="B370">
        <v>-7.5999999999999998E-2</v>
      </c>
    </row>
    <row r="371" spans="1:2">
      <c r="A371" s="1">
        <v>42704</v>
      </c>
      <c r="B371">
        <v>-9.98E-2</v>
      </c>
    </row>
    <row r="372" spans="1:2">
      <c r="A372" s="1">
        <v>42703</v>
      </c>
      <c r="B372">
        <v>-0.109</v>
      </c>
    </row>
    <row r="373" spans="1:2">
      <c r="A373" s="1">
        <v>42702</v>
      </c>
      <c r="B373">
        <v>-0.106</v>
      </c>
    </row>
    <row r="374" spans="1:2">
      <c r="A374" s="1">
        <v>42699</v>
      </c>
      <c r="B374">
        <v>-0.09</v>
      </c>
    </row>
    <row r="375" spans="1:2">
      <c r="A375" s="1">
        <v>42698</v>
      </c>
      <c r="B375">
        <v>-9.1999999999999998E-2</v>
      </c>
    </row>
    <row r="376" spans="1:2">
      <c r="A376" s="1">
        <v>42697</v>
      </c>
      <c r="B376">
        <v>-8.2400000000000001E-2</v>
      </c>
    </row>
    <row r="377" spans="1:2">
      <c r="A377" s="1">
        <v>42696</v>
      </c>
      <c r="B377">
        <v>-7.9299999999999995E-2</v>
      </c>
    </row>
    <row r="378" spans="1:2">
      <c r="A378" s="1">
        <v>42695</v>
      </c>
      <c r="B378">
        <v>-6.9000000000000006E-2</v>
      </c>
    </row>
    <row r="379" spans="1:2">
      <c r="A379" s="1">
        <v>42692</v>
      </c>
      <c r="B379">
        <v>-6.7000000000000004E-2</v>
      </c>
    </row>
    <row r="380" spans="1:2">
      <c r="A380" s="1">
        <v>42691</v>
      </c>
      <c r="B380">
        <v>-5.9200000000000003E-2</v>
      </c>
    </row>
    <row r="381" spans="1:2">
      <c r="A381" s="1">
        <v>42690</v>
      </c>
      <c r="B381">
        <v>-4.8899999999999999E-2</v>
      </c>
    </row>
    <row r="382" spans="1:2">
      <c r="A382" s="1">
        <v>42689</v>
      </c>
      <c r="B382">
        <v>-4.7500000000000001E-2</v>
      </c>
    </row>
    <row r="383" spans="1:2">
      <c r="A383" s="1">
        <v>42688</v>
      </c>
      <c r="B383">
        <v>-4.2999999999999997E-2</v>
      </c>
    </row>
    <row r="384" spans="1:2">
      <c r="A384" s="1">
        <v>42685</v>
      </c>
      <c r="B384">
        <v>-4.9299999999999997E-2</v>
      </c>
    </row>
    <row r="385" spans="1:2">
      <c r="A385" s="1">
        <v>42684</v>
      </c>
      <c r="B385">
        <v>-7.0999999999999994E-2</v>
      </c>
    </row>
    <row r="386" spans="1:2">
      <c r="A386" s="1">
        <v>42683</v>
      </c>
      <c r="B386">
        <v>-9.3700000000000006E-2</v>
      </c>
    </row>
    <row r="387" spans="1:2">
      <c r="A387" s="1">
        <v>42682</v>
      </c>
      <c r="B387">
        <v>-0.1007</v>
      </c>
    </row>
    <row r="388" spans="1:2">
      <c r="A388" s="1">
        <v>42681</v>
      </c>
      <c r="B388">
        <v>-0.1042</v>
      </c>
    </row>
    <row r="389" spans="1:2">
      <c r="A389" s="1">
        <v>42678</v>
      </c>
      <c r="B389">
        <v>-0.1137</v>
      </c>
    </row>
    <row r="390" spans="1:2">
      <c r="A390" s="1">
        <v>42677</v>
      </c>
      <c r="B390">
        <v>-0.1055</v>
      </c>
    </row>
    <row r="391" spans="1:2">
      <c r="A391" s="1">
        <v>42676</v>
      </c>
      <c r="B391">
        <v>-0.11990000000000001</v>
      </c>
    </row>
    <row r="392" spans="1:2">
      <c r="A392" s="1">
        <v>42675</v>
      </c>
      <c r="B392">
        <v>-0.109</v>
      </c>
    </row>
    <row r="393" spans="1:2">
      <c r="A393" s="1">
        <v>42674</v>
      </c>
      <c r="B393">
        <v>-0.11650000000000001</v>
      </c>
    </row>
    <row r="394" spans="1:2">
      <c r="A394" s="1">
        <v>42671</v>
      </c>
      <c r="B394">
        <v>-0.1173</v>
      </c>
    </row>
    <row r="395" spans="1:2">
      <c r="A395" s="1">
        <v>42670</v>
      </c>
      <c r="B395">
        <v>-0.1244</v>
      </c>
    </row>
    <row r="396" spans="1:2">
      <c r="A396" s="1">
        <v>42669</v>
      </c>
      <c r="B396">
        <v>-0.13980000000000001</v>
      </c>
    </row>
    <row r="397" spans="1:2">
      <c r="A397" s="1">
        <v>42668</v>
      </c>
      <c r="B397">
        <v>-0.15229999999999999</v>
      </c>
    </row>
    <row r="398" spans="1:2">
      <c r="A398" s="1">
        <v>42667</v>
      </c>
      <c r="B398">
        <v>-0.1603</v>
      </c>
    </row>
    <row r="399" spans="1:2">
      <c r="A399" s="1">
        <v>42664</v>
      </c>
      <c r="B399">
        <v>-0.16639999999999999</v>
      </c>
    </row>
    <row r="400" spans="1:2">
      <c r="A400" s="1">
        <v>42663</v>
      </c>
      <c r="B400">
        <v>-0.17460000000000001</v>
      </c>
    </row>
    <row r="401" spans="1:2">
      <c r="A401" s="1">
        <v>42662</v>
      </c>
      <c r="B401">
        <v>-0.1724</v>
      </c>
    </row>
    <row r="402" spans="1:2">
      <c r="A402" s="1">
        <v>42661</v>
      </c>
      <c r="B402">
        <v>-0.1741</v>
      </c>
    </row>
    <row r="403" spans="1:2">
      <c r="A403" s="1">
        <v>42660</v>
      </c>
      <c r="B403">
        <v>-0.1668</v>
      </c>
    </row>
    <row r="404" spans="1:2">
      <c r="A404" s="1">
        <v>42657</v>
      </c>
      <c r="B404">
        <v>-0.16270000000000001</v>
      </c>
    </row>
    <row r="405" spans="1:2">
      <c r="A405" s="1">
        <v>42656</v>
      </c>
      <c r="B405">
        <v>-0.17799999999999999</v>
      </c>
    </row>
    <row r="406" spans="1:2">
      <c r="A406" s="1">
        <v>42655</v>
      </c>
      <c r="B406">
        <v>-0.17399999999999999</v>
      </c>
    </row>
    <row r="407" spans="1:2">
      <c r="A407" s="1">
        <v>42654</v>
      </c>
      <c r="B407">
        <v>-0.17910000000000001</v>
      </c>
    </row>
    <row r="408" spans="1:2">
      <c r="A408" s="1">
        <v>42653</v>
      </c>
      <c r="B408">
        <v>-0.17699999999999999</v>
      </c>
    </row>
    <row r="409" spans="1:2">
      <c r="A409" s="1">
        <v>42650</v>
      </c>
      <c r="B409">
        <v>-0.18770000000000001</v>
      </c>
    </row>
    <row r="410" spans="1:2">
      <c r="A410" s="1">
        <v>42649</v>
      </c>
      <c r="B410">
        <v>-0.1968</v>
      </c>
    </row>
    <row r="411" spans="1:2">
      <c r="A411" s="1">
        <v>42648</v>
      </c>
      <c r="B411">
        <v>-0.19800000000000001</v>
      </c>
    </row>
    <row r="412" spans="1:2">
      <c r="A412" s="1">
        <v>42647</v>
      </c>
      <c r="B412">
        <v>-0.20399999999999999</v>
      </c>
    </row>
    <row r="413" spans="1:2">
      <c r="A413" s="1">
        <v>42646</v>
      </c>
      <c r="B413">
        <v>-0.21099999999999999</v>
      </c>
    </row>
    <row r="414" spans="1:2">
      <c r="A414" s="1">
        <v>42643</v>
      </c>
      <c r="B414">
        <v>-0.217</v>
      </c>
    </row>
    <row r="415" spans="1:2">
      <c r="A415" s="1">
        <v>42642</v>
      </c>
      <c r="B415">
        <v>-0.22800000000000001</v>
      </c>
    </row>
    <row r="416" spans="1:2">
      <c r="A416" s="1">
        <v>42641</v>
      </c>
      <c r="B416">
        <v>-0.23</v>
      </c>
    </row>
    <row r="417" spans="1:2">
      <c r="A417" s="1">
        <v>42640</v>
      </c>
      <c r="B417">
        <v>-0.23100000000000001</v>
      </c>
    </row>
    <row r="418" spans="1:2">
      <c r="A418" s="1">
        <v>42639</v>
      </c>
      <c r="B418">
        <v>-0.23080000000000001</v>
      </c>
    </row>
    <row r="419" spans="1:2">
      <c r="A419" s="1">
        <v>42636</v>
      </c>
      <c r="B419">
        <v>-0.22500000000000001</v>
      </c>
    </row>
    <row r="420" spans="1:2">
      <c r="A420" s="1">
        <v>42635</v>
      </c>
      <c r="B420">
        <v>-0.22900000000000001</v>
      </c>
    </row>
    <row r="421" spans="1:2">
      <c r="A421" s="1">
        <v>42634</v>
      </c>
      <c r="B421">
        <v>-0.20899999999999999</v>
      </c>
    </row>
    <row r="422" spans="1:2">
      <c r="A422" s="1">
        <v>42633</v>
      </c>
      <c r="B422">
        <v>-0.2167</v>
      </c>
    </row>
    <row r="423" spans="1:2">
      <c r="A423" s="1">
        <v>42632</v>
      </c>
      <c r="B423">
        <v>-0.20580000000000001</v>
      </c>
    </row>
    <row r="424" spans="1:2">
      <c r="A424" s="1">
        <v>42629</v>
      </c>
      <c r="B424">
        <v>-0.21479999999999999</v>
      </c>
    </row>
    <row r="425" spans="1:2">
      <c r="A425" s="1">
        <v>42628</v>
      </c>
      <c r="B425">
        <v>-0.20230000000000001</v>
      </c>
    </row>
    <row r="426" spans="1:2">
      <c r="A426" s="1">
        <v>42627</v>
      </c>
      <c r="B426">
        <v>-0.20749999999999999</v>
      </c>
    </row>
    <row r="427" spans="1:2">
      <c r="A427" s="1">
        <v>42626</v>
      </c>
      <c r="B427">
        <v>-0.192</v>
      </c>
    </row>
    <row r="428" spans="1:2">
      <c r="A428" s="1">
        <v>42625</v>
      </c>
      <c r="B428">
        <v>-0.1973</v>
      </c>
    </row>
    <row r="429" spans="1:2">
      <c r="A429" s="1">
        <v>42622</v>
      </c>
      <c r="B429">
        <v>-0.20349999999999999</v>
      </c>
    </row>
    <row r="430" spans="1:2">
      <c r="A430" s="1">
        <v>42621</v>
      </c>
      <c r="B430">
        <v>-0.21279999999999999</v>
      </c>
    </row>
    <row r="431" spans="1:2">
      <c r="A431" s="1">
        <v>42620</v>
      </c>
      <c r="B431">
        <v>-0.23569999999999999</v>
      </c>
    </row>
    <row r="432" spans="1:2">
      <c r="A432" s="1">
        <v>42619</v>
      </c>
      <c r="B432">
        <v>-0.23300000000000001</v>
      </c>
    </row>
    <row r="433" spans="1:2">
      <c r="A433" s="1">
        <v>42618</v>
      </c>
      <c r="B433">
        <v>-0.20780000000000001</v>
      </c>
    </row>
    <row r="434" spans="1:2">
      <c r="A434" s="1">
        <v>42615</v>
      </c>
      <c r="B434">
        <v>-0.19900000000000001</v>
      </c>
    </row>
    <row r="435" spans="1:2">
      <c r="A435" s="1">
        <v>42614</v>
      </c>
      <c r="B435">
        <v>-0.2019</v>
      </c>
    </row>
    <row r="436" spans="1:2">
      <c r="A436" s="1">
        <v>42613</v>
      </c>
      <c r="B436">
        <v>-0.19500000000000001</v>
      </c>
    </row>
    <row r="437" spans="1:2">
      <c r="A437" s="1">
        <v>42612</v>
      </c>
      <c r="B437">
        <v>-0.19450000000000001</v>
      </c>
    </row>
    <row r="438" spans="1:2">
      <c r="A438" s="1">
        <v>42611</v>
      </c>
      <c r="B438">
        <v>-0.19</v>
      </c>
    </row>
    <row r="439" spans="1:2">
      <c r="A439" s="1">
        <v>42608</v>
      </c>
      <c r="B439">
        <v>-0.16400000000000001</v>
      </c>
    </row>
    <row r="440" spans="1:2">
      <c r="A440" s="1">
        <v>42607</v>
      </c>
      <c r="B440">
        <v>-0.187</v>
      </c>
    </row>
    <row r="441" spans="1:2">
      <c r="A441" s="1">
        <v>42606</v>
      </c>
      <c r="B441">
        <v>-0.191</v>
      </c>
    </row>
    <row r="442" spans="1:2">
      <c r="A442" s="1">
        <v>42605</v>
      </c>
      <c r="B442">
        <v>-0.20230000000000001</v>
      </c>
    </row>
    <row r="443" spans="1:2">
      <c r="A443" s="1">
        <v>42604</v>
      </c>
      <c r="B443">
        <v>-0.19900000000000001</v>
      </c>
    </row>
    <row r="444" spans="1:2">
      <c r="A444" s="1">
        <v>42601</v>
      </c>
      <c r="B444">
        <v>-0.19869999999999999</v>
      </c>
    </row>
    <row r="445" spans="1:2">
      <c r="A445" s="1">
        <v>42600</v>
      </c>
      <c r="B445">
        <v>-0.21440000000000001</v>
      </c>
    </row>
    <row r="446" spans="1:2">
      <c r="A446" s="1">
        <v>42599</v>
      </c>
      <c r="B446">
        <v>-0.20699999999999999</v>
      </c>
    </row>
    <row r="447" spans="1:2">
      <c r="A447" s="1">
        <v>42598</v>
      </c>
      <c r="B447">
        <v>-0.20649999999999999</v>
      </c>
    </row>
    <row r="448" spans="1:2">
      <c r="A448" s="1">
        <v>42597</v>
      </c>
      <c r="B448">
        <v>-0.21210000000000001</v>
      </c>
    </row>
    <row r="449" spans="1:2">
      <c r="A449" s="1">
        <v>42594</v>
      </c>
      <c r="B449">
        <v>-0.2235</v>
      </c>
    </row>
    <row r="450" spans="1:2">
      <c r="A450" s="1">
        <v>42593</v>
      </c>
      <c r="B450">
        <v>-0.2225</v>
      </c>
    </row>
    <row r="451" spans="1:2">
      <c r="A451" s="1">
        <v>42592</v>
      </c>
      <c r="B451">
        <v>-0.23300000000000001</v>
      </c>
    </row>
    <row r="452" spans="1:2">
      <c r="A452" s="1">
        <v>42591</v>
      </c>
      <c r="B452">
        <v>-0.21879999999999999</v>
      </c>
    </row>
    <row r="453" spans="1:2">
      <c r="A453" s="1">
        <v>42590</v>
      </c>
      <c r="B453">
        <v>-0.214</v>
      </c>
    </row>
    <row r="454" spans="1:2">
      <c r="A454" s="1">
        <v>42587</v>
      </c>
      <c r="B454">
        <v>-0.2089</v>
      </c>
    </row>
    <row r="455" spans="1:2">
      <c r="A455" s="1">
        <v>42586</v>
      </c>
      <c r="B455">
        <v>-0.21609999999999999</v>
      </c>
    </row>
    <row r="456" spans="1:2">
      <c r="A456" s="1">
        <v>42585</v>
      </c>
      <c r="B456">
        <v>-0.1973</v>
      </c>
    </row>
    <row r="457" spans="1:2">
      <c r="A457" s="1">
        <v>42584</v>
      </c>
      <c r="B457">
        <v>-0.19500000000000001</v>
      </c>
    </row>
    <row r="458" spans="1:2">
      <c r="A458" s="1">
        <v>42583</v>
      </c>
      <c r="B458">
        <v>-0.21260000000000001</v>
      </c>
    </row>
    <row r="459" spans="1:2">
      <c r="A459" s="1">
        <v>42580</v>
      </c>
      <c r="B459">
        <v>-0.21729999999999999</v>
      </c>
    </row>
    <row r="460" spans="1:2">
      <c r="A460" s="1">
        <v>42579</v>
      </c>
      <c r="B460">
        <v>-0.21809999999999999</v>
      </c>
    </row>
    <row r="461" spans="1:2">
      <c r="A461" s="1">
        <v>42578</v>
      </c>
      <c r="B461">
        <v>-0.22040000000000001</v>
      </c>
    </row>
    <row r="462" spans="1:2">
      <c r="A462" s="1">
        <v>42577</v>
      </c>
      <c r="B462">
        <v>-0.20799999999999999</v>
      </c>
    </row>
    <row r="463" spans="1:2">
      <c r="A463" s="1">
        <v>42576</v>
      </c>
      <c r="B463">
        <v>-0.20610000000000001</v>
      </c>
    </row>
    <row r="464" spans="1:2">
      <c r="A464" s="1">
        <v>42573</v>
      </c>
      <c r="B464">
        <v>-0.20499999999999999</v>
      </c>
    </row>
    <row r="465" spans="1:2">
      <c r="A465" s="1">
        <v>42572</v>
      </c>
      <c r="B465">
        <v>-0.21099999999999999</v>
      </c>
    </row>
    <row r="466" spans="1:2">
      <c r="A466" s="1">
        <v>42571</v>
      </c>
      <c r="B466">
        <v>-0.216</v>
      </c>
    </row>
    <row r="467" spans="1:2">
      <c r="A467" s="1">
        <v>42570</v>
      </c>
      <c r="B467">
        <v>-0.221</v>
      </c>
    </row>
    <row r="468" spans="1:2">
      <c r="A468" s="1">
        <v>42569</v>
      </c>
      <c r="B468">
        <v>-0.22600000000000001</v>
      </c>
    </row>
    <row r="469" spans="1:2">
      <c r="A469" s="1">
        <v>42566</v>
      </c>
      <c r="B469">
        <v>-0.216</v>
      </c>
    </row>
    <row r="470" spans="1:2">
      <c r="A470" s="1">
        <v>42565</v>
      </c>
      <c r="B470">
        <v>-0.22600000000000001</v>
      </c>
    </row>
    <row r="471" spans="1:2">
      <c r="A471" s="1">
        <v>42564</v>
      </c>
      <c r="B471">
        <v>-0.2374</v>
      </c>
    </row>
    <row r="472" spans="1:2">
      <c r="A472" s="1">
        <v>42563</v>
      </c>
      <c r="B472">
        <v>-0.2263</v>
      </c>
    </row>
    <row r="473" spans="1:2">
      <c r="A473" s="1">
        <v>42562</v>
      </c>
      <c r="B473">
        <v>-0.247</v>
      </c>
    </row>
    <row r="474" spans="1:2">
      <c r="A474" s="1">
        <v>42559</v>
      </c>
      <c r="B474">
        <v>-0.25059999999999999</v>
      </c>
    </row>
    <row r="475" spans="1:2">
      <c r="A475" s="1">
        <v>42558</v>
      </c>
      <c r="B475">
        <v>-0.23830000000000001</v>
      </c>
    </row>
    <row r="476" spans="1:2">
      <c r="A476" s="1">
        <v>42557</v>
      </c>
      <c r="B476">
        <v>-0.23810000000000001</v>
      </c>
    </row>
    <row r="477" spans="1:2">
      <c r="A477" s="1">
        <v>42556</v>
      </c>
      <c r="B477">
        <v>-0.23699999999999999</v>
      </c>
    </row>
    <row r="478" spans="1:2">
      <c r="A478" s="1">
        <v>42555</v>
      </c>
      <c r="B478">
        <v>-0.23380000000000001</v>
      </c>
    </row>
    <row r="479" spans="1:2">
      <c r="A479" s="1">
        <v>42552</v>
      </c>
      <c r="B479">
        <v>-0.22389999999999999</v>
      </c>
    </row>
    <row r="480" spans="1:2">
      <c r="A480" s="1">
        <v>42551</v>
      </c>
      <c r="B480">
        <v>-0.20169999999999999</v>
      </c>
    </row>
    <row r="481" spans="1:2">
      <c r="A481" s="1">
        <v>42550</v>
      </c>
      <c r="B481">
        <v>-0.20599999999999999</v>
      </c>
    </row>
    <row r="482" spans="1:2">
      <c r="A482" s="1">
        <v>42549</v>
      </c>
      <c r="B482">
        <v>-0.20499999999999999</v>
      </c>
    </row>
    <row r="483" spans="1:2">
      <c r="A483" s="1">
        <v>42548</v>
      </c>
      <c r="B483">
        <v>-0.19819999999999999</v>
      </c>
    </row>
    <row r="484" spans="1:2">
      <c r="A484" s="1">
        <v>42545</v>
      </c>
      <c r="B484">
        <v>-0.19</v>
      </c>
    </row>
    <row r="485" spans="1:2">
      <c r="A485" s="1">
        <v>42544</v>
      </c>
      <c r="B485">
        <v>-0.153</v>
      </c>
    </row>
    <row r="486" spans="1:2">
      <c r="A486" s="1">
        <v>42543</v>
      </c>
      <c r="B486">
        <v>-0.161</v>
      </c>
    </row>
    <row r="487" spans="1:2">
      <c r="A487" s="1">
        <v>42542</v>
      </c>
      <c r="B487">
        <v>-0.16700000000000001</v>
      </c>
    </row>
    <row r="488" spans="1:2">
      <c r="A488" s="1">
        <v>42541</v>
      </c>
      <c r="B488">
        <v>-0.16900000000000001</v>
      </c>
    </row>
    <row r="489" spans="1:2">
      <c r="A489" s="1">
        <v>42538</v>
      </c>
      <c r="B489">
        <v>-0.18099999999999999</v>
      </c>
    </row>
    <row r="490" spans="1:2">
      <c r="A490" s="1">
        <v>42537</v>
      </c>
      <c r="B490">
        <v>-0.16339999999999999</v>
      </c>
    </row>
    <row r="491" spans="1:2">
      <c r="A491" s="1">
        <v>42536</v>
      </c>
      <c r="B491">
        <v>-0.1585</v>
      </c>
    </row>
    <row r="492" spans="1:2">
      <c r="A492" s="1">
        <v>42535</v>
      </c>
      <c r="B492">
        <v>-0.14899999999999999</v>
      </c>
    </row>
    <row r="493" spans="1:2">
      <c r="A493" s="1">
        <v>42534</v>
      </c>
      <c r="B493">
        <v>-0.13800000000000001</v>
      </c>
    </row>
    <row r="494" spans="1:2">
      <c r="A494" s="1">
        <v>42531</v>
      </c>
      <c r="B494">
        <v>-0.13900000000000001</v>
      </c>
    </row>
    <row r="495" spans="1:2">
      <c r="A495" s="1">
        <v>42530</v>
      </c>
      <c r="B495">
        <v>-0.13800000000000001</v>
      </c>
    </row>
    <row r="496" spans="1:2">
      <c r="A496" s="1">
        <v>42529</v>
      </c>
      <c r="B496">
        <v>-0.13600000000000001</v>
      </c>
    </row>
    <row r="497" spans="1:2">
      <c r="A497" s="1">
        <v>42528</v>
      </c>
      <c r="B497">
        <v>-0.14369999999999999</v>
      </c>
    </row>
    <row r="498" spans="1:2">
      <c r="A498" s="1">
        <v>42527</v>
      </c>
      <c r="B498">
        <v>-0.1409</v>
      </c>
    </row>
    <row r="499" spans="1:2">
      <c r="A499" s="1">
        <v>42524</v>
      </c>
      <c r="B499">
        <v>-0.14399999999999999</v>
      </c>
    </row>
    <row r="500" spans="1:2">
      <c r="A500" s="1">
        <v>42523</v>
      </c>
      <c r="B500">
        <v>-0.128</v>
      </c>
    </row>
    <row r="501" spans="1:2">
      <c r="A501" s="1">
        <v>42522</v>
      </c>
      <c r="B501">
        <v>-0.13300000000000001</v>
      </c>
    </row>
    <row r="502" spans="1:2">
      <c r="A502" s="1">
        <v>42521</v>
      </c>
      <c r="B502">
        <v>-0.13</v>
      </c>
    </row>
    <row r="503" spans="1:2">
      <c r="A503" s="1">
        <v>42520</v>
      </c>
      <c r="B503">
        <v>-0.1278</v>
      </c>
    </row>
    <row r="504" spans="1:2">
      <c r="A504" s="1">
        <v>42517</v>
      </c>
      <c r="B504">
        <v>-0.12970000000000001</v>
      </c>
    </row>
    <row r="505" spans="1:2">
      <c r="A505" s="1">
        <v>42516</v>
      </c>
      <c r="B505">
        <v>-0.127</v>
      </c>
    </row>
    <row r="506" spans="1:2">
      <c r="A506" s="1">
        <v>42515</v>
      </c>
      <c r="B506">
        <v>-0.11459999999999999</v>
      </c>
    </row>
    <row r="507" spans="1:2">
      <c r="A507" s="1">
        <v>42514</v>
      </c>
      <c r="B507">
        <v>-0.11600000000000001</v>
      </c>
    </row>
    <row r="508" spans="1:2">
      <c r="A508" s="1">
        <v>42513</v>
      </c>
      <c r="B508">
        <v>-0.1077</v>
      </c>
    </row>
    <row r="509" spans="1:2">
      <c r="A509" s="1">
        <v>42510</v>
      </c>
      <c r="B509">
        <v>-0.11600000000000001</v>
      </c>
    </row>
    <row r="510" spans="1:2">
      <c r="A510" s="1">
        <v>42509</v>
      </c>
      <c r="B510">
        <v>-0.11609999999999999</v>
      </c>
    </row>
    <row r="511" spans="1:2">
      <c r="A511" s="1">
        <v>42508</v>
      </c>
      <c r="B511">
        <v>-0.1095</v>
      </c>
    </row>
    <row r="512" spans="1:2">
      <c r="A512" s="1">
        <v>42507</v>
      </c>
      <c r="B512">
        <v>-0.1186</v>
      </c>
    </row>
    <row r="513" spans="1:2">
      <c r="A513" s="1">
        <v>42506</v>
      </c>
      <c r="B513">
        <v>-0.1234</v>
      </c>
    </row>
    <row r="514" spans="1:2">
      <c r="A514" s="1">
        <v>42503</v>
      </c>
      <c r="B514">
        <v>-0.127</v>
      </c>
    </row>
    <row r="515" spans="1:2">
      <c r="A515" s="1">
        <v>42502</v>
      </c>
      <c r="B515">
        <v>-0.128</v>
      </c>
    </row>
    <row r="516" spans="1:2">
      <c r="A516" s="1">
        <v>42501</v>
      </c>
      <c r="B516">
        <v>-0.13900000000000001</v>
      </c>
    </row>
    <row r="517" spans="1:2">
      <c r="A517" s="1">
        <v>42500</v>
      </c>
      <c r="B517">
        <v>-0.1353</v>
      </c>
    </row>
    <row r="518" spans="1:2">
      <c r="A518" s="1">
        <v>42499</v>
      </c>
      <c r="B518">
        <v>-0.13500000000000001</v>
      </c>
    </row>
    <row r="519" spans="1:2">
      <c r="A519" s="1">
        <v>42496</v>
      </c>
      <c r="B519">
        <v>-0.128</v>
      </c>
    </row>
    <row r="520" spans="1:2">
      <c r="A520" s="1">
        <v>42495</v>
      </c>
      <c r="B520">
        <v>-0.123</v>
      </c>
    </row>
    <row r="521" spans="1:2">
      <c r="A521" s="1">
        <v>42494</v>
      </c>
      <c r="B521">
        <v>-0.1028</v>
      </c>
    </row>
    <row r="522" spans="1:2">
      <c r="A522" s="1">
        <v>42493</v>
      </c>
      <c r="B522">
        <v>-0.10970000000000001</v>
      </c>
    </row>
    <row r="523" spans="1:2">
      <c r="A523" s="1">
        <v>42492</v>
      </c>
      <c r="B523">
        <v>-8.5900000000000004E-2</v>
      </c>
    </row>
    <row r="524" spans="1:2">
      <c r="A524" s="1">
        <v>42489</v>
      </c>
      <c r="B524">
        <v>-9.0999999999999998E-2</v>
      </c>
    </row>
    <row r="525" spans="1:2">
      <c r="A525" s="1">
        <v>42488</v>
      </c>
      <c r="B525">
        <v>-0.1114</v>
      </c>
    </row>
    <row r="526" spans="1:2">
      <c r="A526" s="1">
        <v>42487</v>
      </c>
      <c r="B526">
        <v>-0.111</v>
      </c>
    </row>
    <row r="527" spans="1:2">
      <c r="A527" s="1">
        <v>42486</v>
      </c>
      <c r="B527">
        <v>-0.1061</v>
      </c>
    </row>
    <row r="528" spans="1:2">
      <c r="A528" s="1">
        <v>42485</v>
      </c>
      <c r="B528">
        <v>-0.114</v>
      </c>
    </row>
    <row r="529" spans="1:2">
      <c r="A529" s="1">
        <v>42482</v>
      </c>
      <c r="B529">
        <v>-0.12479999999999999</v>
      </c>
    </row>
    <row r="530" spans="1:2">
      <c r="A530" s="1">
        <v>42481</v>
      </c>
      <c r="B530">
        <v>-0.11</v>
      </c>
    </row>
    <row r="531" spans="1:2">
      <c r="A531" s="1">
        <v>42480</v>
      </c>
      <c r="B531">
        <v>-0.12670000000000001</v>
      </c>
    </row>
    <row r="532" spans="1:2">
      <c r="A532" s="1">
        <v>42479</v>
      </c>
      <c r="B532">
        <v>-0.125</v>
      </c>
    </row>
    <row r="533" spans="1:2">
      <c r="A533" s="1">
        <v>42478</v>
      </c>
      <c r="B533">
        <v>-0.125</v>
      </c>
    </row>
    <row r="534" spans="1:2">
      <c r="A534" s="1">
        <v>42475</v>
      </c>
      <c r="B534">
        <v>-0.1258</v>
      </c>
    </row>
    <row r="535" spans="1:2">
      <c r="A535" s="1">
        <v>42474</v>
      </c>
      <c r="B535">
        <v>-0.1169</v>
      </c>
    </row>
    <row r="536" spans="1:2">
      <c r="A536" s="1">
        <v>42473</v>
      </c>
      <c r="B536">
        <v>-0.1348</v>
      </c>
    </row>
    <row r="537" spans="1:2">
      <c r="A537" s="1">
        <v>42472</v>
      </c>
      <c r="B537">
        <v>-0.13350000000000001</v>
      </c>
    </row>
    <row r="538" spans="1:2">
      <c r="A538" s="1">
        <v>42471</v>
      </c>
      <c r="B538">
        <v>-0.13800000000000001</v>
      </c>
    </row>
    <row r="539" spans="1:2">
      <c r="A539" s="1">
        <v>42468</v>
      </c>
      <c r="B539">
        <v>-0.13600000000000001</v>
      </c>
    </row>
    <row r="540" spans="1:2">
      <c r="A540" s="1">
        <v>42467</v>
      </c>
      <c r="B540">
        <v>-0.13400000000000001</v>
      </c>
    </row>
    <row r="541" spans="1:2">
      <c r="A541" s="1">
        <v>42466</v>
      </c>
      <c r="B541">
        <v>-0.1225</v>
      </c>
    </row>
    <row r="542" spans="1:2">
      <c r="A542" s="1">
        <v>42465</v>
      </c>
      <c r="B542">
        <v>-0.121</v>
      </c>
    </row>
    <row r="543" spans="1:2">
      <c r="A543" s="1">
        <v>42464</v>
      </c>
      <c r="B543">
        <v>-0.11</v>
      </c>
    </row>
    <row r="544" spans="1:2">
      <c r="A544" s="1">
        <v>42461</v>
      </c>
      <c r="B544">
        <v>-0.115</v>
      </c>
    </row>
    <row r="545" spans="1:2">
      <c r="A545" s="1">
        <v>42460</v>
      </c>
      <c r="B545">
        <v>-0.115</v>
      </c>
    </row>
    <row r="546" spans="1:2">
      <c r="A546" s="1">
        <v>42459</v>
      </c>
      <c r="B546">
        <v>-0.115</v>
      </c>
    </row>
    <row r="547" spans="1:2">
      <c r="A547" s="1">
        <v>42458</v>
      </c>
      <c r="B547">
        <v>-0.12039999999999999</v>
      </c>
    </row>
    <row r="548" spans="1:2">
      <c r="A548" s="1">
        <v>42457</v>
      </c>
      <c r="B548">
        <v>-0.112</v>
      </c>
    </row>
    <row r="549" spans="1:2">
      <c r="A549" s="1">
        <v>42454</v>
      </c>
      <c r="B549">
        <v>-0.108</v>
      </c>
    </row>
    <row r="550" spans="1:2">
      <c r="A550" s="1">
        <v>42453</v>
      </c>
      <c r="B550">
        <v>-0.109</v>
      </c>
    </row>
    <row r="551" spans="1:2">
      <c r="A551" s="1">
        <v>42452</v>
      </c>
      <c r="B551">
        <v>-0.1135</v>
      </c>
    </row>
    <row r="552" spans="1:2">
      <c r="A552" s="1">
        <v>42451</v>
      </c>
      <c r="B552">
        <v>-0.1103</v>
      </c>
    </row>
    <row r="553" spans="1:2">
      <c r="A553" s="1">
        <v>42450</v>
      </c>
      <c r="B553">
        <v>-0.114</v>
      </c>
    </row>
    <row r="554" spans="1:2">
      <c r="A554" s="1">
        <v>42447</v>
      </c>
      <c r="B554">
        <v>-0.11600000000000001</v>
      </c>
    </row>
    <row r="555" spans="1:2">
      <c r="A555" s="1">
        <v>42446</v>
      </c>
      <c r="B555">
        <v>-0.1111</v>
      </c>
    </row>
    <row r="556" spans="1:2">
      <c r="A556" s="1">
        <v>42445</v>
      </c>
      <c r="B556">
        <v>-0.1047</v>
      </c>
    </row>
    <row r="557" spans="1:2">
      <c r="A557" s="1">
        <v>42444</v>
      </c>
      <c r="B557">
        <v>-8.7300000000000003E-2</v>
      </c>
    </row>
    <row r="558" spans="1:2">
      <c r="A558" s="1">
        <v>42443</v>
      </c>
      <c r="B558">
        <v>-8.6599999999999996E-2</v>
      </c>
    </row>
    <row r="559" spans="1:2">
      <c r="A559" s="1">
        <v>42440</v>
      </c>
      <c r="B559">
        <v>-0.1</v>
      </c>
    </row>
    <row r="560" spans="1:2">
      <c r="A560" s="1">
        <v>42439</v>
      </c>
      <c r="B560">
        <v>-8.8499999999999995E-2</v>
      </c>
    </row>
    <row r="561" spans="1:2">
      <c r="A561" s="1">
        <v>42438</v>
      </c>
      <c r="B561">
        <v>-0.1447</v>
      </c>
    </row>
    <row r="562" spans="1:2">
      <c r="A562" s="1">
        <v>42437</v>
      </c>
      <c r="B562">
        <v>-0.17100000000000001</v>
      </c>
    </row>
    <row r="563" spans="1:2">
      <c r="A563" s="1">
        <v>42436</v>
      </c>
      <c r="B563">
        <v>-0.158</v>
      </c>
    </row>
    <row r="564" spans="1:2">
      <c r="A564" s="1">
        <v>42433</v>
      </c>
      <c r="B564">
        <v>-0.1578</v>
      </c>
    </row>
    <row r="565" spans="1:2">
      <c r="A565" s="1">
        <v>42432</v>
      </c>
      <c r="B565">
        <v>-0.191</v>
      </c>
    </row>
    <row r="566" spans="1:2">
      <c r="A566" s="1">
        <v>42431</v>
      </c>
      <c r="B566">
        <v>-0.16500000000000001</v>
      </c>
    </row>
    <row r="567" spans="1:2">
      <c r="A567" s="1">
        <v>42430</v>
      </c>
      <c r="B567">
        <v>-0.17519999999999999</v>
      </c>
    </row>
    <row r="568" spans="1:2">
      <c r="A568" s="1">
        <v>42429</v>
      </c>
      <c r="B568">
        <v>-0.18459999999999999</v>
      </c>
    </row>
    <row r="569" spans="1:2">
      <c r="A569" s="1">
        <v>42426</v>
      </c>
      <c r="B569">
        <v>-0.15</v>
      </c>
    </row>
    <row r="570" spans="1:2">
      <c r="A570" s="1">
        <v>42425</v>
      </c>
      <c r="B570">
        <v>-0.14119999999999999</v>
      </c>
    </row>
    <row r="571" spans="1:2">
      <c r="A571" s="1">
        <v>42424</v>
      </c>
      <c r="B571">
        <v>-0.12429999999999999</v>
      </c>
    </row>
    <row r="572" spans="1:2">
      <c r="A572" s="1">
        <v>42423</v>
      </c>
      <c r="B572">
        <v>-0.13300000000000001</v>
      </c>
    </row>
    <row r="573" spans="1:2">
      <c r="A573" s="1">
        <v>42422</v>
      </c>
      <c r="B573">
        <v>-0.13500000000000001</v>
      </c>
    </row>
    <row r="574" spans="1:2">
      <c r="A574" s="1">
        <v>42419</v>
      </c>
      <c r="B574">
        <v>-0.12239999999999999</v>
      </c>
    </row>
    <row r="575" spans="1:2">
      <c r="A575" s="1">
        <v>42418</v>
      </c>
      <c r="B575">
        <v>-0.12379999999999999</v>
      </c>
    </row>
    <row r="576" spans="1:2">
      <c r="A576" s="1">
        <v>42417</v>
      </c>
      <c r="B576">
        <v>-0.11</v>
      </c>
    </row>
    <row r="577" spans="1:2">
      <c r="A577" s="1">
        <v>42416</v>
      </c>
      <c r="B577">
        <v>-0.112</v>
      </c>
    </row>
    <row r="578" spans="1:2">
      <c r="A578" s="1">
        <v>42415</v>
      </c>
      <c r="B578">
        <v>-0.1105</v>
      </c>
    </row>
    <row r="579" spans="1:2">
      <c r="A579" s="1">
        <v>42412</v>
      </c>
      <c r="B579">
        <v>-0.10100000000000001</v>
      </c>
    </row>
    <row r="580" spans="1:2">
      <c r="A580" s="1">
        <v>42411</v>
      </c>
      <c r="B580">
        <v>-0.1341</v>
      </c>
    </row>
    <row r="581" spans="1:2">
      <c r="A581" s="1">
        <v>42410</v>
      </c>
      <c r="B581">
        <v>-0.13</v>
      </c>
    </row>
    <row r="582" spans="1:2">
      <c r="A582" s="1">
        <v>42409</v>
      </c>
      <c r="B582">
        <v>-0.1255</v>
      </c>
    </row>
    <row r="583" spans="1:2">
      <c r="A583" s="1">
        <v>42408</v>
      </c>
      <c r="B583">
        <v>-0.1305</v>
      </c>
    </row>
    <row r="584" spans="1:2">
      <c r="A584" s="1">
        <v>42405</v>
      </c>
      <c r="B584">
        <v>-0.13650000000000001</v>
      </c>
    </row>
    <row r="585" spans="1:2">
      <c r="A585" s="1">
        <v>42404</v>
      </c>
      <c r="B585">
        <v>-0.13500000000000001</v>
      </c>
    </row>
    <row r="586" spans="1:2">
      <c r="A586" s="1">
        <v>42403</v>
      </c>
      <c r="B586">
        <v>-0.1545</v>
      </c>
    </row>
    <row r="587" spans="1:2">
      <c r="A587" s="1">
        <v>42402</v>
      </c>
      <c r="B587">
        <v>-0.1356</v>
      </c>
    </row>
    <row r="588" spans="1:2">
      <c r="A588" s="1">
        <v>42401</v>
      </c>
      <c r="B588">
        <v>-0.11600000000000001</v>
      </c>
    </row>
    <row r="589" spans="1:2">
      <c r="A589" s="1">
        <v>42398</v>
      </c>
      <c r="B589">
        <v>-0.121</v>
      </c>
    </row>
    <row r="590" spans="1:2">
      <c r="A590" s="1">
        <v>42397</v>
      </c>
      <c r="B590">
        <v>-8.6400000000000005E-2</v>
      </c>
    </row>
    <row r="591" spans="1:2">
      <c r="A591" s="1">
        <v>42396</v>
      </c>
      <c r="B591">
        <v>-7.6300000000000007E-2</v>
      </c>
    </row>
    <row r="592" spans="1:2">
      <c r="A592" s="1">
        <v>42395</v>
      </c>
      <c r="B592">
        <v>-8.7999999999999995E-2</v>
      </c>
    </row>
    <row r="593" spans="1:2">
      <c r="A593" s="1">
        <v>42394</v>
      </c>
      <c r="B593">
        <v>-8.0799999999999997E-2</v>
      </c>
    </row>
    <row r="594" spans="1:2">
      <c r="A594" s="1">
        <v>42391</v>
      </c>
      <c r="B594">
        <v>-8.2000000000000003E-2</v>
      </c>
    </row>
    <row r="595" spans="1:2">
      <c r="A595" s="1">
        <v>42390</v>
      </c>
      <c r="B595">
        <v>-9.1999999999999998E-2</v>
      </c>
    </row>
    <row r="596" spans="1:2">
      <c r="A596" s="1">
        <v>42389</v>
      </c>
      <c r="B596">
        <v>-4.3200000000000002E-2</v>
      </c>
    </row>
    <row r="597" spans="1:2">
      <c r="A597" s="1">
        <v>42388</v>
      </c>
      <c r="B597">
        <v>-2.5999999999999999E-2</v>
      </c>
    </row>
    <row r="598" spans="1:2">
      <c r="A598" s="1">
        <v>42387</v>
      </c>
      <c r="B598">
        <v>-1.8800000000000001E-2</v>
      </c>
    </row>
    <row r="599" spans="1:2">
      <c r="A599" s="1">
        <v>42384</v>
      </c>
      <c r="B599">
        <v>-2.3E-2</v>
      </c>
    </row>
    <row r="600" spans="1:2">
      <c r="A600" s="1">
        <v>42383</v>
      </c>
      <c r="B600">
        <v>-1.4E-2</v>
      </c>
    </row>
    <row r="601" spans="1:2">
      <c r="A601" s="1">
        <v>42382</v>
      </c>
      <c r="B601">
        <v>-1.0999999999999999E-2</v>
      </c>
    </row>
    <row r="602" spans="1:2">
      <c r="A602" s="1">
        <v>42381</v>
      </c>
      <c r="B602">
        <v>-8.5000000000000006E-3</v>
      </c>
    </row>
    <row r="603" spans="1:2">
      <c r="A603" s="1">
        <v>42380</v>
      </c>
      <c r="B603">
        <v>-3.0000000000000001E-3</v>
      </c>
    </row>
    <row r="604" spans="1:2">
      <c r="A604" s="1">
        <v>42377</v>
      </c>
      <c r="B604">
        <v>-5.4999999999999997E-3</v>
      </c>
    </row>
    <row r="605" spans="1:2">
      <c r="A605" s="1">
        <v>42376</v>
      </c>
      <c r="B605">
        <v>5.4999999999999997E-3</v>
      </c>
    </row>
    <row r="606" spans="1:2">
      <c r="A606" s="1">
        <v>42375</v>
      </c>
      <c r="B606">
        <v>-5.0000000000000001E-3</v>
      </c>
    </row>
    <row r="607" spans="1:2">
      <c r="A607" s="1">
        <v>42374</v>
      </c>
      <c r="B607">
        <v>1.4E-2</v>
      </c>
    </row>
    <row r="608" spans="1:2">
      <c r="A608" s="1">
        <v>42373</v>
      </c>
      <c r="B608">
        <v>4.0399999999999998E-2</v>
      </c>
    </row>
    <row r="609" spans="1:2">
      <c r="A609" s="1">
        <v>42370</v>
      </c>
      <c r="B609">
        <v>6.3500000000000001E-2</v>
      </c>
    </row>
    <row r="610" spans="1:2">
      <c r="A610" s="1">
        <v>42369</v>
      </c>
      <c r="B610">
        <v>6.25E-2</v>
      </c>
    </row>
    <row r="611" spans="1:2">
      <c r="A611" s="1">
        <v>42368</v>
      </c>
      <c r="B611">
        <v>5.8500000000000003E-2</v>
      </c>
    </row>
    <row r="612" spans="1:2">
      <c r="A612" s="1">
        <v>42367</v>
      </c>
      <c r="B612">
        <v>6.3200000000000006E-2</v>
      </c>
    </row>
    <row r="613" spans="1:2">
      <c r="A613" s="1">
        <v>42366</v>
      </c>
      <c r="B613">
        <v>6.08E-2</v>
      </c>
    </row>
    <row r="614" spans="1:2">
      <c r="A614" s="1">
        <v>42363</v>
      </c>
      <c r="B614">
        <v>6.6000000000000003E-2</v>
      </c>
    </row>
    <row r="615" spans="1:2">
      <c r="A615" s="1">
        <v>42362</v>
      </c>
      <c r="B615">
        <v>7.1199999999999999E-2</v>
      </c>
    </row>
    <row r="616" spans="1:2">
      <c r="A616" s="1">
        <v>42361</v>
      </c>
      <c r="B616">
        <v>6.3299999999999995E-2</v>
      </c>
    </row>
    <row r="617" spans="1:2">
      <c r="A617" s="1">
        <v>42360</v>
      </c>
      <c r="B617">
        <v>5.45E-2</v>
      </c>
    </row>
    <row r="618" spans="1:2">
      <c r="A618" s="1">
        <v>42359</v>
      </c>
      <c r="B618">
        <v>2.9700000000000001E-2</v>
      </c>
    </row>
    <row r="619" spans="1:2">
      <c r="A619" s="1">
        <v>42356</v>
      </c>
      <c r="B619">
        <v>1.6E-2</v>
      </c>
    </row>
    <row r="620" spans="1:2">
      <c r="A620" s="1">
        <v>42355</v>
      </c>
      <c r="B620">
        <v>2.75E-2</v>
      </c>
    </row>
    <row r="621" spans="1:2">
      <c r="A621" s="1">
        <v>42354</v>
      </c>
      <c r="B621">
        <v>4.1599999999999998E-2</v>
      </c>
    </row>
    <row r="622" spans="1:2">
      <c r="A622" s="1">
        <v>42353</v>
      </c>
      <c r="B622">
        <v>3.1699999999999999E-2</v>
      </c>
    </row>
    <row r="623" spans="1:2">
      <c r="A623" s="1">
        <v>42352</v>
      </c>
      <c r="B623">
        <v>6.4999999999999997E-3</v>
      </c>
    </row>
    <row r="624" spans="1:2">
      <c r="A624" s="1">
        <v>42349</v>
      </c>
      <c r="B624">
        <v>-8.0000000000000002E-3</v>
      </c>
    </row>
    <row r="625" spans="1:2">
      <c r="A625" s="1">
        <v>42348</v>
      </c>
      <c r="B625">
        <v>1.1599999999999999E-2</v>
      </c>
    </row>
    <row r="626" spans="1:2">
      <c r="A626" s="1">
        <v>42347</v>
      </c>
      <c r="B626">
        <v>1.6E-2</v>
      </c>
    </row>
    <row r="627" spans="1:2">
      <c r="A627" s="1">
        <v>42346</v>
      </c>
      <c r="B627">
        <v>0.02</v>
      </c>
    </row>
    <row r="628" spans="1:2">
      <c r="A628" s="1">
        <v>42345</v>
      </c>
      <c r="B628">
        <v>2.1100000000000001E-2</v>
      </c>
    </row>
    <row r="629" spans="1:2">
      <c r="A629" s="1">
        <v>42342</v>
      </c>
      <c r="B629">
        <v>4.0800000000000003E-2</v>
      </c>
    </row>
    <row r="630" spans="1:2">
      <c r="A630" s="1">
        <v>42341</v>
      </c>
      <c r="B630">
        <v>4.1000000000000002E-2</v>
      </c>
    </row>
    <row r="631" spans="1:2">
      <c r="A631" s="1">
        <v>42340</v>
      </c>
      <c r="B631">
        <v>-9.1700000000000004E-2</v>
      </c>
    </row>
    <row r="632" spans="1:2">
      <c r="A632" s="1">
        <v>42339</v>
      </c>
      <c r="B632">
        <v>-8.3000000000000004E-2</v>
      </c>
    </row>
    <row r="633" spans="1:2">
      <c r="A633" s="1">
        <v>42338</v>
      </c>
      <c r="B633">
        <v>-6.3500000000000001E-2</v>
      </c>
    </row>
    <row r="634" spans="1:2">
      <c r="A634" s="1">
        <v>42335</v>
      </c>
      <c r="B634">
        <v>-7.0000000000000007E-2</v>
      </c>
    </row>
    <row r="635" spans="1:2">
      <c r="A635" s="1">
        <v>42334</v>
      </c>
      <c r="B635">
        <v>-7.0999999999999994E-2</v>
      </c>
    </row>
    <row r="636" spans="1:2">
      <c r="A636" s="1">
        <v>42333</v>
      </c>
      <c r="B636">
        <v>-6.1899999999999997E-2</v>
      </c>
    </row>
    <row r="637" spans="1:2">
      <c r="A637" s="1">
        <v>42332</v>
      </c>
      <c r="B637">
        <v>-4.6600000000000003E-2</v>
      </c>
    </row>
    <row r="638" spans="1:2">
      <c r="A638" s="1">
        <v>42331</v>
      </c>
      <c r="B638">
        <v>-7.0000000000000007E-2</v>
      </c>
    </row>
    <row r="639" spans="1:2">
      <c r="A639" s="1">
        <v>42328</v>
      </c>
      <c r="B639">
        <v>-5.4399999999999997E-2</v>
      </c>
    </row>
    <row r="640" spans="1:2">
      <c r="A640" s="1">
        <v>42327</v>
      </c>
      <c r="B640">
        <v>-2.8000000000000001E-2</v>
      </c>
    </row>
    <row r="641" spans="1:2">
      <c r="A641" s="1">
        <v>42326</v>
      </c>
      <c r="B641">
        <v>-2.23E-2</v>
      </c>
    </row>
    <row r="642" spans="1:2">
      <c r="A642" s="1">
        <v>42325</v>
      </c>
      <c r="B642">
        <v>-3.1E-2</v>
      </c>
    </row>
    <row r="643" spans="1:2">
      <c r="A643" s="1">
        <v>42324</v>
      </c>
      <c r="B643">
        <v>-6.7000000000000002E-3</v>
      </c>
    </row>
    <row r="644" spans="1:2">
      <c r="A644" s="1">
        <v>42321</v>
      </c>
      <c r="B644">
        <v>-1.2999999999999999E-2</v>
      </c>
    </row>
    <row r="645" spans="1:2">
      <c r="A645" s="1">
        <v>42320</v>
      </c>
      <c r="B645">
        <v>4.0000000000000002E-4</v>
      </c>
    </row>
    <row r="646" spans="1:2">
      <c r="A646" s="1">
        <v>42319</v>
      </c>
      <c r="B646">
        <v>3.0000000000000001E-3</v>
      </c>
    </row>
    <row r="647" spans="1:2">
      <c r="A647" s="1">
        <v>42318</v>
      </c>
      <c r="B647">
        <v>5.3E-3</v>
      </c>
    </row>
    <row r="648" spans="1:2">
      <c r="A648" s="1">
        <v>42317</v>
      </c>
      <c r="B648">
        <v>1.66E-2</v>
      </c>
    </row>
    <row r="649" spans="1:2">
      <c r="A649" s="1">
        <v>42314</v>
      </c>
      <c r="B649">
        <v>6.9000000000000006E-2</v>
      </c>
    </row>
    <row r="650" spans="1:2">
      <c r="A650" s="1">
        <v>42313</v>
      </c>
      <c r="B650">
        <v>3.6999999999999998E-2</v>
      </c>
    </row>
    <row r="651" spans="1:2">
      <c r="A651" s="1">
        <v>42312</v>
      </c>
      <c r="B651">
        <v>4.36E-2</v>
      </c>
    </row>
    <row r="652" spans="1:2">
      <c r="A652" s="1">
        <v>42311</v>
      </c>
      <c r="B652">
        <v>4.7E-2</v>
      </c>
    </row>
    <row r="653" spans="1:2">
      <c r="A653" s="1">
        <v>42310</v>
      </c>
      <c r="B653">
        <v>5.7500000000000002E-2</v>
      </c>
    </row>
    <row r="654" spans="1:2">
      <c r="A654" s="1">
        <v>42307</v>
      </c>
      <c r="B654">
        <v>4.1599999999999998E-2</v>
      </c>
    </row>
    <row r="655" spans="1:2">
      <c r="A655" s="1">
        <v>42306</v>
      </c>
      <c r="B655">
        <v>3.9E-2</v>
      </c>
    </row>
    <row r="656" spans="1:2">
      <c r="A656" s="1">
        <v>42305</v>
      </c>
      <c r="B656">
        <v>2.24E-2</v>
      </c>
    </row>
    <row r="657" spans="1:2">
      <c r="A657" s="1">
        <v>42304</v>
      </c>
      <c r="B657">
        <v>1.7500000000000002E-2</v>
      </c>
    </row>
    <row r="658" spans="1:2">
      <c r="A658" s="1">
        <v>42303</v>
      </c>
      <c r="B658">
        <v>2.8799999999999999E-2</v>
      </c>
    </row>
    <row r="659" spans="1:2">
      <c r="A659" s="1">
        <v>42300</v>
      </c>
      <c r="B659">
        <v>4.82E-2</v>
      </c>
    </row>
    <row r="660" spans="1:2">
      <c r="A660" s="1">
        <v>42299</v>
      </c>
      <c r="B660">
        <v>5.8500000000000003E-2</v>
      </c>
    </row>
    <row r="661" spans="1:2">
      <c r="A661" s="1">
        <v>42298</v>
      </c>
      <c r="B661">
        <v>0.1042</v>
      </c>
    </row>
    <row r="662" spans="1:2">
      <c r="A662" s="1">
        <v>42297</v>
      </c>
      <c r="B662">
        <v>0.1195</v>
      </c>
    </row>
    <row r="663" spans="1:2">
      <c r="A663" s="1">
        <v>42296</v>
      </c>
      <c r="B663">
        <v>9.8000000000000004E-2</v>
      </c>
    </row>
    <row r="664" spans="1:2">
      <c r="A664" s="1">
        <v>42293</v>
      </c>
      <c r="B664">
        <v>0.1</v>
      </c>
    </row>
    <row r="665" spans="1:2">
      <c r="A665" s="1">
        <v>42292</v>
      </c>
      <c r="B665">
        <v>0.1111</v>
      </c>
    </row>
    <row r="666" spans="1:2">
      <c r="A666" s="1">
        <v>42291</v>
      </c>
      <c r="B666">
        <v>0.1075</v>
      </c>
    </row>
    <row r="667" spans="1:2">
      <c r="A667" s="1">
        <v>42290</v>
      </c>
      <c r="B667">
        <v>0.1245</v>
      </c>
    </row>
    <row r="668" spans="1:2">
      <c r="A668" s="1">
        <v>42289</v>
      </c>
      <c r="B668">
        <v>0.123</v>
      </c>
    </row>
    <row r="669" spans="1:2">
      <c r="A669" s="1">
        <v>42286</v>
      </c>
      <c r="B669">
        <v>0.13200000000000001</v>
      </c>
    </row>
    <row r="670" spans="1:2">
      <c r="A670" s="1">
        <v>42285</v>
      </c>
      <c r="B670">
        <v>0.1275</v>
      </c>
    </row>
    <row r="671" spans="1:2">
      <c r="A671" s="1">
        <v>42284</v>
      </c>
      <c r="B671">
        <v>0.13100000000000001</v>
      </c>
    </row>
    <row r="672" spans="1:2">
      <c r="A672" s="1">
        <v>42283</v>
      </c>
      <c r="B672">
        <v>0.1231</v>
      </c>
    </row>
    <row r="673" spans="1:2">
      <c r="A673" s="1">
        <v>42282</v>
      </c>
      <c r="B673">
        <v>0.109</v>
      </c>
    </row>
    <row r="674" spans="1:2">
      <c r="A674" s="1">
        <v>42279</v>
      </c>
      <c r="B674">
        <v>0.1007</v>
      </c>
    </row>
    <row r="675" spans="1:2">
      <c r="A675" s="1">
        <v>42278</v>
      </c>
      <c r="B675">
        <v>0.108</v>
      </c>
    </row>
    <row r="676" spans="1:2">
      <c r="A676" s="1">
        <v>42277</v>
      </c>
      <c r="B676">
        <v>0.122</v>
      </c>
    </row>
    <row r="677" spans="1:2">
      <c r="A677" s="1">
        <v>42276</v>
      </c>
      <c r="B677">
        <v>0.126</v>
      </c>
    </row>
    <row r="678" spans="1:2">
      <c r="A678" s="1">
        <v>42275</v>
      </c>
      <c r="B678">
        <v>0.13</v>
      </c>
    </row>
    <row r="679" spans="1:2">
      <c r="A679" s="1">
        <v>42272</v>
      </c>
      <c r="B679">
        <v>0.14099999999999999</v>
      </c>
    </row>
    <row r="680" spans="1:2">
      <c r="A680" s="1">
        <v>42271</v>
      </c>
      <c r="B680">
        <v>0.13200000000000001</v>
      </c>
    </row>
    <row r="681" spans="1:2">
      <c r="A681" s="1">
        <v>42270</v>
      </c>
      <c r="B681">
        <v>0.125</v>
      </c>
    </row>
    <row r="682" spans="1:2">
      <c r="A682" s="1">
        <v>42269</v>
      </c>
      <c r="B682">
        <v>0.1167</v>
      </c>
    </row>
    <row r="683" spans="1:2">
      <c r="A683" s="1">
        <v>42268</v>
      </c>
      <c r="B683">
        <v>0.151</v>
      </c>
    </row>
    <row r="684" spans="1:2">
      <c r="A684" s="1">
        <v>42265</v>
      </c>
      <c r="B684">
        <v>0.15</v>
      </c>
    </row>
    <row r="685" spans="1:2">
      <c r="A685" s="1">
        <v>42264</v>
      </c>
      <c r="B685">
        <v>0.1797</v>
      </c>
    </row>
    <row r="686" spans="1:2">
      <c r="A686" s="1">
        <v>42263</v>
      </c>
      <c r="B686">
        <v>0.1638</v>
      </c>
    </row>
    <row r="687" spans="1:2">
      <c r="A687" s="1">
        <v>42262</v>
      </c>
      <c r="B687">
        <v>0.15770000000000001</v>
      </c>
    </row>
    <row r="688" spans="1:2">
      <c r="A688" s="1">
        <v>42261</v>
      </c>
      <c r="B688">
        <v>0.14219999999999999</v>
      </c>
    </row>
    <row r="689" spans="1:2">
      <c r="A689" s="1">
        <v>42258</v>
      </c>
      <c r="B689">
        <v>0.14699999999999999</v>
      </c>
    </row>
    <row r="690" spans="1:2">
      <c r="A690" s="1">
        <v>42257</v>
      </c>
      <c r="B690">
        <v>0.153</v>
      </c>
    </row>
    <row r="691" spans="1:2">
      <c r="A691" s="1">
        <v>42256</v>
      </c>
      <c r="B691">
        <v>0.154</v>
      </c>
    </row>
    <row r="692" spans="1:2">
      <c r="A692" s="1">
        <v>42255</v>
      </c>
      <c r="B692">
        <v>0.15509999999999999</v>
      </c>
    </row>
    <row r="693" spans="1:2">
      <c r="A693" s="1">
        <v>42254</v>
      </c>
      <c r="B693">
        <v>0.152</v>
      </c>
    </row>
    <row r="694" spans="1:2">
      <c r="A694" s="1">
        <v>42251</v>
      </c>
      <c r="B694">
        <v>0.153</v>
      </c>
    </row>
    <row r="695" spans="1:2">
      <c r="A695" s="1">
        <v>42250</v>
      </c>
      <c r="B695">
        <v>0.157</v>
      </c>
    </row>
    <row r="696" spans="1:2">
      <c r="A696" s="1">
        <v>42249</v>
      </c>
      <c r="B696">
        <v>0.17899999999999999</v>
      </c>
    </row>
    <row r="697" spans="1:2">
      <c r="A697" s="1">
        <v>42248</v>
      </c>
      <c r="B697">
        <v>0.186</v>
      </c>
    </row>
    <row r="698" spans="1:2">
      <c r="A698" s="1">
        <v>42247</v>
      </c>
      <c r="B698">
        <v>0.1835</v>
      </c>
    </row>
    <row r="699" spans="1:2">
      <c r="A699" s="1">
        <v>42244</v>
      </c>
      <c r="B699">
        <v>0.17799999999999999</v>
      </c>
    </row>
    <row r="700" spans="1:2">
      <c r="A700" s="1">
        <v>42243</v>
      </c>
      <c r="B700">
        <v>0.17499999999999999</v>
      </c>
    </row>
    <row r="701" spans="1:2">
      <c r="A701" s="1">
        <v>42242</v>
      </c>
      <c r="B701">
        <v>0.17430000000000001</v>
      </c>
    </row>
    <row r="702" spans="1:2">
      <c r="A702" s="1">
        <v>42241</v>
      </c>
      <c r="B702">
        <v>0.1852</v>
      </c>
    </row>
    <row r="703" spans="1:2">
      <c r="A703" s="1">
        <v>42240</v>
      </c>
      <c r="B703">
        <v>0.16089999999999999</v>
      </c>
    </row>
    <row r="704" spans="1:2">
      <c r="A704" s="1">
        <v>42237</v>
      </c>
      <c r="B704">
        <v>0.152</v>
      </c>
    </row>
    <row r="705" spans="1:2">
      <c r="A705" s="1">
        <v>42236</v>
      </c>
      <c r="B705">
        <v>0.14949999999999999</v>
      </c>
    </row>
    <row r="706" spans="1:2">
      <c r="A706" s="1">
        <v>42235</v>
      </c>
      <c r="B706">
        <v>0.161</v>
      </c>
    </row>
    <row r="707" spans="1:2">
      <c r="A707" s="1">
        <v>42234</v>
      </c>
      <c r="B707">
        <v>0.16700000000000001</v>
      </c>
    </row>
    <row r="708" spans="1:2">
      <c r="A708" s="1">
        <v>42233</v>
      </c>
      <c r="B708">
        <v>0.16600000000000001</v>
      </c>
    </row>
    <row r="709" spans="1:2">
      <c r="A709" s="1">
        <v>42230</v>
      </c>
      <c r="B709">
        <v>0.16650000000000001</v>
      </c>
    </row>
    <row r="710" spans="1:2">
      <c r="A710" s="1">
        <v>42229</v>
      </c>
      <c r="B710">
        <v>0.1585</v>
      </c>
    </row>
    <row r="711" spans="1:2">
      <c r="A711" s="1">
        <v>42228</v>
      </c>
      <c r="B711">
        <v>0.153</v>
      </c>
    </row>
    <row r="712" spans="1:2">
      <c r="A712" s="1">
        <v>42227</v>
      </c>
      <c r="B712">
        <v>0.15759999999999999</v>
      </c>
    </row>
    <row r="713" spans="1:2">
      <c r="A713" s="1">
        <v>42226</v>
      </c>
      <c r="B713">
        <v>0.17100000000000001</v>
      </c>
    </row>
    <row r="714" spans="1:2">
      <c r="A714" s="1">
        <v>42223</v>
      </c>
      <c r="B714">
        <v>0.16539999999999999</v>
      </c>
    </row>
    <row r="715" spans="1:2">
      <c r="A715" s="1">
        <v>42222</v>
      </c>
      <c r="B715">
        <v>0.17680000000000001</v>
      </c>
    </row>
    <row r="716" spans="1:2">
      <c r="A716" s="1">
        <v>42221</v>
      </c>
      <c r="B716">
        <v>0.1777</v>
      </c>
    </row>
    <row r="717" spans="1:2">
      <c r="A717" s="1">
        <v>42220</v>
      </c>
      <c r="B717">
        <v>0.17299999999999999</v>
      </c>
    </row>
    <row r="718" spans="1:2">
      <c r="A718" s="1">
        <v>42219</v>
      </c>
      <c r="B718">
        <v>0.1595</v>
      </c>
    </row>
    <row r="719" spans="1:2">
      <c r="A719" s="1">
        <v>42216</v>
      </c>
      <c r="B719">
        <v>0.16900000000000001</v>
      </c>
    </row>
    <row r="720" spans="1:2">
      <c r="A720" s="1">
        <v>42215</v>
      </c>
      <c r="B720">
        <v>0.17100000000000001</v>
      </c>
    </row>
    <row r="721" spans="1:2">
      <c r="A721" s="1">
        <v>42214</v>
      </c>
      <c r="B721">
        <v>0.17299999999999999</v>
      </c>
    </row>
    <row r="722" spans="1:2">
      <c r="A722" s="1">
        <v>42213</v>
      </c>
      <c r="B722">
        <v>0.17699999999999999</v>
      </c>
    </row>
    <row r="723" spans="1:2">
      <c r="A723" s="1">
        <v>42212</v>
      </c>
      <c r="B723">
        <v>0.17100000000000001</v>
      </c>
    </row>
    <row r="724" spans="1:2">
      <c r="A724" s="1">
        <v>42209</v>
      </c>
      <c r="B724">
        <v>0.1744</v>
      </c>
    </row>
    <row r="725" spans="1:2">
      <c r="A725" s="1">
        <v>42208</v>
      </c>
      <c r="B725">
        <v>0.18</v>
      </c>
    </row>
    <row r="726" spans="1:2">
      <c r="A726" s="1">
        <v>42207</v>
      </c>
      <c r="B726">
        <v>0.1817</v>
      </c>
    </row>
    <row r="727" spans="1:2">
      <c r="A727" s="1">
        <v>42206</v>
      </c>
      <c r="B727">
        <v>0.187</v>
      </c>
    </row>
    <row r="728" spans="1:2">
      <c r="A728" s="1">
        <v>42205</v>
      </c>
      <c r="B728">
        <v>0.183</v>
      </c>
    </row>
    <row r="729" spans="1:2">
      <c r="A729" s="1">
        <v>42202</v>
      </c>
      <c r="B729">
        <v>0.19270000000000001</v>
      </c>
    </row>
    <row r="730" spans="1:2">
      <c r="A730" s="1">
        <v>42201</v>
      </c>
      <c r="B730">
        <v>0.1961</v>
      </c>
    </row>
    <row r="731" spans="1:2">
      <c r="A731" s="1">
        <v>42200</v>
      </c>
      <c r="B731">
        <v>0.1885</v>
      </c>
    </row>
    <row r="732" spans="1:2">
      <c r="A732" s="1">
        <v>42199</v>
      </c>
      <c r="B732">
        <v>0.20599999999999999</v>
      </c>
    </row>
    <row r="733" spans="1:2">
      <c r="A733" s="1">
        <v>42198</v>
      </c>
      <c r="B733">
        <v>0.2233</v>
      </c>
    </row>
    <row r="734" spans="1:2">
      <c r="A734" s="1">
        <v>42195</v>
      </c>
      <c r="B734">
        <v>0.24149999999999999</v>
      </c>
    </row>
    <row r="735" spans="1:2">
      <c r="A735" s="1">
        <v>42194</v>
      </c>
      <c r="B735">
        <v>0.20300000000000001</v>
      </c>
    </row>
    <row r="736" spans="1:2">
      <c r="A736" s="1">
        <v>42193</v>
      </c>
      <c r="B736">
        <v>0.19370000000000001</v>
      </c>
    </row>
    <row r="737" spans="1:2">
      <c r="A737" s="1">
        <v>42192</v>
      </c>
      <c r="B737">
        <v>0.19700000000000001</v>
      </c>
    </row>
    <row r="738" spans="1:2">
      <c r="A738" s="1">
        <v>42191</v>
      </c>
      <c r="B738">
        <v>0.20180000000000001</v>
      </c>
    </row>
    <row r="739" spans="1:2">
      <c r="A739" s="1">
        <v>42188</v>
      </c>
      <c r="B739">
        <v>0.21049999999999999</v>
      </c>
    </row>
    <row r="740" spans="1:2">
      <c r="A740" s="1">
        <v>42187</v>
      </c>
      <c r="B740">
        <v>0.22040000000000001</v>
      </c>
    </row>
    <row r="741" spans="1:2">
      <c r="A741" s="1">
        <v>42186</v>
      </c>
      <c r="B741">
        <v>0.21870000000000001</v>
      </c>
    </row>
    <row r="742" spans="1:2">
      <c r="A742" s="1">
        <v>42185</v>
      </c>
      <c r="B742">
        <v>0.2228</v>
      </c>
    </row>
    <row r="743" spans="1:2">
      <c r="A743" s="1">
        <v>42184</v>
      </c>
      <c r="B743">
        <v>0.23</v>
      </c>
    </row>
    <row r="744" spans="1:2">
      <c r="A744" s="1">
        <v>42181</v>
      </c>
      <c r="B744">
        <v>0.248</v>
      </c>
    </row>
    <row r="745" spans="1:2">
      <c r="A745" s="1">
        <v>42180</v>
      </c>
      <c r="B745">
        <v>0.22900000000000001</v>
      </c>
    </row>
    <row r="746" spans="1:2">
      <c r="A746" s="1">
        <v>42179</v>
      </c>
      <c r="B746">
        <v>0.22750000000000001</v>
      </c>
    </row>
    <row r="747" spans="1:2">
      <c r="A747" s="1">
        <v>42178</v>
      </c>
      <c r="B747">
        <v>0.24460000000000001</v>
      </c>
    </row>
    <row r="748" spans="1:2">
      <c r="A748" s="1">
        <v>42177</v>
      </c>
      <c r="B748">
        <v>0.24149999999999999</v>
      </c>
    </row>
    <row r="749" spans="1:2">
      <c r="A749" s="1">
        <v>42174</v>
      </c>
      <c r="B749">
        <v>0.24349999999999999</v>
      </c>
    </row>
    <row r="750" spans="1:2">
      <c r="A750" s="1">
        <v>42173</v>
      </c>
      <c r="B750">
        <v>0.2424</v>
      </c>
    </row>
    <row r="751" spans="1:2">
      <c r="A751" s="1">
        <v>42172</v>
      </c>
      <c r="B751">
        <v>0.2475</v>
      </c>
    </row>
    <row r="752" spans="1:2">
      <c r="A752" s="1">
        <v>42171</v>
      </c>
      <c r="B752">
        <v>0.25900000000000001</v>
      </c>
    </row>
    <row r="753" spans="1:2">
      <c r="A753" s="1">
        <v>42170</v>
      </c>
      <c r="B753">
        <v>0.27600000000000002</v>
      </c>
    </row>
    <row r="754" spans="1:2">
      <c r="A754" s="1">
        <v>42167</v>
      </c>
      <c r="B754">
        <v>0.26650000000000001</v>
      </c>
    </row>
    <row r="755" spans="1:2">
      <c r="A755" s="1">
        <v>42166</v>
      </c>
      <c r="B755">
        <v>0.25409999999999999</v>
      </c>
    </row>
    <row r="756" spans="1:2">
      <c r="A756" s="1">
        <v>42165</v>
      </c>
      <c r="B756">
        <v>0.26100000000000001</v>
      </c>
    </row>
    <row r="757" spans="1:2">
      <c r="A757" s="1">
        <v>42164</v>
      </c>
      <c r="B757">
        <v>0.26750000000000002</v>
      </c>
    </row>
    <row r="758" spans="1:2">
      <c r="A758" s="1">
        <v>42163</v>
      </c>
      <c r="B758">
        <v>0.25519999999999998</v>
      </c>
    </row>
    <row r="759" spans="1:2">
      <c r="A759" s="1">
        <v>42160</v>
      </c>
      <c r="B759">
        <v>0.2311</v>
      </c>
    </row>
    <row r="760" spans="1:2">
      <c r="A760" s="1">
        <v>42159</v>
      </c>
      <c r="B760">
        <v>0.222</v>
      </c>
    </row>
    <row r="761" spans="1:2">
      <c r="A761" s="1">
        <v>42158</v>
      </c>
      <c r="B761">
        <v>0.224</v>
      </c>
    </row>
    <row r="762" spans="1:2">
      <c r="A762" s="1">
        <v>42157</v>
      </c>
      <c r="B762">
        <v>0.187</v>
      </c>
    </row>
    <row r="763" spans="1:2">
      <c r="A763" s="1">
        <v>42156</v>
      </c>
      <c r="B763">
        <v>0.17399999999999999</v>
      </c>
    </row>
    <row r="764" spans="1:2">
      <c r="A764" s="1">
        <v>42153</v>
      </c>
      <c r="B764">
        <v>0.16500000000000001</v>
      </c>
    </row>
    <row r="765" spans="1:2">
      <c r="A765" s="1">
        <v>42152</v>
      </c>
      <c r="B765">
        <v>0.16800000000000001</v>
      </c>
    </row>
    <row r="766" spans="1:2">
      <c r="A766" s="1">
        <v>42151</v>
      </c>
      <c r="B766">
        <v>0.16400000000000001</v>
      </c>
    </row>
    <row r="767" spans="1:2">
      <c r="A767" s="1">
        <v>42150</v>
      </c>
      <c r="B767">
        <v>0.16900000000000001</v>
      </c>
    </row>
    <row r="768" spans="1:2">
      <c r="A768" s="1">
        <v>42149</v>
      </c>
      <c r="B768">
        <v>0.17799999999999999</v>
      </c>
    </row>
    <row r="769" spans="1:2">
      <c r="A769" s="1">
        <v>42146</v>
      </c>
      <c r="B769">
        <v>0.17780000000000001</v>
      </c>
    </row>
    <row r="770" spans="1:2">
      <c r="A770" s="1">
        <v>42145</v>
      </c>
      <c r="B770">
        <v>0.17979999999999999</v>
      </c>
    </row>
    <row r="771" spans="1:2">
      <c r="A771" s="1">
        <v>42144</v>
      </c>
      <c r="B771">
        <v>0.17799999999999999</v>
      </c>
    </row>
    <row r="772" spans="1:2">
      <c r="A772" s="1">
        <v>42143</v>
      </c>
      <c r="B772">
        <v>0.1794</v>
      </c>
    </row>
    <row r="773" spans="1:2">
      <c r="A773" s="1">
        <v>42142</v>
      </c>
      <c r="B773">
        <v>0.192</v>
      </c>
    </row>
    <row r="774" spans="1:2">
      <c r="A774" s="1">
        <v>42139</v>
      </c>
      <c r="B774">
        <v>0.187</v>
      </c>
    </row>
    <row r="775" spans="1:2">
      <c r="A775" s="1">
        <v>42138</v>
      </c>
      <c r="B775">
        <v>0.19500000000000001</v>
      </c>
    </row>
    <row r="776" spans="1:2">
      <c r="A776" s="1">
        <v>42137</v>
      </c>
      <c r="B776">
        <v>0.20100000000000001</v>
      </c>
    </row>
    <row r="777" spans="1:2">
      <c r="A777" s="1">
        <v>42136</v>
      </c>
      <c r="B777">
        <v>0.188</v>
      </c>
    </row>
    <row r="778" spans="1:2">
      <c r="A778" s="1">
        <v>42135</v>
      </c>
      <c r="B778">
        <v>0.182</v>
      </c>
    </row>
    <row r="779" spans="1:2">
      <c r="A779" s="1">
        <v>42132</v>
      </c>
      <c r="B779">
        <v>0.16470000000000001</v>
      </c>
    </row>
    <row r="780" spans="1:2">
      <c r="A780" s="1">
        <v>42131</v>
      </c>
      <c r="B780">
        <v>0.1678</v>
      </c>
    </row>
    <row r="781" spans="1:2">
      <c r="A781" s="1">
        <v>42130</v>
      </c>
      <c r="B781">
        <v>0.18099999999999999</v>
      </c>
    </row>
    <row r="782" spans="1:2">
      <c r="A782" s="1">
        <v>42129</v>
      </c>
      <c r="B782">
        <v>0.17199999999999999</v>
      </c>
    </row>
    <row r="783" spans="1:2">
      <c r="A783" s="1">
        <v>42128</v>
      </c>
      <c r="B783">
        <v>0.16300000000000001</v>
      </c>
    </row>
    <row r="784" spans="1:2">
      <c r="A784" s="1">
        <v>42125</v>
      </c>
      <c r="B784">
        <v>0.16930000000000001</v>
      </c>
    </row>
    <row r="785" spans="1:2">
      <c r="A785" s="1">
        <v>42124</v>
      </c>
      <c r="B785">
        <v>0.152</v>
      </c>
    </row>
    <row r="786" spans="1:2">
      <c r="A786" s="1">
        <v>42123</v>
      </c>
      <c r="B786">
        <v>0.1227</v>
      </c>
    </row>
    <row r="787" spans="1:2">
      <c r="A787" s="1">
        <v>42122</v>
      </c>
      <c r="B787">
        <v>9.3600000000000003E-2</v>
      </c>
    </row>
    <row r="788" spans="1:2">
      <c r="A788" s="1">
        <v>42121</v>
      </c>
      <c r="B788">
        <v>9.9900000000000003E-2</v>
      </c>
    </row>
    <row r="789" spans="1:2">
      <c r="A789" s="1">
        <v>42118</v>
      </c>
      <c r="B789">
        <v>0.10440000000000001</v>
      </c>
    </row>
    <row r="790" spans="1:2">
      <c r="A790" s="1">
        <v>42117</v>
      </c>
      <c r="B790">
        <v>0.105</v>
      </c>
    </row>
    <row r="791" spans="1:2">
      <c r="A791" s="1">
        <v>42116</v>
      </c>
      <c r="B791">
        <v>0.115</v>
      </c>
    </row>
    <row r="792" spans="1:2">
      <c r="A792" s="1">
        <v>42115</v>
      </c>
      <c r="B792">
        <v>9.7699999999999995E-2</v>
      </c>
    </row>
    <row r="793" spans="1:2">
      <c r="A793" s="1">
        <v>42114</v>
      </c>
      <c r="B793">
        <v>0.10100000000000001</v>
      </c>
    </row>
    <row r="794" spans="1:2">
      <c r="A794" s="1">
        <v>42111</v>
      </c>
      <c r="B794">
        <v>9.7100000000000006E-2</v>
      </c>
    </row>
    <row r="795" spans="1:2">
      <c r="A795" s="1">
        <v>42110</v>
      </c>
      <c r="B795">
        <v>9.1999999999999998E-2</v>
      </c>
    </row>
    <row r="796" spans="1:2">
      <c r="A796" s="1">
        <v>42109</v>
      </c>
      <c r="B796">
        <v>9.0499999999999997E-2</v>
      </c>
    </row>
    <row r="797" spans="1:2">
      <c r="A797" s="1">
        <v>42108</v>
      </c>
      <c r="B797">
        <v>9.11E-2</v>
      </c>
    </row>
    <row r="798" spans="1:2">
      <c r="A798" s="1">
        <v>42107</v>
      </c>
      <c r="B798">
        <v>0.1</v>
      </c>
    </row>
    <row r="799" spans="1:2">
      <c r="A799" s="1">
        <v>42104</v>
      </c>
      <c r="B799">
        <v>0.1045</v>
      </c>
    </row>
    <row r="800" spans="1:2">
      <c r="A800" s="1">
        <v>42103</v>
      </c>
      <c r="B800">
        <v>0.10440000000000001</v>
      </c>
    </row>
    <row r="801" spans="1:2">
      <c r="A801" s="1">
        <v>42102</v>
      </c>
      <c r="B801">
        <v>0.1055</v>
      </c>
    </row>
    <row r="802" spans="1:2">
      <c r="A802" s="1">
        <v>42101</v>
      </c>
      <c r="B802">
        <v>0.1237</v>
      </c>
    </row>
    <row r="803" spans="1:2">
      <c r="A803" s="1">
        <v>42100</v>
      </c>
      <c r="B803">
        <v>0.13</v>
      </c>
    </row>
    <row r="804" spans="1:2">
      <c r="A804" s="1">
        <v>42097</v>
      </c>
      <c r="B804">
        <v>0.129</v>
      </c>
    </row>
    <row r="805" spans="1:2">
      <c r="A805" s="1">
        <v>42096</v>
      </c>
      <c r="B805">
        <v>0.1305</v>
      </c>
    </row>
    <row r="806" spans="1:2">
      <c r="A806" s="1">
        <v>42095</v>
      </c>
      <c r="B806">
        <v>0.1235</v>
      </c>
    </row>
    <row r="807" spans="1:2">
      <c r="A807" s="1">
        <v>42094</v>
      </c>
      <c r="B807">
        <v>0.121</v>
      </c>
    </row>
    <row r="808" spans="1:2">
      <c r="A808" s="1">
        <v>42093</v>
      </c>
      <c r="B808">
        <v>0.13089999999999999</v>
      </c>
    </row>
    <row r="809" spans="1:2">
      <c r="A809" s="1">
        <v>42090</v>
      </c>
      <c r="B809">
        <v>0.1308</v>
      </c>
    </row>
    <row r="810" spans="1:2">
      <c r="A810" s="1">
        <v>42089</v>
      </c>
      <c r="B810">
        <v>0.1285</v>
      </c>
    </row>
    <row r="811" spans="1:2">
      <c r="A811" s="1">
        <v>42088</v>
      </c>
      <c r="B811">
        <v>0.13100000000000001</v>
      </c>
    </row>
    <row r="812" spans="1:2">
      <c r="A812" s="1">
        <v>42087</v>
      </c>
      <c r="B812">
        <v>0.14580000000000001</v>
      </c>
    </row>
    <row r="813" spans="1:2">
      <c r="A813" s="1">
        <v>42086</v>
      </c>
      <c r="B813">
        <v>0.14050000000000001</v>
      </c>
    </row>
    <row r="814" spans="1:2">
      <c r="A814" s="1">
        <v>42083</v>
      </c>
      <c r="B814">
        <v>0.128</v>
      </c>
    </row>
    <row r="815" spans="1:2">
      <c r="A815" s="1">
        <v>42082</v>
      </c>
      <c r="B815">
        <v>0.1308</v>
      </c>
    </row>
    <row r="816" spans="1:2">
      <c r="A816" s="1">
        <v>42081</v>
      </c>
      <c r="B816">
        <v>0.1235</v>
      </c>
    </row>
    <row r="817" spans="1:2">
      <c r="A817" s="1">
        <v>42080</v>
      </c>
      <c r="B817">
        <v>0.14599999999999999</v>
      </c>
    </row>
    <row r="818" spans="1:2">
      <c r="A818" s="1">
        <v>42079</v>
      </c>
      <c r="B818">
        <v>0.13900000000000001</v>
      </c>
    </row>
    <row r="819" spans="1:2">
      <c r="A819" s="1">
        <v>42076</v>
      </c>
      <c r="B819">
        <v>0.13300000000000001</v>
      </c>
    </row>
    <row r="820" spans="1:2">
      <c r="A820" s="1">
        <v>42075</v>
      </c>
      <c r="B820">
        <v>0.1371</v>
      </c>
    </row>
    <row r="821" spans="1:2">
      <c r="A821" s="1">
        <v>42074</v>
      </c>
      <c r="B821">
        <v>0.121</v>
      </c>
    </row>
    <row r="822" spans="1:2">
      <c r="A822" s="1">
        <v>42073</v>
      </c>
      <c r="B822">
        <v>0.13150000000000001</v>
      </c>
    </row>
    <row r="823" spans="1:2">
      <c r="A823" s="1">
        <v>42072</v>
      </c>
      <c r="B823">
        <v>0.15210000000000001</v>
      </c>
    </row>
    <row r="824" spans="1:2">
      <c r="A824" s="1">
        <v>42069</v>
      </c>
      <c r="B824">
        <v>0.16400000000000001</v>
      </c>
    </row>
    <row r="825" spans="1:2">
      <c r="A825" s="1">
        <v>42068</v>
      </c>
      <c r="B825">
        <v>0.155</v>
      </c>
    </row>
    <row r="826" spans="1:2">
      <c r="A826" s="1">
        <v>42067</v>
      </c>
      <c r="B826">
        <v>0.15310000000000001</v>
      </c>
    </row>
    <row r="827" spans="1:2">
      <c r="A827" s="1">
        <v>42066</v>
      </c>
      <c r="B827">
        <v>0.1409</v>
      </c>
    </row>
    <row r="828" spans="1:2">
      <c r="A828" s="1">
        <v>42065</v>
      </c>
      <c r="B828">
        <v>0.1366</v>
      </c>
    </row>
    <row r="829" spans="1:2">
      <c r="A829" s="1">
        <v>42062</v>
      </c>
      <c r="B829">
        <v>0.13489999999999999</v>
      </c>
    </row>
    <row r="830" spans="1:2">
      <c r="A830" s="1">
        <v>42061</v>
      </c>
      <c r="B830">
        <v>0.13300000000000001</v>
      </c>
    </row>
    <row r="831" spans="1:2">
      <c r="A831" s="1">
        <v>42060</v>
      </c>
      <c r="B831">
        <v>0.1416</v>
      </c>
    </row>
    <row r="832" spans="1:2">
      <c r="A832" s="1">
        <v>42059</v>
      </c>
      <c r="B832">
        <v>0.1512</v>
      </c>
    </row>
    <row r="833" spans="1:2">
      <c r="A833" s="1">
        <v>42058</v>
      </c>
      <c r="B833">
        <v>0.15909999999999999</v>
      </c>
    </row>
    <row r="834" spans="1:2">
      <c r="A834" s="1">
        <v>42055</v>
      </c>
      <c r="B834">
        <v>0.1704</v>
      </c>
    </row>
    <row r="835" spans="1:2">
      <c r="A835" s="1">
        <v>42054</v>
      </c>
      <c r="B835">
        <v>0.16900000000000001</v>
      </c>
    </row>
    <row r="836" spans="1:2">
      <c r="A836" s="1">
        <v>42053</v>
      </c>
      <c r="B836">
        <v>0.16900000000000001</v>
      </c>
    </row>
    <row r="837" spans="1:2">
      <c r="A837" s="1">
        <v>42052</v>
      </c>
      <c r="B837">
        <v>0.1764</v>
      </c>
    </row>
    <row r="838" spans="1:2">
      <c r="A838" s="1">
        <v>42051</v>
      </c>
      <c r="B838">
        <v>0.16600000000000001</v>
      </c>
    </row>
    <row r="839" spans="1:2">
      <c r="A839" s="1">
        <v>42048</v>
      </c>
      <c r="B839">
        <v>0.17</v>
      </c>
    </row>
    <row r="840" spans="1:2">
      <c r="A840" s="1">
        <v>42047</v>
      </c>
      <c r="B840">
        <v>0.16700000000000001</v>
      </c>
    </row>
    <row r="841" spans="1:2">
      <c r="A841" s="1">
        <v>42046</v>
      </c>
      <c r="B841">
        <v>0.18099999999999999</v>
      </c>
    </row>
    <row r="842" spans="1:2">
      <c r="A842" s="1">
        <v>42045</v>
      </c>
      <c r="B842">
        <v>0.18290000000000001</v>
      </c>
    </row>
    <row r="843" spans="1:2">
      <c r="A843" s="1">
        <v>42044</v>
      </c>
      <c r="B843">
        <v>0.188</v>
      </c>
    </row>
    <row r="844" spans="1:2">
      <c r="A844" s="1">
        <v>42041</v>
      </c>
      <c r="B844">
        <v>0.17879999999999999</v>
      </c>
    </row>
    <row r="845" spans="1:2">
      <c r="A845" s="1">
        <v>42040</v>
      </c>
      <c r="B845">
        <v>0.18</v>
      </c>
    </row>
    <row r="846" spans="1:2">
      <c r="A846" s="1">
        <v>42039</v>
      </c>
      <c r="B846">
        <v>0.1779</v>
      </c>
    </row>
    <row r="847" spans="1:2">
      <c r="A847" s="1">
        <v>42038</v>
      </c>
      <c r="B847">
        <v>0.17399999999999999</v>
      </c>
    </row>
    <row r="848" spans="1:2">
      <c r="A848" s="1">
        <v>42037</v>
      </c>
      <c r="B848">
        <v>0.185</v>
      </c>
    </row>
    <row r="849" spans="1:2">
      <c r="A849" s="1">
        <v>42034</v>
      </c>
      <c r="B849">
        <v>0.19120000000000001</v>
      </c>
    </row>
    <row r="850" spans="1:2">
      <c r="A850" s="1">
        <v>42033</v>
      </c>
      <c r="B850">
        <v>0.17799999999999999</v>
      </c>
    </row>
    <row r="851" spans="1:2">
      <c r="A851" s="1">
        <v>42032</v>
      </c>
      <c r="B851">
        <v>0.15359999999999999</v>
      </c>
    </row>
    <row r="852" spans="1:2">
      <c r="A852" s="1">
        <v>42031</v>
      </c>
      <c r="B852">
        <v>0.16450000000000001</v>
      </c>
    </row>
    <row r="853" spans="1:2">
      <c r="A853" s="1">
        <v>42030</v>
      </c>
      <c r="B853">
        <v>0.17199999999999999</v>
      </c>
    </row>
    <row r="854" spans="1:2">
      <c r="A854" s="1">
        <v>42027</v>
      </c>
      <c r="B854">
        <v>0.14219999999999999</v>
      </c>
    </row>
    <row r="855" spans="1:2">
      <c r="A855" s="1">
        <v>42026</v>
      </c>
      <c r="B855">
        <v>0.16</v>
      </c>
    </row>
    <row r="856" spans="1:2">
      <c r="A856" s="1">
        <v>42025</v>
      </c>
      <c r="B856">
        <v>0.17799999999999999</v>
      </c>
    </row>
    <row r="857" spans="1:2">
      <c r="A857" s="1">
        <v>42024</v>
      </c>
      <c r="B857">
        <v>0.16650000000000001</v>
      </c>
    </row>
    <row r="858" spans="1:2">
      <c r="A858" s="1">
        <v>42023</v>
      </c>
      <c r="B858">
        <v>0.14899999999999999</v>
      </c>
    </row>
    <row r="859" spans="1:2">
      <c r="A859" s="1">
        <v>42020</v>
      </c>
      <c r="B859">
        <v>0.1502</v>
      </c>
    </row>
    <row r="860" spans="1:2">
      <c r="A860" s="1">
        <v>42019</v>
      </c>
      <c r="B860">
        <v>0.15920000000000001</v>
      </c>
    </row>
    <row r="861" spans="1:2">
      <c r="A861" s="1">
        <v>42018</v>
      </c>
      <c r="B861">
        <v>0.1925</v>
      </c>
    </row>
    <row r="862" spans="1:2">
      <c r="A862" s="1">
        <v>42017</v>
      </c>
      <c r="B862">
        <v>0.19950000000000001</v>
      </c>
    </row>
    <row r="863" spans="1:2">
      <c r="A863" s="1">
        <v>42016</v>
      </c>
      <c r="B863">
        <v>0.2051</v>
      </c>
    </row>
    <row r="864" spans="1:2">
      <c r="A864" s="1">
        <v>42013</v>
      </c>
      <c r="B864">
        <v>0.21299999999999999</v>
      </c>
    </row>
    <row r="865" spans="1:2">
      <c r="A865" s="1">
        <v>42012</v>
      </c>
      <c r="B865">
        <v>0.216</v>
      </c>
    </row>
    <row r="866" spans="1:2">
      <c r="A866" s="1">
        <v>42011</v>
      </c>
      <c r="B866">
        <v>0.2092</v>
      </c>
    </row>
    <row r="867" spans="1:2">
      <c r="A867" s="1">
        <v>42010</v>
      </c>
      <c r="B867">
        <v>0.20660000000000001</v>
      </c>
    </row>
    <row r="868" spans="1:2">
      <c r="A868" s="1">
        <v>42009</v>
      </c>
      <c r="B868">
        <v>0.2094</v>
      </c>
    </row>
    <row r="869" spans="1:2">
      <c r="A869" s="1">
        <v>42006</v>
      </c>
      <c r="B869">
        <v>0.20499999999999999</v>
      </c>
    </row>
    <row r="870" spans="1:2">
      <c r="A870" s="1">
        <v>42005</v>
      </c>
      <c r="B870">
        <v>0.218</v>
      </c>
    </row>
    <row r="871" spans="1:2">
      <c r="A871" s="1">
        <v>42004</v>
      </c>
      <c r="B871">
        <v>0.22040000000000001</v>
      </c>
    </row>
    <row r="872" spans="1:2">
      <c r="A872" s="1">
        <v>42003</v>
      </c>
      <c r="B872">
        <v>0.224</v>
      </c>
    </row>
    <row r="873" spans="1:2">
      <c r="A873" s="1">
        <v>42002</v>
      </c>
      <c r="B873">
        <v>0.22900000000000001</v>
      </c>
    </row>
    <row r="874" spans="1:2">
      <c r="A874" s="1">
        <v>41999</v>
      </c>
      <c r="B874">
        <v>0.23849999999999999</v>
      </c>
    </row>
    <row r="875" spans="1:2">
      <c r="A875" s="1">
        <v>41998</v>
      </c>
      <c r="B875">
        <v>0.24</v>
      </c>
    </row>
    <row r="876" spans="1:2">
      <c r="A876" s="1">
        <v>41997</v>
      </c>
      <c r="B876">
        <v>0.24</v>
      </c>
    </row>
    <row r="877" spans="1:2">
      <c r="A877" s="1">
        <v>41996</v>
      </c>
      <c r="B877">
        <v>0.24349999999999999</v>
      </c>
    </row>
    <row r="878" spans="1:2">
      <c r="A878" s="1">
        <v>41995</v>
      </c>
      <c r="B878">
        <v>0.24099999999999999</v>
      </c>
    </row>
    <row r="879" spans="1:2">
      <c r="A879" s="1">
        <v>41992</v>
      </c>
      <c r="B879">
        <v>0.24399999999999999</v>
      </c>
    </row>
    <row r="880" spans="1:2">
      <c r="A880" s="1">
        <v>41991</v>
      </c>
      <c r="B880">
        <v>0.25290000000000001</v>
      </c>
    </row>
    <row r="881" spans="1:2">
      <c r="A881" s="1">
        <v>41990</v>
      </c>
      <c r="B881">
        <v>0.25230000000000002</v>
      </c>
    </row>
    <row r="882" spans="1:2">
      <c r="A882" s="1">
        <v>41989</v>
      </c>
      <c r="B882">
        <v>0.245</v>
      </c>
    </row>
    <row r="883" spans="1:2">
      <c r="A883" s="1">
        <v>41988</v>
      </c>
      <c r="B883">
        <v>0.25</v>
      </c>
    </row>
    <row r="884" spans="1:2">
      <c r="A884" s="1">
        <v>41985</v>
      </c>
      <c r="B884">
        <v>0.255</v>
      </c>
    </row>
    <row r="885" spans="1:2">
      <c r="A885" s="1">
        <v>41984</v>
      </c>
      <c r="B885">
        <v>0.25900000000000001</v>
      </c>
    </row>
    <row r="886" spans="1:2">
      <c r="A886" s="1">
        <v>41983</v>
      </c>
      <c r="B886">
        <v>0.26300000000000001</v>
      </c>
    </row>
    <row r="887" spans="1:2">
      <c r="A887" s="1">
        <v>41982</v>
      </c>
      <c r="B887">
        <v>0.26450000000000001</v>
      </c>
    </row>
    <row r="888" spans="1:2">
      <c r="A888" s="1">
        <v>41981</v>
      </c>
      <c r="B888">
        <v>0.26</v>
      </c>
    </row>
    <row r="889" spans="1:2">
      <c r="A889" s="1">
        <v>41978</v>
      </c>
      <c r="B889">
        <v>0.26900000000000002</v>
      </c>
    </row>
    <row r="890" spans="1:2">
      <c r="A890" s="1">
        <v>41977</v>
      </c>
      <c r="B890">
        <v>0.26100000000000001</v>
      </c>
    </row>
    <row r="891" spans="1:2">
      <c r="A891" s="1">
        <v>41976</v>
      </c>
      <c r="B891">
        <v>0.25600000000000001</v>
      </c>
    </row>
    <row r="892" spans="1:2">
      <c r="A892" s="1">
        <v>41975</v>
      </c>
      <c r="B892">
        <v>0.2681</v>
      </c>
    </row>
    <row r="893" spans="1:2">
      <c r="A893" s="1">
        <v>41974</v>
      </c>
      <c r="B893">
        <v>0.2747</v>
      </c>
    </row>
    <row r="894" spans="1:2">
      <c r="A894" s="1">
        <v>41971</v>
      </c>
      <c r="B894">
        <v>0.25700000000000001</v>
      </c>
    </row>
    <row r="895" spans="1:2">
      <c r="A895" s="1">
        <v>41970</v>
      </c>
      <c r="B895">
        <v>0.25900000000000001</v>
      </c>
    </row>
    <row r="896" spans="1:2">
      <c r="A896" s="1">
        <v>41969</v>
      </c>
      <c r="B896">
        <v>0.25800000000000001</v>
      </c>
    </row>
    <row r="897" spans="1:2">
      <c r="A897" s="1">
        <v>41968</v>
      </c>
      <c r="B897">
        <v>0.25800000000000001</v>
      </c>
    </row>
    <row r="898" spans="1:2">
      <c r="A898" s="1">
        <v>41967</v>
      </c>
      <c r="B898">
        <v>0.2555</v>
      </c>
    </row>
    <row r="899" spans="1:2">
      <c r="A899" s="1">
        <v>41964</v>
      </c>
      <c r="B899">
        <v>0.25900000000000001</v>
      </c>
    </row>
    <row r="900" spans="1:2">
      <c r="A900" s="1">
        <v>41963</v>
      </c>
      <c r="B900">
        <v>0.27350000000000002</v>
      </c>
    </row>
    <row r="901" spans="1:2">
      <c r="A901" s="1">
        <v>41962</v>
      </c>
      <c r="B901">
        <v>0.2873</v>
      </c>
    </row>
    <row r="902" spans="1:2">
      <c r="A902" s="1">
        <v>41961</v>
      </c>
      <c r="B902">
        <v>0.27500000000000002</v>
      </c>
    </row>
    <row r="903" spans="1:2">
      <c r="A903" s="1">
        <v>41960</v>
      </c>
      <c r="B903">
        <v>0.26369999999999999</v>
      </c>
    </row>
    <row r="904" spans="1:2">
      <c r="A904" s="1">
        <v>41957</v>
      </c>
      <c r="B904">
        <v>0.25800000000000001</v>
      </c>
    </row>
    <row r="905" spans="1:2">
      <c r="A905" s="1">
        <v>41956</v>
      </c>
      <c r="B905">
        <v>0.254</v>
      </c>
    </row>
    <row r="906" spans="1:2">
      <c r="A906" s="1">
        <v>41955</v>
      </c>
      <c r="B906">
        <v>0.25619999999999998</v>
      </c>
    </row>
    <row r="907" spans="1:2">
      <c r="A907" s="1">
        <v>41954</v>
      </c>
      <c r="B907">
        <v>0.26250000000000001</v>
      </c>
    </row>
    <row r="908" spans="1:2">
      <c r="A908" s="1">
        <v>41953</v>
      </c>
      <c r="B908">
        <v>0.26300000000000001</v>
      </c>
    </row>
    <row r="909" spans="1:2">
      <c r="A909" s="1">
        <v>41950</v>
      </c>
      <c r="B909">
        <v>0.25700000000000001</v>
      </c>
    </row>
    <row r="910" spans="1:2">
      <c r="A910" s="1">
        <v>41949</v>
      </c>
      <c r="B910">
        <v>0.26100000000000001</v>
      </c>
    </row>
    <row r="911" spans="1:2">
      <c r="A911" s="1">
        <v>41948</v>
      </c>
      <c r="B911">
        <v>0.2646</v>
      </c>
    </row>
    <row r="912" spans="1:2">
      <c r="A912" s="1">
        <v>41947</v>
      </c>
      <c r="B912">
        <v>0.26200000000000001</v>
      </c>
    </row>
    <row r="913" spans="1:2">
      <c r="A913" s="1">
        <v>41946</v>
      </c>
      <c r="B913">
        <v>0.2782</v>
      </c>
    </row>
    <row r="914" spans="1:2">
      <c r="A914" s="1">
        <v>41943</v>
      </c>
      <c r="B914">
        <v>0.26889999999999997</v>
      </c>
    </row>
    <row r="915" spans="1:2">
      <c r="A915" s="1">
        <v>41942</v>
      </c>
      <c r="B915">
        <v>0.28299999999999997</v>
      </c>
    </row>
    <row r="916" spans="1:2">
      <c r="A916" s="1">
        <v>41941</v>
      </c>
      <c r="B916">
        <v>0.30099999999999999</v>
      </c>
    </row>
    <row r="917" spans="1:2">
      <c r="A917" s="1">
        <v>41940</v>
      </c>
      <c r="B917">
        <v>0.29480000000000001</v>
      </c>
    </row>
    <row r="918" spans="1:2">
      <c r="A918" s="1">
        <v>41939</v>
      </c>
      <c r="B918">
        <v>0.29299999999999998</v>
      </c>
    </row>
    <row r="919" spans="1:2">
      <c r="A919" s="1">
        <v>41936</v>
      </c>
      <c r="B919">
        <v>0.29599999999999999</v>
      </c>
    </row>
    <row r="920" spans="1:2">
      <c r="A920" s="1">
        <v>41935</v>
      </c>
      <c r="B920">
        <v>0.29349999999999998</v>
      </c>
    </row>
    <row r="921" spans="1:2">
      <c r="A921" s="1">
        <v>41934</v>
      </c>
      <c r="B921">
        <v>0.28499999999999998</v>
      </c>
    </row>
    <row r="922" spans="1:2">
      <c r="A922" s="1">
        <v>41933</v>
      </c>
      <c r="B922">
        <v>0.28949999999999998</v>
      </c>
    </row>
    <row r="923" spans="1:2">
      <c r="A923" s="1">
        <v>41932</v>
      </c>
      <c r="B923">
        <v>0.27900000000000003</v>
      </c>
    </row>
    <row r="924" spans="1:2">
      <c r="A924" s="1">
        <v>41929</v>
      </c>
      <c r="B924">
        <v>0.28499999999999998</v>
      </c>
    </row>
    <row r="925" spans="1:2">
      <c r="A925" s="1">
        <v>41928</v>
      </c>
      <c r="B925">
        <v>0.28899999999999998</v>
      </c>
    </row>
    <row r="926" spans="1:2">
      <c r="A926" s="1">
        <v>41927</v>
      </c>
      <c r="B926">
        <v>0.25800000000000001</v>
      </c>
    </row>
    <row r="927" spans="1:2">
      <c r="A927" s="1">
        <v>41926</v>
      </c>
      <c r="B927">
        <v>0.26240000000000002</v>
      </c>
    </row>
    <row r="928" spans="1:2">
      <c r="A928" s="1">
        <v>41925</v>
      </c>
      <c r="B928">
        <v>0.27700000000000002</v>
      </c>
    </row>
    <row r="929" spans="1:2">
      <c r="A929" s="1">
        <v>41922</v>
      </c>
      <c r="B929">
        <v>0.26800000000000002</v>
      </c>
    </row>
    <row r="930" spans="1:2">
      <c r="A930" s="1">
        <v>41921</v>
      </c>
      <c r="B930">
        <v>0.26050000000000001</v>
      </c>
    </row>
    <row r="931" spans="1:2">
      <c r="A931" s="1">
        <v>41920</v>
      </c>
      <c r="B931">
        <v>0.25169999999999998</v>
      </c>
    </row>
    <row r="932" spans="1:2">
      <c r="A932" s="1">
        <v>41919</v>
      </c>
      <c r="B932">
        <v>0.25280000000000002</v>
      </c>
    </row>
    <row r="933" spans="1:2">
      <c r="A933" s="1">
        <v>41918</v>
      </c>
      <c r="B933">
        <v>0.25530000000000003</v>
      </c>
    </row>
    <row r="934" spans="1:2">
      <c r="A934" s="1">
        <v>41915</v>
      </c>
      <c r="B934">
        <v>0.26400000000000001</v>
      </c>
    </row>
    <row r="935" spans="1:2">
      <c r="A935" s="1">
        <v>41914</v>
      </c>
      <c r="B935">
        <v>0.253</v>
      </c>
    </row>
    <row r="936" spans="1:2">
      <c r="A936" s="1">
        <v>41913</v>
      </c>
      <c r="B936">
        <v>0.2361</v>
      </c>
    </row>
    <row r="937" spans="1:2">
      <c r="A937" s="1">
        <v>41912</v>
      </c>
      <c r="B937">
        <v>0.247</v>
      </c>
    </row>
    <row r="938" spans="1:2">
      <c r="A938" s="1">
        <v>41911</v>
      </c>
      <c r="B938">
        <v>0.26200000000000001</v>
      </c>
    </row>
    <row r="939" spans="1:2">
      <c r="A939" s="1">
        <v>41908</v>
      </c>
      <c r="B939">
        <v>0.2606</v>
      </c>
    </row>
    <row r="940" spans="1:2">
      <c r="A940" s="1">
        <v>41907</v>
      </c>
      <c r="B940">
        <v>0.2591</v>
      </c>
    </row>
    <row r="941" spans="1:2">
      <c r="A941" s="1">
        <v>41906</v>
      </c>
      <c r="B941">
        <v>0.27400000000000002</v>
      </c>
    </row>
    <row r="942" spans="1:2">
      <c r="A942" s="1">
        <v>41905</v>
      </c>
      <c r="B942">
        <v>0.27700000000000002</v>
      </c>
    </row>
    <row r="943" spans="1:2">
      <c r="A943" s="1">
        <v>41904</v>
      </c>
      <c r="B943">
        <v>0.26800000000000002</v>
      </c>
    </row>
    <row r="944" spans="1:2">
      <c r="A944" s="1">
        <v>41901</v>
      </c>
      <c r="B944">
        <v>0.27300000000000002</v>
      </c>
    </row>
    <row r="945" spans="1:2">
      <c r="A945" s="1">
        <v>41900</v>
      </c>
      <c r="B945">
        <v>0.28639999999999999</v>
      </c>
    </row>
    <row r="946" spans="1:2">
      <c r="A946" s="1">
        <v>41899</v>
      </c>
      <c r="B946">
        <v>0.27300000000000002</v>
      </c>
    </row>
    <row r="947" spans="1:2">
      <c r="A947" s="1">
        <v>41898</v>
      </c>
      <c r="B947">
        <v>0.27450000000000002</v>
      </c>
    </row>
    <row r="948" spans="1:2">
      <c r="A948" s="1">
        <v>41897</v>
      </c>
      <c r="B948">
        <v>0.26769999999999999</v>
      </c>
    </row>
    <row r="949" spans="1:2">
      <c r="A949" s="1">
        <v>41894</v>
      </c>
      <c r="B949">
        <v>0.28249999999999997</v>
      </c>
    </row>
    <row r="950" spans="1:2">
      <c r="A950" s="1">
        <v>41893</v>
      </c>
      <c r="B950">
        <v>0.26500000000000001</v>
      </c>
    </row>
    <row r="951" spans="1:2">
      <c r="A951" s="1">
        <v>41892</v>
      </c>
      <c r="B951">
        <v>0.27400000000000002</v>
      </c>
    </row>
    <row r="952" spans="1:2">
      <c r="A952" s="1">
        <v>41891</v>
      </c>
      <c r="B952">
        <v>0.26819999999999999</v>
      </c>
    </row>
    <row r="953" spans="1:2">
      <c r="A953" s="1">
        <v>41890</v>
      </c>
      <c r="B953">
        <v>0.26800000000000002</v>
      </c>
    </row>
    <row r="954" spans="1:2">
      <c r="A954" s="1">
        <v>41887</v>
      </c>
      <c r="B954">
        <v>0.2606</v>
      </c>
    </row>
    <row r="955" spans="1:2">
      <c r="A955" s="1">
        <v>41886</v>
      </c>
      <c r="B955">
        <v>0.27500000000000002</v>
      </c>
    </row>
    <row r="956" spans="1:2">
      <c r="A956" s="1">
        <v>41885</v>
      </c>
      <c r="B956">
        <v>0.31759999999999999</v>
      </c>
    </row>
    <row r="957" spans="1:2">
      <c r="A957" s="1">
        <v>41884</v>
      </c>
      <c r="B957">
        <v>0.312</v>
      </c>
    </row>
    <row r="958" spans="1:2">
      <c r="A958" s="1">
        <v>41883</v>
      </c>
      <c r="B958">
        <v>0.30399999999999999</v>
      </c>
    </row>
    <row r="959" spans="1:2">
      <c r="A959" s="1">
        <v>41880</v>
      </c>
      <c r="B959">
        <v>0.32100000000000001</v>
      </c>
    </row>
    <row r="960" spans="1:2">
      <c r="A960" s="1">
        <v>41879</v>
      </c>
      <c r="B960">
        <v>0.32919999999999999</v>
      </c>
    </row>
    <row r="961" spans="1:2">
      <c r="A961" s="1">
        <v>41878</v>
      </c>
      <c r="B961">
        <v>0.32500000000000001</v>
      </c>
    </row>
    <row r="962" spans="1:2">
      <c r="A962" s="1">
        <v>41877</v>
      </c>
      <c r="B962">
        <v>0.32150000000000001</v>
      </c>
    </row>
    <row r="963" spans="1:2">
      <c r="A963" s="1">
        <v>41876</v>
      </c>
      <c r="B963">
        <v>0.3125</v>
      </c>
    </row>
    <row r="964" spans="1:2">
      <c r="A964" s="1">
        <v>41873</v>
      </c>
      <c r="B964">
        <v>0.35799999999999998</v>
      </c>
    </row>
    <row r="965" spans="1:2">
      <c r="A965" s="1">
        <v>41872</v>
      </c>
      <c r="B965">
        <v>0.36149999999999999</v>
      </c>
    </row>
    <row r="966" spans="1:2">
      <c r="A966" s="1">
        <v>41871</v>
      </c>
      <c r="B966">
        <v>0.36299999999999999</v>
      </c>
    </row>
    <row r="967" spans="1:2">
      <c r="A967" s="1">
        <v>41870</v>
      </c>
      <c r="B967">
        <v>0.36899999999999999</v>
      </c>
    </row>
    <row r="968" spans="1:2">
      <c r="A968" s="1">
        <v>41869</v>
      </c>
      <c r="B968">
        <v>0.37569999999999998</v>
      </c>
    </row>
    <row r="969" spans="1:2">
      <c r="A969" s="1">
        <v>41866</v>
      </c>
      <c r="B969">
        <v>0.374</v>
      </c>
    </row>
    <row r="970" spans="1:2">
      <c r="A970" s="1">
        <v>41865</v>
      </c>
      <c r="B970">
        <v>0.37569999999999998</v>
      </c>
    </row>
    <row r="971" spans="1:2">
      <c r="A971" s="1">
        <v>41864</v>
      </c>
      <c r="B971">
        <v>0.38080000000000003</v>
      </c>
    </row>
    <row r="972" spans="1:2">
      <c r="A972" s="1">
        <v>41863</v>
      </c>
      <c r="B972">
        <v>0.39029999999999998</v>
      </c>
    </row>
    <row r="973" spans="1:2">
      <c r="A973" s="1">
        <v>41862</v>
      </c>
      <c r="B973">
        <v>0.39250000000000002</v>
      </c>
    </row>
    <row r="974" spans="1:2">
      <c r="A974" s="1">
        <v>41859</v>
      </c>
      <c r="B974">
        <v>0.40400000000000003</v>
      </c>
    </row>
    <row r="975" spans="1:2">
      <c r="A975" s="1">
        <v>41858</v>
      </c>
      <c r="B975">
        <v>0.39229999999999998</v>
      </c>
    </row>
    <row r="976" spans="1:2">
      <c r="A976" s="1">
        <v>41857</v>
      </c>
      <c r="B976">
        <v>0.39779999999999999</v>
      </c>
    </row>
    <row r="977" spans="1:2">
      <c r="A977" s="1">
        <v>41856</v>
      </c>
      <c r="B977">
        <v>0.41539999999999999</v>
      </c>
    </row>
    <row r="978" spans="1:2">
      <c r="A978" s="1">
        <v>41855</v>
      </c>
      <c r="B978">
        <v>0.40849999999999997</v>
      </c>
    </row>
    <row r="979" spans="1:2">
      <c r="A979" s="1">
        <v>41852</v>
      </c>
      <c r="B979">
        <v>0.40389999999999998</v>
      </c>
    </row>
    <row r="980" spans="1:2">
      <c r="A980" s="1">
        <v>41851</v>
      </c>
      <c r="B980">
        <v>0.40589999999999998</v>
      </c>
    </row>
    <row r="981" spans="1:2">
      <c r="A981" s="1">
        <v>41850</v>
      </c>
      <c r="B981">
        <v>0.41099999999999998</v>
      </c>
    </row>
    <row r="982" spans="1:2">
      <c r="A982" s="1">
        <v>41849</v>
      </c>
      <c r="B982">
        <v>0.39789999999999998</v>
      </c>
    </row>
    <row r="983" spans="1:2">
      <c r="A983" s="1">
        <v>41848</v>
      </c>
      <c r="B983">
        <v>0.40250000000000002</v>
      </c>
    </row>
    <row r="984" spans="1:2">
      <c r="A984" s="1">
        <v>41845</v>
      </c>
      <c r="B984">
        <v>0.39800000000000002</v>
      </c>
    </row>
    <row r="985" spans="1:2">
      <c r="A985" s="1">
        <v>41844</v>
      </c>
      <c r="B985">
        <v>0.41099999999999998</v>
      </c>
    </row>
    <row r="986" spans="1:2">
      <c r="A986" s="1">
        <v>41843</v>
      </c>
      <c r="B986">
        <v>0.3977</v>
      </c>
    </row>
    <row r="987" spans="1:2">
      <c r="A987" s="1">
        <v>41842</v>
      </c>
      <c r="B987">
        <v>0.40250000000000002</v>
      </c>
    </row>
    <row r="988" spans="1:2">
      <c r="A988" s="1">
        <v>41841</v>
      </c>
      <c r="B988">
        <v>0.39100000000000001</v>
      </c>
    </row>
    <row r="989" spans="1:2">
      <c r="A989" s="1">
        <v>41838</v>
      </c>
      <c r="B989">
        <v>0.38800000000000001</v>
      </c>
    </row>
    <row r="990" spans="1:2">
      <c r="A990" s="1">
        <v>41837</v>
      </c>
      <c r="B990">
        <v>0.38200000000000001</v>
      </c>
    </row>
    <row r="991" spans="1:2">
      <c r="A991" s="1">
        <v>41836</v>
      </c>
      <c r="B991">
        <v>0.38400000000000001</v>
      </c>
    </row>
    <row r="992" spans="1:2">
      <c r="A992" s="1">
        <v>41835</v>
      </c>
      <c r="B992">
        <v>0.38850000000000001</v>
      </c>
    </row>
    <row r="993" spans="1:2">
      <c r="A993" s="1">
        <v>41834</v>
      </c>
      <c r="B993">
        <v>0.38650000000000001</v>
      </c>
    </row>
    <row r="994" spans="1:2">
      <c r="A994" s="1">
        <v>41831</v>
      </c>
      <c r="B994">
        <v>0.38490000000000002</v>
      </c>
    </row>
    <row r="995" spans="1:2">
      <c r="A995" s="1">
        <v>41830</v>
      </c>
      <c r="B995">
        <v>0.38200000000000001</v>
      </c>
    </row>
    <row r="996" spans="1:2">
      <c r="A996" s="1">
        <v>41829</v>
      </c>
      <c r="B996">
        <v>0.38200000000000001</v>
      </c>
    </row>
    <row r="997" spans="1:2">
      <c r="A997" s="1">
        <v>41828</v>
      </c>
      <c r="B997">
        <v>0.3785</v>
      </c>
    </row>
    <row r="998" spans="1:2">
      <c r="A998" s="1">
        <v>41827</v>
      </c>
      <c r="B998">
        <v>0.3876</v>
      </c>
    </row>
    <row r="999" spans="1:2">
      <c r="A999" s="1">
        <v>41824</v>
      </c>
      <c r="B999">
        <v>0.38950000000000001</v>
      </c>
    </row>
    <row r="1000" spans="1:2">
      <c r="A1000" s="1">
        <v>41823</v>
      </c>
      <c r="B1000">
        <v>0.39360000000000001</v>
      </c>
    </row>
    <row r="1001" spans="1:2">
      <c r="A1001" s="1">
        <v>41822</v>
      </c>
      <c r="B1001">
        <v>0.39300000000000002</v>
      </c>
    </row>
    <row r="1002" spans="1:2">
      <c r="A1002" s="1">
        <v>41821</v>
      </c>
      <c r="B1002">
        <v>0.38019999999999998</v>
      </c>
    </row>
    <row r="1003" spans="1:2">
      <c r="A1003" s="1">
        <v>41820</v>
      </c>
      <c r="B1003">
        <v>0.38550000000000001</v>
      </c>
    </row>
    <row r="1004" spans="1:2">
      <c r="A1004" s="1">
        <v>41817</v>
      </c>
      <c r="B1004">
        <v>0.39800000000000002</v>
      </c>
    </row>
    <row r="1005" spans="1:2">
      <c r="A1005" s="1">
        <v>41816</v>
      </c>
      <c r="B1005">
        <v>0.38900000000000001</v>
      </c>
    </row>
    <row r="1006" spans="1:2">
      <c r="A1006" s="1">
        <v>41815</v>
      </c>
      <c r="B1006">
        <v>0.39</v>
      </c>
    </row>
    <row r="1007" spans="1:2">
      <c r="A1007" s="1">
        <v>41814</v>
      </c>
      <c r="B1007">
        <v>0.39850000000000002</v>
      </c>
    </row>
    <row r="1008" spans="1:2">
      <c r="A1008" s="1">
        <v>41813</v>
      </c>
      <c r="B1008">
        <v>0.39950000000000002</v>
      </c>
    </row>
    <row r="1009" spans="1:2">
      <c r="A1009" s="1">
        <v>41810</v>
      </c>
      <c r="B1009">
        <v>0.40350000000000003</v>
      </c>
    </row>
    <row r="1010" spans="1:2">
      <c r="A1010" s="1">
        <v>41809</v>
      </c>
      <c r="B1010">
        <v>0.39500000000000002</v>
      </c>
    </row>
    <row r="1011" spans="1:2">
      <c r="A1011" s="1">
        <v>41808</v>
      </c>
      <c r="B1011">
        <v>0.40250000000000002</v>
      </c>
    </row>
    <row r="1012" spans="1:2">
      <c r="A1012" s="1">
        <v>41807</v>
      </c>
      <c r="B1012">
        <v>0.41289999999999999</v>
      </c>
    </row>
    <row r="1013" spans="1:2">
      <c r="A1013" s="1">
        <v>41806</v>
      </c>
      <c r="B1013">
        <v>0.39550000000000002</v>
      </c>
    </row>
    <row r="1014" spans="1:2">
      <c r="A1014" s="1">
        <v>41803</v>
      </c>
      <c r="B1014">
        <v>0.39900000000000002</v>
      </c>
    </row>
    <row r="1015" spans="1:2">
      <c r="A1015" s="1">
        <v>41802</v>
      </c>
      <c r="B1015">
        <v>0.39800000000000002</v>
      </c>
    </row>
    <row r="1016" spans="1:2">
      <c r="A1016" s="1">
        <v>41801</v>
      </c>
      <c r="B1016">
        <v>0.4103</v>
      </c>
    </row>
    <row r="1017" spans="1:2">
      <c r="A1017" s="1">
        <v>41800</v>
      </c>
      <c r="B1017">
        <v>0.42070000000000002</v>
      </c>
    </row>
    <row r="1018" spans="1:2">
      <c r="A1018" s="1">
        <v>41799</v>
      </c>
      <c r="B1018">
        <v>0.41599999999999998</v>
      </c>
    </row>
    <row r="1019" spans="1:2">
      <c r="A1019" s="1">
        <v>41796</v>
      </c>
      <c r="B1019">
        <v>0.41299999999999998</v>
      </c>
    </row>
    <row r="1020" spans="1:2">
      <c r="A1020" s="1">
        <v>41795</v>
      </c>
      <c r="B1020">
        <v>0.42799999999999999</v>
      </c>
    </row>
    <row r="1021" spans="1:2">
      <c r="A1021" s="1">
        <v>41794</v>
      </c>
      <c r="B1021">
        <v>0.45100000000000001</v>
      </c>
    </row>
    <row r="1022" spans="1:2">
      <c r="A1022" s="1">
        <v>41793</v>
      </c>
      <c r="B1022">
        <v>0.45839999999999997</v>
      </c>
    </row>
    <row r="1023" spans="1:2">
      <c r="A1023" s="1">
        <v>41792</v>
      </c>
      <c r="B1023">
        <v>0.45169999999999999</v>
      </c>
    </row>
    <row r="1024" spans="1:2">
      <c r="A1024" s="1">
        <v>41789</v>
      </c>
      <c r="B1024">
        <v>0.45800000000000002</v>
      </c>
    </row>
    <row r="1025" spans="1:2">
      <c r="A1025" s="1">
        <v>41788</v>
      </c>
      <c r="B1025">
        <v>0.45450000000000002</v>
      </c>
    </row>
    <row r="1026" spans="1:2">
      <c r="A1026" s="1">
        <v>41787</v>
      </c>
      <c r="B1026">
        <v>0.44450000000000001</v>
      </c>
    </row>
    <row r="1027" spans="1:2">
      <c r="A1027" s="1">
        <v>41786</v>
      </c>
      <c r="B1027">
        <v>0.45200000000000001</v>
      </c>
    </row>
    <row r="1028" spans="1:2">
      <c r="A1028" s="1">
        <v>41785</v>
      </c>
      <c r="B1028">
        <v>0.46</v>
      </c>
    </row>
    <row r="1029" spans="1:2">
      <c r="A1029" s="1">
        <v>41782</v>
      </c>
      <c r="B1029">
        <v>0.47410000000000002</v>
      </c>
    </row>
    <row r="1030" spans="1:2">
      <c r="A1030" s="1">
        <v>41781</v>
      </c>
      <c r="B1030">
        <v>0.47799999999999998</v>
      </c>
    </row>
    <row r="1031" spans="1:2">
      <c r="A1031" s="1">
        <v>41780</v>
      </c>
      <c r="B1031">
        <v>0.48699999999999999</v>
      </c>
    </row>
    <row r="1032" spans="1:2">
      <c r="A1032" s="1">
        <v>41779</v>
      </c>
      <c r="B1032">
        <v>0.48</v>
      </c>
    </row>
    <row r="1033" spans="1:2">
      <c r="A1033" s="1">
        <v>41778</v>
      </c>
      <c r="B1033">
        <v>0.48630000000000001</v>
      </c>
    </row>
    <row r="1034" spans="1:2">
      <c r="A1034" s="1">
        <v>41775</v>
      </c>
      <c r="B1034">
        <v>0.47749999999999998</v>
      </c>
    </row>
    <row r="1035" spans="1:2">
      <c r="A1035" s="1">
        <v>41774</v>
      </c>
      <c r="B1035">
        <v>0.45889999999999997</v>
      </c>
    </row>
    <row r="1036" spans="1:2">
      <c r="A1036" s="1">
        <v>41773</v>
      </c>
      <c r="B1036">
        <v>0.48299999999999998</v>
      </c>
    </row>
    <row r="1037" spans="1:2">
      <c r="A1037" s="1">
        <v>41772</v>
      </c>
      <c r="B1037">
        <v>0.50860000000000005</v>
      </c>
    </row>
    <row r="1038" spans="1:2">
      <c r="A1038" s="1">
        <v>41771</v>
      </c>
      <c r="B1038">
        <v>0.54520000000000002</v>
      </c>
    </row>
    <row r="1039" spans="1:2">
      <c r="A1039" s="1">
        <v>41768</v>
      </c>
      <c r="B1039">
        <v>0.54700000000000004</v>
      </c>
    </row>
    <row r="1040" spans="1:2">
      <c r="A1040" s="1">
        <v>41767</v>
      </c>
      <c r="B1040">
        <v>0.54149999999999998</v>
      </c>
    </row>
    <row r="1041" spans="1:2">
      <c r="A1041" s="1">
        <v>41766</v>
      </c>
      <c r="B1041">
        <v>0.58599999999999997</v>
      </c>
    </row>
    <row r="1042" spans="1:2">
      <c r="A1042" s="1">
        <v>41765</v>
      </c>
      <c r="B1042">
        <v>0.57899999999999996</v>
      </c>
    </row>
    <row r="1043" spans="1:2">
      <c r="A1043" s="1">
        <v>41764</v>
      </c>
      <c r="B1043">
        <v>0.55989999999999995</v>
      </c>
    </row>
    <row r="1044" spans="1:2">
      <c r="A1044" s="1">
        <v>41761</v>
      </c>
      <c r="B1044">
        <v>0.55400000000000005</v>
      </c>
    </row>
    <row r="1045" spans="1:2">
      <c r="A1045" s="1">
        <v>41760</v>
      </c>
      <c r="B1045">
        <v>0.56999999999999995</v>
      </c>
    </row>
    <row r="1046" spans="1:2">
      <c r="A1046" s="1">
        <v>41759</v>
      </c>
      <c r="B1046">
        <v>0.56999999999999995</v>
      </c>
    </row>
    <row r="1047" spans="1:2">
      <c r="A1047" s="1">
        <v>41758</v>
      </c>
      <c r="B1047">
        <v>0.58299999999999996</v>
      </c>
    </row>
    <row r="1048" spans="1:2">
      <c r="A1048" s="1">
        <v>41757</v>
      </c>
      <c r="B1048">
        <v>0.60970000000000002</v>
      </c>
    </row>
    <row r="1049" spans="1:2">
      <c r="A1049" s="1">
        <v>41754</v>
      </c>
      <c r="B1049">
        <v>0.60309999999999997</v>
      </c>
    </row>
    <row r="1050" spans="1:2">
      <c r="A1050" s="1">
        <v>41753</v>
      </c>
      <c r="B1050">
        <v>0.61399999999999999</v>
      </c>
    </row>
    <row r="1051" spans="1:2">
      <c r="A1051" s="1">
        <v>41752</v>
      </c>
      <c r="B1051">
        <v>0.60299999999999998</v>
      </c>
    </row>
    <row r="1052" spans="1:2">
      <c r="A1052" s="1">
        <v>41751</v>
      </c>
      <c r="B1052">
        <v>0.59699999999999998</v>
      </c>
    </row>
    <row r="1053" spans="1:2">
      <c r="A1053" s="1">
        <v>41750</v>
      </c>
      <c r="B1053">
        <v>0.59299999999999997</v>
      </c>
    </row>
    <row r="1054" spans="1:2">
      <c r="A1054" s="1">
        <v>41747</v>
      </c>
      <c r="B1054">
        <v>0.59299999999999997</v>
      </c>
    </row>
    <row r="1055" spans="1:2">
      <c r="A1055" s="1">
        <v>41746</v>
      </c>
      <c r="B1055">
        <v>0.58399999999999996</v>
      </c>
    </row>
    <row r="1056" spans="1:2">
      <c r="A1056" s="1">
        <v>41745</v>
      </c>
      <c r="B1056">
        <v>0.55920000000000003</v>
      </c>
    </row>
    <row r="1057" spans="1:2">
      <c r="A1057" s="1">
        <v>41744</v>
      </c>
      <c r="B1057">
        <v>0.55479999999999996</v>
      </c>
    </row>
    <row r="1058" spans="1:2">
      <c r="A1058" s="1">
        <v>41743</v>
      </c>
      <c r="B1058">
        <v>0.57979999999999998</v>
      </c>
    </row>
    <row r="1059" spans="1:2">
      <c r="A1059" s="1">
        <v>41740</v>
      </c>
      <c r="B1059">
        <v>0.58679999999999999</v>
      </c>
    </row>
    <row r="1060" spans="1:2">
      <c r="A1060" s="1">
        <v>41739</v>
      </c>
      <c r="B1060">
        <v>0.58779999999999999</v>
      </c>
    </row>
    <row r="1061" spans="1:2">
      <c r="A1061" s="1">
        <v>41738</v>
      </c>
      <c r="B1061">
        <v>0.59750000000000003</v>
      </c>
    </row>
    <row r="1062" spans="1:2">
      <c r="A1062" s="1">
        <v>41737</v>
      </c>
      <c r="B1062">
        <v>0.5998</v>
      </c>
    </row>
    <row r="1063" spans="1:2">
      <c r="A1063" s="1">
        <v>41736</v>
      </c>
      <c r="B1063">
        <v>0.58930000000000005</v>
      </c>
    </row>
    <row r="1064" spans="1:2">
      <c r="A1064" s="1">
        <v>41733</v>
      </c>
      <c r="B1064">
        <v>0.58699999999999997</v>
      </c>
    </row>
    <row r="1065" spans="1:2">
      <c r="A1065" s="1">
        <v>41732</v>
      </c>
      <c r="B1065">
        <v>0.62450000000000006</v>
      </c>
    </row>
    <row r="1066" spans="1:2">
      <c r="A1066" s="1">
        <v>41731</v>
      </c>
      <c r="B1066">
        <v>0.64200000000000002</v>
      </c>
    </row>
    <row r="1067" spans="1:2">
      <c r="A1067" s="1">
        <v>41730</v>
      </c>
      <c r="B1067">
        <v>0.62819999999999998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063"/>
  <sheetViews>
    <sheetView tabSelected="1" topLeftCell="A569" zoomScale="53" workbookViewId="0">
      <selection activeCell="V601" sqref="V601"/>
    </sheetView>
  </sheetViews>
  <sheetFormatPr baseColWidth="10" defaultColWidth="8.83203125" defaultRowHeight="15"/>
  <cols>
    <col min="1" max="1" width="13.5" bestFit="1" customWidth="1"/>
    <col min="2" max="2" width="16" bestFit="1" customWidth="1"/>
  </cols>
  <sheetData>
    <row r="1" spans="1:2">
      <c r="A1" t="s">
        <v>0</v>
      </c>
      <c r="B1" t="s">
        <v>18</v>
      </c>
    </row>
    <row r="2" spans="1:2">
      <c r="A2" t="s">
        <v>1</v>
      </c>
      <c r="B2" s="2">
        <v>41730</v>
      </c>
    </row>
    <row r="3" spans="1:2">
      <c r="A3" t="s">
        <v>2</v>
      </c>
      <c r="B3" s="2">
        <v>43215</v>
      </c>
    </row>
    <row r="4" spans="1:2">
      <c r="A4" t="s">
        <v>3</v>
      </c>
      <c r="B4" t="s">
        <v>4</v>
      </c>
    </row>
    <row r="5" spans="1:2">
      <c r="A5" t="s">
        <v>7</v>
      </c>
      <c r="B5" t="s">
        <v>16</v>
      </c>
    </row>
    <row r="7" spans="1:2">
      <c r="A7" t="s">
        <v>8</v>
      </c>
      <c r="B7" t="s">
        <v>9</v>
      </c>
    </row>
    <row r="8" spans="1:2">
      <c r="A8" s="1">
        <v>43215</v>
      </c>
      <c r="B8">
        <v>0.4365</v>
      </c>
    </row>
    <row r="9" spans="1:2">
      <c r="A9" s="1">
        <v>43214</v>
      </c>
      <c r="B9">
        <v>0.41920000000000002</v>
      </c>
    </row>
    <row r="10" spans="1:2">
      <c r="A10" s="1">
        <v>43213</v>
      </c>
      <c r="B10">
        <v>0.42399999999999999</v>
      </c>
    </row>
    <row r="11" spans="1:2">
      <c r="A11" s="1">
        <v>43210</v>
      </c>
      <c r="B11">
        <v>0.40849999999999997</v>
      </c>
    </row>
    <row r="12" spans="1:2">
      <c r="A12" s="1">
        <v>43209</v>
      </c>
      <c r="B12">
        <v>0.41349999999999998</v>
      </c>
    </row>
    <row r="13" spans="1:2">
      <c r="A13" s="1">
        <v>43208</v>
      </c>
      <c r="B13">
        <v>0.3715</v>
      </c>
    </row>
    <row r="14" spans="1:2">
      <c r="A14" s="1">
        <v>43207</v>
      </c>
      <c r="B14">
        <v>0.36199999999999999</v>
      </c>
    </row>
    <row r="15" spans="1:2">
      <c r="A15" s="1">
        <v>43206</v>
      </c>
      <c r="B15">
        <v>0.37580000000000002</v>
      </c>
    </row>
    <row r="16" spans="1:2">
      <c r="A16" s="1">
        <v>43203</v>
      </c>
      <c r="B16">
        <v>0.36749999999999999</v>
      </c>
    </row>
    <row r="17" spans="1:2">
      <c r="A17" s="1">
        <v>43202</v>
      </c>
      <c r="B17">
        <v>0.37269999999999998</v>
      </c>
    </row>
    <row r="18" spans="1:2">
      <c r="A18" s="1">
        <v>43201</v>
      </c>
      <c r="B18">
        <v>0.36749999999999999</v>
      </c>
    </row>
    <row r="19" spans="1:2">
      <c r="A19" s="1">
        <v>43200</v>
      </c>
      <c r="B19">
        <v>0.36849999999999999</v>
      </c>
    </row>
    <row r="20" spans="1:2">
      <c r="A20" s="1">
        <v>43199</v>
      </c>
      <c r="B20">
        <v>0.3649</v>
      </c>
    </row>
    <row r="21" spans="1:2">
      <c r="A21" s="1">
        <v>43196</v>
      </c>
      <c r="B21">
        <v>0.36299999999999999</v>
      </c>
    </row>
    <row r="22" spans="1:2">
      <c r="A22" s="1">
        <v>43195</v>
      </c>
      <c r="B22">
        <v>0.378</v>
      </c>
    </row>
    <row r="23" spans="1:2">
      <c r="A23" s="1">
        <v>43194</v>
      </c>
      <c r="B23">
        <v>0.36049999999999999</v>
      </c>
    </row>
    <row r="24" spans="1:2">
      <c r="A24" s="1">
        <v>43193</v>
      </c>
      <c r="B24">
        <v>0.36320000000000002</v>
      </c>
    </row>
    <row r="25" spans="1:2">
      <c r="A25" s="1">
        <v>43188</v>
      </c>
      <c r="B25">
        <v>0.36420000000000002</v>
      </c>
    </row>
    <row r="26" spans="1:2">
      <c r="A26" s="1">
        <v>43187</v>
      </c>
      <c r="B26">
        <v>0.37430000000000002</v>
      </c>
    </row>
    <row r="27" spans="1:2">
      <c r="A27" s="1">
        <v>43186</v>
      </c>
      <c r="B27">
        <v>0.37469999999999998</v>
      </c>
    </row>
    <row r="28" spans="1:2">
      <c r="A28" s="1">
        <v>43185</v>
      </c>
      <c r="B28">
        <v>0.40150000000000002</v>
      </c>
    </row>
    <row r="29" spans="1:2">
      <c r="A29" s="1">
        <v>43182</v>
      </c>
      <c r="B29">
        <v>0.40100000000000002</v>
      </c>
    </row>
    <row r="30" spans="1:2">
      <c r="A30" s="1">
        <v>43181</v>
      </c>
      <c r="B30">
        <v>0.3952</v>
      </c>
    </row>
    <row r="31" spans="1:2">
      <c r="A31" s="1">
        <v>43180</v>
      </c>
      <c r="B31">
        <v>0.42949999999999999</v>
      </c>
    </row>
    <row r="32" spans="1:2">
      <c r="A32" s="1">
        <v>43179</v>
      </c>
      <c r="B32">
        <v>0.41959999999999997</v>
      </c>
    </row>
    <row r="33" spans="1:2">
      <c r="A33" s="1">
        <v>43178</v>
      </c>
      <c r="B33">
        <v>0.41149999999999998</v>
      </c>
    </row>
    <row r="34" spans="1:2">
      <c r="A34" s="1">
        <v>43175</v>
      </c>
      <c r="B34">
        <v>0.40250000000000002</v>
      </c>
    </row>
    <row r="35" spans="1:2">
      <c r="A35" s="1">
        <v>43174</v>
      </c>
      <c r="B35">
        <v>0.40749999999999997</v>
      </c>
    </row>
    <row r="36" spans="1:2">
      <c r="A36" s="1">
        <v>43173</v>
      </c>
      <c r="B36">
        <v>0.42059999999999997</v>
      </c>
    </row>
    <row r="37" spans="1:2">
      <c r="A37" s="1">
        <v>43172</v>
      </c>
      <c r="B37">
        <v>0.44</v>
      </c>
    </row>
    <row r="38" spans="1:2">
      <c r="A38" s="1">
        <v>43171</v>
      </c>
      <c r="B38">
        <v>0.44350000000000001</v>
      </c>
    </row>
    <row r="39" spans="1:2">
      <c r="A39" s="1">
        <v>43168</v>
      </c>
      <c r="B39">
        <v>0.45450000000000002</v>
      </c>
    </row>
    <row r="40" spans="1:2">
      <c r="A40" s="1">
        <v>43167</v>
      </c>
      <c r="B40">
        <v>0.45</v>
      </c>
    </row>
    <row r="41" spans="1:2">
      <c r="A41" s="1">
        <v>43166</v>
      </c>
      <c r="B41">
        <v>0.45750000000000002</v>
      </c>
    </row>
    <row r="42" spans="1:2">
      <c r="A42" s="1">
        <v>43165</v>
      </c>
      <c r="B42">
        <v>0.47470000000000001</v>
      </c>
    </row>
    <row r="43" spans="1:2">
      <c r="A43" s="1">
        <v>43164</v>
      </c>
      <c r="B43">
        <v>0.45650000000000002</v>
      </c>
    </row>
    <row r="44" spans="1:2">
      <c r="A44" s="1">
        <v>43161</v>
      </c>
      <c r="B44">
        <v>0.45350000000000001</v>
      </c>
    </row>
    <row r="45" spans="1:2">
      <c r="A45" s="1">
        <v>43160</v>
      </c>
      <c r="B45">
        <v>0.45450000000000002</v>
      </c>
    </row>
    <row r="46" spans="1:2">
      <c r="A46" s="1">
        <v>43159</v>
      </c>
      <c r="B46">
        <v>0.45450000000000002</v>
      </c>
    </row>
    <row r="47" spans="1:2">
      <c r="A47" s="1">
        <v>43158</v>
      </c>
      <c r="B47">
        <v>0.47449999999999998</v>
      </c>
    </row>
    <row r="48" spans="1:2">
      <c r="A48" s="1">
        <v>43157</v>
      </c>
      <c r="B48">
        <v>0.46400000000000002</v>
      </c>
    </row>
    <row r="49" spans="1:2">
      <c r="A49" s="1">
        <v>43154</v>
      </c>
      <c r="B49">
        <v>0.45979999999999999</v>
      </c>
    </row>
    <row r="50" spans="1:2">
      <c r="A50" s="1">
        <v>43153</v>
      </c>
      <c r="B50">
        <v>0.48699999999999999</v>
      </c>
    </row>
    <row r="51" spans="1:2">
      <c r="A51" s="1">
        <v>43152</v>
      </c>
      <c r="B51">
        <v>0.48349999999999999</v>
      </c>
    </row>
    <row r="52" spans="1:2">
      <c r="A52" s="1">
        <v>43151</v>
      </c>
      <c r="B52">
        <v>0.48949999999999999</v>
      </c>
    </row>
    <row r="53" spans="1:2">
      <c r="A53" s="1">
        <v>43150</v>
      </c>
      <c r="B53">
        <v>0.49249999999999999</v>
      </c>
    </row>
    <row r="54" spans="1:2">
      <c r="A54" s="1">
        <v>43147</v>
      </c>
      <c r="B54">
        <v>0.47799999999999998</v>
      </c>
    </row>
    <row r="55" spans="1:2">
      <c r="A55" s="1">
        <v>43146</v>
      </c>
      <c r="B55">
        <v>0.50939999999999996</v>
      </c>
    </row>
    <row r="56" spans="1:2">
      <c r="A56" s="1">
        <v>43145</v>
      </c>
      <c r="B56">
        <v>0.4965</v>
      </c>
    </row>
    <row r="57" spans="1:2">
      <c r="A57" s="1">
        <v>43144</v>
      </c>
      <c r="B57">
        <v>0.48699999999999999</v>
      </c>
    </row>
    <row r="58" spans="1:2">
      <c r="A58" s="1">
        <v>43143</v>
      </c>
      <c r="B58">
        <v>0.4975</v>
      </c>
    </row>
    <row r="59" spans="1:2">
      <c r="A59" s="1">
        <v>43140</v>
      </c>
      <c r="B59">
        <v>0.47749999999999998</v>
      </c>
    </row>
    <row r="60" spans="1:2">
      <c r="A60" s="1">
        <v>43139</v>
      </c>
      <c r="B60">
        <v>0.47970000000000002</v>
      </c>
    </row>
    <row r="61" spans="1:2">
      <c r="A61" s="1">
        <v>43138</v>
      </c>
      <c r="B61">
        <v>0.47549999999999998</v>
      </c>
    </row>
    <row r="62" spans="1:2">
      <c r="A62" s="1">
        <v>43137</v>
      </c>
      <c r="B62">
        <v>0.45600000000000002</v>
      </c>
    </row>
    <row r="63" spans="1:2">
      <c r="A63" s="1">
        <v>43136</v>
      </c>
      <c r="B63">
        <v>0.47099999999999997</v>
      </c>
    </row>
    <row r="64" spans="1:2">
      <c r="A64" s="1">
        <v>43133</v>
      </c>
      <c r="B64">
        <v>0.49330000000000002</v>
      </c>
    </row>
    <row r="65" spans="1:2">
      <c r="A65" s="1">
        <v>43132</v>
      </c>
      <c r="B65">
        <v>0.47949999999999998</v>
      </c>
    </row>
    <row r="66" spans="1:2">
      <c r="A66" s="1">
        <v>43131</v>
      </c>
      <c r="B66">
        <v>0.47449999999999998</v>
      </c>
    </row>
    <row r="67" spans="1:2">
      <c r="A67" s="1">
        <v>43130</v>
      </c>
      <c r="B67">
        <v>0.4733</v>
      </c>
    </row>
    <row r="68" spans="1:2">
      <c r="A68" s="1">
        <v>43129</v>
      </c>
      <c r="B68">
        <v>0.48099999999999998</v>
      </c>
    </row>
    <row r="69" spans="1:2">
      <c r="A69" s="1">
        <v>43126</v>
      </c>
      <c r="B69">
        <v>0.45350000000000001</v>
      </c>
    </row>
    <row r="70" spans="1:2">
      <c r="A70" s="1">
        <v>43125</v>
      </c>
      <c r="B70">
        <v>0.42699999999999999</v>
      </c>
    </row>
    <row r="71" spans="1:2">
      <c r="A71" s="1">
        <v>43124</v>
      </c>
      <c r="B71">
        <v>0.38979999999999998</v>
      </c>
    </row>
    <row r="72" spans="1:2">
      <c r="A72" s="1">
        <v>43123</v>
      </c>
      <c r="B72">
        <v>0.37930000000000003</v>
      </c>
    </row>
    <row r="73" spans="1:2">
      <c r="A73" s="1">
        <v>43122</v>
      </c>
      <c r="B73">
        <v>0.3785</v>
      </c>
    </row>
    <row r="74" spans="1:2">
      <c r="A74" s="1">
        <v>43119</v>
      </c>
      <c r="B74">
        <v>0.375</v>
      </c>
    </row>
    <row r="75" spans="1:2">
      <c r="A75" s="1">
        <v>43118</v>
      </c>
      <c r="B75">
        <v>0.37830000000000003</v>
      </c>
    </row>
    <row r="76" spans="1:2">
      <c r="A76" s="1">
        <v>43117</v>
      </c>
      <c r="B76">
        <v>0.36799999999999999</v>
      </c>
    </row>
    <row r="77" spans="1:2">
      <c r="A77" s="1">
        <v>43116</v>
      </c>
      <c r="B77">
        <v>0.38150000000000001</v>
      </c>
    </row>
    <row r="78" spans="1:2">
      <c r="A78" s="1">
        <v>43115</v>
      </c>
      <c r="B78">
        <v>0.38950000000000001</v>
      </c>
    </row>
    <row r="79" spans="1:2">
      <c r="A79" s="1">
        <v>43112</v>
      </c>
      <c r="B79">
        <v>0.3805</v>
      </c>
    </row>
    <row r="80" spans="1:2">
      <c r="A80" s="1">
        <v>43111</v>
      </c>
      <c r="B80">
        <v>0.37</v>
      </c>
    </row>
    <row r="81" spans="1:2">
      <c r="A81" s="1">
        <v>43110</v>
      </c>
      <c r="B81">
        <v>0.32350000000000001</v>
      </c>
    </row>
    <row r="82" spans="1:2">
      <c r="A82" s="1">
        <v>43109</v>
      </c>
      <c r="B82">
        <v>0.309</v>
      </c>
    </row>
    <row r="83" spans="1:2">
      <c r="A83" s="1">
        <v>43108</v>
      </c>
      <c r="B83">
        <v>0.29399999999999998</v>
      </c>
    </row>
    <row r="84" spans="1:2">
      <c r="A84" s="1">
        <v>43105</v>
      </c>
      <c r="B84">
        <v>0.30399999999999999</v>
      </c>
    </row>
    <row r="85" spans="1:2">
      <c r="A85" s="1">
        <v>43104</v>
      </c>
      <c r="B85">
        <v>0.30149999999999999</v>
      </c>
    </row>
    <row r="86" spans="1:2">
      <c r="A86" s="1">
        <v>43103</v>
      </c>
      <c r="B86">
        <v>0.29749999999999999</v>
      </c>
    </row>
    <row r="87" spans="1:2">
      <c r="A87" s="1">
        <v>43102</v>
      </c>
      <c r="B87">
        <v>0.31850000000000001</v>
      </c>
    </row>
    <row r="88" spans="1:2">
      <c r="A88" s="1">
        <v>43098</v>
      </c>
      <c r="B88">
        <v>0.316</v>
      </c>
    </row>
    <row r="89" spans="1:2">
      <c r="A89" s="1">
        <v>43097</v>
      </c>
      <c r="B89">
        <v>0.313</v>
      </c>
    </row>
    <row r="90" spans="1:2">
      <c r="A90" s="1">
        <v>43096</v>
      </c>
      <c r="B90">
        <v>0.29649999999999999</v>
      </c>
    </row>
    <row r="91" spans="1:2">
      <c r="A91" s="1">
        <v>43091</v>
      </c>
      <c r="B91">
        <v>0.3075</v>
      </c>
    </row>
    <row r="92" spans="1:2">
      <c r="A92" s="1">
        <v>43090</v>
      </c>
      <c r="B92">
        <v>0.29849999999999999</v>
      </c>
    </row>
    <row r="93" spans="1:2">
      <c r="A93" s="1">
        <v>43089</v>
      </c>
      <c r="B93">
        <v>0.2767</v>
      </c>
    </row>
    <row r="94" spans="1:2">
      <c r="A94" s="1">
        <v>43088</v>
      </c>
      <c r="B94">
        <v>0.25600000000000001</v>
      </c>
    </row>
    <row r="95" spans="1:2">
      <c r="A95" s="1">
        <v>43087</v>
      </c>
      <c r="B95">
        <v>0.2155</v>
      </c>
    </row>
    <row r="96" spans="1:2">
      <c r="A96" s="1">
        <v>43084</v>
      </c>
      <c r="B96">
        <v>0.2087</v>
      </c>
    </row>
    <row r="97" spans="1:2">
      <c r="A97" s="1">
        <v>43083</v>
      </c>
      <c r="B97">
        <v>0.20749999999999999</v>
      </c>
    </row>
    <row r="98" spans="1:2">
      <c r="A98" s="1">
        <v>43082</v>
      </c>
      <c r="B98">
        <v>0.20899999999999999</v>
      </c>
    </row>
    <row r="99" spans="1:2">
      <c r="A99" s="1">
        <v>43081</v>
      </c>
      <c r="B99">
        <v>0.214</v>
      </c>
    </row>
    <row r="100" spans="1:2">
      <c r="A100" s="1">
        <v>43080</v>
      </c>
      <c r="B100">
        <v>0.20200000000000001</v>
      </c>
    </row>
    <row r="101" spans="1:2">
      <c r="A101" s="1">
        <v>43077</v>
      </c>
      <c r="B101">
        <v>0.20749999999999999</v>
      </c>
    </row>
    <row r="102" spans="1:2">
      <c r="A102" s="1">
        <v>43076</v>
      </c>
      <c r="B102">
        <v>0.1925</v>
      </c>
    </row>
    <row r="103" spans="1:2">
      <c r="A103" s="1">
        <v>43075</v>
      </c>
      <c r="B103">
        <v>0.1875</v>
      </c>
    </row>
    <row r="104" spans="1:2">
      <c r="A104" s="1">
        <v>43074</v>
      </c>
      <c r="B104">
        <v>0.1915</v>
      </c>
    </row>
    <row r="105" spans="1:2">
      <c r="A105" s="1">
        <v>43073</v>
      </c>
      <c r="B105">
        <v>0.20810000000000001</v>
      </c>
    </row>
    <row r="106" spans="1:2">
      <c r="A106" s="1">
        <v>43070</v>
      </c>
      <c r="B106">
        <v>0.20050000000000001</v>
      </c>
    </row>
    <row r="107" spans="1:2">
      <c r="A107" s="1">
        <v>43069</v>
      </c>
      <c r="B107">
        <v>0.2235</v>
      </c>
    </row>
    <row r="108" spans="1:2">
      <c r="A108" s="1">
        <v>43068</v>
      </c>
      <c r="B108">
        <v>0.23050000000000001</v>
      </c>
    </row>
    <row r="109" spans="1:2">
      <c r="A109" s="1">
        <v>43067</v>
      </c>
      <c r="B109">
        <v>0.20549999999999999</v>
      </c>
    </row>
    <row r="110" spans="1:2">
      <c r="A110" s="1">
        <v>43066</v>
      </c>
      <c r="B110">
        <v>0.19950000000000001</v>
      </c>
    </row>
    <row r="111" spans="1:2">
      <c r="A111" s="1">
        <v>43063</v>
      </c>
      <c r="B111">
        <v>0.2155</v>
      </c>
    </row>
    <row r="112" spans="1:2">
      <c r="A112" s="1">
        <v>43062</v>
      </c>
      <c r="B112">
        <v>0.20599999999999999</v>
      </c>
    </row>
    <row r="113" spans="1:2">
      <c r="A113" s="1">
        <v>43061</v>
      </c>
      <c r="B113">
        <v>0.20349999999999999</v>
      </c>
    </row>
    <row r="114" spans="1:2">
      <c r="A114" s="1">
        <v>43060</v>
      </c>
      <c r="B114">
        <v>0.1953</v>
      </c>
    </row>
    <row r="115" spans="1:2">
      <c r="A115" s="1">
        <v>43059</v>
      </c>
      <c r="B115">
        <v>0.20250000000000001</v>
      </c>
    </row>
    <row r="116" spans="1:2">
      <c r="A116" s="1">
        <v>43056</v>
      </c>
      <c r="B116">
        <v>0.19900000000000001</v>
      </c>
    </row>
    <row r="117" spans="1:2">
      <c r="A117" s="1">
        <v>43055</v>
      </c>
      <c r="B117">
        <v>0.20300000000000001</v>
      </c>
    </row>
    <row r="118" spans="1:2">
      <c r="A118" s="1">
        <v>43054</v>
      </c>
      <c r="B118">
        <v>0.19950000000000001</v>
      </c>
    </row>
    <row r="119" spans="1:2">
      <c r="A119" s="1">
        <v>43053</v>
      </c>
      <c r="B119">
        <v>0.20799999999999999</v>
      </c>
    </row>
    <row r="120" spans="1:2">
      <c r="A120" s="1">
        <v>43052</v>
      </c>
      <c r="B120">
        <v>0.22109999999999999</v>
      </c>
    </row>
    <row r="121" spans="1:2">
      <c r="A121" s="1">
        <v>43049</v>
      </c>
      <c r="B121">
        <v>0.21690000000000001</v>
      </c>
    </row>
    <row r="122" spans="1:2">
      <c r="A122" s="1">
        <v>43048</v>
      </c>
      <c r="B122">
        <v>0.1943</v>
      </c>
    </row>
    <row r="123" spans="1:2">
      <c r="A123" s="1">
        <v>43047</v>
      </c>
      <c r="B123">
        <v>0.17949999999999999</v>
      </c>
    </row>
    <row r="124" spans="1:2">
      <c r="A124" s="1">
        <v>43046</v>
      </c>
      <c r="B124">
        <v>0.17649999999999999</v>
      </c>
    </row>
    <row r="125" spans="1:2">
      <c r="A125" s="1">
        <v>43045</v>
      </c>
      <c r="B125">
        <v>0.17949999999999999</v>
      </c>
    </row>
    <row r="126" spans="1:2">
      <c r="A126" s="1">
        <v>43042</v>
      </c>
      <c r="B126">
        <v>0.19700000000000001</v>
      </c>
    </row>
    <row r="127" spans="1:2">
      <c r="A127" s="1">
        <v>43041</v>
      </c>
      <c r="B127">
        <v>0.19839999999999999</v>
      </c>
    </row>
    <row r="128" spans="1:2">
      <c r="A128" s="1">
        <v>43040</v>
      </c>
      <c r="B128">
        <v>0.20150000000000001</v>
      </c>
    </row>
    <row r="129" spans="1:2">
      <c r="A129" s="1">
        <v>43039</v>
      </c>
      <c r="B129">
        <v>0.1946</v>
      </c>
    </row>
    <row r="130" spans="1:2">
      <c r="A130" s="1">
        <v>43038</v>
      </c>
      <c r="B130">
        <v>0.19700000000000001</v>
      </c>
    </row>
    <row r="131" spans="1:2">
      <c r="A131" s="1">
        <v>43035</v>
      </c>
      <c r="B131">
        <v>0.20669999999999999</v>
      </c>
    </row>
    <row r="132" spans="1:2">
      <c r="A132" s="1">
        <v>43034</v>
      </c>
      <c r="B132">
        <v>0.22209999999999999</v>
      </c>
    </row>
    <row r="133" spans="1:2">
      <c r="A133" s="1">
        <v>43033</v>
      </c>
      <c r="B133">
        <v>0.26450000000000001</v>
      </c>
    </row>
    <row r="134" spans="1:2">
      <c r="A134" s="1">
        <v>43032</v>
      </c>
      <c r="B134">
        <v>0.2545</v>
      </c>
    </row>
    <row r="135" spans="1:2">
      <c r="A135" s="1">
        <v>43031</v>
      </c>
      <c r="B135">
        <v>0.23</v>
      </c>
    </row>
    <row r="136" spans="1:2">
      <c r="A136" s="1">
        <v>43028</v>
      </c>
      <c r="B136">
        <v>0.24310000000000001</v>
      </c>
    </row>
    <row r="137" spans="1:2">
      <c r="A137" s="1">
        <v>43027</v>
      </c>
      <c r="B137">
        <v>0.21410000000000001</v>
      </c>
    </row>
    <row r="138" spans="1:2">
      <c r="A138" s="1">
        <v>43026</v>
      </c>
      <c r="B138">
        <v>0.21310000000000001</v>
      </c>
    </row>
    <row r="139" spans="1:2">
      <c r="A139" s="1">
        <v>43025</v>
      </c>
      <c r="B139">
        <v>0.19320000000000001</v>
      </c>
    </row>
    <row r="140" spans="1:2">
      <c r="A140" s="1">
        <v>43024</v>
      </c>
      <c r="B140">
        <v>0.19550000000000001</v>
      </c>
    </row>
    <row r="141" spans="1:2">
      <c r="A141" s="1">
        <v>43021</v>
      </c>
      <c r="B141">
        <v>0.216</v>
      </c>
    </row>
    <row r="142" spans="1:2">
      <c r="A142" s="1">
        <v>43020</v>
      </c>
      <c r="B142">
        <v>0.23749999999999999</v>
      </c>
    </row>
    <row r="143" spans="1:2">
      <c r="A143" s="1">
        <v>43019</v>
      </c>
      <c r="B143">
        <v>0.2545</v>
      </c>
    </row>
    <row r="144" spans="1:2">
      <c r="A144" s="1">
        <v>43018</v>
      </c>
      <c r="B144">
        <v>0.23699999999999999</v>
      </c>
    </row>
    <row r="145" spans="1:2">
      <c r="A145" s="1">
        <v>43017</v>
      </c>
      <c r="B145">
        <v>0.24</v>
      </c>
    </row>
    <row r="146" spans="1:2">
      <c r="A146" s="1">
        <v>43014</v>
      </c>
      <c r="B146">
        <v>0.25009999999999999</v>
      </c>
    </row>
    <row r="147" spans="1:2">
      <c r="A147" s="1">
        <v>43013</v>
      </c>
      <c r="B147">
        <v>0.23899999999999999</v>
      </c>
    </row>
    <row r="148" spans="1:2">
      <c r="A148" s="1">
        <v>43012</v>
      </c>
      <c r="B148">
        <v>0.24110000000000001</v>
      </c>
    </row>
    <row r="149" spans="1:2">
      <c r="A149" s="1">
        <v>43011</v>
      </c>
      <c r="B149">
        <v>0.24440000000000001</v>
      </c>
    </row>
    <row r="150" spans="1:2">
      <c r="A150" s="1">
        <v>43010</v>
      </c>
      <c r="B150">
        <v>0.24399999999999999</v>
      </c>
    </row>
    <row r="151" spans="1:2">
      <c r="A151" s="1">
        <v>43007</v>
      </c>
      <c r="B151">
        <v>0.24929999999999999</v>
      </c>
    </row>
    <row r="152" spans="1:2">
      <c r="A152" s="1">
        <v>43006</v>
      </c>
      <c r="B152">
        <v>0.249</v>
      </c>
    </row>
    <row r="153" spans="1:2">
      <c r="A153" s="1">
        <v>43005</v>
      </c>
      <c r="B153">
        <v>0.24679999999999999</v>
      </c>
    </row>
    <row r="154" spans="1:2">
      <c r="A154" s="1">
        <v>43004</v>
      </c>
      <c r="B154">
        <v>0.217</v>
      </c>
    </row>
    <row r="155" spans="1:2">
      <c r="A155" s="1">
        <v>43003</v>
      </c>
      <c r="B155">
        <v>0.21</v>
      </c>
    </row>
    <row r="156" spans="1:2">
      <c r="A156" s="1">
        <v>43000</v>
      </c>
      <c r="B156">
        <v>0.24</v>
      </c>
    </row>
    <row r="157" spans="1:2">
      <c r="A157" s="1">
        <v>42999</v>
      </c>
      <c r="B157">
        <v>0.23899999999999999</v>
      </c>
    </row>
    <row r="158" spans="1:2">
      <c r="A158" s="1">
        <v>42998</v>
      </c>
      <c r="B158">
        <v>0.221</v>
      </c>
    </row>
    <row r="159" spans="1:2">
      <c r="A159" s="1">
        <v>42997</v>
      </c>
      <c r="B159">
        <v>0.22409999999999999</v>
      </c>
    </row>
    <row r="160" spans="1:2">
      <c r="A160" s="1">
        <v>42996</v>
      </c>
      <c r="B160">
        <v>0.23350000000000001</v>
      </c>
    </row>
    <row r="161" spans="1:2">
      <c r="A161" s="1">
        <v>42993</v>
      </c>
      <c r="B161">
        <v>0.22</v>
      </c>
    </row>
    <row r="162" spans="1:2">
      <c r="A162" s="1">
        <v>42992</v>
      </c>
      <c r="B162">
        <v>0.2011</v>
      </c>
    </row>
    <row r="163" spans="1:2">
      <c r="A163" s="1">
        <v>42991</v>
      </c>
      <c r="B163">
        <v>0.18410000000000001</v>
      </c>
    </row>
    <row r="164" spans="1:2">
      <c r="A164" s="1">
        <v>42990</v>
      </c>
      <c r="B164">
        <v>0.1862</v>
      </c>
    </row>
    <row r="165" spans="1:2">
      <c r="A165" s="1">
        <v>42989</v>
      </c>
      <c r="B165">
        <v>0.1532</v>
      </c>
    </row>
    <row r="166" spans="1:2">
      <c r="A166" s="1">
        <v>42986</v>
      </c>
      <c r="B166">
        <v>0.14299999999999999</v>
      </c>
    </row>
    <row r="167" spans="1:2">
      <c r="A167" s="1">
        <v>42985</v>
      </c>
      <c r="B167">
        <v>0.13600000000000001</v>
      </c>
    </row>
    <row r="168" spans="1:2">
      <c r="A168" s="1">
        <v>42984</v>
      </c>
      <c r="B168">
        <v>0.14810000000000001</v>
      </c>
    </row>
    <row r="169" spans="1:2">
      <c r="A169" s="1">
        <v>42983</v>
      </c>
      <c r="B169">
        <v>0.13150000000000001</v>
      </c>
    </row>
    <row r="170" spans="1:2">
      <c r="A170" s="1">
        <v>42982</v>
      </c>
      <c r="B170">
        <v>0.151</v>
      </c>
    </row>
    <row r="171" spans="1:2">
      <c r="A171" s="1">
        <v>42979</v>
      </c>
      <c r="B171">
        <v>0.16200000000000001</v>
      </c>
    </row>
    <row r="172" spans="1:2">
      <c r="A172" s="1">
        <v>42978</v>
      </c>
      <c r="B172">
        <v>0.161</v>
      </c>
    </row>
    <row r="173" spans="1:2">
      <c r="A173" s="1">
        <v>42977</v>
      </c>
      <c r="B173">
        <v>0.1603</v>
      </c>
    </row>
    <row r="174" spans="1:2">
      <c r="A174" s="1">
        <v>42976</v>
      </c>
      <c r="B174">
        <v>0.153</v>
      </c>
    </row>
    <row r="175" spans="1:2">
      <c r="A175" s="1">
        <v>42975</v>
      </c>
      <c r="B175">
        <v>0.17399999999999999</v>
      </c>
    </row>
    <row r="176" spans="1:2">
      <c r="A176" s="1">
        <v>42972</v>
      </c>
      <c r="B176">
        <v>0.18</v>
      </c>
    </row>
    <row r="177" spans="1:2">
      <c r="A177" s="1">
        <v>42971</v>
      </c>
      <c r="B177">
        <v>0.1825</v>
      </c>
    </row>
    <row r="178" spans="1:2">
      <c r="A178" s="1">
        <v>42970</v>
      </c>
      <c r="B178">
        <v>0.1772</v>
      </c>
    </row>
    <row r="179" spans="1:2">
      <c r="A179" s="1">
        <v>42969</v>
      </c>
      <c r="B179">
        <v>0.19109999999999999</v>
      </c>
    </row>
    <row r="180" spans="1:2">
      <c r="A180" s="1">
        <v>42968</v>
      </c>
      <c r="B180">
        <v>0.192</v>
      </c>
    </row>
    <row r="181" spans="1:2">
      <c r="A181" s="1">
        <v>42965</v>
      </c>
      <c r="B181">
        <v>0.2087</v>
      </c>
    </row>
    <row r="182" spans="1:2">
      <c r="A182" s="1">
        <v>42964</v>
      </c>
      <c r="B182">
        <v>0.20530000000000001</v>
      </c>
    </row>
    <row r="183" spans="1:2">
      <c r="A183" s="1">
        <v>42963</v>
      </c>
      <c r="B183">
        <v>0.221</v>
      </c>
    </row>
    <row r="184" spans="1:2">
      <c r="A184" s="1">
        <v>42962</v>
      </c>
      <c r="B184">
        <v>0.218</v>
      </c>
    </row>
    <row r="185" spans="1:2">
      <c r="A185" s="1">
        <v>42961</v>
      </c>
      <c r="B185">
        <v>0.20300000000000001</v>
      </c>
    </row>
    <row r="186" spans="1:2">
      <c r="A186" s="1">
        <v>42958</v>
      </c>
      <c r="B186">
        <v>0.1905</v>
      </c>
    </row>
    <row r="187" spans="1:2">
      <c r="A187" s="1">
        <v>42957</v>
      </c>
      <c r="B187">
        <v>0.20519999999999999</v>
      </c>
    </row>
    <row r="188" spans="1:2">
      <c r="A188" s="1">
        <v>42956</v>
      </c>
      <c r="B188">
        <v>0.21629999999999999</v>
      </c>
    </row>
    <row r="189" spans="1:2">
      <c r="A189" s="1">
        <v>42955</v>
      </c>
      <c r="B189">
        <v>0.23799999999999999</v>
      </c>
    </row>
    <row r="190" spans="1:2">
      <c r="A190" s="1">
        <v>42954</v>
      </c>
      <c r="B190">
        <v>0.23400000000000001</v>
      </c>
    </row>
    <row r="191" spans="1:2">
      <c r="A191" s="1">
        <v>42951</v>
      </c>
      <c r="B191">
        <v>0.23749999999999999</v>
      </c>
    </row>
    <row r="192" spans="1:2">
      <c r="A192" s="1">
        <v>42950</v>
      </c>
      <c r="B192">
        <v>0.23300000000000001</v>
      </c>
    </row>
    <row r="193" spans="1:2">
      <c r="A193" s="1">
        <v>42949</v>
      </c>
      <c r="B193">
        <v>0.24010000000000001</v>
      </c>
    </row>
    <row r="194" spans="1:2">
      <c r="A194" s="1">
        <v>42948</v>
      </c>
      <c r="B194">
        <v>0.245</v>
      </c>
    </row>
    <row r="195" spans="1:2">
      <c r="A195" s="1">
        <v>42947</v>
      </c>
      <c r="B195">
        <v>0.28000000000000003</v>
      </c>
    </row>
    <row r="196" spans="1:2">
      <c r="A196" s="1">
        <v>42944</v>
      </c>
      <c r="B196">
        <v>0.27100000000000002</v>
      </c>
    </row>
    <row r="197" spans="1:2">
      <c r="A197" s="1">
        <v>42943</v>
      </c>
      <c r="B197">
        <v>0.26600000000000001</v>
      </c>
    </row>
    <row r="198" spans="1:2">
      <c r="A198" s="1">
        <v>42942</v>
      </c>
      <c r="B198">
        <v>0.27600000000000002</v>
      </c>
    </row>
    <row r="199" spans="1:2">
      <c r="A199" s="1">
        <v>42941</v>
      </c>
      <c r="B199">
        <v>0.27750000000000002</v>
      </c>
    </row>
    <row r="200" spans="1:2">
      <c r="A200" s="1">
        <v>42940</v>
      </c>
      <c r="B200">
        <v>0.25169999999999998</v>
      </c>
    </row>
    <row r="201" spans="1:2">
      <c r="A201" s="1">
        <v>42937</v>
      </c>
      <c r="B201">
        <v>0.25009999999999999</v>
      </c>
    </row>
    <row r="202" spans="1:2">
      <c r="A202" s="1">
        <v>42936</v>
      </c>
      <c r="B202">
        <v>0.27510000000000001</v>
      </c>
    </row>
    <row r="203" spans="1:2">
      <c r="A203" s="1">
        <v>42935</v>
      </c>
      <c r="B203">
        <v>0.27839999999999998</v>
      </c>
    </row>
    <row r="204" spans="1:2">
      <c r="A204" s="1">
        <v>42934</v>
      </c>
      <c r="B204">
        <v>0.29770000000000002</v>
      </c>
    </row>
    <row r="205" spans="1:2">
      <c r="A205" s="1">
        <v>42933</v>
      </c>
      <c r="B205">
        <v>0.3095</v>
      </c>
    </row>
    <row r="206" spans="1:2">
      <c r="A206" s="1">
        <v>42930</v>
      </c>
      <c r="B206">
        <v>0.31950000000000001</v>
      </c>
    </row>
    <row r="207" spans="1:2">
      <c r="A207" s="1">
        <v>42929</v>
      </c>
      <c r="B207">
        <v>0.309</v>
      </c>
    </row>
    <row r="208" spans="1:2">
      <c r="A208" s="1">
        <v>42928</v>
      </c>
      <c r="B208">
        <v>0.30430000000000001</v>
      </c>
    </row>
    <row r="209" spans="1:2">
      <c r="A209" s="1">
        <v>42927</v>
      </c>
      <c r="B209">
        <v>0.315</v>
      </c>
    </row>
    <row r="210" spans="1:2">
      <c r="A210" s="1">
        <v>42926</v>
      </c>
      <c r="B210">
        <v>0.3165</v>
      </c>
    </row>
    <row r="211" spans="1:2">
      <c r="A211" s="1">
        <v>42923</v>
      </c>
      <c r="B211">
        <v>0.32950000000000002</v>
      </c>
    </row>
    <row r="212" spans="1:2">
      <c r="A212" s="1">
        <v>42922</v>
      </c>
      <c r="B212">
        <v>0.32900000000000001</v>
      </c>
    </row>
    <row r="213" spans="1:2">
      <c r="A213" s="1">
        <v>42921</v>
      </c>
      <c r="B213">
        <v>0.27350000000000002</v>
      </c>
    </row>
    <row r="214" spans="1:2">
      <c r="A214" s="1">
        <v>42920</v>
      </c>
      <c r="B214">
        <v>0.27400000000000002</v>
      </c>
    </row>
    <row r="215" spans="1:2">
      <c r="A215" s="1">
        <v>42919</v>
      </c>
      <c r="B215">
        <v>0.27200000000000002</v>
      </c>
    </row>
    <row r="216" spans="1:2">
      <c r="A216" s="1">
        <v>42916</v>
      </c>
      <c r="B216">
        <v>0.27550000000000002</v>
      </c>
    </row>
    <row r="217" spans="1:2">
      <c r="A217" s="1">
        <v>42915</v>
      </c>
      <c r="B217">
        <v>0.25850000000000001</v>
      </c>
    </row>
    <row r="218" spans="1:2">
      <c r="A218" s="1">
        <v>42914</v>
      </c>
      <c r="B218">
        <v>0.21229999999999999</v>
      </c>
    </row>
    <row r="219" spans="1:2">
      <c r="A219" s="1">
        <v>42913</v>
      </c>
      <c r="B219">
        <v>0.224</v>
      </c>
    </row>
    <row r="220" spans="1:2">
      <c r="A220" s="1">
        <v>42912</v>
      </c>
      <c r="B220">
        <v>0.1401</v>
      </c>
    </row>
    <row r="221" spans="1:2">
      <c r="A221" s="1">
        <v>42909</v>
      </c>
      <c r="B221">
        <v>0.1371</v>
      </c>
    </row>
    <row r="222" spans="1:2">
      <c r="A222" s="1">
        <v>42908</v>
      </c>
      <c r="B222">
        <v>0.127</v>
      </c>
    </row>
    <row r="223" spans="1:2">
      <c r="A223" s="1">
        <v>42907</v>
      </c>
      <c r="B223">
        <v>0.13900000000000001</v>
      </c>
    </row>
    <row r="224" spans="1:2">
      <c r="A224" s="1">
        <v>42906</v>
      </c>
      <c r="B224">
        <v>0.1275</v>
      </c>
    </row>
    <row r="225" spans="1:2">
      <c r="A225" s="1">
        <v>42905</v>
      </c>
      <c r="B225">
        <v>0.14499999999999999</v>
      </c>
    </row>
    <row r="226" spans="1:2">
      <c r="A226" s="1">
        <v>42902</v>
      </c>
      <c r="B226">
        <v>0.13880000000000001</v>
      </c>
    </row>
    <row r="227" spans="1:2">
      <c r="A227" s="1">
        <v>42901</v>
      </c>
      <c r="B227">
        <v>0.1477</v>
      </c>
    </row>
    <row r="228" spans="1:2">
      <c r="A228" s="1">
        <v>42900</v>
      </c>
      <c r="B228">
        <v>0.112</v>
      </c>
    </row>
    <row r="229" spans="1:2">
      <c r="A229" s="1">
        <v>42899</v>
      </c>
      <c r="B229">
        <v>0.14299999999999999</v>
      </c>
    </row>
    <row r="230" spans="1:2">
      <c r="A230" s="1">
        <v>42898</v>
      </c>
      <c r="B230">
        <v>0.12909999999999999</v>
      </c>
    </row>
    <row r="231" spans="1:2">
      <c r="A231" s="1">
        <v>42895</v>
      </c>
      <c r="B231">
        <v>0.14199999999999999</v>
      </c>
    </row>
    <row r="232" spans="1:2">
      <c r="A232" s="1">
        <v>42894</v>
      </c>
      <c r="B232">
        <v>0.14699999999999999</v>
      </c>
    </row>
    <row r="233" spans="1:2">
      <c r="A233" s="1">
        <v>42893</v>
      </c>
      <c r="B233">
        <v>0.14960000000000001</v>
      </c>
    </row>
    <row r="234" spans="1:2">
      <c r="A234" s="1">
        <v>42892</v>
      </c>
      <c r="B234">
        <v>0.152</v>
      </c>
    </row>
    <row r="235" spans="1:2">
      <c r="A235" s="1">
        <v>42891</v>
      </c>
      <c r="B235">
        <v>0.16450000000000001</v>
      </c>
    </row>
    <row r="236" spans="1:2">
      <c r="A236" s="1">
        <v>42888</v>
      </c>
      <c r="B236">
        <v>0.161</v>
      </c>
    </row>
    <row r="237" spans="1:2">
      <c r="A237" s="1">
        <v>42887</v>
      </c>
      <c r="B237">
        <v>0.17349999999999999</v>
      </c>
    </row>
    <row r="238" spans="1:2">
      <c r="A238" s="1">
        <v>42886</v>
      </c>
      <c r="B238">
        <v>0.1643</v>
      </c>
    </row>
    <row r="239" spans="1:2">
      <c r="A239" s="1">
        <v>42885</v>
      </c>
      <c r="B239">
        <v>0.1648</v>
      </c>
    </row>
    <row r="240" spans="1:2">
      <c r="A240" s="1">
        <v>42884</v>
      </c>
      <c r="B240">
        <v>0.17100000000000001</v>
      </c>
    </row>
    <row r="241" spans="1:2">
      <c r="A241" s="1">
        <v>42881</v>
      </c>
      <c r="B241">
        <v>0.1835</v>
      </c>
    </row>
    <row r="242" spans="1:2">
      <c r="A242" s="1">
        <v>42880</v>
      </c>
      <c r="B242">
        <v>0.20349999999999999</v>
      </c>
    </row>
    <row r="243" spans="1:2">
      <c r="A243" s="1">
        <v>42879</v>
      </c>
      <c r="B243">
        <v>0.22</v>
      </c>
    </row>
    <row r="244" spans="1:2">
      <c r="A244" s="1">
        <v>42878</v>
      </c>
      <c r="B244">
        <v>0.222</v>
      </c>
    </row>
    <row r="245" spans="1:2">
      <c r="A245" s="1">
        <v>42877</v>
      </c>
      <c r="B245">
        <v>0.218</v>
      </c>
    </row>
    <row r="246" spans="1:2">
      <c r="A246" s="1">
        <v>42874</v>
      </c>
      <c r="B246">
        <v>0.19900000000000001</v>
      </c>
    </row>
    <row r="247" spans="1:2">
      <c r="A247" s="1">
        <v>42873</v>
      </c>
      <c r="B247">
        <v>0.18</v>
      </c>
    </row>
    <row r="248" spans="1:2">
      <c r="A248" s="1">
        <v>42872</v>
      </c>
      <c r="B248">
        <v>0.18049999999999999</v>
      </c>
    </row>
    <row r="249" spans="1:2">
      <c r="A249" s="1">
        <v>42871</v>
      </c>
      <c r="B249">
        <v>0.22700000000000001</v>
      </c>
    </row>
    <row r="250" spans="1:2">
      <c r="A250" s="1">
        <v>42870</v>
      </c>
      <c r="B250">
        <v>0.21099999999999999</v>
      </c>
    </row>
    <row r="251" spans="1:2">
      <c r="A251" s="1">
        <v>42867</v>
      </c>
      <c r="B251">
        <v>0.20899999999999999</v>
      </c>
    </row>
    <row r="252" spans="1:2">
      <c r="A252" s="1">
        <v>42866</v>
      </c>
      <c r="B252">
        <v>0.22600000000000001</v>
      </c>
    </row>
    <row r="253" spans="1:2">
      <c r="A253" s="1">
        <v>42865</v>
      </c>
      <c r="B253">
        <v>0.23499999999999999</v>
      </c>
    </row>
    <row r="254" spans="1:2">
      <c r="A254" s="1">
        <v>42864</v>
      </c>
      <c r="B254">
        <v>0.23749999999999999</v>
      </c>
    </row>
    <row r="255" spans="1:2">
      <c r="A255" s="1">
        <v>42863</v>
      </c>
      <c r="B255">
        <v>0.24199999999999999</v>
      </c>
    </row>
    <row r="256" spans="1:2">
      <c r="A256" s="1">
        <v>42860</v>
      </c>
      <c r="B256">
        <v>0.2455</v>
      </c>
    </row>
    <row r="257" spans="1:2">
      <c r="A257" s="1">
        <v>42859</v>
      </c>
      <c r="B257">
        <v>0.22900000000000001</v>
      </c>
    </row>
    <row r="258" spans="1:2">
      <c r="A258" s="1">
        <v>42858</v>
      </c>
      <c r="B258">
        <v>0.19800000000000001</v>
      </c>
    </row>
    <row r="259" spans="1:2">
      <c r="A259" s="1">
        <v>42857</v>
      </c>
      <c r="B259">
        <v>0.20200000000000001</v>
      </c>
    </row>
    <row r="260" spans="1:2">
      <c r="A260" s="1">
        <v>42856</v>
      </c>
      <c r="B260">
        <v>0.19</v>
      </c>
    </row>
    <row r="261" spans="1:2">
      <c r="A261" s="1">
        <v>42853</v>
      </c>
      <c r="B261">
        <v>0.192</v>
      </c>
    </row>
    <row r="262" spans="1:2">
      <c r="A262" s="1">
        <v>42852</v>
      </c>
      <c r="B262">
        <v>0.183</v>
      </c>
    </row>
    <row r="263" spans="1:2">
      <c r="A263" s="1">
        <v>42851</v>
      </c>
      <c r="B263">
        <v>0.223</v>
      </c>
    </row>
    <row r="264" spans="1:2">
      <c r="A264" s="1">
        <v>42850</v>
      </c>
      <c r="B264">
        <v>0.23469999999999999</v>
      </c>
    </row>
    <row r="265" spans="1:2">
      <c r="A265" s="1">
        <v>42849</v>
      </c>
      <c r="B265">
        <v>0.19600000000000001</v>
      </c>
    </row>
    <row r="266" spans="1:2">
      <c r="A266" s="1">
        <v>42846</v>
      </c>
      <c r="B266">
        <v>0.17599999999999999</v>
      </c>
    </row>
    <row r="267" spans="1:2">
      <c r="A267" s="1">
        <v>42845</v>
      </c>
      <c r="B267">
        <v>0.154</v>
      </c>
    </row>
    <row r="268" spans="1:2">
      <c r="A268" s="1">
        <v>42844</v>
      </c>
      <c r="B268">
        <v>0.124</v>
      </c>
    </row>
    <row r="269" spans="1:2">
      <c r="A269" s="1">
        <v>42843</v>
      </c>
      <c r="B269">
        <v>0.107</v>
      </c>
    </row>
    <row r="270" spans="1:2">
      <c r="A270" s="1">
        <v>42842</v>
      </c>
      <c r="B270">
        <v>0.11600000000000001</v>
      </c>
    </row>
    <row r="271" spans="1:2">
      <c r="A271" s="1">
        <v>42839</v>
      </c>
      <c r="B271">
        <v>0.123</v>
      </c>
    </row>
    <row r="272" spans="1:2">
      <c r="A272" s="1">
        <v>42838</v>
      </c>
      <c r="B272">
        <v>0.11600000000000001</v>
      </c>
    </row>
    <row r="273" spans="1:2">
      <c r="A273" s="1">
        <v>42837</v>
      </c>
      <c r="B273">
        <v>0.13400000000000001</v>
      </c>
    </row>
    <row r="274" spans="1:2">
      <c r="A274" s="1">
        <v>42836</v>
      </c>
      <c r="B274">
        <v>0.13500000000000001</v>
      </c>
    </row>
    <row r="275" spans="1:2">
      <c r="A275" s="1">
        <v>42835</v>
      </c>
      <c r="B275">
        <v>0.13</v>
      </c>
    </row>
    <row r="276" spans="1:2">
      <c r="A276" s="1">
        <v>42832</v>
      </c>
      <c r="B276">
        <v>0.14899999999999999</v>
      </c>
    </row>
    <row r="277" spans="1:2">
      <c r="A277" s="1">
        <v>42831</v>
      </c>
      <c r="B277">
        <v>0.156</v>
      </c>
    </row>
    <row r="278" spans="1:2">
      <c r="A278" s="1">
        <v>42830</v>
      </c>
      <c r="B278">
        <v>0.151</v>
      </c>
    </row>
    <row r="279" spans="1:2">
      <c r="A279" s="1">
        <v>42829</v>
      </c>
      <c r="B279">
        <v>0.155</v>
      </c>
    </row>
    <row r="280" spans="1:2">
      <c r="A280" s="1">
        <v>42828</v>
      </c>
      <c r="B280">
        <v>0.159</v>
      </c>
    </row>
    <row r="281" spans="1:2">
      <c r="A281" s="1">
        <v>42825</v>
      </c>
      <c r="B281">
        <v>0.1835</v>
      </c>
    </row>
    <row r="282" spans="1:2">
      <c r="A282" s="1">
        <v>42824</v>
      </c>
      <c r="B282">
        <v>0.185</v>
      </c>
    </row>
    <row r="283" spans="1:2">
      <c r="A283" s="1">
        <v>42823</v>
      </c>
      <c r="B283">
        <v>0.1996</v>
      </c>
    </row>
    <row r="284" spans="1:2">
      <c r="A284" s="1">
        <v>42822</v>
      </c>
      <c r="B284">
        <v>0.24099999999999999</v>
      </c>
    </row>
    <row r="285" spans="1:2">
      <c r="A285" s="1">
        <v>42821</v>
      </c>
      <c r="B285">
        <v>0.251</v>
      </c>
    </row>
    <row r="286" spans="1:2">
      <c r="A286" s="1">
        <v>42818</v>
      </c>
      <c r="B286">
        <v>0.27100000000000002</v>
      </c>
    </row>
    <row r="287" spans="1:2">
      <c r="A287" s="1">
        <v>42817</v>
      </c>
      <c r="B287">
        <v>0.27200000000000002</v>
      </c>
    </row>
    <row r="288" spans="1:2">
      <c r="A288" s="1">
        <v>42816</v>
      </c>
      <c r="B288">
        <v>0.26100000000000001</v>
      </c>
    </row>
    <row r="289" spans="1:2">
      <c r="A289" s="1">
        <v>42815</v>
      </c>
      <c r="B289">
        <v>0.28699999999999998</v>
      </c>
    </row>
    <row r="290" spans="1:2">
      <c r="A290" s="1">
        <v>42814</v>
      </c>
      <c r="B290">
        <v>0.27400000000000002</v>
      </c>
    </row>
    <row r="291" spans="1:2">
      <c r="A291" s="1">
        <v>42811</v>
      </c>
      <c r="B291">
        <v>0.26400000000000001</v>
      </c>
    </row>
    <row r="292" spans="1:2">
      <c r="A292" s="1">
        <v>42810</v>
      </c>
      <c r="B292">
        <v>0.27100000000000002</v>
      </c>
    </row>
    <row r="293" spans="1:2">
      <c r="A293" s="1">
        <v>42809</v>
      </c>
      <c r="B293">
        <v>0.253</v>
      </c>
    </row>
    <row r="294" spans="1:2">
      <c r="A294" s="1">
        <v>42808</v>
      </c>
      <c r="B294">
        <v>0.27300000000000002</v>
      </c>
    </row>
    <row r="295" spans="1:2">
      <c r="A295" s="1">
        <v>42807</v>
      </c>
      <c r="B295">
        <v>0.30099999999999999</v>
      </c>
    </row>
    <row r="296" spans="1:2">
      <c r="A296" s="1">
        <v>42804</v>
      </c>
      <c r="B296">
        <v>0.32</v>
      </c>
    </row>
    <row r="297" spans="1:2">
      <c r="A297" s="1">
        <v>42803</v>
      </c>
      <c r="B297">
        <v>0.26200000000000001</v>
      </c>
    </row>
    <row r="298" spans="1:2">
      <c r="A298" s="1">
        <v>42802</v>
      </c>
      <c r="B298">
        <v>0.19800000000000001</v>
      </c>
    </row>
    <row r="299" spans="1:2">
      <c r="A299" s="1">
        <v>42801</v>
      </c>
      <c r="B299">
        <v>0.17280000000000001</v>
      </c>
    </row>
    <row r="300" spans="1:2">
      <c r="A300" s="1">
        <v>42800</v>
      </c>
      <c r="B300">
        <v>0.1885</v>
      </c>
    </row>
    <row r="301" spans="1:2">
      <c r="A301" s="1">
        <v>42797</v>
      </c>
      <c r="B301">
        <v>0.19</v>
      </c>
    </row>
    <row r="302" spans="1:2">
      <c r="A302" s="1">
        <v>42796</v>
      </c>
      <c r="B302">
        <v>0.14000000000000001</v>
      </c>
    </row>
    <row r="303" spans="1:2">
      <c r="A303" s="1">
        <v>42795</v>
      </c>
      <c r="B303">
        <v>0.10100000000000001</v>
      </c>
    </row>
    <row r="304" spans="1:2">
      <c r="A304" s="1">
        <v>42794</v>
      </c>
      <c r="B304">
        <v>7.8E-2</v>
      </c>
    </row>
    <row r="305" spans="1:2">
      <c r="A305" s="1">
        <v>42793</v>
      </c>
      <c r="B305">
        <v>9.6000000000000002E-2</v>
      </c>
    </row>
    <row r="306" spans="1:2">
      <c r="A306" s="1">
        <v>42790</v>
      </c>
      <c r="B306">
        <v>9.4E-2</v>
      </c>
    </row>
    <row r="307" spans="1:2">
      <c r="A307" s="1">
        <v>42789</v>
      </c>
      <c r="B307">
        <v>0.106</v>
      </c>
    </row>
    <row r="308" spans="1:2">
      <c r="A308" s="1">
        <v>42788</v>
      </c>
      <c r="B308">
        <v>0.13</v>
      </c>
    </row>
    <row r="309" spans="1:2">
      <c r="A309" s="1">
        <v>42787</v>
      </c>
      <c r="B309">
        <v>0.13500000000000001</v>
      </c>
    </row>
    <row r="310" spans="1:2">
      <c r="A310" s="1">
        <v>42786</v>
      </c>
      <c r="B310">
        <v>0.13400000000000001</v>
      </c>
    </row>
    <row r="311" spans="1:2">
      <c r="A311" s="1">
        <v>42783</v>
      </c>
      <c r="B311">
        <v>0.13400000000000001</v>
      </c>
    </row>
    <row r="312" spans="1:2">
      <c r="A312" s="1">
        <v>42782</v>
      </c>
      <c r="B312">
        <v>0.14899999999999999</v>
      </c>
    </row>
    <row r="313" spans="1:2">
      <c r="A313" s="1">
        <v>42781</v>
      </c>
      <c r="B313">
        <v>0.16500000000000001</v>
      </c>
    </row>
    <row r="314" spans="1:2">
      <c r="A314" s="1">
        <v>42780</v>
      </c>
      <c r="B314">
        <v>0.17199999999999999</v>
      </c>
    </row>
    <row r="315" spans="1:2">
      <c r="A315" s="1">
        <v>42779</v>
      </c>
      <c r="B315">
        <v>0.157</v>
      </c>
    </row>
    <row r="316" spans="1:2">
      <c r="A316" s="1">
        <v>42776</v>
      </c>
      <c r="B316">
        <v>0.14199999999999999</v>
      </c>
    </row>
    <row r="317" spans="1:2">
      <c r="A317" s="1">
        <v>42775</v>
      </c>
      <c r="B317">
        <v>0.13800000000000001</v>
      </c>
    </row>
    <row r="318" spans="1:2">
      <c r="A318" s="1">
        <v>42774</v>
      </c>
      <c r="B318">
        <v>0.12</v>
      </c>
    </row>
    <row r="319" spans="1:2">
      <c r="A319" s="1">
        <v>42773</v>
      </c>
      <c r="B319">
        <v>0.155</v>
      </c>
    </row>
    <row r="320" spans="1:2">
      <c r="A320" s="1">
        <v>42772</v>
      </c>
      <c r="B320">
        <v>0.14499999999999999</v>
      </c>
    </row>
    <row r="321" spans="1:2">
      <c r="A321" s="1">
        <v>42769</v>
      </c>
      <c r="B321">
        <v>0.17100000000000001</v>
      </c>
    </row>
    <row r="322" spans="1:2">
      <c r="A322" s="1">
        <v>42768</v>
      </c>
      <c r="B322">
        <v>0.17699999999999999</v>
      </c>
    </row>
    <row r="323" spans="1:2">
      <c r="A323" s="1">
        <v>42767</v>
      </c>
      <c r="B323">
        <v>0.2</v>
      </c>
    </row>
    <row r="324" spans="1:2">
      <c r="A324" s="1">
        <v>42766</v>
      </c>
      <c r="B324">
        <v>0.188</v>
      </c>
    </row>
    <row r="325" spans="1:2">
      <c r="A325" s="1">
        <v>42765</v>
      </c>
      <c r="B325">
        <v>0.1938</v>
      </c>
    </row>
    <row r="326" spans="1:2">
      <c r="A326" s="1">
        <v>42762</v>
      </c>
      <c r="B326">
        <v>0.19800000000000001</v>
      </c>
    </row>
    <row r="327" spans="1:2">
      <c r="A327" s="1">
        <v>42761</v>
      </c>
      <c r="B327">
        <v>0.20100000000000001</v>
      </c>
    </row>
    <row r="328" spans="1:2">
      <c r="A328" s="1">
        <v>42760</v>
      </c>
      <c r="B328">
        <v>0.1865</v>
      </c>
    </row>
    <row r="329" spans="1:2">
      <c r="A329" s="1">
        <v>42759</v>
      </c>
      <c r="B329">
        <v>0.14399999999999999</v>
      </c>
    </row>
    <row r="330" spans="1:2">
      <c r="A330" s="1">
        <v>42758</v>
      </c>
      <c r="B330">
        <v>0.1195</v>
      </c>
    </row>
    <row r="331" spans="1:2">
      <c r="A331" s="1">
        <v>42755</v>
      </c>
      <c r="B331">
        <v>0.154</v>
      </c>
    </row>
    <row r="332" spans="1:2">
      <c r="A332" s="1">
        <v>42754</v>
      </c>
      <c r="B332">
        <v>0.13200000000000001</v>
      </c>
    </row>
    <row r="333" spans="1:2">
      <c r="A333" s="1">
        <v>42753</v>
      </c>
      <c r="B333">
        <v>0.11</v>
      </c>
    </row>
    <row r="334" spans="1:2">
      <c r="A334" s="1">
        <v>42752</v>
      </c>
      <c r="B334">
        <v>8.4000000000000005E-2</v>
      </c>
    </row>
    <row r="335" spans="1:2">
      <c r="A335" s="1">
        <v>42751</v>
      </c>
      <c r="B335">
        <v>7.9500000000000001E-2</v>
      </c>
    </row>
    <row r="336" spans="1:2">
      <c r="A336" s="1">
        <v>42748</v>
      </c>
      <c r="B336">
        <v>8.5999999999999993E-2</v>
      </c>
    </row>
    <row r="337" spans="1:2">
      <c r="A337" s="1">
        <v>42747</v>
      </c>
      <c r="B337">
        <v>7.6999999999999999E-2</v>
      </c>
    </row>
    <row r="338" spans="1:2">
      <c r="A338" s="1">
        <v>42746</v>
      </c>
      <c r="B338">
        <v>8.1000000000000003E-2</v>
      </c>
    </row>
    <row r="339" spans="1:2">
      <c r="A339" s="1">
        <v>42745</v>
      </c>
      <c r="B339">
        <v>0.108</v>
      </c>
    </row>
    <row r="340" spans="1:2">
      <c r="A340" s="1">
        <v>42744</v>
      </c>
      <c r="B340">
        <v>0.11</v>
      </c>
    </row>
    <row r="341" spans="1:2">
      <c r="A341" s="1">
        <v>42741</v>
      </c>
      <c r="B341">
        <v>0.12</v>
      </c>
    </row>
    <row r="342" spans="1:2">
      <c r="A342" s="1">
        <v>42740</v>
      </c>
      <c r="B342">
        <v>9.7000000000000003E-2</v>
      </c>
    </row>
    <row r="343" spans="1:2">
      <c r="A343" s="1">
        <v>42739</v>
      </c>
      <c r="B343">
        <v>9.7000000000000003E-2</v>
      </c>
    </row>
    <row r="344" spans="1:2">
      <c r="A344" s="1">
        <v>42738</v>
      </c>
      <c r="B344">
        <v>8.5999999999999993E-2</v>
      </c>
    </row>
    <row r="345" spans="1:2">
      <c r="A345" s="1">
        <v>42737</v>
      </c>
      <c r="B345">
        <v>6.6000000000000003E-2</v>
      </c>
    </row>
    <row r="346" spans="1:2">
      <c r="A346" s="1">
        <v>42734</v>
      </c>
      <c r="B346">
        <v>7.6999999999999999E-2</v>
      </c>
    </row>
    <row r="347" spans="1:2">
      <c r="A347" s="1">
        <v>42733</v>
      </c>
      <c r="B347">
        <v>7.8E-2</v>
      </c>
    </row>
    <row r="348" spans="1:2">
      <c r="A348" s="1">
        <v>42732</v>
      </c>
      <c r="B348">
        <v>9.5000000000000001E-2</v>
      </c>
    </row>
    <row r="349" spans="1:2">
      <c r="A349" s="1">
        <v>42731</v>
      </c>
      <c r="B349">
        <v>0.08</v>
      </c>
    </row>
    <row r="350" spans="1:2">
      <c r="A350" s="1">
        <v>42727</v>
      </c>
      <c r="B350">
        <v>0.108</v>
      </c>
    </row>
    <row r="351" spans="1:2">
      <c r="A351" s="1">
        <v>42726</v>
      </c>
      <c r="B351">
        <v>0.12</v>
      </c>
    </row>
    <row r="352" spans="1:2">
      <c r="A352" s="1">
        <v>42725</v>
      </c>
      <c r="B352">
        <v>0.10299999999999999</v>
      </c>
    </row>
    <row r="353" spans="1:2">
      <c r="A353" s="1">
        <v>42724</v>
      </c>
      <c r="B353">
        <v>0.11</v>
      </c>
    </row>
    <row r="354" spans="1:2">
      <c r="A354" s="1">
        <v>42723</v>
      </c>
      <c r="B354">
        <v>9.4E-2</v>
      </c>
    </row>
    <row r="355" spans="1:2">
      <c r="A355" s="1">
        <v>42720</v>
      </c>
      <c r="B355">
        <v>0.122</v>
      </c>
    </row>
    <row r="356" spans="1:2">
      <c r="A356" s="1">
        <v>42719</v>
      </c>
      <c r="B356">
        <v>0.125</v>
      </c>
    </row>
    <row r="357" spans="1:2">
      <c r="A357" s="1">
        <v>42718</v>
      </c>
      <c r="B357">
        <v>0.104</v>
      </c>
    </row>
    <row r="358" spans="1:2">
      <c r="A358" s="1">
        <v>42717</v>
      </c>
      <c r="B358">
        <v>0.13100000000000001</v>
      </c>
    </row>
    <row r="359" spans="1:2">
      <c r="A359" s="1">
        <v>42716</v>
      </c>
      <c r="B359">
        <v>0.152</v>
      </c>
    </row>
    <row r="360" spans="1:2">
      <c r="A360" s="1">
        <v>42713</v>
      </c>
      <c r="B360">
        <v>0.12</v>
      </c>
    </row>
    <row r="361" spans="1:2">
      <c r="A361" s="1">
        <v>42712</v>
      </c>
      <c r="B361">
        <v>0.13500000000000001</v>
      </c>
    </row>
    <row r="362" spans="1:2">
      <c r="A362" s="1">
        <v>42711</v>
      </c>
      <c r="B362">
        <v>0.14599999999999999</v>
      </c>
    </row>
    <row r="363" spans="1:2">
      <c r="A363" s="1">
        <v>42710</v>
      </c>
      <c r="B363">
        <v>0.155</v>
      </c>
    </row>
    <row r="364" spans="1:2">
      <c r="A364" s="1">
        <v>42709</v>
      </c>
      <c r="B364">
        <v>0.111</v>
      </c>
    </row>
    <row r="365" spans="1:2">
      <c r="A365" s="1">
        <v>42706</v>
      </c>
      <c r="B365">
        <v>9.5000000000000001E-2</v>
      </c>
    </row>
    <row r="366" spans="1:2">
      <c r="A366" s="1">
        <v>42705</v>
      </c>
      <c r="B366">
        <v>0.13900000000000001</v>
      </c>
    </row>
    <row r="367" spans="1:2">
      <c r="A367" s="1">
        <v>42704</v>
      </c>
      <c r="B367">
        <v>8.6999999999999994E-2</v>
      </c>
    </row>
    <row r="368" spans="1:2">
      <c r="A368" s="1">
        <v>42703</v>
      </c>
      <c r="B368">
        <v>4.9000000000000002E-2</v>
      </c>
    </row>
    <row r="369" spans="1:2">
      <c r="A369" s="1">
        <v>42702</v>
      </c>
      <c r="B369">
        <v>6.9500000000000006E-2</v>
      </c>
    </row>
    <row r="370" spans="1:2">
      <c r="A370" s="1">
        <v>42699</v>
      </c>
      <c r="B370">
        <v>0.09</v>
      </c>
    </row>
    <row r="371" spans="1:2">
      <c r="A371" s="1">
        <v>42698</v>
      </c>
      <c r="B371">
        <v>8.3000000000000004E-2</v>
      </c>
    </row>
    <row r="372" spans="1:2">
      <c r="A372" s="1">
        <v>42697</v>
      </c>
      <c r="B372">
        <v>9.7000000000000003E-2</v>
      </c>
    </row>
    <row r="373" spans="1:2">
      <c r="A373" s="1">
        <v>42696</v>
      </c>
      <c r="B373">
        <v>9.6000000000000002E-2</v>
      </c>
    </row>
    <row r="374" spans="1:2">
      <c r="A374" s="1">
        <v>42695</v>
      </c>
      <c r="B374">
        <v>0.11749999999999999</v>
      </c>
    </row>
    <row r="375" spans="1:2">
      <c r="A375" s="1">
        <v>42692</v>
      </c>
      <c r="B375">
        <v>0.124</v>
      </c>
    </row>
    <row r="376" spans="1:2">
      <c r="A376" s="1">
        <v>42691</v>
      </c>
      <c r="B376">
        <v>0.13400000000000001</v>
      </c>
    </row>
    <row r="377" spans="1:2">
      <c r="A377" s="1">
        <v>42690</v>
      </c>
      <c r="B377">
        <v>0.13900000000000001</v>
      </c>
    </row>
    <row r="378" spans="1:2">
      <c r="A378" s="1">
        <v>42689</v>
      </c>
      <c r="B378">
        <v>0.14199999999999999</v>
      </c>
    </row>
    <row r="379" spans="1:2">
      <c r="A379" s="1">
        <v>42688</v>
      </c>
      <c r="B379">
        <v>0.14499999999999999</v>
      </c>
    </row>
    <row r="380" spans="1:2">
      <c r="A380" s="1">
        <v>42685</v>
      </c>
      <c r="B380">
        <v>0.13700000000000001</v>
      </c>
    </row>
    <row r="381" spans="1:2">
      <c r="A381" s="1">
        <v>42684</v>
      </c>
      <c r="B381">
        <v>0.10299999999999999</v>
      </c>
    </row>
    <row r="382" spans="1:2">
      <c r="A382" s="1">
        <v>42683</v>
      </c>
      <c r="B382">
        <v>8.2000000000000003E-2</v>
      </c>
    </row>
    <row r="383" spans="1:2">
      <c r="A383" s="1">
        <v>42682</v>
      </c>
      <c r="B383">
        <v>4.1500000000000002E-2</v>
      </c>
    </row>
    <row r="384" spans="1:2">
      <c r="A384" s="1">
        <v>42681</v>
      </c>
      <c r="B384">
        <v>3.0499999999999999E-2</v>
      </c>
    </row>
    <row r="385" spans="1:2">
      <c r="A385" s="1">
        <v>42678</v>
      </c>
      <c r="B385">
        <v>1.7299999999999999E-2</v>
      </c>
    </row>
    <row r="386" spans="1:2">
      <c r="A386" s="1">
        <v>42677</v>
      </c>
      <c r="B386">
        <v>3.1E-2</v>
      </c>
    </row>
    <row r="387" spans="1:2">
      <c r="A387" s="1">
        <v>42676</v>
      </c>
      <c r="B387">
        <v>8.5000000000000006E-3</v>
      </c>
    </row>
    <row r="388" spans="1:2">
      <c r="A388" s="1">
        <v>42675</v>
      </c>
      <c r="B388">
        <v>1.55E-2</v>
      </c>
    </row>
    <row r="389" spans="1:2">
      <c r="A389" s="1">
        <v>42674</v>
      </c>
      <c r="B389">
        <v>1.14E-2</v>
      </c>
    </row>
    <row r="390" spans="1:2">
      <c r="A390" s="1">
        <v>42671</v>
      </c>
      <c r="B390">
        <v>1.4E-2</v>
      </c>
    </row>
    <row r="391" spans="1:2">
      <c r="A391" s="1">
        <v>42670</v>
      </c>
      <c r="B391">
        <v>1.0999999999999999E-2</v>
      </c>
    </row>
    <row r="392" spans="1:2">
      <c r="A392" s="1">
        <v>42669</v>
      </c>
      <c r="B392">
        <v>-1.9E-2</v>
      </c>
    </row>
    <row r="393" spans="1:2">
      <c r="A393" s="1">
        <v>42668</v>
      </c>
      <c r="B393">
        <v>-4.4999999999999998E-2</v>
      </c>
    </row>
    <row r="394" spans="1:2">
      <c r="A394" s="1">
        <v>42667</v>
      </c>
      <c r="B394">
        <v>-5.5599999999999997E-2</v>
      </c>
    </row>
    <row r="395" spans="1:2">
      <c r="A395" s="1">
        <v>42664</v>
      </c>
      <c r="B395">
        <v>-6.4299999999999996E-2</v>
      </c>
    </row>
    <row r="396" spans="1:2">
      <c r="A396" s="1">
        <v>42663</v>
      </c>
      <c r="B396">
        <v>-7.0999999999999994E-2</v>
      </c>
    </row>
    <row r="397" spans="1:2">
      <c r="A397" s="1">
        <v>42662</v>
      </c>
      <c r="B397">
        <v>-6.6600000000000006E-2</v>
      </c>
    </row>
    <row r="398" spans="1:2">
      <c r="A398" s="1">
        <v>42661</v>
      </c>
      <c r="B398">
        <v>-7.0999999999999994E-2</v>
      </c>
    </row>
    <row r="399" spans="1:2">
      <c r="A399" s="1">
        <v>42660</v>
      </c>
      <c r="B399">
        <v>-6.3799999999999996E-2</v>
      </c>
    </row>
    <row r="400" spans="1:2">
      <c r="A400" s="1">
        <v>42657</v>
      </c>
      <c r="B400">
        <v>-5.1999999999999998E-2</v>
      </c>
    </row>
    <row r="401" spans="1:2">
      <c r="A401" s="1">
        <v>42656</v>
      </c>
      <c r="B401">
        <v>-6.8000000000000005E-2</v>
      </c>
    </row>
    <row r="402" spans="1:2">
      <c r="A402" s="1">
        <v>42655</v>
      </c>
      <c r="B402">
        <v>-7.0000000000000007E-2</v>
      </c>
    </row>
    <row r="403" spans="1:2">
      <c r="A403" s="1">
        <v>42654</v>
      </c>
      <c r="B403">
        <v>-6.8000000000000005E-2</v>
      </c>
    </row>
    <row r="404" spans="1:2">
      <c r="A404" s="1">
        <v>42653</v>
      </c>
      <c r="B404">
        <v>-6.25E-2</v>
      </c>
    </row>
    <row r="405" spans="1:2">
      <c r="A405" s="1">
        <v>42650</v>
      </c>
      <c r="B405">
        <v>-8.3000000000000004E-2</v>
      </c>
    </row>
    <row r="406" spans="1:2">
      <c r="A406" s="1">
        <v>42649</v>
      </c>
      <c r="B406">
        <v>-9.7000000000000003E-2</v>
      </c>
    </row>
    <row r="407" spans="1:2">
      <c r="A407" s="1">
        <v>42648</v>
      </c>
      <c r="B407">
        <v>-0.105</v>
      </c>
    </row>
    <row r="408" spans="1:2">
      <c r="A408" s="1">
        <v>42647</v>
      </c>
      <c r="B408">
        <v>-0.123</v>
      </c>
    </row>
    <row r="409" spans="1:2">
      <c r="A409" s="1">
        <v>42646</v>
      </c>
      <c r="B409">
        <v>-0.13500000000000001</v>
      </c>
    </row>
    <row r="410" spans="1:2">
      <c r="A410" s="1">
        <v>42643</v>
      </c>
      <c r="B410">
        <v>-0.14000000000000001</v>
      </c>
    </row>
    <row r="411" spans="1:2">
      <c r="A411" s="1">
        <v>42642</v>
      </c>
      <c r="B411">
        <v>-0.16500000000000001</v>
      </c>
    </row>
    <row r="412" spans="1:2">
      <c r="A412" s="1">
        <v>42641</v>
      </c>
      <c r="B412">
        <v>-0.16</v>
      </c>
    </row>
    <row r="413" spans="1:2">
      <c r="A413" s="1">
        <v>42640</v>
      </c>
      <c r="B413">
        <v>-0.161</v>
      </c>
    </row>
    <row r="414" spans="1:2">
      <c r="A414" s="1">
        <v>42639</v>
      </c>
      <c r="B414">
        <v>-0.16200000000000001</v>
      </c>
    </row>
    <row r="415" spans="1:2">
      <c r="A415" s="1">
        <v>42636</v>
      </c>
      <c r="B415">
        <v>-0.14899999999999999</v>
      </c>
    </row>
    <row r="416" spans="1:2">
      <c r="A416" s="1">
        <v>42635</v>
      </c>
      <c r="B416">
        <v>-0.14910000000000001</v>
      </c>
    </row>
    <row r="417" spans="1:2">
      <c r="A417" s="1">
        <v>42634</v>
      </c>
      <c r="B417">
        <v>-0.11</v>
      </c>
    </row>
    <row r="418" spans="1:2">
      <c r="A418" s="1">
        <v>42633</v>
      </c>
      <c r="B418">
        <v>-0.12039999999999999</v>
      </c>
    </row>
    <row r="419" spans="1:2">
      <c r="A419" s="1">
        <v>42632</v>
      </c>
      <c r="B419">
        <v>-0.10349999999999999</v>
      </c>
    </row>
    <row r="420" spans="1:2">
      <c r="A420" s="1">
        <v>42629</v>
      </c>
      <c r="B420">
        <v>-0.11600000000000001</v>
      </c>
    </row>
    <row r="421" spans="1:2">
      <c r="A421" s="1">
        <v>42628</v>
      </c>
      <c r="B421">
        <v>-0.1</v>
      </c>
    </row>
    <row r="422" spans="1:2">
      <c r="A422" s="1">
        <v>42627</v>
      </c>
      <c r="B422">
        <v>-0.113</v>
      </c>
    </row>
    <row r="423" spans="1:2">
      <c r="A423" s="1">
        <v>42626</v>
      </c>
      <c r="B423">
        <v>-8.5000000000000006E-2</v>
      </c>
    </row>
    <row r="424" spans="1:2">
      <c r="A424" s="1">
        <v>42625</v>
      </c>
      <c r="B424">
        <v>-0.10100000000000001</v>
      </c>
    </row>
    <row r="425" spans="1:2">
      <c r="A425" s="1">
        <v>42622</v>
      </c>
      <c r="B425">
        <v>-0.1113</v>
      </c>
    </row>
    <row r="426" spans="1:2">
      <c r="A426" s="1">
        <v>42621</v>
      </c>
      <c r="B426">
        <v>-0.13600000000000001</v>
      </c>
    </row>
    <row r="427" spans="1:2">
      <c r="A427" s="1">
        <v>42620</v>
      </c>
      <c r="B427">
        <v>-0.17199999999999999</v>
      </c>
    </row>
    <row r="428" spans="1:2">
      <c r="A428" s="1">
        <v>42619</v>
      </c>
      <c r="B428">
        <v>-0.17</v>
      </c>
    </row>
    <row r="429" spans="1:2">
      <c r="A429" s="1">
        <v>42618</v>
      </c>
      <c r="B429">
        <v>-0.13</v>
      </c>
    </row>
    <row r="430" spans="1:2">
      <c r="A430" s="1">
        <v>42615</v>
      </c>
      <c r="B430">
        <v>-0.11749999999999999</v>
      </c>
    </row>
    <row r="431" spans="1:2">
      <c r="A431" s="1">
        <v>42614</v>
      </c>
      <c r="B431">
        <v>-0.125</v>
      </c>
    </row>
    <row r="432" spans="1:2">
      <c r="A432" s="1">
        <v>42613</v>
      </c>
      <c r="B432">
        <v>-0.123</v>
      </c>
    </row>
    <row r="433" spans="1:2">
      <c r="A433" s="1">
        <v>42612</v>
      </c>
      <c r="B433">
        <v>-0.1285</v>
      </c>
    </row>
    <row r="434" spans="1:2">
      <c r="A434" s="1">
        <v>42611</v>
      </c>
      <c r="B434">
        <v>-0.127</v>
      </c>
    </row>
    <row r="435" spans="1:2">
      <c r="A435" s="1">
        <v>42608</v>
      </c>
      <c r="B435">
        <v>-0.11310000000000001</v>
      </c>
    </row>
    <row r="436" spans="1:2">
      <c r="A436" s="1">
        <v>42607</v>
      </c>
      <c r="B436">
        <v>-0.11799999999999999</v>
      </c>
    </row>
    <row r="437" spans="1:2">
      <c r="A437" s="1">
        <v>42606</v>
      </c>
      <c r="B437">
        <v>-0.125</v>
      </c>
    </row>
    <row r="438" spans="1:2">
      <c r="A438" s="1">
        <v>42605</v>
      </c>
      <c r="B438">
        <v>-0.13109999999999999</v>
      </c>
    </row>
    <row r="439" spans="1:2">
      <c r="A439" s="1">
        <v>42604</v>
      </c>
      <c r="B439">
        <v>-0.1348</v>
      </c>
    </row>
    <row r="440" spans="1:2">
      <c r="A440" s="1">
        <v>42601</v>
      </c>
      <c r="B440">
        <v>-0.1174</v>
      </c>
    </row>
    <row r="441" spans="1:2">
      <c r="A441" s="1">
        <v>42600</v>
      </c>
      <c r="B441">
        <v>-0.13900000000000001</v>
      </c>
    </row>
    <row r="442" spans="1:2">
      <c r="A442" s="1">
        <v>42599</v>
      </c>
      <c r="B442">
        <v>-0.1295</v>
      </c>
    </row>
    <row r="443" spans="1:2">
      <c r="A443" s="1">
        <v>42598</v>
      </c>
      <c r="B443">
        <v>-0.127</v>
      </c>
    </row>
    <row r="444" spans="1:2">
      <c r="A444" s="1">
        <v>42597</v>
      </c>
      <c r="B444">
        <v>-0.13500000000000001</v>
      </c>
    </row>
    <row r="445" spans="1:2">
      <c r="A445" s="1">
        <v>42594</v>
      </c>
      <c r="B445">
        <v>-0.151</v>
      </c>
    </row>
    <row r="446" spans="1:2">
      <c r="A446" s="1">
        <v>42593</v>
      </c>
      <c r="B446">
        <v>-0.13400000000000001</v>
      </c>
    </row>
    <row r="447" spans="1:2">
      <c r="A447" s="1">
        <v>42592</v>
      </c>
      <c r="B447">
        <v>-0.17</v>
      </c>
    </row>
    <row r="448" spans="1:2">
      <c r="A448" s="1">
        <v>42591</v>
      </c>
      <c r="B448">
        <v>-0.14649999999999999</v>
      </c>
    </row>
    <row r="449" spans="1:2">
      <c r="A449" s="1">
        <v>42590</v>
      </c>
      <c r="B449">
        <v>-0.1343</v>
      </c>
    </row>
    <row r="450" spans="1:2">
      <c r="A450" s="1">
        <v>42587</v>
      </c>
      <c r="B450">
        <v>-0.1283</v>
      </c>
    </row>
    <row r="451" spans="1:2">
      <c r="A451" s="1">
        <v>42586</v>
      </c>
      <c r="B451">
        <v>-0.14399999999999999</v>
      </c>
    </row>
    <row r="452" spans="1:2">
      <c r="A452" s="1">
        <v>42585</v>
      </c>
      <c r="B452">
        <v>-0.121</v>
      </c>
    </row>
    <row r="453" spans="1:2">
      <c r="A453" s="1">
        <v>42584</v>
      </c>
      <c r="B453">
        <v>-0.1105</v>
      </c>
    </row>
    <row r="454" spans="1:2">
      <c r="A454" s="1">
        <v>42583</v>
      </c>
      <c r="B454">
        <v>-0.14000000000000001</v>
      </c>
    </row>
    <row r="455" spans="1:2">
      <c r="A455" s="1">
        <v>42580</v>
      </c>
      <c r="B455">
        <v>-0.152</v>
      </c>
    </row>
    <row r="456" spans="1:2">
      <c r="A456" s="1">
        <v>42579</v>
      </c>
      <c r="B456">
        <v>-0.13830000000000001</v>
      </c>
    </row>
    <row r="457" spans="1:2">
      <c r="A457" s="1">
        <v>42578</v>
      </c>
      <c r="B457">
        <v>-0.1459</v>
      </c>
    </row>
    <row r="458" spans="1:2">
      <c r="A458" s="1">
        <v>42577</v>
      </c>
      <c r="B458">
        <v>-0.12</v>
      </c>
    </row>
    <row r="459" spans="1:2">
      <c r="A459" s="1">
        <v>42576</v>
      </c>
      <c r="B459">
        <v>-0.11600000000000001</v>
      </c>
    </row>
    <row r="460" spans="1:2">
      <c r="A460" s="1">
        <v>42573</v>
      </c>
      <c r="B460">
        <v>-0.1115</v>
      </c>
    </row>
    <row r="461" spans="1:2">
      <c r="A461" s="1">
        <v>42572</v>
      </c>
      <c r="B461">
        <v>-0.1235</v>
      </c>
    </row>
    <row r="462" spans="1:2">
      <c r="A462" s="1">
        <v>42571</v>
      </c>
      <c r="B462">
        <v>-0.12659999999999999</v>
      </c>
    </row>
    <row r="463" spans="1:2">
      <c r="A463" s="1">
        <v>42570</v>
      </c>
      <c r="B463">
        <v>-0.13439999999999999</v>
      </c>
    </row>
    <row r="464" spans="1:2">
      <c r="A464" s="1">
        <v>42569</v>
      </c>
      <c r="B464">
        <v>-0.14099999999999999</v>
      </c>
    </row>
    <row r="465" spans="1:2">
      <c r="A465" s="1">
        <v>42566</v>
      </c>
      <c r="B465">
        <v>-0.1206</v>
      </c>
    </row>
    <row r="466" spans="1:2">
      <c r="A466" s="1">
        <v>42565</v>
      </c>
      <c r="B466">
        <v>-0.14349999999999999</v>
      </c>
    </row>
    <row r="467" spans="1:2">
      <c r="A467" s="1">
        <v>42564</v>
      </c>
      <c r="B467">
        <v>-0.157</v>
      </c>
    </row>
    <row r="468" spans="1:2">
      <c r="A468" s="1">
        <v>42563</v>
      </c>
      <c r="B468">
        <v>-0.14050000000000001</v>
      </c>
    </row>
    <row r="469" spans="1:2">
      <c r="A469" s="1">
        <v>42562</v>
      </c>
      <c r="B469">
        <v>-0.16750000000000001</v>
      </c>
    </row>
    <row r="470" spans="1:2">
      <c r="A470" s="1">
        <v>42559</v>
      </c>
      <c r="B470">
        <v>-0.183</v>
      </c>
    </row>
    <row r="471" spans="1:2">
      <c r="A471" s="1">
        <v>42558</v>
      </c>
      <c r="B471">
        <v>-0.16500000000000001</v>
      </c>
    </row>
    <row r="472" spans="1:2">
      <c r="A472" s="1">
        <v>42557</v>
      </c>
      <c r="B472">
        <v>-0.16259999999999999</v>
      </c>
    </row>
    <row r="473" spans="1:2">
      <c r="A473" s="1">
        <v>42556</v>
      </c>
      <c r="B473">
        <v>-0.1648</v>
      </c>
    </row>
    <row r="474" spans="1:2">
      <c r="A474" s="1">
        <v>42555</v>
      </c>
      <c r="B474">
        <v>-0.14549999999999999</v>
      </c>
    </row>
    <row r="475" spans="1:2">
      <c r="A475" s="1">
        <v>42552</v>
      </c>
      <c r="B475">
        <v>-0.121</v>
      </c>
    </row>
    <row r="476" spans="1:2">
      <c r="A476" s="1">
        <v>42551</v>
      </c>
      <c r="B476">
        <v>-7.6999999999999999E-2</v>
      </c>
    </row>
    <row r="477" spans="1:2">
      <c r="A477" s="1">
        <v>42550</v>
      </c>
      <c r="B477">
        <v>-9.0200000000000002E-2</v>
      </c>
    </row>
    <row r="478" spans="1:2">
      <c r="A478" s="1">
        <v>42549</v>
      </c>
      <c r="B478">
        <v>-9.5899999999999999E-2</v>
      </c>
    </row>
    <row r="479" spans="1:2">
      <c r="A479" s="1">
        <v>42548</v>
      </c>
      <c r="B479">
        <v>-8.8200000000000001E-2</v>
      </c>
    </row>
    <row r="480" spans="1:2">
      <c r="A480" s="1">
        <v>42545</v>
      </c>
      <c r="B480">
        <v>-4.8000000000000001E-2</v>
      </c>
    </row>
    <row r="481" spans="1:2">
      <c r="A481" s="1">
        <v>42544</v>
      </c>
      <c r="B481">
        <v>-1.4200000000000001E-2</v>
      </c>
    </row>
    <row r="482" spans="1:2">
      <c r="A482" s="1">
        <v>42543</v>
      </c>
      <c r="B482">
        <v>-3.9E-2</v>
      </c>
    </row>
    <row r="483" spans="1:2">
      <c r="A483" s="1">
        <v>42542</v>
      </c>
      <c r="B483">
        <v>-0.04</v>
      </c>
    </row>
    <row r="484" spans="1:2">
      <c r="A484" s="1">
        <v>42541</v>
      </c>
      <c r="B484">
        <v>-5.2999999999999999E-2</v>
      </c>
    </row>
    <row r="485" spans="1:2">
      <c r="A485" s="1">
        <v>42538</v>
      </c>
      <c r="B485">
        <v>-6.3100000000000003E-2</v>
      </c>
    </row>
    <row r="486" spans="1:2">
      <c r="A486" s="1">
        <v>42537</v>
      </c>
      <c r="B486">
        <v>-4.7500000000000001E-2</v>
      </c>
    </row>
    <row r="487" spans="1:2">
      <c r="A487" s="1">
        <v>42536</v>
      </c>
      <c r="B487">
        <v>-4.8000000000000001E-2</v>
      </c>
    </row>
    <row r="488" spans="1:2">
      <c r="A488" s="1">
        <v>42535</v>
      </c>
      <c r="B488">
        <v>-3.04E-2</v>
      </c>
    </row>
    <row r="489" spans="1:2">
      <c r="A489" s="1">
        <v>42534</v>
      </c>
      <c r="B489">
        <v>-2.0400000000000001E-2</v>
      </c>
    </row>
    <row r="490" spans="1:2">
      <c r="A490" s="1">
        <v>42531</v>
      </c>
      <c r="B490">
        <v>-2.1999999999999999E-2</v>
      </c>
    </row>
    <row r="491" spans="1:2">
      <c r="A491" s="1">
        <v>42530</v>
      </c>
      <c r="B491">
        <v>-0.02</v>
      </c>
    </row>
    <row r="492" spans="1:2">
      <c r="A492" s="1">
        <v>42529</v>
      </c>
      <c r="B492">
        <v>-1.0999999999999999E-2</v>
      </c>
    </row>
    <row r="493" spans="1:2">
      <c r="A493" s="1">
        <v>42528</v>
      </c>
      <c r="B493">
        <v>-1.7899999999999999E-2</v>
      </c>
    </row>
    <row r="494" spans="1:2">
      <c r="A494" s="1">
        <v>42527</v>
      </c>
      <c r="B494">
        <v>-8.2000000000000007E-3</v>
      </c>
    </row>
    <row r="495" spans="1:2">
      <c r="A495" s="1">
        <v>42524</v>
      </c>
      <c r="B495">
        <v>-2.3800000000000002E-2</v>
      </c>
    </row>
    <row r="496" spans="1:2">
      <c r="A496" s="1">
        <v>42523</v>
      </c>
      <c r="B496">
        <v>-4.0000000000000002E-4</v>
      </c>
    </row>
    <row r="497" spans="1:2">
      <c r="A497" s="1">
        <v>42522</v>
      </c>
      <c r="B497">
        <v>4.8999999999999998E-3</v>
      </c>
    </row>
    <row r="498" spans="1:2">
      <c r="A498" s="1">
        <v>42521</v>
      </c>
      <c r="B498">
        <v>6.1999999999999998E-3</v>
      </c>
    </row>
    <row r="499" spans="1:2">
      <c r="A499" s="1">
        <v>42520</v>
      </c>
      <c r="B499">
        <v>1.2E-2</v>
      </c>
    </row>
    <row r="500" spans="1:2">
      <c r="A500" s="1">
        <v>42517</v>
      </c>
      <c r="B500">
        <v>1E-3</v>
      </c>
    </row>
    <row r="501" spans="1:2">
      <c r="A501" s="1">
        <v>42516</v>
      </c>
      <c r="B501">
        <v>5.0000000000000001E-4</v>
      </c>
    </row>
    <row r="502" spans="1:2">
      <c r="A502" s="1">
        <v>42515</v>
      </c>
      <c r="B502">
        <v>1.6899999999999998E-2</v>
      </c>
    </row>
    <row r="503" spans="1:2">
      <c r="A503" s="1">
        <v>42514</v>
      </c>
      <c r="B503">
        <v>2.5999999999999999E-2</v>
      </c>
    </row>
    <row r="504" spans="1:2">
      <c r="A504" s="1">
        <v>42513</v>
      </c>
      <c r="B504">
        <v>2.5700000000000001E-2</v>
      </c>
    </row>
    <row r="505" spans="1:2">
      <c r="A505" s="1">
        <v>42510</v>
      </c>
      <c r="B505">
        <v>2.4799999999999999E-2</v>
      </c>
    </row>
    <row r="506" spans="1:2">
      <c r="A506" s="1">
        <v>42509</v>
      </c>
      <c r="B506">
        <v>2.9700000000000001E-2</v>
      </c>
    </row>
    <row r="507" spans="1:2">
      <c r="A507" s="1">
        <v>42508</v>
      </c>
      <c r="B507">
        <v>3.5499999999999997E-2</v>
      </c>
    </row>
    <row r="508" spans="1:2">
      <c r="A508" s="1">
        <v>42507</v>
      </c>
      <c r="B508">
        <v>1.2999999999999999E-2</v>
      </c>
    </row>
    <row r="509" spans="1:2">
      <c r="A509" s="1">
        <v>42506</v>
      </c>
      <c r="B509">
        <v>1.2999999999999999E-2</v>
      </c>
    </row>
    <row r="510" spans="1:2">
      <c r="A510" s="1">
        <v>42503</v>
      </c>
      <c r="B510">
        <v>-3.0000000000000001E-3</v>
      </c>
    </row>
    <row r="511" spans="1:2">
      <c r="A511" s="1">
        <v>42502</v>
      </c>
      <c r="B511">
        <v>9.7000000000000003E-3</v>
      </c>
    </row>
    <row r="512" spans="1:2">
      <c r="A512" s="1">
        <v>42501</v>
      </c>
      <c r="B512">
        <v>-7.4000000000000003E-3</v>
      </c>
    </row>
    <row r="513" spans="1:2">
      <c r="A513" s="1">
        <v>42500</v>
      </c>
      <c r="B513">
        <v>-8.5000000000000006E-3</v>
      </c>
    </row>
    <row r="514" spans="1:2">
      <c r="A514" s="1">
        <v>42499</v>
      </c>
      <c r="B514">
        <v>-4.0000000000000001E-3</v>
      </c>
    </row>
    <row r="515" spans="1:2">
      <c r="A515" s="1">
        <v>42496</v>
      </c>
      <c r="B515">
        <v>2.1000000000000001E-2</v>
      </c>
    </row>
    <row r="516" spans="1:2">
      <c r="A516" s="1">
        <v>42495</v>
      </c>
      <c r="B516">
        <v>6.4000000000000003E-3</v>
      </c>
    </row>
    <row r="517" spans="1:2">
      <c r="A517" s="1">
        <v>42494</v>
      </c>
      <c r="B517">
        <v>3.6799999999999999E-2</v>
      </c>
    </row>
    <row r="518" spans="1:2">
      <c r="A518" s="1">
        <v>42493</v>
      </c>
      <c r="B518">
        <v>3.5200000000000002E-2</v>
      </c>
    </row>
    <row r="519" spans="1:2">
      <c r="A519" s="1">
        <v>42492</v>
      </c>
      <c r="B519">
        <v>7.9399999999999998E-2</v>
      </c>
    </row>
    <row r="520" spans="1:2">
      <c r="A520" s="1">
        <v>42489</v>
      </c>
      <c r="B520">
        <v>7.2999999999999995E-2</v>
      </c>
    </row>
    <row r="521" spans="1:2">
      <c r="A521" s="1">
        <v>42488</v>
      </c>
      <c r="B521">
        <v>4.7500000000000001E-2</v>
      </c>
    </row>
    <row r="522" spans="1:2">
      <c r="A522" s="1">
        <v>42487</v>
      </c>
      <c r="B522">
        <v>6.3899999999999998E-2</v>
      </c>
    </row>
    <row r="523" spans="1:2">
      <c r="A523" s="1">
        <v>42486</v>
      </c>
      <c r="B523">
        <v>8.3000000000000004E-2</v>
      </c>
    </row>
    <row r="524" spans="1:2">
      <c r="A524" s="1">
        <v>42485</v>
      </c>
      <c r="B524">
        <v>5.4899999999999997E-2</v>
      </c>
    </row>
    <row r="525" spans="1:2">
      <c r="A525" s="1">
        <v>42482</v>
      </c>
      <c r="B525">
        <v>3.6299999999999999E-2</v>
      </c>
    </row>
    <row r="526" spans="1:2">
      <c r="A526" s="1">
        <v>42481</v>
      </c>
      <c r="B526">
        <v>5.0299999999999997E-2</v>
      </c>
    </row>
    <row r="527" spans="1:2">
      <c r="A527" s="1">
        <v>42480</v>
      </c>
      <c r="B527">
        <v>2.35E-2</v>
      </c>
    </row>
    <row r="528" spans="1:2">
      <c r="A528" s="1">
        <v>42479</v>
      </c>
      <c r="B528">
        <v>1.7500000000000002E-2</v>
      </c>
    </row>
    <row r="529" spans="1:2">
      <c r="A529" s="1">
        <v>42478</v>
      </c>
      <c r="B529">
        <v>1.4999999999999999E-2</v>
      </c>
    </row>
    <row r="530" spans="1:2">
      <c r="A530" s="1">
        <v>42475</v>
      </c>
      <c r="B530">
        <v>6.0000000000000001E-3</v>
      </c>
    </row>
    <row r="531" spans="1:2">
      <c r="A531" s="1">
        <v>42474</v>
      </c>
      <c r="B531">
        <v>2.9000000000000001E-2</v>
      </c>
    </row>
    <row r="532" spans="1:2">
      <c r="A532" s="1">
        <v>42473</v>
      </c>
      <c r="B532">
        <v>5.3E-3</v>
      </c>
    </row>
    <row r="533" spans="1:2">
      <c r="A533" s="1">
        <v>42472</v>
      </c>
      <c r="B533">
        <v>1.7000000000000001E-2</v>
      </c>
    </row>
    <row r="534" spans="1:2">
      <c r="A534" s="1">
        <v>42471</v>
      </c>
      <c r="B534">
        <v>-8.0000000000000002E-3</v>
      </c>
    </row>
    <row r="535" spans="1:2">
      <c r="A535" s="1">
        <v>42468</v>
      </c>
      <c r="B535">
        <v>-8.9999999999999993E-3</v>
      </c>
    </row>
    <row r="536" spans="1:2">
      <c r="A536" s="1">
        <v>42467</v>
      </c>
      <c r="B536">
        <v>-4.0000000000000001E-3</v>
      </c>
    </row>
    <row r="537" spans="1:2">
      <c r="A537" s="1">
        <v>42466</v>
      </c>
      <c r="B537">
        <v>1.01E-2</v>
      </c>
    </row>
    <row r="538" spans="1:2">
      <c r="A538" s="1">
        <v>42465</v>
      </c>
      <c r="B538">
        <v>5.5999999999999999E-3</v>
      </c>
    </row>
    <row r="539" spans="1:2">
      <c r="A539" s="1">
        <v>42464</v>
      </c>
      <c r="B539">
        <v>2.3099999999999999E-2</v>
      </c>
    </row>
    <row r="540" spans="1:2">
      <c r="A540" s="1">
        <v>42461</v>
      </c>
      <c r="B540">
        <v>2.1999999999999999E-2</v>
      </c>
    </row>
    <row r="541" spans="1:2">
      <c r="A541" s="1">
        <v>42460</v>
      </c>
      <c r="B541">
        <v>2.3E-2</v>
      </c>
    </row>
    <row r="542" spans="1:2">
      <c r="A542" s="1">
        <v>42459</v>
      </c>
      <c r="B542">
        <v>2.3E-2</v>
      </c>
    </row>
    <row r="543" spans="1:2">
      <c r="A543" s="1">
        <v>42458</v>
      </c>
      <c r="B543">
        <v>1.6500000000000001E-2</v>
      </c>
    </row>
    <row r="544" spans="1:2">
      <c r="A544" s="1">
        <v>42457</v>
      </c>
      <c r="B544">
        <v>4.7E-2</v>
      </c>
    </row>
    <row r="545" spans="1:2">
      <c r="A545" s="1">
        <v>42454</v>
      </c>
      <c r="B545">
        <v>4.7E-2</v>
      </c>
    </row>
    <row r="546" spans="1:2">
      <c r="A546" s="1">
        <v>42453</v>
      </c>
      <c r="B546">
        <v>4.65E-2</v>
      </c>
    </row>
    <row r="547" spans="1:2">
      <c r="A547" s="1">
        <v>42452</v>
      </c>
      <c r="B547">
        <v>4.3499999999999997E-2</v>
      </c>
    </row>
    <row r="548" spans="1:2">
      <c r="A548" s="1">
        <v>42451</v>
      </c>
      <c r="B548">
        <v>5.0999999999999997E-2</v>
      </c>
    </row>
    <row r="549" spans="1:2">
      <c r="A549" s="1">
        <v>42450</v>
      </c>
      <c r="B549">
        <v>4.3499999999999997E-2</v>
      </c>
    </row>
    <row r="550" spans="1:2">
      <c r="A550" s="1">
        <v>42447</v>
      </c>
      <c r="B550">
        <v>4.02E-2</v>
      </c>
    </row>
    <row r="551" spans="1:2">
      <c r="A551" s="1">
        <v>42446</v>
      </c>
      <c r="B551">
        <v>4.2999999999999997E-2</v>
      </c>
    </row>
    <row r="552" spans="1:2">
      <c r="A552" s="1">
        <v>42445</v>
      </c>
      <c r="B552">
        <v>6.0999999999999999E-2</v>
      </c>
    </row>
    <row r="553" spans="1:2">
      <c r="A553" s="1">
        <v>42444</v>
      </c>
      <c r="B553">
        <v>9.1999999999999998E-2</v>
      </c>
    </row>
    <row r="554" spans="1:2">
      <c r="A554" s="1">
        <v>42443</v>
      </c>
      <c r="B554">
        <v>8.9099999999999999E-2</v>
      </c>
    </row>
    <row r="555" spans="1:2">
      <c r="A555" s="1">
        <v>42440</v>
      </c>
      <c r="B555">
        <v>6.4199999999999993E-2</v>
      </c>
    </row>
    <row r="556" spans="1:2">
      <c r="A556" s="1">
        <v>42439</v>
      </c>
      <c r="B556">
        <v>7.0000000000000007E-2</v>
      </c>
    </row>
    <row r="557" spans="1:2">
      <c r="A557" s="1">
        <v>42438</v>
      </c>
      <c r="B557">
        <v>3.2000000000000001E-2</v>
      </c>
    </row>
    <row r="558" spans="1:2">
      <c r="A558" s="1">
        <v>42437</v>
      </c>
      <c r="B558">
        <v>2.7000000000000001E-3</v>
      </c>
    </row>
    <row r="559" spans="1:2">
      <c r="A559" s="1">
        <v>42436</v>
      </c>
      <c r="B559">
        <v>-3.0000000000000001E-3</v>
      </c>
    </row>
    <row r="560" spans="1:2">
      <c r="A560" s="1">
        <v>42433</v>
      </c>
      <c r="B560">
        <v>8.0000000000000002E-3</v>
      </c>
    </row>
    <row r="561" spans="1:2">
      <c r="A561" s="1">
        <v>42432</v>
      </c>
      <c r="B561">
        <v>-3.15E-2</v>
      </c>
    </row>
    <row r="562" spans="1:2">
      <c r="A562" s="1">
        <v>42431</v>
      </c>
      <c r="B562">
        <v>2E-3</v>
      </c>
    </row>
    <row r="563" spans="1:2">
      <c r="A563" s="1">
        <v>42430</v>
      </c>
      <c r="B563">
        <v>-1.6500000000000001E-2</v>
      </c>
    </row>
    <row r="564" spans="1:2">
      <c r="A564" s="1">
        <v>42429</v>
      </c>
      <c r="B564">
        <v>-3.2500000000000001E-2</v>
      </c>
    </row>
    <row r="565" spans="1:2">
      <c r="A565" s="1">
        <v>42426</v>
      </c>
      <c r="B565">
        <v>8.5000000000000006E-3</v>
      </c>
    </row>
    <row r="566" spans="1:2">
      <c r="A566" s="1">
        <v>42425</v>
      </c>
      <c r="B566">
        <v>1.72E-2</v>
      </c>
    </row>
    <row r="567" spans="1:2">
      <c r="A567" s="1">
        <v>42424</v>
      </c>
      <c r="B567">
        <v>4.0500000000000001E-2</v>
      </c>
    </row>
    <row r="568" spans="1:2">
      <c r="A568" s="1">
        <v>42423</v>
      </c>
      <c r="B568">
        <v>3.15E-2</v>
      </c>
    </row>
    <row r="569" spans="1:2">
      <c r="A569" s="1">
        <v>42422</v>
      </c>
      <c r="B569">
        <v>3.6999999999999998E-2</v>
      </c>
    </row>
    <row r="570" spans="1:2">
      <c r="A570" s="1">
        <v>42419</v>
      </c>
      <c r="B570">
        <v>5.0999999999999997E-2</v>
      </c>
    </row>
    <row r="571" spans="1:2">
      <c r="A571" s="1">
        <v>42418</v>
      </c>
      <c r="B571">
        <v>3.7999999999999999E-2</v>
      </c>
    </row>
    <row r="572" spans="1:2">
      <c r="A572" s="1">
        <v>42417</v>
      </c>
      <c r="B572">
        <v>6.6500000000000004E-2</v>
      </c>
    </row>
    <row r="573" spans="1:2">
      <c r="A573" s="1">
        <v>42416</v>
      </c>
      <c r="B573">
        <v>6.5500000000000003E-2</v>
      </c>
    </row>
    <row r="574" spans="1:2">
      <c r="A574" s="1">
        <v>42415</v>
      </c>
      <c r="B574">
        <v>6.0499999999999998E-2</v>
      </c>
    </row>
    <row r="575" spans="1:2">
      <c r="A575" s="1">
        <v>42412</v>
      </c>
      <c r="B575">
        <v>8.7499999999999994E-2</v>
      </c>
    </row>
    <row r="576" spans="1:2">
      <c r="A576" s="1">
        <v>42411</v>
      </c>
      <c r="B576">
        <v>5.5500000000000001E-2</v>
      </c>
    </row>
    <row r="577" spans="1:2">
      <c r="A577" s="1">
        <v>42410</v>
      </c>
      <c r="B577">
        <v>5.0099999999999999E-2</v>
      </c>
    </row>
    <row r="578" spans="1:2">
      <c r="A578" s="1">
        <v>42409</v>
      </c>
      <c r="B578">
        <v>5.9499999999999997E-2</v>
      </c>
    </row>
    <row r="579" spans="1:2">
      <c r="A579" s="1">
        <v>42408</v>
      </c>
      <c r="B579">
        <v>4.4299999999999999E-2</v>
      </c>
    </row>
    <row r="580" spans="1:2">
      <c r="A580" s="1">
        <v>42405</v>
      </c>
      <c r="B580">
        <v>5.5800000000000002E-2</v>
      </c>
    </row>
    <row r="581" spans="1:2">
      <c r="A581" s="1">
        <v>42404</v>
      </c>
      <c r="B581">
        <v>5.5E-2</v>
      </c>
    </row>
    <row r="582" spans="1:2">
      <c r="A582" s="1">
        <v>42403</v>
      </c>
      <c r="B582">
        <v>4.6600000000000003E-2</v>
      </c>
    </row>
    <row r="583" spans="1:2">
      <c r="A583" s="1">
        <v>42402</v>
      </c>
      <c r="B583">
        <v>5.3999999999999999E-2</v>
      </c>
    </row>
    <row r="584" spans="1:2">
      <c r="A584" s="1">
        <v>42401</v>
      </c>
      <c r="B584">
        <v>7.85E-2</v>
      </c>
    </row>
    <row r="585" spans="1:2">
      <c r="A585" s="1">
        <v>42398</v>
      </c>
      <c r="B585">
        <v>7.7499999999999999E-2</v>
      </c>
    </row>
    <row r="586" spans="1:2">
      <c r="A586" s="1">
        <v>42397</v>
      </c>
      <c r="B586">
        <v>0.1226</v>
      </c>
    </row>
    <row r="587" spans="1:2">
      <c r="A587" s="1">
        <v>42396</v>
      </c>
      <c r="B587">
        <v>0.12529999999999999</v>
      </c>
    </row>
    <row r="588" spans="1:2">
      <c r="A588" s="1">
        <v>42395</v>
      </c>
      <c r="B588">
        <v>0.1353</v>
      </c>
    </row>
    <row r="589" spans="1:2">
      <c r="A589" s="1">
        <v>42394</v>
      </c>
      <c r="B589">
        <v>0.14330000000000001</v>
      </c>
    </row>
    <row r="590" spans="1:2">
      <c r="A590" s="1">
        <v>42391</v>
      </c>
      <c r="B590">
        <v>0.14799999999999999</v>
      </c>
    </row>
    <row r="591" spans="1:2">
      <c r="A591" s="1">
        <v>42390</v>
      </c>
      <c r="B591">
        <v>0.13200000000000001</v>
      </c>
    </row>
    <row r="592" spans="1:2">
      <c r="A592" s="1">
        <v>42389</v>
      </c>
      <c r="B592">
        <v>0.1905</v>
      </c>
    </row>
    <row r="593" spans="1:2">
      <c r="A593" s="1">
        <v>42388</v>
      </c>
      <c r="B593">
        <v>0.2077</v>
      </c>
    </row>
    <row r="594" spans="1:2">
      <c r="A594" s="1">
        <v>42387</v>
      </c>
      <c r="B594">
        <v>0.215</v>
      </c>
    </row>
    <row r="595" spans="1:2">
      <c r="A595" s="1">
        <v>42384</v>
      </c>
      <c r="B595">
        <v>0.22470000000000001</v>
      </c>
    </row>
    <row r="596" spans="1:2">
      <c r="A596" s="1">
        <v>42383</v>
      </c>
      <c r="B596">
        <v>0.23530000000000001</v>
      </c>
    </row>
    <row r="597" spans="1:2">
      <c r="A597" s="1">
        <v>42382</v>
      </c>
      <c r="B597">
        <v>0.22450000000000001</v>
      </c>
    </row>
    <row r="598" spans="1:2">
      <c r="A598" s="1">
        <v>42381</v>
      </c>
      <c r="B598">
        <v>0.24299999999999999</v>
      </c>
    </row>
    <row r="599" spans="1:2">
      <c r="A599" s="1">
        <v>42380</v>
      </c>
      <c r="B599">
        <v>0.254</v>
      </c>
    </row>
    <row r="600" spans="1:2">
      <c r="A600" s="1">
        <v>42377</v>
      </c>
      <c r="B600">
        <v>0.2432</v>
      </c>
    </row>
    <row r="601" spans="1:2">
      <c r="A601" s="1">
        <v>42376</v>
      </c>
      <c r="B601">
        <v>0.246</v>
      </c>
    </row>
    <row r="602" spans="1:2">
      <c r="A602" s="1">
        <v>42375</v>
      </c>
      <c r="B602">
        <v>0.23949999999999999</v>
      </c>
    </row>
    <row r="603" spans="1:2">
      <c r="A603" s="1">
        <v>42374</v>
      </c>
      <c r="B603">
        <v>0.26910000000000001</v>
      </c>
    </row>
    <row r="604" spans="1:2">
      <c r="A604" s="1">
        <v>42373</v>
      </c>
      <c r="B604">
        <v>0.309</v>
      </c>
    </row>
    <row r="605" spans="1:2">
      <c r="A605" s="1">
        <v>42370</v>
      </c>
      <c r="B605">
        <v>0.33100000000000002</v>
      </c>
    </row>
    <row r="606" spans="1:2">
      <c r="A606" s="1">
        <v>42369</v>
      </c>
      <c r="B606">
        <v>0.33179999999999998</v>
      </c>
    </row>
    <row r="607" spans="1:2">
      <c r="A607" s="1">
        <v>42368</v>
      </c>
      <c r="B607">
        <v>0.33100000000000002</v>
      </c>
    </row>
    <row r="608" spans="1:2">
      <c r="A608" s="1">
        <v>42367</v>
      </c>
      <c r="B608">
        <v>0.34200000000000003</v>
      </c>
    </row>
    <row r="609" spans="1:2">
      <c r="A609" s="1">
        <v>42366</v>
      </c>
      <c r="B609">
        <v>0.3155</v>
      </c>
    </row>
    <row r="610" spans="1:2">
      <c r="A610" s="1">
        <v>42363</v>
      </c>
      <c r="B610">
        <v>0.34449999999999997</v>
      </c>
    </row>
    <row r="611" spans="1:2">
      <c r="A611" s="1">
        <v>42362</v>
      </c>
      <c r="B611">
        <v>0.33900000000000002</v>
      </c>
    </row>
    <row r="612" spans="1:2">
      <c r="A612" s="1">
        <v>42361</v>
      </c>
      <c r="B612">
        <v>0.34300000000000003</v>
      </c>
    </row>
    <row r="613" spans="1:2">
      <c r="A613" s="1">
        <v>42360</v>
      </c>
      <c r="B613">
        <v>0.31919999999999998</v>
      </c>
    </row>
    <row r="614" spans="1:2">
      <c r="A614" s="1">
        <v>42359</v>
      </c>
      <c r="B614">
        <v>0.27779999999999999</v>
      </c>
    </row>
    <row r="615" spans="1:2">
      <c r="A615" s="1">
        <v>42356</v>
      </c>
      <c r="B615">
        <v>0.26400000000000001</v>
      </c>
    </row>
    <row r="616" spans="1:2">
      <c r="A616" s="1">
        <v>42355</v>
      </c>
      <c r="B616">
        <v>0.28499999999999998</v>
      </c>
    </row>
    <row r="617" spans="1:2">
      <c r="A617" s="1">
        <v>42354</v>
      </c>
      <c r="B617">
        <v>0.32379999999999998</v>
      </c>
    </row>
    <row r="618" spans="1:2">
      <c r="A618" s="1">
        <v>42353</v>
      </c>
      <c r="B618">
        <v>0.2959</v>
      </c>
    </row>
    <row r="619" spans="1:2">
      <c r="A619" s="1">
        <v>42352</v>
      </c>
      <c r="B619">
        <v>0.25800000000000001</v>
      </c>
    </row>
    <row r="620" spans="1:2">
      <c r="A620" s="1">
        <v>42349</v>
      </c>
      <c r="B620">
        <v>0.22439999999999999</v>
      </c>
    </row>
    <row r="621" spans="1:2">
      <c r="A621" s="1">
        <v>42348</v>
      </c>
      <c r="B621">
        <v>0.25600000000000001</v>
      </c>
    </row>
    <row r="622" spans="1:2">
      <c r="A622" s="1">
        <v>42347</v>
      </c>
      <c r="B622">
        <v>0.25080000000000002</v>
      </c>
    </row>
    <row r="623" spans="1:2">
      <c r="A623" s="1">
        <v>42346</v>
      </c>
      <c r="B623">
        <v>0.246</v>
      </c>
    </row>
    <row r="624" spans="1:2">
      <c r="A624" s="1">
        <v>42345</v>
      </c>
      <c r="B624">
        <v>0.25769999999999998</v>
      </c>
    </row>
    <row r="625" spans="1:2">
      <c r="A625" s="1">
        <v>42342</v>
      </c>
      <c r="B625">
        <v>0.30630000000000002</v>
      </c>
    </row>
    <row r="626" spans="1:2">
      <c r="A626" s="1">
        <v>42341</v>
      </c>
      <c r="B626">
        <v>0.33460000000000001</v>
      </c>
    </row>
    <row r="627" spans="1:2">
      <c r="A627" s="1">
        <v>42340</v>
      </c>
      <c r="B627">
        <v>0.1431</v>
      </c>
    </row>
    <row r="628" spans="1:2">
      <c r="A628" s="1">
        <v>42339</v>
      </c>
      <c r="B628">
        <v>0.14699999999999999</v>
      </c>
    </row>
    <row r="629" spans="1:2">
      <c r="A629" s="1">
        <v>42338</v>
      </c>
      <c r="B629">
        <v>0.1719</v>
      </c>
    </row>
    <row r="630" spans="1:2">
      <c r="A630" s="1">
        <v>42335</v>
      </c>
      <c r="B630">
        <v>0.16700000000000001</v>
      </c>
    </row>
    <row r="631" spans="1:2">
      <c r="A631" s="1">
        <v>42334</v>
      </c>
      <c r="B631">
        <v>0.16619999999999999</v>
      </c>
    </row>
    <row r="632" spans="1:2">
      <c r="A632" s="1">
        <v>42333</v>
      </c>
      <c r="B632">
        <v>0.16700000000000001</v>
      </c>
    </row>
    <row r="633" spans="1:2">
      <c r="A633" s="1">
        <v>42332</v>
      </c>
      <c r="B633">
        <v>0.19270000000000001</v>
      </c>
    </row>
    <row r="634" spans="1:2">
      <c r="A634" s="1">
        <v>42331</v>
      </c>
      <c r="B634">
        <v>0.1681</v>
      </c>
    </row>
    <row r="635" spans="1:2">
      <c r="A635" s="1">
        <v>42328</v>
      </c>
      <c r="B635">
        <v>0.1779</v>
      </c>
    </row>
    <row r="636" spans="1:2">
      <c r="A636" s="1">
        <v>42327</v>
      </c>
      <c r="B636">
        <v>0.2</v>
      </c>
    </row>
    <row r="637" spans="1:2">
      <c r="A637" s="1">
        <v>42326</v>
      </c>
      <c r="B637">
        <v>0.21629999999999999</v>
      </c>
    </row>
    <row r="638" spans="1:2">
      <c r="A638" s="1">
        <v>42325</v>
      </c>
      <c r="B638">
        <v>0.20449999999999999</v>
      </c>
    </row>
    <row r="639" spans="1:2">
      <c r="A639" s="1">
        <v>42324</v>
      </c>
      <c r="B639">
        <v>0.23599999999999999</v>
      </c>
    </row>
    <row r="640" spans="1:2">
      <c r="A640" s="1">
        <v>42321</v>
      </c>
      <c r="B640">
        <v>0.22720000000000001</v>
      </c>
    </row>
    <row r="641" spans="1:2">
      <c r="A641" s="1">
        <v>42320</v>
      </c>
      <c r="B641">
        <v>0.25219999999999998</v>
      </c>
    </row>
    <row r="642" spans="1:2">
      <c r="A642" s="1">
        <v>42319</v>
      </c>
      <c r="B642">
        <v>0.246</v>
      </c>
    </row>
    <row r="643" spans="1:2">
      <c r="A643" s="1">
        <v>42318</v>
      </c>
      <c r="B643">
        <v>0.25530000000000003</v>
      </c>
    </row>
    <row r="644" spans="1:2">
      <c r="A644" s="1">
        <v>42317</v>
      </c>
      <c r="B644">
        <v>0.26619999999999999</v>
      </c>
    </row>
    <row r="645" spans="1:2">
      <c r="A645" s="1">
        <v>42314</v>
      </c>
      <c r="B645">
        <v>0.31859999999999999</v>
      </c>
    </row>
    <row r="646" spans="1:2">
      <c r="A646" s="1">
        <v>42313</v>
      </c>
      <c r="B646">
        <v>0.27950000000000003</v>
      </c>
    </row>
    <row r="647" spans="1:2">
      <c r="A647" s="1">
        <v>42312</v>
      </c>
      <c r="B647">
        <v>0.28199999999999997</v>
      </c>
    </row>
    <row r="648" spans="1:2">
      <c r="A648" s="1">
        <v>42311</v>
      </c>
      <c r="B648">
        <v>0.2883</v>
      </c>
    </row>
    <row r="649" spans="1:2">
      <c r="A649" s="1">
        <v>42310</v>
      </c>
      <c r="B649">
        <v>0.29520000000000002</v>
      </c>
    </row>
    <row r="650" spans="1:2">
      <c r="A650" s="1">
        <v>42307</v>
      </c>
      <c r="B650">
        <v>0.27089999999999997</v>
      </c>
    </row>
    <row r="651" spans="1:2">
      <c r="A651" s="1">
        <v>42306</v>
      </c>
      <c r="B651">
        <v>0.27250000000000002</v>
      </c>
    </row>
    <row r="652" spans="1:2">
      <c r="A652" s="1">
        <v>42305</v>
      </c>
      <c r="B652">
        <v>0.24429999999999999</v>
      </c>
    </row>
    <row r="653" spans="1:2">
      <c r="A653" s="1">
        <v>42304</v>
      </c>
      <c r="B653">
        <v>0.23039999999999999</v>
      </c>
    </row>
    <row r="654" spans="1:2">
      <c r="A654" s="1">
        <v>42303</v>
      </c>
      <c r="B654">
        <v>0.25519999999999998</v>
      </c>
    </row>
    <row r="655" spans="1:2">
      <c r="A655" s="1">
        <v>42300</v>
      </c>
      <c r="B655">
        <v>0.27400000000000002</v>
      </c>
    </row>
    <row r="656" spans="1:2">
      <c r="A656" s="1">
        <v>42299</v>
      </c>
      <c r="B656">
        <v>0.27629999999999999</v>
      </c>
    </row>
    <row r="657" spans="1:2">
      <c r="A657" s="1">
        <v>42298</v>
      </c>
      <c r="B657">
        <v>0.32440000000000002</v>
      </c>
    </row>
    <row r="658" spans="1:2">
      <c r="A658" s="1">
        <v>42297</v>
      </c>
      <c r="B658">
        <v>0.35539999999999999</v>
      </c>
    </row>
    <row r="659" spans="1:2">
      <c r="A659" s="1">
        <v>42296</v>
      </c>
      <c r="B659">
        <v>0.3236</v>
      </c>
    </row>
    <row r="660" spans="1:2">
      <c r="A660" s="1">
        <v>42293</v>
      </c>
      <c r="B660">
        <v>0.3251</v>
      </c>
    </row>
    <row r="661" spans="1:2">
      <c r="A661" s="1">
        <v>42292</v>
      </c>
      <c r="B661">
        <v>0.33729999999999999</v>
      </c>
    </row>
    <row r="662" spans="1:2">
      <c r="A662" s="1">
        <v>42291</v>
      </c>
      <c r="B662">
        <v>0.31929999999999997</v>
      </c>
    </row>
    <row r="663" spans="1:2">
      <c r="A663" s="1">
        <v>42290</v>
      </c>
      <c r="B663">
        <v>0.34339999999999998</v>
      </c>
    </row>
    <row r="664" spans="1:2">
      <c r="A664" s="1">
        <v>42289</v>
      </c>
      <c r="B664">
        <v>0.34399999999999997</v>
      </c>
    </row>
    <row r="665" spans="1:2">
      <c r="A665" s="1">
        <v>42286</v>
      </c>
      <c r="B665">
        <v>0.36499999999999999</v>
      </c>
    </row>
    <row r="666" spans="1:2">
      <c r="A666" s="1">
        <v>42285</v>
      </c>
      <c r="B666">
        <v>0.36309999999999998</v>
      </c>
    </row>
    <row r="667" spans="1:2">
      <c r="A667" s="1">
        <v>42284</v>
      </c>
      <c r="B667">
        <v>0.36399999999999999</v>
      </c>
    </row>
    <row r="668" spans="1:2">
      <c r="A668" s="1">
        <v>42283</v>
      </c>
      <c r="B668">
        <v>0.35139999999999999</v>
      </c>
    </row>
    <row r="669" spans="1:2">
      <c r="A669" s="1">
        <v>42282</v>
      </c>
      <c r="B669">
        <v>0.33789999999999998</v>
      </c>
    </row>
    <row r="670" spans="1:2">
      <c r="A670" s="1">
        <v>42279</v>
      </c>
      <c r="B670">
        <v>0.31859999999999999</v>
      </c>
    </row>
    <row r="671" spans="1:2">
      <c r="A671" s="1">
        <v>42278</v>
      </c>
      <c r="B671">
        <v>0.32500000000000001</v>
      </c>
    </row>
    <row r="672" spans="1:2">
      <c r="A672" s="1">
        <v>42277</v>
      </c>
      <c r="B672">
        <v>0.34699999999999998</v>
      </c>
    </row>
    <row r="673" spans="1:2">
      <c r="A673" s="1">
        <v>42276</v>
      </c>
      <c r="B673">
        <v>0.35360000000000003</v>
      </c>
    </row>
    <row r="674" spans="1:2">
      <c r="A674" s="1">
        <v>42275</v>
      </c>
      <c r="B674">
        <v>0.35349999999999998</v>
      </c>
    </row>
    <row r="675" spans="1:2">
      <c r="A675" s="1">
        <v>42272</v>
      </c>
      <c r="B675">
        <v>0.372</v>
      </c>
    </row>
    <row r="676" spans="1:2">
      <c r="A676" s="1">
        <v>42271</v>
      </c>
      <c r="B676">
        <v>0.37759999999999999</v>
      </c>
    </row>
    <row r="677" spans="1:2">
      <c r="A677" s="1">
        <v>42270</v>
      </c>
      <c r="B677">
        <v>0.35599999999999998</v>
      </c>
    </row>
    <row r="678" spans="1:2">
      <c r="A678" s="1">
        <v>42269</v>
      </c>
      <c r="B678">
        <v>0.35249999999999998</v>
      </c>
    </row>
    <row r="679" spans="1:2">
      <c r="A679" s="1">
        <v>42268</v>
      </c>
      <c r="B679">
        <v>0.3916</v>
      </c>
    </row>
    <row r="680" spans="1:2">
      <c r="A680" s="1">
        <v>42265</v>
      </c>
      <c r="B680">
        <v>0.38269999999999998</v>
      </c>
    </row>
    <row r="681" spans="1:2">
      <c r="A681" s="1">
        <v>42264</v>
      </c>
      <c r="B681">
        <v>0.39</v>
      </c>
    </row>
    <row r="682" spans="1:2">
      <c r="A682" s="1">
        <v>42263</v>
      </c>
      <c r="B682">
        <v>0.42699999999999999</v>
      </c>
    </row>
    <row r="683" spans="1:2">
      <c r="A683" s="1">
        <v>42262</v>
      </c>
      <c r="B683">
        <v>0.41920000000000002</v>
      </c>
    </row>
    <row r="684" spans="1:2">
      <c r="A684" s="1">
        <v>42261</v>
      </c>
      <c r="B684">
        <v>0.3659</v>
      </c>
    </row>
    <row r="685" spans="1:2">
      <c r="A685" s="1">
        <v>42258</v>
      </c>
      <c r="B685">
        <v>0.37</v>
      </c>
    </row>
    <row r="686" spans="1:2">
      <c r="A686" s="1">
        <v>42257</v>
      </c>
      <c r="B686">
        <v>0.3841</v>
      </c>
    </row>
    <row r="687" spans="1:2">
      <c r="A687" s="1">
        <v>42256</v>
      </c>
      <c r="B687">
        <v>0.3735</v>
      </c>
    </row>
    <row r="688" spans="1:2">
      <c r="A688" s="1">
        <v>42255</v>
      </c>
      <c r="B688">
        <v>0.38300000000000001</v>
      </c>
    </row>
    <row r="689" spans="1:2">
      <c r="A689" s="1">
        <v>42254</v>
      </c>
      <c r="B689">
        <v>0.37580000000000002</v>
      </c>
    </row>
    <row r="690" spans="1:2">
      <c r="A690" s="1">
        <v>42251</v>
      </c>
      <c r="B690">
        <v>0.37980000000000003</v>
      </c>
    </row>
    <row r="691" spans="1:2">
      <c r="A691" s="1">
        <v>42250</v>
      </c>
      <c r="B691">
        <v>0.40200000000000002</v>
      </c>
    </row>
    <row r="692" spans="1:2">
      <c r="A692" s="1">
        <v>42249</v>
      </c>
      <c r="B692">
        <v>0.44379999999999997</v>
      </c>
    </row>
    <row r="693" spans="1:2">
      <c r="A693" s="1">
        <v>42248</v>
      </c>
      <c r="B693">
        <v>0.45529999999999998</v>
      </c>
    </row>
    <row r="694" spans="1:2">
      <c r="A694" s="1">
        <v>42247</v>
      </c>
      <c r="B694">
        <v>0.46779999999999999</v>
      </c>
    </row>
    <row r="695" spans="1:2">
      <c r="A695" s="1">
        <v>42244</v>
      </c>
      <c r="B695">
        <v>0.4284</v>
      </c>
    </row>
    <row r="696" spans="1:2">
      <c r="A696" s="1">
        <v>42243</v>
      </c>
      <c r="B696">
        <v>0.42259999999999998</v>
      </c>
    </row>
    <row r="697" spans="1:2">
      <c r="A697" s="1">
        <v>42242</v>
      </c>
      <c r="B697">
        <v>0.43190000000000001</v>
      </c>
    </row>
    <row r="698" spans="1:2">
      <c r="A698" s="1">
        <v>42241</v>
      </c>
      <c r="B698">
        <v>0.43390000000000001</v>
      </c>
    </row>
    <row r="699" spans="1:2">
      <c r="A699" s="1">
        <v>42240</v>
      </c>
      <c r="B699">
        <v>0.37419999999999998</v>
      </c>
    </row>
    <row r="700" spans="1:2">
      <c r="A700" s="1">
        <v>42237</v>
      </c>
      <c r="B700">
        <v>0.35680000000000001</v>
      </c>
    </row>
    <row r="701" spans="1:2">
      <c r="A701" s="1">
        <v>42236</v>
      </c>
      <c r="B701">
        <v>0.35399999999999998</v>
      </c>
    </row>
    <row r="702" spans="1:2">
      <c r="A702" s="1">
        <v>42235</v>
      </c>
      <c r="B702">
        <v>0.36470000000000002</v>
      </c>
    </row>
    <row r="703" spans="1:2">
      <c r="A703" s="1">
        <v>42234</v>
      </c>
      <c r="B703">
        <v>0.39529999999999998</v>
      </c>
    </row>
    <row r="704" spans="1:2">
      <c r="A704" s="1">
        <v>42233</v>
      </c>
      <c r="B704">
        <v>0.3901</v>
      </c>
    </row>
    <row r="705" spans="1:2">
      <c r="A705" s="1">
        <v>42230</v>
      </c>
      <c r="B705">
        <v>0.40200000000000002</v>
      </c>
    </row>
    <row r="706" spans="1:2">
      <c r="A706" s="1">
        <v>42229</v>
      </c>
      <c r="B706">
        <v>0.38400000000000001</v>
      </c>
    </row>
    <row r="707" spans="1:2">
      <c r="A707" s="1">
        <v>42228</v>
      </c>
      <c r="B707">
        <v>0.375</v>
      </c>
    </row>
    <row r="708" spans="1:2">
      <c r="A708" s="1">
        <v>42227</v>
      </c>
      <c r="B708">
        <v>0.38300000000000001</v>
      </c>
    </row>
    <row r="709" spans="1:2">
      <c r="A709" s="1">
        <v>42226</v>
      </c>
      <c r="B709">
        <v>0.4093</v>
      </c>
    </row>
    <row r="710" spans="1:2">
      <c r="A710" s="1">
        <v>42223</v>
      </c>
      <c r="B710">
        <v>0.39119999999999999</v>
      </c>
    </row>
    <row r="711" spans="1:2">
      <c r="A711" s="1">
        <v>42222</v>
      </c>
      <c r="B711">
        <v>0.41399999999999998</v>
      </c>
    </row>
    <row r="712" spans="1:2">
      <c r="A712" s="1">
        <v>42221</v>
      </c>
      <c r="B712">
        <v>0.4325</v>
      </c>
    </row>
    <row r="713" spans="1:2">
      <c r="A713" s="1">
        <v>42220</v>
      </c>
      <c r="B713">
        <v>0.40749999999999997</v>
      </c>
    </row>
    <row r="714" spans="1:2">
      <c r="A714" s="1">
        <v>42219</v>
      </c>
      <c r="B714">
        <v>0.38400000000000001</v>
      </c>
    </row>
    <row r="715" spans="1:2">
      <c r="A715" s="1">
        <v>42216</v>
      </c>
      <c r="B715">
        <v>0.39850000000000002</v>
      </c>
    </row>
    <row r="716" spans="1:2">
      <c r="A716" s="1">
        <v>42215</v>
      </c>
      <c r="B716">
        <v>0.40100000000000002</v>
      </c>
    </row>
    <row r="717" spans="1:2">
      <c r="A717" s="1">
        <v>42214</v>
      </c>
      <c r="B717">
        <v>0.41110000000000002</v>
      </c>
    </row>
    <row r="718" spans="1:2">
      <c r="A718" s="1">
        <v>42213</v>
      </c>
      <c r="B718">
        <v>0.41599999999999998</v>
      </c>
    </row>
    <row r="719" spans="1:2">
      <c r="A719" s="1">
        <v>42212</v>
      </c>
      <c r="B719">
        <v>0.40620000000000001</v>
      </c>
    </row>
    <row r="720" spans="1:2">
      <c r="A720" s="1">
        <v>42209</v>
      </c>
      <c r="B720">
        <v>0.41099999999999998</v>
      </c>
    </row>
    <row r="721" spans="1:2">
      <c r="A721" s="1">
        <v>42208</v>
      </c>
      <c r="B721">
        <v>0.4244</v>
      </c>
    </row>
    <row r="722" spans="1:2">
      <c r="A722" s="1">
        <v>42207</v>
      </c>
      <c r="B722">
        <v>0.43099999999999999</v>
      </c>
    </row>
    <row r="723" spans="1:2">
      <c r="A723" s="1">
        <v>42206</v>
      </c>
      <c r="B723">
        <v>0.45169999999999999</v>
      </c>
    </row>
    <row r="724" spans="1:2">
      <c r="A724" s="1">
        <v>42205</v>
      </c>
      <c r="B724">
        <v>0.44190000000000002</v>
      </c>
    </row>
    <row r="725" spans="1:2">
      <c r="A725" s="1">
        <v>42202</v>
      </c>
      <c r="B725">
        <v>0.44629999999999997</v>
      </c>
    </row>
    <row r="726" spans="1:2">
      <c r="A726" s="1">
        <v>42201</v>
      </c>
      <c r="B726">
        <v>0.47949999999999998</v>
      </c>
    </row>
    <row r="727" spans="1:2">
      <c r="A727" s="1">
        <v>42200</v>
      </c>
      <c r="B727">
        <v>0.46100000000000002</v>
      </c>
    </row>
    <row r="728" spans="1:2">
      <c r="A728" s="1">
        <v>42199</v>
      </c>
      <c r="B728">
        <v>0.49690000000000001</v>
      </c>
    </row>
    <row r="729" spans="1:2">
      <c r="A729" s="1">
        <v>42198</v>
      </c>
      <c r="B729">
        <v>0.51700000000000002</v>
      </c>
    </row>
    <row r="730" spans="1:2">
      <c r="A730" s="1">
        <v>42195</v>
      </c>
      <c r="B730">
        <v>0.5585</v>
      </c>
    </row>
    <row r="731" spans="1:2">
      <c r="A731" s="1">
        <v>42194</v>
      </c>
      <c r="B731">
        <v>0.48249999999999998</v>
      </c>
    </row>
    <row r="732" spans="1:2">
      <c r="A732" s="1">
        <v>42193</v>
      </c>
      <c r="B732">
        <v>0.45479999999999998</v>
      </c>
    </row>
    <row r="733" spans="1:2">
      <c r="A733" s="1">
        <v>42192</v>
      </c>
      <c r="B733">
        <v>0.44900000000000001</v>
      </c>
    </row>
    <row r="734" spans="1:2">
      <c r="A734" s="1">
        <v>42191</v>
      </c>
      <c r="B734">
        <v>0.45950000000000002</v>
      </c>
    </row>
    <row r="735" spans="1:2">
      <c r="A735" s="1">
        <v>42188</v>
      </c>
      <c r="B735">
        <v>0.49220000000000003</v>
      </c>
    </row>
    <row r="736" spans="1:2">
      <c r="A736" s="1">
        <v>42187</v>
      </c>
      <c r="B736">
        <v>0.51829999999999998</v>
      </c>
    </row>
    <row r="737" spans="1:2">
      <c r="A737" s="1">
        <v>42186</v>
      </c>
      <c r="B737">
        <v>0.50860000000000005</v>
      </c>
    </row>
    <row r="738" spans="1:2">
      <c r="A738" s="1">
        <v>42185</v>
      </c>
      <c r="B738">
        <v>0.50049999999999994</v>
      </c>
    </row>
    <row r="739" spans="1:2">
      <c r="A739" s="1">
        <v>42184</v>
      </c>
      <c r="B739">
        <v>0.4975</v>
      </c>
    </row>
    <row r="740" spans="1:2">
      <c r="A740" s="1">
        <v>42181</v>
      </c>
      <c r="B740">
        <v>0.56940000000000002</v>
      </c>
    </row>
    <row r="741" spans="1:2">
      <c r="A741" s="1">
        <v>42180</v>
      </c>
      <c r="B741">
        <v>0.53029999999999999</v>
      </c>
    </row>
    <row r="742" spans="1:2">
      <c r="A742" s="1">
        <v>42179</v>
      </c>
      <c r="B742">
        <v>0.51400000000000001</v>
      </c>
    </row>
    <row r="743" spans="1:2">
      <c r="A743" s="1">
        <v>42178</v>
      </c>
      <c r="B743">
        <v>0.55349999999999999</v>
      </c>
    </row>
    <row r="744" spans="1:2">
      <c r="A744" s="1">
        <v>42177</v>
      </c>
      <c r="B744">
        <v>0.55620000000000003</v>
      </c>
    </row>
    <row r="745" spans="1:2">
      <c r="A745" s="1">
        <v>42174</v>
      </c>
      <c r="B745">
        <v>0.51190000000000002</v>
      </c>
    </row>
    <row r="746" spans="1:2">
      <c r="A746" s="1">
        <v>42173</v>
      </c>
      <c r="B746">
        <v>0.53249999999999997</v>
      </c>
    </row>
    <row r="747" spans="1:2">
      <c r="A747" s="1">
        <v>42172</v>
      </c>
      <c r="B747">
        <v>0.53100000000000003</v>
      </c>
    </row>
    <row r="748" spans="1:2">
      <c r="A748" s="1">
        <v>42171</v>
      </c>
      <c r="B748">
        <v>0.54249999999999998</v>
      </c>
    </row>
    <row r="749" spans="1:2">
      <c r="A749" s="1">
        <v>42170</v>
      </c>
      <c r="B749">
        <v>0.5585</v>
      </c>
    </row>
    <row r="750" spans="1:2">
      <c r="A750" s="1">
        <v>42167</v>
      </c>
      <c r="B750">
        <v>0.55700000000000005</v>
      </c>
    </row>
    <row r="751" spans="1:2">
      <c r="A751" s="1">
        <v>42166</v>
      </c>
      <c r="B751">
        <v>0.54410000000000003</v>
      </c>
    </row>
    <row r="752" spans="1:2">
      <c r="A752" s="1">
        <v>42165</v>
      </c>
      <c r="B752">
        <v>0.58420000000000005</v>
      </c>
    </row>
    <row r="753" spans="1:2">
      <c r="A753" s="1">
        <v>42164</v>
      </c>
      <c r="B753">
        <v>0.58299999999999996</v>
      </c>
    </row>
    <row r="754" spans="1:2">
      <c r="A754" s="1">
        <v>42163</v>
      </c>
      <c r="B754">
        <v>0.54100000000000004</v>
      </c>
    </row>
    <row r="755" spans="1:2">
      <c r="A755" s="1">
        <v>42160</v>
      </c>
      <c r="B755">
        <v>0.51319999999999999</v>
      </c>
    </row>
    <row r="756" spans="1:2">
      <c r="A756" s="1">
        <v>42159</v>
      </c>
      <c r="B756">
        <v>0.495</v>
      </c>
    </row>
    <row r="757" spans="1:2">
      <c r="A757" s="1">
        <v>42158</v>
      </c>
      <c r="B757">
        <v>0.55400000000000005</v>
      </c>
    </row>
    <row r="758" spans="1:2">
      <c r="A758" s="1">
        <v>42157</v>
      </c>
      <c r="B758">
        <v>0.43099999999999999</v>
      </c>
    </row>
    <row r="759" spans="1:2">
      <c r="A759" s="1">
        <v>42156</v>
      </c>
      <c r="B759">
        <v>0.39500000000000002</v>
      </c>
    </row>
    <row r="760" spans="1:2">
      <c r="A760" s="1">
        <v>42153</v>
      </c>
      <c r="B760">
        <v>0.35</v>
      </c>
    </row>
    <row r="761" spans="1:2">
      <c r="A761" s="1">
        <v>42152</v>
      </c>
      <c r="B761">
        <v>0.372</v>
      </c>
    </row>
    <row r="762" spans="1:2">
      <c r="A762" s="1">
        <v>42151</v>
      </c>
      <c r="B762">
        <v>0.36649999999999999</v>
      </c>
    </row>
    <row r="763" spans="1:2">
      <c r="A763" s="1">
        <v>42150</v>
      </c>
      <c r="B763">
        <v>0.375</v>
      </c>
    </row>
    <row r="764" spans="1:2">
      <c r="A764" s="1">
        <v>42149</v>
      </c>
      <c r="B764">
        <v>0.39879999999999999</v>
      </c>
    </row>
    <row r="765" spans="1:2">
      <c r="A765" s="1">
        <v>42146</v>
      </c>
      <c r="B765">
        <v>0.3987</v>
      </c>
    </row>
    <row r="766" spans="1:2">
      <c r="A766" s="1">
        <v>42145</v>
      </c>
      <c r="B766">
        <v>0.40539999999999998</v>
      </c>
    </row>
    <row r="767" spans="1:2">
      <c r="A767" s="1">
        <v>42144</v>
      </c>
      <c r="B767">
        <v>0.39629999999999999</v>
      </c>
    </row>
    <row r="768" spans="1:2">
      <c r="A768" s="1">
        <v>42143</v>
      </c>
      <c r="B768">
        <v>0.39340000000000003</v>
      </c>
    </row>
    <row r="769" spans="1:2">
      <c r="A769" s="1">
        <v>42142</v>
      </c>
      <c r="B769">
        <v>0.41070000000000001</v>
      </c>
    </row>
    <row r="770" spans="1:2">
      <c r="A770" s="1">
        <v>42139</v>
      </c>
      <c r="B770">
        <v>0.40439999999999998</v>
      </c>
    </row>
    <row r="771" spans="1:2">
      <c r="A771" s="1">
        <v>42138</v>
      </c>
      <c r="B771">
        <v>0.41399999999999998</v>
      </c>
    </row>
    <row r="772" spans="1:2">
      <c r="A772" s="1">
        <v>42137</v>
      </c>
      <c r="B772">
        <v>0.42949999999999999</v>
      </c>
    </row>
    <row r="773" spans="1:2">
      <c r="A773" s="1">
        <v>42136</v>
      </c>
      <c r="B773">
        <v>0.42599999999999999</v>
      </c>
    </row>
    <row r="774" spans="1:2">
      <c r="A774" s="1">
        <v>42135</v>
      </c>
      <c r="B774">
        <v>0.40200000000000002</v>
      </c>
    </row>
    <row r="775" spans="1:2">
      <c r="A775" s="1">
        <v>42132</v>
      </c>
      <c r="B775">
        <v>0.36499999999999999</v>
      </c>
    </row>
    <row r="776" spans="1:2">
      <c r="A776" s="1">
        <v>42131</v>
      </c>
      <c r="B776">
        <v>0.38350000000000001</v>
      </c>
    </row>
    <row r="777" spans="1:2">
      <c r="A777" s="1">
        <v>42130</v>
      </c>
      <c r="B777">
        <v>0.40789999999999998</v>
      </c>
    </row>
    <row r="778" spans="1:2">
      <c r="A778" s="1">
        <v>42129</v>
      </c>
      <c r="B778">
        <v>0.371</v>
      </c>
    </row>
    <row r="779" spans="1:2">
      <c r="A779" s="1">
        <v>42128</v>
      </c>
      <c r="B779">
        <v>0.35039999999999999</v>
      </c>
    </row>
    <row r="780" spans="1:2">
      <c r="A780" s="1">
        <v>42125</v>
      </c>
      <c r="B780">
        <v>0.29289999999999999</v>
      </c>
    </row>
    <row r="781" spans="1:2">
      <c r="A781" s="1">
        <v>42124</v>
      </c>
      <c r="B781">
        <v>0.29289999999999999</v>
      </c>
    </row>
    <row r="782" spans="1:2">
      <c r="A782" s="1">
        <v>42123</v>
      </c>
      <c r="B782">
        <v>0.2555</v>
      </c>
    </row>
    <row r="783" spans="1:2">
      <c r="A783" s="1">
        <v>42122</v>
      </c>
      <c r="B783">
        <v>0.20499999999999999</v>
      </c>
    </row>
    <row r="784" spans="1:2">
      <c r="A784" s="1">
        <v>42121</v>
      </c>
      <c r="B784">
        <v>0.21049999999999999</v>
      </c>
    </row>
    <row r="785" spans="1:2">
      <c r="A785" s="1">
        <v>42118</v>
      </c>
      <c r="B785">
        <v>0.21099999999999999</v>
      </c>
    </row>
    <row r="786" spans="1:2">
      <c r="A786" s="1">
        <v>42117</v>
      </c>
      <c r="B786">
        <v>0.21709999999999999</v>
      </c>
    </row>
    <row r="787" spans="1:2">
      <c r="A787" s="1">
        <v>42116</v>
      </c>
      <c r="B787">
        <v>0.23380000000000001</v>
      </c>
    </row>
    <row r="788" spans="1:2">
      <c r="A788" s="1">
        <v>42115</v>
      </c>
      <c r="B788">
        <v>0.21049999999999999</v>
      </c>
    </row>
    <row r="789" spans="1:2">
      <c r="A789" s="1">
        <v>42114</v>
      </c>
      <c r="B789">
        <v>0.19500000000000001</v>
      </c>
    </row>
    <row r="790" spans="1:2">
      <c r="A790" s="1">
        <v>42111</v>
      </c>
      <c r="B790">
        <v>0.18559999999999999</v>
      </c>
    </row>
    <row r="791" spans="1:2">
      <c r="A791" s="1">
        <v>42110</v>
      </c>
      <c r="B791">
        <v>0.185</v>
      </c>
    </row>
    <row r="792" spans="1:2">
      <c r="A792" s="1">
        <v>42109</v>
      </c>
      <c r="B792">
        <v>0.19159999999999999</v>
      </c>
    </row>
    <row r="793" spans="1:2">
      <c r="A793" s="1">
        <v>42108</v>
      </c>
      <c r="B793">
        <v>0.20399999999999999</v>
      </c>
    </row>
    <row r="794" spans="1:2">
      <c r="A794" s="1">
        <v>42107</v>
      </c>
      <c r="B794">
        <v>0.21390000000000001</v>
      </c>
    </row>
    <row r="795" spans="1:2">
      <c r="A795" s="1">
        <v>42104</v>
      </c>
      <c r="B795">
        <v>0.2175</v>
      </c>
    </row>
    <row r="796" spans="1:2">
      <c r="A796" s="1">
        <v>42103</v>
      </c>
      <c r="B796">
        <v>0.21820000000000001</v>
      </c>
    </row>
    <row r="797" spans="1:2">
      <c r="A797" s="1">
        <v>42102</v>
      </c>
      <c r="B797">
        <v>0.22</v>
      </c>
    </row>
    <row r="798" spans="1:2">
      <c r="A798" s="1">
        <v>42101</v>
      </c>
      <c r="B798">
        <v>0.249</v>
      </c>
    </row>
    <row r="799" spans="1:2">
      <c r="A799" s="1">
        <v>42100</v>
      </c>
      <c r="B799">
        <v>0.26450000000000001</v>
      </c>
    </row>
    <row r="800" spans="1:2">
      <c r="A800" s="1">
        <v>42097</v>
      </c>
      <c r="B800">
        <v>0.26450000000000001</v>
      </c>
    </row>
    <row r="801" spans="1:2">
      <c r="A801" s="1">
        <v>42096</v>
      </c>
      <c r="B801">
        <v>0.26400000000000001</v>
      </c>
    </row>
    <row r="802" spans="1:2">
      <c r="A802" s="1">
        <v>42095</v>
      </c>
      <c r="B802">
        <v>0.25</v>
      </c>
    </row>
    <row r="803" spans="1:2">
      <c r="A803" s="1">
        <v>42094</v>
      </c>
      <c r="B803">
        <v>0.2445</v>
      </c>
    </row>
    <row r="804" spans="1:2">
      <c r="A804" s="1">
        <v>42093</v>
      </c>
      <c r="B804">
        <v>0.26800000000000002</v>
      </c>
    </row>
    <row r="805" spans="1:2">
      <c r="A805" s="1">
        <v>42090</v>
      </c>
      <c r="B805">
        <v>0.26129999999999998</v>
      </c>
    </row>
    <row r="806" spans="1:2">
      <c r="A806" s="1">
        <v>42089</v>
      </c>
      <c r="B806">
        <v>0.2555</v>
      </c>
    </row>
    <row r="807" spans="1:2">
      <c r="A807" s="1">
        <v>42088</v>
      </c>
      <c r="B807">
        <v>0.26950000000000002</v>
      </c>
    </row>
    <row r="808" spans="1:2">
      <c r="A808" s="1">
        <v>42087</v>
      </c>
      <c r="B808">
        <v>0.27839999999999998</v>
      </c>
    </row>
    <row r="809" spans="1:2">
      <c r="A809" s="1">
        <v>42086</v>
      </c>
      <c r="B809">
        <v>0.28110000000000002</v>
      </c>
    </row>
    <row r="810" spans="1:2">
      <c r="A810" s="1">
        <v>42083</v>
      </c>
      <c r="B810">
        <v>0.25</v>
      </c>
    </row>
    <row r="811" spans="1:2">
      <c r="A811" s="1">
        <v>42082</v>
      </c>
      <c r="B811">
        <v>0.2495</v>
      </c>
    </row>
    <row r="812" spans="1:2">
      <c r="A812" s="1">
        <v>42081</v>
      </c>
      <c r="B812">
        <v>0.24349999999999999</v>
      </c>
    </row>
    <row r="813" spans="1:2">
      <c r="A813" s="1">
        <v>42080</v>
      </c>
      <c r="B813">
        <v>0.28439999999999999</v>
      </c>
    </row>
    <row r="814" spans="1:2">
      <c r="A814" s="1">
        <v>42079</v>
      </c>
      <c r="B814">
        <v>0.28349999999999997</v>
      </c>
    </row>
    <row r="815" spans="1:2">
      <c r="A815" s="1">
        <v>42076</v>
      </c>
      <c r="B815">
        <v>0.27350000000000002</v>
      </c>
    </row>
    <row r="816" spans="1:2">
      <c r="A816" s="1">
        <v>42075</v>
      </c>
      <c r="B816">
        <v>0.28000000000000003</v>
      </c>
    </row>
    <row r="817" spans="1:2">
      <c r="A817" s="1">
        <v>42074</v>
      </c>
      <c r="B817">
        <v>0.25</v>
      </c>
    </row>
    <row r="818" spans="1:2">
      <c r="A818" s="1">
        <v>42073</v>
      </c>
      <c r="B818">
        <v>0.27</v>
      </c>
    </row>
    <row r="819" spans="1:2">
      <c r="A819" s="1">
        <v>42072</v>
      </c>
      <c r="B819">
        <v>0.29849999999999999</v>
      </c>
    </row>
    <row r="820" spans="1:2">
      <c r="A820" s="1">
        <v>42069</v>
      </c>
      <c r="B820">
        <v>0.32540000000000002</v>
      </c>
    </row>
    <row r="821" spans="1:2">
      <c r="A821" s="1">
        <v>42068</v>
      </c>
      <c r="B821">
        <v>0.29499999999999998</v>
      </c>
    </row>
    <row r="822" spans="1:2">
      <c r="A822" s="1">
        <v>42067</v>
      </c>
      <c r="B822">
        <v>0.29799999999999999</v>
      </c>
    </row>
    <row r="823" spans="1:2">
      <c r="A823" s="1">
        <v>42066</v>
      </c>
      <c r="B823">
        <v>0.28370000000000001</v>
      </c>
    </row>
    <row r="824" spans="1:2">
      <c r="A824" s="1">
        <v>42065</v>
      </c>
      <c r="B824">
        <v>0.27700000000000002</v>
      </c>
    </row>
    <row r="825" spans="1:2">
      <c r="A825" s="1">
        <v>42062</v>
      </c>
      <c r="B825">
        <v>0.26800000000000002</v>
      </c>
    </row>
    <row r="826" spans="1:2">
      <c r="A826" s="1">
        <v>42061</v>
      </c>
      <c r="B826">
        <v>0.2606</v>
      </c>
    </row>
    <row r="827" spans="1:2">
      <c r="A827" s="1">
        <v>42060</v>
      </c>
      <c r="B827">
        <v>0.26600000000000001</v>
      </c>
    </row>
    <row r="828" spans="1:2">
      <c r="A828" s="1">
        <v>42059</v>
      </c>
      <c r="B828">
        <v>0.28949999999999998</v>
      </c>
    </row>
    <row r="829" spans="1:2">
      <c r="A829" s="1">
        <v>42058</v>
      </c>
      <c r="B829">
        <v>0.29499999999999998</v>
      </c>
    </row>
    <row r="830" spans="1:2">
      <c r="A830" s="1">
        <v>42055</v>
      </c>
      <c r="B830">
        <v>0.32079999999999997</v>
      </c>
    </row>
    <row r="831" spans="1:2">
      <c r="A831" s="1">
        <v>42054</v>
      </c>
      <c r="B831">
        <v>0.3095</v>
      </c>
    </row>
    <row r="832" spans="1:2">
      <c r="A832" s="1">
        <v>42053</v>
      </c>
      <c r="B832">
        <v>0.3085</v>
      </c>
    </row>
    <row r="833" spans="1:2">
      <c r="A833" s="1">
        <v>42052</v>
      </c>
      <c r="B833">
        <v>0.313</v>
      </c>
    </row>
    <row r="834" spans="1:2">
      <c r="A834" s="1">
        <v>42051</v>
      </c>
      <c r="B834">
        <v>0.28110000000000002</v>
      </c>
    </row>
    <row r="835" spans="1:2">
      <c r="A835" s="1">
        <v>42048</v>
      </c>
      <c r="B835">
        <v>0.30099999999999999</v>
      </c>
    </row>
    <row r="836" spans="1:2">
      <c r="A836" s="1">
        <v>42047</v>
      </c>
      <c r="B836">
        <v>0.29399999999999998</v>
      </c>
    </row>
    <row r="837" spans="1:2">
      <c r="A837" s="1">
        <v>42046</v>
      </c>
      <c r="B837">
        <v>0.311</v>
      </c>
    </row>
    <row r="838" spans="1:2">
      <c r="A838" s="1">
        <v>42045</v>
      </c>
      <c r="B838">
        <v>0.31850000000000001</v>
      </c>
    </row>
    <row r="839" spans="1:2">
      <c r="A839" s="1">
        <v>42044</v>
      </c>
      <c r="B839">
        <v>0.3165</v>
      </c>
    </row>
    <row r="840" spans="1:2">
      <c r="A840" s="1">
        <v>42041</v>
      </c>
      <c r="B840">
        <v>0.30599999999999999</v>
      </c>
    </row>
    <row r="841" spans="1:2">
      <c r="A841" s="1">
        <v>42040</v>
      </c>
      <c r="B841">
        <v>0.314</v>
      </c>
    </row>
    <row r="842" spans="1:2">
      <c r="A842" s="1">
        <v>42039</v>
      </c>
      <c r="B842">
        <v>0.313</v>
      </c>
    </row>
    <row r="843" spans="1:2">
      <c r="A843" s="1">
        <v>42038</v>
      </c>
      <c r="B843">
        <v>0.31219999999999998</v>
      </c>
    </row>
    <row r="844" spans="1:2">
      <c r="A844" s="1">
        <v>42037</v>
      </c>
      <c r="B844">
        <v>0.30909999999999999</v>
      </c>
    </row>
    <row r="845" spans="1:2">
      <c r="A845" s="1">
        <v>42034</v>
      </c>
      <c r="B845">
        <v>0.30099999999999999</v>
      </c>
    </row>
    <row r="846" spans="1:2">
      <c r="A846" s="1">
        <v>42033</v>
      </c>
      <c r="B846">
        <v>0.317</v>
      </c>
    </row>
    <row r="847" spans="1:2">
      <c r="A847" s="1">
        <v>42032</v>
      </c>
      <c r="B847">
        <v>0.27300000000000002</v>
      </c>
    </row>
    <row r="848" spans="1:2">
      <c r="A848" s="1">
        <v>42031</v>
      </c>
      <c r="B848">
        <v>0.3085</v>
      </c>
    </row>
    <row r="849" spans="1:2">
      <c r="A849" s="1">
        <v>42030</v>
      </c>
      <c r="B849">
        <v>0.316</v>
      </c>
    </row>
    <row r="850" spans="1:2">
      <c r="A850" s="1">
        <v>42027</v>
      </c>
      <c r="B850">
        <v>0.27360000000000001</v>
      </c>
    </row>
    <row r="851" spans="1:2">
      <c r="A851" s="1">
        <v>42026</v>
      </c>
      <c r="B851">
        <v>0.30859999999999999</v>
      </c>
    </row>
    <row r="852" spans="1:2">
      <c r="A852" s="1">
        <v>42025</v>
      </c>
      <c r="B852">
        <v>0.33200000000000002</v>
      </c>
    </row>
    <row r="853" spans="1:2">
      <c r="A853" s="1">
        <v>42024</v>
      </c>
      <c r="B853">
        <v>0.29949999999999999</v>
      </c>
    </row>
    <row r="854" spans="1:2">
      <c r="A854" s="1">
        <v>42023</v>
      </c>
      <c r="B854">
        <v>0.27850000000000003</v>
      </c>
    </row>
    <row r="855" spans="1:2">
      <c r="A855" s="1">
        <v>42020</v>
      </c>
      <c r="B855">
        <v>0.28589999999999999</v>
      </c>
    </row>
    <row r="856" spans="1:2">
      <c r="A856" s="1">
        <v>42019</v>
      </c>
      <c r="B856">
        <v>0.28270000000000001</v>
      </c>
    </row>
    <row r="857" spans="1:2">
      <c r="A857" s="1">
        <v>42018</v>
      </c>
      <c r="B857">
        <v>0.316</v>
      </c>
    </row>
    <row r="858" spans="1:2">
      <c r="A858" s="1">
        <v>42017</v>
      </c>
      <c r="B858">
        <v>0.33400000000000002</v>
      </c>
    </row>
    <row r="859" spans="1:2">
      <c r="A859" s="1">
        <v>42016</v>
      </c>
      <c r="B859">
        <v>0.33329999999999999</v>
      </c>
    </row>
    <row r="860" spans="1:2">
      <c r="A860" s="1">
        <v>42013</v>
      </c>
      <c r="B860">
        <v>0.34549999999999997</v>
      </c>
    </row>
    <row r="861" spans="1:2">
      <c r="A861" s="1">
        <v>42012</v>
      </c>
      <c r="B861">
        <v>0.35</v>
      </c>
    </row>
    <row r="862" spans="1:2">
      <c r="A862" s="1">
        <v>42011</v>
      </c>
      <c r="B862">
        <v>0.34350000000000003</v>
      </c>
    </row>
    <row r="863" spans="1:2">
      <c r="A863" s="1">
        <v>42010</v>
      </c>
      <c r="B863">
        <v>0.33489999999999998</v>
      </c>
    </row>
    <row r="864" spans="1:2">
      <c r="A864" s="1">
        <v>42009</v>
      </c>
      <c r="B864">
        <v>0.34499999999999997</v>
      </c>
    </row>
    <row r="865" spans="1:2">
      <c r="A865" s="1">
        <v>42006</v>
      </c>
      <c r="B865">
        <v>0.34200000000000003</v>
      </c>
    </row>
    <row r="866" spans="1:2">
      <c r="A866" s="1">
        <v>42005</v>
      </c>
      <c r="B866">
        <v>0.35699999999999998</v>
      </c>
    </row>
    <row r="867" spans="1:2">
      <c r="A867" s="1">
        <v>42004</v>
      </c>
      <c r="B867">
        <v>0.35809999999999997</v>
      </c>
    </row>
    <row r="868" spans="1:2">
      <c r="A868" s="1">
        <v>42003</v>
      </c>
      <c r="B868">
        <v>0.35899999999999999</v>
      </c>
    </row>
    <row r="869" spans="1:2">
      <c r="A869" s="1">
        <v>42002</v>
      </c>
      <c r="B869">
        <v>0.36699999999999999</v>
      </c>
    </row>
    <row r="870" spans="1:2">
      <c r="A870" s="1">
        <v>41999</v>
      </c>
      <c r="B870">
        <v>0.39150000000000001</v>
      </c>
    </row>
    <row r="871" spans="1:2">
      <c r="A871" s="1">
        <v>41998</v>
      </c>
      <c r="B871">
        <v>0.39</v>
      </c>
    </row>
    <row r="872" spans="1:2">
      <c r="A872" s="1">
        <v>41997</v>
      </c>
      <c r="B872">
        <v>0.39100000000000001</v>
      </c>
    </row>
    <row r="873" spans="1:2">
      <c r="A873" s="1">
        <v>41996</v>
      </c>
      <c r="B873">
        <v>0.39529999999999998</v>
      </c>
    </row>
    <row r="874" spans="1:2">
      <c r="A874" s="1">
        <v>41995</v>
      </c>
      <c r="B874">
        <v>0.39100000000000001</v>
      </c>
    </row>
    <row r="875" spans="1:2">
      <c r="A875" s="1">
        <v>41992</v>
      </c>
      <c r="B875">
        <v>0.38900000000000001</v>
      </c>
    </row>
    <row r="876" spans="1:2">
      <c r="A876" s="1">
        <v>41991</v>
      </c>
      <c r="B876">
        <v>0.40329999999999999</v>
      </c>
    </row>
    <row r="877" spans="1:2">
      <c r="A877" s="1">
        <v>41990</v>
      </c>
      <c r="B877">
        <v>0.39579999999999999</v>
      </c>
    </row>
    <row r="878" spans="1:2">
      <c r="A878" s="1">
        <v>41989</v>
      </c>
      <c r="B878">
        <v>0.3846</v>
      </c>
    </row>
    <row r="879" spans="1:2">
      <c r="A879" s="1">
        <v>41988</v>
      </c>
      <c r="B879">
        <v>0.39100000000000001</v>
      </c>
    </row>
    <row r="880" spans="1:2">
      <c r="A880" s="1">
        <v>41985</v>
      </c>
      <c r="B880">
        <v>0.38800000000000001</v>
      </c>
    </row>
    <row r="881" spans="1:2">
      <c r="A881" s="1">
        <v>41984</v>
      </c>
      <c r="B881">
        <v>0.40329999999999999</v>
      </c>
    </row>
    <row r="882" spans="1:2">
      <c r="A882" s="1">
        <v>41983</v>
      </c>
      <c r="B882">
        <v>0.40300000000000002</v>
      </c>
    </row>
    <row r="883" spans="1:2">
      <c r="A883" s="1">
        <v>41982</v>
      </c>
      <c r="B883">
        <v>0.41099999999999998</v>
      </c>
    </row>
    <row r="884" spans="1:2">
      <c r="A884" s="1">
        <v>41981</v>
      </c>
      <c r="B884">
        <v>0.40439999999999998</v>
      </c>
    </row>
    <row r="885" spans="1:2">
      <c r="A885" s="1">
        <v>41978</v>
      </c>
      <c r="B885">
        <v>0.42599999999999999</v>
      </c>
    </row>
    <row r="886" spans="1:2">
      <c r="A886" s="1">
        <v>41977</v>
      </c>
      <c r="B886">
        <v>0.41160000000000002</v>
      </c>
    </row>
    <row r="887" spans="1:2">
      <c r="A887" s="1">
        <v>41976</v>
      </c>
      <c r="B887">
        <v>0.40400000000000003</v>
      </c>
    </row>
    <row r="888" spans="1:2">
      <c r="A888" s="1">
        <v>41975</v>
      </c>
      <c r="B888">
        <v>0.42430000000000001</v>
      </c>
    </row>
    <row r="889" spans="1:2">
      <c r="A889" s="1">
        <v>41974</v>
      </c>
      <c r="B889">
        <v>0.441</v>
      </c>
    </row>
    <row r="890" spans="1:2">
      <c r="A890" s="1">
        <v>41971</v>
      </c>
      <c r="B890">
        <v>0.39689999999999998</v>
      </c>
    </row>
    <row r="891" spans="1:2">
      <c r="A891" s="1">
        <v>41970</v>
      </c>
      <c r="B891">
        <v>0.39600000000000002</v>
      </c>
    </row>
    <row r="892" spans="1:2">
      <c r="A892" s="1">
        <v>41969</v>
      </c>
      <c r="B892">
        <v>0.40039999999999998</v>
      </c>
    </row>
    <row r="893" spans="1:2">
      <c r="A893" s="1">
        <v>41968</v>
      </c>
      <c r="B893">
        <v>0.40139999999999998</v>
      </c>
    </row>
    <row r="894" spans="1:2">
      <c r="A894" s="1">
        <v>41967</v>
      </c>
      <c r="B894">
        <v>0.41099999999999998</v>
      </c>
    </row>
    <row r="895" spans="1:2">
      <c r="A895" s="1">
        <v>41964</v>
      </c>
      <c r="B895">
        <v>0.41299999999999998</v>
      </c>
    </row>
    <row r="896" spans="1:2">
      <c r="A896" s="1">
        <v>41963</v>
      </c>
      <c r="B896">
        <v>0.42899999999999999</v>
      </c>
    </row>
    <row r="897" spans="1:2">
      <c r="A897" s="1">
        <v>41962</v>
      </c>
      <c r="B897">
        <v>0.46079999999999999</v>
      </c>
    </row>
    <row r="898" spans="1:2">
      <c r="A898" s="1">
        <v>41961</v>
      </c>
      <c r="B898">
        <v>0.433</v>
      </c>
    </row>
    <row r="899" spans="1:2">
      <c r="A899" s="1">
        <v>41960</v>
      </c>
      <c r="B899">
        <v>0.42299999999999999</v>
      </c>
    </row>
    <row r="900" spans="1:2">
      <c r="A900" s="1">
        <v>41957</v>
      </c>
      <c r="B900">
        <v>0.4</v>
      </c>
    </row>
    <row r="901" spans="1:2">
      <c r="A901" s="1">
        <v>41956</v>
      </c>
      <c r="B901">
        <v>0.40600000000000003</v>
      </c>
    </row>
    <row r="902" spans="1:2">
      <c r="A902" s="1">
        <v>41955</v>
      </c>
      <c r="B902">
        <v>0.42199999999999999</v>
      </c>
    </row>
    <row r="903" spans="1:2">
      <c r="A903" s="1">
        <v>41954</v>
      </c>
      <c r="B903">
        <v>0.43140000000000001</v>
      </c>
    </row>
    <row r="904" spans="1:2">
      <c r="A904" s="1">
        <v>41953</v>
      </c>
      <c r="B904">
        <v>0.435</v>
      </c>
    </row>
    <row r="905" spans="1:2">
      <c r="A905" s="1">
        <v>41950</v>
      </c>
      <c r="B905">
        <v>0.41899999999999998</v>
      </c>
    </row>
    <row r="906" spans="1:2">
      <c r="A906" s="1">
        <v>41949</v>
      </c>
      <c r="B906">
        <v>0.43149999999999999</v>
      </c>
    </row>
    <row r="907" spans="1:2">
      <c r="A907" s="1">
        <v>41948</v>
      </c>
      <c r="B907">
        <v>0.43099999999999999</v>
      </c>
    </row>
    <row r="908" spans="1:2">
      <c r="A908" s="1">
        <v>41947</v>
      </c>
      <c r="B908">
        <v>0.42630000000000001</v>
      </c>
    </row>
    <row r="909" spans="1:2">
      <c r="A909" s="1">
        <v>41946</v>
      </c>
      <c r="B909">
        <v>0.45250000000000001</v>
      </c>
    </row>
    <row r="910" spans="1:2">
      <c r="A910" s="1">
        <v>41943</v>
      </c>
      <c r="B910">
        <v>0.437</v>
      </c>
    </row>
    <row r="911" spans="1:2">
      <c r="A911" s="1">
        <v>41942</v>
      </c>
      <c r="B911">
        <v>0.46350000000000002</v>
      </c>
    </row>
    <row r="912" spans="1:2">
      <c r="A912" s="1">
        <v>41941</v>
      </c>
      <c r="B912">
        <v>0.49399999999999999</v>
      </c>
    </row>
    <row r="913" spans="1:2">
      <c r="A913" s="1">
        <v>41940</v>
      </c>
      <c r="B913">
        <v>0.48449999999999999</v>
      </c>
    </row>
    <row r="914" spans="1:2">
      <c r="A914" s="1">
        <v>41939</v>
      </c>
      <c r="B914">
        <v>0.48209999999999997</v>
      </c>
    </row>
    <row r="915" spans="1:2">
      <c r="A915" s="1">
        <v>41936</v>
      </c>
      <c r="B915">
        <v>0.48949999999999999</v>
      </c>
    </row>
    <row r="916" spans="1:2">
      <c r="A916" s="1">
        <v>41935</v>
      </c>
      <c r="B916">
        <v>0.48799999999999999</v>
      </c>
    </row>
    <row r="917" spans="1:2">
      <c r="A917" s="1">
        <v>41934</v>
      </c>
      <c r="B917">
        <v>0.46700000000000003</v>
      </c>
    </row>
    <row r="918" spans="1:2">
      <c r="A918" s="1">
        <v>41933</v>
      </c>
      <c r="B918">
        <v>0.47799999999999998</v>
      </c>
    </row>
    <row r="919" spans="1:2">
      <c r="A919" s="1">
        <v>41932</v>
      </c>
      <c r="B919">
        <v>0.45800000000000002</v>
      </c>
    </row>
    <row r="920" spans="1:2">
      <c r="A920" s="1">
        <v>41929</v>
      </c>
      <c r="B920">
        <v>0.46800000000000003</v>
      </c>
    </row>
    <row r="921" spans="1:2">
      <c r="A921" s="1">
        <v>41928</v>
      </c>
      <c r="B921">
        <v>0.46920000000000001</v>
      </c>
    </row>
    <row r="922" spans="1:2">
      <c r="A922" s="1">
        <v>41927</v>
      </c>
      <c r="B922">
        <v>0.40200000000000002</v>
      </c>
    </row>
    <row r="923" spans="1:2">
      <c r="A923" s="1">
        <v>41926</v>
      </c>
      <c r="B923">
        <v>0.4375</v>
      </c>
    </row>
    <row r="924" spans="1:2">
      <c r="A924" s="1">
        <v>41925</v>
      </c>
      <c r="B924">
        <v>0.46489999999999998</v>
      </c>
    </row>
    <row r="925" spans="1:2">
      <c r="A925" s="1">
        <v>41922</v>
      </c>
      <c r="B925">
        <v>0.45400000000000001</v>
      </c>
    </row>
    <row r="926" spans="1:2">
      <c r="A926" s="1">
        <v>41921</v>
      </c>
      <c r="B926">
        <v>0.45860000000000001</v>
      </c>
    </row>
    <row r="927" spans="1:2">
      <c r="A927" s="1">
        <v>41920</v>
      </c>
      <c r="B927">
        <v>0.44750000000000001</v>
      </c>
    </row>
    <row r="928" spans="1:2">
      <c r="A928" s="1">
        <v>41919</v>
      </c>
      <c r="B928">
        <v>0.44409999999999999</v>
      </c>
    </row>
    <row r="929" spans="1:2">
      <c r="A929" s="1">
        <v>41918</v>
      </c>
      <c r="B929">
        <v>0.4511</v>
      </c>
    </row>
    <row r="930" spans="1:2">
      <c r="A930" s="1">
        <v>41915</v>
      </c>
      <c r="B930">
        <v>0.45950000000000002</v>
      </c>
    </row>
    <row r="931" spans="1:2">
      <c r="A931" s="1">
        <v>41914</v>
      </c>
      <c r="B931">
        <v>0.45700000000000002</v>
      </c>
    </row>
    <row r="932" spans="1:2">
      <c r="A932" s="1">
        <v>41913</v>
      </c>
      <c r="B932">
        <v>0.41699999999999998</v>
      </c>
    </row>
    <row r="933" spans="1:2">
      <c r="A933" s="1">
        <v>41912</v>
      </c>
      <c r="B933">
        <v>0.44600000000000001</v>
      </c>
    </row>
    <row r="934" spans="1:2">
      <c r="A934" s="1">
        <v>41911</v>
      </c>
      <c r="B934">
        <v>0.4637</v>
      </c>
    </row>
    <row r="935" spans="1:2">
      <c r="A935" s="1">
        <v>41908</v>
      </c>
      <c r="B935">
        <v>0.46750000000000003</v>
      </c>
    </row>
    <row r="936" spans="1:2">
      <c r="A936" s="1">
        <v>41907</v>
      </c>
      <c r="B936">
        <v>0.46500000000000002</v>
      </c>
    </row>
    <row r="937" spans="1:2">
      <c r="A937" s="1">
        <v>41906</v>
      </c>
      <c r="B937">
        <v>0.4965</v>
      </c>
    </row>
    <row r="938" spans="1:2">
      <c r="A938" s="1">
        <v>41905</v>
      </c>
      <c r="B938">
        <v>0.48949999999999999</v>
      </c>
    </row>
    <row r="939" spans="1:2">
      <c r="A939" s="1">
        <v>41904</v>
      </c>
      <c r="B939">
        <v>0.48199999999999998</v>
      </c>
    </row>
    <row r="940" spans="1:2">
      <c r="A940" s="1">
        <v>41901</v>
      </c>
      <c r="B940">
        <v>0.48899999999999999</v>
      </c>
    </row>
    <row r="941" spans="1:2">
      <c r="A941" s="1">
        <v>41900</v>
      </c>
      <c r="B941">
        <v>0.52749999999999997</v>
      </c>
    </row>
    <row r="942" spans="1:2">
      <c r="A942" s="1">
        <v>41899</v>
      </c>
      <c r="B942">
        <v>0.49249999999999999</v>
      </c>
    </row>
    <row r="943" spans="1:2">
      <c r="A943" s="1">
        <v>41898</v>
      </c>
      <c r="B943">
        <v>0.50680000000000003</v>
      </c>
    </row>
    <row r="944" spans="1:2">
      <c r="A944" s="1">
        <v>41897</v>
      </c>
      <c r="B944">
        <v>0.48799999999999999</v>
      </c>
    </row>
    <row r="945" spans="1:2">
      <c r="A945" s="1">
        <v>41894</v>
      </c>
      <c r="B945">
        <v>0.51500000000000001</v>
      </c>
    </row>
    <row r="946" spans="1:2">
      <c r="A946" s="1">
        <v>41893</v>
      </c>
      <c r="B946">
        <v>0.48270000000000002</v>
      </c>
    </row>
    <row r="947" spans="1:2">
      <c r="A947" s="1">
        <v>41892</v>
      </c>
      <c r="B947">
        <v>0.4924</v>
      </c>
    </row>
    <row r="948" spans="1:2">
      <c r="A948" s="1">
        <v>41891</v>
      </c>
      <c r="B948">
        <v>0.48699999999999999</v>
      </c>
    </row>
    <row r="949" spans="1:2">
      <c r="A949" s="1">
        <v>41890</v>
      </c>
      <c r="B949">
        <v>0.48130000000000001</v>
      </c>
    </row>
    <row r="950" spans="1:2">
      <c r="A950" s="1">
        <v>41887</v>
      </c>
      <c r="B950">
        <v>0.45910000000000001</v>
      </c>
    </row>
    <row r="951" spans="1:2">
      <c r="A951" s="1">
        <v>41886</v>
      </c>
      <c r="B951">
        <v>0.47199999999999998</v>
      </c>
    </row>
    <row r="952" spans="1:2">
      <c r="A952" s="1">
        <v>41885</v>
      </c>
      <c r="B952">
        <v>0.504</v>
      </c>
    </row>
    <row r="953" spans="1:2">
      <c r="A953" s="1">
        <v>41884</v>
      </c>
      <c r="B953">
        <v>0.503</v>
      </c>
    </row>
    <row r="954" spans="1:2">
      <c r="A954" s="1">
        <v>41883</v>
      </c>
      <c r="B954">
        <v>0.48209999999999997</v>
      </c>
    </row>
    <row r="955" spans="1:2">
      <c r="A955" s="1">
        <v>41880</v>
      </c>
      <c r="B955">
        <v>0.50349999999999995</v>
      </c>
    </row>
    <row r="956" spans="1:2">
      <c r="A956" s="1">
        <v>41879</v>
      </c>
      <c r="B956">
        <v>0.49959999999999999</v>
      </c>
    </row>
    <row r="957" spans="1:2">
      <c r="A957" s="1">
        <v>41878</v>
      </c>
      <c r="B957">
        <v>0.495</v>
      </c>
    </row>
    <row r="958" spans="1:2">
      <c r="A958" s="1">
        <v>41877</v>
      </c>
      <c r="B958">
        <v>0.51149999999999995</v>
      </c>
    </row>
    <row r="959" spans="1:2">
      <c r="A959" s="1">
        <v>41876</v>
      </c>
      <c r="B959">
        <v>0.51500000000000001</v>
      </c>
    </row>
    <row r="960" spans="1:2">
      <c r="A960" s="1">
        <v>41873</v>
      </c>
      <c r="B960">
        <v>0.55249999999999999</v>
      </c>
    </row>
    <row r="961" spans="1:2">
      <c r="A961" s="1">
        <v>41872</v>
      </c>
      <c r="B961">
        <v>0.5675</v>
      </c>
    </row>
    <row r="962" spans="1:2">
      <c r="A962" s="1">
        <v>41871</v>
      </c>
      <c r="B962">
        <v>0.55900000000000005</v>
      </c>
    </row>
    <row r="963" spans="1:2">
      <c r="A963" s="1">
        <v>41870</v>
      </c>
      <c r="B963">
        <v>0.57299999999999995</v>
      </c>
    </row>
    <row r="964" spans="1:2">
      <c r="A964" s="1">
        <v>41869</v>
      </c>
      <c r="B964">
        <v>0.59179999999999999</v>
      </c>
    </row>
    <row r="965" spans="1:2">
      <c r="A965" s="1">
        <v>41866</v>
      </c>
      <c r="B965">
        <v>0.57699999999999996</v>
      </c>
    </row>
    <row r="966" spans="1:2">
      <c r="A966" s="1">
        <v>41865</v>
      </c>
      <c r="B966">
        <v>0.58189999999999997</v>
      </c>
    </row>
    <row r="967" spans="1:2">
      <c r="A967" s="1">
        <v>41864</v>
      </c>
      <c r="B967">
        <v>0.58650000000000002</v>
      </c>
    </row>
    <row r="968" spans="1:2">
      <c r="A968" s="1">
        <v>41863</v>
      </c>
      <c r="B968">
        <v>0.621</v>
      </c>
    </row>
    <row r="969" spans="1:2">
      <c r="A969" s="1">
        <v>41862</v>
      </c>
      <c r="B969">
        <v>0.62129999999999996</v>
      </c>
    </row>
    <row r="970" spans="1:2">
      <c r="A970" s="1">
        <v>41859</v>
      </c>
      <c r="B970">
        <v>0.63890000000000002</v>
      </c>
    </row>
    <row r="971" spans="1:2">
      <c r="A971" s="1">
        <v>41858</v>
      </c>
      <c r="B971">
        <v>0.60980000000000001</v>
      </c>
    </row>
    <row r="972" spans="1:2">
      <c r="A972" s="1">
        <v>41857</v>
      </c>
      <c r="B972">
        <v>0.621</v>
      </c>
    </row>
    <row r="973" spans="1:2">
      <c r="A973" s="1">
        <v>41856</v>
      </c>
      <c r="B973">
        <v>0.65800000000000003</v>
      </c>
    </row>
    <row r="974" spans="1:2">
      <c r="A974" s="1">
        <v>41855</v>
      </c>
      <c r="B974">
        <v>0.65049999999999997</v>
      </c>
    </row>
    <row r="975" spans="1:2">
      <c r="A975" s="1">
        <v>41852</v>
      </c>
      <c r="B975">
        <v>0.63900000000000001</v>
      </c>
    </row>
    <row r="976" spans="1:2">
      <c r="A976" s="1">
        <v>41851</v>
      </c>
      <c r="B976">
        <v>0.64800000000000002</v>
      </c>
    </row>
    <row r="977" spans="1:2">
      <c r="A977" s="1">
        <v>41850</v>
      </c>
      <c r="B977">
        <v>0.66549999999999998</v>
      </c>
    </row>
    <row r="978" spans="1:2">
      <c r="A978" s="1">
        <v>41849</v>
      </c>
      <c r="B978">
        <v>0.62480000000000002</v>
      </c>
    </row>
    <row r="979" spans="1:2">
      <c r="A979" s="1">
        <v>41848</v>
      </c>
      <c r="B979">
        <v>0.63480000000000003</v>
      </c>
    </row>
    <row r="980" spans="1:2">
      <c r="A980" s="1">
        <v>41845</v>
      </c>
      <c r="B980">
        <v>0.63009999999999999</v>
      </c>
    </row>
    <row r="981" spans="1:2">
      <c r="A981" s="1">
        <v>41844</v>
      </c>
      <c r="B981">
        <v>0.65500000000000003</v>
      </c>
    </row>
    <row r="982" spans="1:2">
      <c r="A982" s="1">
        <v>41843</v>
      </c>
      <c r="B982">
        <v>0.63229999999999997</v>
      </c>
    </row>
    <row r="983" spans="1:2">
      <c r="A983" s="1">
        <v>41842</v>
      </c>
      <c r="B983">
        <v>0.64200000000000002</v>
      </c>
    </row>
    <row r="984" spans="1:2">
      <c r="A984" s="1">
        <v>41841</v>
      </c>
      <c r="B984">
        <v>0.625</v>
      </c>
    </row>
    <row r="985" spans="1:2">
      <c r="A985" s="1">
        <v>41838</v>
      </c>
      <c r="B985">
        <v>0.62670000000000003</v>
      </c>
    </row>
    <row r="986" spans="1:2">
      <c r="A986" s="1">
        <v>41837</v>
      </c>
      <c r="B986">
        <v>0.61799999999999999</v>
      </c>
    </row>
    <row r="987" spans="1:2">
      <c r="A987" s="1">
        <v>41836</v>
      </c>
      <c r="B987">
        <v>0.63200000000000001</v>
      </c>
    </row>
    <row r="988" spans="1:2">
      <c r="A988" s="1">
        <v>41835</v>
      </c>
      <c r="B988">
        <v>0.64100000000000001</v>
      </c>
    </row>
    <row r="989" spans="1:2">
      <c r="A989" s="1">
        <v>41834</v>
      </c>
      <c r="B989">
        <v>0.63939999999999997</v>
      </c>
    </row>
    <row r="990" spans="1:2">
      <c r="A990" s="1">
        <v>41831</v>
      </c>
      <c r="B990">
        <v>0.63600000000000001</v>
      </c>
    </row>
    <row r="991" spans="1:2">
      <c r="A991" s="1">
        <v>41830</v>
      </c>
      <c r="B991">
        <v>0.63900000000000001</v>
      </c>
    </row>
    <row r="992" spans="1:2">
      <c r="A992" s="1">
        <v>41829</v>
      </c>
      <c r="B992">
        <v>0.64449999999999996</v>
      </c>
    </row>
    <row r="993" spans="1:2">
      <c r="A993" s="1">
        <v>41828</v>
      </c>
      <c r="B993">
        <v>0.63549999999999995</v>
      </c>
    </row>
    <row r="994" spans="1:2">
      <c r="A994" s="1">
        <v>41827</v>
      </c>
      <c r="B994">
        <v>0.66400000000000003</v>
      </c>
    </row>
    <row r="995" spans="1:2">
      <c r="A995" s="1">
        <v>41824</v>
      </c>
      <c r="B995">
        <v>0.66100000000000003</v>
      </c>
    </row>
    <row r="996" spans="1:2">
      <c r="A996" s="1">
        <v>41823</v>
      </c>
      <c r="B996">
        <v>0.67900000000000005</v>
      </c>
    </row>
    <row r="997" spans="1:2">
      <c r="A997" s="1">
        <v>41822</v>
      </c>
      <c r="B997">
        <v>0.67700000000000005</v>
      </c>
    </row>
    <row r="998" spans="1:2">
      <c r="A998" s="1">
        <v>41821</v>
      </c>
      <c r="B998">
        <v>0.6512</v>
      </c>
    </row>
    <row r="999" spans="1:2">
      <c r="A999" s="1">
        <v>41820</v>
      </c>
      <c r="B999">
        <v>0.6542</v>
      </c>
    </row>
    <row r="1000" spans="1:2">
      <c r="A1000" s="1">
        <v>41817</v>
      </c>
      <c r="B1000">
        <v>0.67300000000000004</v>
      </c>
    </row>
    <row r="1001" spans="1:2">
      <c r="A1001" s="1">
        <v>41816</v>
      </c>
      <c r="B1001">
        <v>0.65100000000000002</v>
      </c>
    </row>
    <row r="1002" spans="1:2">
      <c r="A1002" s="1">
        <v>41815</v>
      </c>
      <c r="B1002">
        <v>0.6573</v>
      </c>
    </row>
    <row r="1003" spans="1:2">
      <c r="A1003" s="1">
        <v>41814</v>
      </c>
      <c r="B1003">
        <v>0.68400000000000005</v>
      </c>
    </row>
    <row r="1004" spans="1:2">
      <c r="A1004" s="1">
        <v>41813</v>
      </c>
      <c r="B1004">
        <v>0.68600000000000005</v>
      </c>
    </row>
    <row r="1005" spans="1:2">
      <c r="A1005" s="1">
        <v>41810</v>
      </c>
      <c r="B1005">
        <v>0.69399999999999995</v>
      </c>
    </row>
    <row r="1006" spans="1:2">
      <c r="A1006" s="1">
        <v>41809</v>
      </c>
      <c r="B1006">
        <v>0.68300000000000005</v>
      </c>
    </row>
    <row r="1007" spans="1:2">
      <c r="A1007" s="1">
        <v>41808</v>
      </c>
      <c r="B1007">
        <v>0.70450000000000002</v>
      </c>
    </row>
    <row r="1008" spans="1:2">
      <c r="A1008" s="1">
        <v>41807</v>
      </c>
      <c r="B1008">
        <v>0.72829999999999995</v>
      </c>
    </row>
    <row r="1009" spans="1:2">
      <c r="A1009" s="1">
        <v>41806</v>
      </c>
      <c r="B1009">
        <v>0.69610000000000005</v>
      </c>
    </row>
    <row r="1010" spans="1:2">
      <c r="A1010" s="1">
        <v>41803</v>
      </c>
      <c r="B1010">
        <v>0.69850000000000001</v>
      </c>
    </row>
    <row r="1011" spans="1:2">
      <c r="A1011" s="1">
        <v>41802</v>
      </c>
      <c r="B1011">
        <v>0.69189999999999996</v>
      </c>
    </row>
    <row r="1012" spans="1:2">
      <c r="A1012" s="1">
        <v>41801</v>
      </c>
      <c r="B1012">
        <v>0.72299999999999998</v>
      </c>
    </row>
    <row r="1013" spans="1:2">
      <c r="A1013" s="1">
        <v>41800</v>
      </c>
      <c r="B1013">
        <v>0.72950000000000004</v>
      </c>
    </row>
    <row r="1014" spans="1:2">
      <c r="A1014" s="1">
        <v>41799</v>
      </c>
      <c r="B1014">
        <v>0.70750000000000002</v>
      </c>
    </row>
    <row r="1015" spans="1:2">
      <c r="A1015" s="1">
        <v>41796</v>
      </c>
      <c r="B1015">
        <v>0.69079999999999997</v>
      </c>
    </row>
    <row r="1016" spans="1:2">
      <c r="A1016" s="1">
        <v>41795</v>
      </c>
      <c r="B1016">
        <v>0.73199999999999998</v>
      </c>
    </row>
    <row r="1017" spans="1:2">
      <c r="A1017" s="1">
        <v>41794</v>
      </c>
      <c r="B1017">
        <v>0.78600000000000003</v>
      </c>
    </row>
    <row r="1018" spans="1:2">
      <c r="A1018" s="1">
        <v>41793</v>
      </c>
      <c r="B1018">
        <v>0.78500000000000003</v>
      </c>
    </row>
    <row r="1019" spans="1:2">
      <c r="A1019" s="1">
        <v>41792</v>
      </c>
      <c r="B1019">
        <v>0.75749999999999995</v>
      </c>
    </row>
    <row r="1020" spans="1:2">
      <c r="A1020" s="1">
        <v>41789</v>
      </c>
      <c r="B1020">
        <v>0.76200000000000001</v>
      </c>
    </row>
    <row r="1021" spans="1:2">
      <c r="A1021" s="1">
        <v>41788</v>
      </c>
      <c r="B1021">
        <v>0.753</v>
      </c>
    </row>
    <row r="1022" spans="1:2">
      <c r="A1022" s="1">
        <v>41787</v>
      </c>
      <c r="B1022">
        <v>0.73839999999999995</v>
      </c>
    </row>
    <row r="1023" spans="1:2">
      <c r="A1023" s="1">
        <v>41786</v>
      </c>
      <c r="B1023">
        <v>0.76290000000000002</v>
      </c>
    </row>
    <row r="1024" spans="1:2">
      <c r="A1024" s="1">
        <v>41785</v>
      </c>
      <c r="B1024">
        <v>0.79300000000000004</v>
      </c>
    </row>
    <row r="1025" spans="1:2">
      <c r="A1025" s="1">
        <v>41782</v>
      </c>
      <c r="B1025">
        <v>0.79890000000000005</v>
      </c>
    </row>
    <row r="1026" spans="1:2">
      <c r="A1026" s="1">
        <v>41781</v>
      </c>
      <c r="B1026">
        <v>0.79720000000000002</v>
      </c>
    </row>
    <row r="1027" spans="1:2">
      <c r="A1027" s="1">
        <v>41780</v>
      </c>
      <c r="B1027">
        <v>0.81440000000000001</v>
      </c>
    </row>
    <row r="1028" spans="1:2">
      <c r="A1028" s="1">
        <v>41779</v>
      </c>
      <c r="B1028">
        <v>0.79200000000000004</v>
      </c>
    </row>
    <row r="1029" spans="1:2">
      <c r="A1029" s="1">
        <v>41778</v>
      </c>
      <c r="B1029">
        <v>0.80310000000000004</v>
      </c>
    </row>
    <row r="1030" spans="1:2">
      <c r="A1030" s="1">
        <v>41775</v>
      </c>
      <c r="B1030">
        <v>0.77700000000000002</v>
      </c>
    </row>
    <row r="1031" spans="1:2">
      <c r="A1031" s="1">
        <v>41774</v>
      </c>
      <c r="B1031">
        <v>0.75349999999999995</v>
      </c>
    </row>
    <row r="1032" spans="1:2">
      <c r="A1032" s="1">
        <v>41773</v>
      </c>
      <c r="B1032">
        <v>0.78759999999999997</v>
      </c>
    </row>
    <row r="1033" spans="1:2">
      <c r="A1033" s="1">
        <v>41772</v>
      </c>
      <c r="B1033">
        <v>0.8357</v>
      </c>
    </row>
    <row r="1034" spans="1:2">
      <c r="A1034" s="1">
        <v>41771</v>
      </c>
      <c r="B1034">
        <v>0.88590000000000002</v>
      </c>
    </row>
    <row r="1035" spans="1:2">
      <c r="A1035" s="1">
        <v>41768</v>
      </c>
      <c r="B1035">
        <v>0.89</v>
      </c>
    </row>
    <row r="1036" spans="1:2">
      <c r="A1036" s="1">
        <v>41767</v>
      </c>
      <c r="B1036">
        <v>0.89100000000000001</v>
      </c>
    </row>
    <row r="1037" spans="1:2">
      <c r="A1037" s="1">
        <v>41766</v>
      </c>
      <c r="B1037">
        <v>0.93579999999999997</v>
      </c>
    </row>
    <row r="1038" spans="1:2">
      <c r="A1038" s="1">
        <v>41765</v>
      </c>
      <c r="B1038">
        <v>0.92449999999999999</v>
      </c>
    </row>
    <row r="1039" spans="1:2">
      <c r="A1039" s="1">
        <v>41764</v>
      </c>
      <c r="B1039">
        <v>0.90700000000000003</v>
      </c>
    </row>
    <row r="1040" spans="1:2">
      <c r="A1040" s="1">
        <v>41761</v>
      </c>
      <c r="B1040">
        <v>0.89759999999999995</v>
      </c>
    </row>
    <row r="1041" spans="1:2">
      <c r="A1041" s="1">
        <v>41760</v>
      </c>
      <c r="B1041">
        <v>0.91549999999999998</v>
      </c>
    </row>
    <row r="1042" spans="1:2">
      <c r="A1042" s="1">
        <v>41759</v>
      </c>
      <c r="B1042">
        <v>0.91559999999999997</v>
      </c>
    </row>
    <row r="1043" spans="1:2">
      <c r="A1043" s="1">
        <v>41758</v>
      </c>
      <c r="B1043">
        <v>0.93700000000000006</v>
      </c>
    </row>
    <row r="1044" spans="1:2">
      <c r="A1044" s="1">
        <v>41757</v>
      </c>
      <c r="B1044">
        <v>0.95840000000000003</v>
      </c>
    </row>
    <row r="1045" spans="1:2">
      <c r="A1045" s="1">
        <v>41754</v>
      </c>
      <c r="B1045">
        <v>0.95450000000000002</v>
      </c>
    </row>
    <row r="1046" spans="1:2">
      <c r="A1046" s="1">
        <v>41753</v>
      </c>
      <c r="B1046">
        <v>0.97199999999999998</v>
      </c>
    </row>
    <row r="1047" spans="1:2">
      <c r="A1047" s="1">
        <v>41752</v>
      </c>
      <c r="B1047">
        <v>0.96299999999999997</v>
      </c>
    </row>
    <row r="1048" spans="1:2">
      <c r="A1048" s="1">
        <v>41751</v>
      </c>
      <c r="B1048">
        <v>0.95</v>
      </c>
    </row>
    <row r="1049" spans="1:2">
      <c r="A1049" s="1">
        <v>41750</v>
      </c>
      <c r="B1049">
        <v>0.95250000000000001</v>
      </c>
    </row>
    <row r="1050" spans="1:2">
      <c r="A1050" s="1">
        <v>41747</v>
      </c>
      <c r="B1050">
        <v>0.95650000000000002</v>
      </c>
    </row>
    <row r="1051" spans="1:2">
      <c r="A1051" s="1">
        <v>41746</v>
      </c>
      <c r="B1051">
        <v>0.95250000000000001</v>
      </c>
    </row>
    <row r="1052" spans="1:2">
      <c r="A1052" s="1">
        <v>41745</v>
      </c>
      <c r="B1052">
        <v>0.90200000000000002</v>
      </c>
    </row>
    <row r="1053" spans="1:2">
      <c r="A1053" s="1">
        <v>41744</v>
      </c>
      <c r="B1053">
        <v>0.89449999999999996</v>
      </c>
    </row>
    <row r="1054" spans="1:2">
      <c r="A1054" s="1">
        <v>41743</v>
      </c>
      <c r="B1054">
        <v>0.93300000000000005</v>
      </c>
    </row>
    <row r="1055" spans="1:2">
      <c r="A1055" s="1">
        <v>41740</v>
      </c>
      <c r="B1055">
        <v>0.92479999999999996</v>
      </c>
    </row>
    <row r="1056" spans="1:2">
      <c r="A1056" s="1">
        <v>41739</v>
      </c>
      <c r="B1056">
        <v>0.94289999999999996</v>
      </c>
    </row>
    <row r="1057" spans="1:2">
      <c r="A1057" s="1">
        <v>41738</v>
      </c>
      <c r="B1057">
        <v>0.98199999999999998</v>
      </c>
    </row>
    <row r="1058" spans="1:2">
      <c r="A1058" s="1">
        <v>41737</v>
      </c>
      <c r="B1058">
        <v>0.95199999999999996</v>
      </c>
    </row>
    <row r="1059" spans="1:2">
      <c r="A1059" s="1">
        <v>41736</v>
      </c>
      <c r="B1059">
        <v>0.9365</v>
      </c>
    </row>
    <row r="1060" spans="1:2">
      <c r="A1060" s="1">
        <v>41733</v>
      </c>
      <c r="B1060">
        <v>0.93610000000000004</v>
      </c>
    </row>
    <row r="1061" spans="1:2">
      <c r="A1061" s="1">
        <v>41732</v>
      </c>
      <c r="B1061">
        <v>0.99609999999999999</v>
      </c>
    </row>
    <row r="1062" spans="1:2">
      <c r="A1062" s="1">
        <v>41731</v>
      </c>
      <c r="B1062">
        <v>1.012</v>
      </c>
    </row>
    <row r="1063" spans="1:2">
      <c r="A1063" s="1">
        <v>41730</v>
      </c>
      <c r="B1063">
        <v>0.98950000000000005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9</vt:i4>
      </vt:variant>
    </vt:vector>
  </HeadingPairs>
  <TitlesOfParts>
    <vt:vector size="9" baseType="lpstr">
      <vt:lpstr>LU0622616760</vt:lpstr>
      <vt:lpstr>LU0622616760 Extended</vt:lpstr>
      <vt:lpstr>Eur_1M</vt:lpstr>
      <vt:lpstr>Eur_3M</vt:lpstr>
      <vt:lpstr>Eur_6M</vt:lpstr>
      <vt:lpstr>Eur_12M</vt:lpstr>
      <vt:lpstr>Swap(vs6M)_2Y</vt:lpstr>
      <vt:lpstr>Swap(vs6M)_3Y</vt:lpstr>
      <vt:lpstr>Swap(vs6M)_5Y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Utente di Microsoft Office</cp:lastModifiedBy>
  <dcterms:created xsi:type="dcterms:W3CDTF">2013-04-03T15:49:21Z</dcterms:created>
  <dcterms:modified xsi:type="dcterms:W3CDTF">2021-12-02T17:58:55Z</dcterms:modified>
</cp:coreProperties>
</file>